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28ac77365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b8336c40a1e4363"/>
    <x:sheet xmlns:r="http://schemas.openxmlformats.org/officeDocument/2006/relationships" name="Assumptions" sheetId="2" r:id="R7532941e1111430e"/>
    <x:sheet xmlns:r="http://schemas.openxmlformats.org/officeDocument/2006/relationships" name="Master Products" sheetId="3" r:id="R34973c53bff24f3f"/>
    <x:sheet xmlns:r="http://schemas.openxmlformats.org/officeDocument/2006/relationships" name="Price Review" sheetId="4" r:id="R1b9aa8ba9bed40a8"/>
    <x:sheet xmlns:r="http://schemas.openxmlformats.org/officeDocument/2006/relationships" name="Categories" sheetId="5" r:id="R82ab8bfa88a64b89"/>
    <x:sheet xmlns:r="http://schemas.openxmlformats.org/officeDocument/2006/relationships" name="Duplicates Removed" sheetId="6" r:id="Ra7b55a61c2214e87"/>
    <x:sheet xmlns:r="http://schemas.openxmlformats.org/officeDocument/2006/relationships" name="Supabase Import Preview" sheetId="7" r:id="Rdf60c995845a4d22"/>
    <x:sheet xmlns:r="http://schemas.openxmlformats.org/officeDocument/2006/relationships" name="Checks" sheetId="8" r:id="R9d76bddb2ab146c8"/>
  </x:sheets>
</x:workbook>
</file>

<file path=xl/comments1.xml><?xml version="1.0" encoding="utf-8"?>
<x:comments xmlns:x="http://schemas.openxmlformats.org/spreadsheetml/2006/main">
  <x:authors>
    <x:author>tc={F41823E8-2A92-BB21-917C-9DDED7CBB34D}</x:author>
    <x:author>tc={113C469A-5A0B-CA39-B160-32B6AF8F2769}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Mock assumption only. Replace with the business-approved individual-price uplift before production use.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bulk quantity used only for the Example Bulk Profit column.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0%;[Red](0.00%);-"/>
    <x:numFmt numFmtId="202" formatCode="0.00"/>
    <x:numFmt numFmtId="203" formatCode="&quot;PKR&quot; #,##0.00;[Red](&quot;PKR&quot; #,##0.00);-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23B32"/>
      <x:name val="Carlito"/>
    </x:font>
    <x:font>
      <x:b/>
      <x:sz val="10"/>
      <x:color rgb="FFFFFFFF"/>
      <x:name val="Carlito"/>
    </x:font>
    <x:font>
      <x:b/>
      <x:sz val="11"/>
      <x:color rgb="FF123B32"/>
      <x:name val="Carlito"/>
    </x:font>
    <x:font>
      <x:b/>
      <x:sz val="11"/>
      <x:color rgb="FF111827"/>
      <x:name val="Carlito"/>
    </x:font>
    <x:font>
      <x:sz val="11"/>
      <x:color rgb="FF123B32"/>
      <x:name val="Carlito"/>
    </x:font>
    <x:font>
      <x:sz val="10"/>
      <x:color rgb="FF17365D"/>
      <x:name val="Carlito"/>
    </x:font>
    <x:font>
      <x:i/>
      <x:sz val="9"/>
      <x:color rgb="FF667085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C00000"/>
      <x:name val="Carlito"/>
    </x:font>
    <x:font>
      <x:sz val="11"/>
      <x:color rgb="FF008000"/>
      <x:name val="Carlito"/>
    </x:font>
    <x:font>
      <x:sz val="11"/>
      <x:color rgb="FF111827"/>
      <x:name val="Carlito"/>
    </x:font>
    <x:font>
      <x:sz val="11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32"/>
      </x:patternFill>
    </x:fill>
    <x:fill>
      <x:patternFill patternType="solid">
        <x:fgColor rgb="FFE8F5EE"/>
      </x:patternFill>
    </x:fill>
    <x:fill>
      <x:patternFill patternType="solid">
        <x:fgColor rgb="FF1F6B55"/>
      </x:patternFill>
    </x:fill>
    <x:fill>
      <x:patternFill patternType="solid">
        <x:fgColor rgb="FFFFF4CC"/>
      </x:patternFill>
    </x:fill>
    <x:fill>
      <x:patternFill patternType="solid">
        <x:fgColor rgb="FFF4FBF7"/>
      </x:patternFill>
    </x:fill>
    <x:fill>
      <x:patternFill patternType="solid">
        <x:fgColor rgb="FFDDEBF7"/>
      </x:patternFill>
    </x:fill>
    <x:fill>
      <x:patternFill patternType="solid">
        <x:fgColor rgb="FFEEF1F4"/>
      </x:patternFill>
    </x:fill>
    <x:fill>
      <x:patternFill patternType="solid">
        <x:fgColor rgb="FFFCE4D6"/>
      </x:patternFill>
    </x:fill>
  </x:fills>
  <x:borders count="31">
    <x:border/>
    <x:border>
      <x:left style="thin">
        <x:color rgb="FF123B32"/>
      </x:left>
      <x:top style="thin">
        <x:color rgb="FF123B32"/>
      </x:top>
      <x:bottom style="thin">
        <x:color rgb="FF123B32"/>
      </x:bottom>
    </x:border>
    <x:border>
      <x:right style="thin">
        <x:color rgb="FF123B32"/>
      </x:right>
      <x:top style="thin">
        <x:color rgb="FF123B32"/>
      </x:top>
      <x:bottom style="thin">
        <x:color rgb="FF123B32"/>
      </x:bottom>
    </x:border>
    <x:border>
      <x:bottom style="thin">
        <x:color rgb="FFD9E2E0"/>
      </x:bottom>
    </x:border>
    <x:border>
      <x:top style="thin">
        <x:color rgb="FFD9E2E0"/>
      </x:top>
      <x:bottom style="thin">
        <x:color rgb="FFD9E2E0"/>
      </x:bottom>
    </x:border>
    <x:border>
      <x:top style="thin">
        <x:color rgb="FFD9E2E0"/>
      </x:top>
    </x:border>
    <x:border>
      <x:top style="thin">
        <x:color rgb="FF123B32"/>
      </x:top>
      <x:bottom style="thin">
        <x:color rgb="FF123B32"/>
      </x:bottom>
    </x:border>
    <x:border>
      <x:left style="thin">
        <x:color rgb="FF1F6B55"/>
      </x:left>
      <x:top style="thin">
        <x:color rgb="FF1F6B55"/>
      </x:top>
    </x:border>
    <x:border>
      <x:top style="thin">
        <x:color rgb="FF1F6B55"/>
      </x:top>
    </x:border>
    <x:border>
      <x:right style="thin">
        <x:color rgb="FF1F6B55"/>
      </x:right>
      <x:top style="thin">
        <x:color rgb="FF1F6B55"/>
      </x:top>
    </x:border>
    <x:border>
      <x:left style="thin">
        <x:color rgb="FF1F6B55"/>
      </x:left>
    </x:border>
    <x:border>
      <x:right style="thin">
        <x:color rgb="FF1F6B55"/>
      </x:right>
    </x:border>
    <x:border>
      <x:left style="thin">
        <x:color rgb="FF1F6B55"/>
      </x:left>
      <x:bottom style="thin">
        <x:color rgb="FF1F6B55"/>
      </x:bottom>
    </x:border>
    <x:border>
      <x:bottom style="thin">
        <x:color rgb="FF1F6B55"/>
      </x:bottom>
    </x:border>
    <x:border>
      <x:right style="thin">
        <x:color rgb="FF1F6B55"/>
      </x:right>
      <x:bottom style="thin">
        <x:color rgb="FF1F6B55"/>
      </x:bottom>
    </x:border>
    <x:border>
      <x:left style="thin">
        <x:color rgb="FF1F4E78"/>
      </x:left>
      <x:top style="thin">
        <x:color rgb="FF1F4E78"/>
      </x:top>
    </x:border>
    <x:border>
      <x:top style="thin">
        <x:color rgb="FF1F4E78"/>
      </x:top>
    </x:border>
    <x:border>
      <x:right style="thin">
        <x:color rgb="FF1F4E78"/>
      </x:right>
      <x:top style="thin">
        <x:color rgb="FF1F4E78"/>
      </x:top>
    </x:border>
    <x:border>
      <x:left style="thin">
        <x:color rgb="FF1F4E78"/>
      </x:left>
    </x:border>
    <x:border>
      <x:right style="thin">
        <x:color rgb="FF1F4E78"/>
      </x:right>
    </x:border>
    <x:border>
      <x:left style="thin">
        <x:color rgb="FF1F4E78"/>
      </x:left>
      <x:bottom style="thin">
        <x:color rgb="FF1F4E78"/>
      </x:bottom>
    </x:border>
    <x:border>
      <x:bottom style="thin">
        <x:color rgb="FF1F4E78"/>
      </x:bottom>
    </x:border>
    <x:border>
      <x:right style="thin">
        <x:color rgb="FF1F4E78"/>
      </x:right>
      <x:bottom style="thin">
        <x:color rgb="FF1F4E78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4" fillId="0" borderId="3" xfId="0" applyNumberFormat="1" applyFont="1" applyFill="1" applyBorder="1"/>
    <x:xf numFmtId="200" fontId="4" fillId="0" borderId="4" xfId="0" applyNumberFormat="1" applyFont="1" applyFill="1" applyBorder="1"/>
    <x:xf numFmtId="0" fontId="0" fillId="5" borderId="5" xfId="0" applyNumberFormat="1" applyFont="1" applyFill="1" applyBorder="1"/>
    <x:xf numFmtId="0" fontId="5" fillId="5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1" xfId="0" applyNumberFormat="1" applyFont="1" applyFill="1" applyBorder="1" applyAlignment="1">
      <x:alignment vertical="top" wrapText="1"/>
    </x:xf>
    <x:xf numFmtId="0" fontId="7" fillId="7" borderId="2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9" fillId="5" borderId="0" xfId="0" applyNumberFormat="1" applyFont="1" applyFill="1" applyBorder="1"/>
    <x:xf numFmtId="202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0" borderId="4" xfId="0" applyNumberFormat="1" applyFont="1" applyFill="1" applyBorder="1"/>
    <x:xf numFmtId="201" fontId="9" fillId="5" borderId="4" xfId="0" applyNumberFormat="1" applyFont="1" applyFill="1" applyBorder="1"/>
    <x:xf numFmtId="202" fontId="9" fillId="5" borderId="4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23" xfId="0" applyNumberFormat="1" applyFont="1" applyFill="1" applyBorder="1"/>
    <x:xf numFmtId="0" fontId="11" fillId="9" borderId="24" xfId="0" applyNumberFormat="1" applyFont="1" applyFill="1" applyBorder="1"/>
    <x:xf numFmtId="0" fontId="11" fillId="9" borderId="25" xfId="0" applyNumberFormat="1" applyFont="1" applyFill="1" applyBorder="1"/>
    <x:xf numFmtId="0" fontId="11" fillId="9" borderId="26" xfId="0" applyNumberFormat="1" applyFont="1" applyFill="1" applyBorder="1"/>
    <x:xf numFmtId="0" fontId="11" fillId="9" borderId="27" xfId="0" applyNumberFormat="1" applyFont="1" applyFill="1" applyBorder="1"/>
    <x:xf numFmtId="0" fontId="11" fillId="9" borderId="28" xfId="0" applyNumberFormat="1" applyFont="1" applyFill="1" applyBorder="1"/>
    <x:xf numFmtId="0" fontId="11" fillId="9" borderId="29" xfId="0" applyNumberFormat="1" applyFont="1" applyFill="1" applyBorder="1"/>
    <x:xf numFmtId="0" fontId="11" fillId="9" borderId="30" xfId="0" applyNumberFormat="1" applyFont="1" applyFill="1" applyBorder="1"/>
    <x:xf numFmtId="0" fontId="11" fillId="9" borderId="23" xfId="0" applyNumberFormat="1" applyFont="1" applyFill="1" applyBorder="1" applyAlignment="1">
      <x:alignment wrapText="1"/>
    </x:xf>
    <x:xf numFmtId="0" fontId="11" fillId="9" borderId="24" xfId="0" applyNumberFormat="1" applyFont="1" applyFill="1" applyBorder="1" applyAlignment="1">
      <x:alignment wrapText="1"/>
    </x:xf>
    <x:xf numFmtId="0" fontId="11" fillId="9" borderId="25" xfId="0" applyNumberFormat="1" applyFont="1" applyFill="1" applyBorder="1" applyAlignment="1">
      <x:alignment wrapText="1"/>
    </x:xf>
    <x:xf numFmtId="0" fontId="11" fillId="9" borderId="26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27" xfId="0" applyNumberFormat="1" applyFont="1" applyFill="1" applyBorder="1" applyAlignment="1">
      <x:alignment wrapText="1"/>
    </x:xf>
    <x:xf numFmtId="0" fontId="11" fillId="9" borderId="28" xfId="0" applyNumberFormat="1" applyFont="1" applyFill="1" applyBorder="1" applyAlignment="1">
      <x:alignment wrapText="1"/>
    </x:xf>
    <x:xf numFmtId="0" fontId="11" fillId="9" borderId="29" xfId="0" applyNumberFormat="1" applyFont="1" applyFill="1" applyBorder="1" applyAlignment="1">
      <x:alignment wrapText="1"/>
    </x:xf>
    <x:xf numFmtId="0" fontId="11" fillId="9" borderId="30" xfId="0" applyNumberFormat="1" applyFont="1" applyFill="1" applyBorder="1" applyAlignment="1">
      <x:alignment wrapText="1"/>
    </x:xf>
    <x:xf numFmtId="0" fontId="11" fillId="9" borderId="23" xfId="0" applyNumberFormat="1" applyFont="1" applyFill="1" applyBorder="1" applyAlignment="1">
      <x:alignment vertical="top" wrapText="1"/>
    </x:xf>
    <x:xf numFmtId="0" fontId="11" fillId="9" borderId="24" xfId="0" applyNumberFormat="1" applyFont="1" applyFill="1" applyBorder="1" applyAlignment="1">
      <x:alignment vertical="top" wrapText="1"/>
    </x:xf>
    <x:xf numFmtId="0" fontId="11" fillId="9" borderId="25" xfId="0" applyNumberFormat="1" applyFont="1" applyFill="1" applyBorder="1" applyAlignment="1">
      <x:alignment vertical="top" wrapText="1"/>
    </x:xf>
    <x:xf numFmtId="0" fontId="11" fillId="9" borderId="26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27" xfId="0" applyNumberFormat="1" applyFont="1" applyFill="1" applyBorder="1" applyAlignment="1">
      <x:alignment vertical="top" wrapText="1"/>
    </x:xf>
    <x:xf numFmtId="0" fontId="11" fillId="9" borderId="28" xfId="0" applyNumberFormat="1" applyFont="1" applyFill="1" applyBorder="1" applyAlignment="1">
      <x:alignment vertical="top" wrapText="1"/>
    </x:xf>
    <x:xf numFmtId="0" fontId="11" fillId="9" borderId="29" xfId="0" applyNumberFormat="1" applyFont="1" applyFill="1" applyBorder="1" applyAlignment="1">
      <x:alignment vertical="top" wrapText="1"/>
    </x:xf>
    <x:xf numFmtId="0" fontId="11" fillId="9" borderId="3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12" fillId="0" borderId="0" xfId="0" applyNumberFormat="1" applyFont="1" applyFill="1" applyBorder="1"/>
    <x:xf numFmtId="203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123B32"/>
      </x:font>
      <x:fill>
        <x:patternFill patternType="solid">
          <x:bgColor rgb="FFE8F5EE"/>
        </x:patternFill>
      </x:fill>
    </x:dxf>
    <x:dxf>
      <x:font>
        <x:b/>
        <x:color rgb="FF9C6500"/>
      </x:font>
      <x:fill>
        <x:patternFill patternType="solid">
          <x:bgColor rgb="FFFFF4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123B32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99743e7714914" /><Relationship Type="http://schemas.openxmlformats.org/officeDocument/2006/relationships/theme" Target="/xl/theme/theme1.xml" Id="R2dbf2840329e4873" /><Relationship Type="http://schemas.microsoft.com/office/2022/11/relationships/FeaturePropertyBag" Target="/xl/featurePropertyBag/featurePropertyBag.xml" Id="Rd15f3a83ad7b4cbf" /><Relationship Type="http://schemas.openxmlformats.org/officeDocument/2006/relationships/sharedStrings" Target="/xl/sharedStrings.xml" Id="Rbb573010358f4c40" /><Relationship Type="http://schemas.openxmlformats.org/officeDocument/2006/relationships/worksheet" Target="/xl/worksheets/sheet1.xml" Id="Rfb8336c40a1e4363" /><Relationship Type="http://schemas.openxmlformats.org/officeDocument/2006/relationships/worksheet" Target="/xl/worksheets/sheet2.xml" Id="R7532941e1111430e" /><Relationship Type="http://schemas.openxmlformats.org/officeDocument/2006/relationships/worksheet" Target="/xl/worksheets/sheet3.xml" Id="R34973c53bff24f3f" /><Relationship Type="http://schemas.openxmlformats.org/officeDocument/2006/relationships/worksheet" Target="/xl/worksheets/sheet4.xml" Id="R1b9aa8ba9bed40a8" /><Relationship Type="http://schemas.openxmlformats.org/officeDocument/2006/relationships/worksheet" Target="/xl/worksheets/sheet5.xml" Id="R82ab8bfa88a64b89" /><Relationship Type="http://schemas.openxmlformats.org/officeDocument/2006/relationships/worksheet" Target="/xl/worksheets/sheet6.xml" Id="Ra7b55a61c2214e87" /><Relationship Type="http://schemas.openxmlformats.org/officeDocument/2006/relationships/worksheet" Target="/xl/worksheets/sheet7.xml" Id="Rdf60c995845a4d22" /><Relationship Type="http://schemas.openxmlformats.org/officeDocument/2006/relationships/worksheet" Target="/xl/worksheets/sheet8.xml" Id="R9d76bddb2ab146c8" /><Relationship Type="http://schemas.microsoft.com/office/2017/10/relationships/person" Target="/xl/persons/person.xml" Id="R787b305fbe2b46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hmed Raza" id="{4AB1067A-A3C9-411F-8BC3-50BDE484CEC1}"/>
</xltc:personList>
</file>

<file path=xl/tables/table1.xml><?xml version="1.0" encoding="utf-8"?>
<x:table xmlns:x="http://schemas.openxmlformats.org/spreadsheetml/2006/main" id="1" name="FinalMasterProductsTable" displayName="FinalMasterProductsTable" ref="A1:AN2180" headerRowCount="1" totalsRowCount="0" totalsRowShown="0">
  <x:autoFilter ref="A1:AN2180"/>
  <x:tableColumns count="40">
    <x:tableColumn id="1" name="SKU"/>
    <x:tableColumn id="2" name="Product Name"/>
    <x:tableColumn id="3" name="PDF Category"/>
    <x:tableColumn id="4" name="Sales Type"/>
    <x:tableColumn id="5" name="Sales Type Basis"/>
    <x:tableColumn id="6" name="Unit of Measure"/>
    <x:tableColumn id="7" name="Pack Quantity"/>
    <x:tableColumn id="8" name="Pack Parsing"/>
    <x:tableColumn id="9" name="Currency"/>
    <x:tableColumn id="10" name="Source Wholesale"/>
    <x:tableColumn id="11" name="Source Buying"/>
    <x:tableColumn id="12" name="Final Wholesale"/>
    <x:tableColumn id="13" name="Final Buying"/>
    <x:tableColumn id="14" name="Profit"/>
    <x:tableColumn id="15" name="Profit Margin %"/>
    <x:tableColumn id="16" name="Markup %"/>
    <x:tableColumn id="17" name="Mock Individual Price"/>
    <x:tableColumn id="18" name="Individual Profit"/>
    <x:tableColumn id="19" name="Example Bulk Qty"/>
    <x:tableColumn id="20" name="Example Bulk Profit"/>
    <x:tableColumn id="21" name="Price Status"/>
    <x:tableColumn id="22" name="Price Confidence"/>
    <x:tableColumn id="23" name="Correction Logic"/>
    <x:tableColumn id="24" name="Import Status"/>
    <x:tableColumn id="25" name="Active"/>
    <x:tableColumn id="26" name="Source File"/>
    <x:tableColumn id="27" name="Source Page"/>
    <x:tableColumn id="28" name="Source Line"/>
    <x:tableColumn id="29" name="Initial PDF Name"/>
    <x:tableColumn id="30" name="Initial Wholesale"/>
    <x:tableColumn id="31" name="Dedup Status"/>
    <x:tableColumn id="32" name="Name Basis"/>
    <x:tableColumn id="33" name="Category Basis"/>
    <x:tableColumn id="34" name="Source Key"/>
    <x:tableColumn id="35" name="Barcode"/>
    <x:tableColumn id="36" name="Brand"/>
    <x:tableColumn id="37" name="Supplier"/>
    <x:tableColumn id="38" name="Opening Stock"/>
    <x:tableColumn id="39" name="Reorder Level"/>
    <x:tableColumn id="40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iceReviewTable" displayName="PriceReviewTable" ref="A4:P75" headerRowCount="1" totalsRowCount="0" totalsRowShown="0">
  <x:autoFilter ref="A4:P75"/>
  <x:tableColumns count="16">
    <x:tableColumn id="1" name="Master Row"/>
    <x:tableColumn id="2" name="SKU"/>
    <x:tableColumn id="3" name="Product Name"/>
    <x:tableColumn id="4" name="Category"/>
    <x:tableColumn id="5" name="Source Wholesale"/>
    <x:tableColumn id="6" name="Source Buying"/>
    <x:tableColumn id="7" name="Final Wholesale"/>
    <x:tableColumn id="8" name="Final Buying"/>
    <x:tableColumn id="9" name="Profit"/>
    <x:tableColumn id="10" name="Margin %"/>
    <x:tableColumn id="11" name="Price Status"/>
    <x:tableColumn id="12" name="Confidence"/>
    <x:tableColumn id="13" name="Correction Logic"/>
    <x:tableColumn id="14" name="Import Status"/>
    <x:tableColumn id="15" name="Source Reference"/>
    <x:tableColumn id="16" name="Notes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CategoryPatternTable" displayName="CategoryPatternTable" ref="A4:H107" headerRowCount="1" totalsRowCount="0" totalsRowShown="0">
  <x:autoFilter ref="A4:H107"/>
  <x:tableColumns count="8">
    <x:tableColumn id="1" name="Category"/>
    <x:tableColumn id="2" name="Product Count"/>
    <x:tableColumn id="3" name="Review Required"/>
    <x:tableColumn id="4" name="Mock/Corrected Prices"/>
    <x:tableColumn id="5" name="Pattern Rows"/>
    <x:tableColumn id="6" name="Median Wholesale"/>
    <x:tableColumn id="7" name="Median Buying"/>
    <x:tableColumn id="8" name="Median Margi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uplicateReconciliationTable" displayName="DuplicateReconciliationTable" ref="A4:M2150" headerRowCount="1" totalsRowCount="0" totalsRowShown="0">
  <x:autoFilter ref="A4:M2150"/>
  <x:tableColumns count="13">
    <x:tableColumn id="1" name="Initial Workbook Row"/>
    <x:tableColumn id="2" name="Initial PDF Page"/>
    <x:tableColumn id="3" name="Initial PDF Line"/>
    <x:tableColumn id="4" name="Initial Name"/>
    <x:tableColumn id="5" name="Initial Wholesale"/>
    <x:tableColumn id="6" name="Complete PDF Page"/>
    <x:tableColumn id="7" name="Complete PDF Line"/>
    <x:tableColumn id="8" name="Retained Name"/>
    <x:tableColumn id="9" name="Retained Wholesale"/>
    <x:tableColumn id="10" name="Buying Price"/>
    <x:tableColumn id="11" name="PDF Category"/>
    <x:tableColumn id="12" name="Match Type"/>
    <x:tableColumn id="13" name="Retained Source 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abaseImportPreviewTable" displayName="SupabaseImportPreviewTable" ref="A4:R2183" headerRowCount="1" totalsRowCount="0" totalsRowShown="0">
  <x:autoFilter ref="A4:R2183"/>
  <x:tableColumns count="18">
    <x:tableColumn id="1" name="sku"/>
    <x:tableColumn id="2" name="name"/>
    <x:tableColumn id="3" name="category_name"/>
    <x:tableColumn id="4" name="sales_type"/>
    <x:tableColumn id="5" name="unit_of_measure"/>
    <x:tableColumn id="6" name="pack_quantity"/>
    <x:tableColumn id="7" name="currency"/>
    <x:tableColumn id="8" name="wholesale_price"/>
    <x:tableColumn id="9" name="buying_price"/>
    <x:tableColumn id="10" name="price_status"/>
    <x:tableColumn id="11" name="profit"/>
    <x:tableColumn id="12" name="profit_margin"/>
    <x:tableColumn id="13" name="import_status"/>
    <x:tableColumn id="14" name="active"/>
    <x:tableColumn id="15" name="source_key"/>
    <x:tableColumn id="16" name="barcode"/>
    <x:tableColumn id="17" name="brand"/>
    <x:tableColumn id="18" name="suppli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29T22:10:38.925" personId="{4AB1067A-A3C9-411F-8BC3-50BDE484CEC1}" id="{F41823E8-2A92-BB21-917C-9DDED7CBB34D}">
    <xltc:text>Mock assumption only. Replace with the business-approved individual-price uplift before production use.</xltc:text>
  </xltc:threadedComment>
  <xltc:threadedComment ref="B8" dT="2026-07-29T22:10:38.925" personId="{4AB1067A-A3C9-411F-8BC3-50BDE484CEC1}" id="{113C469A-5A0B-CA39-B160-32B6AF8F2769}">
    <xltc:text>Illustrative bulk quantity used only for the Example Bulk Profit column.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44bee385cbb4f32" /><Relationship Type="http://schemas.openxmlformats.org/officeDocument/2006/relationships/vmlDrawing" Target="/xl/drawings/vmldrawing.vml" Id="R85d6718a22fa4e57" /><Relationship Type="http://schemas.microsoft.com/office/2017/10/relationships/threadedComment" Target="/xl/threadedcomments/threadedcomment.xml" Id="R79c306125867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e7f27bb821f44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3b15af325dd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150c388279d48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5cf054ad9141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b0c2934f61946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Raza Stationers — Final Product Master</x:v>
      </x:c>
      <x:c r="B1" s="3" t="str">
        <x:v>Raza Stationers — Final Product Master</x:v>
      </x:c>
      <x:c r="C1" s="3" t="str">
        <x:v>Raza Stationers — Final Product Master</x:v>
      </x:c>
      <x:c r="D1" s="3" t="str">
        <x:v>Raza Stationers — Final Product Master</x:v>
      </x:c>
      <x:c r="E1" s="3" t="str">
        <x:v>Raza Stationers — Final Product Master</x:v>
      </x:c>
      <x:c r="F1" s="3" t="str">
        <x:v>Raza Stationers — Final Product Master</x:v>
      </x:c>
      <x:c r="G1" s="3" t="str">
        <x:v>Raza Stationers — Final Product Master</x:v>
      </x:c>
      <x:c r="H1" s="3" t="str">
        <x:v>Raza Stationers — Final Product Master</x:v>
      </x:c>
    </x:row>
    <x:row r="2" ht="28" customHeight="1">
      <x:c r="A2" s="7" t="str">
        <x:v>Reconciled from both rate-list PDFs • Source values preserved • Mock corrections visibly flagged</x:v>
      </x:c>
      <x:c r="B2" s="7" t="str">
        <x:v>Reconciled from both rate-list PDFs • Source values preserved • Mock corrections visibly flagged</x:v>
      </x:c>
      <x:c r="C2" s="7" t="str">
        <x:v>Reconciled from both rate-list PDFs • Source values preserved • Mock corrections visibly flagged</x:v>
      </x:c>
      <x:c r="D2" s="7" t="str">
        <x:v>Reconciled from both rate-list PDFs • Source values preserved • Mock corrections visibly flagged</x:v>
      </x:c>
      <x:c r="E2" s="7" t="str">
        <x:v>Reconciled from both rate-list PDFs • Source values preserved • Mock corrections visibly flagged</x:v>
      </x:c>
      <x:c r="F2" s="7" t="str">
        <x:v>Reconciled from both rate-list PDFs • Source values preserved • Mock corrections visibly flagged</x:v>
      </x:c>
      <x:c r="G2" s="7" t="str">
        <x:v>Reconciled from both rate-list PDFs • Source values preserved • Mock corrections visibly flagged</x:v>
      </x:c>
      <x:c r="H2" s="7" t="str">
        <x:v>Reconciled from both rate-list PDFs • Source values preserved • Mock corrections visibly flagged</x:v>
      </x:c>
    </x:row>
    <x:row r="4" ht="32" customHeight="1">
      <x:c r="A4" s="14" t="str">
        <x:v>Master metric</x:v>
      </x:c>
      <x:c r="B4" s="15" t="str">
        <x:v>Value</x:v>
      </x:c>
      <x:c r="D4" s="14" t="str">
        <x:v>How to use this workbook</x:v>
      </x:c>
      <x:c r="E4" s="28" t="str">
        <x:v>How to use this workbook</x:v>
      </x:c>
      <x:c r="F4" s="28" t="str">
        <x:v>How to use this workbook</x:v>
      </x:c>
      <x:c r="G4" s="28" t="str">
        <x:v>How to use this workbook</x:v>
      </x:c>
      <x:c r="H4" s="15" t="str">
        <x:v>How to use this workbook</x:v>
      </x:c>
    </x:row>
    <x:row r="5" ht="116" customHeight="1">
      <x:c r="A5" s="17" t="str">
        <x:v>Raw rows across both PDFs</x:v>
      </x:c>
      <x:c r="B5" s="22" t="n">
        <x:f>4325</x:f>
        <x:v>4325</x:v>
      </x:c>
      <x:c r="D5" s="48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5" s="49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5" s="49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5" s="49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5" s="50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6" ht="116" customHeight="1">
      <x:c r="A6" s="19" t="str">
        <x:v>Initial PDF rows</x:v>
      </x:c>
      <x:c r="B6" s="23" t="n">
        <x:f>2156</x:f>
        <x:v>2156</x:v>
      </x:c>
      <x:c r="D6" s="51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6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6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6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6" s="53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7" ht="116" customHeight="1">
      <x:c r="A7" s="19" t="str">
        <x:v>Complete PDF rows</x:v>
      </x:c>
      <x:c r="B7" s="23" t="n">
        <x:f>2169</x:f>
        <x:v>2169</x:v>
      </x:c>
      <x:c r="D7" s="51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7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7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7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7" s="53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8" ht="116" customHeight="1">
      <x:c r="A8" s="19" t="str">
        <x:v>Cross-PDF duplicates merged</x:v>
      </x:c>
      <x:c r="B8" s="23" t="n">
        <x:f>2146</x:f>
        <x:v>2146</x:v>
      </x:c>
      <x:c r="D8" s="51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8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8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8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8" s="53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9" ht="116" customHeight="1">
      <x:c r="A9" s="19" t="str">
        <x:v>Final unique products</x:v>
      </x:c>
      <x:c r="B9" s="23" t="n">
        <x:f>COUNTA('Master Products'!$A$2:$A$2180)</x:f>
        <x:v>2179</x:v>
      </x:c>
      <x:c r="D9" s="51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9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9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9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9" s="53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10" ht="116" customHeight="1">
      <x:c r="A10" s="19" t="str">
        <x:v>Complete-PDF-only products</x:v>
      </x:c>
      <x:c r="B10" s="23" t="n">
        <x:f>23</x:f>
        <x:v>23</x:v>
      </x:c>
      <x:c r="D10" s="51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10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10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10" s="52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10" s="53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11" ht="116" customHeight="1">
      <x:c r="A11" s="19" t="str">
        <x:v>Initial-only retained products</x:v>
      </x:c>
      <x:c r="B11" s="23" t="n">
        <x:f>10</x:f>
        <x:v>10</x:v>
      </x:c>
      <x:c r="D11" s="54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E11" s="55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F11" s="55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G11" s="55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  <x:c r="H11" s="56" t="str">
        <x:v>1. Master Products is the working source of truth.
2. Source Wholesale/Buying always preserve the PDF values.
3. Final Wholesale/Buying contain usable values; mock or corrected rows are flagged in Price Status.
4. Profit = Final Wholesale − Final Buying.
5. Individual price and bulk profit are formula-driven examples, not approved business prices.
6. Review Required products must be confirmed before Supabase import.
7. Supabase Import Preview is a mapping preview only; no database was changed.</x:v>
      </x:c>
    </x:row>
    <x:row r="12">
      <x:c r="A12" s="19" t="str">
        <x:v>Products with mock/corrected prices</x:v>
      </x:c>
      <x:c r="B12" s="23" t="n">
        <x:f>COUNTIF('Master Products'!$U$2:$U$2180,"&lt;&gt;Source Valid")</x:f>
        <x:v>68</x:v>
      </x:c>
    </x:row>
    <x:row r="13">
      <x:c r="A13" s="19" t="str">
        <x:v>Products requiring identity review</x:v>
      </x:c>
      <x:c r="B13" s="23" t="n">
        <x:f>COUNTIF('Master Products'!$X$2:$X$2180,"Review Required")</x:f>
        <x:v>7</x:v>
      </x:c>
    </x:row>
    <x:row r="14">
      <x:c r="A14" s="19" t="str">
        <x:v>Final PDF categories</x:v>
      </x:c>
      <x:c r="B14" s="23" t="n">
        <x:f>COUNTA('Categories'!$A$2:$A$104)</x:f>
        <x:v>102</x:v>
      </x:c>
    </x:row>
    <x:row r="15">
      <x:c r="A15" s="21" t="str">
        <x:v>Workbook status</x:v>
      </x:c>
      <x:c r="B15" s="25" t="str">
        <x:f>IF('Checks'!$E$14="PASS","PASS — ready for reviewed Supabase mapping","REVIEW REQUIRED")</x:f>
        <x:v>PASS — ready for reviewed Supabase mapping</x:v>
      </x:c>
    </x:row>
    <x:row r="18" ht="32" customHeight="1">
      <x:c r="A18" s="14" t="str">
        <x:v>Financial convention</x:v>
      </x:c>
      <x:c r="B18" s="28" t="str">
        <x:v>Financial convention</x:v>
      </x:c>
      <x:c r="C18" s="28" t="str">
        <x:v>Financial convention</x:v>
      </x:c>
      <x:c r="D18" s="28" t="str">
        <x:v>Financial convention</x:v>
      </x:c>
      <x:c r="E18" s="28" t="str">
        <x:v>Financial convention</x:v>
      </x:c>
      <x:c r="F18" s="28" t="str">
        <x:v>Financial convention</x:v>
      </x:c>
      <x:c r="G18" s="28" t="str">
        <x:v>Financial convention</x:v>
      </x:c>
      <x:c r="H18" s="15" t="str">
        <x:v>Financial convention</x:v>
      </x:c>
    </x:row>
    <x:row r="19" ht="78" customHeight="1">
      <x:c r="A19" s="76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B19" s="77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C19" s="77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D19" s="77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E19" s="77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F19" s="77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G19" s="77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H19" s="78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</x:row>
    <x:row r="20" ht="78" customHeight="1">
      <x:c r="A20" s="79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B20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C20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D20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E20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F20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G20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H20" s="81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</x:row>
    <x:row r="21" ht="78" customHeight="1">
      <x:c r="A21" s="79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B21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C21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D21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E21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F21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G21" s="80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H21" s="81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</x:row>
    <x:row r="22" ht="78" customHeight="1">
      <x:c r="A22" s="82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B22" s="83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C22" s="83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D22" s="83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E22" s="83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F22" s="83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G22" s="83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  <x:c r="H22" s="84" t="str">
        <x:v>Profit per listed sales unit = Final Wholesale Price − Final Buying Price. Profit Margin % = Profit ÷ Final Wholesale Price. Markup % = Profit ÷ Final Buying Price. Mock corrections use the median valid margin within the exact WS RATES.pdf category; the global fallback is 10.50%. Every mock remains explicitly labelled and the original PDF value is never overwritten.</x:v>
      </x:c>
    </x:row>
    <x:row r="25">
      <x:c r="A25" s="86" t="str">
        <x:v>Version: Final Master v1.0 | Currency: PKR | Created: 2026-07-30 | Owner: Ahmed Raza</x:v>
      </x:c>
      <x:c r="B25" s="86" t="str">
        <x:v>Version: Final Master v1.0 | Currency: PKR | Created: 2026-07-30 | Owner: Ahmed Raza</x:v>
      </x:c>
      <x:c r="C25" s="86" t="str">
        <x:v>Version: Final Master v1.0 | Currency: PKR | Created: 2026-07-30 | Owner: Ahmed Raza</x:v>
      </x:c>
      <x:c r="D25" s="86" t="str">
        <x:v>Version: Final Master v1.0 | Currency: PKR | Created: 2026-07-30 | Owner: Ahmed Raza</x:v>
      </x:c>
      <x:c r="E25" s="86" t="str">
        <x:v>Version: Final Master v1.0 | Currency: PKR | Created: 2026-07-30 | Owner: Ahmed Raza</x:v>
      </x:c>
      <x:c r="F25" s="86" t="str">
        <x:v>Version: Final Master v1.0 | Currency: PKR | Created: 2026-07-30 | Owner: Ahmed Raza</x:v>
      </x:c>
      <x:c r="G25" s="86" t="str">
        <x:v>Version: Final Master v1.0 | Currency: PKR | Created: 2026-07-30 | Owner: Ahmed Raza</x:v>
      </x:c>
      <x:c r="H25" s="86" t="str">
        <x:v>Version: Final Master v1.0 | Currency: PKR | Created: 2026-07-30 | Owner: Ahmed Raza</x:v>
      </x:c>
    </x:row>
  </x:sheetData>
  <x:mergeCells>
    <x:mergeCell ref="A1:H1"/>
    <x:mergeCell ref="A2:H2"/>
    <x:mergeCell ref="D4:H4"/>
    <x:mergeCell ref="D5:H11"/>
    <x:mergeCell ref="A18:H18"/>
    <x:mergeCell ref="A19:H22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4" hidden="0" customWidth="1"/>
    <x:col min="3" max="3" width="20" hidden="0" customWidth="1"/>
    <x:col min="4" max="4" width="38" hidden="0" customWidth="1"/>
    <x:col min="5" max="5" width="38" hidden="0" customWidth="1"/>
    <x:col min="6" max="6" width="14" hidden="0" customWidth="1"/>
  </x:cols>
  <x:sheetData>
    <x:row r="1" ht="34" customHeight="1">
      <x:c r="A1" s="3" t="str">
        <x:v>Assumptions &amp; Methodology</x:v>
      </x:c>
      <x:c r="B1" s="3" t="str">
        <x:v>Assumptions &amp; Methodology</x:v>
      </x:c>
      <x:c r="C1" s="3" t="str">
        <x:v>Assumptions &amp; Methodology</x:v>
      </x:c>
      <x:c r="D1" s="3" t="str">
        <x:v>Assumptions &amp; Methodology</x:v>
      </x:c>
      <x:c r="E1" s="3" t="str">
        <x:v>Assumptions &amp; Methodology</x:v>
      </x:c>
      <x:c r="F1" s="3" t="str">
        <x:v>Assumptions &amp; Methodology</x:v>
      </x:c>
    </x:row>
    <x:row r="2" ht="28" customHeight="1">
      <x:c r="A2" s="7" t="str">
        <x:v>Blue text = editable assumption • Green text = source-derived input • Black text = formula/output</x:v>
      </x:c>
      <x:c r="B2" s="7" t="str">
        <x:v>Blue text = editable assumption • Green text = source-derived input • Black text = formula/output</x:v>
      </x:c>
      <x:c r="C2" s="7" t="str">
        <x:v>Blue text = editable assumption • Green text = source-derived input • Black text = formula/output</x:v>
      </x:c>
      <x:c r="D2" s="7" t="str">
        <x:v>Blue text = editable assumption • Green text = source-derived input • Black text = formula/output</x:v>
      </x:c>
      <x:c r="E2" s="7" t="str">
        <x:v>Blue text = editable assumption • Green text = source-derived input • Black text = formula/output</x:v>
      </x:c>
      <x:c r="F2" s="7" t="str">
        <x:v>Blue text = editable assumption • Green text = source-derived input • Black text = formula/output</x:v>
      </x:c>
    </x:row>
    <x:row r="4" ht="32" customHeight="1">
      <x:c r="A4" s="14" t="str">
        <x:v>Assumption</x:v>
      </x:c>
      <x:c r="B4" s="28" t="str">
        <x:v>Value</x:v>
      </x:c>
      <x:c r="C4" s="28" t="str">
        <x:v>Type</x:v>
      </x:c>
      <x:c r="D4" s="28" t="str">
        <x:v>Purpose</x:v>
      </x:c>
      <x:c r="E4" s="28" t="str">
        <x:v>Source/Basis</x:v>
      </x:c>
      <x:c r="F4" s="15" t="str">
        <x:v>Editable?</x:v>
      </x:c>
    </x:row>
    <x:row r="5">
      <x:c r="A5" s="17" t="str">
        <x:v>Currency</x:v>
      </x:c>
      <x:c r="B5" s="17" t="str">
        <x:v>PKR</x:v>
      </x:c>
      <x:c r="C5" s="17" t="str">
        <x:v>Convention</x:v>
      </x:c>
      <x:c r="D5" s="17" t="str">
        <x:v>All catalogue prices</x:v>
      </x:c>
      <x:c r="E5" s="17" t="str">
        <x:v>Business locale</x:v>
      </x:c>
      <x:c r="F5" s="17" t="str">
        <x:v>No</x:v>
      </x:c>
    </x:row>
    <x:row r="6">
      <x:c r="A6" s="19" t="str">
        <x:v>Global median valid margin</x:v>
      </x:c>
      <x:c r="B6" s="94" t="n">
        <x:v>0.105</x:v>
      </x:c>
      <x:c r="C6" s="19" t="str">
        <x:v>Source-derived</x:v>
      </x:c>
      <x:c r="D6" s="19" t="str">
        <x:v>Fallback when a category has no valid pattern</x:v>
      </x:c>
      <x:c r="E6" s="19" t="str">
        <x:v>WS RATES.pdf valid price rows</x:v>
      </x:c>
      <x:c r="F6" s="19" t="str">
        <x:v>No</x:v>
      </x:c>
    </x:row>
    <x:row r="7">
      <x:c r="A7" s="19" t="str">
        <x:v>Individual-price uplift over wholesale</x:v>
      </x:c>
      <x:c r="B7" s="95" t="n">
        <x:v>0.1</x:v>
      </x:c>
      <x:c r="C7" s="19" t="str">
        <x:v>Mock assumption</x:v>
      </x:c>
      <x:c r="D7" s="19" t="str">
        <x:v>Example individual selling price</x:v>
      </x:c>
      <x:c r="E7" s="19" t="str">
        <x:v>General working assumption</x:v>
      </x:c>
      <x:c r="F7" s="19" t="str">
        <x:v>Yes</x:v>
      </x:c>
    </x:row>
    <x:row r="8">
      <x:c r="A8" s="19" t="str">
        <x:v>Example bulk order quantity</x:v>
      </x:c>
      <x:c r="B8" s="96" t="n">
        <x:v>12</x:v>
      </x:c>
      <x:c r="C8" s="19" t="str">
        <x:v>Mock assumption</x:v>
      </x:c>
      <x:c r="D8" s="19" t="str">
        <x:v>Bulk-profit illustration</x:v>
      </x:c>
      <x:c r="E8" s="19" t="str">
        <x:v>General working assumption</x:v>
      </x:c>
      <x:c r="F8" s="19" t="str">
        <x:v>Yes</x:v>
      </x:c>
    </x:row>
    <x:row r="9">
      <x:c r="A9" s="19" t="str">
        <x:v>Price rounding increment</x:v>
      </x:c>
      <x:c r="B9" s="96" t="n">
        <x:v>5</x:v>
      </x:c>
      <x:c r="C9" s="19" t="str">
        <x:v>Mock assumption</x:v>
      </x:c>
      <x:c r="D9" s="19" t="str">
        <x:v>Rounds mock individual/wholesale prices</x:v>
      </x:c>
      <x:c r="E9" s="19" t="str">
        <x:v>Observed whole-PKR catalogue pattern</x:v>
      </x:c>
      <x:c r="F9" s="19" t="str">
        <x:v>Yes</x:v>
      </x:c>
    </x:row>
    <x:row r="10">
      <x:c r="A10" s="19" t="str">
        <x:v>Invalid cost/wholesale ratio threshold</x:v>
      </x:c>
      <x:c r="B10" s="96" t="n">
        <x:v>1.5</x:v>
      </x:c>
      <x:c r="C10" s="19" t="str">
        <x:v>Control</x:v>
      </x:c>
      <x:c r="D10" s="19" t="str">
        <x:v>Determines whether buying or wholesale is corrected</x:v>
      </x:c>
      <x:c r="E10" s="19" t="str">
        <x:v>Quality-control rule</x:v>
      </x:c>
      <x:c r="F10" s="19" t="str">
        <x:v>Yes</x:v>
      </x:c>
    </x:row>
    <x:row r="11">
      <x:c r="A11" s="21" t="str">
        <x:v>Mock-price approval status</x:v>
      </x:c>
      <x:c r="B11" s="21" t="str">
        <x:v>NOT BUSINESS-APPROVED</x:v>
      </x:c>
      <x:c r="C11" s="21" t="str">
        <x:v>Control</x:v>
      </x:c>
      <x:c r="D11" s="21" t="str">
        <x:v>Prevents mock values being treated as confirmed</x:v>
      </x:c>
      <x:c r="E11" s="21" t="str">
        <x:v>User-requested general mock prices</x:v>
      </x:c>
      <x:c r="F11" s="21" t="str">
        <x:v>No</x:v>
      </x:c>
    </x:row>
    <x:row r="14" ht="32" customHeight="1">
      <x:c r="A14" s="14" t="str">
        <x:v>Price-correction logic</x:v>
      </x:c>
      <x:c r="B14" s="28" t="str">
        <x:v>Price-correction logic</x:v>
      </x:c>
      <x:c r="C14" s="28" t="str">
        <x:v>Price-correction logic</x:v>
      </x:c>
      <x:c r="D14" s="28" t="str">
        <x:v>Price-correction logic</x:v>
      </x:c>
      <x:c r="E14" s="28" t="str">
        <x:v>Price-correction logic</x:v>
      </x:c>
      <x:c r="F14" s="15" t="str">
        <x:v>Price-correction logic</x:v>
      </x:c>
    </x:row>
    <x:row r="15">
      <x:c r="A15" s="100" t="str">
        <x:v>Condition</x:v>
      </x:c>
      <x:c r="B15" s="100" t="str">
        <x:v>Final Wholesale</x:v>
      </x:c>
      <x:c r="C15" s="100" t="str">
        <x:v>Final Buying</x:v>
      </x:c>
      <x:c r="D15" s="100" t="str">
        <x:v>Status</x:v>
      </x:c>
      <x:c r="E15" s="100" t="str">
        <x:v>Confidence</x:v>
      </x:c>
      <x:c r="F15" s="100" t="str">
        <x:v>Treatment</x:v>
      </x:c>
    </x:row>
    <x:row r="16">
      <x:c r="A16" s="101" t="str">
        <x:v>Both values valid and buying &lt; wholesale</x:v>
      </x:c>
      <x:c r="B16" s="101" t="str">
        <x:v>Source</x:v>
      </x:c>
      <x:c r="C16" s="101" t="str">
        <x:v>Source</x:v>
      </x:c>
      <x:c r="D16" s="101" t="str">
        <x:v>Source Valid</x:v>
      </x:c>
      <x:c r="E16" s="101" t="str">
        <x:v>High</x:v>
      </x:c>
      <x:c r="F16" s="101" t="str">
        <x:v>No correction</x:v>
      </x:c>
    </x:row>
    <x:row r="17">
      <x:c r="A17" s="101" t="str">
        <x:v>Buying missing/zero, wholesale valid</x:v>
      </x:c>
      <x:c r="B17" s="101" t="str">
        <x:v>Source</x:v>
      </x:c>
      <x:c r="C17" s="101" t="str">
        <x:v>Wholesale × (1 − category median margin)</x:v>
      </x:c>
      <x:c r="D17" s="101" t="str">
        <x:v>Mocked Buying</x:v>
      </x:c>
      <x:c r="E17" s="101" t="str">
        <x:v>Mock</x:v>
      </x:c>
      <x:c r="F17" s="101" t="str">
        <x:v>Preserve source wholesale</x:v>
      </x:c>
    </x:row>
    <x:row r="18">
      <x:c r="A18" s="101" t="str">
        <x:v>Wholesale missing/zero, buying valid</x:v>
      </x:c>
      <x:c r="B18" s="101" t="str">
        <x:v>Buying ÷ (1 − category median margin)</x:v>
      </x:c>
      <x:c r="C18" s="101" t="str">
        <x:v>Source</x:v>
      </x:c>
      <x:c r="D18" s="101" t="str">
        <x:v>Mocked Wholesale</x:v>
      </x:c>
      <x:c r="E18" s="101" t="str">
        <x:v>Mock</x:v>
      </x:c>
      <x:c r="F18" s="101" t="str">
        <x:v>Preserve source buying</x:v>
      </x:c>
    </x:row>
    <x:row r="19">
      <x:c r="A19" s="101" t="str">
        <x:v>Both missing/zero</x:v>
      </x:c>
      <x:c r="B19" s="101" t="str">
        <x:v>Category median wholesale</x:v>
      </x:c>
      <x:c r="C19" s="101" t="str">
        <x:v>Wholesale × (1 − category median margin)</x:v>
      </x:c>
      <x:c r="D19" s="101" t="str">
        <x:v>Mocked Both Prices</x:v>
      </x:c>
      <x:c r="E19" s="101" t="str">
        <x:v>Mock</x:v>
      </x:c>
      <x:c r="F19" s="101" t="str">
        <x:v>Category/global pattern</x:v>
      </x:c>
    </x:row>
    <x:row r="20">
      <x:c r="A20" s="101" t="str">
        <x:v>Buying ≥ wholesale but ratio &lt; threshold</x:v>
      </x:c>
      <x:c r="B20" s="101" t="str">
        <x:v>Buying ÷ (1 − category median margin)</x:v>
      </x:c>
      <x:c r="C20" s="101" t="str">
        <x:v>Source</x:v>
      </x:c>
      <x:c r="D20" s="101" t="str">
        <x:v>Corrected Wholesale</x:v>
      </x:c>
      <x:c r="E20" s="101" t="str">
        <x:v>Mock correction</x:v>
      </x:c>
      <x:c r="F20" s="101" t="str">
        <x:v>Selling rate considered stale</x:v>
      </x:c>
    </x:row>
    <x:row r="21">
      <x:c r="A21" s="102" t="str">
        <x:v>Buying/wholesale ratio ≥ threshold or buying negative</x:v>
      </x:c>
      <x:c r="B21" s="102" t="str">
        <x:v>Source</x:v>
      </x:c>
      <x:c r="C21" s="102" t="str">
        <x:v>Wholesale × (1 − category median margin)</x:v>
      </x:c>
      <x:c r="D21" s="102" t="str">
        <x:v>Corrected Buying</x:v>
      </x:c>
      <x:c r="E21" s="102" t="str">
        <x:v>Mock correction</x:v>
      </x:c>
      <x:c r="F21" s="102" t="str">
        <x:v>Buying value considered erroneous</x:v>
      </x:c>
    </x:row>
    <x:row r="24" ht="32" customHeight="1">
      <x:c r="A24" s="14" t="str">
        <x:v>Important limitation</x:v>
      </x:c>
      <x:c r="B24" s="28" t="str">
        <x:v>Important limitation</x:v>
      </x:c>
      <x:c r="C24" s="28" t="str">
        <x:v>Important limitation</x:v>
      </x:c>
      <x:c r="D24" s="28" t="str">
        <x:v>Important limitation</x:v>
      </x:c>
      <x:c r="E24" s="28" t="str">
        <x:v>Important limitation</x:v>
      </x:c>
      <x:c r="F24" s="15" t="str">
        <x:v>Important limitation</x:v>
      </x:c>
    </x:row>
    <x:row r="25" ht="72" customHeight="1">
      <x:c r="A25" s="122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B25" s="123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C25" s="123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D25" s="123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E25" s="123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F25" s="124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</x:row>
    <x:row r="26" ht="72" customHeight="1">
      <x:c r="A26" s="125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B26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C26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D26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E26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F26" s="127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</x:row>
    <x:row r="27" ht="72" customHeight="1">
      <x:c r="A27" s="125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B27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C27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D27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E27" s="126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F27" s="127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</x:row>
    <x:row r="28" ht="72" customHeight="1">
      <x:c r="A28" s="128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B28" s="129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C28" s="129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D28" s="129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E28" s="129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  <x:c r="F28" s="130" t="str">
        <x:v>A pattern-derived mock price is not the same as a business-approved rate. The workbook is structurally final and reconciled, but mock/corrected prices should be reviewed before production use. Opening stock, supplier, barcode, brand and reorder level remain blank because neither PDF provides those facts.</x:v>
      </x:c>
    </x:row>
  </x:sheetData>
  <x:mergeCells>
    <x:mergeCell ref="A1:F1"/>
    <x:mergeCell ref="A2:F2"/>
    <x:mergeCell ref="A14:F14"/>
    <x:mergeCell ref="A24:F24"/>
    <x:mergeCell ref="A25:F28"/>
  </x:mergeCells>
  <x:pageMargins left="0.7" right="0.7" top="0.75" bottom="0.75" header="0.3" footer="0.3"/>
  <x:legacyDrawing xmlns:r="http://schemas.openxmlformats.org/officeDocument/2006/relationships" r:id="R85d6718a22fa4e5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6" hidden="0" customWidth="1"/>
    <x:col min="4" max="4" width="18" hidden="0" customWidth="1"/>
    <x:col min="5" max="5" width="28" hidden="0" customWidth="1"/>
    <x:col min="6" max="6" width="16" hidden="0" customWidth="1"/>
    <x:col min="7" max="7" width="13" hidden="0" customWidth="1"/>
    <x:col min="8" max="8" width="24" hidden="0" customWidth="1"/>
    <x:col min="9" max="9" width="10" hidden="0" customWidth="1"/>
    <x:col min="10" max="10" width="17" hidden="0" customWidth="1"/>
    <x:col min="11" max="11" width="16" hidden="0" customWidth="1"/>
    <x:col min="12" max="12" width="17" hidden="0" customWidth="1"/>
    <x:col min="13" max="13" width="16" hidden="0" customWidth="1"/>
    <x:col min="14" max="14" width="15" hidden="0" customWidth="1"/>
    <x:col min="15" max="15" width="15" hidden="0" customWidth="1"/>
    <x:col min="16" max="16" width="13" hidden="0" customWidth="1"/>
    <x:col min="17" max="17" width="19" hidden="0" customWidth="1"/>
    <x:col min="18" max="18" width="17" hidden="0" customWidth="1"/>
    <x:col min="19" max="19" width="15" hidden="0" customWidth="1"/>
    <x:col min="20" max="20" width="18" hidden="0" customWidth="1"/>
    <x:col min="21" max="21" width="21" hidden="0" customWidth="1"/>
    <x:col min="22" max="22" width="17" hidden="0" customWidth="1"/>
    <x:col min="23" max="23" width="48" hidden="0" customWidth="1"/>
    <x:col min="24" max="24" width="22" hidden="0" customWidth="1"/>
    <x:col min="25" max="25" width="10" hidden="0" customWidth="1"/>
    <x:col min="26" max="26" width="20" hidden="0" customWidth="1"/>
    <x:col min="27" max="27" width="12" hidden="0" customWidth="1"/>
    <x:col min="28" max="28" width="12" hidden="0" customWidth="1"/>
    <x:col min="29" max="29" width="35" hidden="0" customWidth="1"/>
    <x:col min="30" max="30" width="17" hidden="0" customWidth="1"/>
    <x:col min="31" max="31" width="42" hidden="0" customWidth="1"/>
    <x:col min="32" max="32" width="38" hidden="0" customWidth="1"/>
    <x:col min="33" max="33" width="42" hidden="0" customWidth="1"/>
    <x:col min="34" max="34" width="25" hidden="0" customWidth="1"/>
    <x:col min="35" max="35" width="18" hidden="0" customWidth="1"/>
    <x:col min="36" max="36" width="18" hidden="0" customWidth="1"/>
    <x:col min="37" max="37" width="24" hidden="0" customWidth="1"/>
    <x:col min="38" max="38" width="16" hidden="0" customWidth="1"/>
    <x:col min="39" max="39" width="16" hidden="0" customWidth="1"/>
    <x:col min="40" max="40" width="52" hidden="0" customWidth="1"/>
  </x:cols>
  <x:sheetData>
    <x:row r="1" ht="32" customHeight="1">
      <x:c r="A1" s="14" t="str">
        <x:v>SKU</x:v>
      </x:c>
      <x:c r="B1" s="28" t="str">
        <x:v>Product Name</x:v>
      </x:c>
      <x:c r="C1" s="28" t="str">
        <x:v>PDF Category</x:v>
      </x:c>
      <x:c r="D1" s="28" t="str">
        <x:v>Sales Type</x:v>
      </x:c>
      <x:c r="E1" s="28" t="str">
        <x:v>Sales Type Basis</x:v>
      </x:c>
      <x:c r="F1" s="28" t="str">
        <x:v>Unit of Measure</x:v>
      </x:c>
      <x:c r="G1" s="28" t="str">
        <x:v>Pack Quantity</x:v>
      </x:c>
      <x:c r="H1" s="28" t="str">
        <x:v>Pack Parsing</x:v>
      </x:c>
      <x:c r="I1" s="28" t="str">
        <x:v>Currency</x:v>
      </x:c>
      <x:c r="J1" s="28" t="str">
        <x:v>Source Wholesale</x:v>
      </x:c>
      <x:c r="K1" s="28" t="str">
        <x:v>Source Buying</x:v>
      </x:c>
      <x:c r="L1" s="28" t="str">
        <x:v>Final Wholesale</x:v>
      </x:c>
      <x:c r="M1" s="28" t="str">
        <x:v>Final Buying</x:v>
      </x:c>
      <x:c r="N1" s="28" t="str">
        <x:v>Profit</x:v>
      </x:c>
      <x:c r="O1" s="28" t="str">
        <x:v>Profit Margin %</x:v>
      </x:c>
      <x:c r="P1" s="28" t="str">
        <x:v>Markup %</x:v>
      </x:c>
      <x:c r="Q1" s="28" t="str">
        <x:v>Mock Individual Price</x:v>
      </x:c>
      <x:c r="R1" s="28" t="str">
        <x:v>Individual Profit</x:v>
      </x:c>
      <x:c r="S1" s="28" t="str">
        <x:v>Example Bulk Qty</x:v>
      </x:c>
      <x:c r="T1" s="28" t="str">
        <x:v>Example Bulk Profit</x:v>
      </x:c>
      <x:c r="U1" s="28" t="str">
        <x:v>Price Status</x:v>
      </x:c>
      <x:c r="V1" s="28" t="str">
        <x:v>Price Confidence</x:v>
      </x:c>
      <x:c r="W1" s="28" t="str">
        <x:v>Correction Logic</x:v>
      </x:c>
      <x:c r="X1" s="28" t="str">
        <x:v>Import Status</x:v>
      </x:c>
      <x:c r="Y1" s="28" t="str">
        <x:v>Active</x:v>
      </x:c>
      <x:c r="Z1" s="28" t="str">
        <x:v>Source File</x:v>
      </x:c>
      <x:c r="AA1" s="28" t="str">
        <x:v>Source Page</x:v>
      </x:c>
      <x:c r="AB1" s="28" t="str">
        <x:v>Source Line</x:v>
      </x:c>
      <x:c r="AC1" s="28" t="str">
        <x:v>Initial PDF Name</x:v>
      </x:c>
      <x:c r="AD1" s="28" t="str">
        <x:v>Initial Wholesale</x:v>
      </x:c>
      <x:c r="AE1" s="28" t="str">
        <x:v>Dedup Status</x:v>
      </x:c>
      <x:c r="AF1" s="28" t="str">
        <x:v>Name Basis</x:v>
      </x:c>
      <x:c r="AG1" s="28" t="str">
        <x:v>Category Basis</x:v>
      </x:c>
      <x:c r="AH1" s="28" t="str">
        <x:v>Source Key</x:v>
      </x:c>
      <x:c r="AI1" s="28" t="str">
        <x:v>Barcode</x:v>
      </x:c>
      <x:c r="AJ1" s="28" t="str">
        <x:v>Brand</x:v>
      </x:c>
      <x:c r="AK1" s="28" t="str">
        <x:v>Supplier</x:v>
      </x:c>
      <x:c r="AL1" s="28" t="str">
        <x:v>Opening Stock</x:v>
      </x:c>
      <x:c r="AM1" s="28" t="str">
        <x:v>Reorder Level</x:v>
      </x:c>
      <x:c r="AN1" s="15" t="str">
        <x:v>Notes</x:v>
      </x:c>
    </x:row>
    <x:row r="2">
      <x:c r="A2" s="139" t="str">
        <x:v>RS-000001</x:v>
      </x:c>
      <x:c r="B2" s="147" t="str">
        <x:v>JAHAZ (6 PCS)</x:v>
      </x:c>
      <x:c r="C2" s="139" t="str">
        <x:v>BALL POINT</x:v>
      </x:c>
      <x:c r="D2" s="139" t="str">
        <x:v>Wholesale/Bulk</x:v>
      </x:c>
      <x:c r="E2" s="147" t="str">
        <x:v>Inferred from packaging words</x:v>
      </x:c>
      <x:c r="F2" s="139" t="str">
        <x:v>Pack</x:v>
      </x:c>
      <x:c r="G2" s="139" t="n">
        <x:v>6</x:v>
      </x:c>
      <x:c r="H2" s="139" t="str">
        <x:v>Parsed from product name</x:v>
      </x:c>
      <x:c r="I2" s="139" t="str">
        <x:v>PKR</x:v>
      </x:c>
      <x:c r="J2" s="140" t="n">
        <x:v>390</x:v>
      </x:c>
      <x:c r="K2" s="140" t="n">
        <x:v>355</x:v>
      </x:c>
      <x:c r="L2" s="140" t="n">
        <x:v>390</x:v>
      </x:c>
      <x:c r="M2" s="140" t="n">
        <x:v>355</x:v>
      </x:c>
      <x:c r="N2" s="141" t="n">
        <x:f>L2-M2</x:f>
        <x:v>35</x:v>
      </x:c>
      <x:c r="O2" s="142" t="n">
        <x:f>IF(L2&gt;0,N2/L2,"")</x:f>
        <x:v>0.08974358974358974</x:v>
      </x:c>
      <x:c r="P2" s="142" t="n">
        <x:f>IF(M2&gt;0,N2/M2,"")</x:f>
        <x:v>0.09859154929577464</x:v>
      </x:c>
      <x:c r="Q2" s="141" t="n">
        <x:f>ROUND(L2*(1+'Assumptions'!$B$7)/'Assumptions'!$B$9,0)*'Assumptions'!$B$9</x:f>
        <x:v>430</x:v>
      </x:c>
      <x:c r="R2" s="141" t="n">
        <x:f>Q2-M2</x:f>
        <x:v>75</x:v>
      </x:c>
      <x:c r="S2" s="143" t="n">
        <x:f>'Assumptions'!$B$8</x:f>
        <x:v>12</x:v>
      </x:c>
      <x:c r="T2" s="141" t="n">
        <x:f>N2*S2</x:f>
        <x:v>420</x:v>
      </x:c>
      <x:c r="U2" s="139" t="str">
        <x:v>Source Valid</x:v>
      </x:c>
      <x:c r="V2" s="139" t="str">
        <x:v>High</x:v>
      </x:c>
      <x:c r="W2" s="147" t="str">
        <x:v>Source wholesale and buying prices retained</x:v>
      </x:c>
      <x:c r="X2" s="139" t="str">
        <x:v>Ready</x:v>
      </x:c>
      <x:c r="Y2" s="144" t="b">
        <x:v>1</x:v>
      </x:c>
      <x:c r="Z2" s="139" t="str">
        <x:v>WS RATES.pdf</x:v>
      </x:c>
      <x:c r="AA2" s="139" t="n">
        <x:v>1</x:v>
      </x:c>
      <x:c r="AB2" s="139" t="n">
        <x:v>2</x:v>
      </x:c>
      <x:c r="AC2" s="139"/>
      <x:c r="AD2" s="145"/>
      <x:c r="AE2" s="147" t="str">
        <x:v>New in complete PDF</x:v>
      </x:c>
      <x:c r="AF2" s="147" t="str">
        <x:v>Exact WS RATES.pdf name</x:v>
      </x:c>
      <x:c r="AG2" s="147" t="str">
        <x:v>Exact WS RATES.pdf category</x:v>
      </x:c>
      <x:c r="AH2" s="139" t="str">
        <x:v>WS-RATES:1:2</x:v>
      </x:c>
      <x:c r="AI2" s="146"/>
      <x:c r="AJ2" s="146"/>
      <x:c r="AK2" s="146"/>
      <x:c r="AL2" s="146"/>
      <x:c r="AM2" s="146"/>
      <x:c r="AN2" s="147" t="str"/>
    </x:row>
    <x:row r="3">
      <x:c r="A3" s="139" t="str">
        <x:v>RS-000002</x:v>
      </x:c>
      <x:c r="B3" s="147" t="str">
        <x:v>WELCOME BABY DISPLAY</x:v>
      </x:c>
      <x:c r="C3" s="139" t="str">
        <x:v>CHINA DAIRIES</x:v>
      </x:c>
      <x:c r="D3" s="139" t="str">
        <x:v>Wholesale/Bulk</x:v>
      </x:c>
      <x:c r="E3" s="147" t="str">
        <x:v>Inferred from packaging words</x:v>
      </x:c>
      <x:c r="F3" s="139" t="str">
        <x:v>Piece</x:v>
      </x:c>
      <x:c r="G3" s="139"/>
      <x:c r="H3" s="139" t="str">
        <x:v>Not stated</x:v>
      </x:c>
      <x:c r="I3" s="139" t="str">
        <x:v>PKR</x:v>
      </x:c>
      <x:c r="J3" s="140" t="n">
        <x:v>200</x:v>
      </x:c>
      <x:c r="K3" s="140" t="n">
        <x:v>172</x:v>
      </x:c>
      <x:c r="L3" s="140" t="n">
        <x:v>200</x:v>
      </x:c>
      <x:c r="M3" s="140" t="n">
        <x:v>172</x:v>
      </x:c>
      <x:c r="N3" s="141" t="n">
        <x:f>L3-M3</x:f>
        <x:v>28</x:v>
      </x:c>
      <x:c r="O3" s="142" t="n">
        <x:f>IF(L3&gt;0,N3/L3,"")</x:f>
        <x:v>0.14</x:v>
      </x:c>
      <x:c r="P3" s="142" t="n">
        <x:f>IF(M3&gt;0,N3/M3,"")</x:f>
        <x:v>0.16279069767441862</x:v>
      </x:c>
      <x:c r="Q3" s="141" t="n">
        <x:f>ROUND(L3*(1+'Assumptions'!$B$7)/'Assumptions'!$B$9,0)*'Assumptions'!$B$9</x:f>
        <x:v>220</x:v>
      </x:c>
      <x:c r="R3" s="141" t="n">
        <x:f>Q3-M3</x:f>
        <x:v>48</x:v>
      </x:c>
      <x:c r="S3" s="143" t="n">
        <x:f>'Assumptions'!$B$8</x:f>
        <x:v>12</x:v>
      </x:c>
      <x:c r="T3" s="141" t="n">
        <x:f>N3*S3</x:f>
        <x:v>336</x:v>
      </x:c>
      <x:c r="U3" s="139" t="str">
        <x:v>Source Valid</x:v>
      </x:c>
      <x:c r="V3" s="139" t="str">
        <x:v>High</x:v>
      </x:c>
      <x:c r="W3" s="147" t="str">
        <x:v>Source wholesale and buying prices retained</x:v>
      </x:c>
      <x:c r="X3" s="139" t="str">
        <x:v>Ready</x:v>
      </x:c>
      <x:c r="Y3" s="144" t="b">
        <x:v>1</x:v>
      </x:c>
      <x:c r="Z3" s="139" t="str">
        <x:v>WS RATES.pdf</x:v>
      </x:c>
      <x:c r="AA3" s="139" t="n">
        <x:v>1</x:v>
      </x:c>
      <x:c r="AB3" s="139" t="n">
        <x:v>3</x:v>
      </x:c>
      <x:c r="AC3" s="139"/>
      <x:c r="AD3" s="145"/>
      <x:c r="AE3" s="147" t="str">
        <x:v>New in complete PDF</x:v>
      </x:c>
      <x:c r="AF3" s="147" t="str">
        <x:v>Exact WS RATES.pdf name</x:v>
      </x:c>
      <x:c r="AG3" s="147" t="str">
        <x:v>Exact WS RATES.pdf category</x:v>
      </x:c>
      <x:c r="AH3" s="139" t="str">
        <x:v>WS-RATES:1:3</x:v>
      </x:c>
      <x:c r="AI3" s="146"/>
      <x:c r="AJ3" s="146"/>
      <x:c r="AK3" s="146"/>
      <x:c r="AL3" s="146"/>
      <x:c r="AM3" s="146"/>
      <x:c r="AN3" s="147" t="str"/>
    </x:row>
    <x:row r="4">
      <x:c r="A4" s="139" t="str">
        <x:v>RS-000003</x:v>
      </x:c>
      <x:c r="B4" s="147" t="str">
        <x:v>MINI FAN 0+</x:v>
      </x:c>
      <x:c r="C4" s="139" t="str">
        <x:v>CHINA</x:v>
      </x:c>
      <x:c r="D4" s="139" t="str">
        <x:v>Both</x:v>
      </x:c>
      <x:c r="E4" s="147" t="str">
        <x:v>General mock classification</x:v>
      </x:c>
      <x:c r="F4" s="139" t="str">
        <x:v>Piece</x:v>
      </x:c>
      <x:c r="G4" s="139"/>
      <x:c r="H4" s="139" t="str">
        <x:v>Not stated</x:v>
      </x:c>
      <x:c r="I4" s="139" t="str">
        <x:v>PKR</x:v>
      </x:c>
      <x:c r="J4" s="140" t="n">
        <x:v>300</x:v>
      </x:c>
      <x:c r="K4" s="140" t="n">
        <x:v>250</x:v>
      </x:c>
      <x:c r="L4" s="140" t="n">
        <x:v>300</x:v>
      </x:c>
      <x:c r="M4" s="140" t="n">
        <x:v>250</x:v>
      </x:c>
      <x:c r="N4" s="141" t="n">
        <x:f>L4-M4</x:f>
        <x:v>50</x:v>
      </x:c>
      <x:c r="O4" s="142" t="n">
        <x:f>IF(L4&gt;0,N4/L4,"")</x:f>
        <x:v>0.16666666666666666</x:v>
      </x:c>
      <x:c r="P4" s="142" t="n">
        <x:f>IF(M4&gt;0,N4/M4,"")</x:f>
        <x:v>0.2</x:v>
      </x:c>
      <x:c r="Q4" s="141" t="n">
        <x:f>ROUND(L4*(1+'Assumptions'!$B$7)/'Assumptions'!$B$9,0)*'Assumptions'!$B$9</x:f>
        <x:v>330</x:v>
      </x:c>
      <x:c r="R4" s="141" t="n">
        <x:f>Q4-M4</x:f>
        <x:v>80</x:v>
      </x:c>
      <x:c r="S4" s="143" t="n">
        <x:f>'Assumptions'!$B$8</x:f>
        <x:v>12</x:v>
      </x:c>
      <x:c r="T4" s="141" t="n">
        <x:f>N4*S4</x:f>
        <x:v>600</x:v>
      </x:c>
      <x:c r="U4" s="139" t="str">
        <x:v>Source Valid</x:v>
      </x:c>
      <x:c r="V4" s="139" t="str">
        <x:v>High</x:v>
      </x:c>
      <x:c r="W4" s="147" t="str">
        <x:v>Source wholesale and buying prices retained</x:v>
      </x:c>
      <x:c r="X4" s="139" t="str">
        <x:v>Ready</x:v>
      </x:c>
      <x:c r="Y4" s="144" t="b">
        <x:v>1</x:v>
      </x:c>
      <x:c r="Z4" s="139" t="str">
        <x:v>WS RATES.pdf</x:v>
      </x:c>
      <x:c r="AA4" s="139" t="n">
        <x:v>1</x:v>
      </x:c>
      <x:c r="AB4" s="139" t="n">
        <x:v>4</x:v>
      </x:c>
      <x:c r="AC4" s="139"/>
      <x:c r="AD4" s="145"/>
      <x:c r="AE4" s="147" t="str">
        <x:v>New in complete PDF</x:v>
      </x:c>
      <x:c r="AF4" s="147" t="str">
        <x:v>Exact WS RATES.pdf name</x:v>
      </x:c>
      <x:c r="AG4" s="147" t="str">
        <x:v>Exact WS RATES.pdf category</x:v>
      </x:c>
      <x:c r="AH4" s="139" t="str">
        <x:v>WS-RATES:1:4</x:v>
      </x:c>
      <x:c r="AI4" s="146"/>
      <x:c r="AJ4" s="146"/>
      <x:c r="AK4" s="146"/>
      <x:c r="AL4" s="146"/>
      <x:c r="AM4" s="146"/>
      <x:c r="AN4" s="147" t="str"/>
    </x:row>
    <x:row r="5">
      <x:c r="A5" s="139" t="str">
        <x:v>RS-000004</x:v>
      </x:c>
      <x:c r="B5" s="147" t="str">
        <x:v>TT FILE LEAGAL CHUNYI</x:v>
      </x:c>
      <x:c r="C5" s="139" t="str">
        <x:v>CHINA</x:v>
      </x:c>
      <x:c r="D5" s="139" t="str">
        <x:v>Both</x:v>
      </x:c>
      <x:c r="E5" s="147" t="str">
        <x:v>General mock classification</x:v>
      </x:c>
      <x:c r="F5" s="139" t="str">
        <x:v>Piece</x:v>
      </x:c>
      <x:c r="G5" s="139"/>
      <x:c r="H5" s="139" t="str">
        <x:v>Not stated</x:v>
      </x:c>
      <x:c r="I5" s="139" t="str">
        <x:v>PKR</x:v>
      </x:c>
      <x:c r="J5" s="140" t="n">
        <x:v>720</x:v>
      </x:c>
      <x:c r="K5" s="140" t="n">
        <x:v>680</x:v>
      </x:c>
      <x:c r="L5" s="140" t="n">
        <x:v>720</x:v>
      </x:c>
      <x:c r="M5" s="140" t="n">
        <x:v>680</x:v>
      </x:c>
      <x:c r="N5" s="141" t="n">
        <x:f>L5-M5</x:f>
        <x:v>40</x:v>
      </x:c>
      <x:c r="O5" s="142" t="n">
        <x:f>IF(L5&gt;0,N5/L5,"")</x:f>
        <x:v>0.05555555555555555</x:v>
      </x:c>
      <x:c r="P5" s="142" t="n">
        <x:f>IF(M5&gt;0,N5/M5,"")</x:f>
        <x:v>0.058823529411764705</x:v>
      </x:c>
      <x:c r="Q5" s="141" t="n">
        <x:f>ROUND(L5*(1+'Assumptions'!$B$7)/'Assumptions'!$B$9,0)*'Assumptions'!$B$9</x:f>
        <x:v>790</x:v>
      </x:c>
      <x:c r="R5" s="141" t="n">
        <x:f>Q5-M5</x:f>
        <x:v>110</x:v>
      </x:c>
      <x:c r="S5" s="143" t="n">
        <x:f>'Assumptions'!$B$8</x:f>
        <x:v>12</x:v>
      </x:c>
      <x:c r="T5" s="141" t="n">
        <x:f>N5*S5</x:f>
        <x:v>480</x:v>
      </x:c>
      <x:c r="U5" s="139" t="str">
        <x:v>Source Valid</x:v>
      </x:c>
      <x:c r="V5" s="139" t="str">
        <x:v>High</x:v>
      </x:c>
      <x:c r="W5" s="147" t="str">
        <x:v>Source wholesale and buying prices retained</x:v>
      </x:c>
      <x:c r="X5" s="139" t="str">
        <x:v>Ready</x:v>
      </x:c>
      <x:c r="Y5" s="144" t="b">
        <x:v>1</x:v>
      </x:c>
      <x:c r="Z5" s="139" t="str">
        <x:v>WS RATES.pdf</x:v>
      </x:c>
      <x:c r="AA5" s="139" t="n">
        <x:v>1</x:v>
      </x:c>
      <x:c r="AB5" s="139" t="n">
        <x:v>5</x:v>
      </x:c>
      <x:c r="AC5" s="139"/>
      <x:c r="AD5" s="145"/>
      <x:c r="AE5" s="147" t="str">
        <x:v>New in complete PDF</x:v>
      </x:c>
      <x:c r="AF5" s="147" t="str">
        <x:v>Exact WS RATES.pdf name</x:v>
      </x:c>
      <x:c r="AG5" s="147" t="str">
        <x:v>Exact WS RATES.pdf category</x:v>
      </x:c>
      <x:c r="AH5" s="139" t="str">
        <x:v>WS-RATES:1:5</x:v>
      </x:c>
      <x:c r="AI5" s="146"/>
      <x:c r="AJ5" s="146"/>
      <x:c r="AK5" s="146"/>
      <x:c r="AL5" s="146"/>
      <x:c r="AM5" s="146"/>
      <x:c r="AN5" s="147" t="str"/>
    </x:row>
    <x:row r="6">
      <x:c r="A6" s="139" t="str">
        <x:v>RS-000005</x:v>
      </x:c>
      <x:c r="B6" s="147" t="str">
        <x:v>PIANO PEN 92.97</x:v>
      </x:c>
      <x:c r="C6" s="139" t="str">
        <x:v>Fountain pen</x:v>
      </x:c>
      <x:c r="D6" s="139" t="str">
        <x:v>Both</x:v>
      </x:c>
      <x:c r="E6" s="147" t="str">
        <x:v>General mock classification</x:v>
      </x:c>
      <x:c r="F6" s="139" t="str">
        <x:v>Piece</x:v>
      </x:c>
      <x:c r="G6" s="139"/>
      <x:c r="H6" s="139" t="str">
        <x:v>Not stated</x:v>
      </x:c>
      <x:c r="I6" s="139" t="str">
        <x:v>PKR</x:v>
      </x:c>
      <x:c r="J6" s="140" t="n">
        <x:v>760</x:v>
      </x:c>
      <x:c r="K6" s="140" t="n">
        <x:v>722</x:v>
      </x:c>
      <x:c r="L6" s="140" t="n">
        <x:v>760</x:v>
      </x:c>
      <x:c r="M6" s="140" t="n">
        <x:v>722</x:v>
      </x:c>
      <x:c r="N6" s="141" t="n">
        <x:f>L6-M6</x:f>
        <x:v>38</x:v>
      </x:c>
      <x:c r="O6" s="142" t="n">
        <x:f>IF(L6&gt;0,N6/L6,"")</x:f>
        <x:v>0.05</x:v>
      </x:c>
      <x:c r="P6" s="142" t="n">
        <x:f>IF(M6&gt;0,N6/M6,"")</x:f>
        <x:v>0.05263157894736842</x:v>
      </x:c>
      <x:c r="Q6" s="141" t="n">
        <x:f>ROUND(L6*(1+'Assumptions'!$B$7)/'Assumptions'!$B$9,0)*'Assumptions'!$B$9</x:f>
        <x:v>835</x:v>
      </x:c>
      <x:c r="R6" s="141" t="n">
        <x:f>Q6-M6</x:f>
        <x:v>113</x:v>
      </x:c>
      <x:c r="S6" s="143" t="n">
        <x:f>'Assumptions'!$B$8</x:f>
        <x:v>12</x:v>
      </x:c>
      <x:c r="T6" s="141" t="n">
        <x:f>N6*S6</x:f>
        <x:v>456</x:v>
      </x:c>
      <x:c r="U6" s="139" t="str">
        <x:v>Source Valid</x:v>
      </x:c>
      <x:c r="V6" s="139" t="str">
        <x:v>High</x:v>
      </x:c>
      <x:c r="W6" s="147" t="str">
        <x:v>Source wholesale and buying prices retained</x:v>
      </x:c>
      <x:c r="X6" s="139" t="str">
        <x:v>Ready</x:v>
      </x:c>
      <x:c r="Y6" s="144" t="b">
        <x:v>1</x:v>
      </x:c>
      <x:c r="Z6" s="139" t="str">
        <x:v>WS RATES.pdf</x:v>
      </x:c>
      <x:c r="AA6" s="139" t="n">
        <x:v>1</x:v>
      </x:c>
      <x:c r="AB6" s="139" t="n">
        <x:v>6</x:v>
      </x:c>
      <x:c r="AC6" s="139"/>
      <x:c r="AD6" s="145"/>
      <x:c r="AE6" s="147" t="str">
        <x:v>New in complete PDF</x:v>
      </x:c>
      <x:c r="AF6" s="147" t="str">
        <x:v>Exact WS RATES.pdf name</x:v>
      </x:c>
      <x:c r="AG6" s="147" t="str">
        <x:v>Exact WS RATES.pdf category</x:v>
      </x:c>
      <x:c r="AH6" s="139" t="str">
        <x:v>WS-RATES:1:6</x:v>
      </x:c>
      <x:c r="AI6" s="146"/>
      <x:c r="AJ6" s="146"/>
      <x:c r="AK6" s="146"/>
      <x:c r="AL6" s="146"/>
      <x:c r="AM6" s="146"/>
      <x:c r="AN6" s="147" t="str"/>
    </x:row>
    <x:row r="7">
      <x:c r="A7" s="139" t="str">
        <x:v>RS-000006</x:v>
      </x:c>
      <x:c r="B7" s="147" t="str">
        <x:v>METAL CAR 12PC SMALL</x:v>
      </x:c>
      <x:c r="C7" s="139" t="str">
        <x:v>CHINA DAIRIES</x:v>
      </x:c>
      <x:c r="D7" s="139" t="str">
        <x:v>Wholesale/Bulk</x:v>
      </x:c>
      <x:c r="E7" s="147" t="str">
        <x:v>Inferred from packaging words</x:v>
      </x:c>
      <x:c r="F7" s="139" t="str">
        <x:v>Pack</x:v>
      </x:c>
      <x:c r="G7" s="139" t="n">
        <x:v>12</x:v>
      </x:c>
      <x:c r="H7" s="139" t="str">
        <x:v>Parsed from product name</x:v>
      </x:c>
      <x:c r="I7" s="139" t="str">
        <x:v>PKR</x:v>
      </x:c>
      <x:c r="J7" s="140" t="n">
        <x:v>360</x:v>
      </x:c>
      <x:c r="K7" s="140" t="n">
        <x:v>320</x:v>
      </x:c>
      <x:c r="L7" s="140" t="n">
        <x:v>360</x:v>
      </x:c>
      <x:c r="M7" s="140" t="n">
        <x:v>320</x:v>
      </x:c>
      <x:c r="N7" s="141" t="n">
        <x:f>L7-M7</x:f>
        <x:v>40</x:v>
      </x:c>
      <x:c r="O7" s="142" t="n">
        <x:f>IF(L7&gt;0,N7/L7,"")</x:f>
        <x:v>0.1111111111111111</x:v>
      </x:c>
      <x:c r="P7" s="142" t="n">
        <x:f>IF(M7&gt;0,N7/M7,"")</x:f>
        <x:v>0.125</x:v>
      </x:c>
      <x:c r="Q7" s="141" t="n">
        <x:f>ROUND(L7*(1+'Assumptions'!$B$7)/'Assumptions'!$B$9,0)*'Assumptions'!$B$9</x:f>
        <x:v>395</x:v>
      </x:c>
      <x:c r="R7" s="141" t="n">
        <x:f>Q7-M7</x:f>
        <x:v>75</x:v>
      </x:c>
      <x:c r="S7" s="143" t="n">
        <x:f>'Assumptions'!$B$8</x:f>
        <x:v>12</x:v>
      </x:c>
      <x:c r="T7" s="141" t="n">
        <x:f>N7*S7</x:f>
        <x:v>480</x:v>
      </x:c>
      <x:c r="U7" s="139" t="str">
        <x:v>Source Valid</x:v>
      </x:c>
      <x:c r="V7" s="139" t="str">
        <x:v>High</x:v>
      </x:c>
      <x:c r="W7" s="147" t="str">
        <x:v>Source wholesale and buying prices retained</x:v>
      </x:c>
      <x:c r="X7" s="139" t="str">
        <x:v>Ready</x:v>
      </x:c>
      <x:c r="Y7" s="144" t="b">
        <x:v>1</x:v>
      </x:c>
      <x:c r="Z7" s="139" t="str">
        <x:v>WS RATES.pdf</x:v>
      </x:c>
      <x:c r="AA7" s="139" t="n">
        <x:v>1</x:v>
      </x:c>
      <x:c r="AB7" s="139" t="n">
        <x:v>7</x:v>
      </x:c>
      <x:c r="AC7" s="139"/>
      <x:c r="AD7" s="145"/>
      <x:c r="AE7" s="147" t="str">
        <x:v>New in complete PDF</x:v>
      </x:c>
      <x:c r="AF7" s="147" t="str">
        <x:v>Exact WS RATES.pdf name</x:v>
      </x:c>
      <x:c r="AG7" s="147" t="str">
        <x:v>Exact WS RATES.pdf category</x:v>
      </x:c>
      <x:c r="AH7" s="139" t="str">
        <x:v>WS-RATES:1:7</x:v>
      </x:c>
      <x:c r="AI7" s="146"/>
      <x:c r="AJ7" s="146"/>
      <x:c r="AK7" s="146"/>
      <x:c r="AL7" s="146"/>
      <x:c r="AM7" s="146"/>
      <x:c r="AN7" s="147" t="str"/>
    </x:row>
    <x:row r="8">
      <x:c r="A8" s="139" t="str">
        <x:v>RS-000007</x:v>
      </x:c>
      <x:c r="B8" s="147" t="str">
        <x:v>SHADI LIFAFA A+</x:v>
      </x:c>
      <x:c r="C8" s="139" t="str">
        <x:v>CHINA</x:v>
      </x:c>
      <x:c r="D8" s="139" t="str">
        <x:v>Both</x:v>
      </x:c>
      <x:c r="E8" s="147" t="str">
        <x:v>General mock classification</x:v>
      </x:c>
      <x:c r="F8" s="139" t="str">
        <x:v>Piece</x:v>
      </x:c>
      <x:c r="G8" s="139"/>
      <x:c r="H8" s="139" t="str">
        <x:v>Not stated</x:v>
      </x:c>
      <x:c r="I8" s="139" t="str">
        <x:v>PKR</x:v>
      </x:c>
      <x:c r="J8" s="140" t="n">
        <x:v>130</x:v>
      </x:c>
      <x:c r="K8" s="140" t="n">
        <x:v>115</x:v>
      </x:c>
      <x:c r="L8" s="140" t="n">
        <x:v>130</x:v>
      </x:c>
      <x:c r="M8" s="140" t="n">
        <x:v>115</x:v>
      </x:c>
      <x:c r="N8" s="141" t="n">
        <x:f>L8-M8</x:f>
        <x:v>15</x:v>
      </x:c>
      <x:c r="O8" s="142" t="n">
        <x:f>IF(L8&gt;0,N8/L8,"")</x:f>
        <x:v>0.11538461538461539</x:v>
      </x:c>
      <x:c r="P8" s="142" t="n">
        <x:f>IF(M8&gt;0,N8/M8,"")</x:f>
        <x:v>0.13043478260869565</x:v>
      </x:c>
      <x:c r="Q8" s="141" t="n">
        <x:f>ROUND(L8*(1+'Assumptions'!$B$7)/'Assumptions'!$B$9,0)*'Assumptions'!$B$9</x:f>
        <x:v>145</x:v>
      </x:c>
      <x:c r="R8" s="141" t="n">
        <x:f>Q8-M8</x:f>
        <x:v>30</x:v>
      </x:c>
      <x:c r="S8" s="143" t="n">
        <x:f>'Assumptions'!$B$8</x:f>
        <x:v>12</x:v>
      </x:c>
      <x:c r="T8" s="141" t="n">
        <x:f>N8*S8</x:f>
        <x:v>180</x:v>
      </x:c>
      <x:c r="U8" s="139" t="str">
        <x:v>Source Valid</x:v>
      </x:c>
      <x:c r="V8" s="139" t="str">
        <x:v>High</x:v>
      </x:c>
      <x:c r="W8" s="147" t="str">
        <x:v>Source wholesale and buying prices retained</x:v>
      </x:c>
      <x:c r="X8" s="139" t="str">
        <x:v>Ready</x:v>
      </x:c>
      <x:c r="Y8" s="144" t="b">
        <x:v>1</x:v>
      </x:c>
      <x:c r="Z8" s="139" t="str">
        <x:v>WS RATES.pdf</x:v>
      </x:c>
      <x:c r="AA8" s="139" t="n">
        <x:v>1</x:v>
      </x:c>
      <x:c r="AB8" s="139" t="n">
        <x:v>8</x:v>
      </x:c>
      <x:c r="AC8" s="139"/>
      <x:c r="AD8" s="145"/>
      <x:c r="AE8" s="147" t="str">
        <x:v>New in complete PDF</x:v>
      </x:c>
      <x:c r="AF8" s="147" t="str">
        <x:v>Exact WS RATES.pdf name</x:v>
      </x:c>
      <x:c r="AG8" s="147" t="str">
        <x:v>Exact WS RATES.pdf category</x:v>
      </x:c>
      <x:c r="AH8" s="139" t="str">
        <x:v>WS-RATES:1:8</x:v>
      </x:c>
      <x:c r="AI8" s="146"/>
      <x:c r="AJ8" s="146"/>
      <x:c r="AK8" s="146"/>
      <x:c r="AL8" s="146"/>
      <x:c r="AM8" s="146"/>
      <x:c r="AN8" s="147" t="str"/>
    </x:row>
    <x:row r="9">
      <x:c r="A9" s="139" t="str">
        <x:v>RS-000008</x:v>
      </x:c>
      <x:c r="B9" s="147" t="str">
        <x:v>SCOTCH TAPE 1 INCH 90 YD SUPE</x:v>
      </x:c>
      <x:c r="C9" s="139" t="str">
        <x:v>TAPE</x:v>
      </x:c>
      <x:c r="D9" s="139" t="str">
        <x:v>Both</x:v>
      </x:c>
      <x:c r="E9" s="147" t="str">
        <x:v>General mock classification</x:v>
      </x:c>
      <x:c r="F9" s="139" t="str">
        <x:v>Piece</x:v>
      </x:c>
      <x:c r="G9" s="139"/>
      <x:c r="H9" s="139" t="str">
        <x:v>Not stated</x:v>
      </x:c>
      <x:c r="I9" s="139" t="str">
        <x:v>PKR</x:v>
      </x:c>
      <x:c r="J9" s="140" t="n">
        <x:v>100</x:v>
      </x:c>
      <x:c r="K9" s="140" t="n">
        <x:v>75</x:v>
      </x:c>
      <x:c r="L9" s="140" t="n">
        <x:v>100</x:v>
      </x:c>
      <x:c r="M9" s="140" t="n">
        <x:v>75</x:v>
      </x:c>
      <x:c r="N9" s="141" t="n">
        <x:f>L9-M9</x:f>
        <x:v>25</x:v>
      </x:c>
      <x:c r="O9" s="142" t="n">
        <x:f>IF(L9&gt;0,N9/L9,"")</x:f>
        <x:v>0.25</x:v>
      </x:c>
      <x:c r="P9" s="142" t="n">
        <x:f>IF(M9&gt;0,N9/M9,"")</x:f>
        <x:v>0.3333333333333333</x:v>
      </x:c>
      <x:c r="Q9" s="141" t="n">
        <x:f>ROUND(L9*(1+'Assumptions'!$B$7)/'Assumptions'!$B$9,0)*'Assumptions'!$B$9</x:f>
        <x:v>110</x:v>
      </x:c>
      <x:c r="R9" s="141" t="n">
        <x:f>Q9-M9</x:f>
        <x:v>35</x:v>
      </x:c>
      <x:c r="S9" s="143" t="n">
        <x:f>'Assumptions'!$B$8</x:f>
        <x:v>12</x:v>
      </x:c>
      <x:c r="T9" s="141" t="n">
        <x:f>N9*S9</x:f>
        <x:v>300</x:v>
      </x:c>
      <x:c r="U9" s="139" t="str">
        <x:v>Source Valid</x:v>
      </x:c>
      <x:c r="V9" s="139" t="str">
        <x:v>High</x:v>
      </x:c>
      <x:c r="W9" s="147" t="str">
        <x:v>Source wholesale and buying prices retained</x:v>
      </x:c>
      <x:c r="X9" s="139" t="str">
        <x:v>Ready</x:v>
      </x:c>
      <x:c r="Y9" s="144" t="b">
        <x:v>1</x:v>
      </x:c>
      <x:c r="Z9" s="139" t="str">
        <x:v>WS RATES.pdf</x:v>
      </x:c>
      <x:c r="AA9" s="139" t="n">
        <x:v>1</x:v>
      </x:c>
      <x:c r="AB9" s="139" t="n">
        <x:v>9</x:v>
      </x:c>
      <x:c r="AC9" s="139"/>
      <x:c r="AD9" s="145"/>
      <x:c r="AE9" s="147" t="str">
        <x:v>New in complete PDF</x:v>
      </x:c>
      <x:c r="AF9" s="147" t="str">
        <x:v>Exact WS RATES.pdf name</x:v>
      </x:c>
      <x:c r="AG9" s="147" t="str">
        <x:v>Exact WS RATES.pdf category</x:v>
      </x:c>
      <x:c r="AH9" s="139" t="str">
        <x:v>WS-RATES:1:9</x:v>
      </x:c>
      <x:c r="AI9" s="146"/>
      <x:c r="AJ9" s="146"/>
      <x:c r="AK9" s="146"/>
      <x:c r="AL9" s="146"/>
      <x:c r="AM9" s="146"/>
      <x:c r="AN9" s="147" t="str"/>
    </x:row>
    <x:row r="10">
      <x:c r="A10" s="139" t="str">
        <x:v>RS-000009</x:v>
      </x:c>
      <x:c r="B10" s="147" t="str">
        <x:v>SCOTCH 1 INCH 50 YD TICO</x:v>
      </x:c>
      <x:c r="C10" s="139" t="str">
        <x:v>TAPE</x:v>
      </x:c>
      <x:c r="D10" s="139" t="str">
        <x:v>Both</x:v>
      </x:c>
      <x:c r="E10" s="147" t="str">
        <x:v>General mock classification</x:v>
      </x:c>
      <x:c r="F10" s="139" t="str">
        <x:v>Piece</x:v>
      </x:c>
      <x:c r="G10" s="139"/>
      <x:c r="H10" s="139" t="str">
        <x:v>Not stated</x:v>
      </x:c>
      <x:c r="I10" s="139" t="str">
        <x:v>PKR</x:v>
      </x:c>
      <x:c r="J10" s="140" t="n">
        <x:v>75</x:v>
      </x:c>
      <x:c r="K10" s="140" t="n">
        <x:v>63</x:v>
      </x:c>
      <x:c r="L10" s="140" t="n">
        <x:v>75</x:v>
      </x:c>
      <x:c r="M10" s="140" t="n">
        <x:v>63</x:v>
      </x:c>
      <x:c r="N10" s="141" t="n">
        <x:f>L10-M10</x:f>
        <x:v>12</x:v>
      </x:c>
      <x:c r="O10" s="142" t="n">
        <x:f>IF(L10&gt;0,N10/L10,"")</x:f>
        <x:v>0.16</x:v>
      </x:c>
      <x:c r="P10" s="142" t="n">
        <x:f>IF(M10&gt;0,N10/M10,"")</x:f>
        <x:v>0.19047619047619047</x:v>
      </x:c>
      <x:c r="Q10" s="141" t="n">
        <x:f>ROUND(L10*(1+'Assumptions'!$B$7)/'Assumptions'!$B$9,0)*'Assumptions'!$B$9</x:f>
        <x:v>85</x:v>
      </x:c>
      <x:c r="R10" s="141" t="n">
        <x:f>Q10-M10</x:f>
        <x:v>22</x:v>
      </x:c>
      <x:c r="S10" s="143" t="n">
        <x:f>'Assumptions'!$B$8</x:f>
        <x:v>12</x:v>
      </x:c>
      <x:c r="T10" s="141" t="n">
        <x:f>N10*S10</x:f>
        <x:v>144</x:v>
      </x:c>
      <x:c r="U10" s="139" t="str">
        <x:v>Source Valid</x:v>
      </x:c>
      <x:c r="V10" s="139" t="str">
        <x:v>High</x:v>
      </x:c>
      <x:c r="W10" s="147" t="str">
        <x:v>Source wholesale and buying prices retained</x:v>
      </x:c>
      <x:c r="X10" s="139" t="str">
        <x:v>Ready</x:v>
      </x:c>
      <x:c r="Y10" s="144" t="b">
        <x:v>1</x:v>
      </x:c>
      <x:c r="Z10" s="139" t="str">
        <x:v>WS RATES.pdf</x:v>
      </x:c>
      <x:c r="AA10" s="139" t="n">
        <x:v>1</x:v>
      </x:c>
      <x:c r="AB10" s="139" t="n">
        <x:v>10</x:v>
      </x:c>
      <x:c r="AC10" s="139"/>
      <x:c r="AD10" s="145"/>
      <x:c r="AE10" s="147" t="str">
        <x:v>New in complete PDF</x:v>
      </x:c>
      <x:c r="AF10" s="147" t="str">
        <x:v>Exact WS RATES.pdf name</x:v>
      </x:c>
      <x:c r="AG10" s="147" t="str">
        <x:v>Exact WS RATES.pdf category</x:v>
      </x:c>
      <x:c r="AH10" s="139" t="str">
        <x:v>WS-RATES:1:10</x:v>
      </x:c>
      <x:c r="AI10" s="146"/>
      <x:c r="AJ10" s="146"/>
      <x:c r="AK10" s="146"/>
      <x:c r="AL10" s="146"/>
      <x:c r="AM10" s="146"/>
      <x:c r="AN10" s="147" t="str"/>
    </x:row>
    <x:row r="11">
      <x:c r="A11" s="139" t="str">
        <x:v>RS-000010</x:v>
      </x:c>
      <x:c r="B11" s="147" t="str">
        <x:v>DL STAPLER DL0280</x:v>
      </x:c>
      <x:c r="C11" s="139" t="str">
        <x:v>STAPLERS</x:v>
      </x:c>
      <x:c r="D11" s="139" t="str">
        <x:v>Both</x:v>
      </x:c>
      <x:c r="E11" s="147" t="str">
        <x:v>General mock classification</x:v>
      </x:c>
      <x:c r="F11" s="139" t="str">
        <x:v>Piece</x:v>
      </x:c>
      <x:c r="G11" s="139"/>
      <x:c r="H11" s="139" t="str">
        <x:v>Not stated</x:v>
      </x:c>
      <x:c r="I11" s="139" t="str">
        <x:v>PKR</x:v>
      </x:c>
      <x:c r="J11" s="140" t="n">
        <x:v>380</x:v>
      </x:c>
      <x:c r="K11" s="140" t="n">
        <x:v>345</x:v>
      </x:c>
      <x:c r="L11" s="140" t="n">
        <x:v>380</x:v>
      </x:c>
      <x:c r="M11" s="140" t="n">
        <x:v>345</x:v>
      </x:c>
      <x:c r="N11" s="141" t="n">
        <x:f>L11-M11</x:f>
        <x:v>35</x:v>
      </x:c>
      <x:c r="O11" s="142" t="n">
        <x:f>IF(L11&gt;0,N11/L11,"")</x:f>
        <x:v>0.09210526315789473</x:v>
      </x:c>
      <x:c r="P11" s="142" t="n">
        <x:f>IF(M11&gt;0,N11/M11,"")</x:f>
        <x:v>0.10144927536231885</x:v>
      </x:c>
      <x:c r="Q11" s="141" t="n">
        <x:f>ROUND(L11*(1+'Assumptions'!$B$7)/'Assumptions'!$B$9,0)*'Assumptions'!$B$9</x:f>
        <x:v>420</x:v>
      </x:c>
      <x:c r="R11" s="141" t="n">
        <x:f>Q11-M11</x:f>
        <x:v>75</x:v>
      </x:c>
      <x:c r="S11" s="143" t="n">
        <x:f>'Assumptions'!$B$8</x:f>
        <x:v>12</x:v>
      </x:c>
      <x:c r="T11" s="141" t="n">
        <x:f>N11*S11</x:f>
        <x:v>420</x:v>
      </x:c>
      <x:c r="U11" s="139" t="str">
        <x:v>Source Valid</x:v>
      </x:c>
      <x:c r="V11" s="139" t="str">
        <x:v>High</x:v>
      </x:c>
      <x:c r="W11" s="147" t="str">
        <x:v>Source wholesale and buying prices retained</x:v>
      </x:c>
      <x:c r="X11" s="139" t="str">
        <x:v>Ready</x:v>
      </x:c>
      <x:c r="Y11" s="144" t="b">
        <x:v>1</x:v>
      </x:c>
      <x:c r="Z11" s="139" t="str">
        <x:v>WS RATES.pdf</x:v>
      </x:c>
      <x:c r="AA11" s="139" t="n">
        <x:v>1</x:v>
      </x:c>
      <x:c r="AB11" s="139" t="n">
        <x:v>11</x:v>
      </x:c>
      <x:c r="AC11" s="139"/>
      <x:c r="AD11" s="145"/>
      <x:c r="AE11" s="147" t="str">
        <x:v>New in complete PDF</x:v>
      </x:c>
      <x:c r="AF11" s="147" t="str">
        <x:v>Exact WS RATES.pdf name</x:v>
      </x:c>
      <x:c r="AG11" s="147" t="str">
        <x:v>Exact WS RATES.pdf category</x:v>
      </x:c>
      <x:c r="AH11" s="139" t="str">
        <x:v>WS-RATES:1:11</x:v>
      </x:c>
      <x:c r="AI11" s="146"/>
      <x:c r="AJ11" s="146"/>
      <x:c r="AK11" s="146"/>
      <x:c r="AL11" s="146"/>
      <x:c r="AM11" s="146"/>
      <x:c r="AN11" s="147" t="str"/>
    </x:row>
    <x:row r="12">
      <x:c r="A12" s="139" t="str">
        <x:v>RS-000011</x:v>
      </x:c>
      <x:c r="B12" s="147" t="str">
        <x:v>CLIP BOARD LASANI A (1PCS)</x:v>
      </x:c>
      <x:c r="C12" s="139" t="str">
        <x:v>CLIP BOARD</x:v>
      </x:c>
      <x:c r="D12" s="139" t="str">
        <x:v>Wholesale/Bulk</x:v>
      </x:c>
      <x:c r="E12" s="147" t="str">
        <x:v>Inferred from packaging words</x:v>
      </x:c>
      <x:c r="F12" s="139" t="str">
        <x:v>Piece</x:v>
      </x:c>
      <x:c r="G12" s="139" t="n">
        <x:v>1</x:v>
      </x:c>
      <x:c r="H12" s="139" t="str">
        <x:v>Parsed from product name</x:v>
      </x:c>
      <x:c r="I12" s="139" t="str">
        <x:v>PKR</x:v>
      </x:c>
      <x:c r="J12" s="140" t="n">
        <x:v>40</x:v>
      </x:c>
      <x:c r="K12" s="140" t="n">
        <x:v>34</x:v>
      </x:c>
      <x:c r="L12" s="140" t="n">
        <x:v>40</x:v>
      </x:c>
      <x:c r="M12" s="140" t="n">
        <x:v>34</x:v>
      </x:c>
      <x:c r="N12" s="141" t="n">
        <x:f>L12-M12</x:f>
        <x:v>6</x:v>
      </x:c>
      <x:c r="O12" s="142" t="n">
        <x:f>IF(L12&gt;0,N12/L12,"")</x:f>
        <x:v>0.15</x:v>
      </x:c>
      <x:c r="P12" s="142" t="n">
        <x:f>IF(M12&gt;0,N12/M12,"")</x:f>
        <x:v>0.17647058823529413</x:v>
      </x:c>
      <x:c r="Q12" s="141" t="n">
        <x:f>ROUND(L12*(1+'Assumptions'!$B$7)/'Assumptions'!$B$9,0)*'Assumptions'!$B$9</x:f>
        <x:v>45</x:v>
      </x:c>
      <x:c r="R12" s="141" t="n">
        <x:f>Q12-M12</x:f>
        <x:v>11</x:v>
      </x:c>
      <x:c r="S12" s="143" t="n">
        <x:f>'Assumptions'!$B$8</x:f>
        <x:v>12</x:v>
      </x:c>
      <x:c r="T12" s="141" t="n">
        <x:f>N12*S12</x:f>
        <x:v>72</x:v>
      </x:c>
      <x:c r="U12" s="139" t="str">
        <x:v>Source Valid</x:v>
      </x:c>
      <x:c r="V12" s="139" t="str">
        <x:v>High</x:v>
      </x:c>
      <x:c r="W12" s="147" t="str">
        <x:v>Source wholesale and buying prices retained</x:v>
      </x:c>
      <x:c r="X12" s="139" t="str">
        <x:v>Ready</x:v>
      </x:c>
      <x:c r="Y12" s="144" t="b">
        <x:v>1</x:v>
      </x:c>
      <x:c r="Z12" s="139" t="str">
        <x:v>WS RATES.pdf</x:v>
      </x:c>
      <x:c r="AA12" s="139" t="n">
        <x:v>1</x:v>
      </x:c>
      <x:c r="AB12" s="139" t="n">
        <x:v>12</x:v>
      </x:c>
      <x:c r="AC12" s="139"/>
      <x:c r="AD12" s="145"/>
      <x:c r="AE12" s="147" t="str">
        <x:v>New in complete PDF</x:v>
      </x:c>
      <x:c r="AF12" s="147" t="str">
        <x:v>Exact WS RATES.pdf name</x:v>
      </x:c>
      <x:c r="AG12" s="147" t="str">
        <x:v>Exact WS RATES.pdf category</x:v>
      </x:c>
      <x:c r="AH12" s="139" t="str">
        <x:v>WS-RATES:1:12</x:v>
      </x:c>
      <x:c r="AI12" s="146"/>
      <x:c r="AJ12" s="146"/>
      <x:c r="AK12" s="146"/>
      <x:c r="AL12" s="146"/>
      <x:c r="AM12" s="146"/>
      <x:c r="AN12" s="147" t="str"/>
    </x:row>
    <x:row r="13">
      <x:c r="A13" s="139" t="str">
        <x:v>RS-000012</x:v>
      </x:c>
      <x:c r="B13" s="147" t="str">
        <x:v>CLIP BOARD 709</x:v>
      </x:c>
      <x:c r="C13" s="139" t="str">
        <x:v>CLIP BOARD</x:v>
      </x:c>
      <x:c r="D13" s="139" t="str">
        <x:v>Both</x:v>
      </x:c>
      <x:c r="E13" s="147" t="str">
        <x:v>General mock classification</x:v>
      </x:c>
      <x:c r="F13" s="139" t="str">
        <x:v>Piece</x:v>
      </x:c>
      <x:c r="G13" s="139"/>
      <x:c r="H13" s="139" t="str">
        <x:v>Not stated</x:v>
      </x:c>
      <x:c r="I13" s="139" t="str">
        <x:v>PKR</x:v>
      </x:c>
      <x:c r="J13" s="140" t="n">
        <x:v>63</x:v>
      </x:c>
      <x:c r="K13" s="140" t="n">
        <x:v>54</x:v>
      </x:c>
      <x:c r="L13" s="140" t="n">
        <x:v>63</x:v>
      </x:c>
      <x:c r="M13" s="140" t="n">
        <x:v>54</x:v>
      </x:c>
      <x:c r="N13" s="141" t="n">
        <x:f>L13-M13</x:f>
        <x:v>9</x:v>
      </x:c>
      <x:c r="O13" s="142" t="n">
        <x:f>IF(L13&gt;0,N13/L13,"")</x:f>
        <x:v>0.14285714285714285</x:v>
      </x:c>
      <x:c r="P13" s="142" t="n">
        <x:f>IF(M13&gt;0,N13/M13,"")</x:f>
        <x:v>0.16666666666666666</x:v>
      </x:c>
      <x:c r="Q13" s="141" t="n">
        <x:f>ROUND(L13*(1+'Assumptions'!$B$7)/'Assumptions'!$B$9,0)*'Assumptions'!$B$9</x:f>
        <x:v>70</x:v>
      </x:c>
      <x:c r="R13" s="141" t="n">
        <x:f>Q13-M13</x:f>
        <x:v>16</x:v>
      </x:c>
      <x:c r="S13" s="143" t="n">
        <x:f>'Assumptions'!$B$8</x:f>
        <x:v>12</x:v>
      </x:c>
      <x:c r="T13" s="141" t="n">
        <x:f>N13*S13</x:f>
        <x:v>108</x:v>
      </x:c>
      <x:c r="U13" s="139" t="str">
        <x:v>Source Valid</x:v>
      </x:c>
      <x:c r="V13" s="139" t="str">
        <x:v>High</x:v>
      </x:c>
      <x:c r="W13" s="147" t="str">
        <x:v>Source wholesale and buying prices retained</x:v>
      </x:c>
      <x:c r="X13" s="139" t="str">
        <x:v>Ready</x:v>
      </x:c>
      <x:c r="Y13" s="144" t="b">
        <x:v>1</x:v>
      </x:c>
      <x:c r="Z13" s="139" t="str">
        <x:v>WS RATES.pdf</x:v>
      </x:c>
      <x:c r="AA13" s="139" t="n">
        <x:v>1</x:v>
      </x:c>
      <x:c r="AB13" s="139" t="n">
        <x:v>13</x:v>
      </x:c>
      <x:c r="AC13" s="139"/>
      <x:c r="AD13" s="145"/>
      <x:c r="AE13" s="147" t="str">
        <x:v>New in complete PDF</x:v>
      </x:c>
      <x:c r="AF13" s="147" t="str">
        <x:v>Exact WS RATES.pdf name</x:v>
      </x:c>
      <x:c r="AG13" s="147" t="str">
        <x:v>Exact WS RATES.pdf category</x:v>
      </x:c>
      <x:c r="AH13" s="139" t="str">
        <x:v>WS-RATES:1:13</x:v>
      </x:c>
      <x:c r="AI13" s="146"/>
      <x:c r="AJ13" s="146"/>
      <x:c r="AK13" s="146"/>
      <x:c r="AL13" s="146"/>
      <x:c r="AM13" s="146"/>
      <x:c r="AN13" s="147" t="str"/>
    </x:row>
    <x:row r="14">
      <x:c r="A14" s="139" t="str">
        <x:v>RS-000013</x:v>
      </x:c>
      <x:c r="B14" s="147" t="str">
        <x:v>TUK TUK 1PC</x:v>
      </x:c>
      <x:c r="C14" s="139" t="str">
        <x:v>CHINA</x:v>
      </x:c>
      <x:c r="D14" s="139" t="str">
        <x:v>Wholesale/Bulk</x:v>
      </x:c>
      <x:c r="E14" s="147" t="str">
        <x:v>Inferred from packaging words</x:v>
      </x:c>
      <x:c r="F14" s="139" t="str">
        <x:v>Piece</x:v>
      </x:c>
      <x:c r="G14" s="139" t="n">
        <x:v>1</x:v>
      </x:c>
      <x:c r="H14" s="139" t="str">
        <x:v>Parsed from product name</x:v>
      </x:c>
      <x:c r="I14" s="139" t="str">
        <x:v>PKR</x:v>
      </x:c>
      <x:c r="J14" s="140" t="n">
        <x:v>20</x:v>
      </x:c>
      <x:c r="K14" s="140" t="n">
        <x:v>15</x:v>
      </x:c>
      <x:c r="L14" s="140" t="n">
        <x:v>20</x:v>
      </x:c>
      <x:c r="M14" s="140" t="n">
        <x:v>15</x:v>
      </x:c>
      <x:c r="N14" s="141" t="n">
        <x:f>L14-M14</x:f>
        <x:v>5</x:v>
      </x:c>
      <x:c r="O14" s="142" t="n">
        <x:f>IF(L14&gt;0,N14/L14,"")</x:f>
        <x:v>0.25</x:v>
      </x:c>
      <x:c r="P14" s="142" t="n">
        <x:f>IF(M14&gt;0,N14/M14,"")</x:f>
        <x:v>0.3333333333333333</x:v>
      </x:c>
      <x:c r="Q14" s="141" t="n">
        <x:f>ROUND(L14*(1+'Assumptions'!$B$7)/'Assumptions'!$B$9,0)*'Assumptions'!$B$9</x:f>
        <x:v>20</x:v>
      </x:c>
      <x:c r="R14" s="141" t="n">
        <x:f>Q14-M14</x:f>
        <x:v>5</x:v>
      </x:c>
      <x:c r="S14" s="143" t="n">
        <x:f>'Assumptions'!$B$8</x:f>
        <x:v>12</x:v>
      </x:c>
      <x:c r="T14" s="141" t="n">
        <x:f>N14*S14</x:f>
        <x:v>60</x:v>
      </x:c>
      <x:c r="U14" s="139" t="str">
        <x:v>Source Valid</x:v>
      </x:c>
      <x:c r="V14" s="139" t="str">
        <x:v>High</x:v>
      </x:c>
      <x:c r="W14" s="147" t="str">
        <x:v>Source wholesale and buying prices retained</x:v>
      </x:c>
      <x:c r="X14" s="139" t="str">
        <x:v>Ready</x:v>
      </x:c>
      <x:c r="Y14" s="144" t="b">
        <x:v>1</x:v>
      </x:c>
      <x:c r="Z14" s="139" t="str">
        <x:v>WS RATES.pdf</x:v>
      </x:c>
      <x:c r="AA14" s="139" t="n">
        <x:v>1</x:v>
      </x:c>
      <x:c r="AB14" s="139" t="n">
        <x:v>14</x:v>
      </x:c>
      <x:c r="AC14" s="139"/>
      <x:c r="AD14" s="145"/>
      <x:c r="AE14" s="147" t="str">
        <x:v>New in complete PDF</x:v>
      </x:c>
      <x:c r="AF14" s="147" t="str">
        <x:v>Exact WS RATES.pdf name</x:v>
      </x:c>
      <x:c r="AG14" s="147" t="str">
        <x:v>Exact WS RATES.pdf category</x:v>
      </x:c>
      <x:c r="AH14" s="139" t="str">
        <x:v>WS-RATES:1:14</x:v>
      </x:c>
      <x:c r="AI14" s="146"/>
      <x:c r="AJ14" s="146"/>
      <x:c r="AK14" s="146"/>
      <x:c r="AL14" s="146"/>
      <x:c r="AM14" s="146"/>
      <x:c r="AN14" s="147" t="str"/>
    </x:row>
    <x:row r="15">
      <x:c r="A15" s="139" t="str">
        <x:v>RS-000014</x:v>
      </x:c>
      <x:c r="B15" s="147" t="str">
        <x:v>LUDO GOTI BOX (LARGE)`</x:v>
      </x:c>
      <x:c r="C15" s="139" t="str">
        <x:v>LUDO DANA + GOTI</x:v>
      </x:c>
      <x:c r="D15" s="139" t="str">
        <x:v>Wholesale/Bulk</x:v>
      </x:c>
      <x:c r="E15" s="147" t="str">
        <x:v>Inferred from packaging words</x:v>
      </x:c>
      <x:c r="F15" s="139" t="str">
        <x:v>Box</x:v>
      </x:c>
      <x:c r="G15" s="139"/>
      <x:c r="H15" s="139" t="str">
        <x:v>Not stated</x:v>
      </x:c>
      <x:c r="I15" s="139" t="str">
        <x:v>PKR</x:v>
      </x:c>
      <x:c r="J15" s="140" t="n">
        <x:v>40</x:v>
      </x:c>
      <x:c r="K15" s="140" t="n">
        <x:v>35</x:v>
      </x:c>
      <x:c r="L15" s="140" t="n">
        <x:v>40</x:v>
      </x:c>
      <x:c r="M15" s="140" t="n">
        <x:v>35</x:v>
      </x:c>
      <x:c r="N15" s="141" t="n">
        <x:f>L15-M15</x:f>
        <x:v>5</x:v>
      </x:c>
      <x:c r="O15" s="142" t="n">
        <x:f>IF(L15&gt;0,N15/L15,"")</x:f>
        <x:v>0.125</x:v>
      </x:c>
      <x:c r="P15" s="142" t="n">
        <x:f>IF(M15&gt;0,N15/M15,"")</x:f>
        <x:v>0.14285714285714285</x:v>
      </x:c>
      <x:c r="Q15" s="141" t="n">
        <x:f>ROUND(L15*(1+'Assumptions'!$B$7)/'Assumptions'!$B$9,0)*'Assumptions'!$B$9</x:f>
        <x:v>45</x:v>
      </x:c>
      <x:c r="R15" s="141" t="n">
        <x:f>Q15-M15</x:f>
        <x:v>10</x:v>
      </x:c>
      <x:c r="S15" s="143" t="n">
        <x:f>'Assumptions'!$B$8</x:f>
        <x:v>12</x:v>
      </x:c>
      <x:c r="T15" s="141" t="n">
        <x:f>N15*S15</x:f>
        <x:v>60</x:v>
      </x:c>
      <x:c r="U15" s="139" t="str">
        <x:v>Source Valid</x:v>
      </x:c>
      <x:c r="V15" s="139" t="str">
        <x:v>High</x:v>
      </x:c>
      <x:c r="W15" s="147" t="str">
        <x:v>Source wholesale and buying prices retained</x:v>
      </x:c>
      <x:c r="X15" s="139" t="str">
        <x:v>Ready</x:v>
      </x:c>
      <x:c r="Y15" s="144" t="b">
        <x:v>1</x:v>
      </x:c>
      <x:c r="Z15" s="139" t="str">
        <x:v>WS RATES.pdf</x:v>
      </x:c>
      <x:c r="AA15" s="139" t="n">
        <x:v>1</x:v>
      </x:c>
      <x:c r="AB15" s="139" t="n">
        <x:v>15</x:v>
      </x:c>
      <x:c r="AC15" s="139"/>
      <x:c r="AD15" s="145"/>
      <x:c r="AE15" s="147" t="str">
        <x:v>New in complete PDF</x:v>
      </x:c>
      <x:c r="AF15" s="147" t="str">
        <x:v>Exact WS RATES.pdf name</x:v>
      </x:c>
      <x:c r="AG15" s="147" t="str">
        <x:v>Exact WS RATES.pdf category</x:v>
      </x:c>
      <x:c r="AH15" s="139" t="str">
        <x:v>WS-RATES:1:15</x:v>
      </x:c>
      <x:c r="AI15" s="146"/>
      <x:c r="AJ15" s="146"/>
      <x:c r="AK15" s="146"/>
      <x:c r="AL15" s="146"/>
      <x:c r="AM15" s="146"/>
      <x:c r="AN15" s="147" t="str"/>
    </x:row>
    <x:row r="16">
      <x:c r="A16" s="139" t="str">
        <x:v>RS-000015</x:v>
      </x:c>
      <x:c r="B16" s="147" t="str">
        <x:v>PHOTO ENVELOPE (WHITE)</x:v>
      </x:c>
      <x:c r="C16" s="139" t="str">
        <x:v>CHINA</x:v>
      </x:c>
      <x:c r="D16" s="139" t="str">
        <x:v>Both</x:v>
      </x:c>
      <x:c r="E16" s="147" t="str">
        <x:v>From initial classified workbook</x:v>
      </x:c>
      <x:c r="F16" s="139" t="str">
        <x:v>Piece</x:v>
      </x:c>
      <x:c r="G16" s="139"/>
      <x:c r="H16" s="139" t="str">
        <x:v>Not stated</x:v>
      </x:c>
      <x:c r="I16" s="139" t="str">
        <x:v>PKR</x:v>
      </x:c>
      <x:c r="J16" s="140" t="n">
        <x:v>90</x:v>
      </x:c>
      <x:c r="K16" s="140" t="n">
        <x:v>80</x:v>
      </x:c>
      <x:c r="L16" s="140" t="n">
        <x:v>90</x:v>
      </x:c>
      <x:c r="M16" s="140" t="n">
        <x:v>80</x:v>
      </x:c>
      <x:c r="N16" s="141" t="n">
        <x:f>L16-M16</x:f>
        <x:v>10</x:v>
      </x:c>
      <x:c r="O16" s="142" t="n">
        <x:f>IF(L16&gt;0,N16/L16,"")</x:f>
        <x:v>0.1111111111111111</x:v>
      </x:c>
      <x:c r="P16" s="142" t="n">
        <x:f>IF(M16&gt;0,N16/M16,"")</x:f>
        <x:v>0.125</x:v>
      </x:c>
      <x:c r="Q16" s="141" t="n">
        <x:f>ROUND(L16*(1+'Assumptions'!$B$7)/'Assumptions'!$B$9,0)*'Assumptions'!$B$9</x:f>
        <x:v>100</x:v>
      </x:c>
      <x:c r="R16" s="141" t="n">
        <x:f>Q16-M16</x:f>
        <x:v>20</x:v>
      </x:c>
      <x:c r="S16" s="143" t="n">
        <x:f>'Assumptions'!$B$8</x:f>
        <x:v>12</x:v>
      </x:c>
      <x:c r="T16" s="141" t="n">
        <x:f>N16*S16</x:f>
        <x:v>120</x:v>
      </x:c>
      <x:c r="U16" s="139" t="str">
        <x:v>Source Valid</x:v>
      </x:c>
      <x:c r="V16" s="139" t="str">
        <x:v>High</x:v>
      </x:c>
      <x:c r="W16" s="147" t="str">
        <x:v>Source wholesale and buying prices retained</x:v>
      </x:c>
      <x:c r="X16" s="139" t="str">
        <x:v>Ready</x:v>
      </x:c>
      <x:c r="Y16" s="144" t="b">
        <x:v>1</x:v>
      </x:c>
      <x:c r="Z16" s="139" t="str">
        <x:v>WS RATES.pdf</x:v>
      </x:c>
      <x:c r="AA16" s="139" t="n">
        <x:v>1</x:v>
      </x:c>
      <x:c r="AB16" s="139" t="n">
        <x:v>16</x:v>
      </x:c>
      <x:c r="AC16" s="139" t="str">
        <x:v>PHOTO ENVELOPE (WHITE)</x:v>
      </x:c>
      <x:c r="AD16" s="145" t="n">
        <x:v>90</x:v>
      </x:c>
      <x:c r="AE16" s="147" t="str">
        <x:v>Merged across PDFs — Exact/source-linked match</x:v>
      </x:c>
      <x:c r="AF16" s="147" t="str">
        <x:v>Exact WS RATES.pdf name</x:v>
      </x:c>
      <x:c r="AG16" s="147" t="str">
        <x:v>Exact WS RATES.pdf category</x:v>
      </x:c>
      <x:c r="AH16" s="139" t="str">
        <x:v>WS-RATES:1:16</x:v>
      </x:c>
      <x:c r="AI16" s="146"/>
      <x:c r="AJ16" s="146"/>
      <x:c r="AK16" s="146"/>
      <x:c r="AL16" s="146"/>
      <x:c r="AM16" s="146"/>
      <x:c r="AN16" s="147" t="str"/>
    </x:row>
    <x:row r="17">
      <x:c r="A17" s="139" t="str">
        <x:v>RS-000016</x:v>
      </x:c>
      <x:c r="B17" s="147" t="str">
        <x:v>ORO TRIMETAL JAR 24pcs</x:v>
      </x:c>
      <x:c r="C17" s="139" t="str">
        <x:v>PENCILS</x:v>
      </x:c>
      <x:c r="D17" s="139" t="str">
        <x:v>Wholesale/Bulk</x:v>
      </x:c>
      <x:c r="E17" s="147" t="str">
        <x:v>From initial classified workbook</x:v>
      </x:c>
      <x:c r="F17" s="139" t="str">
        <x:v>Rim</x:v>
      </x:c>
      <x:c r="G17" s="139" t="n">
        <x:v>24</x:v>
      </x:c>
      <x:c r="H17" s="139" t="str">
        <x:v>Parsed from product name</x:v>
      </x:c>
      <x:c r="I17" s="139" t="str">
        <x:v>PKR</x:v>
      </x:c>
      <x:c r="J17" s="140" t="n">
        <x:v>390</x:v>
      </x:c>
      <x:c r="K17" s="140" t="n">
        <x:v>360</x:v>
      </x:c>
      <x:c r="L17" s="140" t="n">
        <x:v>390</x:v>
      </x:c>
      <x:c r="M17" s="140" t="n">
        <x:v>360</x:v>
      </x:c>
      <x:c r="N17" s="141" t="n">
        <x:f>L17-M17</x:f>
        <x:v>30</x:v>
      </x:c>
      <x:c r="O17" s="142" t="n">
        <x:f>IF(L17&gt;0,N17/L17,"")</x:f>
        <x:v>0.07692307692307693</x:v>
      </x:c>
      <x:c r="P17" s="142" t="n">
        <x:f>IF(M17&gt;0,N17/M17,"")</x:f>
        <x:v>0.08333333333333333</x:v>
      </x:c>
      <x:c r="Q17" s="141" t="n">
        <x:f>ROUND(L17*(1+'Assumptions'!$B$7)/'Assumptions'!$B$9,0)*'Assumptions'!$B$9</x:f>
        <x:v>430</x:v>
      </x:c>
      <x:c r="R17" s="141" t="n">
        <x:f>Q17-M17</x:f>
        <x:v>70</x:v>
      </x:c>
      <x:c r="S17" s="143" t="n">
        <x:f>'Assumptions'!$B$8</x:f>
        <x:v>12</x:v>
      </x:c>
      <x:c r="T17" s="141" t="n">
        <x:f>N17*S17</x:f>
        <x:v>360</x:v>
      </x:c>
      <x:c r="U17" s="139" t="str">
        <x:v>Source Valid</x:v>
      </x:c>
      <x:c r="V17" s="139" t="str">
        <x:v>High</x:v>
      </x:c>
      <x:c r="W17" s="147" t="str">
        <x:v>Source wholesale and buying prices retained</x:v>
      </x:c>
      <x:c r="X17" s="139" t="str">
        <x:v>Ready</x:v>
      </x:c>
      <x:c r="Y17" s="144" t="b">
        <x:v>1</x:v>
      </x:c>
      <x:c r="Z17" s="139" t="str">
        <x:v>WS RATES.pdf</x:v>
      </x:c>
      <x:c r="AA17" s="139" t="n">
        <x:v>1</x:v>
      </x:c>
      <x:c r="AB17" s="139" t="n">
        <x:v>17</x:v>
      </x:c>
      <x:c r="AC17" s="139" t="str">
        <x:v>ORO TRIMETAL JAR 24pcs</x:v>
      </x:c>
      <x:c r="AD17" s="145" t="n">
        <x:v>390</x:v>
      </x:c>
      <x:c r="AE17" s="147" t="str">
        <x:v>Merged across PDFs — Exact/source-linked match</x:v>
      </x:c>
      <x:c r="AF17" s="147" t="str">
        <x:v>Exact WS RATES.pdf name</x:v>
      </x:c>
      <x:c r="AG17" s="147" t="str">
        <x:v>Exact WS RATES.pdf category</x:v>
      </x:c>
      <x:c r="AH17" s="139" t="str">
        <x:v>WS-RATES:1:17</x:v>
      </x:c>
      <x:c r="AI17" s="146"/>
      <x:c r="AJ17" s="146"/>
      <x:c r="AK17" s="146"/>
      <x:c r="AL17" s="146"/>
      <x:c r="AM17" s="146"/>
      <x:c r="AN17" s="147" t="str"/>
    </x:row>
    <x:row r="18">
      <x:c r="A18" s="139" t="str">
        <x:v>RS-000017</x:v>
      </x:c>
      <x:c r="B18" s="147" t="str">
        <x:v>ARM SLEEVES</x:v>
      </x:c>
      <x:c r="C18" s="139" t="str">
        <x:v>CHINA</x:v>
      </x:c>
      <x:c r="D18" s="139" t="str">
        <x:v>Both</x:v>
      </x:c>
      <x:c r="E18" s="147" t="str">
        <x:v>From initial classified workbook</x:v>
      </x:c>
      <x:c r="F18" s="139" t="str">
        <x:v>Piece</x:v>
      </x:c>
      <x:c r="G18" s="139"/>
      <x:c r="H18" s="139" t="str">
        <x:v>Not stated</x:v>
      </x:c>
      <x:c r="I18" s="139" t="str">
        <x:v>PKR</x:v>
      </x:c>
      <x:c r="J18" s="140" t="n">
        <x:v>120</x:v>
      </x:c>
      <x:c r="K18" s="140" t="n">
        <x:v>90</x:v>
      </x:c>
      <x:c r="L18" s="140" t="n">
        <x:v>120</x:v>
      </x:c>
      <x:c r="M18" s="140" t="n">
        <x:v>90</x:v>
      </x:c>
      <x:c r="N18" s="141" t="n">
        <x:f>L18-M18</x:f>
        <x:v>30</x:v>
      </x:c>
      <x:c r="O18" s="142" t="n">
        <x:f>IF(L18&gt;0,N18/L18,"")</x:f>
        <x:v>0.25</x:v>
      </x:c>
      <x:c r="P18" s="142" t="n">
        <x:f>IF(M18&gt;0,N18/M18,"")</x:f>
        <x:v>0.3333333333333333</x:v>
      </x:c>
      <x:c r="Q18" s="141" t="n">
        <x:f>ROUND(L18*(1+'Assumptions'!$B$7)/'Assumptions'!$B$9,0)*'Assumptions'!$B$9</x:f>
        <x:v>130</x:v>
      </x:c>
      <x:c r="R18" s="141" t="n">
        <x:f>Q18-M18</x:f>
        <x:v>40</x:v>
      </x:c>
      <x:c r="S18" s="143" t="n">
        <x:f>'Assumptions'!$B$8</x:f>
        <x:v>12</x:v>
      </x:c>
      <x:c r="T18" s="141" t="n">
        <x:f>N18*S18</x:f>
        <x:v>360</x:v>
      </x:c>
      <x:c r="U18" s="139" t="str">
        <x:v>Source Valid</x:v>
      </x:c>
      <x:c r="V18" s="139" t="str">
        <x:v>High</x:v>
      </x:c>
      <x:c r="W18" s="147" t="str">
        <x:v>Source wholesale and buying prices retained</x:v>
      </x:c>
      <x:c r="X18" s="139" t="str">
        <x:v>Ready</x:v>
      </x:c>
      <x:c r="Y18" s="144" t="b">
        <x:v>1</x:v>
      </x:c>
      <x:c r="Z18" s="139" t="str">
        <x:v>WS RATES.pdf</x:v>
      </x:c>
      <x:c r="AA18" s="139" t="n">
        <x:v>1</x:v>
      </x:c>
      <x:c r="AB18" s="139" t="n">
        <x:v>18</x:v>
      </x:c>
      <x:c r="AC18" s="139" t="str">
        <x:v>ARM SLEEVES</x:v>
      </x:c>
      <x:c r="AD18" s="145" t="n">
        <x:v>120</x:v>
      </x:c>
      <x:c r="AE18" s="147" t="str">
        <x:v>Merged across PDFs — Exact/source-linked match</x:v>
      </x:c>
      <x:c r="AF18" s="147" t="str">
        <x:v>Exact WS RATES.pdf name</x:v>
      </x:c>
      <x:c r="AG18" s="147" t="str">
        <x:v>Exact WS RATES.pdf category</x:v>
      </x:c>
      <x:c r="AH18" s="139" t="str">
        <x:v>WS-RATES:1:18</x:v>
      </x:c>
      <x:c r="AI18" s="146"/>
      <x:c r="AJ18" s="146"/>
      <x:c r="AK18" s="146"/>
      <x:c r="AL18" s="146"/>
      <x:c r="AM18" s="146"/>
      <x:c r="AN18" s="147" t="str"/>
    </x:row>
    <x:row r="19">
      <x:c r="A19" s="139" t="str">
        <x:v>RS-000018</x:v>
      </x:c>
      <x:c r="B19" s="147" t="str">
        <x:v>WOODEN BAT (MINI)</x:v>
      </x:c>
      <x:c r="C19" s="139" t="str">
        <x:v>BAT</x:v>
      </x:c>
      <x:c r="D19" s="139" t="str">
        <x:v>Both</x:v>
      </x:c>
      <x:c r="E19" s="147" t="str">
        <x:v>From initial classified workbook</x:v>
      </x:c>
      <x:c r="F19" s="139" t="str">
        <x:v>Piece</x:v>
      </x:c>
      <x:c r="G19" s="139"/>
      <x:c r="H19" s="139" t="str">
        <x:v>Not stated</x:v>
      </x:c>
      <x:c r="I19" s="139" t="str">
        <x:v>PKR</x:v>
      </x:c>
      <x:c r="J19" s="140" t="n">
        <x:v>190</x:v>
      </x:c>
      <x:c r="K19" s="140" t="n">
        <x:v>175</x:v>
      </x:c>
      <x:c r="L19" s="140" t="n">
        <x:v>190</x:v>
      </x:c>
      <x:c r="M19" s="140" t="n">
        <x:v>175</x:v>
      </x:c>
      <x:c r="N19" s="141" t="n">
        <x:f>L19-M19</x:f>
        <x:v>15</x:v>
      </x:c>
      <x:c r="O19" s="142" t="n">
        <x:f>IF(L19&gt;0,N19/L19,"")</x:f>
        <x:v>0.07894736842105263</x:v>
      </x:c>
      <x:c r="P19" s="142" t="n">
        <x:f>IF(M19&gt;0,N19/M19,"")</x:f>
        <x:v>0.08571428571428572</x:v>
      </x:c>
      <x:c r="Q19" s="141" t="n">
        <x:f>ROUND(L19*(1+'Assumptions'!$B$7)/'Assumptions'!$B$9,0)*'Assumptions'!$B$9</x:f>
        <x:v>210</x:v>
      </x:c>
      <x:c r="R19" s="141" t="n">
        <x:f>Q19-M19</x:f>
        <x:v>35</x:v>
      </x:c>
      <x:c r="S19" s="143" t="n">
        <x:f>'Assumptions'!$B$8</x:f>
        <x:v>12</x:v>
      </x:c>
      <x:c r="T19" s="141" t="n">
        <x:f>N19*S19</x:f>
        <x:v>180</x:v>
      </x:c>
      <x:c r="U19" s="139" t="str">
        <x:v>Source Valid</x:v>
      </x:c>
      <x:c r="V19" s="139" t="str">
        <x:v>High</x:v>
      </x:c>
      <x:c r="W19" s="147" t="str">
        <x:v>Source wholesale and buying prices retained</x:v>
      </x:c>
      <x:c r="X19" s="139" t="str">
        <x:v>Ready</x:v>
      </x:c>
      <x:c r="Y19" s="144" t="b">
        <x:v>1</x:v>
      </x:c>
      <x:c r="Z19" s="139" t="str">
        <x:v>WS RATES.pdf</x:v>
      </x:c>
      <x:c r="AA19" s="139" t="n">
        <x:v>1</x:v>
      </x:c>
      <x:c r="AB19" s="139" t="n">
        <x:v>19</x:v>
      </x:c>
      <x:c r="AC19" s="139" t="str">
        <x:v>WOODEN BAT (MINI)</x:v>
      </x:c>
      <x:c r="AD19" s="145" t="n">
        <x:v>190</x:v>
      </x:c>
      <x:c r="AE19" s="147" t="str">
        <x:v>Merged across PDFs — Exact/source-linked match</x:v>
      </x:c>
      <x:c r="AF19" s="147" t="str">
        <x:v>Exact WS RATES.pdf name</x:v>
      </x:c>
      <x:c r="AG19" s="147" t="str">
        <x:v>Exact WS RATES.pdf category</x:v>
      </x:c>
      <x:c r="AH19" s="139" t="str">
        <x:v>WS-RATES:1:19</x:v>
      </x:c>
      <x:c r="AI19" s="146"/>
      <x:c r="AJ19" s="146"/>
      <x:c r="AK19" s="146"/>
      <x:c r="AL19" s="146"/>
      <x:c r="AM19" s="146"/>
      <x:c r="AN19" s="147" t="str"/>
    </x:row>
    <x:row r="20">
      <x:c r="A20" s="139" t="str">
        <x:v>RS-000019</x:v>
      </x:c>
      <x:c r="B20" s="147" t="str">
        <x:v>MERCURY HIGHLIGHTER JAR (36P</x:v>
      </x:c>
      <x:c r="C20" s="139" t="str">
        <x:v>HIGHLIGHTER</x:v>
      </x:c>
      <x:c r="D20" s="139" t="str">
        <x:v>Wholesale/Bulk</x:v>
      </x:c>
      <x:c r="E20" s="147" t="str">
        <x:v>From initial classified workbook</x:v>
      </x:c>
      <x:c r="F20" s="139" t="str">
        <x:v>Jar</x:v>
      </x:c>
      <x:c r="G20" s="139" t="n">
        <x:v>36</x:v>
      </x:c>
      <x:c r="H20" s="139" t="str">
        <x:v>Parsed from product name</x:v>
      </x:c>
      <x:c r="I20" s="139" t="str">
        <x:v>PKR</x:v>
      </x:c>
      <x:c r="J20" s="140" t="n">
        <x:v>1620</x:v>
      </x:c>
      <x:c r="K20" s="140" t="n">
        <x:v>1571</x:v>
      </x:c>
      <x:c r="L20" s="140" t="n">
        <x:v>1620</x:v>
      </x:c>
      <x:c r="M20" s="140" t="n">
        <x:v>1571</x:v>
      </x:c>
      <x:c r="N20" s="141" t="n">
        <x:f>L20-M20</x:f>
        <x:v>49</x:v>
      </x:c>
      <x:c r="O20" s="142" t="n">
        <x:f>IF(L20&gt;0,N20/L20,"")</x:f>
        <x:v>0.030246913580246913</x:v>
      </x:c>
      <x:c r="P20" s="142" t="n">
        <x:f>IF(M20&gt;0,N20/M20,"")</x:f>
        <x:v>0.031190324633991087</x:v>
      </x:c>
      <x:c r="Q20" s="141" t="n">
        <x:f>ROUND(L20*(1+'Assumptions'!$B$7)/'Assumptions'!$B$9,0)*'Assumptions'!$B$9</x:f>
        <x:v>1780</x:v>
      </x:c>
      <x:c r="R20" s="141" t="n">
        <x:f>Q20-M20</x:f>
        <x:v>209</x:v>
      </x:c>
      <x:c r="S20" s="143" t="n">
        <x:f>'Assumptions'!$B$8</x:f>
        <x:v>12</x:v>
      </x:c>
      <x:c r="T20" s="141" t="n">
        <x:f>N20*S20</x:f>
        <x:v>588</x:v>
      </x:c>
      <x:c r="U20" s="139" t="str">
        <x:v>Source Valid</x:v>
      </x:c>
      <x:c r="V20" s="139" t="str">
        <x:v>High</x:v>
      </x:c>
      <x:c r="W20" s="147" t="str">
        <x:v>Source wholesale and buying prices retained</x:v>
      </x:c>
      <x:c r="X20" s="139" t="str">
        <x:v>Ready</x:v>
      </x:c>
      <x:c r="Y20" s="144" t="b">
        <x:v>1</x:v>
      </x:c>
      <x:c r="Z20" s="139" t="str">
        <x:v>WS RATES.pdf</x:v>
      </x:c>
      <x:c r="AA20" s="139" t="n">
        <x:v>1</x:v>
      </x:c>
      <x:c r="AB20" s="139" t="n">
        <x:v>20</x:v>
      </x:c>
      <x:c r="AC20" s="139" t="str">
        <x:v>MERCURY HIGHLIGHTER JAR</x:v>
      </x:c>
      <x:c r="AD20" s="145" t="n">
        <x:v>1620</x:v>
      </x:c>
      <x:c r="AE20" s="147" t="str">
        <x:v>Merged across PDFs — Truncated-name completion</x:v>
      </x:c>
      <x:c r="AF20" s="147" t="str">
        <x:v>Completed/updated from WS RATES.pdf</x:v>
      </x:c>
      <x:c r="AG20" s="147" t="str">
        <x:v>Exact WS RATES.pdf category</x:v>
      </x:c>
      <x:c r="AH20" s="139" t="str">
        <x:v>WS-RATES:1:20</x:v>
      </x:c>
      <x:c r="AI20" s="146"/>
      <x:c r="AJ20" s="146"/>
      <x:c r="AK20" s="146"/>
      <x:c r="AL20" s="146"/>
      <x:c r="AM20" s="146"/>
      <x:c r="AN20" s="147" t="str"/>
    </x:row>
    <x:row r="21">
      <x:c r="A21" s="139" t="str">
        <x:v>RS-000020</x:v>
      </x:c>
      <x:c r="B21" s="147" t="str">
        <x:v>DOUBLE TAPE FOAM (TICO)</x:v>
      </x:c>
      <x:c r="C21" s="139" t="str">
        <x:v>TAPE</x:v>
      </x:c>
      <x:c r="D21" s="139" t="str">
        <x:v>Both</x:v>
      </x:c>
      <x:c r="E21" s="147" t="str">
        <x:v>From initial classified workbook</x:v>
      </x:c>
      <x:c r="F21" s="139" t="str">
        <x:v>Piece</x:v>
      </x:c>
      <x:c r="G21" s="139"/>
      <x:c r="H21" s="139" t="str">
        <x:v>Not stated</x:v>
      </x:c>
      <x:c r="I21" s="139" t="str">
        <x:v>PKR</x:v>
      </x:c>
      <x:c r="J21" s="140" t="n">
        <x:v>55</x:v>
      </x:c>
      <x:c r="K21" s="140" t="n">
        <x:v>42</x:v>
      </x:c>
      <x:c r="L21" s="140" t="n">
        <x:v>55</x:v>
      </x:c>
      <x:c r="M21" s="140" t="n">
        <x:v>42</x:v>
      </x:c>
      <x:c r="N21" s="141" t="n">
        <x:f>L21-M21</x:f>
        <x:v>13</x:v>
      </x:c>
      <x:c r="O21" s="142" t="n">
        <x:f>IF(L21&gt;0,N21/L21,"")</x:f>
        <x:v>0.23636363636363636</x:v>
      </x:c>
      <x:c r="P21" s="142" t="n">
        <x:f>IF(M21&gt;0,N21/M21,"")</x:f>
        <x:v>0.30952380952380953</x:v>
      </x:c>
      <x:c r="Q21" s="141" t="n">
        <x:f>ROUND(L21*(1+'Assumptions'!$B$7)/'Assumptions'!$B$9,0)*'Assumptions'!$B$9</x:f>
        <x:v>60</x:v>
      </x:c>
      <x:c r="R21" s="141" t="n">
        <x:f>Q21-M21</x:f>
        <x:v>18</x:v>
      </x:c>
      <x:c r="S21" s="143" t="n">
        <x:f>'Assumptions'!$B$8</x:f>
        <x:v>12</x:v>
      </x:c>
      <x:c r="T21" s="141" t="n">
        <x:f>N21*S21</x:f>
        <x:v>156</x:v>
      </x:c>
      <x:c r="U21" s="139" t="str">
        <x:v>Source Valid</x:v>
      </x:c>
      <x:c r="V21" s="139" t="str">
        <x:v>High</x:v>
      </x:c>
      <x:c r="W21" s="147" t="str">
        <x:v>Source wholesale and buying prices retained</x:v>
      </x:c>
      <x:c r="X21" s="139" t="str">
        <x:v>Ready</x:v>
      </x:c>
      <x:c r="Y21" s="144" t="b">
        <x:v>1</x:v>
      </x:c>
      <x:c r="Z21" s="139" t="str">
        <x:v>WS RATES.pdf</x:v>
      </x:c>
      <x:c r="AA21" s="139" t="n">
        <x:v>1</x:v>
      </x:c>
      <x:c r="AB21" s="139" t="n">
        <x:v>21</x:v>
      </x:c>
      <x:c r="AC21" s="139" t="str">
        <x:v>DOUBLE TAPE FOAM (TICO)</x:v>
      </x:c>
      <x:c r="AD21" s="145" t="n">
        <x:v>55</x:v>
      </x:c>
      <x:c r="AE21" s="147" t="str">
        <x:v>Merged across PDFs — Exact/source-linked match</x:v>
      </x:c>
      <x:c r="AF21" s="147" t="str">
        <x:v>Exact WS RATES.pdf name</x:v>
      </x:c>
      <x:c r="AG21" s="147" t="str">
        <x:v>Exact WS RATES.pdf category</x:v>
      </x:c>
      <x:c r="AH21" s="139" t="str">
        <x:v>WS-RATES:1:21</x:v>
      </x:c>
      <x:c r="AI21" s="146"/>
      <x:c r="AJ21" s="146"/>
      <x:c r="AK21" s="146"/>
      <x:c r="AL21" s="146"/>
      <x:c r="AM21" s="146"/>
      <x:c r="AN21" s="147" t="str"/>
    </x:row>
    <x:row r="22">
      <x:c r="A22" s="139" t="str">
        <x:v>RS-000021</x:v>
      </x:c>
      <x:c r="B22" s="147" t="str">
        <x:v>STAMP PAD MILAN LARGE</x:v>
      </x:c>
      <x:c r="C22" s="139" t="str">
        <x:v>CHINA</x:v>
      </x:c>
      <x:c r="D22" s="139" t="str">
        <x:v>Both</x:v>
      </x:c>
      <x:c r="E22" s="147" t="str">
        <x:v>From initial classified workbook</x:v>
      </x:c>
      <x:c r="F22" s="139" t="str">
        <x:v>Piece</x:v>
      </x:c>
      <x:c r="G22" s="139"/>
      <x:c r="H22" s="139" t="str">
        <x:v>Not stated</x:v>
      </x:c>
      <x:c r="I22" s="139" t="str">
        <x:v>PKR</x:v>
      </x:c>
      <x:c r="J22" s="140" t="n">
        <x:v>105</x:v>
      </x:c>
      <x:c r="K22" s="140" t="n">
        <x:v>92</x:v>
      </x:c>
      <x:c r="L22" s="140" t="n">
        <x:v>105</x:v>
      </x:c>
      <x:c r="M22" s="140" t="n">
        <x:v>92</x:v>
      </x:c>
      <x:c r="N22" s="141" t="n">
        <x:f>L22-M22</x:f>
        <x:v>13</x:v>
      </x:c>
      <x:c r="O22" s="142" t="n">
        <x:f>IF(L22&gt;0,N22/L22,"")</x:f>
        <x:v>0.12380952380952381</x:v>
      </x:c>
      <x:c r="P22" s="142" t="n">
        <x:f>IF(M22&gt;0,N22/M22,"")</x:f>
        <x:v>0.14130434782608695</x:v>
      </x:c>
      <x:c r="Q22" s="141" t="n">
        <x:f>ROUND(L22*(1+'Assumptions'!$B$7)/'Assumptions'!$B$9,0)*'Assumptions'!$B$9</x:f>
        <x:v>115</x:v>
      </x:c>
      <x:c r="R22" s="141" t="n">
        <x:f>Q22-M22</x:f>
        <x:v>23</x:v>
      </x:c>
      <x:c r="S22" s="143" t="n">
        <x:f>'Assumptions'!$B$8</x:f>
        <x:v>12</x:v>
      </x:c>
      <x:c r="T22" s="141" t="n">
        <x:f>N22*S22</x:f>
        <x:v>156</x:v>
      </x:c>
      <x:c r="U22" s="139" t="str">
        <x:v>Source Valid</x:v>
      </x:c>
      <x:c r="V22" s="139" t="str">
        <x:v>High</x:v>
      </x:c>
      <x:c r="W22" s="147" t="str">
        <x:v>Source wholesale and buying prices retained</x:v>
      </x:c>
      <x:c r="X22" s="139" t="str">
        <x:v>Ready</x:v>
      </x:c>
      <x:c r="Y22" s="144" t="b">
        <x:v>1</x:v>
      </x:c>
      <x:c r="Z22" s="139" t="str">
        <x:v>WS RATES.pdf</x:v>
      </x:c>
      <x:c r="AA22" s="139" t="n">
        <x:v>1</x:v>
      </x:c>
      <x:c r="AB22" s="139" t="n">
        <x:v>22</x:v>
      </x:c>
      <x:c r="AC22" s="139" t="str">
        <x:v>STAMP PAD MILAN LARGE</x:v>
      </x:c>
      <x:c r="AD22" s="145" t="n">
        <x:v>105</x:v>
      </x:c>
      <x:c r="AE22" s="147" t="str">
        <x:v>Merged across PDFs — Exact/source-linked match</x:v>
      </x:c>
      <x:c r="AF22" s="147" t="str">
        <x:v>Exact WS RATES.pdf name</x:v>
      </x:c>
      <x:c r="AG22" s="147" t="str">
        <x:v>Exact WS RATES.pdf category</x:v>
      </x:c>
      <x:c r="AH22" s="139" t="str">
        <x:v>WS-RATES:1:22</x:v>
      </x:c>
      <x:c r="AI22" s="146"/>
      <x:c r="AJ22" s="146"/>
      <x:c r="AK22" s="146"/>
      <x:c r="AL22" s="146"/>
      <x:c r="AM22" s="146"/>
      <x:c r="AN22" s="147" t="str"/>
    </x:row>
    <x:row r="23">
      <x:c r="A23" s="139" t="str">
        <x:v>RS-000022</x:v>
      </x:c>
      <x:c r="B23" s="147" t="str">
        <x:v>TAPE DISPENSER SONEX</x:v>
      </x:c>
      <x:c r="C23" s="139" t="str">
        <x:v>CHINA</x:v>
      </x:c>
      <x:c r="D23" s="139" t="str">
        <x:v>Both</x:v>
      </x:c>
      <x:c r="E23" s="147" t="str">
        <x:v>From initial classified workbook</x:v>
      </x:c>
      <x:c r="F23" s="139" t="str">
        <x:v>Piece</x:v>
      </x:c>
      <x:c r="G23" s="139"/>
      <x:c r="H23" s="139" t="str">
        <x:v>Not stated</x:v>
      </x:c>
      <x:c r="I23" s="139" t="str">
        <x:v>PKR</x:v>
      </x:c>
      <x:c r="J23" s="140" t="n">
        <x:v>250</x:v>
      </x:c>
      <x:c r="K23" s="140" t="n">
        <x:v>235</x:v>
      </x:c>
      <x:c r="L23" s="140" t="n">
        <x:v>250</x:v>
      </x:c>
      <x:c r="M23" s="140" t="n">
        <x:v>235</x:v>
      </x:c>
      <x:c r="N23" s="141" t="n">
        <x:f>L23-M23</x:f>
        <x:v>15</x:v>
      </x:c>
      <x:c r="O23" s="142" t="n">
        <x:f>IF(L23&gt;0,N23/L23,"")</x:f>
        <x:v>0.06</x:v>
      </x:c>
      <x:c r="P23" s="142" t="n">
        <x:f>IF(M23&gt;0,N23/M23,"")</x:f>
        <x:v>0.06382978723404255</x:v>
      </x:c>
      <x:c r="Q23" s="141" t="n">
        <x:f>ROUND(L23*(1+'Assumptions'!$B$7)/'Assumptions'!$B$9,0)*'Assumptions'!$B$9</x:f>
        <x:v>275</x:v>
      </x:c>
      <x:c r="R23" s="141" t="n">
        <x:f>Q23-M23</x:f>
        <x:v>40</x:v>
      </x:c>
      <x:c r="S23" s="143" t="n">
        <x:f>'Assumptions'!$B$8</x:f>
        <x:v>12</x:v>
      </x:c>
      <x:c r="T23" s="141" t="n">
        <x:f>N23*S23</x:f>
        <x:v>180</x:v>
      </x:c>
      <x:c r="U23" s="139" t="str">
        <x:v>Source Valid</x:v>
      </x:c>
      <x:c r="V23" s="139" t="str">
        <x:v>High</x:v>
      </x:c>
      <x:c r="W23" s="147" t="str">
        <x:v>Source wholesale and buying prices retained</x:v>
      </x:c>
      <x:c r="X23" s="139" t="str">
        <x:v>Ready</x:v>
      </x:c>
      <x:c r="Y23" s="144" t="b">
        <x:v>1</x:v>
      </x:c>
      <x:c r="Z23" s="139" t="str">
        <x:v>WS RATES.pdf</x:v>
      </x:c>
      <x:c r="AA23" s="139" t="n">
        <x:v>1</x:v>
      </x:c>
      <x:c r="AB23" s="139" t="n">
        <x:v>23</x:v>
      </x:c>
      <x:c r="AC23" s="139" t="str">
        <x:v>TAPE DISPENSER SONEX</x:v>
      </x:c>
      <x:c r="AD23" s="145" t="n">
        <x:v>250</x:v>
      </x:c>
      <x:c r="AE23" s="147" t="str">
        <x:v>Merged across PDFs — Exact/source-linked match</x:v>
      </x:c>
      <x:c r="AF23" s="147" t="str">
        <x:v>Exact WS RATES.pdf name</x:v>
      </x:c>
      <x:c r="AG23" s="147" t="str">
        <x:v>Exact WS RATES.pdf category</x:v>
      </x:c>
      <x:c r="AH23" s="139" t="str">
        <x:v>WS-RATES:1:23</x:v>
      </x:c>
      <x:c r="AI23" s="146"/>
      <x:c r="AJ23" s="146"/>
      <x:c r="AK23" s="146"/>
      <x:c r="AL23" s="146"/>
      <x:c r="AM23" s="146"/>
      <x:c r="AN23" s="147" t="str"/>
    </x:row>
    <x:row r="24">
      <x:c r="A24" s="139" t="str">
        <x:v>RS-000023</x:v>
      </x:c>
      <x:c r="B24" s="147" t="str">
        <x:v>MINI FAN NO:12</x:v>
      </x:c>
      <x:c r="C24" s="139" t="str">
        <x:v>BALL POINT</x:v>
      </x:c>
      <x:c r="D24" s="139" t="str">
        <x:v>Both</x:v>
      </x:c>
      <x:c r="E24" s="147" t="str">
        <x:v>From initial classified workbook</x:v>
      </x:c>
      <x:c r="F24" s="139" t="str">
        <x:v>Piece</x:v>
      </x:c>
      <x:c r="G24" s="139"/>
      <x:c r="H24" s="139" t="str">
        <x:v>Not stated</x:v>
      </x:c>
      <x:c r="I24" s="139" t="str">
        <x:v>PKR</x:v>
      </x:c>
      <x:c r="J24" s="140" t="n">
        <x:v>480</x:v>
      </x:c>
      <x:c r="K24" s="140" t="n">
        <x:v>400</x:v>
      </x:c>
      <x:c r="L24" s="140" t="n">
        <x:v>480</x:v>
      </x:c>
      <x:c r="M24" s="140" t="n">
        <x:v>400</x:v>
      </x:c>
      <x:c r="N24" s="141" t="n">
        <x:f>L24-M24</x:f>
        <x:v>80</x:v>
      </x:c>
      <x:c r="O24" s="142" t="n">
        <x:f>IF(L24&gt;0,N24/L24,"")</x:f>
        <x:v>0.16666666666666666</x:v>
      </x:c>
      <x:c r="P24" s="142" t="n">
        <x:f>IF(M24&gt;0,N24/M24,"")</x:f>
        <x:v>0.2</x:v>
      </x:c>
      <x:c r="Q24" s="141" t="n">
        <x:f>ROUND(L24*(1+'Assumptions'!$B$7)/'Assumptions'!$B$9,0)*'Assumptions'!$B$9</x:f>
        <x:v>530</x:v>
      </x:c>
      <x:c r="R24" s="141" t="n">
        <x:f>Q24-M24</x:f>
        <x:v>130</x:v>
      </x:c>
      <x:c r="S24" s="143" t="n">
        <x:f>'Assumptions'!$B$8</x:f>
        <x:v>12</x:v>
      </x:c>
      <x:c r="T24" s="141" t="n">
        <x:f>N24*S24</x:f>
        <x:v>960</x:v>
      </x:c>
      <x:c r="U24" s="139" t="str">
        <x:v>Source Valid</x:v>
      </x:c>
      <x:c r="V24" s="139" t="str">
        <x:v>High</x:v>
      </x:c>
      <x:c r="W24" s="147" t="str">
        <x:v>Source wholesale and buying prices retained</x:v>
      </x:c>
      <x:c r="X24" s="139" t="str">
        <x:v>Ready</x:v>
      </x:c>
      <x:c r="Y24" s="144" t="b">
        <x:v>1</x:v>
      </x:c>
      <x:c r="Z24" s="139" t="str">
        <x:v>WS RATES.pdf</x:v>
      </x:c>
      <x:c r="AA24" s="139" t="n">
        <x:v>1</x:v>
      </x:c>
      <x:c r="AB24" s="139" t="n">
        <x:v>24</x:v>
      </x:c>
      <x:c r="AC24" s="139" t="str">
        <x:v>MINI FAN NO:12</x:v>
      </x:c>
      <x:c r="AD24" s="145" t="n">
        <x:v>480</x:v>
      </x:c>
      <x:c r="AE24" s="147" t="str">
        <x:v>Merged across PDFs — Exact/source-linked match</x:v>
      </x:c>
      <x:c r="AF24" s="147" t="str">
        <x:v>Exact WS RATES.pdf name</x:v>
      </x:c>
      <x:c r="AG24" s="147" t="str">
        <x:v>Exact WS RATES.pdf category</x:v>
      </x:c>
      <x:c r="AH24" s="139" t="str">
        <x:v>WS-RATES:1:24</x:v>
      </x:c>
      <x:c r="AI24" s="146"/>
      <x:c r="AJ24" s="146"/>
      <x:c r="AK24" s="146"/>
      <x:c r="AL24" s="146"/>
      <x:c r="AM24" s="146"/>
      <x:c r="AN24" s="147" t="str"/>
    </x:row>
    <x:row r="25">
      <x:c r="A25" s="139" t="str">
        <x:v>RS-000024</x:v>
      </x:c>
      <x:c r="B25" s="147" t="str">
        <x:v>GATTA KHATA COPY 68G NO 2</x:v>
      </x:c>
      <x:c r="C25" s="139" t="str">
        <x:v>GATTA REGISTER</x:v>
      </x:c>
      <x:c r="D25" s="139" t="str">
        <x:v>Both</x:v>
      </x:c>
      <x:c r="E25" s="147" t="str">
        <x:v>From initial classified workbook</x:v>
      </x:c>
      <x:c r="F25" s="139" t="str">
        <x:v>Piece</x:v>
      </x:c>
      <x:c r="G25" s="139"/>
      <x:c r="H25" s="139" t="str">
        <x:v>Not stated</x:v>
      </x:c>
      <x:c r="I25" s="139" t="str">
        <x:v>PKR</x:v>
      </x:c>
      <x:c r="J25" s="140" t="n">
        <x:v>130</x:v>
      </x:c>
      <x:c r="K25" s="140" t="n">
        <x:v>110</x:v>
      </x:c>
      <x:c r="L25" s="140" t="n">
        <x:v>130</x:v>
      </x:c>
      <x:c r="M25" s="140" t="n">
        <x:v>110</x:v>
      </x:c>
      <x:c r="N25" s="141" t="n">
        <x:f>L25-M25</x:f>
        <x:v>20</x:v>
      </x:c>
      <x:c r="O25" s="142" t="n">
        <x:f>IF(L25&gt;0,N25/L25,"")</x:f>
        <x:v>0.15384615384615385</x:v>
      </x:c>
      <x:c r="P25" s="142" t="n">
        <x:f>IF(M25&gt;0,N25/M25,"")</x:f>
        <x:v>0.18181818181818182</x:v>
      </x:c>
      <x:c r="Q25" s="141" t="n">
        <x:f>ROUND(L25*(1+'Assumptions'!$B$7)/'Assumptions'!$B$9,0)*'Assumptions'!$B$9</x:f>
        <x:v>145</x:v>
      </x:c>
      <x:c r="R25" s="141" t="n">
        <x:f>Q25-M25</x:f>
        <x:v>35</x:v>
      </x:c>
      <x:c r="S25" s="143" t="n">
        <x:f>'Assumptions'!$B$8</x:f>
        <x:v>12</x:v>
      </x:c>
      <x:c r="T25" s="141" t="n">
        <x:f>N25*S25</x:f>
        <x:v>240</x:v>
      </x:c>
      <x:c r="U25" s="139" t="str">
        <x:v>Source Valid</x:v>
      </x:c>
      <x:c r="V25" s="139" t="str">
        <x:v>High</x:v>
      </x:c>
      <x:c r="W25" s="147" t="str">
        <x:v>Source wholesale and buying prices retained</x:v>
      </x:c>
      <x:c r="X25" s="139" t="str">
        <x:v>Ready</x:v>
      </x:c>
      <x:c r="Y25" s="144" t="b">
        <x:v>1</x:v>
      </x:c>
      <x:c r="Z25" s="139" t="str">
        <x:v>WS RATES.pdf</x:v>
      </x:c>
      <x:c r="AA25" s="139" t="n">
        <x:v>1</x:v>
      </x:c>
      <x:c r="AB25" s="139" t="n">
        <x:v>25</x:v>
      </x:c>
      <x:c r="AC25" s="139" t="str">
        <x:v>GATTA KHATA COPY 68G NO</x:v>
      </x:c>
      <x:c r="AD25" s="145" t="n">
        <x:v>130</x:v>
      </x:c>
      <x:c r="AE25" s="147" t="str">
        <x:v>Merged across PDFs — Truncated-name completion</x:v>
      </x:c>
      <x:c r="AF25" s="147" t="str">
        <x:v>Completed/updated from WS RATES.pdf</x:v>
      </x:c>
      <x:c r="AG25" s="147" t="str">
        <x:v>Exact WS RATES.pdf category</x:v>
      </x:c>
      <x:c r="AH25" s="139" t="str">
        <x:v>WS-RATES:1:25</x:v>
      </x:c>
      <x:c r="AI25" s="146"/>
      <x:c r="AJ25" s="146"/>
      <x:c r="AK25" s="146"/>
      <x:c r="AL25" s="146"/>
      <x:c r="AM25" s="146"/>
      <x:c r="AN25" s="147" t="str"/>
    </x:row>
    <x:row r="26">
      <x:c r="A26" s="139" t="str">
        <x:v>RS-000025</x:v>
      </x:c>
      <x:c r="B26" s="147" t="str">
        <x:v>GATTA KHATA COPY 68G NO 3</x:v>
      </x:c>
      <x:c r="C26" s="139" t="str">
        <x:v>GATTA REGISTER</x:v>
      </x:c>
      <x:c r="D26" s="139" t="str">
        <x:v>Both</x:v>
      </x:c>
      <x:c r="E26" s="147" t="str">
        <x:v>From initial classified workbook</x:v>
      </x:c>
      <x:c r="F26" s="139" t="str">
        <x:v>Piece</x:v>
      </x:c>
      <x:c r="G26" s="139"/>
      <x:c r="H26" s="139" t="str">
        <x:v>Not stated</x:v>
      </x:c>
      <x:c r="I26" s="139" t="str">
        <x:v>PKR</x:v>
      </x:c>
      <x:c r="J26" s="140" t="n">
        <x:v>160</x:v>
      </x:c>
      <x:c r="K26" s="140" t="n">
        <x:v>140</x:v>
      </x:c>
      <x:c r="L26" s="140" t="n">
        <x:v>160</x:v>
      </x:c>
      <x:c r="M26" s="140" t="n">
        <x:v>140</x:v>
      </x:c>
      <x:c r="N26" s="141" t="n">
        <x:f>L26-M26</x:f>
        <x:v>20</x:v>
      </x:c>
      <x:c r="O26" s="142" t="n">
        <x:f>IF(L26&gt;0,N26/L26,"")</x:f>
        <x:v>0.125</x:v>
      </x:c>
      <x:c r="P26" s="142" t="n">
        <x:f>IF(M26&gt;0,N26/M26,"")</x:f>
        <x:v>0.14285714285714285</x:v>
      </x:c>
      <x:c r="Q26" s="141" t="n">
        <x:f>ROUND(L26*(1+'Assumptions'!$B$7)/'Assumptions'!$B$9,0)*'Assumptions'!$B$9</x:f>
        <x:v>175</x:v>
      </x:c>
      <x:c r="R26" s="141" t="n">
        <x:f>Q26-M26</x:f>
        <x:v>35</x:v>
      </x:c>
      <x:c r="S26" s="143" t="n">
        <x:f>'Assumptions'!$B$8</x:f>
        <x:v>12</x:v>
      </x:c>
      <x:c r="T26" s="141" t="n">
        <x:f>N26*S26</x:f>
        <x:v>240</x:v>
      </x:c>
      <x:c r="U26" s="139" t="str">
        <x:v>Source Valid</x:v>
      </x:c>
      <x:c r="V26" s="139" t="str">
        <x:v>High</x:v>
      </x:c>
      <x:c r="W26" s="147" t="str">
        <x:v>Source wholesale and buying prices retained</x:v>
      </x:c>
      <x:c r="X26" s="139" t="str">
        <x:v>Ready</x:v>
      </x:c>
      <x:c r="Y26" s="144" t="b">
        <x:v>1</x:v>
      </x:c>
      <x:c r="Z26" s="139" t="str">
        <x:v>WS RATES.pdf</x:v>
      </x:c>
      <x:c r="AA26" s="139" t="n">
        <x:v>1</x:v>
      </x:c>
      <x:c r="AB26" s="139" t="n">
        <x:v>26</x:v>
      </x:c>
      <x:c r="AC26" s="139" t="str">
        <x:v>GATTA KHATA COPY 68G NO</x:v>
      </x:c>
      <x:c r="AD26" s="145" t="n">
        <x:v>160</x:v>
      </x:c>
      <x:c r="AE26" s="147" t="str">
        <x:v>Merged across PDFs — Truncated-name completion</x:v>
      </x:c>
      <x:c r="AF26" s="147" t="str">
        <x:v>Completed/updated from WS RATES.pdf</x:v>
      </x:c>
      <x:c r="AG26" s="147" t="str">
        <x:v>Exact WS RATES.pdf category</x:v>
      </x:c>
      <x:c r="AH26" s="139" t="str">
        <x:v>WS-RATES:1:26</x:v>
      </x:c>
      <x:c r="AI26" s="146"/>
      <x:c r="AJ26" s="146"/>
      <x:c r="AK26" s="146"/>
      <x:c r="AL26" s="146"/>
      <x:c r="AM26" s="146"/>
      <x:c r="AN26" s="147" t="str"/>
    </x:row>
    <x:row r="27">
      <x:c r="A27" s="139" t="str">
        <x:v>RS-000026</x:v>
      </x:c>
      <x:c r="B27" s="147" t="str">
        <x:v>760 NUM IMP A4 RING REGISTER</x:v>
      </x:c>
      <x:c r="C27" s="139" t="str">
        <x:v>REGISTERS</x:v>
      </x:c>
      <x:c r="D27" s="139" t="str">
        <x:v>Both</x:v>
      </x:c>
      <x:c r="E27" s="147" t="str">
        <x:v>From initial classified workbook</x:v>
      </x:c>
      <x:c r="F27" s="139" t="str">
        <x:v>Piece</x:v>
      </x:c>
      <x:c r="G27" s="139"/>
      <x:c r="H27" s="139" t="str">
        <x:v>Not stated</x:v>
      </x:c>
      <x:c r="I27" s="139" t="str">
        <x:v>PKR</x:v>
      </x:c>
      <x:c r="J27" s="140" t="n">
        <x:v>380</x:v>
      </x:c>
      <x:c r="K27" s="140" t="n">
        <x:v>340</x:v>
      </x:c>
      <x:c r="L27" s="140" t="n">
        <x:v>380</x:v>
      </x:c>
      <x:c r="M27" s="140" t="n">
        <x:v>340</x:v>
      </x:c>
      <x:c r="N27" s="141" t="n">
        <x:f>L27-M27</x:f>
        <x:v>40</x:v>
      </x:c>
      <x:c r="O27" s="142" t="n">
        <x:f>IF(L27&gt;0,N27/L27,"")</x:f>
        <x:v>0.10526315789473684</x:v>
      </x:c>
      <x:c r="P27" s="142" t="n">
        <x:f>IF(M27&gt;0,N27/M27,"")</x:f>
        <x:v>0.11764705882352941</x:v>
      </x:c>
      <x:c r="Q27" s="141" t="n">
        <x:f>ROUND(L27*(1+'Assumptions'!$B$7)/'Assumptions'!$B$9,0)*'Assumptions'!$B$9</x:f>
        <x:v>420</x:v>
      </x:c>
      <x:c r="R27" s="141" t="n">
        <x:f>Q27-M27</x:f>
        <x:v>80</x:v>
      </x:c>
      <x:c r="S27" s="143" t="n">
        <x:f>'Assumptions'!$B$8</x:f>
        <x:v>12</x:v>
      </x:c>
      <x:c r="T27" s="141" t="n">
        <x:f>N27*S27</x:f>
        <x:v>480</x:v>
      </x:c>
      <x:c r="U27" s="139" t="str">
        <x:v>Source Valid</x:v>
      </x:c>
      <x:c r="V27" s="139" t="str">
        <x:v>High</x:v>
      </x:c>
      <x:c r="W27" s="147" t="str">
        <x:v>Source wholesale and buying prices retained</x:v>
      </x:c>
      <x:c r="X27" s="139" t="str">
        <x:v>Ready</x:v>
      </x:c>
      <x:c r="Y27" s="144" t="b">
        <x:v>1</x:v>
      </x:c>
      <x:c r="Z27" s="139" t="str">
        <x:v>WS RATES.pdf</x:v>
      </x:c>
      <x:c r="AA27" s="139" t="n">
        <x:v>1</x:v>
      </x:c>
      <x:c r="AB27" s="139" t="n">
        <x:v>27</x:v>
      </x:c>
      <x:c r="AC27" s="139" t="str">
        <x:v>760 NUM IMP A4 RING REGI</x:v>
      </x:c>
      <x:c r="AD27" s="145" t="n">
        <x:v>380</x:v>
      </x:c>
      <x:c r="AE27" s="147" t="str">
        <x:v>Merged across PDFs — Truncated-name completion</x:v>
      </x:c>
      <x:c r="AF27" s="147" t="str">
        <x:v>Completed/updated from WS RATES.pdf</x:v>
      </x:c>
      <x:c r="AG27" s="147" t="str">
        <x:v>Exact WS RATES.pdf category</x:v>
      </x:c>
      <x:c r="AH27" s="139" t="str">
        <x:v>WS-RATES:1:27</x:v>
      </x:c>
      <x:c r="AI27" s="146"/>
      <x:c r="AJ27" s="146"/>
      <x:c r="AK27" s="146"/>
      <x:c r="AL27" s="146"/>
      <x:c r="AM27" s="146"/>
      <x:c r="AN27" s="147" t="str"/>
    </x:row>
    <x:row r="28">
      <x:c r="A28" s="139" t="str">
        <x:v>RS-000027</x:v>
      </x:c>
      <x:c r="B28" s="147" t="str">
        <x:v>QURAN PAK 381M</x:v>
      </x:c>
      <x:c r="C28" s="139" t="str">
        <x:v>SIPARA</x:v>
      </x:c>
      <x:c r="D28" s="139" t="str">
        <x:v>Both</x:v>
      </x:c>
      <x:c r="E28" s="147" t="str">
        <x:v>From initial classified workbook</x:v>
      </x:c>
      <x:c r="F28" s="139" t="str">
        <x:v>Piece</x:v>
      </x:c>
      <x:c r="G28" s="139"/>
      <x:c r="H28" s="139" t="str">
        <x:v>Not stated</x:v>
      </x:c>
      <x:c r="I28" s="139" t="str">
        <x:v>PKR</x:v>
      </x:c>
      <x:c r="J28" s="140" t="n">
        <x:v>480</x:v>
      </x:c>
      <x:c r="K28" s="140" t="n">
        <x:v>435</x:v>
      </x:c>
      <x:c r="L28" s="140" t="n">
        <x:v>480</x:v>
      </x:c>
      <x:c r="M28" s="140" t="n">
        <x:v>435</x:v>
      </x:c>
      <x:c r="N28" s="141" t="n">
        <x:f>L28-M28</x:f>
        <x:v>45</x:v>
      </x:c>
      <x:c r="O28" s="142" t="n">
        <x:f>IF(L28&gt;0,N28/L28,"")</x:f>
        <x:v>0.09375</x:v>
      </x:c>
      <x:c r="P28" s="142" t="n">
        <x:f>IF(M28&gt;0,N28/M28,"")</x:f>
        <x:v>0.10344827586206896</x:v>
      </x:c>
      <x:c r="Q28" s="141" t="n">
        <x:f>ROUND(L28*(1+'Assumptions'!$B$7)/'Assumptions'!$B$9,0)*'Assumptions'!$B$9</x:f>
        <x:v>530</x:v>
      </x:c>
      <x:c r="R28" s="141" t="n">
        <x:f>Q28-M28</x:f>
        <x:v>95</x:v>
      </x:c>
      <x:c r="S28" s="143" t="n">
        <x:f>'Assumptions'!$B$8</x:f>
        <x:v>12</x:v>
      </x:c>
      <x:c r="T28" s="141" t="n">
        <x:f>N28*S28</x:f>
        <x:v>540</x:v>
      </x:c>
      <x:c r="U28" s="139" t="str">
        <x:v>Source Valid</x:v>
      </x:c>
      <x:c r="V28" s="139" t="str">
        <x:v>High</x:v>
      </x:c>
      <x:c r="W28" s="147" t="str">
        <x:v>Source wholesale and buying prices retained</x:v>
      </x:c>
      <x:c r="X28" s="139" t="str">
        <x:v>Ready</x:v>
      </x:c>
      <x:c r="Y28" s="144" t="b">
        <x:v>1</x:v>
      </x:c>
      <x:c r="Z28" s="139" t="str">
        <x:v>WS RATES.pdf</x:v>
      </x:c>
      <x:c r="AA28" s="139" t="n">
        <x:v>1</x:v>
      </x:c>
      <x:c r="AB28" s="139" t="n">
        <x:v>28</x:v>
      </x:c>
      <x:c r="AC28" s="139" t="str">
        <x:v>QURAN PAK 381M</x:v>
      </x:c>
      <x:c r="AD28" s="145" t="n">
        <x:v>480</x:v>
      </x:c>
      <x:c r="AE28" s="147" t="str">
        <x:v>Merged across PDFs — Exact/source-linked match</x:v>
      </x:c>
      <x:c r="AF28" s="147" t="str">
        <x:v>Exact WS RATES.pdf name</x:v>
      </x:c>
      <x:c r="AG28" s="147" t="str">
        <x:v>Exact WS RATES.pdf category</x:v>
      </x:c>
      <x:c r="AH28" s="139" t="str">
        <x:v>WS-RATES:1:28</x:v>
      </x:c>
      <x:c r="AI28" s="146"/>
      <x:c r="AJ28" s="146"/>
      <x:c r="AK28" s="146"/>
      <x:c r="AL28" s="146"/>
      <x:c r="AM28" s="146"/>
      <x:c r="AN28" s="147" t="str"/>
    </x:row>
    <x:row r="29">
      <x:c r="A29" s="139" t="str">
        <x:v>RS-000028</x:v>
      </x:c>
      <x:c r="B29" s="147" t="str">
        <x:v>SIPARA 292 TAJWEEDI</x:v>
      </x:c>
      <x:c r="C29" s="139" t="str">
        <x:v>SIPARA</x:v>
      </x:c>
      <x:c r="D29" s="139" t="str">
        <x:v>Both</x:v>
      </x:c>
      <x:c r="E29" s="147" t="str">
        <x:v>From initial classified workbook</x:v>
      </x:c>
      <x:c r="F29" s="139" t="str">
        <x:v>Piece</x:v>
      </x:c>
      <x:c r="G29" s="139"/>
      <x:c r="H29" s="139" t="str">
        <x:v>Not stated</x:v>
      </x:c>
      <x:c r="I29" s="139" t="str">
        <x:v>PKR</x:v>
      </x:c>
      <x:c r="J29" s="140" t="n">
        <x:v>140</x:v>
      </x:c>
      <x:c r="K29" s="140" t="n">
        <x:v>127</x:v>
      </x:c>
      <x:c r="L29" s="140" t="n">
        <x:v>140</x:v>
      </x:c>
      <x:c r="M29" s="140" t="n">
        <x:v>127</x:v>
      </x:c>
      <x:c r="N29" s="141" t="n">
        <x:f>L29-M29</x:f>
        <x:v>13</x:v>
      </x:c>
      <x:c r="O29" s="142" t="n">
        <x:f>IF(L29&gt;0,N29/L29,"")</x:f>
        <x:v>0.09285714285714286</x:v>
      </x:c>
      <x:c r="P29" s="142" t="n">
        <x:f>IF(M29&gt;0,N29/M29,"")</x:f>
        <x:v>0.10236220472440945</x:v>
      </x:c>
      <x:c r="Q29" s="141" t="n">
        <x:f>ROUND(L29*(1+'Assumptions'!$B$7)/'Assumptions'!$B$9,0)*'Assumptions'!$B$9</x:f>
        <x:v>155</x:v>
      </x:c>
      <x:c r="R29" s="141" t="n">
        <x:f>Q29-M29</x:f>
        <x:v>28</x:v>
      </x:c>
      <x:c r="S29" s="143" t="n">
        <x:f>'Assumptions'!$B$8</x:f>
        <x:v>12</x:v>
      </x:c>
      <x:c r="T29" s="141" t="n">
        <x:f>N29*S29</x:f>
        <x:v>156</x:v>
      </x:c>
      <x:c r="U29" s="139" t="str">
        <x:v>Source Valid</x:v>
      </x:c>
      <x:c r="V29" s="139" t="str">
        <x:v>High</x:v>
      </x:c>
      <x:c r="W29" s="147" t="str">
        <x:v>Source wholesale and buying prices retained</x:v>
      </x:c>
      <x:c r="X29" s="139" t="str">
        <x:v>Ready</x:v>
      </x:c>
      <x:c r="Y29" s="144" t="b">
        <x:v>1</x:v>
      </x:c>
      <x:c r="Z29" s="139" t="str">
        <x:v>WS RATES.pdf</x:v>
      </x:c>
      <x:c r="AA29" s="139" t="n">
        <x:v>1</x:v>
      </x:c>
      <x:c r="AB29" s="139" t="n">
        <x:v>29</x:v>
      </x:c>
      <x:c r="AC29" s="139" t="str">
        <x:v>SIPARA 292 TAJWEEDI</x:v>
      </x:c>
      <x:c r="AD29" s="145" t="n">
        <x:v>140</x:v>
      </x:c>
      <x:c r="AE29" s="147" t="str">
        <x:v>Merged across PDFs — Exact/source-linked match</x:v>
      </x:c>
      <x:c r="AF29" s="147" t="str">
        <x:v>Exact WS RATES.pdf name</x:v>
      </x:c>
      <x:c r="AG29" s="147" t="str">
        <x:v>Exact WS RATES.pdf category</x:v>
      </x:c>
      <x:c r="AH29" s="139" t="str">
        <x:v>WS-RATES:1:29</x:v>
      </x:c>
      <x:c r="AI29" s="146"/>
      <x:c r="AJ29" s="146"/>
      <x:c r="AK29" s="146"/>
      <x:c r="AL29" s="146"/>
      <x:c r="AM29" s="146"/>
      <x:c r="AN29" s="147" t="str"/>
    </x:row>
    <x:row r="30">
      <x:c r="A30" s="139" t="str">
        <x:v>RS-000029</x:v>
      </x:c>
      <x:c r="B30" s="147" t="str">
        <x:v>MASK POUCH WHITE+BLUE</x:v>
      </x:c>
      <x:c r="C30" s="139" t="str">
        <x:v>POUCH</x:v>
      </x:c>
      <x:c r="D30" s="139" t="str">
        <x:v>Both</x:v>
      </x:c>
      <x:c r="E30" s="147" t="str">
        <x:v>From initial classified workbook</x:v>
      </x:c>
      <x:c r="F30" s="139" t="str">
        <x:v>Piece</x:v>
      </x:c>
      <x:c r="G30" s="139"/>
      <x:c r="H30" s="139" t="str">
        <x:v>Not stated</x:v>
      </x:c>
      <x:c r="I30" s="139" t="str">
        <x:v>PKR</x:v>
      </x:c>
      <x:c r="J30" s="140" t="n">
        <x:v>105</x:v>
      </x:c>
      <x:c r="K30" s="140" t="n">
        <x:v>85</x:v>
      </x:c>
      <x:c r="L30" s="140" t="n">
        <x:v>105</x:v>
      </x:c>
      <x:c r="M30" s="140" t="n">
        <x:v>85</x:v>
      </x:c>
      <x:c r="N30" s="141" t="n">
        <x:f>L30-M30</x:f>
        <x:v>20</x:v>
      </x:c>
      <x:c r="O30" s="142" t="n">
        <x:f>IF(L30&gt;0,N30/L30,"")</x:f>
        <x:v>0.19047619047619047</x:v>
      </x:c>
      <x:c r="P30" s="142" t="n">
        <x:f>IF(M30&gt;0,N30/M30,"")</x:f>
        <x:v>0.23529411764705882</x:v>
      </x:c>
      <x:c r="Q30" s="141" t="n">
        <x:f>ROUND(L30*(1+'Assumptions'!$B$7)/'Assumptions'!$B$9,0)*'Assumptions'!$B$9</x:f>
        <x:v>115</x:v>
      </x:c>
      <x:c r="R30" s="141" t="n">
        <x:f>Q30-M30</x:f>
        <x:v>30</x:v>
      </x:c>
      <x:c r="S30" s="143" t="n">
        <x:f>'Assumptions'!$B$8</x:f>
        <x:v>12</x:v>
      </x:c>
      <x:c r="T30" s="141" t="n">
        <x:f>N30*S30</x:f>
        <x:v>240</x:v>
      </x:c>
      <x:c r="U30" s="139" t="str">
        <x:v>Source Valid</x:v>
      </x:c>
      <x:c r="V30" s="139" t="str">
        <x:v>High</x:v>
      </x:c>
      <x:c r="W30" s="147" t="str">
        <x:v>Source wholesale and buying prices retained</x:v>
      </x:c>
      <x:c r="X30" s="139" t="str">
        <x:v>Ready</x:v>
      </x:c>
      <x:c r="Y30" s="144" t="b">
        <x:v>1</x:v>
      </x:c>
      <x:c r="Z30" s="139" t="str">
        <x:v>WS RATES.pdf</x:v>
      </x:c>
      <x:c r="AA30" s="139" t="n">
        <x:v>1</x:v>
      </x:c>
      <x:c r="AB30" s="139" t="n">
        <x:v>30</x:v>
      </x:c>
      <x:c r="AC30" s="139" t="str">
        <x:v>MASK POUCH WHITE+BLUE</x:v>
      </x:c>
      <x:c r="AD30" s="145" t="n">
        <x:v>105</x:v>
      </x:c>
      <x:c r="AE30" s="147" t="str">
        <x:v>Merged across PDFs — Exact/source-linked match</x:v>
      </x:c>
      <x:c r="AF30" s="147" t="str">
        <x:v>Exact WS RATES.pdf name</x:v>
      </x:c>
      <x:c r="AG30" s="147" t="str">
        <x:v>Exact WS RATES.pdf category</x:v>
      </x:c>
      <x:c r="AH30" s="139" t="str">
        <x:v>WS-RATES:1:30</x:v>
      </x:c>
      <x:c r="AI30" s="146"/>
      <x:c r="AJ30" s="146"/>
      <x:c r="AK30" s="146"/>
      <x:c r="AL30" s="146"/>
      <x:c r="AM30" s="146"/>
      <x:c r="AN30" s="147" t="str"/>
    </x:row>
    <x:row r="31">
      <x:c r="A31" s="139" t="str">
        <x:v>RS-000030</x:v>
      </x:c>
      <x:c r="B31" s="147" t="str">
        <x:v>TRANSPARENT BAG SMALL(1PC)</x:v>
      </x:c>
      <x:c r="C31" s="139" t="str">
        <x:v>BAGS</x:v>
      </x:c>
      <x:c r="D31" s="139" t="str">
        <x:v>Both</x:v>
      </x:c>
      <x:c r="E31" s="147" t="str">
        <x:v>From initial classified workbook</x:v>
      </x:c>
      <x:c r="F31" s="139" t="str">
        <x:v>Piece</x:v>
      </x:c>
      <x:c r="G31" s="139" t="n">
        <x:v>1</x:v>
      </x:c>
      <x:c r="H31" s="139" t="str">
        <x:v>Parsed from product name</x:v>
      </x:c>
      <x:c r="I31" s="139" t="str">
        <x:v>PKR</x:v>
      </x:c>
      <x:c r="J31" s="140" t="n">
        <x:v>80</x:v>
      </x:c>
      <x:c r="K31" s="140" t="n">
        <x:v>70</x:v>
      </x:c>
      <x:c r="L31" s="140" t="n">
        <x:v>80</x:v>
      </x:c>
      <x:c r="M31" s="140" t="n">
        <x:v>70</x:v>
      </x:c>
      <x:c r="N31" s="141" t="n">
        <x:f>L31-M31</x:f>
        <x:v>10</x:v>
      </x:c>
      <x:c r="O31" s="142" t="n">
        <x:f>IF(L31&gt;0,N31/L31,"")</x:f>
        <x:v>0.125</x:v>
      </x:c>
      <x:c r="P31" s="142" t="n">
        <x:f>IF(M31&gt;0,N31/M31,"")</x:f>
        <x:v>0.14285714285714285</x:v>
      </x:c>
      <x:c r="Q31" s="141" t="n">
        <x:f>ROUND(L31*(1+'Assumptions'!$B$7)/'Assumptions'!$B$9,0)*'Assumptions'!$B$9</x:f>
        <x:v>90</x:v>
      </x:c>
      <x:c r="R31" s="141" t="n">
        <x:f>Q31-M31</x:f>
        <x:v>20</x:v>
      </x:c>
      <x:c r="S31" s="143" t="n">
        <x:f>'Assumptions'!$B$8</x:f>
        <x:v>12</x:v>
      </x:c>
      <x:c r="T31" s="141" t="n">
        <x:f>N31*S31</x:f>
        <x:v>120</x:v>
      </x:c>
      <x:c r="U31" s="139" t="str">
        <x:v>Source Valid</x:v>
      </x:c>
      <x:c r="V31" s="139" t="str">
        <x:v>High</x:v>
      </x:c>
      <x:c r="W31" s="147" t="str">
        <x:v>Source wholesale and buying prices retained</x:v>
      </x:c>
      <x:c r="X31" s="139" t="str">
        <x:v>Ready</x:v>
      </x:c>
      <x:c r="Y31" s="144" t="b">
        <x:v>1</x:v>
      </x:c>
      <x:c r="Z31" s="139" t="str">
        <x:v>WS RATES.pdf</x:v>
      </x:c>
      <x:c r="AA31" s="139" t="n">
        <x:v>1</x:v>
      </x:c>
      <x:c r="AB31" s="139" t="n">
        <x:v>31</x:v>
      </x:c>
      <x:c r="AC31" s="139" t="str">
        <x:v>TRANSPARENT BAG SMALL(1</x:v>
      </x:c>
      <x:c r="AD31" s="145" t="n">
        <x:v>80</x:v>
      </x:c>
      <x:c r="AE31" s="147" t="str">
        <x:v>Merged across PDFs — Truncated-name completion</x:v>
      </x:c>
      <x:c r="AF31" s="147" t="str">
        <x:v>Completed/updated from WS RATES.pdf</x:v>
      </x:c>
      <x:c r="AG31" s="147" t="str">
        <x:v>Exact WS RATES.pdf category</x:v>
      </x:c>
      <x:c r="AH31" s="139" t="str">
        <x:v>WS-RATES:1:31</x:v>
      </x:c>
      <x:c r="AI31" s="146"/>
      <x:c r="AJ31" s="146"/>
      <x:c r="AK31" s="146"/>
      <x:c r="AL31" s="146"/>
      <x:c r="AM31" s="146"/>
      <x:c r="AN31" s="147" t="str"/>
    </x:row>
    <x:row r="32">
      <x:c r="A32" s="139" t="str">
        <x:v>RS-000031</x:v>
      </x:c>
      <x:c r="B32" s="147" t="str">
        <x:v>TRANSPARENT BAG MEDIUM(1PC)</x:v>
      </x:c>
      <x:c r="C32" s="139" t="str">
        <x:v>BAGS</x:v>
      </x:c>
      <x:c r="D32" s="139" t="str">
        <x:v>Both</x:v>
      </x:c>
      <x:c r="E32" s="147" t="str">
        <x:v>From initial classified workbook</x:v>
      </x:c>
      <x:c r="F32" s="139" t="str">
        <x:v>Piece</x:v>
      </x:c>
      <x:c r="G32" s="139" t="n">
        <x:v>1</x:v>
      </x:c>
      <x:c r="H32" s="139" t="str">
        <x:v>Parsed from product name</x:v>
      </x:c>
      <x:c r="I32" s="139" t="str">
        <x:v>PKR</x:v>
      </x:c>
      <x:c r="J32" s="140" t="n">
        <x:v>100</x:v>
      </x:c>
      <x:c r="K32" s="140" t="n">
        <x:v>90</x:v>
      </x:c>
      <x:c r="L32" s="140" t="n">
        <x:v>100</x:v>
      </x:c>
      <x:c r="M32" s="140" t="n">
        <x:v>90</x:v>
      </x:c>
      <x:c r="N32" s="141" t="n">
        <x:f>L32-M32</x:f>
        <x:v>10</x:v>
      </x:c>
      <x:c r="O32" s="142" t="n">
        <x:f>IF(L32&gt;0,N32/L32,"")</x:f>
        <x:v>0.1</x:v>
      </x:c>
      <x:c r="P32" s="142" t="n">
        <x:f>IF(M32&gt;0,N32/M32,"")</x:f>
        <x:v>0.1111111111111111</x:v>
      </x:c>
      <x:c r="Q32" s="141" t="n">
        <x:f>ROUND(L32*(1+'Assumptions'!$B$7)/'Assumptions'!$B$9,0)*'Assumptions'!$B$9</x:f>
        <x:v>110</x:v>
      </x:c>
      <x:c r="R32" s="141" t="n">
        <x:f>Q32-M32</x:f>
        <x:v>20</x:v>
      </x:c>
      <x:c r="S32" s="143" t="n">
        <x:f>'Assumptions'!$B$8</x:f>
        <x:v>12</x:v>
      </x:c>
      <x:c r="T32" s="141" t="n">
        <x:f>N32*S32</x:f>
        <x:v>120</x:v>
      </x:c>
      <x:c r="U32" s="139" t="str">
        <x:v>Source Valid</x:v>
      </x:c>
      <x:c r="V32" s="139" t="str">
        <x:v>High</x:v>
      </x:c>
      <x:c r="W32" s="147" t="str">
        <x:v>Source wholesale and buying prices retained</x:v>
      </x:c>
      <x:c r="X32" s="139" t="str">
        <x:v>Ready</x:v>
      </x:c>
      <x:c r="Y32" s="144" t="b">
        <x:v>1</x:v>
      </x:c>
      <x:c r="Z32" s="139" t="str">
        <x:v>WS RATES.pdf</x:v>
      </x:c>
      <x:c r="AA32" s="139" t="n">
        <x:v>1</x:v>
      </x:c>
      <x:c r="AB32" s="139" t="n">
        <x:v>32</x:v>
      </x:c>
      <x:c r="AC32" s="139" t="str">
        <x:v>TRANSPARENT BAG MEDIUM</x:v>
      </x:c>
      <x:c r="AD32" s="145" t="n">
        <x:v>100</x:v>
      </x:c>
      <x:c r="AE32" s="147" t="str">
        <x:v>Merged across PDFs — Corrected package/variant match</x:v>
      </x:c>
      <x:c r="AF32" s="147" t="str">
        <x:v>Completed/updated from WS RATES.pdf</x:v>
      </x:c>
      <x:c r="AG32" s="147" t="str">
        <x:v>Exact WS RATES.pdf category</x:v>
      </x:c>
      <x:c r="AH32" s="139" t="str">
        <x:v>WS-RATES:1:32</x:v>
      </x:c>
      <x:c r="AI32" s="146"/>
      <x:c r="AJ32" s="146"/>
      <x:c r="AK32" s="146"/>
      <x:c r="AL32" s="146"/>
      <x:c r="AM32" s="146"/>
      <x:c r="AN32" s="147" t="str"/>
    </x:row>
    <x:row r="33">
      <x:c r="A33" s="139" t="str">
        <x:v>RS-000032</x:v>
      </x:c>
      <x:c r="B33" s="147" t="str">
        <x:v>TRANSPARENT BAG LARGE(1PC)</x:v>
      </x:c>
      <x:c r="C33" s="139" t="str">
        <x:v>BAGS</x:v>
      </x:c>
      <x:c r="D33" s="139" t="str">
        <x:v>Both</x:v>
      </x:c>
      <x:c r="E33" s="147" t="str">
        <x:v>From initial classified workbook</x:v>
      </x:c>
      <x:c r="F33" s="139" t="str">
        <x:v>Piece</x:v>
      </x:c>
      <x:c r="G33" s="139" t="n">
        <x:v>1</x:v>
      </x:c>
      <x:c r="H33" s="139" t="str">
        <x:v>Parsed from product name</x:v>
      </x:c>
      <x:c r="I33" s="139" t="str">
        <x:v>PKR</x:v>
      </x:c>
      <x:c r="J33" s="140" t="n">
        <x:v>140</x:v>
      </x:c>
      <x:c r="K33" s="140" t="n">
        <x:v>125</x:v>
      </x:c>
      <x:c r="L33" s="140" t="n">
        <x:v>140</x:v>
      </x:c>
      <x:c r="M33" s="140" t="n">
        <x:v>125</x:v>
      </x:c>
      <x:c r="N33" s="141" t="n">
        <x:f>L33-M33</x:f>
        <x:v>15</x:v>
      </x:c>
      <x:c r="O33" s="142" t="n">
        <x:f>IF(L33&gt;0,N33/L33,"")</x:f>
        <x:v>0.10714285714285714</x:v>
      </x:c>
      <x:c r="P33" s="142" t="n">
        <x:f>IF(M33&gt;0,N33/M33,"")</x:f>
        <x:v>0.12</x:v>
      </x:c>
      <x:c r="Q33" s="141" t="n">
        <x:f>ROUND(L33*(1+'Assumptions'!$B$7)/'Assumptions'!$B$9,0)*'Assumptions'!$B$9</x:f>
        <x:v>155</x:v>
      </x:c>
      <x:c r="R33" s="141" t="n">
        <x:f>Q33-M33</x:f>
        <x:v>30</x:v>
      </x:c>
      <x:c r="S33" s="143" t="n">
        <x:f>'Assumptions'!$B$8</x:f>
        <x:v>12</x:v>
      </x:c>
      <x:c r="T33" s="141" t="n">
        <x:f>N33*S33</x:f>
        <x:v>180</x:v>
      </x:c>
      <x:c r="U33" s="139" t="str">
        <x:v>Source Valid</x:v>
      </x:c>
      <x:c r="V33" s="139" t="str">
        <x:v>High</x:v>
      </x:c>
      <x:c r="W33" s="147" t="str">
        <x:v>Source wholesale and buying prices retained</x:v>
      </x:c>
      <x:c r="X33" s="139" t="str">
        <x:v>Ready</x:v>
      </x:c>
      <x:c r="Y33" s="144" t="b">
        <x:v>1</x:v>
      </x:c>
      <x:c r="Z33" s="139" t="str">
        <x:v>WS RATES.pdf</x:v>
      </x:c>
      <x:c r="AA33" s="139" t="n">
        <x:v>1</x:v>
      </x:c>
      <x:c r="AB33" s="139" t="n">
        <x:v>33</x:v>
      </x:c>
      <x:c r="AC33" s="139" t="str">
        <x:v>TRANSPARENT BAG LARGE(1</x:v>
      </x:c>
      <x:c r="AD33" s="145" t="n">
        <x:v>140</x:v>
      </x:c>
      <x:c r="AE33" s="147" t="str">
        <x:v>Merged across PDFs — Truncated-name completion</x:v>
      </x:c>
      <x:c r="AF33" s="147" t="str">
        <x:v>Completed/updated from WS RATES.pdf</x:v>
      </x:c>
      <x:c r="AG33" s="147" t="str">
        <x:v>Exact WS RATES.pdf category</x:v>
      </x:c>
      <x:c r="AH33" s="139" t="str">
        <x:v>WS-RATES:1:33</x:v>
      </x:c>
      <x:c r="AI33" s="146"/>
      <x:c r="AJ33" s="146"/>
      <x:c r="AK33" s="146"/>
      <x:c r="AL33" s="146"/>
      <x:c r="AM33" s="146"/>
      <x:c r="AN33" s="147" t="str"/>
    </x:row>
    <x:row r="34">
      <x:c r="A34" s="139" t="str">
        <x:v>RS-000033</x:v>
      </x:c>
      <x:c r="B34" s="147" t="str">
        <x:v>440 NUMBER ROUGH REGISTER</x:v>
      </x:c>
      <x:c r="C34" s="139" t="str">
        <x:v>REGISTERS</x:v>
      </x:c>
      <x:c r="D34" s="139" t="str">
        <x:v>Both</x:v>
      </x:c>
      <x:c r="E34" s="147" t="str">
        <x:v>From initial classified workbook</x:v>
      </x:c>
      <x:c r="F34" s="139" t="str">
        <x:v>Piece</x:v>
      </x:c>
      <x:c r="G34" s="139"/>
      <x:c r="H34" s="139" t="str">
        <x:v>Not stated</x:v>
      </x:c>
      <x:c r="I34" s="139" t="str">
        <x:v>PKR</x:v>
      </x:c>
      <x:c r="J34" s="140" t="n">
        <x:v>220</x:v>
      </x:c>
      <x:c r="K34" s="140" t="n">
        <x:v>200</x:v>
      </x:c>
      <x:c r="L34" s="140" t="n">
        <x:v>220</x:v>
      </x:c>
      <x:c r="M34" s="140" t="n">
        <x:v>200</x:v>
      </x:c>
      <x:c r="N34" s="141" t="n">
        <x:f>L34-M34</x:f>
        <x:v>20</x:v>
      </x:c>
      <x:c r="O34" s="142" t="n">
        <x:f>IF(L34&gt;0,N34/L34,"")</x:f>
        <x:v>0.09090909090909091</x:v>
      </x:c>
      <x:c r="P34" s="142" t="n">
        <x:f>IF(M34&gt;0,N34/M34,"")</x:f>
        <x:v>0.1</x:v>
      </x:c>
      <x:c r="Q34" s="141" t="n">
        <x:f>ROUND(L34*(1+'Assumptions'!$B$7)/'Assumptions'!$B$9,0)*'Assumptions'!$B$9</x:f>
        <x:v>240</x:v>
      </x:c>
      <x:c r="R34" s="141" t="n">
        <x:f>Q34-M34</x:f>
        <x:v>40</x:v>
      </x:c>
      <x:c r="S34" s="143" t="n">
        <x:f>'Assumptions'!$B$8</x:f>
        <x:v>12</x:v>
      </x:c>
      <x:c r="T34" s="141" t="n">
        <x:f>N34*S34</x:f>
        <x:v>240</x:v>
      </x:c>
      <x:c r="U34" s="139" t="str">
        <x:v>Source Valid</x:v>
      </x:c>
      <x:c r="V34" s="139" t="str">
        <x:v>High</x:v>
      </x:c>
      <x:c r="W34" s="147" t="str">
        <x:v>Source wholesale and buying prices retained</x:v>
      </x:c>
      <x:c r="X34" s="139" t="str">
        <x:v>Ready</x:v>
      </x:c>
      <x:c r="Y34" s="144" t="b">
        <x:v>1</x:v>
      </x:c>
      <x:c r="Z34" s="139" t="str">
        <x:v>WS RATES.pdf</x:v>
      </x:c>
      <x:c r="AA34" s="139" t="n">
        <x:v>1</x:v>
      </x:c>
      <x:c r="AB34" s="139" t="n">
        <x:v>34</x:v>
      </x:c>
      <x:c r="AC34" s="139" t="str">
        <x:v>440 NUMBER ROUGH REGIST</x:v>
      </x:c>
      <x:c r="AD34" s="145" t="n">
        <x:v>220</x:v>
      </x:c>
      <x:c r="AE34" s="147" t="str">
        <x:v>Merged across PDFs — Truncated-name completion</x:v>
      </x:c>
      <x:c r="AF34" s="147" t="str">
        <x:v>Completed/updated from WS RATES.pdf</x:v>
      </x:c>
      <x:c r="AG34" s="147" t="str">
        <x:v>Exact WS RATES.pdf category</x:v>
      </x:c>
      <x:c r="AH34" s="139" t="str">
        <x:v>WS-RATES:1:34</x:v>
      </x:c>
      <x:c r="AI34" s="146"/>
      <x:c r="AJ34" s="146"/>
      <x:c r="AK34" s="146"/>
      <x:c r="AL34" s="146"/>
      <x:c r="AM34" s="146"/>
      <x:c r="AN34" s="147" t="str"/>
    </x:row>
    <x:row r="35">
      <x:c r="A35" s="139" t="str">
        <x:v>RS-000034</x:v>
      </x:c>
      <x:c r="B35" s="147" t="str">
        <x:v>MERCURY ACRYLIC BRUSH MARKE</x:v>
      </x:c>
      <x:c r="C35" s="139" t="str">
        <x:v>BRUSHES</x:v>
      </x:c>
      <x:c r="D35" s="139" t="str">
        <x:v>Both</x:v>
      </x:c>
      <x:c r="E35" s="147" t="str">
        <x:v>From initial classified workbook</x:v>
      </x:c>
      <x:c r="F35" s="139" t="str">
        <x:v>Piece</x:v>
      </x:c>
      <x:c r="G35" s="139"/>
      <x:c r="H35" s="139" t="str">
        <x:v>Not stated</x:v>
      </x:c>
      <x:c r="I35" s="139" t="str">
        <x:v>PKR</x:v>
      </x:c>
      <x:c r="J35" s="140" t="n">
        <x:v>384</x:v>
      </x:c>
      <x:c r="K35" s="140" t="n">
        <x:v>372</x:v>
      </x:c>
      <x:c r="L35" s="140" t="n">
        <x:v>384</x:v>
      </x:c>
      <x:c r="M35" s="140" t="n">
        <x:v>372</x:v>
      </x:c>
      <x:c r="N35" s="141" t="n">
        <x:f>L35-M35</x:f>
        <x:v>12</x:v>
      </x:c>
      <x:c r="O35" s="142" t="n">
        <x:f>IF(L35&gt;0,N35/L35,"")</x:f>
        <x:v>0.03125</x:v>
      </x:c>
      <x:c r="P35" s="142" t="n">
        <x:f>IF(M35&gt;0,N35/M35,"")</x:f>
        <x:v>0.03225806451612903</x:v>
      </x:c>
      <x:c r="Q35" s="141" t="n">
        <x:f>ROUND(L35*(1+'Assumptions'!$B$7)/'Assumptions'!$B$9,0)*'Assumptions'!$B$9</x:f>
        <x:v>420</x:v>
      </x:c>
      <x:c r="R35" s="141" t="n">
        <x:f>Q35-M35</x:f>
        <x:v>48</x:v>
      </x:c>
      <x:c r="S35" s="143" t="n">
        <x:f>'Assumptions'!$B$8</x:f>
        <x:v>12</x:v>
      </x:c>
      <x:c r="T35" s="141" t="n">
        <x:f>N35*S35</x:f>
        <x:v>144</x:v>
      </x:c>
      <x:c r="U35" s="139" t="str">
        <x:v>Source Valid</x:v>
      </x:c>
      <x:c r="V35" s="139" t="str">
        <x:v>High</x:v>
      </x:c>
      <x:c r="W35" s="147" t="str">
        <x:v>Source wholesale and buying prices retained</x:v>
      </x:c>
      <x:c r="X35" s="139" t="str">
        <x:v>Ready</x:v>
      </x:c>
      <x:c r="Y35" s="144" t="b">
        <x:v>1</x:v>
      </x:c>
      <x:c r="Z35" s="139" t="str">
        <x:v>WS RATES.pdf</x:v>
      </x:c>
      <x:c r="AA35" s="139" t="n">
        <x:v>1</x:v>
      </x:c>
      <x:c r="AB35" s="139" t="n">
        <x:v>35</x:v>
      </x:c>
      <x:c r="AC35" s="139" t="str">
        <x:v>MERCURY ACRYLIC BRUSH M</x:v>
      </x:c>
      <x:c r="AD35" s="145" t="n">
        <x:v>384</x:v>
      </x:c>
      <x:c r="AE35" s="147" t="str">
        <x:v>Merged across PDFs — Truncated-name completion</x:v>
      </x:c>
      <x:c r="AF35" s="147" t="str">
        <x:v>Completed/updated from WS RATES.pdf</x:v>
      </x:c>
      <x:c r="AG35" s="147" t="str">
        <x:v>Exact WS RATES.pdf category</x:v>
      </x:c>
      <x:c r="AH35" s="139" t="str">
        <x:v>WS-RATES:1:35</x:v>
      </x:c>
      <x:c r="AI35" s="146"/>
      <x:c r="AJ35" s="146"/>
      <x:c r="AK35" s="146"/>
      <x:c r="AL35" s="146"/>
      <x:c r="AM35" s="146"/>
      <x:c r="AN35" s="147" t="str"/>
    </x:row>
    <x:row r="36">
      <x:c r="A36" s="139" t="str">
        <x:v>RS-000035</x:v>
      </x:c>
      <x:c r="B36" s="147" t="str">
        <x:v>MERCURY TWINKLE TOPER JAR</x:v>
      </x:c>
      <x:c r="C36" s="139" t="str">
        <x:v>PENCILS</x:v>
      </x:c>
      <x:c r="D36" s="139" t="str">
        <x:v>Both</x:v>
      </x:c>
      <x:c r="E36" s="147" t="str">
        <x:v>From initial classified workbook</x:v>
      </x:c>
      <x:c r="F36" s="139" t="str">
        <x:v>Jar</x:v>
      </x:c>
      <x:c r="G36" s="139"/>
      <x:c r="H36" s="139" t="str">
        <x:v>Not stated</x:v>
      </x:c>
      <x:c r="I36" s="139" t="str">
        <x:v>PKR</x:v>
      </x:c>
      <x:c r="J36" s="140" t="n">
        <x:v>595</x:v>
      </x:c>
      <x:c r="K36" s="140" t="n">
        <x:v>556</x:v>
      </x:c>
      <x:c r="L36" s="140" t="n">
        <x:v>595</x:v>
      </x:c>
      <x:c r="M36" s="140" t="n">
        <x:v>556</x:v>
      </x:c>
      <x:c r="N36" s="141" t="n">
        <x:f>L36-M36</x:f>
        <x:v>39</x:v>
      </x:c>
      <x:c r="O36" s="142" t="n">
        <x:f>IF(L36&gt;0,N36/L36,"")</x:f>
        <x:v>0.06554621848739496</x:v>
      </x:c>
      <x:c r="P36" s="142" t="n">
        <x:f>IF(M36&gt;0,N36/M36,"")</x:f>
        <x:v>0.07014388489208633</x:v>
      </x:c>
      <x:c r="Q36" s="141" t="n">
        <x:f>ROUND(L36*(1+'Assumptions'!$B$7)/'Assumptions'!$B$9,0)*'Assumptions'!$B$9</x:f>
        <x:v>655</x:v>
      </x:c>
      <x:c r="R36" s="141" t="n">
        <x:f>Q36-M36</x:f>
        <x:v>99</x:v>
      </x:c>
      <x:c r="S36" s="143" t="n">
        <x:f>'Assumptions'!$B$8</x:f>
        <x:v>12</x:v>
      </x:c>
      <x:c r="T36" s="141" t="n">
        <x:f>N36*S36</x:f>
        <x:v>468</x:v>
      </x:c>
      <x:c r="U36" s="139" t="str">
        <x:v>Source Valid</x:v>
      </x:c>
      <x:c r="V36" s="139" t="str">
        <x:v>High</x:v>
      </x:c>
      <x:c r="W36" s="147" t="str">
        <x:v>Source wholesale and buying prices retained</x:v>
      </x:c>
      <x:c r="X36" s="139" t="str">
        <x:v>Ready</x:v>
      </x:c>
      <x:c r="Y36" s="144" t="b">
        <x:v>1</x:v>
      </x:c>
      <x:c r="Z36" s="139" t="str">
        <x:v>WS RATES.pdf</x:v>
      </x:c>
      <x:c r="AA36" s="139" t="n">
        <x:v>1</x:v>
      </x:c>
      <x:c r="AB36" s="139" t="n">
        <x:v>36</x:v>
      </x:c>
      <x:c r="AC36" s="139" t="str">
        <x:v>MERCURY TWINKLE TOPER J</x:v>
      </x:c>
      <x:c r="AD36" s="145" t="n">
        <x:v>595</x:v>
      </x:c>
      <x:c r="AE36" s="147" t="str">
        <x:v>Merged across PDFs — Truncated-name completion</x:v>
      </x:c>
      <x:c r="AF36" s="147" t="str">
        <x:v>Completed/updated from WS RATES.pdf</x:v>
      </x:c>
      <x:c r="AG36" s="147" t="str">
        <x:v>Exact WS RATES.pdf category</x:v>
      </x:c>
      <x:c r="AH36" s="139" t="str">
        <x:v>WS-RATES:1:36</x:v>
      </x:c>
      <x:c r="AI36" s="146"/>
      <x:c r="AJ36" s="146"/>
      <x:c r="AK36" s="146"/>
      <x:c r="AL36" s="146"/>
      <x:c r="AM36" s="146"/>
      <x:c r="AN36" s="147" t="str"/>
    </x:row>
    <x:row r="37">
      <x:c r="A37" s="139" t="str">
        <x:v>RS-000036</x:v>
      </x:c>
      <x:c r="B37" s="147" t="str">
        <x:v>CALCULATOR ECO-001</x:v>
      </x:c>
      <x:c r="C37" s="139" t="str">
        <x:v>SHOP CALCULATOR</x:v>
      </x:c>
      <x:c r="D37" s="139" t="str">
        <x:v>Both</x:v>
      </x:c>
      <x:c r="E37" s="147" t="str">
        <x:v>From initial classified workbook</x:v>
      </x:c>
      <x:c r="F37" s="139" t="str">
        <x:v>Piece</x:v>
      </x:c>
      <x:c r="G37" s="139"/>
      <x:c r="H37" s="139" t="str">
        <x:v>Not stated</x:v>
      </x:c>
      <x:c r="I37" s="139" t="str">
        <x:v>PKR</x:v>
      </x:c>
      <x:c r="J37" s="140" t="n">
        <x:v>680</x:v>
      </x:c>
      <x:c r="K37" s="140" t="n">
        <x:v>590</x:v>
      </x:c>
      <x:c r="L37" s="140" t="n">
        <x:v>680</x:v>
      </x:c>
      <x:c r="M37" s="140" t="n">
        <x:v>590</x:v>
      </x:c>
      <x:c r="N37" s="141" t="n">
        <x:f>L37-M37</x:f>
        <x:v>90</x:v>
      </x:c>
      <x:c r="O37" s="142" t="n">
        <x:f>IF(L37&gt;0,N37/L37,"")</x:f>
        <x:v>0.1323529411764706</x:v>
      </x:c>
      <x:c r="P37" s="142" t="n">
        <x:f>IF(M37&gt;0,N37/M37,"")</x:f>
        <x:v>0.15254237288135594</x:v>
      </x:c>
      <x:c r="Q37" s="141" t="n">
        <x:f>ROUND(L37*(1+'Assumptions'!$B$7)/'Assumptions'!$B$9,0)*'Assumptions'!$B$9</x:f>
        <x:v>750</x:v>
      </x:c>
      <x:c r="R37" s="141" t="n">
        <x:f>Q37-M37</x:f>
        <x:v>160</x:v>
      </x:c>
      <x:c r="S37" s="143" t="n">
        <x:f>'Assumptions'!$B$8</x:f>
        <x:v>12</x:v>
      </x:c>
      <x:c r="T37" s="141" t="n">
        <x:f>N37*S37</x:f>
        <x:v>1080</x:v>
      </x:c>
      <x:c r="U37" s="139" t="str">
        <x:v>Source Valid</x:v>
      </x:c>
      <x:c r="V37" s="139" t="str">
        <x:v>High</x:v>
      </x:c>
      <x:c r="W37" s="147" t="str">
        <x:v>Source wholesale and buying prices retained</x:v>
      </x:c>
      <x:c r="X37" s="139" t="str">
        <x:v>Ready</x:v>
      </x:c>
      <x:c r="Y37" s="144" t="b">
        <x:v>1</x:v>
      </x:c>
      <x:c r="Z37" s="139" t="str">
        <x:v>WS RATES.pdf</x:v>
      </x:c>
      <x:c r="AA37" s="139" t="n">
        <x:v>1</x:v>
      </x:c>
      <x:c r="AB37" s="139" t="n">
        <x:v>37</x:v>
      </x:c>
      <x:c r="AC37" s="139" t="str">
        <x:v>CALCULATOR ECO-001</x:v>
      </x:c>
      <x:c r="AD37" s="145" t="n">
        <x:v>680</x:v>
      </x:c>
      <x:c r="AE37" s="147" t="str">
        <x:v>Merged across PDFs — Exact/source-linked match</x:v>
      </x:c>
      <x:c r="AF37" s="147" t="str">
        <x:v>Exact WS RATES.pdf name</x:v>
      </x:c>
      <x:c r="AG37" s="147" t="str">
        <x:v>Exact WS RATES.pdf category</x:v>
      </x:c>
      <x:c r="AH37" s="139" t="str">
        <x:v>WS-RATES:1:37</x:v>
      </x:c>
      <x:c r="AI37" s="146"/>
      <x:c r="AJ37" s="146"/>
      <x:c r="AK37" s="146"/>
      <x:c r="AL37" s="146"/>
      <x:c r="AM37" s="146"/>
      <x:c r="AN37" s="147" t="str"/>
    </x:row>
    <x:row r="38">
      <x:c r="A38" s="139" t="str">
        <x:v>RS-000037</x:v>
      </x:c>
      <x:c r="B38" s="147" t="str">
        <x:v>TRANSPARENT BAG LARGE</x:v>
      </x:c>
      <x:c r="C38" s="139" t="str">
        <x:v>BAGS</x:v>
      </x:c>
      <x:c r="D38" s="139" t="str">
        <x:v>Both</x:v>
      </x:c>
      <x:c r="E38" s="147" t="str">
        <x:v>From initial classified workbook</x:v>
      </x:c>
      <x:c r="F38" s="139" t="str">
        <x:v>Piece</x:v>
      </x:c>
      <x:c r="G38" s="139"/>
      <x:c r="H38" s="139" t="str">
        <x:v>Not stated</x:v>
      </x:c>
      <x:c r="I38" s="139" t="str">
        <x:v>PKR</x:v>
      </x:c>
      <x:c r="J38" s="140" t="n">
        <x:v>1680</x:v>
      </x:c>
      <x:c r="K38" s="140" t="n">
        <x:v>1380</x:v>
      </x:c>
      <x:c r="L38" s="140" t="n">
        <x:v>1680</x:v>
      </x:c>
      <x:c r="M38" s="140" t="n">
        <x:v>1380</x:v>
      </x:c>
      <x:c r="N38" s="141" t="n">
        <x:f>L38-M38</x:f>
        <x:v>300</x:v>
      </x:c>
      <x:c r="O38" s="142" t="n">
        <x:f>IF(L38&gt;0,N38/L38,"")</x:f>
        <x:v>0.17857142857142858</x:v>
      </x:c>
      <x:c r="P38" s="142" t="n">
        <x:f>IF(M38&gt;0,N38/M38,"")</x:f>
        <x:v>0.21739130434782608</x:v>
      </x:c>
      <x:c r="Q38" s="141" t="n">
        <x:f>ROUND(L38*(1+'Assumptions'!$B$7)/'Assumptions'!$B$9,0)*'Assumptions'!$B$9</x:f>
        <x:v>1850</x:v>
      </x:c>
      <x:c r="R38" s="141" t="n">
        <x:f>Q38-M38</x:f>
        <x:v>470</x:v>
      </x:c>
      <x:c r="S38" s="143" t="n">
        <x:f>'Assumptions'!$B$8</x:f>
        <x:v>12</x:v>
      </x:c>
      <x:c r="T38" s="141" t="n">
        <x:f>N38*S38</x:f>
        <x:v>3600</x:v>
      </x:c>
      <x:c r="U38" s="139" t="str">
        <x:v>Source Valid</x:v>
      </x:c>
      <x:c r="V38" s="139" t="str">
        <x:v>High</x:v>
      </x:c>
      <x:c r="W38" s="147" t="str">
        <x:v>Source wholesale and buying prices retained</x:v>
      </x:c>
      <x:c r="X38" s="139" t="str">
        <x:v>Ready</x:v>
      </x:c>
      <x:c r="Y38" s="144" t="b">
        <x:v>1</x:v>
      </x:c>
      <x:c r="Z38" s="139" t="str">
        <x:v>WS RATES.pdf</x:v>
      </x:c>
      <x:c r="AA38" s="139" t="n">
        <x:v>2</x:v>
      </x:c>
      <x:c r="AB38" s="139" t="n">
        <x:v>2</x:v>
      </x:c>
      <x:c r="AC38" s="139" t="str">
        <x:v>TRANSPARENT BAG LARGE</x:v>
      </x:c>
      <x:c r="AD38" s="145" t="n">
        <x:v>1680</x:v>
      </x:c>
      <x:c r="AE38" s="147" t="str">
        <x:v>Merged across PDFs — Exact/source-linked match</x:v>
      </x:c>
      <x:c r="AF38" s="147" t="str">
        <x:v>Exact WS RATES.pdf name</x:v>
      </x:c>
      <x:c r="AG38" s="147" t="str">
        <x:v>Exact WS RATES.pdf category</x:v>
      </x:c>
      <x:c r="AH38" s="139" t="str">
        <x:v>WS-RATES:2:2</x:v>
      </x:c>
      <x:c r="AI38" s="146"/>
      <x:c r="AJ38" s="146"/>
      <x:c r="AK38" s="146"/>
      <x:c r="AL38" s="146"/>
      <x:c r="AM38" s="146"/>
      <x:c r="AN38" s="147" t="str"/>
    </x:row>
    <x:row r="39">
      <x:c r="A39" s="139" t="str">
        <x:v>RS-000038</x:v>
      </x:c>
      <x:c r="B39" s="147" t="str">
        <x:v>TRANSPARENT BAG MEDIUM</x:v>
      </x:c>
      <x:c r="C39" s="139" t="str">
        <x:v>BAGS</x:v>
      </x:c>
      <x:c r="D39" s="139" t="str">
        <x:v>Both</x:v>
      </x:c>
      <x:c r="E39" s="147" t="str">
        <x:v>From initial classified workbook</x:v>
      </x:c>
      <x:c r="F39" s="139" t="str">
        <x:v>Piece</x:v>
      </x:c>
      <x:c r="G39" s="139"/>
      <x:c r="H39" s="139" t="str">
        <x:v>Not stated</x:v>
      </x:c>
      <x:c r="I39" s="139" t="str">
        <x:v>PKR</x:v>
      </x:c>
      <x:c r="J39" s="140" t="n">
        <x:v>1200</x:v>
      </x:c>
      <x:c r="K39" s="140" t="n">
        <x:v>970</x:v>
      </x:c>
      <x:c r="L39" s="140" t="n">
        <x:v>1200</x:v>
      </x:c>
      <x:c r="M39" s="140" t="n">
        <x:v>970</x:v>
      </x:c>
      <x:c r="N39" s="141" t="n">
        <x:f>L39-M39</x:f>
        <x:v>230</x:v>
      </x:c>
      <x:c r="O39" s="142" t="n">
        <x:f>IF(L39&gt;0,N39/L39,"")</x:f>
        <x:v>0.19166666666666668</x:v>
      </x:c>
      <x:c r="P39" s="142" t="n">
        <x:f>IF(M39&gt;0,N39/M39,"")</x:f>
        <x:v>0.23711340206185566</x:v>
      </x:c>
      <x:c r="Q39" s="141" t="n">
        <x:f>ROUND(L39*(1+'Assumptions'!$B$7)/'Assumptions'!$B$9,0)*'Assumptions'!$B$9</x:f>
        <x:v>1320</x:v>
      </x:c>
      <x:c r="R39" s="141" t="n">
        <x:f>Q39-M39</x:f>
        <x:v>350</x:v>
      </x:c>
      <x:c r="S39" s="143" t="n">
        <x:f>'Assumptions'!$B$8</x:f>
        <x:v>12</x:v>
      </x:c>
      <x:c r="T39" s="141" t="n">
        <x:f>N39*S39</x:f>
        <x:v>2760</x:v>
      </x:c>
      <x:c r="U39" s="139" t="str">
        <x:v>Source Valid</x:v>
      </x:c>
      <x:c r="V39" s="139" t="str">
        <x:v>High</x:v>
      </x:c>
      <x:c r="W39" s="147" t="str">
        <x:v>Source wholesale and buying prices retained</x:v>
      </x:c>
      <x:c r="X39" s="139" t="str">
        <x:v>Ready</x:v>
      </x:c>
      <x:c r="Y39" s="144" t="b">
        <x:v>1</x:v>
      </x:c>
      <x:c r="Z39" s="139" t="str">
        <x:v>WS RATES.pdf</x:v>
      </x:c>
      <x:c r="AA39" s="139" t="n">
        <x:v>2</x:v>
      </x:c>
      <x:c r="AB39" s="139" t="n">
        <x:v>3</x:v>
      </x:c>
      <x:c r="AC39" s="139" t="str">
        <x:v>TRANSPARENT BAG MEDIUM</x:v>
      </x:c>
      <x:c r="AD39" s="145" t="n">
        <x:v>1200</x:v>
      </x:c>
      <x:c r="AE39" s="147" t="str">
        <x:v>Merged across PDFs — Corrected package/variant match</x:v>
      </x:c>
      <x:c r="AF39" s="147" t="str">
        <x:v>Exact WS RATES.pdf name</x:v>
      </x:c>
      <x:c r="AG39" s="147" t="str">
        <x:v>Exact WS RATES.pdf category</x:v>
      </x:c>
      <x:c r="AH39" s="139" t="str">
        <x:v>WS-RATES:2:3</x:v>
      </x:c>
      <x:c r="AI39" s="146"/>
      <x:c r="AJ39" s="146"/>
      <x:c r="AK39" s="146"/>
      <x:c r="AL39" s="146"/>
      <x:c r="AM39" s="146"/>
      <x:c r="AN39" s="147" t="str"/>
    </x:row>
    <x:row r="40">
      <x:c r="A40" s="139" t="str">
        <x:v>RS-000039</x:v>
      </x:c>
      <x:c r="B40" s="147" t="str">
        <x:v>TRANSPARENT BAG SMALL</x:v>
      </x:c>
      <x:c r="C40" s="139" t="str">
        <x:v>BAGS</x:v>
      </x:c>
      <x:c r="D40" s="139" t="str">
        <x:v>Both</x:v>
      </x:c>
      <x:c r="E40" s="147" t="str">
        <x:v>From initial classified workbook</x:v>
      </x:c>
      <x:c r="F40" s="139" t="str">
        <x:v>Piece</x:v>
      </x:c>
      <x:c r="G40" s="139"/>
      <x:c r="H40" s="139" t="str">
        <x:v>Not stated</x:v>
      </x:c>
      <x:c r="I40" s="139" t="str">
        <x:v>PKR</x:v>
      </x:c>
      <x:c r="J40" s="140" t="n">
        <x:v>960</x:v>
      </x:c>
      <x:c r="K40" s="140" t="n">
        <x:v>720</x:v>
      </x:c>
      <x:c r="L40" s="140" t="n">
        <x:v>960</x:v>
      </x:c>
      <x:c r="M40" s="140" t="n">
        <x:v>720</x:v>
      </x:c>
      <x:c r="N40" s="141" t="n">
        <x:f>L40-M40</x:f>
        <x:v>240</x:v>
      </x:c>
      <x:c r="O40" s="142" t="n">
        <x:f>IF(L40&gt;0,N40/L40,"")</x:f>
        <x:v>0.25</x:v>
      </x:c>
      <x:c r="P40" s="142" t="n">
        <x:f>IF(M40&gt;0,N40/M40,"")</x:f>
        <x:v>0.3333333333333333</x:v>
      </x:c>
      <x:c r="Q40" s="141" t="n">
        <x:f>ROUND(L40*(1+'Assumptions'!$B$7)/'Assumptions'!$B$9,0)*'Assumptions'!$B$9</x:f>
        <x:v>1055</x:v>
      </x:c>
      <x:c r="R40" s="141" t="n">
        <x:f>Q40-M40</x:f>
        <x:v>335</x:v>
      </x:c>
      <x:c r="S40" s="143" t="n">
        <x:f>'Assumptions'!$B$8</x:f>
        <x:v>12</x:v>
      </x:c>
      <x:c r="T40" s="141" t="n">
        <x:f>N40*S40</x:f>
        <x:v>2880</x:v>
      </x:c>
      <x:c r="U40" s="139" t="str">
        <x:v>Source Valid</x:v>
      </x:c>
      <x:c r="V40" s="139" t="str">
        <x:v>High</x:v>
      </x:c>
      <x:c r="W40" s="147" t="str">
        <x:v>Source wholesale and buying prices retained</x:v>
      </x:c>
      <x:c r="X40" s="139" t="str">
        <x:v>Ready</x:v>
      </x:c>
      <x:c r="Y40" s="144" t="b">
        <x:v>1</x:v>
      </x:c>
      <x:c r="Z40" s="139" t="str">
        <x:v>WS RATES.pdf</x:v>
      </x:c>
      <x:c r="AA40" s="139" t="n">
        <x:v>2</x:v>
      </x:c>
      <x:c r="AB40" s="139" t="n">
        <x:v>4</x:v>
      </x:c>
      <x:c r="AC40" s="139" t="str">
        <x:v>TRANSPARENT BAG SMALL</x:v>
      </x:c>
      <x:c r="AD40" s="145" t="n">
        <x:v>960</x:v>
      </x:c>
      <x:c r="AE40" s="147" t="str">
        <x:v>Merged across PDFs — Exact/source-linked match</x:v>
      </x:c>
      <x:c r="AF40" s="147" t="str">
        <x:v>Exact WS RATES.pdf name</x:v>
      </x:c>
      <x:c r="AG40" s="147" t="str">
        <x:v>Exact WS RATES.pdf category</x:v>
      </x:c>
      <x:c r="AH40" s="139" t="str">
        <x:v>WS-RATES:2:4</x:v>
      </x:c>
      <x:c r="AI40" s="146"/>
      <x:c r="AJ40" s="146"/>
      <x:c r="AK40" s="146"/>
      <x:c r="AL40" s="146"/>
      <x:c r="AM40" s="146"/>
      <x:c r="AN40" s="147" t="str"/>
    </x:row>
    <x:row r="41">
      <x:c r="A41" s="139" t="str">
        <x:v>RS-000040</x:v>
      </x:c>
      <x:c r="B41" s="147" t="str">
        <x:v>SWIMMING NOSE CLIP</x:v>
      </x:c>
      <x:c r="C41" s="139" t="str">
        <x:v>CHINA</x:v>
      </x:c>
      <x:c r="D41" s="139" t="str">
        <x:v>Both</x:v>
      </x:c>
      <x:c r="E41" s="147" t="str">
        <x:v>From initial classified workbook</x:v>
      </x:c>
      <x:c r="F41" s="139" t="str">
        <x:v>Piece</x:v>
      </x:c>
      <x:c r="G41" s="139"/>
      <x:c r="H41" s="139" t="str">
        <x:v>Not stated</x:v>
      </x:c>
      <x:c r="I41" s="139" t="str">
        <x:v>PKR</x:v>
      </x:c>
      <x:c r="J41" s="140" t="n">
        <x:v>160</x:v>
      </x:c>
      <x:c r="K41" s="140" t="n">
        <x:v>135</x:v>
      </x:c>
      <x:c r="L41" s="140" t="n">
        <x:v>160</x:v>
      </x:c>
      <x:c r="M41" s="140" t="n">
        <x:v>135</x:v>
      </x:c>
      <x:c r="N41" s="141" t="n">
        <x:f>L41-M41</x:f>
        <x:v>25</x:v>
      </x:c>
      <x:c r="O41" s="142" t="n">
        <x:f>IF(L41&gt;0,N41/L41,"")</x:f>
        <x:v>0.15625</x:v>
      </x:c>
      <x:c r="P41" s="142" t="n">
        <x:f>IF(M41&gt;0,N41/M41,"")</x:f>
        <x:v>0.18518518518518517</x:v>
      </x:c>
      <x:c r="Q41" s="141" t="n">
        <x:f>ROUND(L41*(1+'Assumptions'!$B$7)/'Assumptions'!$B$9,0)*'Assumptions'!$B$9</x:f>
        <x:v>175</x:v>
      </x:c>
      <x:c r="R41" s="141" t="n">
        <x:f>Q41-M41</x:f>
        <x:v>40</x:v>
      </x:c>
      <x:c r="S41" s="143" t="n">
        <x:f>'Assumptions'!$B$8</x:f>
        <x:v>12</x:v>
      </x:c>
      <x:c r="T41" s="141" t="n">
        <x:f>N41*S41</x:f>
        <x:v>300</x:v>
      </x:c>
      <x:c r="U41" s="139" t="str">
        <x:v>Source Valid</x:v>
      </x:c>
      <x:c r="V41" s="139" t="str">
        <x:v>High</x:v>
      </x:c>
      <x:c r="W41" s="147" t="str">
        <x:v>Source wholesale and buying prices retained</x:v>
      </x:c>
      <x:c r="X41" s="139" t="str">
        <x:v>Ready</x:v>
      </x:c>
      <x:c r="Y41" s="144" t="b">
        <x:v>1</x:v>
      </x:c>
      <x:c r="Z41" s="139" t="str">
        <x:v>WS RATES.pdf</x:v>
      </x:c>
      <x:c r="AA41" s="139" t="n">
        <x:v>2</x:v>
      </x:c>
      <x:c r="AB41" s="139" t="n">
        <x:v>5</x:v>
      </x:c>
      <x:c r="AC41" s="139" t="str">
        <x:v>SWIMMING NOSE CLIP</x:v>
      </x:c>
      <x:c r="AD41" s="145" t="n">
        <x:v>160</x:v>
      </x:c>
      <x:c r="AE41" s="147" t="str">
        <x:v>Merged across PDFs — Exact/source-linked match</x:v>
      </x:c>
      <x:c r="AF41" s="147" t="str">
        <x:v>Exact WS RATES.pdf name</x:v>
      </x:c>
      <x:c r="AG41" s="147" t="str">
        <x:v>Exact WS RATES.pdf category</x:v>
      </x:c>
      <x:c r="AH41" s="139" t="str">
        <x:v>WS-RATES:2:5</x:v>
      </x:c>
      <x:c r="AI41" s="146"/>
      <x:c r="AJ41" s="146"/>
      <x:c r="AK41" s="146"/>
      <x:c r="AL41" s="146"/>
      <x:c r="AM41" s="146"/>
      <x:c r="AN41" s="147" t="str"/>
    </x:row>
    <x:row r="42">
      <x:c r="A42" s="139" t="str">
        <x:v>RS-000041</x:v>
      </x:c>
      <x:c r="B42" s="147" t="str">
        <x:v>SWIMMING GOGGLES SET</x:v>
      </x:c>
      <x:c r="C42" s="139" t="str">
        <x:v>CHINA</x:v>
      </x:c>
      <x:c r="D42" s="139" t="str">
        <x:v>Both</x:v>
      </x:c>
      <x:c r="E42" s="147" t="str">
        <x:v>From initial classified workbook</x:v>
      </x:c>
      <x:c r="F42" s="139" t="str">
        <x:v>Set</x:v>
      </x:c>
      <x:c r="G42" s="139"/>
      <x:c r="H42" s="139" t="str">
        <x:v>Not stated</x:v>
      </x:c>
      <x:c r="I42" s="139" t="str">
        <x:v>PKR</x:v>
      </x:c>
      <x:c r="J42" s="140" t="n">
        <x:v>220</x:v>
      </x:c>
      <x:c r="K42" s="140" t="n">
        <x:v>185</x:v>
      </x:c>
      <x:c r="L42" s="140" t="n">
        <x:v>220</x:v>
      </x:c>
      <x:c r="M42" s="140" t="n">
        <x:v>185</x:v>
      </x:c>
      <x:c r="N42" s="141" t="n">
        <x:f>L42-M42</x:f>
        <x:v>35</x:v>
      </x:c>
      <x:c r="O42" s="142" t="n">
        <x:f>IF(L42&gt;0,N42/L42,"")</x:f>
        <x:v>0.1590909090909091</x:v>
      </x:c>
      <x:c r="P42" s="142" t="n">
        <x:f>IF(M42&gt;0,N42/M42,"")</x:f>
        <x:v>0.1891891891891892</x:v>
      </x:c>
      <x:c r="Q42" s="141" t="n">
        <x:f>ROUND(L42*(1+'Assumptions'!$B$7)/'Assumptions'!$B$9,0)*'Assumptions'!$B$9</x:f>
        <x:v>240</x:v>
      </x:c>
      <x:c r="R42" s="141" t="n">
        <x:f>Q42-M42</x:f>
        <x:v>55</x:v>
      </x:c>
      <x:c r="S42" s="143" t="n">
        <x:f>'Assumptions'!$B$8</x:f>
        <x:v>12</x:v>
      </x:c>
      <x:c r="T42" s="141" t="n">
        <x:f>N42*S42</x:f>
        <x:v>420</x:v>
      </x:c>
      <x:c r="U42" s="139" t="str">
        <x:v>Source Valid</x:v>
      </x:c>
      <x:c r="V42" s="139" t="str">
        <x:v>High</x:v>
      </x:c>
      <x:c r="W42" s="147" t="str">
        <x:v>Source wholesale and buying prices retained</x:v>
      </x:c>
      <x:c r="X42" s="139" t="str">
        <x:v>Ready</x:v>
      </x:c>
      <x:c r="Y42" s="144" t="b">
        <x:v>1</x:v>
      </x:c>
      <x:c r="Z42" s="139" t="str">
        <x:v>WS RATES.pdf</x:v>
      </x:c>
      <x:c r="AA42" s="139" t="n">
        <x:v>2</x:v>
      </x:c>
      <x:c r="AB42" s="139" t="n">
        <x:v>6</x:v>
      </x:c>
      <x:c r="AC42" s="139" t="str">
        <x:v>SWIMMING GOGGLES SET</x:v>
      </x:c>
      <x:c r="AD42" s="145" t="n">
        <x:v>220</x:v>
      </x:c>
      <x:c r="AE42" s="147" t="str">
        <x:v>Merged across PDFs — Exact/source-linked match</x:v>
      </x:c>
      <x:c r="AF42" s="147" t="str">
        <x:v>Exact WS RATES.pdf name</x:v>
      </x:c>
      <x:c r="AG42" s="147" t="str">
        <x:v>Exact WS RATES.pdf category</x:v>
      </x:c>
      <x:c r="AH42" s="139" t="str">
        <x:v>WS-RATES:2:6</x:v>
      </x:c>
      <x:c r="AI42" s="146"/>
      <x:c r="AJ42" s="146"/>
      <x:c r="AK42" s="146"/>
      <x:c r="AL42" s="146"/>
      <x:c r="AM42" s="146"/>
      <x:c r="AN42" s="147" t="str"/>
    </x:row>
    <x:row r="43">
      <x:c r="A43" s="139" t="str">
        <x:v>RS-000042</x:v>
      </x:c>
      <x:c r="B43" s="147" t="str">
        <x:v>BORIC POWDER</x:v>
      </x:c>
      <x:c r="C43" s="139" t="str">
        <x:v>CHINA</x:v>
      </x:c>
      <x:c r="D43" s="139" t="str">
        <x:v>Both</x:v>
      </x:c>
      <x:c r="E43" s="147" t="str">
        <x:v>From initial classified workbook</x:v>
      </x:c>
      <x:c r="F43" s="139" t="str">
        <x:v>Piece</x:v>
      </x:c>
      <x:c r="G43" s="139"/>
      <x:c r="H43" s="139" t="str">
        <x:v>Not stated</x:v>
      </x:c>
      <x:c r="I43" s="139" t="str">
        <x:v>PKR</x:v>
      </x:c>
      <x:c r="J43" s="140" t="n">
        <x:v>50</x:v>
      </x:c>
      <x:c r="K43" s="140" t="n">
        <x:v>40</x:v>
      </x:c>
      <x:c r="L43" s="140" t="n">
        <x:v>50</x:v>
      </x:c>
      <x:c r="M43" s="140" t="n">
        <x:v>40</x:v>
      </x:c>
      <x:c r="N43" s="141" t="n">
        <x:f>L43-M43</x:f>
        <x:v>10</x:v>
      </x:c>
      <x:c r="O43" s="142" t="n">
        <x:f>IF(L43&gt;0,N43/L43,"")</x:f>
        <x:v>0.2</x:v>
      </x:c>
      <x:c r="P43" s="142" t="n">
        <x:f>IF(M43&gt;0,N43/M43,"")</x:f>
        <x:v>0.25</x:v>
      </x:c>
      <x:c r="Q43" s="141" t="n">
        <x:f>ROUND(L43*(1+'Assumptions'!$B$7)/'Assumptions'!$B$9,0)*'Assumptions'!$B$9</x:f>
        <x:v>55</x:v>
      </x:c>
      <x:c r="R43" s="141" t="n">
        <x:f>Q43-M43</x:f>
        <x:v>15</x:v>
      </x:c>
      <x:c r="S43" s="143" t="n">
        <x:f>'Assumptions'!$B$8</x:f>
        <x:v>12</x:v>
      </x:c>
      <x:c r="T43" s="141" t="n">
        <x:f>N43*S43</x:f>
        <x:v>120</x:v>
      </x:c>
      <x:c r="U43" s="139" t="str">
        <x:v>Source Valid</x:v>
      </x:c>
      <x:c r="V43" s="139" t="str">
        <x:v>High</x:v>
      </x:c>
      <x:c r="W43" s="147" t="str">
        <x:v>Source wholesale and buying prices retained</x:v>
      </x:c>
      <x:c r="X43" s="139" t="str">
        <x:v>Ready</x:v>
      </x:c>
      <x:c r="Y43" s="144" t="b">
        <x:v>1</x:v>
      </x:c>
      <x:c r="Z43" s="139" t="str">
        <x:v>WS RATES.pdf</x:v>
      </x:c>
      <x:c r="AA43" s="139" t="n">
        <x:v>2</x:v>
      </x:c>
      <x:c r="AB43" s="139" t="n">
        <x:v>7</x:v>
      </x:c>
      <x:c r="AC43" s="139" t="str">
        <x:v>BORIC POWDER</x:v>
      </x:c>
      <x:c r="AD43" s="145" t="n">
        <x:v>50</x:v>
      </x:c>
      <x:c r="AE43" s="147" t="str">
        <x:v>Merged across PDFs — Exact/source-linked match</x:v>
      </x:c>
      <x:c r="AF43" s="147" t="str">
        <x:v>Exact WS RATES.pdf name</x:v>
      </x:c>
      <x:c r="AG43" s="147" t="str">
        <x:v>Exact WS RATES.pdf category</x:v>
      </x:c>
      <x:c r="AH43" s="139" t="str">
        <x:v>WS-RATES:2:7</x:v>
      </x:c>
      <x:c r="AI43" s="146"/>
      <x:c r="AJ43" s="146"/>
      <x:c r="AK43" s="146"/>
      <x:c r="AL43" s="146"/>
      <x:c r="AM43" s="146"/>
      <x:c r="AN43" s="147" t="str"/>
    </x:row>
    <x:row r="44">
      <x:c r="A44" s="139" t="str">
        <x:v>RS-000043</x:v>
      </x:c>
      <x:c r="B44" s="147" t="str">
        <x:v>CALCULATOR CT-837S</x:v>
      </x:c>
      <x:c r="C44" s="139" t="str">
        <x:v>SCIENTIFIC CALCULAT</x:v>
      </x:c>
      <x:c r="D44" s="139" t="str">
        <x:v>Both</x:v>
      </x:c>
      <x:c r="E44" s="147" t="str">
        <x:v>From initial classified workbook</x:v>
      </x:c>
      <x:c r="F44" s="139" t="str">
        <x:v>Piece</x:v>
      </x:c>
      <x:c r="G44" s="139"/>
      <x:c r="H44" s="139" t="str">
        <x:v>Not stated</x:v>
      </x:c>
      <x:c r="I44" s="139" t="str">
        <x:v>PKR</x:v>
      </x:c>
      <x:c r="J44" s="140" t="n">
        <x:v>500</x:v>
      </x:c>
      <x:c r="K44" s="140" t="n">
        <x:v>430</x:v>
      </x:c>
      <x:c r="L44" s="140" t="n">
        <x:v>500</x:v>
      </x:c>
      <x:c r="M44" s="140" t="n">
        <x:v>430</x:v>
      </x:c>
      <x:c r="N44" s="141" t="n">
        <x:f>L44-M44</x:f>
        <x:v>70</x:v>
      </x:c>
      <x:c r="O44" s="142" t="n">
        <x:f>IF(L44&gt;0,N44/L44,"")</x:f>
        <x:v>0.14</x:v>
      </x:c>
      <x:c r="P44" s="142" t="n">
        <x:f>IF(M44&gt;0,N44/M44,"")</x:f>
        <x:v>0.16279069767441862</x:v>
      </x:c>
      <x:c r="Q44" s="141" t="n">
        <x:f>ROUND(L44*(1+'Assumptions'!$B$7)/'Assumptions'!$B$9,0)*'Assumptions'!$B$9</x:f>
        <x:v>550</x:v>
      </x:c>
      <x:c r="R44" s="141" t="n">
        <x:f>Q44-M44</x:f>
        <x:v>120</x:v>
      </x:c>
      <x:c r="S44" s="143" t="n">
        <x:f>'Assumptions'!$B$8</x:f>
        <x:v>12</x:v>
      </x:c>
      <x:c r="T44" s="141" t="n">
        <x:f>N44*S44</x:f>
        <x:v>840</x:v>
      </x:c>
      <x:c r="U44" s="139" t="str">
        <x:v>Source Valid</x:v>
      </x:c>
      <x:c r="V44" s="139" t="str">
        <x:v>High</x:v>
      </x:c>
      <x:c r="W44" s="147" t="str">
        <x:v>Source wholesale and buying prices retained</x:v>
      </x:c>
      <x:c r="X44" s="139" t="str">
        <x:v>Ready</x:v>
      </x:c>
      <x:c r="Y44" s="144" t="b">
        <x:v>1</x:v>
      </x:c>
      <x:c r="Z44" s="139" t="str">
        <x:v>WS RATES.pdf</x:v>
      </x:c>
      <x:c r="AA44" s="139" t="n">
        <x:v>2</x:v>
      </x:c>
      <x:c r="AB44" s="139" t="n">
        <x:v>8</x:v>
      </x:c>
      <x:c r="AC44" s="139" t="str">
        <x:v>CALCULATOR CT-837S</x:v>
      </x:c>
      <x:c r="AD44" s="145" t="n">
        <x:v>500</x:v>
      </x:c>
      <x:c r="AE44" s="147" t="str">
        <x:v>Merged across PDFs — Exact/source-linked match</x:v>
      </x:c>
      <x:c r="AF44" s="147" t="str">
        <x:v>Exact WS RATES.pdf name</x:v>
      </x:c>
      <x:c r="AG44" s="147" t="str">
        <x:v>Exact WS RATES.pdf category</x:v>
      </x:c>
      <x:c r="AH44" s="139" t="str">
        <x:v>WS-RATES:2:8</x:v>
      </x:c>
      <x:c r="AI44" s="146"/>
      <x:c r="AJ44" s="146"/>
      <x:c r="AK44" s="146"/>
      <x:c r="AL44" s="146"/>
      <x:c r="AM44" s="146"/>
      <x:c r="AN44" s="147" t="str"/>
    </x:row>
    <x:row r="45">
      <x:c r="A45" s="139" t="str">
        <x:v>RS-000044</x:v>
      </x:c>
      <x:c r="B45" s="147" t="str">
        <x:v>CASIO MJ-220D</x:v>
      </x:c>
      <x:c r="C45" s="139" t="str">
        <x:v>SCIENTIFIC CALCULAT</x:v>
      </x:c>
      <x:c r="D45" s="139" t="str">
        <x:v>Both</x:v>
      </x:c>
      <x:c r="E45" s="147" t="str">
        <x:v>From initial classified workbook</x:v>
      </x:c>
      <x:c r="F45" s="139" t="str">
        <x:v>Piece</x:v>
      </x:c>
      <x:c r="G45" s="139"/>
      <x:c r="H45" s="139" t="str">
        <x:v>Not stated</x:v>
      </x:c>
      <x:c r="I45" s="139" t="str">
        <x:v>PKR</x:v>
      </x:c>
      <x:c r="J45" s="140" t="n">
        <x:v>580</x:v>
      </x:c>
      <x:c r="K45" s="140" t="n">
        <x:v>490</x:v>
      </x:c>
      <x:c r="L45" s="140" t="n">
        <x:v>580</x:v>
      </x:c>
      <x:c r="M45" s="140" t="n">
        <x:v>490</x:v>
      </x:c>
      <x:c r="N45" s="141" t="n">
        <x:f>L45-M45</x:f>
        <x:v>90</x:v>
      </x:c>
      <x:c r="O45" s="142" t="n">
        <x:f>IF(L45&gt;0,N45/L45,"")</x:f>
        <x:v>0.15517241379310345</x:v>
      </x:c>
      <x:c r="P45" s="142" t="n">
        <x:f>IF(M45&gt;0,N45/M45,"")</x:f>
        <x:v>0.1836734693877551</x:v>
      </x:c>
      <x:c r="Q45" s="141" t="n">
        <x:f>ROUND(L45*(1+'Assumptions'!$B$7)/'Assumptions'!$B$9,0)*'Assumptions'!$B$9</x:f>
        <x:v>640</x:v>
      </x:c>
      <x:c r="R45" s="141" t="n">
        <x:f>Q45-M45</x:f>
        <x:v>150</x:v>
      </x:c>
      <x:c r="S45" s="143" t="n">
        <x:f>'Assumptions'!$B$8</x:f>
        <x:v>12</x:v>
      </x:c>
      <x:c r="T45" s="141" t="n">
        <x:f>N45*S45</x:f>
        <x:v>1080</x:v>
      </x:c>
      <x:c r="U45" s="139" t="str">
        <x:v>Source Valid</x:v>
      </x:c>
      <x:c r="V45" s="139" t="str">
        <x:v>High</x:v>
      </x:c>
      <x:c r="W45" s="147" t="str">
        <x:v>Source wholesale and buying prices retained</x:v>
      </x:c>
      <x:c r="X45" s="139" t="str">
        <x:v>Ready</x:v>
      </x:c>
      <x:c r="Y45" s="144" t="b">
        <x:v>1</x:v>
      </x:c>
      <x:c r="Z45" s="139" t="str">
        <x:v>WS RATES.pdf</x:v>
      </x:c>
      <x:c r="AA45" s="139" t="n">
        <x:v>2</x:v>
      </x:c>
      <x:c r="AB45" s="139" t="n">
        <x:v>9</x:v>
      </x:c>
      <x:c r="AC45" s="139" t="str">
        <x:v>CASIO MJ-220D</x:v>
      </x:c>
      <x:c r="AD45" s="145" t="n">
        <x:v>580</x:v>
      </x:c>
      <x:c r="AE45" s="147" t="str">
        <x:v>Merged across PDFs — Exact/source-linked match</x:v>
      </x:c>
      <x:c r="AF45" s="147" t="str">
        <x:v>Exact WS RATES.pdf name</x:v>
      </x:c>
      <x:c r="AG45" s="147" t="str">
        <x:v>Exact WS RATES.pdf category</x:v>
      </x:c>
      <x:c r="AH45" s="139" t="str">
        <x:v>WS-RATES:2:9</x:v>
      </x:c>
      <x:c r="AI45" s="146"/>
      <x:c r="AJ45" s="146"/>
      <x:c r="AK45" s="146"/>
      <x:c r="AL45" s="146"/>
      <x:c r="AM45" s="146"/>
      <x:c r="AN45" s="147" t="str"/>
    </x:row>
    <x:row r="46">
      <x:c r="A46" s="139" t="str">
        <x:v>RS-000045</x:v>
      </x:c>
      <x:c r="B46" s="147" t="str">
        <x:v>ORO GRANITE PENCIL</x:v>
      </x:c>
      <x:c r="C46" s="139" t="str">
        <x:v>PENCILS</x:v>
      </x:c>
      <x:c r="D46" s="139" t="str">
        <x:v>Both</x:v>
      </x:c>
      <x:c r="E46" s="147" t="str">
        <x:v>From initial classified workbook</x:v>
      </x:c>
      <x:c r="F46" s="139" t="str">
        <x:v>Piece</x:v>
      </x:c>
      <x:c r="G46" s="139"/>
      <x:c r="H46" s="139" t="str">
        <x:v>Not stated</x:v>
      </x:c>
      <x:c r="I46" s="139" t="str">
        <x:v>PKR</x:v>
      </x:c>
      <x:c r="J46" s="140" t="n">
        <x:v>192</x:v>
      </x:c>
      <x:c r="K46" s="140" t="n">
        <x:v>185</x:v>
      </x:c>
      <x:c r="L46" s="140" t="n">
        <x:v>192</x:v>
      </x:c>
      <x:c r="M46" s="140" t="n">
        <x:v>185</x:v>
      </x:c>
      <x:c r="N46" s="141" t="n">
        <x:f>L46-M46</x:f>
        <x:v>7</x:v>
      </x:c>
      <x:c r="O46" s="142" t="n">
        <x:f>IF(L46&gt;0,N46/L46,"")</x:f>
        <x:v>0.036458333333333336</x:v>
      </x:c>
      <x:c r="P46" s="142" t="n">
        <x:f>IF(M46&gt;0,N46/M46,"")</x:f>
        <x:v>0.03783783783783784</x:v>
      </x:c>
      <x:c r="Q46" s="141" t="n">
        <x:f>ROUND(L46*(1+'Assumptions'!$B$7)/'Assumptions'!$B$9,0)*'Assumptions'!$B$9</x:f>
        <x:v>210</x:v>
      </x:c>
      <x:c r="R46" s="141" t="n">
        <x:f>Q46-M46</x:f>
        <x:v>25</x:v>
      </x:c>
      <x:c r="S46" s="143" t="n">
        <x:f>'Assumptions'!$B$8</x:f>
        <x:v>12</x:v>
      </x:c>
      <x:c r="T46" s="141" t="n">
        <x:f>N46*S46</x:f>
        <x:v>84</x:v>
      </x:c>
      <x:c r="U46" s="139" t="str">
        <x:v>Source Valid</x:v>
      </x:c>
      <x:c r="V46" s="139" t="str">
        <x:v>High</x:v>
      </x:c>
      <x:c r="W46" s="147" t="str">
        <x:v>Source wholesale and buying prices retained</x:v>
      </x:c>
      <x:c r="X46" s="139" t="str">
        <x:v>Ready</x:v>
      </x:c>
      <x:c r="Y46" s="144" t="b">
        <x:v>1</x:v>
      </x:c>
      <x:c r="Z46" s="139" t="str">
        <x:v>WS RATES.pdf</x:v>
      </x:c>
      <x:c r="AA46" s="139" t="n">
        <x:v>2</x:v>
      </x:c>
      <x:c r="AB46" s="139" t="n">
        <x:v>10</x:v>
      </x:c>
      <x:c r="AC46" s="139" t="str">
        <x:v>ORO GRANITE PENCIL</x:v>
      </x:c>
      <x:c r="AD46" s="145" t="n">
        <x:v>192</x:v>
      </x:c>
      <x:c r="AE46" s="147" t="str">
        <x:v>Merged across PDFs — Exact/source-linked match</x:v>
      </x:c>
      <x:c r="AF46" s="147" t="str">
        <x:v>Exact WS RATES.pdf name</x:v>
      </x:c>
      <x:c r="AG46" s="147" t="str">
        <x:v>Exact WS RATES.pdf category</x:v>
      </x:c>
      <x:c r="AH46" s="139" t="str">
        <x:v>WS-RATES:2:10</x:v>
      </x:c>
      <x:c r="AI46" s="146"/>
      <x:c r="AJ46" s="146"/>
      <x:c r="AK46" s="146"/>
      <x:c r="AL46" s="146"/>
      <x:c r="AM46" s="146"/>
      <x:c r="AN46" s="147" t="str"/>
    </x:row>
    <x:row r="47">
      <x:c r="A47" s="139" t="str">
        <x:v>RS-000046</x:v>
      </x:c>
      <x:c r="B47" s="147" t="str">
        <x:v>NANO TAPE SMALL</x:v>
      </x:c>
      <x:c r="C47" s="139" t="str">
        <x:v>SCOTCH TAPE</x:v>
      </x:c>
      <x:c r="D47" s="139" t="str">
        <x:v>Both</x:v>
      </x:c>
      <x:c r="E47" s="147" t="str">
        <x:v>From initial classified workbook</x:v>
      </x:c>
      <x:c r="F47" s="139" t="str">
        <x:v>Piece</x:v>
      </x:c>
      <x:c r="G47" s="139"/>
      <x:c r="H47" s="139" t="str">
        <x:v>Not stated</x:v>
      </x:c>
      <x:c r="I47" s="139" t="str">
        <x:v>PKR</x:v>
      </x:c>
      <x:c r="J47" s="140" t="n">
        <x:v>100</x:v>
      </x:c>
      <x:c r="K47" s="140" t="n">
        <x:v>90</x:v>
      </x:c>
      <x:c r="L47" s="140" t="n">
        <x:v>100</x:v>
      </x:c>
      <x:c r="M47" s="140" t="n">
        <x:v>90</x:v>
      </x:c>
      <x:c r="N47" s="141" t="n">
        <x:f>L47-M47</x:f>
        <x:v>10</x:v>
      </x:c>
      <x:c r="O47" s="142" t="n">
        <x:f>IF(L47&gt;0,N47/L47,"")</x:f>
        <x:v>0.1</x:v>
      </x:c>
      <x:c r="P47" s="142" t="n">
        <x:f>IF(M47&gt;0,N47/M47,"")</x:f>
        <x:v>0.1111111111111111</x:v>
      </x:c>
      <x:c r="Q47" s="141" t="n">
        <x:f>ROUND(L47*(1+'Assumptions'!$B$7)/'Assumptions'!$B$9,0)*'Assumptions'!$B$9</x:f>
        <x:v>110</x:v>
      </x:c>
      <x:c r="R47" s="141" t="n">
        <x:f>Q47-M47</x:f>
        <x:v>20</x:v>
      </x:c>
      <x:c r="S47" s="143" t="n">
        <x:f>'Assumptions'!$B$8</x:f>
        <x:v>12</x:v>
      </x:c>
      <x:c r="T47" s="141" t="n">
        <x:f>N47*S47</x:f>
        <x:v>120</x:v>
      </x:c>
      <x:c r="U47" s="139" t="str">
        <x:v>Source Valid</x:v>
      </x:c>
      <x:c r="V47" s="139" t="str">
        <x:v>High</x:v>
      </x:c>
      <x:c r="W47" s="147" t="str">
        <x:v>Source wholesale and buying prices retained</x:v>
      </x:c>
      <x:c r="X47" s="139" t="str">
        <x:v>Ready</x:v>
      </x:c>
      <x:c r="Y47" s="144" t="b">
        <x:v>1</x:v>
      </x:c>
      <x:c r="Z47" s="139" t="str">
        <x:v>WS RATES.pdf</x:v>
      </x:c>
      <x:c r="AA47" s="139" t="n">
        <x:v>2</x:v>
      </x:c>
      <x:c r="AB47" s="139" t="n">
        <x:v>11</x:v>
      </x:c>
      <x:c r="AC47" s="139" t="str">
        <x:v>NANO TAPE SMALL</x:v>
      </x:c>
      <x:c r="AD47" s="145" t="n">
        <x:v>100</x:v>
      </x:c>
      <x:c r="AE47" s="147" t="str">
        <x:v>Merged across PDFs — Exact/source-linked match</x:v>
      </x:c>
      <x:c r="AF47" s="147" t="str">
        <x:v>Exact WS RATES.pdf name</x:v>
      </x:c>
      <x:c r="AG47" s="147" t="str">
        <x:v>Exact WS RATES.pdf category</x:v>
      </x:c>
      <x:c r="AH47" s="139" t="str">
        <x:v>WS-RATES:2:11</x:v>
      </x:c>
      <x:c r="AI47" s="146"/>
      <x:c r="AJ47" s="146"/>
      <x:c r="AK47" s="146"/>
      <x:c r="AL47" s="146"/>
      <x:c r="AM47" s="146"/>
      <x:c r="AN47" s="147" t="str"/>
    </x:row>
    <x:row r="48">
      <x:c r="A48" s="139" t="str">
        <x:v>RS-000047</x:v>
      </x:c>
      <x:c r="B48" s="147" t="str">
        <x:v>BUTTER PAPER 1PC</x:v>
      </x:c>
      <x:c r="C48" s="139" t="str">
        <x:v>NEW LIFE</x:v>
      </x:c>
      <x:c r="D48" s="139" t="str">
        <x:v>Both</x:v>
      </x:c>
      <x:c r="E48" s="147" t="str">
        <x:v>From initial classified workbook</x:v>
      </x:c>
      <x:c r="F48" s="139" t="str">
        <x:v>Piece</x:v>
      </x:c>
      <x:c r="G48" s="139" t="n">
        <x:v>1</x:v>
      </x:c>
      <x:c r="H48" s="139" t="str">
        <x:v>Parsed from product name</x:v>
      </x:c>
      <x:c r="I48" s="139" t="str">
        <x:v>PKR</x:v>
      </x:c>
      <x:c r="J48" s="140" t="n">
        <x:v>6.25</x:v>
      </x:c>
      <x:c r="K48" s="140" t="n">
        <x:v>5</x:v>
      </x:c>
      <x:c r="L48" s="140" t="n">
        <x:v>6.25</x:v>
      </x:c>
      <x:c r="M48" s="140" t="n">
        <x:v>5</x:v>
      </x:c>
      <x:c r="N48" s="141" t="n">
        <x:f>L48-M48</x:f>
        <x:v>1.25</x:v>
      </x:c>
      <x:c r="O48" s="142" t="n">
        <x:f>IF(L48&gt;0,N48/L48,"")</x:f>
        <x:v>0.2</x:v>
      </x:c>
      <x:c r="P48" s="142" t="n">
        <x:f>IF(M48&gt;0,N48/M48,"")</x:f>
        <x:v>0.25</x:v>
      </x:c>
      <x:c r="Q48" s="141" t="n">
        <x:f>ROUND(L48*(1+'Assumptions'!$B$7)/'Assumptions'!$B$9,0)*'Assumptions'!$B$9</x:f>
        <x:v>5</x:v>
      </x:c>
      <x:c r="R48" s="141" t="n">
        <x:f>Q48-M48</x:f>
        <x:v>0</x:v>
      </x:c>
      <x:c r="S48" s="143" t="n">
        <x:f>'Assumptions'!$B$8</x:f>
        <x:v>12</x:v>
      </x:c>
      <x:c r="T48" s="141" t="n">
        <x:f>N48*S48</x:f>
        <x:v>15</x:v>
      </x:c>
      <x:c r="U48" s="139" t="str">
        <x:v>Source Valid</x:v>
      </x:c>
      <x:c r="V48" s="139" t="str">
        <x:v>High</x:v>
      </x:c>
      <x:c r="W48" s="147" t="str">
        <x:v>Source wholesale and buying prices retained</x:v>
      </x:c>
      <x:c r="X48" s="139" t="str">
        <x:v>Ready</x:v>
      </x:c>
      <x:c r="Y48" s="144" t="b">
        <x:v>1</x:v>
      </x:c>
      <x:c r="Z48" s="139" t="str">
        <x:v>WS RATES.pdf</x:v>
      </x:c>
      <x:c r="AA48" s="139" t="n">
        <x:v>2</x:v>
      </x:c>
      <x:c r="AB48" s="139" t="n">
        <x:v>12</x:v>
      </x:c>
      <x:c r="AC48" s="139" t="str">
        <x:v>BUTTER PAPER 1PC</x:v>
      </x:c>
      <x:c r="AD48" s="145" t="n">
        <x:v>6.25</x:v>
      </x:c>
      <x:c r="AE48" s="147" t="str">
        <x:v>Merged across PDFs — Exact/source-linked match</x:v>
      </x:c>
      <x:c r="AF48" s="147" t="str">
        <x:v>Exact WS RATES.pdf name</x:v>
      </x:c>
      <x:c r="AG48" s="147" t="str">
        <x:v>Exact WS RATES.pdf category</x:v>
      </x:c>
      <x:c r="AH48" s="139" t="str">
        <x:v>WS-RATES:2:12</x:v>
      </x:c>
      <x:c r="AI48" s="146"/>
      <x:c r="AJ48" s="146"/>
      <x:c r="AK48" s="146"/>
      <x:c r="AL48" s="146"/>
      <x:c r="AM48" s="146"/>
      <x:c r="AN48" s="147" t="str"/>
    </x:row>
    <x:row r="49">
      <x:c r="A49" s="139" t="str">
        <x:v>RS-000048</x:v>
      </x:c>
      <x:c r="B49" s="147" t="str">
        <x:v>400 NUMBER ROUGH REGISTER</x:v>
      </x:c>
      <x:c r="C49" s="139" t="str">
        <x:v>REGISTERS</x:v>
      </x:c>
      <x:c r="D49" s="139" t="str">
        <x:v>Both</x:v>
      </x:c>
      <x:c r="E49" s="147" t="str">
        <x:v>From initial classified workbook</x:v>
      </x:c>
      <x:c r="F49" s="139" t="str">
        <x:v>Piece</x:v>
      </x:c>
      <x:c r="G49" s="139"/>
      <x:c r="H49" s="139" t="str">
        <x:v>Not stated</x:v>
      </x:c>
      <x:c r="I49" s="139" t="str">
        <x:v>PKR</x:v>
      </x:c>
      <x:c r="J49" s="140" t="n">
        <x:v>200</x:v>
      </x:c>
      <x:c r="K49" s="140" t="n">
        <x:v>180</x:v>
      </x:c>
      <x:c r="L49" s="140" t="n">
        <x:v>200</x:v>
      </x:c>
      <x:c r="M49" s="140" t="n">
        <x:v>180</x:v>
      </x:c>
      <x:c r="N49" s="141" t="n">
        <x:f>L49-M49</x:f>
        <x:v>20</x:v>
      </x:c>
      <x:c r="O49" s="142" t="n">
        <x:f>IF(L49&gt;0,N49/L49,"")</x:f>
        <x:v>0.1</x:v>
      </x:c>
      <x:c r="P49" s="142" t="n">
        <x:f>IF(M49&gt;0,N49/M49,"")</x:f>
        <x:v>0.1111111111111111</x:v>
      </x:c>
      <x:c r="Q49" s="141" t="n">
        <x:f>ROUND(L49*(1+'Assumptions'!$B$7)/'Assumptions'!$B$9,0)*'Assumptions'!$B$9</x:f>
        <x:v>220</x:v>
      </x:c>
      <x:c r="R49" s="141" t="n">
        <x:f>Q49-M49</x:f>
        <x:v>40</x:v>
      </x:c>
      <x:c r="S49" s="143" t="n">
        <x:f>'Assumptions'!$B$8</x:f>
        <x:v>12</x:v>
      </x:c>
      <x:c r="T49" s="141" t="n">
        <x:f>N49*S49</x:f>
        <x:v>240</x:v>
      </x:c>
      <x:c r="U49" s="139" t="str">
        <x:v>Source Valid</x:v>
      </x:c>
      <x:c r="V49" s="139" t="str">
        <x:v>High</x:v>
      </x:c>
      <x:c r="W49" s="147" t="str">
        <x:v>Source wholesale and buying prices retained</x:v>
      </x:c>
      <x:c r="X49" s="139" t="str">
        <x:v>Ready</x:v>
      </x:c>
      <x:c r="Y49" s="144" t="b">
        <x:v>1</x:v>
      </x:c>
      <x:c r="Z49" s="139" t="str">
        <x:v>WS RATES.pdf</x:v>
      </x:c>
      <x:c r="AA49" s="139" t="n">
        <x:v>2</x:v>
      </x:c>
      <x:c r="AB49" s="139" t="n">
        <x:v>13</x:v>
      </x:c>
      <x:c r="AC49" s="139" t="str">
        <x:v>400 NUMBER ROUGH REGIST</x:v>
      </x:c>
      <x:c r="AD49" s="145" t="n">
        <x:v>200</x:v>
      </x:c>
      <x:c r="AE49" s="147" t="str">
        <x:v>Merged across PDFs — Truncated-name completion</x:v>
      </x:c>
      <x:c r="AF49" s="147" t="str">
        <x:v>Completed/updated from WS RATES.pdf</x:v>
      </x:c>
      <x:c r="AG49" s="147" t="str">
        <x:v>Exact WS RATES.pdf category</x:v>
      </x:c>
      <x:c r="AH49" s="139" t="str">
        <x:v>WS-RATES:2:13</x:v>
      </x:c>
      <x:c r="AI49" s="146"/>
      <x:c r="AJ49" s="146"/>
      <x:c r="AK49" s="146"/>
      <x:c r="AL49" s="146"/>
      <x:c r="AM49" s="146"/>
      <x:c r="AN49" s="147" t="str"/>
    </x:row>
    <x:row r="50">
      <x:c r="A50" s="139" t="str">
        <x:v>RS-000049</x:v>
      </x:c>
      <x:c r="B50" s="147" t="str">
        <x:v>UNO CARD</x:v>
      </x:c>
      <x:c r="C50" s="139" t="str">
        <x:v>CHINA DAIRIES</x:v>
      </x:c>
      <x:c r="D50" s="139" t="str">
        <x:v>Both</x:v>
      </x:c>
      <x:c r="E50" s="147" t="str">
        <x:v>From initial classified workbook</x:v>
      </x:c>
      <x:c r="F50" s="139" t="str">
        <x:v>Piece</x:v>
      </x:c>
      <x:c r="G50" s="139"/>
      <x:c r="H50" s="139" t="str">
        <x:v>Not stated</x:v>
      </x:c>
      <x:c r="I50" s="139" t="str">
        <x:v>PKR</x:v>
      </x:c>
      <x:c r="J50" s="140" t="n">
        <x:v>230</x:v>
      </x:c>
      <x:c r="K50" s="140" t="n">
        <x:v>200</x:v>
      </x:c>
      <x:c r="L50" s="140" t="n">
        <x:v>230</x:v>
      </x:c>
      <x:c r="M50" s="140" t="n">
        <x:v>200</x:v>
      </x:c>
      <x:c r="N50" s="141" t="n">
        <x:f>L50-M50</x:f>
        <x:v>30</x:v>
      </x:c>
      <x:c r="O50" s="142" t="n">
        <x:f>IF(L50&gt;0,N50/L50,"")</x:f>
        <x:v>0.13043478260869565</x:v>
      </x:c>
      <x:c r="P50" s="142" t="n">
        <x:f>IF(M50&gt;0,N50/M50,"")</x:f>
        <x:v>0.15</x:v>
      </x:c>
      <x:c r="Q50" s="141" t="n">
        <x:f>ROUND(L50*(1+'Assumptions'!$B$7)/'Assumptions'!$B$9,0)*'Assumptions'!$B$9</x:f>
        <x:v>255</x:v>
      </x:c>
      <x:c r="R50" s="141" t="n">
        <x:f>Q50-M50</x:f>
        <x:v>55</x:v>
      </x:c>
      <x:c r="S50" s="143" t="n">
        <x:f>'Assumptions'!$B$8</x:f>
        <x:v>12</x:v>
      </x:c>
      <x:c r="T50" s="141" t="n">
        <x:f>N50*S50</x:f>
        <x:v>360</x:v>
      </x:c>
      <x:c r="U50" s="139" t="str">
        <x:v>Source Valid</x:v>
      </x:c>
      <x:c r="V50" s="139" t="str">
        <x:v>High</x:v>
      </x:c>
      <x:c r="W50" s="147" t="str">
        <x:v>Source wholesale and buying prices retained</x:v>
      </x:c>
      <x:c r="X50" s="139" t="str">
        <x:v>Ready</x:v>
      </x:c>
      <x:c r="Y50" s="144" t="b">
        <x:v>1</x:v>
      </x:c>
      <x:c r="Z50" s="139" t="str">
        <x:v>WS RATES.pdf</x:v>
      </x:c>
      <x:c r="AA50" s="139" t="n">
        <x:v>2</x:v>
      </x:c>
      <x:c r="AB50" s="139" t="n">
        <x:v>14</x:v>
      </x:c>
      <x:c r="AC50" s="139" t="str">
        <x:v>UNO CARD</x:v>
      </x:c>
      <x:c r="AD50" s="145" t="n">
        <x:v>230</x:v>
      </x:c>
      <x:c r="AE50" s="147" t="str">
        <x:v>Merged across PDFs — Exact/source-linked match</x:v>
      </x:c>
      <x:c r="AF50" s="147" t="str">
        <x:v>Exact WS RATES.pdf name</x:v>
      </x:c>
      <x:c r="AG50" s="147" t="str">
        <x:v>Exact WS RATES.pdf category</x:v>
      </x:c>
      <x:c r="AH50" s="139" t="str">
        <x:v>WS-RATES:2:14</x:v>
      </x:c>
      <x:c r="AI50" s="146"/>
      <x:c r="AJ50" s="146"/>
      <x:c r="AK50" s="146"/>
      <x:c r="AL50" s="146"/>
      <x:c r="AM50" s="146"/>
      <x:c r="AN50" s="147" t="str"/>
    </x:row>
    <x:row r="51">
      <x:c r="A51" s="139" t="str">
        <x:v>RS-000050</x:v>
      </x:c>
      <x:c r="B51" s="147" t="str">
        <x:v>MINI FAN NO:0</x:v>
      </x:c>
      <x:c r="C51" s="139" t="str">
        <x:v>BALL POINT</x:v>
      </x:c>
      <x:c r="D51" s="139" t="str">
        <x:v>Both</x:v>
      </x:c>
      <x:c r="E51" s="147" t="str">
        <x:v>From initial classified workbook</x:v>
      </x:c>
      <x:c r="F51" s="139" t="str">
        <x:v>Piece</x:v>
      </x:c>
      <x:c r="G51" s="139"/>
      <x:c r="H51" s="139" t="str">
        <x:v>Not stated</x:v>
      </x:c>
      <x:c r="I51" s="139" t="str">
        <x:v>PKR</x:v>
      </x:c>
      <x:c r="J51" s="140" t="n">
        <x:v>350</x:v>
      </x:c>
      <x:c r="K51" s="140" t="n">
        <x:v>330</x:v>
      </x:c>
      <x:c r="L51" s="140" t="n">
        <x:v>350</x:v>
      </x:c>
      <x:c r="M51" s="140" t="n">
        <x:v>330</x:v>
      </x:c>
      <x:c r="N51" s="141" t="n">
        <x:f>L51-M51</x:f>
        <x:v>20</x:v>
      </x:c>
      <x:c r="O51" s="142" t="n">
        <x:f>IF(L51&gt;0,N51/L51,"")</x:f>
        <x:v>0.05714285714285714</x:v>
      </x:c>
      <x:c r="P51" s="142" t="n">
        <x:f>IF(M51&gt;0,N51/M51,"")</x:f>
        <x:v>0.06060606060606061</x:v>
      </x:c>
      <x:c r="Q51" s="141" t="n">
        <x:f>ROUND(L51*(1+'Assumptions'!$B$7)/'Assumptions'!$B$9,0)*'Assumptions'!$B$9</x:f>
        <x:v>385</x:v>
      </x:c>
      <x:c r="R51" s="141" t="n">
        <x:f>Q51-M51</x:f>
        <x:v>55</x:v>
      </x:c>
      <x:c r="S51" s="143" t="n">
        <x:f>'Assumptions'!$B$8</x:f>
        <x:v>12</x:v>
      </x:c>
      <x:c r="T51" s="141" t="n">
        <x:f>N51*S51</x:f>
        <x:v>240</x:v>
      </x:c>
      <x:c r="U51" s="139" t="str">
        <x:v>Source Valid</x:v>
      </x:c>
      <x:c r="V51" s="139" t="str">
        <x:v>High</x:v>
      </x:c>
      <x:c r="W51" s="147" t="str">
        <x:v>Source wholesale and buying prices retained</x:v>
      </x:c>
      <x:c r="X51" s="139" t="str">
        <x:v>Ready</x:v>
      </x:c>
      <x:c r="Y51" s="144" t="b">
        <x:v>1</x:v>
      </x:c>
      <x:c r="Z51" s="139" t="str">
        <x:v>WS RATES.pdf</x:v>
      </x:c>
      <x:c r="AA51" s="139" t="n">
        <x:v>2</x:v>
      </x:c>
      <x:c r="AB51" s="139" t="n">
        <x:v>15</x:v>
      </x:c>
      <x:c r="AC51" s="139" t="str">
        <x:v>MINI FAN NO:0</x:v>
      </x:c>
      <x:c r="AD51" s="145" t="n">
        <x:v>350</x:v>
      </x:c>
      <x:c r="AE51" s="147" t="str">
        <x:v>Merged across PDFs — Exact/source-linked match</x:v>
      </x:c>
      <x:c r="AF51" s="147" t="str">
        <x:v>Exact WS RATES.pdf name</x:v>
      </x:c>
      <x:c r="AG51" s="147" t="str">
        <x:v>Exact WS RATES.pdf category</x:v>
      </x:c>
      <x:c r="AH51" s="139" t="str">
        <x:v>WS-RATES:2:15</x:v>
      </x:c>
      <x:c r="AI51" s="146"/>
      <x:c r="AJ51" s="146"/>
      <x:c r="AK51" s="146"/>
      <x:c r="AL51" s="146"/>
      <x:c r="AM51" s="146"/>
      <x:c r="AN51" s="147" t="str"/>
    </x:row>
    <x:row r="52">
      <x:c r="A52" s="139" t="str">
        <x:v>RS-000051</x:v>
      </x:c>
      <x:c r="B52" s="147" t="str">
        <x:v>NAFEES GUM 145 GRAM</x:v>
      </x:c>
      <x:c r="C52" s="139" t="str">
        <x:v>GUM STICK</x:v>
      </x:c>
      <x:c r="D52" s="139" t="str">
        <x:v>Both</x:v>
      </x:c>
      <x:c r="E52" s="147" t="str">
        <x:v>From initial classified workbook</x:v>
      </x:c>
      <x:c r="F52" s="139" t="str">
        <x:v>Piece</x:v>
      </x:c>
      <x:c r="G52" s="139"/>
      <x:c r="H52" s="139" t="str">
        <x:v>Not stated</x:v>
      </x:c>
      <x:c r="I52" s="139" t="str">
        <x:v>PKR</x:v>
      </x:c>
      <x:c r="J52" s="140" t="n">
        <x:v>47</x:v>
      </x:c>
      <x:c r="K52" s="140" t="n">
        <x:v>44</x:v>
      </x:c>
      <x:c r="L52" s="140" t="n">
        <x:v>47</x:v>
      </x:c>
      <x:c r="M52" s="140" t="n">
        <x:v>44</x:v>
      </x:c>
      <x:c r="N52" s="141" t="n">
        <x:f>L52-M52</x:f>
        <x:v>3</x:v>
      </x:c>
      <x:c r="O52" s="142" t="n">
        <x:f>IF(L52&gt;0,N52/L52,"")</x:f>
        <x:v>0.06382978723404255</x:v>
      </x:c>
      <x:c r="P52" s="142" t="n">
        <x:f>IF(M52&gt;0,N52/M52,"")</x:f>
        <x:v>0.06818181818181818</x:v>
      </x:c>
      <x:c r="Q52" s="141" t="n">
        <x:f>ROUND(L52*(1+'Assumptions'!$B$7)/'Assumptions'!$B$9,0)*'Assumptions'!$B$9</x:f>
        <x:v>50</x:v>
      </x:c>
      <x:c r="R52" s="141" t="n">
        <x:f>Q52-M52</x:f>
        <x:v>6</x:v>
      </x:c>
      <x:c r="S52" s="143" t="n">
        <x:f>'Assumptions'!$B$8</x:f>
        <x:v>12</x:v>
      </x:c>
      <x:c r="T52" s="141" t="n">
        <x:f>N52*S52</x:f>
        <x:v>36</x:v>
      </x:c>
      <x:c r="U52" s="139" t="str">
        <x:v>Source Valid</x:v>
      </x:c>
      <x:c r="V52" s="139" t="str">
        <x:v>High</x:v>
      </x:c>
      <x:c r="W52" s="147" t="str">
        <x:v>Source wholesale and buying prices retained</x:v>
      </x:c>
      <x:c r="X52" s="139" t="str">
        <x:v>Ready</x:v>
      </x:c>
      <x:c r="Y52" s="144" t="b">
        <x:v>1</x:v>
      </x:c>
      <x:c r="Z52" s="139" t="str">
        <x:v>WS RATES.pdf</x:v>
      </x:c>
      <x:c r="AA52" s="139" t="n">
        <x:v>2</x:v>
      </x:c>
      <x:c r="AB52" s="139" t="n">
        <x:v>16</x:v>
      </x:c>
      <x:c r="AC52" s="139" t="str">
        <x:v>NAFEES GUM 145 GRAM</x:v>
      </x:c>
      <x:c r="AD52" s="145" t="n">
        <x:v>47</x:v>
      </x:c>
      <x:c r="AE52" s="147" t="str">
        <x:v>Merged across PDFs — Exact/source-linked match</x:v>
      </x:c>
      <x:c r="AF52" s="147" t="str">
        <x:v>Exact WS RATES.pdf name</x:v>
      </x:c>
      <x:c r="AG52" s="147" t="str">
        <x:v>Exact WS RATES.pdf category</x:v>
      </x:c>
      <x:c r="AH52" s="139" t="str">
        <x:v>WS-RATES:2:16</x:v>
      </x:c>
      <x:c r="AI52" s="146"/>
      <x:c r="AJ52" s="146"/>
      <x:c r="AK52" s="146"/>
      <x:c r="AL52" s="146"/>
      <x:c r="AM52" s="146"/>
      <x:c r="AN52" s="147" t="str"/>
    </x:row>
    <x:row r="53">
      <x:c r="A53" s="139" t="str">
        <x:v>RS-000052</x:v>
      </x:c>
      <x:c r="B53" s="147" t="str">
        <x:v>CARROM STRIKER</x:v>
      </x:c>
      <x:c r="C53" s="139" t="str">
        <x:v>CHINA DAIRIES</x:v>
      </x:c>
      <x:c r="D53" s="139" t="str">
        <x:v>Both</x:v>
      </x:c>
      <x:c r="E53" s="147" t="str">
        <x:v>From initial classified workbook</x:v>
      </x:c>
      <x:c r="F53" s="139" t="str">
        <x:v>Piece</x:v>
      </x:c>
      <x:c r="G53" s="139"/>
      <x:c r="H53" s="139" t="str">
        <x:v>Not stated</x:v>
      </x:c>
      <x:c r="I53" s="139" t="str">
        <x:v>PKR</x:v>
      </x:c>
      <x:c r="J53" s="140" t="n">
        <x:v>60</x:v>
      </x:c>
      <x:c r="K53" s="140" t="n">
        <x:v>42</x:v>
      </x:c>
      <x:c r="L53" s="140" t="n">
        <x:v>60</x:v>
      </x:c>
      <x:c r="M53" s="140" t="n">
        <x:v>42</x:v>
      </x:c>
      <x:c r="N53" s="141" t="n">
        <x:f>L53-M53</x:f>
        <x:v>18</x:v>
      </x:c>
      <x:c r="O53" s="142" t="n">
        <x:f>IF(L53&gt;0,N53/L53,"")</x:f>
        <x:v>0.3</x:v>
      </x:c>
      <x:c r="P53" s="142" t="n">
        <x:f>IF(M53&gt;0,N53/M53,"")</x:f>
        <x:v>0.42857142857142855</x:v>
      </x:c>
      <x:c r="Q53" s="141" t="n">
        <x:f>ROUND(L53*(1+'Assumptions'!$B$7)/'Assumptions'!$B$9,0)*'Assumptions'!$B$9</x:f>
        <x:v>65</x:v>
      </x:c>
      <x:c r="R53" s="141" t="n">
        <x:f>Q53-M53</x:f>
        <x:v>23</x:v>
      </x:c>
      <x:c r="S53" s="143" t="n">
        <x:f>'Assumptions'!$B$8</x:f>
        <x:v>12</x:v>
      </x:c>
      <x:c r="T53" s="141" t="n">
        <x:f>N53*S53</x:f>
        <x:v>216</x:v>
      </x:c>
      <x:c r="U53" s="139" t="str">
        <x:v>Source Valid</x:v>
      </x:c>
      <x:c r="V53" s="139" t="str">
        <x:v>High</x:v>
      </x:c>
      <x:c r="W53" s="147" t="str">
        <x:v>Source wholesale and buying prices retained</x:v>
      </x:c>
      <x:c r="X53" s="139" t="str">
        <x:v>Ready</x:v>
      </x:c>
      <x:c r="Y53" s="144" t="b">
        <x:v>1</x:v>
      </x:c>
      <x:c r="Z53" s="139" t="str">
        <x:v>WS RATES.pdf</x:v>
      </x:c>
      <x:c r="AA53" s="139" t="n">
        <x:v>2</x:v>
      </x:c>
      <x:c r="AB53" s="139" t="n">
        <x:v>17</x:v>
      </x:c>
      <x:c r="AC53" s="139" t="str">
        <x:v>CARROM STRIKER</x:v>
      </x:c>
      <x:c r="AD53" s="145" t="n">
        <x:v>60</x:v>
      </x:c>
      <x:c r="AE53" s="147" t="str">
        <x:v>Merged across PDFs — Exact/source-linked match</x:v>
      </x:c>
      <x:c r="AF53" s="147" t="str">
        <x:v>Exact WS RATES.pdf name</x:v>
      </x:c>
      <x:c r="AG53" s="147" t="str">
        <x:v>Exact WS RATES.pdf category</x:v>
      </x:c>
      <x:c r="AH53" s="139" t="str">
        <x:v>WS-RATES:2:17</x:v>
      </x:c>
      <x:c r="AI53" s="146"/>
      <x:c r="AJ53" s="146"/>
      <x:c r="AK53" s="146"/>
      <x:c r="AL53" s="146"/>
      <x:c r="AM53" s="146"/>
      <x:c r="AN53" s="147" t="str"/>
    </x:row>
    <x:row r="54">
      <x:c r="A54" s="139" t="str">
        <x:v>RS-000053</x:v>
      </x:c>
      <x:c r="B54" s="147" t="str">
        <x:v>DAIRY A5 9036</x:v>
      </x:c>
      <x:c r="C54" s="139" t="str">
        <x:v>CHINA DAIRIES</x:v>
      </x:c>
      <x:c r="D54" s="139" t="str">
        <x:v>Both</x:v>
      </x:c>
      <x:c r="E54" s="147" t="str">
        <x:v>From initial classified workbook</x:v>
      </x:c>
      <x:c r="F54" s="139" t="str">
        <x:v>Piece</x:v>
      </x:c>
      <x:c r="G54" s="139"/>
      <x:c r="H54" s="139" t="str">
        <x:v>Not stated</x:v>
      </x:c>
      <x:c r="I54" s="139" t="str">
        <x:v>PKR</x:v>
      </x:c>
      <x:c r="J54" s="140" t="n">
        <x:v>290</x:v>
      </x:c>
      <x:c r="K54" s="140" t="n">
        <x:v>250</x:v>
      </x:c>
      <x:c r="L54" s="140" t="n">
        <x:v>290</x:v>
      </x:c>
      <x:c r="M54" s="140" t="n">
        <x:v>250</x:v>
      </x:c>
      <x:c r="N54" s="141" t="n">
        <x:f>L54-M54</x:f>
        <x:v>40</x:v>
      </x:c>
      <x:c r="O54" s="142" t="n">
        <x:f>IF(L54&gt;0,N54/L54,"")</x:f>
        <x:v>0.13793103448275862</x:v>
      </x:c>
      <x:c r="P54" s="142" t="n">
        <x:f>IF(M54&gt;0,N54/M54,"")</x:f>
        <x:v>0.16</x:v>
      </x:c>
      <x:c r="Q54" s="141" t="n">
        <x:f>ROUND(L54*(1+'Assumptions'!$B$7)/'Assumptions'!$B$9,0)*'Assumptions'!$B$9</x:f>
        <x:v>320</x:v>
      </x:c>
      <x:c r="R54" s="141" t="n">
        <x:f>Q54-M54</x:f>
        <x:v>70</x:v>
      </x:c>
      <x:c r="S54" s="143" t="n">
        <x:f>'Assumptions'!$B$8</x:f>
        <x:v>12</x:v>
      </x:c>
      <x:c r="T54" s="141" t="n">
        <x:f>N54*S54</x:f>
        <x:v>480</x:v>
      </x:c>
      <x:c r="U54" s="139" t="str">
        <x:v>Source Valid</x:v>
      </x:c>
      <x:c r="V54" s="139" t="str">
        <x:v>High</x:v>
      </x:c>
      <x:c r="W54" s="147" t="str">
        <x:v>Source wholesale and buying prices retained</x:v>
      </x:c>
      <x:c r="X54" s="139" t="str">
        <x:v>Ready</x:v>
      </x:c>
      <x:c r="Y54" s="144" t="b">
        <x:v>1</x:v>
      </x:c>
      <x:c r="Z54" s="139" t="str">
        <x:v>WS RATES.pdf</x:v>
      </x:c>
      <x:c r="AA54" s="139" t="n">
        <x:v>2</x:v>
      </x:c>
      <x:c r="AB54" s="139" t="n">
        <x:v>18</x:v>
      </x:c>
      <x:c r="AC54" s="139" t="str">
        <x:v>DAIRY A5 9036</x:v>
      </x:c>
      <x:c r="AD54" s="145" t="n">
        <x:v>290</x:v>
      </x:c>
      <x:c r="AE54" s="147" t="str">
        <x:v>Merged across PDFs — Exact/source-linked match</x:v>
      </x:c>
      <x:c r="AF54" s="147" t="str">
        <x:v>Exact WS RATES.pdf name</x:v>
      </x:c>
      <x:c r="AG54" s="147" t="str">
        <x:v>Exact WS RATES.pdf category</x:v>
      </x:c>
      <x:c r="AH54" s="139" t="str">
        <x:v>WS-RATES:2:18</x:v>
      </x:c>
      <x:c r="AI54" s="146"/>
      <x:c r="AJ54" s="146"/>
      <x:c r="AK54" s="146"/>
      <x:c r="AL54" s="146"/>
      <x:c r="AM54" s="146"/>
      <x:c r="AN54" s="147" t="str"/>
    </x:row>
    <x:row r="55">
      <x:c r="A55" s="139" t="str">
        <x:v>RS-000054</x:v>
      </x:c>
      <x:c r="B55" s="147" t="str">
        <x:v>MASTER 709 POINTER</x:v>
      </x:c>
      <x:c r="C55" s="139" t="str">
        <x:v>POINTER</x:v>
      </x:c>
      <x:c r="D55" s="139" t="str">
        <x:v>Both</x:v>
      </x:c>
      <x:c r="E55" s="147" t="str">
        <x:v>From initial classified workbook</x:v>
      </x:c>
      <x:c r="F55" s="139" t="str">
        <x:v>Piece</x:v>
      </x:c>
      <x:c r="G55" s="139"/>
      <x:c r="H55" s="139" t="str">
        <x:v>Not stated</x:v>
      </x:c>
      <x:c r="I55" s="139" t="str">
        <x:v>PKR</x:v>
      </x:c>
      <x:c r="J55" s="140" t="n">
        <x:v>118</x:v>
      </x:c>
      <x:c r="K55" s="140" t="n">
        <x:v>109</x:v>
      </x:c>
      <x:c r="L55" s="140" t="n">
        <x:v>118</x:v>
      </x:c>
      <x:c r="M55" s="140" t="n">
        <x:v>109</x:v>
      </x:c>
      <x:c r="N55" s="141" t="n">
        <x:f>L55-M55</x:f>
        <x:v>9</x:v>
      </x:c>
      <x:c r="O55" s="142" t="n">
        <x:f>IF(L55&gt;0,N55/L55,"")</x:f>
        <x:v>0.07627118644067797</x:v>
      </x:c>
      <x:c r="P55" s="142" t="n">
        <x:f>IF(M55&gt;0,N55/M55,"")</x:f>
        <x:v>0.08256880733944955</x:v>
      </x:c>
      <x:c r="Q55" s="141" t="n">
        <x:f>ROUND(L55*(1+'Assumptions'!$B$7)/'Assumptions'!$B$9,0)*'Assumptions'!$B$9</x:f>
        <x:v>130</x:v>
      </x:c>
      <x:c r="R55" s="141" t="n">
        <x:f>Q55-M55</x:f>
        <x:v>21</x:v>
      </x:c>
      <x:c r="S55" s="143" t="n">
        <x:f>'Assumptions'!$B$8</x:f>
        <x:v>12</x:v>
      </x:c>
      <x:c r="T55" s="141" t="n">
        <x:f>N55*S55</x:f>
        <x:v>108</x:v>
      </x:c>
      <x:c r="U55" s="139" t="str">
        <x:v>Source Valid</x:v>
      </x:c>
      <x:c r="V55" s="139" t="str">
        <x:v>High</x:v>
      </x:c>
      <x:c r="W55" s="147" t="str">
        <x:v>Source wholesale and buying prices retained</x:v>
      </x:c>
      <x:c r="X55" s="139" t="str">
        <x:v>Ready</x:v>
      </x:c>
      <x:c r="Y55" s="144" t="b">
        <x:v>1</x:v>
      </x:c>
      <x:c r="Z55" s="139" t="str">
        <x:v>WS RATES.pdf</x:v>
      </x:c>
      <x:c r="AA55" s="139" t="n">
        <x:v>2</x:v>
      </x:c>
      <x:c r="AB55" s="139" t="n">
        <x:v>19</x:v>
      </x:c>
      <x:c r="AC55" s="139" t="str">
        <x:v>MASTER 709 POINTER</x:v>
      </x:c>
      <x:c r="AD55" s="145" t="n">
        <x:v>118</x:v>
      </x:c>
      <x:c r="AE55" s="147" t="str">
        <x:v>Merged across PDFs — Exact/source-linked match</x:v>
      </x:c>
      <x:c r="AF55" s="147" t="str">
        <x:v>Exact WS RATES.pdf name</x:v>
      </x:c>
      <x:c r="AG55" s="147" t="str">
        <x:v>Exact WS RATES.pdf category</x:v>
      </x:c>
      <x:c r="AH55" s="139" t="str">
        <x:v>WS-RATES:2:19</x:v>
      </x:c>
      <x:c r="AI55" s="146"/>
      <x:c r="AJ55" s="146"/>
      <x:c r="AK55" s="146"/>
      <x:c r="AL55" s="146"/>
      <x:c r="AM55" s="146"/>
      <x:c r="AN55" s="147" t="str"/>
    </x:row>
    <x:row r="56">
      <x:c r="A56" s="139" t="str">
        <x:v>RS-000055</x:v>
      </x:c>
      <x:c r="B56" s="147" t="str">
        <x:v>MASTER 1090 REMOVER</x:v>
      </x:c>
      <x:c r="C56" s="139" t="str">
        <x:v>REMOVERS</x:v>
      </x:c>
      <x:c r="D56" s="139" t="str">
        <x:v>Both</x:v>
      </x:c>
      <x:c r="E56" s="147" t="str">
        <x:v>From initial classified workbook</x:v>
      </x:c>
      <x:c r="F56" s="139" t="str">
        <x:v>Piece</x:v>
      </x:c>
      <x:c r="G56" s="139"/>
      <x:c r="H56" s="139" t="str">
        <x:v>Not stated</x:v>
      </x:c>
      <x:c r="I56" s="139" t="str">
        <x:v>PKR</x:v>
      </x:c>
      <x:c r="J56" s="140" t="n">
        <x:v>160</x:v>
      </x:c>
      <x:c r="K56" s="140" t="n">
        <x:v>145</x:v>
      </x:c>
      <x:c r="L56" s="140" t="n">
        <x:v>160</x:v>
      </x:c>
      <x:c r="M56" s="140" t="n">
        <x:v>145</x:v>
      </x:c>
      <x:c r="N56" s="141" t="n">
        <x:f>L56-M56</x:f>
        <x:v>15</x:v>
      </x:c>
      <x:c r="O56" s="142" t="n">
        <x:f>IF(L56&gt;0,N56/L56,"")</x:f>
        <x:v>0.09375</x:v>
      </x:c>
      <x:c r="P56" s="142" t="n">
        <x:f>IF(M56&gt;0,N56/M56,"")</x:f>
        <x:v>0.10344827586206896</x:v>
      </x:c>
      <x:c r="Q56" s="141" t="n">
        <x:f>ROUND(L56*(1+'Assumptions'!$B$7)/'Assumptions'!$B$9,0)*'Assumptions'!$B$9</x:f>
        <x:v>175</x:v>
      </x:c>
      <x:c r="R56" s="141" t="n">
        <x:f>Q56-M56</x:f>
        <x:v>30</x:v>
      </x:c>
      <x:c r="S56" s="143" t="n">
        <x:f>'Assumptions'!$B$8</x:f>
        <x:v>12</x:v>
      </x:c>
      <x:c r="T56" s="141" t="n">
        <x:f>N56*S56</x:f>
        <x:v>180</x:v>
      </x:c>
      <x:c r="U56" s="139" t="str">
        <x:v>Source Valid</x:v>
      </x:c>
      <x:c r="V56" s="139" t="str">
        <x:v>High</x:v>
      </x:c>
      <x:c r="W56" s="147" t="str">
        <x:v>Source wholesale and buying prices retained</x:v>
      </x:c>
      <x:c r="X56" s="139" t="str">
        <x:v>Ready</x:v>
      </x:c>
      <x:c r="Y56" s="144" t="b">
        <x:v>1</x:v>
      </x:c>
      <x:c r="Z56" s="139" t="str">
        <x:v>WS RATES.pdf</x:v>
      </x:c>
      <x:c r="AA56" s="139" t="n">
        <x:v>2</x:v>
      </x:c>
      <x:c r="AB56" s="139" t="n">
        <x:v>20</x:v>
      </x:c>
      <x:c r="AC56" s="139" t="str">
        <x:v>MASTER 1090 REMOVER</x:v>
      </x:c>
      <x:c r="AD56" s="145" t="n">
        <x:v>160</x:v>
      </x:c>
      <x:c r="AE56" s="147" t="str">
        <x:v>Merged across PDFs — Exact/source-linked match</x:v>
      </x:c>
      <x:c r="AF56" s="147" t="str">
        <x:v>Exact WS RATES.pdf name</x:v>
      </x:c>
      <x:c r="AG56" s="147" t="str">
        <x:v>Exact WS RATES.pdf category</x:v>
      </x:c>
      <x:c r="AH56" s="139" t="str">
        <x:v>WS-RATES:2:20</x:v>
      </x:c>
      <x:c r="AI56" s="146"/>
      <x:c r="AJ56" s="146"/>
      <x:c r="AK56" s="146"/>
      <x:c r="AL56" s="146"/>
      <x:c r="AM56" s="146"/>
      <x:c r="AN56" s="147" t="str"/>
    </x:row>
    <x:row r="57">
      <x:c r="A57" s="139" t="str">
        <x:v>RS-000056</x:v>
      </x:c>
      <x:c r="B57" s="147" t="str">
        <x:v>MASTER 990 BALL POINT</x:v>
      </x:c>
      <x:c r="C57" s="139" t="str">
        <x:v>BALL POINT</x:v>
      </x:c>
      <x:c r="D57" s="139" t="str">
        <x:v>Both</x:v>
      </x:c>
      <x:c r="E57" s="147" t="str">
        <x:v>From initial classified workbook</x:v>
      </x:c>
      <x:c r="F57" s="139" t="str">
        <x:v>Piece</x:v>
      </x:c>
      <x:c r="G57" s="139"/>
      <x:c r="H57" s="139" t="str">
        <x:v>Not stated</x:v>
      </x:c>
      <x:c r="I57" s="139" t="str">
        <x:v>PKR</x:v>
      </x:c>
      <x:c r="J57" s="140" t="n">
        <x:v>118</x:v>
      </x:c>
      <x:c r="K57" s="140" t="n">
        <x:v>104</x:v>
      </x:c>
      <x:c r="L57" s="140" t="n">
        <x:v>118</x:v>
      </x:c>
      <x:c r="M57" s="140" t="n">
        <x:v>104</x:v>
      </x:c>
      <x:c r="N57" s="141" t="n">
        <x:f>L57-M57</x:f>
        <x:v>14</x:v>
      </x:c>
      <x:c r="O57" s="142" t="n">
        <x:f>IF(L57&gt;0,N57/L57,"")</x:f>
        <x:v>0.11864406779661017</x:v>
      </x:c>
      <x:c r="P57" s="142" t="n">
        <x:f>IF(M57&gt;0,N57/M57,"")</x:f>
        <x:v>0.1346153846153846</x:v>
      </x:c>
      <x:c r="Q57" s="141" t="n">
        <x:f>ROUND(L57*(1+'Assumptions'!$B$7)/'Assumptions'!$B$9,0)*'Assumptions'!$B$9</x:f>
        <x:v>130</x:v>
      </x:c>
      <x:c r="R57" s="141" t="n">
        <x:f>Q57-M57</x:f>
        <x:v>26</x:v>
      </x:c>
      <x:c r="S57" s="143" t="n">
        <x:f>'Assumptions'!$B$8</x:f>
        <x:v>12</x:v>
      </x:c>
      <x:c r="T57" s="141" t="n">
        <x:f>N57*S57</x:f>
        <x:v>168</x:v>
      </x:c>
      <x:c r="U57" s="139" t="str">
        <x:v>Source Valid</x:v>
      </x:c>
      <x:c r="V57" s="139" t="str">
        <x:v>High</x:v>
      </x:c>
      <x:c r="W57" s="147" t="str">
        <x:v>Source wholesale and buying prices retained</x:v>
      </x:c>
      <x:c r="X57" s="139" t="str">
        <x:v>Ready</x:v>
      </x:c>
      <x:c r="Y57" s="144" t="b">
        <x:v>1</x:v>
      </x:c>
      <x:c r="Z57" s="139" t="str">
        <x:v>WS RATES.pdf</x:v>
      </x:c>
      <x:c r="AA57" s="139" t="n">
        <x:v>2</x:v>
      </x:c>
      <x:c r="AB57" s="139" t="n">
        <x:v>21</x:v>
      </x:c>
      <x:c r="AC57" s="139" t="str">
        <x:v>MASTER 990 BALL POINT</x:v>
      </x:c>
      <x:c r="AD57" s="145" t="n">
        <x:v>118</x:v>
      </x:c>
      <x:c r="AE57" s="147" t="str">
        <x:v>Merged across PDFs — Exact/source-linked match</x:v>
      </x:c>
      <x:c r="AF57" s="147" t="str">
        <x:v>Exact WS RATES.pdf name</x:v>
      </x:c>
      <x:c r="AG57" s="147" t="str">
        <x:v>Exact WS RATES.pdf category</x:v>
      </x:c>
      <x:c r="AH57" s="139" t="str">
        <x:v>WS-RATES:2:21</x:v>
      </x:c>
      <x:c r="AI57" s="146"/>
      <x:c r="AJ57" s="146"/>
      <x:c r="AK57" s="146"/>
      <x:c r="AL57" s="146"/>
      <x:c r="AM57" s="146"/>
      <x:c r="AN57" s="147" t="str"/>
    </x:row>
    <x:row r="58">
      <x:c r="A58" s="139" t="str">
        <x:v>RS-000057</x:v>
      </x:c>
      <x:c r="B58" s="147" t="str">
        <x:v>MASTER 909 BALL POINT</x:v>
      </x:c>
      <x:c r="C58" s="139" t="str">
        <x:v>BALL POINT</x:v>
      </x:c>
      <x:c r="D58" s="139" t="str">
        <x:v>Both</x:v>
      </x:c>
      <x:c r="E58" s="147" t="str">
        <x:v>From initial classified workbook</x:v>
      </x:c>
      <x:c r="F58" s="139" t="str">
        <x:v>Piece</x:v>
      </x:c>
      <x:c r="G58" s="139"/>
      <x:c r="H58" s="139" t="str">
        <x:v>Not stated</x:v>
      </x:c>
      <x:c r="I58" s="139" t="str">
        <x:v>PKR</x:v>
      </x:c>
      <x:c r="J58" s="140" t="n">
        <x:v>95</x:v>
      </x:c>
      <x:c r="K58" s="140" t="n">
        <x:v>88</x:v>
      </x:c>
      <x:c r="L58" s="140" t="n">
        <x:v>95</x:v>
      </x:c>
      <x:c r="M58" s="140" t="n">
        <x:v>88</x:v>
      </x:c>
      <x:c r="N58" s="141" t="n">
        <x:f>L58-M58</x:f>
        <x:v>7</x:v>
      </x:c>
      <x:c r="O58" s="142" t="n">
        <x:f>IF(L58&gt;0,N58/L58,"")</x:f>
        <x:v>0.07368421052631578</x:v>
      </x:c>
      <x:c r="P58" s="142" t="n">
        <x:f>IF(M58&gt;0,N58/M58,"")</x:f>
        <x:v>0.07954545454545454</x:v>
      </x:c>
      <x:c r="Q58" s="141" t="n">
        <x:f>ROUND(L58*(1+'Assumptions'!$B$7)/'Assumptions'!$B$9,0)*'Assumptions'!$B$9</x:f>
        <x:v>105</x:v>
      </x:c>
      <x:c r="R58" s="141" t="n">
        <x:f>Q58-M58</x:f>
        <x:v>17</x:v>
      </x:c>
      <x:c r="S58" s="143" t="n">
        <x:f>'Assumptions'!$B$8</x:f>
        <x:v>12</x:v>
      </x:c>
      <x:c r="T58" s="141" t="n">
        <x:f>N58*S58</x:f>
        <x:v>84</x:v>
      </x:c>
      <x:c r="U58" s="139" t="str">
        <x:v>Source Valid</x:v>
      </x:c>
      <x:c r="V58" s="139" t="str">
        <x:v>High</x:v>
      </x:c>
      <x:c r="W58" s="147" t="str">
        <x:v>Source wholesale and buying prices retained</x:v>
      </x:c>
      <x:c r="X58" s="139" t="str">
        <x:v>Ready</x:v>
      </x:c>
      <x:c r="Y58" s="144" t="b">
        <x:v>1</x:v>
      </x:c>
      <x:c r="Z58" s="139" t="str">
        <x:v>WS RATES.pdf</x:v>
      </x:c>
      <x:c r="AA58" s="139" t="n">
        <x:v>2</x:v>
      </x:c>
      <x:c r="AB58" s="139" t="n">
        <x:v>22</x:v>
      </x:c>
      <x:c r="AC58" s="139" t="str">
        <x:v>MASTER 909 BALL POINT</x:v>
      </x:c>
      <x:c r="AD58" s="145" t="n">
        <x:v>95</x:v>
      </x:c>
      <x:c r="AE58" s="147" t="str">
        <x:v>Merged across PDFs — Exact/source-linked match</x:v>
      </x:c>
      <x:c r="AF58" s="147" t="str">
        <x:v>Exact WS RATES.pdf name</x:v>
      </x:c>
      <x:c r="AG58" s="147" t="str">
        <x:v>Exact WS RATES.pdf category</x:v>
      </x:c>
      <x:c r="AH58" s="139" t="str">
        <x:v>WS-RATES:2:22</x:v>
      </x:c>
      <x:c r="AI58" s="146"/>
      <x:c r="AJ58" s="146"/>
      <x:c r="AK58" s="146"/>
      <x:c r="AL58" s="146"/>
      <x:c r="AM58" s="146"/>
      <x:c r="AN58" s="147" t="str"/>
    </x:row>
    <x:row r="59">
      <x:c r="A59" s="139" t="str">
        <x:v>RS-000058</x:v>
      </x:c>
      <x:c r="B59" s="147" t="str">
        <x:v>CLARO NOVOO MOVE BALL PEN</x:v>
      </x:c>
      <x:c r="C59" s="139" t="str">
        <x:v>POINTER</x:v>
      </x:c>
      <x:c r="D59" s="139" t="str">
        <x:v>Both</x:v>
      </x:c>
      <x:c r="E59" s="147" t="str">
        <x:v>From initial classified workbook</x:v>
      </x:c>
      <x:c r="F59" s="139" t="str">
        <x:v>Piece</x:v>
      </x:c>
      <x:c r="G59" s="139"/>
      <x:c r="H59" s="139" t="str">
        <x:v>Not stated</x:v>
      </x:c>
      <x:c r="I59" s="139" t="str">
        <x:v>PKR</x:v>
      </x:c>
      <x:c r="J59" s="140" t="n">
        <x:v>150</x:v>
      </x:c>
      <x:c r="K59" s="140" t="n">
        <x:v>135</x:v>
      </x:c>
      <x:c r="L59" s="140" t="n">
        <x:v>150</x:v>
      </x:c>
      <x:c r="M59" s="140" t="n">
        <x:v>135</x:v>
      </x:c>
      <x:c r="N59" s="141" t="n">
        <x:f>L59-M59</x:f>
        <x:v>15</x:v>
      </x:c>
      <x:c r="O59" s="142" t="n">
        <x:f>IF(L59&gt;0,N59/L59,"")</x:f>
        <x:v>0.1</x:v>
      </x:c>
      <x:c r="P59" s="142" t="n">
        <x:f>IF(M59&gt;0,N59/M59,"")</x:f>
        <x:v>0.1111111111111111</x:v>
      </x:c>
      <x:c r="Q59" s="141" t="n">
        <x:f>ROUND(L59*(1+'Assumptions'!$B$7)/'Assumptions'!$B$9,0)*'Assumptions'!$B$9</x:f>
        <x:v>165</x:v>
      </x:c>
      <x:c r="R59" s="141" t="n">
        <x:f>Q59-M59</x:f>
        <x:v>30</x:v>
      </x:c>
      <x:c r="S59" s="143" t="n">
        <x:f>'Assumptions'!$B$8</x:f>
        <x:v>12</x:v>
      </x:c>
      <x:c r="T59" s="141" t="n">
        <x:f>N59*S59</x:f>
        <x:v>180</x:v>
      </x:c>
      <x:c r="U59" s="139" t="str">
        <x:v>Source Valid</x:v>
      </x:c>
      <x:c r="V59" s="139" t="str">
        <x:v>High</x:v>
      </x:c>
      <x:c r="W59" s="147" t="str">
        <x:v>Source wholesale and buying prices retained</x:v>
      </x:c>
      <x:c r="X59" s="139" t="str">
        <x:v>Ready</x:v>
      </x:c>
      <x:c r="Y59" s="144" t="b">
        <x:v>1</x:v>
      </x:c>
      <x:c r="Z59" s="139" t="str">
        <x:v>WS RATES.pdf</x:v>
      </x:c>
      <x:c r="AA59" s="139" t="n">
        <x:v>2</x:v>
      </x:c>
      <x:c r="AB59" s="139" t="n">
        <x:v>23</x:v>
      </x:c>
      <x:c r="AC59" s="139" t="str">
        <x:v>CLARO NOVOO MOVE BALL P</x:v>
      </x:c>
      <x:c r="AD59" s="145" t="n">
        <x:v>150</x:v>
      </x:c>
      <x:c r="AE59" s="147" t="str">
        <x:v>Merged across PDFs — Truncated-name completion</x:v>
      </x:c>
      <x:c r="AF59" s="147" t="str">
        <x:v>Completed/updated from WS RATES.pdf</x:v>
      </x:c>
      <x:c r="AG59" s="147" t="str">
        <x:v>Exact WS RATES.pdf category</x:v>
      </x:c>
      <x:c r="AH59" s="139" t="str">
        <x:v>WS-RATES:2:23</x:v>
      </x:c>
      <x:c r="AI59" s="146"/>
      <x:c r="AJ59" s="146"/>
      <x:c r="AK59" s="146"/>
      <x:c r="AL59" s="146"/>
      <x:c r="AM59" s="146"/>
      <x:c r="AN59" s="147" t="str"/>
    </x:row>
    <x:row r="60">
      <x:c r="A60" s="139" t="str">
        <x:v>RS-000059</x:v>
      </x:c>
      <x:c r="B60" s="147" t="str">
        <x:v>CLARO FUN ST 10</x:v>
      </x:c>
      <x:c r="C60" s="139" t="str">
        <x:v>POINTER</x:v>
      </x:c>
      <x:c r="D60" s="139" t="str">
        <x:v>Both</x:v>
      </x:c>
      <x:c r="E60" s="147" t="str">
        <x:v>From initial classified workbook</x:v>
      </x:c>
      <x:c r="F60" s="139" t="str">
        <x:v>Piece</x:v>
      </x:c>
      <x:c r="G60" s="139"/>
      <x:c r="H60" s="139" t="str">
        <x:v>Not stated</x:v>
      </x:c>
      <x:c r="I60" s="139" t="str">
        <x:v>PKR</x:v>
      </x:c>
      <x:c r="J60" s="140" t="n">
        <x:v>105</x:v>
      </x:c>
      <x:c r="K60" s="140" t="n">
        <x:v>94</x:v>
      </x:c>
      <x:c r="L60" s="140" t="n">
        <x:v>105</x:v>
      </x:c>
      <x:c r="M60" s="140" t="n">
        <x:v>94</x:v>
      </x:c>
      <x:c r="N60" s="141" t="n">
        <x:f>L60-M60</x:f>
        <x:v>11</x:v>
      </x:c>
      <x:c r="O60" s="142" t="n">
        <x:f>IF(L60&gt;0,N60/L60,"")</x:f>
        <x:v>0.10476190476190476</x:v>
      </x:c>
      <x:c r="P60" s="142" t="n">
        <x:f>IF(M60&gt;0,N60/M60,"")</x:f>
        <x:v>0.11702127659574468</x:v>
      </x:c>
      <x:c r="Q60" s="141" t="n">
        <x:f>ROUND(L60*(1+'Assumptions'!$B$7)/'Assumptions'!$B$9,0)*'Assumptions'!$B$9</x:f>
        <x:v>115</x:v>
      </x:c>
      <x:c r="R60" s="141" t="n">
        <x:f>Q60-M60</x:f>
        <x:v>21</x:v>
      </x:c>
      <x:c r="S60" s="143" t="n">
        <x:f>'Assumptions'!$B$8</x:f>
        <x:v>12</x:v>
      </x:c>
      <x:c r="T60" s="141" t="n">
        <x:f>N60*S60</x:f>
        <x:v>132</x:v>
      </x:c>
      <x:c r="U60" s="139" t="str">
        <x:v>Source Valid</x:v>
      </x:c>
      <x:c r="V60" s="139" t="str">
        <x:v>High</x:v>
      </x:c>
      <x:c r="W60" s="147" t="str">
        <x:v>Source wholesale and buying prices retained</x:v>
      </x:c>
      <x:c r="X60" s="139" t="str">
        <x:v>Ready</x:v>
      </x:c>
      <x:c r="Y60" s="144" t="b">
        <x:v>1</x:v>
      </x:c>
      <x:c r="Z60" s="139" t="str">
        <x:v>WS RATES.pdf</x:v>
      </x:c>
      <x:c r="AA60" s="139" t="n">
        <x:v>2</x:v>
      </x:c>
      <x:c r="AB60" s="139" t="n">
        <x:v>24</x:v>
      </x:c>
      <x:c r="AC60" s="139" t="str">
        <x:v>CLARO FUN ST 10</x:v>
      </x:c>
      <x:c r="AD60" s="145" t="n">
        <x:v>105</x:v>
      </x:c>
      <x:c r="AE60" s="147" t="str">
        <x:v>Merged across PDFs — Exact/source-linked match</x:v>
      </x:c>
      <x:c r="AF60" s="147" t="str">
        <x:v>Exact WS RATES.pdf name</x:v>
      </x:c>
      <x:c r="AG60" s="147" t="str">
        <x:v>Exact WS RATES.pdf category</x:v>
      </x:c>
      <x:c r="AH60" s="139" t="str">
        <x:v>WS-RATES:2:24</x:v>
      </x:c>
      <x:c r="AI60" s="146"/>
      <x:c r="AJ60" s="146"/>
      <x:c r="AK60" s="146"/>
      <x:c r="AL60" s="146"/>
      <x:c r="AM60" s="146"/>
      <x:c r="AN60" s="147" t="str"/>
    </x:row>
    <x:row r="61">
      <x:c r="A61" s="139" t="str">
        <x:v>RS-000060</x:v>
      </x:c>
      <x:c r="B61" s="147" t="str">
        <x:v>CLARO FUN MARKER</x:v>
      </x:c>
      <x:c r="C61" s="139" t="str">
        <x:v>POINTER</x:v>
      </x:c>
      <x:c r="D61" s="139" t="str">
        <x:v>Both</x:v>
      </x:c>
      <x:c r="E61" s="147" t="str">
        <x:v>From initial classified workbook</x:v>
      </x:c>
      <x:c r="F61" s="139" t="str">
        <x:v>Piece</x:v>
      </x:c>
      <x:c r="G61" s="139"/>
      <x:c r="H61" s="139" t="str">
        <x:v>Not stated</x:v>
      </x:c>
      <x:c r="I61" s="139" t="str">
        <x:v>PKR</x:v>
      </x:c>
      <x:c r="J61" s="140" t="n">
        <x:v>99</x:v>
      </x:c>
      <x:c r="K61" s="140" t="n">
        <x:v>89</x:v>
      </x:c>
      <x:c r="L61" s="140" t="n">
        <x:v>99</x:v>
      </x:c>
      <x:c r="M61" s="140" t="n">
        <x:v>89</x:v>
      </x:c>
      <x:c r="N61" s="141" t="n">
        <x:f>L61-M61</x:f>
        <x:v>10</x:v>
      </x:c>
      <x:c r="O61" s="142" t="n">
        <x:f>IF(L61&gt;0,N61/L61,"")</x:f>
        <x:v>0.10101010101010101</x:v>
      </x:c>
      <x:c r="P61" s="142" t="n">
        <x:f>IF(M61&gt;0,N61/M61,"")</x:f>
        <x:v>0.11235955056179775</x:v>
      </x:c>
      <x:c r="Q61" s="141" t="n">
        <x:f>ROUND(L61*(1+'Assumptions'!$B$7)/'Assumptions'!$B$9,0)*'Assumptions'!$B$9</x:f>
        <x:v>110</x:v>
      </x:c>
      <x:c r="R61" s="141" t="n">
        <x:f>Q61-M61</x:f>
        <x:v>21</x:v>
      </x:c>
      <x:c r="S61" s="143" t="n">
        <x:f>'Assumptions'!$B$8</x:f>
        <x:v>12</x:v>
      </x:c>
      <x:c r="T61" s="141" t="n">
        <x:f>N61*S61</x:f>
        <x:v>120</x:v>
      </x:c>
      <x:c r="U61" s="139" t="str">
        <x:v>Source Valid</x:v>
      </x:c>
      <x:c r="V61" s="139" t="str">
        <x:v>High</x:v>
      </x:c>
      <x:c r="W61" s="147" t="str">
        <x:v>Source wholesale and buying prices retained</x:v>
      </x:c>
      <x:c r="X61" s="139" t="str">
        <x:v>Ready</x:v>
      </x:c>
      <x:c r="Y61" s="144" t="b">
        <x:v>1</x:v>
      </x:c>
      <x:c r="Z61" s="139" t="str">
        <x:v>WS RATES.pdf</x:v>
      </x:c>
      <x:c r="AA61" s="139" t="n">
        <x:v>2</x:v>
      </x:c>
      <x:c r="AB61" s="139" t="n">
        <x:v>25</x:v>
      </x:c>
      <x:c r="AC61" s="139" t="str">
        <x:v>CLARO FUN MARKER</x:v>
      </x:c>
      <x:c r="AD61" s="145" t="n">
        <x:v>99</x:v>
      </x:c>
      <x:c r="AE61" s="147" t="str">
        <x:v>Merged across PDFs — Exact/source-linked match</x:v>
      </x:c>
      <x:c r="AF61" s="147" t="str">
        <x:v>Exact WS RATES.pdf name</x:v>
      </x:c>
      <x:c r="AG61" s="147" t="str">
        <x:v>Exact WS RATES.pdf category</x:v>
      </x:c>
      <x:c r="AH61" s="139" t="str">
        <x:v>WS-RATES:2:25</x:v>
      </x:c>
      <x:c r="AI61" s="146"/>
      <x:c r="AJ61" s="146"/>
      <x:c r="AK61" s="146"/>
      <x:c r="AL61" s="146"/>
      <x:c r="AM61" s="146"/>
      <x:c r="AN61" s="147" t="str"/>
    </x:row>
    <x:row r="62">
      <x:c r="A62" s="139" t="str">
        <x:v>RS-000061</x:v>
      </x:c>
      <x:c r="B62" s="147" t="str">
        <x:v>HAND FAN BULBULA</x:v>
      </x:c>
      <x:c r="C62" s="139" t="str">
        <x:v>CHINA</x:v>
      </x:c>
      <x:c r="D62" s="139" t="str">
        <x:v>Both</x:v>
      </x:c>
      <x:c r="E62" s="147" t="str">
        <x:v>From initial classified workbook</x:v>
      </x:c>
      <x:c r="F62" s="139" t="str">
        <x:v>Piece</x:v>
      </x:c>
      <x:c r="G62" s="139"/>
      <x:c r="H62" s="139" t="str">
        <x:v>Not stated</x:v>
      </x:c>
      <x:c r="I62" s="139" t="str">
        <x:v>PKR</x:v>
      </x:c>
      <x:c r="J62" s="140" t="n">
        <x:v>190</x:v>
      </x:c>
      <x:c r="K62" s="140" t="n">
        <x:v>186</x:v>
      </x:c>
      <x:c r="L62" s="140" t="n">
        <x:v>190</x:v>
      </x:c>
      <x:c r="M62" s="140" t="n">
        <x:v>186</x:v>
      </x:c>
      <x:c r="N62" s="141" t="n">
        <x:f>L62-M62</x:f>
        <x:v>4</x:v>
      </x:c>
      <x:c r="O62" s="142" t="n">
        <x:f>IF(L62&gt;0,N62/L62,"")</x:f>
        <x:v>0.021052631578947368</x:v>
      </x:c>
      <x:c r="P62" s="142" t="n">
        <x:f>IF(M62&gt;0,N62/M62,"")</x:f>
        <x:v>0.021505376344086023</x:v>
      </x:c>
      <x:c r="Q62" s="141" t="n">
        <x:f>ROUND(L62*(1+'Assumptions'!$B$7)/'Assumptions'!$B$9,0)*'Assumptions'!$B$9</x:f>
        <x:v>210</x:v>
      </x:c>
      <x:c r="R62" s="141" t="n">
        <x:f>Q62-M62</x:f>
        <x:v>24</x:v>
      </x:c>
      <x:c r="S62" s="143" t="n">
        <x:f>'Assumptions'!$B$8</x:f>
        <x:v>12</x:v>
      </x:c>
      <x:c r="T62" s="141" t="n">
        <x:f>N62*S62</x:f>
        <x:v>48</x:v>
      </x:c>
      <x:c r="U62" s="139" t="str">
        <x:v>Source Valid</x:v>
      </x:c>
      <x:c r="V62" s="139" t="str">
        <x:v>High</x:v>
      </x:c>
      <x:c r="W62" s="147" t="str">
        <x:v>Source wholesale and buying prices retained</x:v>
      </x:c>
      <x:c r="X62" s="139" t="str">
        <x:v>Ready</x:v>
      </x:c>
      <x:c r="Y62" s="144" t="b">
        <x:v>1</x:v>
      </x:c>
      <x:c r="Z62" s="139" t="str">
        <x:v>WS RATES.pdf</x:v>
      </x:c>
      <x:c r="AA62" s="139" t="n">
        <x:v>2</x:v>
      </x:c>
      <x:c r="AB62" s="139" t="n">
        <x:v>26</x:v>
      </x:c>
      <x:c r="AC62" s="139" t="str">
        <x:v>HAND FAN BULBULA</x:v>
      </x:c>
      <x:c r="AD62" s="145" t="n">
        <x:v>190</x:v>
      </x:c>
      <x:c r="AE62" s="147" t="str">
        <x:v>Merged across PDFs — Exact/source-linked match</x:v>
      </x:c>
      <x:c r="AF62" s="147" t="str">
        <x:v>Exact WS RATES.pdf name</x:v>
      </x:c>
      <x:c r="AG62" s="147" t="str">
        <x:v>Exact WS RATES.pdf category</x:v>
      </x:c>
      <x:c r="AH62" s="139" t="str">
        <x:v>WS-RATES:2:26</x:v>
      </x:c>
      <x:c r="AI62" s="146"/>
      <x:c r="AJ62" s="146"/>
      <x:c r="AK62" s="146"/>
      <x:c r="AL62" s="146"/>
      <x:c r="AM62" s="146"/>
      <x:c r="AN62" s="147" t="str"/>
    </x:row>
    <x:row r="63">
      <x:c r="A63" s="139" t="str">
        <x:v>RS-000062</x:v>
      </x:c>
      <x:c r="B63" s="147" t="str">
        <x:v>MASTER ELFI 20 GRAM</x:v>
      </x:c>
      <x:c r="C63" s="139" t="str">
        <x:v>CHINA DAIRIES</x:v>
      </x:c>
      <x:c r="D63" s="139" t="str">
        <x:v>Both</x:v>
      </x:c>
      <x:c r="E63" s="147" t="str">
        <x:v>From initial classified workbook</x:v>
      </x:c>
      <x:c r="F63" s="139" t="str">
        <x:v>Piece</x:v>
      </x:c>
      <x:c r="G63" s="139"/>
      <x:c r="H63" s="139" t="str">
        <x:v>Not stated</x:v>
      </x:c>
      <x:c r="I63" s="139" t="str">
        <x:v>PKR</x:v>
      </x:c>
      <x:c r="J63" s="140" t="n">
        <x:v>105</x:v>
      </x:c>
      <x:c r="K63" s="140" t="n">
        <x:v>96</x:v>
      </x:c>
      <x:c r="L63" s="140" t="n">
        <x:v>105</x:v>
      </x:c>
      <x:c r="M63" s="140" t="n">
        <x:v>96</x:v>
      </x:c>
      <x:c r="N63" s="141" t="n">
        <x:f>L63-M63</x:f>
        <x:v>9</x:v>
      </x:c>
      <x:c r="O63" s="142" t="n">
        <x:f>IF(L63&gt;0,N63/L63,"")</x:f>
        <x:v>0.08571428571428572</x:v>
      </x:c>
      <x:c r="P63" s="142" t="n">
        <x:f>IF(M63&gt;0,N63/M63,"")</x:f>
        <x:v>0.09375</x:v>
      </x:c>
      <x:c r="Q63" s="141" t="n">
        <x:f>ROUND(L63*(1+'Assumptions'!$B$7)/'Assumptions'!$B$9,0)*'Assumptions'!$B$9</x:f>
        <x:v>115</x:v>
      </x:c>
      <x:c r="R63" s="141" t="n">
        <x:f>Q63-M63</x:f>
        <x:v>19</x:v>
      </x:c>
      <x:c r="S63" s="143" t="n">
        <x:f>'Assumptions'!$B$8</x:f>
        <x:v>12</x:v>
      </x:c>
      <x:c r="T63" s="141" t="n">
        <x:f>N63*S63</x:f>
        <x:v>108</x:v>
      </x:c>
      <x:c r="U63" s="139" t="str">
        <x:v>Source Valid</x:v>
      </x:c>
      <x:c r="V63" s="139" t="str">
        <x:v>High</x:v>
      </x:c>
      <x:c r="W63" s="147" t="str">
        <x:v>Source wholesale and buying prices retained</x:v>
      </x:c>
      <x:c r="X63" s="139" t="str">
        <x:v>Ready</x:v>
      </x:c>
      <x:c r="Y63" s="144" t="b">
        <x:v>1</x:v>
      </x:c>
      <x:c r="Z63" s="139" t="str">
        <x:v>WS RATES.pdf</x:v>
      </x:c>
      <x:c r="AA63" s="139" t="n">
        <x:v>2</x:v>
      </x:c>
      <x:c r="AB63" s="139" t="n">
        <x:v>27</x:v>
      </x:c>
      <x:c r="AC63" s="139" t="str">
        <x:v>MASTER ELFI 20 GRAM</x:v>
      </x:c>
      <x:c r="AD63" s="145" t="n">
        <x:v>105</x:v>
      </x:c>
      <x:c r="AE63" s="147" t="str">
        <x:v>Merged across PDFs — Exact/source-linked match</x:v>
      </x:c>
      <x:c r="AF63" s="147" t="str">
        <x:v>Exact WS RATES.pdf name</x:v>
      </x:c>
      <x:c r="AG63" s="147" t="str">
        <x:v>Exact WS RATES.pdf category</x:v>
      </x:c>
      <x:c r="AH63" s="139" t="str">
        <x:v>WS-RATES:2:27</x:v>
      </x:c>
      <x:c r="AI63" s="146"/>
      <x:c r="AJ63" s="146"/>
      <x:c r="AK63" s="146"/>
      <x:c r="AL63" s="146"/>
      <x:c r="AM63" s="146"/>
      <x:c r="AN63" s="147" t="str"/>
    </x:row>
    <x:row r="64">
      <x:c r="A64" s="139" t="str">
        <x:v>RS-000063</x:v>
      </x:c>
      <x:c r="B64" s="147" t="str">
        <x:v>G/F SHINY PENCIL</x:v>
      </x:c>
      <x:c r="C64" s="139" t="str">
        <x:v>PENCILS</x:v>
      </x:c>
      <x:c r="D64" s="139" t="str">
        <x:v>Both</x:v>
      </x:c>
      <x:c r="E64" s="147" t="str">
        <x:v>From initial classified workbook</x:v>
      </x:c>
      <x:c r="F64" s="139" t="str">
        <x:v>Piece</x:v>
      </x:c>
      <x:c r="G64" s="139"/>
      <x:c r="H64" s="139" t="str">
        <x:v>Not stated</x:v>
      </x:c>
      <x:c r="I64" s="139" t="str">
        <x:v>PKR</x:v>
      </x:c>
      <x:c r="J64" s="140" t="n">
        <x:v>176</x:v>
      </x:c>
      <x:c r="K64" s="140" t="n">
        <x:v>163</x:v>
      </x:c>
      <x:c r="L64" s="140" t="n">
        <x:v>176</x:v>
      </x:c>
      <x:c r="M64" s="140" t="n">
        <x:v>163</x:v>
      </x:c>
      <x:c r="N64" s="141" t="n">
        <x:f>L64-M64</x:f>
        <x:v>13</x:v>
      </x:c>
      <x:c r="O64" s="142" t="n">
        <x:f>IF(L64&gt;0,N64/L64,"")</x:f>
        <x:v>0.07386363636363637</x:v>
      </x:c>
      <x:c r="P64" s="142" t="n">
        <x:f>IF(M64&gt;0,N64/M64,"")</x:f>
        <x:v>0.07975460122699386</x:v>
      </x:c>
      <x:c r="Q64" s="141" t="n">
        <x:f>ROUND(L64*(1+'Assumptions'!$B$7)/'Assumptions'!$B$9,0)*'Assumptions'!$B$9</x:f>
        <x:v>195</x:v>
      </x:c>
      <x:c r="R64" s="141" t="n">
        <x:f>Q64-M64</x:f>
        <x:v>32</x:v>
      </x:c>
      <x:c r="S64" s="143" t="n">
        <x:f>'Assumptions'!$B$8</x:f>
        <x:v>12</x:v>
      </x:c>
      <x:c r="T64" s="141" t="n">
        <x:f>N64*S64</x:f>
        <x:v>156</x:v>
      </x:c>
      <x:c r="U64" s="139" t="str">
        <x:v>Source Valid</x:v>
      </x:c>
      <x:c r="V64" s="139" t="str">
        <x:v>High</x:v>
      </x:c>
      <x:c r="W64" s="147" t="str">
        <x:v>Source wholesale and buying prices retained</x:v>
      </x:c>
      <x:c r="X64" s="139" t="str">
        <x:v>Ready</x:v>
      </x:c>
      <x:c r="Y64" s="144" t="b">
        <x:v>1</x:v>
      </x:c>
      <x:c r="Z64" s="139" t="str">
        <x:v>WS RATES.pdf</x:v>
      </x:c>
      <x:c r="AA64" s="139" t="n">
        <x:v>2</x:v>
      </x:c>
      <x:c r="AB64" s="139" t="n">
        <x:v>28</x:v>
      </x:c>
      <x:c r="AC64" s="139" t="str">
        <x:v>G/F SHINY PENCIL</x:v>
      </x:c>
      <x:c r="AD64" s="145" t="n">
        <x:v>176</x:v>
      </x:c>
      <x:c r="AE64" s="147" t="str">
        <x:v>Merged across PDFs — Exact/source-linked match</x:v>
      </x:c>
      <x:c r="AF64" s="147" t="str">
        <x:v>Exact WS RATES.pdf name</x:v>
      </x:c>
      <x:c r="AG64" s="147" t="str">
        <x:v>Exact WS RATES.pdf category</x:v>
      </x:c>
      <x:c r="AH64" s="139" t="str">
        <x:v>WS-RATES:2:28</x:v>
      </x:c>
      <x:c r="AI64" s="146"/>
      <x:c r="AJ64" s="146"/>
      <x:c r="AK64" s="146"/>
      <x:c r="AL64" s="146"/>
      <x:c r="AM64" s="146"/>
      <x:c r="AN64" s="147" t="str"/>
    </x:row>
    <x:row r="65">
      <x:c r="A65" s="139" t="str">
        <x:v>RS-000064</x:v>
      </x:c>
      <x:c r="B65" s="147" t="str">
        <x:v>SILVER X WATER DAMPER</x:v>
      </x:c>
      <x:c r="C65" s="139" t="str">
        <x:v>CHINA</x:v>
      </x:c>
      <x:c r="D65" s="139" t="str">
        <x:v>Both</x:v>
      </x:c>
      <x:c r="E65" s="147" t="str">
        <x:v>From initial classified workbook</x:v>
      </x:c>
      <x:c r="F65" s="139" t="str">
        <x:v>Piece</x:v>
      </x:c>
      <x:c r="G65" s="139"/>
      <x:c r="H65" s="139" t="str">
        <x:v>Not stated</x:v>
      </x:c>
      <x:c r="I65" s="139" t="str">
        <x:v>PKR</x:v>
      </x:c>
      <x:c r="J65" s="140" t="n">
        <x:v>50</x:v>
      </x:c>
      <x:c r="K65" s="140" t="n">
        <x:v>43</x:v>
      </x:c>
      <x:c r="L65" s="140" t="n">
        <x:v>50</x:v>
      </x:c>
      <x:c r="M65" s="140" t="n">
        <x:v>43</x:v>
      </x:c>
      <x:c r="N65" s="141" t="n">
        <x:f>L65-M65</x:f>
        <x:v>7</x:v>
      </x:c>
      <x:c r="O65" s="142" t="n">
        <x:f>IF(L65&gt;0,N65/L65,"")</x:f>
        <x:v>0.14</x:v>
      </x:c>
      <x:c r="P65" s="142" t="n">
        <x:f>IF(M65&gt;0,N65/M65,"")</x:f>
        <x:v>0.16279069767441862</x:v>
      </x:c>
      <x:c r="Q65" s="141" t="n">
        <x:f>ROUND(L65*(1+'Assumptions'!$B$7)/'Assumptions'!$B$9,0)*'Assumptions'!$B$9</x:f>
        <x:v>55</x:v>
      </x:c>
      <x:c r="R65" s="141" t="n">
        <x:f>Q65-M65</x:f>
        <x:v>12</x:v>
      </x:c>
      <x:c r="S65" s="143" t="n">
        <x:f>'Assumptions'!$B$8</x:f>
        <x:v>12</x:v>
      </x:c>
      <x:c r="T65" s="141" t="n">
        <x:f>N65*S65</x:f>
        <x:v>84</x:v>
      </x:c>
      <x:c r="U65" s="139" t="str">
        <x:v>Source Valid</x:v>
      </x:c>
      <x:c r="V65" s="139" t="str">
        <x:v>High</x:v>
      </x:c>
      <x:c r="W65" s="147" t="str">
        <x:v>Source wholesale and buying prices retained</x:v>
      </x:c>
      <x:c r="X65" s="139" t="str">
        <x:v>Ready</x:v>
      </x:c>
      <x:c r="Y65" s="144" t="b">
        <x:v>1</x:v>
      </x:c>
      <x:c r="Z65" s="139" t="str">
        <x:v>WS RATES.pdf</x:v>
      </x:c>
      <x:c r="AA65" s="139" t="n">
        <x:v>2</x:v>
      </x:c>
      <x:c r="AB65" s="139" t="n">
        <x:v>29</x:v>
      </x:c>
      <x:c r="AC65" s="139" t="str">
        <x:v>SILVER X WATER DAMPER</x:v>
      </x:c>
      <x:c r="AD65" s="145" t="n">
        <x:v>50</x:v>
      </x:c>
      <x:c r="AE65" s="147" t="str">
        <x:v>Merged across PDFs — Exact/source-linked match</x:v>
      </x:c>
      <x:c r="AF65" s="147" t="str">
        <x:v>Exact WS RATES.pdf name</x:v>
      </x:c>
      <x:c r="AG65" s="147" t="str">
        <x:v>Exact WS RATES.pdf category</x:v>
      </x:c>
      <x:c r="AH65" s="139" t="str">
        <x:v>WS-RATES:2:29</x:v>
      </x:c>
      <x:c r="AI65" s="146"/>
      <x:c r="AJ65" s="146"/>
      <x:c r="AK65" s="146"/>
      <x:c r="AL65" s="146"/>
      <x:c r="AM65" s="146"/>
      <x:c r="AN65" s="147" t="str"/>
    </x:row>
    <x:row r="66">
      <x:c r="A66" s="139" t="str">
        <x:v>RS-000065</x:v>
      </x:c>
      <x:c r="B66" s="147" t="str">
        <x:v>TOKO WATER DAMPER</x:v>
      </x:c>
      <x:c r="C66" s="139" t="str">
        <x:v>CHINA</x:v>
      </x:c>
      <x:c r="D66" s="139" t="str">
        <x:v>Both</x:v>
      </x:c>
      <x:c r="E66" s="147" t="str">
        <x:v>From initial classified workbook</x:v>
      </x:c>
      <x:c r="F66" s="139" t="str">
        <x:v>Piece</x:v>
      </x:c>
      <x:c r="G66" s="139"/>
      <x:c r="H66" s="139" t="str">
        <x:v>Not stated</x:v>
      </x:c>
      <x:c r="I66" s="139" t="str">
        <x:v>PKR</x:v>
      </x:c>
      <x:c r="J66" s="140" t="n">
        <x:v>120</x:v>
      </x:c>
      <x:c r="K66" s="140" t="n">
        <x:v>102</x:v>
      </x:c>
      <x:c r="L66" s="140" t="n">
        <x:v>120</x:v>
      </x:c>
      <x:c r="M66" s="140" t="n">
        <x:v>102</x:v>
      </x:c>
      <x:c r="N66" s="141" t="n">
        <x:f>L66-M66</x:f>
        <x:v>18</x:v>
      </x:c>
      <x:c r="O66" s="142" t="n">
        <x:f>IF(L66&gt;0,N66/L66,"")</x:f>
        <x:v>0.15</x:v>
      </x:c>
      <x:c r="P66" s="142" t="n">
        <x:f>IF(M66&gt;0,N66/M66,"")</x:f>
        <x:v>0.17647058823529413</x:v>
      </x:c>
      <x:c r="Q66" s="141" t="n">
        <x:f>ROUND(L66*(1+'Assumptions'!$B$7)/'Assumptions'!$B$9,0)*'Assumptions'!$B$9</x:f>
        <x:v>130</x:v>
      </x:c>
      <x:c r="R66" s="141" t="n">
        <x:f>Q66-M66</x:f>
        <x:v>28</x:v>
      </x:c>
      <x:c r="S66" s="143" t="n">
        <x:f>'Assumptions'!$B$8</x:f>
        <x:v>12</x:v>
      </x:c>
      <x:c r="T66" s="141" t="n">
        <x:f>N66*S66</x:f>
        <x:v>216</x:v>
      </x:c>
      <x:c r="U66" s="139" t="str">
        <x:v>Source Valid</x:v>
      </x:c>
      <x:c r="V66" s="139" t="str">
        <x:v>High</x:v>
      </x:c>
      <x:c r="W66" s="147" t="str">
        <x:v>Source wholesale and buying prices retained</x:v>
      </x:c>
      <x:c r="X66" s="139" t="str">
        <x:v>Ready</x:v>
      </x:c>
      <x:c r="Y66" s="144" t="b">
        <x:v>1</x:v>
      </x:c>
      <x:c r="Z66" s="139" t="str">
        <x:v>WS RATES.pdf</x:v>
      </x:c>
      <x:c r="AA66" s="139" t="n">
        <x:v>2</x:v>
      </x:c>
      <x:c r="AB66" s="139" t="n">
        <x:v>30</x:v>
      </x:c>
      <x:c r="AC66" s="139" t="str">
        <x:v>TOKO WATER DAMPER</x:v>
      </x:c>
      <x:c r="AD66" s="145" t="n">
        <x:v>120</x:v>
      </x:c>
      <x:c r="AE66" s="147" t="str">
        <x:v>Merged across PDFs — Exact/source-linked match</x:v>
      </x:c>
      <x:c r="AF66" s="147" t="str">
        <x:v>Exact WS RATES.pdf name</x:v>
      </x:c>
      <x:c r="AG66" s="147" t="str">
        <x:v>Exact WS RATES.pdf category</x:v>
      </x:c>
      <x:c r="AH66" s="139" t="str">
        <x:v>WS-RATES:2:30</x:v>
      </x:c>
      <x:c r="AI66" s="146"/>
      <x:c r="AJ66" s="146"/>
      <x:c r="AK66" s="146"/>
      <x:c r="AL66" s="146"/>
      <x:c r="AM66" s="146"/>
      <x:c r="AN66" s="147" t="str"/>
    </x:row>
    <x:row r="67">
      <x:c r="A67" s="139" t="str">
        <x:v>RS-000066</x:v>
      </x:c>
      <x:c r="B67" s="147" t="str">
        <x:v>CALCULATOR DJ-9300G</x:v>
      </x:c>
      <x:c r="C67" s="139" t="str">
        <x:v>SHOP CALCULATOR</x:v>
      </x:c>
      <x:c r="D67" s="139" t="str">
        <x:v>Both</x:v>
      </x:c>
      <x:c r="E67" s="147" t="str">
        <x:v>From initial classified workbook</x:v>
      </x:c>
      <x:c r="F67" s="139" t="str">
        <x:v>Piece</x:v>
      </x:c>
      <x:c r="G67" s="139"/>
      <x:c r="H67" s="139" t="str">
        <x:v>Not stated</x:v>
      </x:c>
      <x:c r="I67" s="139" t="str">
        <x:v>PKR</x:v>
      </x:c>
      <x:c r="J67" s="140" t="n">
        <x:v>900</x:v>
      </x:c>
      <x:c r="K67" s="140" t="n">
        <x:v>790</x:v>
      </x:c>
      <x:c r="L67" s="140" t="n">
        <x:v>900</x:v>
      </x:c>
      <x:c r="M67" s="140" t="n">
        <x:v>790</x:v>
      </x:c>
      <x:c r="N67" s="141" t="n">
        <x:f>L67-M67</x:f>
        <x:v>110</x:v>
      </x:c>
      <x:c r="O67" s="142" t="n">
        <x:f>IF(L67&gt;0,N67/L67,"")</x:f>
        <x:v>0.12222222222222222</x:v>
      </x:c>
      <x:c r="P67" s="142" t="n">
        <x:f>IF(M67&gt;0,N67/M67,"")</x:f>
        <x:v>0.13924050632911392</x:v>
      </x:c>
      <x:c r="Q67" s="141" t="n">
        <x:f>ROUND(L67*(1+'Assumptions'!$B$7)/'Assumptions'!$B$9,0)*'Assumptions'!$B$9</x:f>
        <x:v>990</x:v>
      </x:c>
      <x:c r="R67" s="141" t="n">
        <x:f>Q67-M67</x:f>
        <x:v>200</x:v>
      </x:c>
      <x:c r="S67" s="143" t="n">
        <x:f>'Assumptions'!$B$8</x:f>
        <x:v>12</x:v>
      </x:c>
      <x:c r="T67" s="141" t="n">
        <x:f>N67*S67</x:f>
        <x:v>1320</x:v>
      </x:c>
      <x:c r="U67" s="139" t="str">
        <x:v>Source Valid</x:v>
      </x:c>
      <x:c r="V67" s="139" t="str">
        <x:v>High</x:v>
      </x:c>
      <x:c r="W67" s="147" t="str">
        <x:v>Source wholesale and buying prices retained</x:v>
      </x:c>
      <x:c r="X67" s="139" t="str">
        <x:v>Ready</x:v>
      </x:c>
      <x:c r="Y67" s="144" t="b">
        <x:v>1</x:v>
      </x:c>
      <x:c r="Z67" s="139" t="str">
        <x:v>WS RATES.pdf</x:v>
      </x:c>
      <x:c r="AA67" s="139" t="n">
        <x:v>2</x:v>
      </x:c>
      <x:c r="AB67" s="139" t="n">
        <x:v>31</x:v>
      </x:c>
      <x:c r="AC67" s="139" t="str">
        <x:v>CALCULATOR DJ-9300G</x:v>
      </x:c>
      <x:c r="AD67" s="145" t="n">
        <x:v>900</x:v>
      </x:c>
      <x:c r="AE67" s="147" t="str">
        <x:v>Merged across PDFs — Exact/source-linked match</x:v>
      </x:c>
      <x:c r="AF67" s="147" t="str">
        <x:v>Exact WS RATES.pdf name</x:v>
      </x:c>
      <x:c r="AG67" s="147" t="str">
        <x:v>Exact WS RATES.pdf category</x:v>
      </x:c>
      <x:c r="AH67" s="139" t="str">
        <x:v>WS-RATES:2:31</x:v>
      </x:c>
      <x:c r="AI67" s="146"/>
      <x:c r="AJ67" s="146"/>
      <x:c r="AK67" s="146"/>
      <x:c r="AL67" s="146"/>
      <x:c r="AM67" s="146"/>
      <x:c r="AN67" s="147" t="str"/>
    </x:row>
    <x:row r="68">
      <x:c r="A68" s="139" t="str">
        <x:v>RS-000067</x:v>
      </x:c>
      <x:c r="B68" s="147" t="str">
        <x:v>NEW DUX PENCIL 888</x:v>
      </x:c>
      <x:c r="C68" s="139" t="str">
        <x:v>PENCILS</x:v>
      </x:c>
      <x:c r="D68" s="139" t="str">
        <x:v>Both</x:v>
      </x:c>
      <x:c r="E68" s="147" t="str">
        <x:v>From initial classified workbook</x:v>
      </x:c>
      <x:c r="F68" s="139" t="str">
        <x:v>Piece</x:v>
      </x:c>
      <x:c r="G68" s="139"/>
      <x:c r="H68" s="139" t="str">
        <x:v>Not stated</x:v>
      </x:c>
      <x:c r="I68" s="139" t="str">
        <x:v>PKR</x:v>
      </x:c>
      <x:c r="J68" s="140" t="n">
        <x:v>175</x:v>
      </x:c>
      <x:c r="K68" s="140" t="n">
        <x:v>169</x:v>
      </x:c>
      <x:c r="L68" s="140" t="n">
        <x:v>175</x:v>
      </x:c>
      <x:c r="M68" s="140" t="n">
        <x:v>169</x:v>
      </x:c>
      <x:c r="N68" s="141" t="n">
        <x:f>L68-M68</x:f>
        <x:v>6</x:v>
      </x:c>
      <x:c r="O68" s="142" t="n">
        <x:f>IF(L68&gt;0,N68/L68,"")</x:f>
        <x:v>0.03428571428571429</x:v>
      </x:c>
      <x:c r="P68" s="142" t="n">
        <x:f>IF(M68&gt;0,N68/M68,"")</x:f>
        <x:v>0.03550295857988166</x:v>
      </x:c>
      <x:c r="Q68" s="141" t="n">
        <x:f>ROUND(L68*(1+'Assumptions'!$B$7)/'Assumptions'!$B$9,0)*'Assumptions'!$B$9</x:f>
        <x:v>195</x:v>
      </x:c>
      <x:c r="R68" s="141" t="n">
        <x:f>Q68-M68</x:f>
        <x:v>26</x:v>
      </x:c>
      <x:c r="S68" s="143" t="n">
        <x:f>'Assumptions'!$B$8</x:f>
        <x:v>12</x:v>
      </x:c>
      <x:c r="T68" s="141" t="n">
        <x:f>N68*S68</x:f>
        <x:v>72</x:v>
      </x:c>
      <x:c r="U68" s="139" t="str">
        <x:v>Source Valid</x:v>
      </x:c>
      <x:c r="V68" s="139" t="str">
        <x:v>High</x:v>
      </x:c>
      <x:c r="W68" s="147" t="str">
        <x:v>Source wholesale and buying prices retained</x:v>
      </x:c>
      <x:c r="X68" s="139" t="str">
        <x:v>Ready</x:v>
      </x:c>
      <x:c r="Y68" s="144" t="b">
        <x:v>1</x:v>
      </x:c>
      <x:c r="Z68" s="139" t="str">
        <x:v>WS RATES.pdf</x:v>
      </x:c>
      <x:c r="AA68" s="139" t="n">
        <x:v>2</x:v>
      </x:c>
      <x:c r="AB68" s="139" t="n">
        <x:v>32</x:v>
      </x:c>
      <x:c r="AC68" s="139" t="str">
        <x:v>NEW DUX PENCIL 888</x:v>
      </x:c>
      <x:c r="AD68" s="145" t="n">
        <x:v>175</x:v>
      </x:c>
      <x:c r="AE68" s="147" t="str">
        <x:v>Merged across PDFs — Exact/source-linked match</x:v>
      </x:c>
      <x:c r="AF68" s="147" t="str">
        <x:v>Exact WS RATES.pdf name</x:v>
      </x:c>
      <x:c r="AG68" s="147" t="str">
        <x:v>Exact WS RATES.pdf category</x:v>
      </x:c>
      <x:c r="AH68" s="139" t="str">
        <x:v>WS-RATES:2:32</x:v>
      </x:c>
      <x:c r="AI68" s="146"/>
      <x:c r="AJ68" s="146"/>
      <x:c r="AK68" s="146"/>
      <x:c r="AL68" s="146"/>
      <x:c r="AM68" s="146"/>
      <x:c r="AN68" s="147" t="str"/>
    </x:row>
    <x:row r="69">
      <x:c r="A69" s="139" t="str">
        <x:v>RS-000068</x:v>
      </x:c>
      <x:c r="B69" s="147" t="str">
        <x:v>IMP REGISTER USAMA LARGE</x:v>
      </x:c>
      <x:c r="C69" s="139" t="str">
        <x:v>REGISTERS</x:v>
      </x:c>
      <x:c r="D69" s="139" t="str">
        <x:v>Both</x:v>
      </x:c>
      <x:c r="E69" s="147" t="str">
        <x:v>From initial classified workbook</x:v>
      </x:c>
      <x:c r="F69" s="139" t="str">
        <x:v>Piece</x:v>
      </x:c>
      <x:c r="G69" s="139"/>
      <x:c r="H69" s="139" t="str">
        <x:v>Not stated</x:v>
      </x:c>
      <x:c r="I69" s="139" t="str">
        <x:v>PKR</x:v>
      </x:c>
      <x:c r="J69" s="140" t="n">
        <x:v>390</x:v>
      </x:c>
      <x:c r="K69" s="140" t="n">
        <x:v>360</x:v>
      </x:c>
      <x:c r="L69" s="140" t="n">
        <x:v>390</x:v>
      </x:c>
      <x:c r="M69" s="140" t="n">
        <x:v>360</x:v>
      </x:c>
      <x:c r="N69" s="141" t="n">
        <x:f>L69-M69</x:f>
        <x:v>30</x:v>
      </x:c>
      <x:c r="O69" s="142" t="n">
        <x:f>IF(L69&gt;0,N69/L69,"")</x:f>
        <x:v>0.07692307692307693</x:v>
      </x:c>
      <x:c r="P69" s="142" t="n">
        <x:f>IF(M69&gt;0,N69/M69,"")</x:f>
        <x:v>0.08333333333333333</x:v>
      </x:c>
      <x:c r="Q69" s="141" t="n">
        <x:f>ROUND(L69*(1+'Assumptions'!$B$7)/'Assumptions'!$B$9,0)*'Assumptions'!$B$9</x:f>
        <x:v>430</x:v>
      </x:c>
      <x:c r="R69" s="141" t="n">
        <x:f>Q69-M69</x:f>
        <x:v>70</x:v>
      </x:c>
      <x:c r="S69" s="143" t="n">
        <x:f>'Assumptions'!$B$8</x:f>
        <x:v>12</x:v>
      </x:c>
      <x:c r="T69" s="141" t="n">
        <x:f>N69*S69</x:f>
        <x:v>360</x:v>
      </x:c>
      <x:c r="U69" s="139" t="str">
        <x:v>Source Valid</x:v>
      </x:c>
      <x:c r="V69" s="139" t="str">
        <x:v>High</x:v>
      </x:c>
      <x:c r="W69" s="147" t="str">
        <x:v>Source wholesale and buying prices retained</x:v>
      </x:c>
      <x:c r="X69" s="139" t="str">
        <x:v>Ready</x:v>
      </x:c>
      <x:c r="Y69" s="144" t="b">
        <x:v>1</x:v>
      </x:c>
      <x:c r="Z69" s="139" t="str">
        <x:v>WS RATES.pdf</x:v>
      </x:c>
      <x:c r="AA69" s="139" t="n">
        <x:v>2</x:v>
      </x:c>
      <x:c r="AB69" s="139" t="n">
        <x:v>33</x:v>
      </x:c>
      <x:c r="AC69" s="139" t="str">
        <x:v>IMP REGISTER USAMA LARG</x:v>
      </x:c>
      <x:c r="AD69" s="145" t="n">
        <x:v>390</x:v>
      </x:c>
      <x:c r="AE69" s="147" t="str">
        <x:v>Merged across PDFs — Truncated-name completion</x:v>
      </x:c>
      <x:c r="AF69" s="147" t="str">
        <x:v>Completed/updated from WS RATES.pdf</x:v>
      </x:c>
      <x:c r="AG69" s="147" t="str">
        <x:v>Exact WS RATES.pdf category</x:v>
      </x:c>
      <x:c r="AH69" s="139" t="str">
        <x:v>WS-RATES:2:33</x:v>
      </x:c>
      <x:c r="AI69" s="146"/>
      <x:c r="AJ69" s="146"/>
      <x:c r="AK69" s="146"/>
      <x:c r="AL69" s="146"/>
      <x:c r="AM69" s="146"/>
      <x:c r="AN69" s="147" t="str"/>
    </x:row>
    <x:row r="70">
      <x:c r="A70" s="139" t="str">
        <x:v>RS-000069</x:v>
      </x:c>
      <x:c r="B70" s="147" t="str">
        <x:v>LUDO GOTI SMALL (BOX)</x:v>
      </x:c>
      <x:c r="C70" s="139" t="str">
        <x:v>LUDO DANA + GOTI</x:v>
      </x:c>
      <x:c r="D70" s="139" t="str">
        <x:v>Both</x:v>
      </x:c>
      <x:c r="E70" s="147" t="str">
        <x:v>From initial classified workbook</x:v>
      </x:c>
      <x:c r="F70" s="139" t="str">
        <x:v>Box</x:v>
      </x:c>
      <x:c r="G70" s="139"/>
      <x:c r="H70" s="139" t="str">
        <x:v>Not stated</x:v>
      </x:c>
      <x:c r="I70" s="139" t="str">
        <x:v>PKR</x:v>
      </x:c>
      <x:c r="J70" s="140" t="n">
        <x:v>15</x:v>
      </x:c>
      <x:c r="K70" s="140" t="n">
        <x:v>10</x:v>
      </x:c>
      <x:c r="L70" s="140" t="n">
        <x:v>15</x:v>
      </x:c>
      <x:c r="M70" s="140" t="n">
        <x:v>10</x:v>
      </x:c>
      <x:c r="N70" s="141" t="n">
        <x:f>L70-M70</x:f>
        <x:v>5</x:v>
      </x:c>
      <x:c r="O70" s="142" t="n">
        <x:f>IF(L70&gt;0,N70/L70,"")</x:f>
        <x:v>0.3333333333333333</x:v>
      </x:c>
      <x:c r="P70" s="142" t="n">
        <x:f>IF(M70&gt;0,N70/M70,"")</x:f>
        <x:v>0.5</x:v>
      </x:c>
      <x:c r="Q70" s="141" t="n">
        <x:f>ROUND(L70*(1+'Assumptions'!$B$7)/'Assumptions'!$B$9,0)*'Assumptions'!$B$9</x:f>
        <x:v>15</x:v>
      </x:c>
      <x:c r="R70" s="141" t="n">
        <x:f>Q70-M70</x:f>
        <x:v>5</x:v>
      </x:c>
      <x:c r="S70" s="143" t="n">
        <x:f>'Assumptions'!$B$8</x:f>
        <x:v>12</x:v>
      </x:c>
      <x:c r="T70" s="141" t="n">
        <x:f>N70*S70</x:f>
        <x:v>60</x:v>
      </x:c>
      <x:c r="U70" s="139" t="str">
        <x:v>Source Valid</x:v>
      </x:c>
      <x:c r="V70" s="139" t="str">
        <x:v>High</x:v>
      </x:c>
      <x:c r="W70" s="147" t="str">
        <x:v>Source wholesale and buying prices retained</x:v>
      </x:c>
      <x:c r="X70" s="139" t="str">
        <x:v>Ready</x:v>
      </x:c>
      <x:c r="Y70" s="144" t="b">
        <x:v>1</x:v>
      </x:c>
      <x:c r="Z70" s="139" t="str">
        <x:v>WS RATES.pdf</x:v>
      </x:c>
      <x:c r="AA70" s="139" t="n">
        <x:v>2</x:v>
      </x:c>
      <x:c r="AB70" s="139" t="n">
        <x:v>34</x:v>
      </x:c>
      <x:c r="AC70" s="139" t="str">
        <x:v>LUDO GOTI SMALL (BOX)</x:v>
      </x:c>
      <x:c r="AD70" s="145" t="n">
        <x:v>15</x:v>
      </x:c>
      <x:c r="AE70" s="147" t="str">
        <x:v>Merged across PDFs — Exact/source-linked match</x:v>
      </x:c>
      <x:c r="AF70" s="147" t="str">
        <x:v>Exact WS RATES.pdf name</x:v>
      </x:c>
      <x:c r="AG70" s="147" t="str">
        <x:v>Exact WS RATES.pdf category</x:v>
      </x:c>
      <x:c r="AH70" s="139" t="str">
        <x:v>WS-RATES:2:34</x:v>
      </x:c>
      <x:c r="AI70" s="146"/>
      <x:c r="AJ70" s="146"/>
      <x:c r="AK70" s="146"/>
      <x:c r="AL70" s="146"/>
      <x:c r="AM70" s="146"/>
      <x:c r="AN70" s="147" t="str"/>
    </x:row>
    <x:row r="71">
      <x:c r="A71" s="139" t="str">
        <x:v>RS-000070</x:v>
      </x:c>
      <x:c r="B71" s="147" t="str">
        <x:v>HARD BOARD LUDO MEDIUM</x:v>
      </x:c>
      <x:c r="C71" s="139" t="str">
        <x:v>LUDO</x:v>
      </x:c>
      <x:c r="D71" s="139" t="str">
        <x:v>Both</x:v>
      </x:c>
      <x:c r="E71" s="147" t="str">
        <x:v>From initial classified workbook</x:v>
      </x:c>
      <x:c r="F71" s="139" t="str">
        <x:v>Piece</x:v>
      </x:c>
      <x:c r="G71" s="139"/>
      <x:c r="H71" s="139" t="str">
        <x:v>Not stated</x:v>
      </x:c>
      <x:c r="I71" s="139" t="str">
        <x:v>PKR</x:v>
      </x:c>
      <x:c r="J71" s="140" t="n">
        <x:v>320</x:v>
      </x:c>
      <x:c r="K71" s="140" t="n">
        <x:v>280</x:v>
      </x:c>
      <x:c r="L71" s="140" t="n">
        <x:v>320</x:v>
      </x:c>
      <x:c r="M71" s="140" t="n">
        <x:v>280</x:v>
      </x:c>
      <x:c r="N71" s="141" t="n">
        <x:f>L71-M71</x:f>
        <x:v>40</x:v>
      </x:c>
      <x:c r="O71" s="142" t="n">
        <x:f>IF(L71&gt;0,N71/L71,"")</x:f>
        <x:v>0.125</x:v>
      </x:c>
      <x:c r="P71" s="142" t="n">
        <x:f>IF(M71&gt;0,N71/M71,"")</x:f>
        <x:v>0.14285714285714285</x:v>
      </x:c>
      <x:c r="Q71" s="141" t="n">
        <x:f>ROUND(L71*(1+'Assumptions'!$B$7)/'Assumptions'!$B$9,0)*'Assumptions'!$B$9</x:f>
        <x:v>350</x:v>
      </x:c>
      <x:c r="R71" s="141" t="n">
        <x:f>Q71-M71</x:f>
        <x:v>70</x:v>
      </x:c>
      <x:c r="S71" s="143" t="n">
        <x:f>'Assumptions'!$B$8</x:f>
        <x:v>12</x:v>
      </x:c>
      <x:c r="T71" s="141" t="n">
        <x:f>N71*S71</x:f>
        <x:v>480</x:v>
      </x:c>
      <x:c r="U71" s="139" t="str">
        <x:v>Source Valid</x:v>
      </x:c>
      <x:c r="V71" s="139" t="str">
        <x:v>High</x:v>
      </x:c>
      <x:c r="W71" s="147" t="str">
        <x:v>Source wholesale and buying prices retained</x:v>
      </x:c>
      <x:c r="X71" s="139" t="str">
        <x:v>Ready</x:v>
      </x:c>
      <x:c r="Y71" s="144" t="b">
        <x:v>1</x:v>
      </x:c>
      <x:c r="Z71" s="139" t="str">
        <x:v>WS RATES.pdf</x:v>
      </x:c>
      <x:c r="AA71" s="139" t="n">
        <x:v>2</x:v>
      </x:c>
      <x:c r="AB71" s="139" t="n">
        <x:v>35</x:v>
      </x:c>
      <x:c r="AC71" s="139" t="str">
        <x:v>HARD BOARD LUDO MEDIUM</x:v>
      </x:c>
      <x:c r="AD71" s="145" t="n">
        <x:v>320</x:v>
      </x:c>
      <x:c r="AE71" s="147" t="str">
        <x:v>Merged across PDFs — Exact/source-linked match</x:v>
      </x:c>
      <x:c r="AF71" s="147" t="str">
        <x:v>Exact WS RATES.pdf name</x:v>
      </x:c>
      <x:c r="AG71" s="147" t="str">
        <x:v>Exact WS RATES.pdf category</x:v>
      </x:c>
      <x:c r="AH71" s="139" t="str">
        <x:v>WS-RATES:2:35</x:v>
      </x:c>
      <x:c r="AI71" s="146"/>
      <x:c r="AJ71" s="146"/>
      <x:c r="AK71" s="146"/>
      <x:c r="AL71" s="146"/>
      <x:c r="AM71" s="146"/>
      <x:c r="AN71" s="147" t="str"/>
    </x:row>
    <x:row r="72">
      <x:c r="A72" s="139" t="str">
        <x:v>RS-000071</x:v>
      </x:c>
      <x:c r="B72" s="147" t="str">
        <x:v>CHAMKI BALL (1 PC)</x:v>
      </x:c>
      <x:c r="C72" s="139" t="str">
        <x:v>BALL</x:v>
      </x:c>
      <x:c r="D72" s="139" t="str">
        <x:v>Both</x:v>
      </x:c>
      <x:c r="E72" s="147" t="str">
        <x:v>From initial classified workbook</x:v>
      </x:c>
      <x:c r="F72" s="139" t="str">
        <x:v>Piece</x:v>
      </x:c>
      <x:c r="G72" s="139" t="n">
        <x:v>1</x:v>
      </x:c>
      <x:c r="H72" s="139" t="str">
        <x:v>Parsed from product name</x:v>
      </x:c>
      <x:c r="I72" s="139" t="str">
        <x:v>PKR</x:v>
      </x:c>
      <x:c r="J72" s="140" t="n">
        <x:v>37</x:v>
      </x:c>
      <x:c r="K72" s="140" t="n">
        <x:v>33</x:v>
      </x:c>
      <x:c r="L72" s="140" t="n">
        <x:v>37</x:v>
      </x:c>
      <x:c r="M72" s="140" t="n">
        <x:v>33</x:v>
      </x:c>
      <x:c r="N72" s="141" t="n">
        <x:f>L72-M72</x:f>
        <x:v>4</x:v>
      </x:c>
      <x:c r="O72" s="142" t="n">
        <x:f>IF(L72&gt;0,N72/L72,"")</x:f>
        <x:v>0.10810810810810811</x:v>
      </x:c>
      <x:c r="P72" s="142" t="n">
        <x:f>IF(M72&gt;0,N72/M72,"")</x:f>
        <x:v>0.12121212121212122</x:v>
      </x:c>
      <x:c r="Q72" s="141" t="n">
        <x:f>ROUND(L72*(1+'Assumptions'!$B$7)/'Assumptions'!$B$9,0)*'Assumptions'!$B$9</x:f>
        <x:v>40</x:v>
      </x:c>
      <x:c r="R72" s="141" t="n">
        <x:f>Q72-M72</x:f>
        <x:v>7</x:v>
      </x:c>
      <x:c r="S72" s="143" t="n">
        <x:f>'Assumptions'!$B$8</x:f>
        <x:v>12</x:v>
      </x:c>
      <x:c r="T72" s="141" t="n">
        <x:f>N72*S72</x:f>
        <x:v>48</x:v>
      </x:c>
      <x:c r="U72" s="139" t="str">
        <x:v>Source Valid</x:v>
      </x:c>
      <x:c r="V72" s="139" t="str">
        <x:v>High</x:v>
      </x:c>
      <x:c r="W72" s="147" t="str">
        <x:v>Source wholesale and buying prices retained</x:v>
      </x:c>
      <x:c r="X72" s="139" t="str">
        <x:v>Ready</x:v>
      </x:c>
      <x:c r="Y72" s="144" t="b">
        <x:v>1</x:v>
      </x:c>
      <x:c r="Z72" s="139" t="str">
        <x:v>WS RATES.pdf</x:v>
      </x:c>
      <x:c r="AA72" s="139" t="n">
        <x:v>2</x:v>
      </x:c>
      <x:c r="AB72" s="139" t="n">
        <x:v>36</x:v>
      </x:c>
      <x:c r="AC72" s="139" t="str">
        <x:v>CHAMKI BALL (1 PC)</x:v>
      </x:c>
      <x:c r="AD72" s="145" t="n">
        <x:v>37</x:v>
      </x:c>
      <x:c r="AE72" s="147" t="str">
        <x:v>Merged across PDFs — Exact/source-linked match</x:v>
      </x:c>
      <x:c r="AF72" s="147" t="str">
        <x:v>Exact WS RATES.pdf name</x:v>
      </x:c>
      <x:c r="AG72" s="147" t="str">
        <x:v>Exact WS RATES.pdf category</x:v>
      </x:c>
      <x:c r="AH72" s="139" t="str">
        <x:v>WS-RATES:2:36</x:v>
      </x:c>
      <x:c r="AI72" s="146"/>
      <x:c r="AJ72" s="146"/>
      <x:c r="AK72" s="146"/>
      <x:c r="AL72" s="146"/>
      <x:c r="AM72" s="146"/>
      <x:c r="AN72" s="147" t="str"/>
    </x:row>
    <x:row r="73">
      <x:c r="A73" s="139" t="str">
        <x:v>RS-000072</x:v>
      </x:c>
      <x:c r="B73" s="147" t="str">
        <x:v>CHAMKI BALL (12 PC)</x:v>
      </x:c>
      <x:c r="C73" s="139" t="str">
        <x:v>BALL</x:v>
      </x:c>
      <x:c r="D73" s="139" t="str">
        <x:v>Wholesale/Bulk</x:v>
      </x:c>
      <x:c r="E73" s="147" t="str">
        <x:v>From initial classified workbook</x:v>
      </x:c>
      <x:c r="F73" s="139" t="str">
        <x:v>Pack</x:v>
      </x:c>
      <x:c r="G73" s="139" t="n">
        <x:v>12</x:v>
      </x:c>
      <x:c r="H73" s="139" t="str">
        <x:v>Parsed from product name</x:v>
      </x:c>
      <x:c r="I73" s="139" t="str">
        <x:v>PKR</x:v>
      </x:c>
      <x:c r="J73" s="140" t="n">
        <x:v>444</x:v>
      </x:c>
      <x:c r="K73" s="140" t="n">
        <x:v>380</x:v>
      </x:c>
      <x:c r="L73" s="140" t="n">
        <x:v>444</x:v>
      </x:c>
      <x:c r="M73" s="140" t="n">
        <x:v>380</x:v>
      </x:c>
      <x:c r="N73" s="141" t="n">
        <x:f>L73-M73</x:f>
        <x:v>64</x:v>
      </x:c>
      <x:c r="O73" s="142" t="n">
        <x:f>IF(L73&gt;0,N73/L73,"")</x:f>
        <x:v>0.14414414414414414</x:v>
      </x:c>
      <x:c r="P73" s="142" t="n">
        <x:f>IF(M73&gt;0,N73/M73,"")</x:f>
        <x:v>0.16842105263157894</x:v>
      </x:c>
      <x:c r="Q73" s="141" t="n">
        <x:f>ROUND(L73*(1+'Assumptions'!$B$7)/'Assumptions'!$B$9,0)*'Assumptions'!$B$9</x:f>
        <x:v>490</x:v>
      </x:c>
      <x:c r="R73" s="141" t="n">
        <x:f>Q73-M73</x:f>
        <x:v>110</x:v>
      </x:c>
      <x:c r="S73" s="143" t="n">
        <x:f>'Assumptions'!$B$8</x:f>
        <x:v>12</x:v>
      </x:c>
      <x:c r="T73" s="141" t="n">
        <x:f>N73*S73</x:f>
        <x:v>768</x:v>
      </x:c>
      <x:c r="U73" s="139" t="str">
        <x:v>Source Valid</x:v>
      </x:c>
      <x:c r="V73" s="139" t="str">
        <x:v>High</x:v>
      </x:c>
      <x:c r="W73" s="147" t="str">
        <x:v>Source wholesale and buying prices retained</x:v>
      </x:c>
      <x:c r="X73" s="139" t="str">
        <x:v>Ready</x:v>
      </x:c>
      <x:c r="Y73" s="144" t="b">
        <x:v>1</x:v>
      </x:c>
      <x:c r="Z73" s="139" t="str">
        <x:v>WS RATES.pdf</x:v>
      </x:c>
      <x:c r="AA73" s="139" t="n">
        <x:v>2</x:v>
      </x:c>
      <x:c r="AB73" s="139" t="n">
        <x:v>37</x:v>
      </x:c>
      <x:c r="AC73" s="139" t="str">
        <x:v>CHAMKI BALL (12 PC)</x:v>
      </x:c>
      <x:c r="AD73" s="145" t="n">
        <x:v>444</x:v>
      </x:c>
      <x:c r="AE73" s="147" t="str">
        <x:v>Merged across PDFs — Exact/source-linked match</x:v>
      </x:c>
      <x:c r="AF73" s="147" t="str">
        <x:v>Exact WS RATES.pdf name</x:v>
      </x:c>
      <x:c r="AG73" s="147" t="str">
        <x:v>Exact WS RATES.pdf category</x:v>
      </x:c>
      <x:c r="AH73" s="139" t="str">
        <x:v>WS-RATES:2:37</x:v>
      </x:c>
      <x:c r="AI73" s="146"/>
      <x:c r="AJ73" s="146"/>
      <x:c r="AK73" s="146"/>
      <x:c r="AL73" s="146"/>
      <x:c r="AM73" s="146"/>
      <x:c r="AN73" s="147" t="str"/>
    </x:row>
    <x:row r="74">
      <x:c r="A74" s="139" t="str">
        <x:v>RS-000073</x:v>
      </x:c>
      <x:c r="B74" s="147" t="str">
        <x:v>HAND FAN WITH PEN</x:v>
      </x:c>
      <x:c r="C74" s="139" t="str">
        <x:v>BALL POINT</x:v>
      </x:c>
      <x:c r="D74" s="139" t="str">
        <x:v>Both</x:v>
      </x:c>
      <x:c r="E74" s="147" t="str">
        <x:v>From initial classified workbook</x:v>
      </x:c>
      <x:c r="F74" s="139" t="str">
        <x:v>Piece</x:v>
      </x:c>
      <x:c r="G74" s="139"/>
      <x:c r="H74" s="139" t="str">
        <x:v>Not stated</x:v>
      </x:c>
      <x:c r="I74" s="139" t="str">
        <x:v>PKR</x:v>
      </x:c>
      <x:c r="J74" s="140" t="n">
        <x:v>60</x:v>
      </x:c>
      <x:c r="K74" s="140" t="n">
        <x:v>55</x:v>
      </x:c>
      <x:c r="L74" s="140" t="n">
        <x:v>60</x:v>
      </x:c>
      <x:c r="M74" s="140" t="n">
        <x:v>55</x:v>
      </x:c>
      <x:c r="N74" s="141" t="n">
        <x:f>L74-M74</x:f>
        <x:v>5</x:v>
      </x:c>
      <x:c r="O74" s="142" t="n">
        <x:f>IF(L74&gt;0,N74/L74,"")</x:f>
        <x:v>0.08333333333333333</x:v>
      </x:c>
      <x:c r="P74" s="142" t="n">
        <x:f>IF(M74&gt;0,N74/M74,"")</x:f>
        <x:v>0.09090909090909091</x:v>
      </x:c>
      <x:c r="Q74" s="141" t="n">
        <x:f>ROUND(L74*(1+'Assumptions'!$B$7)/'Assumptions'!$B$9,0)*'Assumptions'!$B$9</x:f>
        <x:v>65</x:v>
      </x:c>
      <x:c r="R74" s="141" t="n">
        <x:f>Q74-M74</x:f>
        <x:v>10</x:v>
      </x:c>
      <x:c r="S74" s="143" t="n">
        <x:f>'Assumptions'!$B$8</x:f>
        <x:v>12</x:v>
      </x:c>
      <x:c r="T74" s="141" t="n">
        <x:f>N74*S74</x:f>
        <x:v>60</x:v>
      </x:c>
      <x:c r="U74" s="139" t="str">
        <x:v>Source Valid</x:v>
      </x:c>
      <x:c r="V74" s="139" t="str">
        <x:v>High</x:v>
      </x:c>
      <x:c r="W74" s="147" t="str">
        <x:v>Source wholesale and buying prices retained</x:v>
      </x:c>
      <x:c r="X74" s="139" t="str">
        <x:v>Ready</x:v>
      </x:c>
      <x:c r="Y74" s="144" t="b">
        <x:v>1</x:v>
      </x:c>
      <x:c r="Z74" s="139" t="str">
        <x:v>WS RATES.pdf</x:v>
      </x:c>
      <x:c r="AA74" s="139" t="n">
        <x:v>3</x:v>
      </x:c>
      <x:c r="AB74" s="139" t="n">
        <x:v>2</x:v>
      </x:c>
      <x:c r="AC74" s="139" t="str">
        <x:v>HAND FAN WITH PEN</x:v>
      </x:c>
      <x:c r="AD74" s="145" t="n">
        <x:v>60</x:v>
      </x:c>
      <x:c r="AE74" s="147" t="str">
        <x:v>Merged across PDFs — Exact/source-linked match</x:v>
      </x:c>
      <x:c r="AF74" s="147" t="str">
        <x:v>Exact WS RATES.pdf name</x:v>
      </x:c>
      <x:c r="AG74" s="147" t="str">
        <x:v>Exact WS RATES.pdf category</x:v>
      </x:c>
      <x:c r="AH74" s="139" t="str">
        <x:v>WS-RATES:3:2</x:v>
      </x:c>
      <x:c r="AI74" s="146"/>
      <x:c r="AJ74" s="146"/>
      <x:c r="AK74" s="146"/>
      <x:c r="AL74" s="146"/>
      <x:c r="AM74" s="146"/>
      <x:c r="AN74" s="147" t="str"/>
    </x:row>
    <x:row r="75">
      <x:c r="A75" s="139" t="str">
        <x:v>RS-000074</x:v>
      </x:c>
      <x:c r="B75" s="147" t="str">
        <x:v>METAL CAR 12PCS PRESS</x:v>
      </x:c>
      <x:c r="C75" s="139" t="str">
        <x:v>CHINA</x:v>
      </x:c>
      <x:c r="D75" s="139" t="str">
        <x:v>Wholesale/Bulk</x:v>
      </x:c>
      <x:c r="E75" s="147" t="str">
        <x:v>From initial classified workbook</x:v>
      </x:c>
      <x:c r="F75" s="139" t="str">
        <x:v>Pack</x:v>
      </x:c>
      <x:c r="G75" s="139" t="n">
        <x:v>12</x:v>
      </x:c>
      <x:c r="H75" s="139" t="str">
        <x:v>Parsed from product name</x:v>
      </x:c>
      <x:c r="I75" s="139" t="str">
        <x:v>PKR</x:v>
      </x:c>
      <x:c r="J75" s="140" t="n">
        <x:v>1380</x:v>
      </x:c>
      <x:c r="K75" s="140" t="n">
        <x:v>1210</x:v>
      </x:c>
      <x:c r="L75" s="140" t="n">
        <x:v>1380</x:v>
      </x:c>
      <x:c r="M75" s="140" t="n">
        <x:v>1210</x:v>
      </x:c>
      <x:c r="N75" s="141" t="n">
        <x:f>L75-M75</x:f>
        <x:v>170</x:v>
      </x:c>
      <x:c r="O75" s="142" t="n">
        <x:f>IF(L75&gt;0,N75/L75,"")</x:f>
        <x:v>0.12318840579710146</x:v>
      </x:c>
      <x:c r="P75" s="142" t="n">
        <x:f>IF(M75&gt;0,N75/M75,"")</x:f>
        <x:v>0.14049586776859505</x:v>
      </x:c>
      <x:c r="Q75" s="141" t="n">
        <x:f>ROUND(L75*(1+'Assumptions'!$B$7)/'Assumptions'!$B$9,0)*'Assumptions'!$B$9</x:f>
        <x:v>1520</x:v>
      </x:c>
      <x:c r="R75" s="141" t="n">
        <x:f>Q75-M75</x:f>
        <x:v>310</x:v>
      </x:c>
      <x:c r="S75" s="143" t="n">
        <x:f>'Assumptions'!$B$8</x:f>
        <x:v>12</x:v>
      </x:c>
      <x:c r="T75" s="141" t="n">
        <x:f>N75*S75</x:f>
        <x:v>2040</x:v>
      </x:c>
      <x:c r="U75" s="139" t="str">
        <x:v>Source Valid</x:v>
      </x:c>
      <x:c r="V75" s="139" t="str">
        <x:v>High</x:v>
      </x:c>
      <x:c r="W75" s="147" t="str">
        <x:v>Source wholesale and buying prices retained</x:v>
      </x:c>
      <x:c r="X75" s="139" t="str">
        <x:v>Ready</x:v>
      </x:c>
      <x:c r="Y75" s="144" t="b">
        <x:v>1</x:v>
      </x:c>
      <x:c r="Z75" s="139" t="str">
        <x:v>WS RATES.pdf</x:v>
      </x:c>
      <x:c r="AA75" s="139" t="n">
        <x:v>3</x:v>
      </x:c>
      <x:c r="AB75" s="139" t="n">
        <x:v>3</x:v>
      </x:c>
      <x:c r="AC75" s="139" t="str">
        <x:v>METAL CAR 12PCS PRESS</x:v>
      </x:c>
      <x:c r="AD75" s="145" t="n">
        <x:v>1380</x:v>
      </x:c>
      <x:c r="AE75" s="147" t="str">
        <x:v>Merged across PDFs — Exact/source-linked match</x:v>
      </x:c>
      <x:c r="AF75" s="147" t="str">
        <x:v>Exact WS RATES.pdf name</x:v>
      </x:c>
      <x:c r="AG75" s="147" t="str">
        <x:v>Exact WS RATES.pdf category</x:v>
      </x:c>
      <x:c r="AH75" s="139" t="str">
        <x:v>WS-RATES:3:3</x:v>
      </x:c>
      <x:c r="AI75" s="146"/>
      <x:c r="AJ75" s="146"/>
      <x:c r="AK75" s="146"/>
      <x:c r="AL75" s="146"/>
      <x:c r="AM75" s="146"/>
      <x:c r="AN75" s="147" t="str"/>
    </x:row>
    <x:row r="76">
      <x:c r="A76" s="139" t="str">
        <x:v>RS-000075</x:v>
      </x:c>
      <x:c r="B76" s="147" t="str">
        <x:v>BEEDS BOX</x:v>
      </x:c>
      <x:c r="C76" s="139" t="str">
        <x:v>CHINA</x:v>
      </x:c>
      <x:c r="D76" s="139" t="str">
        <x:v>Both</x:v>
      </x:c>
      <x:c r="E76" s="147" t="str">
        <x:v>From initial classified workbook</x:v>
      </x:c>
      <x:c r="F76" s="139" t="str">
        <x:v>Box</x:v>
      </x:c>
      <x:c r="G76" s="139"/>
      <x:c r="H76" s="139" t="str">
        <x:v>Not stated</x:v>
      </x:c>
      <x:c r="I76" s="139" t="str">
        <x:v>PKR</x:v>
      </x:c>
      <x:c r="J76" s="140" t="n">
        <x:v>260</x:v>
      </x:c>
      <x:c r="K76" s="140" t="n">
        <x:v>228</x:v>
      </x:c>
      <x:c r="L76" s="140" t="n">
        <x:v>260</x:v>
      </x:c>
      <x:c r="M76" s="140" t="n">
        <x:v>228</x:v>
      </x:c>
      <x:c r="N76" s="141" t="n">
        <x:f>L76-M76</x:f>
        <x:v>32</x:v>
      </x:c>
      <x:c r="O76" s="142" t="n">
        <x:f>IF(L76&gt;0,N76/L76,"")</x:f>
        <x:v>0.12307692307692308</x:v>
      </x:c>
      <x:c r="P76" s="142" t="n">
        <x:f>IF(M76&gt;0,N76/M76,"")</x:f>
        <x:v>0.14035087719298245</x:v>
      </x:c>
      <x:c r="Q76" s="141" t="n">
        <x:f>ROUND(L76*(1+'Assumptions'!$B$7)/'Assumptions'!$B$9,0)*'Assumptions'!$B$9</x:f>
        <x:v>285</x:v>
      </x:c>
      <x:c r="R76" s="141" t="n">
        <x:f>Q76-M76</x:f>
        <x:v>57</x:v>
      </x:c>
      <x:c r="S76" s="143" t="n">
        <x:f>'Assumptions'!$B$8</x:f>
        <x:v>12</x:v>
      </x:c>
      <x:c r="T76" s="141" t="n">
        <x:f>N76*S76</x:f>
        <x:v>384</x:v>
      </x:c>
      <x:c r="U76" s="139" t="str">
        <x:v>Source Valid</x:v>
      </x:c>
      <x:c r="V76" s="139" t="str">
        <x:v>High</x:v>
      </x:c>
      <x:c r="W76" s="147" t="str">
        <x:v>Source wholesale and buying prices retained</x:v>
      </x:c>
      <x:c r="X76" s="139" t="str">
        <x:v>Ready</x:v>
      </x:c>
      <x:c r="Y76" s="144" t="b">
        <x:v>1</x:v>
      </x:c>
      <x:c r="Z76" s="139" t="str">
        <x:v>WS RATES.pdf</x:v>
      </x:c>
      <x:c r="AA76" s="139" t="n">
        <x:v>3</x:v>
      </x:c>
      <x:c r="AB76" s="139" t="n">
        <x:v>4</x:v>
      </x:c>
      <x:c r="AC76" s="139" t="str">
        <x:v>BEEDS BOX</x:v>
      </x:c>
      <x:c r="AD76" s="145" t="n">
        <x:v>260</x:v>
      </x:c>
      <x:c r="AE76" s="147" t="str">
        <x:v>Merged across PDFs — Exact/source-linked match</x:v>
      </x:c>
      <x:c r="AF76" s="147" t="str">
        <x:v>Exact WS RATES.pdf name</x:v>
      </x:c>
      <x:c r="AG76" s="147" t="str">
        <x:v>Exact WS RATES.pdf category</x:v>
      </x:c>
      <x:c r="AH76" s="139" t="str">
        <x:v>WS-RATES:3:4</x:v>
      </x:c>
      <x:c r="AI76" s="146"/>
      <x:c r="AJ76" s="146"/>
      <x:c r="AK76" s="146"/>
      <x:c r="AL76" s="146"/>
      <x:c r="AM76" s="146"/>
      <x:c r="AN76" s="147" t="str"/>
    </x:row>
    <x:row r="77">
      <x:c r="A77" s="139" t="str">
        <x:v>RS-000076</x:v>
      </x:c>
      <x:c r="B77" s="147" t="str">
        <x:v>MAGNET PATTA</x:v>
      </x:c>
      <x:c r="C77" s="139" t="str">
        <x:v>CHINA</x:v>
      </x:c>
      <x:c r="D77" s="139" t="str">
        <x:v>Both</x:v>
      </x:c>
      <x:c r="E77" s="147" t="str">
        <x:v>From initial classified workbook</x:v>
      </x:c>
      <x:c r="F77" s="139" t="str">
        <x:v>Piece</x:v>
      </x:c>
      <x:c r="G77" s="139"/>
      <x:c r="H77" s="139" t="str">
        <x:v>Not stated</x:v>
      </x:c>
      <x:c r="I77" s="139" t="str">
        <x:v>PKR</x:v>
      </x:c>
      <x:c r="J77" s="140" t="n">
        <x:v>410</x:v>
      </x:c>
      <x:c r="K77" s="140" t="n">
        <x:v>365</x:v>
      </x:c>
      <x:c r="L77" s="140" t="n">
        <x:v>410</x:v>
      </x:c>
      <x:c r="M77" s="140" t="n">
        <x:v>365</x:v>
      </x:c>
      <x:c r="N77" s="141" t="n">
        <x:f>L77-M77</x:f>
        <x:v>45</x:v>
      </x:c>
      <x:c r="O77" s="142" t="n">
        <x:f>IF(L77&gt;0,N77/L77,"")</x:f>
        <x:v>0.10975609756097561</x:v>
      </x:c>
      <x:c r="P77" s="142" t="n">
        <x:f>IF(M77&gt;0,N77/M77,"")</x:f>
        <x:v>0.1232876712328767</x:v>
      </x:c>
      <x:c r="Q77" s="141" t="n">
        <x:f>ROUND(L77*(1+'Assumptions'!$B$7)/'Assumptions'!$B$9,0)*'Assumptions'!$B$9</x:f>
        <x:v>450</x:v>
      </x:c>
      <x:c r="R77" s="141" t="n">
        <x:f>Q77-M77</x:f>
        <x:v>85</x:v>
      </x:c>
      <x:c r="S77" s="143" t="n">
        <x:f>'Assumptions'!$B$8</x:f>
        <x:v>12</x:v>
      </x:c>
      <x:c r="T77" s="141" t="n">
        <x:f>N77*S77</x:f>
        <x:v>540</x:v>
      </x:c>
      <x:c r="U77" s="139" t="str">
        <x:v>Source Valid</x:v>
      </x:c>
      <x:c r="V77" s="139" t="str">
        <x:v>High</x:v>
      </x:c>
      <x:c r="W77" s="147" t="str">
        <x:v>Source wholesale and buying prices retained</x:v>
      </x:c>
      <x:c r="X77" s="139" t="str">
        <x:v>Ready</x:v>
      </x:c>
      <x:c r="Y77" s="144" t="b">
        <x:v>1</x:v>
      </x:c>
      <x:c r="Z77" s="139" t="str">
        <x:v>WS RATES.pdf</x:v>
      </x:c>
      <x:c r="AA77" s="139" t="n">
        <x:v>3</x:v>
      </x:c>
      <x:c r="AB77" s="139" t="n">
        <x:v>5</x:v>
      </x:c>
      <x:c r="AC77" s="139" t="str">
        <x:v>MAGNET PATTA</x:v>
      </x:c>
      <x:c r="AD77" s="145" t="n">
        <x:v>410</x:v>
      </x:c>
      <x:c r="AE77" s="147" t="str">
        <x:v>Merged across PDFs — Exact/source-linked match</x:v>
      </x:c>
      <x:c r="AF77" s="147" t="str">
        <x:v>Exact WS RATES.pdf name</x:v>
      </x:c>
      <x:c r="AG77" s="147" t="str">
        <x:v>Exact WS RATES.pdf category</x:v>
      </x:c>
      <x:c r="AH77" s="139" t="str">
        <x:v>WS-RATES:3:5</x:v>
      </x:c>
      <x:c r="AI77" s="146"/>
      <x:c r="AJ77" s="146"/>
      <x:c r="AK77" s="146"/>
      <x:c r="AL77" s="146"/>
      <x:c r="AM77" s="146"/>
      <x:c r="AN77" s="147" t="str"/>
    </x:row>
    <x:row r="78">
      <x:c r="A78" s="139" t="str">
        <x:v>RS-000077</x:v>
      </x:c>
      <x:c r="B78" s="147" t="str">
        <x:v>WATER DISPENSER</x:v>
      </x:c>
      <x:c r="C78" s="139" t="str">
        <x:v>CHINA</x:v>
      </x:c>
      <x:c r="D78" s="139" t="str">
        <x:v>Both</x:v>
      </x:c>
      <x:c r="E78" s="147" t="str">
        <x:v>From initial classified workbook</x:v>
      </x:c>
      <x:c r="F78" s="139" t="str">
        <x:v>Piece</x:v>
      </x:c>
      <x:c r="G78" s="139"/>
      <x:c r="H78" s="139" t="str">
        <x:v>Not stated</x:v>
      </x:c>
      <x:c r="I78" s="139" t="str">
        <x:v>PKR</x:v>
      </x:c>
      <x:c r="J78" s="140" t="n">
        <x:v>230</x:v>
      </x:c>
      <x:c r="K78" s="140" t="n">
        <x:v>198</x:v>
      </x:c>
      <x:c r="L78" s="140" t="n">
        <x:v>230</x:v>
      </x:c>
      <x:c r="M78" s="140" t="n">
        <x:v>198</x:v>
      </x:c>
      <x:c r="N78" s="141" t="n">
        <x:f>L78-M78</x:f>
        <x:v>32</x:v>
      </x:c>
      <x:c r="O78" s="142" t="n">
        <x:f>IF(L78&gt;0,N78/L78,"")</x:f>
        <x:v>0.1391304347826087</x:v>
      </x:c>
      <x:c r="P78" s="142" t="n">
        <x:f>IF(M78&gt;0,N78/M78,"")</x:f>
        <x:v>0.16161616161616163</x:v>
      </x:c>
      <x:c r="Q78" s="141" t="n">
        <x:f>ROUND(L78*(1+'Assumptions'!$B$7)/'Assumptions'!$B$9,0)*'Assumptions'!$B$9</x:f>
        <x:v>255</x:v>
      </x:c>
      <x:c r="R78" s="141" t="n">
        <x:f>Q78-M78</x:f>
        <x:v>57</x:v>
      </x:c>
      <x:c r="S78" s="143" t="n">
        <x:f>'Assumptions'!$B$8</x:f>
        <x:v>12</x:v>
      </x:c>
      <x:c r="T78" s="141" t="n">
        <x:f>N78*S78</x:f>
        <x:v>384</x:v>
      </x:c>
      <x:c r="U78" s="139" t="str">
        <x:v>Source Valid</x:v>
      </x:c>
      <x:c r="V78" s="139" t="str">
        <x:v>High</x:v>
      </x:c>
      <x:c r="W78" s="147" t="str">
        <x:v>Source wholesale and buying prices retained</x:v>
      </x:c>
      <x:c r="X78" s="139" t="str">
        <x:v>Ready</x:v>
      </x:c>
      <x:c r="Y78" s="144" t="b">
        <x:v>1</x:v>
      </x:c>
      <x:c r="Z78" s="139" t="str">
        <x:v>WS RATES.pdf</x:v>
      </x:c>
      <x:c r="AA78" s="139" t="n">
        <x:v>3</x:v>
      </x:c>
      <x:c r="AB78" s="139" t="n">
        <x:v>6</x:v>
      </x:c>
      <x:c r="AC78" s="139" t="str">
        <x:v>WATER DISPENSER</x:v>
      </x:c>
      <x:c r="AD78" s="145" t="n">
        <x:v>230</x:v>
      </x:c>
      <x:c r="AE78" s="147" t="str">
        <x:v>Merged across PDFs — Exact/source-linked match</x:v>
      </x:c>
      <x:c r="AF78" s="147" t="str">
        <x:v>Exact WS RATES.pdf name</x:v>
      </x:c>
      <x:c r="AG78" s="147" t="str">
        <x:v>Exact WS RATES.pdf category</x:v>
      </x:c>
      <x:c r="AH78" s="139" t="str">
        <x:v>WS-RATES:3:6</x:v>
      </x:c>
      <x:c r="AI78" s="146"/>
      <x:c r="AJ78" s="146"/>
      <x:c r="AK78" s="146"/>
      <x:c r="AL78" s="146"/>
      <x:c r="AM78" s="146"/>
      <x:c r="AN78" s="147" t="str"/>
    </x:row>
    <x:row r="79">
      <x:c r="A79" s="139" t="str">
        <x:v>RS-000078</x:v>
      </x:c>
      <x:c r="B79" s="147" t="str">
        <x:v>METAL CAR (12PCS) MEDIUM</x:v>
      </x:c>
      <x:c r="C79" s="139" t="str">
        <x:v>CHINA</x:v>
      </x:c>
      <x:c r="D79" s="139" t="str">
        <x:v>Wholesale/Bulk</x:v>
      </x:c>
      <x:c r="E79" s="147" t="str">
        <x:v>Inferred from packaging words</x:v>
      </x:c>
      <x:c r="F79" s="139" t="str">
        <x:v>Pack</x:v>
      </x:c>
      <x:c r="G79" s="139" t="n">
        <x:v>12</x:v>
      </x:c>
      <x:c r="H79" s="139" t="str">
        <x:v>Parsed from product name</x:v>
      </x:c>
      <x:c r="I79" s="139" t="str">
        <x:v>PKR</x:v>
      </x:c>
      <x:c r="J79" s="140" t="n">
        <x:v>492</x:v>
      </x:c>
      <x:c r="K79" s="140" t="n">
        <x:v>430</x:v>
      </x:c>
      <x:c r="L79" s="140" t="n">
        <x:v>492</x:v>
      </x:c>
      <x:c r="M79" s="140" t="n">
        <x:v>430</x:v>
      </x:c>
      <x:c r="N79" s="141" t="n">
        <x:f>L79-M79</x:f>
        <x:v>62</x:v>
      </x:c>
      <x:c r="O79" s="142" t="n">
        <x:f>IF(L79&gt;0,N79/L79,"")</x:f>
        <x:v>0.12601626016260162</x:v>
      </x:c>
      <x:c r="P79" s="142" t="n">
        <x:f>IF(M79&gt;0,N79/M79,"")</x:f>
        <x:v>0.14418604651162792</x:v>
      </x:c>
      <x:c r="Q79" s="141" t="n">
        <x:f>ROUND(L79*(1+'Assumptions'!$B$7)/'Assumptions'!$B$9,0)*'Assumptions'!$B$9</x:f>
        <x:v>540</x:v>
      </x:c>
      <x:c r="R79" s="141" t="n">
        <x:f>Q79-M79</x:f>
        <x:v>110</x:v>
      </x:c>
      <x:c r="S79" s="143" t="n">
        <x:f>'Assumptions'!$B$8</x:f>
        <x:v>12</x:v>
      </x:c>
      <x:c r="T79" s="141" t="n">
        <x:f>N79*S79</x:f>
        <x:v>744</x:v>
      </x:c>
      <x:c r="U79" s="139" t="str">
        <x:v>Source Valid</x:v>
      </x:c>
      <x:c r="V79" s="139" t="str">
        <x:v>High</x:v>
      </x:c>
      <x:c r="W79" s="147" t="str">
        <x:v>Source wholesale and buying prices retained</x:v>
      </x:c>
      <x:c r="X79" s="139" t="str">
        <x:v>Ready</x:v>
      </x:c>
      <x:c r="Y79" s="144" t="b">
        <x:v>1</x:v>
      </x:c>
      <x:c r="Z79" s="139" t="str">
        <x:v>WS RATES.pdf</x:v>
      </x:c>
      <x:c r="AA79" s="139" t="n">
        <x:v>3</x:v>
      </x:c>
      <x:c r="AB79" s="139" t="n">
        <x:v>7</x:v>
      </x:c>
      <x:c r="AC79" s="139"/>
      <x:c r="AD79" s="145"/>
      <x:c r="AE79" s="147" t="str">
        <x:v>New in complete PDF</x:v>
      </x:c>
      <x:c r="AF79" s="147" t="str">
        <x:v>Exact WS RATES.pdf name</x:v>
      </x:c>
      <x:c r="AG79" s="147" t="str">
        <x:v>Exact WS RATES.pdf category</x:v>
      </x:c>
      <x:c r="AH79" s="139" t="str">
        <x:v>WS-RATES:3:7</x:v>
      </x:c>
      <x:c r="AI79" s="146"/>
      <x:c r="AJ79" s="146"/>
      <x:c r="AK79" s="146"/>
      <x:c r="AL79" s="146"/>
      <x:c r="AM79" s="146"/>
      <x:c r="AN79" s="147" t="str"/>
    </x:row>
    <x:row r="80">
      <x:c r="A80" s="139" t="str">
        <x:v>RS-000079</x:v>
      </x:c>
      <x:c r="B80" s="147" t="str">
        <x:v>BOOK LIGHT</x:v>
      </x:c>
      <x:c r="C80" s="139" t="str">
        <x:v>CHINA</x:v>
      </x:c>
      <x:c r="D80" s="139" t="str">
        <x:v>Both</x:v>
      </x:c>
      <x:c r="E80" s="147" t="str">
        <x:v>From initial classified workbook</x:v>
      </x:c>
      <x:c r="F80" s="139" t="str">
        <x:v>Piece</x:v>
      </x:c>
      <x:c r="G80" s="139"/>
      <x:c r="H80" s="139" t="str">
        <x:v>Not stated</x:v>
      </x:c>
      <x:c r="I80" s="139" t="str">
        <x:v>PKR</x:v>
      </x:c>
      <x:c r="J80" s="140" t="n">
        <x:v>230</x:v>
      </x:c>
      <x:c r="K80" s="140" t="n">
        <x:v>210</x:v>
      </x:c>
      <x:c r="L80" s="140" t="n">
        <x:v>230</x:v>
      </x:c>
      <x:c r="M80" s="140" t="n">
        <x:v>210</x:v>
      </x:c>
      <x:c r="N80" s="141" t="n">
        <x:f>L80-M80</x:f>
        <x:v>20</x:v>
      </x:c>
      <x:c r="O80" s="142" t="n">
        <x:f>IF(L80&gt;0,N80/L80,"")</x:f>
        <x:v>0.08695652173913043</x:v>
      </x:c>
      <x:c r="P80" s="142" t="n">
        <x:f>IF(M80&gt;0,N80/M80,"")</x:f>
        <x:v>0.09523809523809523</x:v>
      </x:c>
      <x:c r="Q80" s="141" t="n">
        <x:f>ROUND(L80*(1+'Assumptions'!$B$7)/'Assumptions'!$B$9,0)*'Assumptions'!$B$9</x:f>
        <x:v>255</x:v>
      </x:c>
      <x:c r="R80" s="141" t="n">
        <x:f>Q80-M80</x:f>
        <x:v>45</x:v>
      </x:c>
      <x:c r="S80" s="143" t="n">
        <x:f>'Assumptions'!$B$8</x:f>
        <x:v>12</x:v>
      </x:c>
      <x:c r="T80" s="141" t="n">
        <x:f>N80*S80</x:f>
        <x:v>240</x:v>
      </x:c>
      <x:c r="U80" s="139" t="str">
        <x:v>Source Valid</x:v>
      </x:c>
      <x:c r="V80" s="139" t="str">
        <x:v>High</x:v>
      </x:c>
      <x:c r="W80" s="147" t="str">
        <x:v>Source wholesale and buying prices retained</x:v>
      </x:c>
      <x:c r="X80" s="139" t="str">
        <x:v>Ready</x:v>
      </x:c>
      <x:c r="Y80" s="144" t="b">
        <x:v>1</x:v>
      </x:c>
      <x:c r="Z80" s="139" t="str">
        <x:v>WS RATES.pdf</x:v>
      </x:c>
      <x:c r="AA80" s="139" t="n">
        <x:v>3</x:v>
      </x:c>
      <x:c r="AB80" s="139" t="n">
        <x:v>8</x:v>
      </x:c>
      <x:c r="AC80" s="139" t="str">
        <x:v>BOOK LIGHT</x:v>
      </x:c>
      <x:c r="AD80" s="145" t="n">
        <x:v>230</x:v>
      </x:c>
      <x:c r="AE80" s="147" t="str">
        <x:v>Merged across PDFs — Exact/source-linked match</x:v>
      </x:c>
      <x:c r="AF80" s="147" t="str">
        <x:v>Exact WS RATES.pdf name</x:v>
      </x:c>
      <x:c r="AG80" s="147" t="str">
        <x:v>Exact WS RATES.pdf category</x:v>
      </x:c>
      <x:c r="AH80" s="139" t="str">
        <x:v>WS-RATES:3:8</x:v>
      </x:c>
      <x:c r="AI80" s="146"/>
      <x:c r="AJ80" s="146"/>
      <x:c r="AK80" s="146"/>
      <x:c r="AL80" s="146"/>
      <x:c r="AM80" s="146"/>
      <x:c r="AN80" s="147" t="str"/>
    </x:row>
    <x:row r="81">
      <x:c r="A81" s="139" t="str">
        <x:v>RS-000080</x:v>
      </x:c>
      <x:c r="B81" s="147" t="str">
        <x:v>800 NUMBER AWAN REGISTER</x:v>
      </x:c>
      <x:c r="C81" s="139" t="str">
        <x:v>REGISTERS</x:v>
      </x:c>
      <x:c r="D81" s="139" t="str">
        <x:v>Both</x:v>
      </x:c>
      <x:c r="E81" s="147" t="str">
        <x:v>From initial classified workbook</x:v>
      </x:c>
      <x:c r="F81" s="139" t="str">
        <x:v>Piece</x:v>
      </x:c>
      <x:c r="G81" s="139"/>
      <x:c r="H81" s="139" t="str">
        <x:v>Not stated</x:v>
      </x:c>
      <x:c r="I81" s="139" t="str">
        <x:v>PKR</x:v>
      </x:c>
      <x:c r="J81" s="140" t="n">
        <x:v>270</x:v>
      </x:c>
      <x:c r="K81" s="140" t="n">
        <x:v>255</x:v>
      </x:c>
      <x:c r="L81" s="140" t="n">
        <x:v>270</x:v>
      </x:c>
      <x:c r="M81" s="140" t="n">
        <x:v>255</x:v>
      </x:c>
      <x:c r="N81" s="141" t="n">
        <x:f>L81-M81</x:f>
        <x:v>15</x:v>
      </x:c>
      <x:c r="O81" s="142" t="n">
        <x:f>IF(L81&gt;0,N81/L81,"")</x:f>
        <x:v>0.05555555555555555</x:v>
      </x:c>
      <x:c r="P81" s="142" t="n">
        <x:f>IF(M81&gt;0,N81/M81,"")</x:f>
        <x:v>0.058823529411764705</x:v>
      </x:c>
      <x:c r="Q81" s="141" t="n">
        <x:f>ROUND(L81*(1+'Assumptions'!$B$7)/'Assumptions'!$B$9,0)*'Assumptions'!$B$9</x:f>
        <x:v>295</x:v>
      </x:c>
      <x:c r="R81" s="141" t="n">
        <x:f>Q81-M81</x:f>
        <x:v>40</x:v>
      </x:c>
      <x:c r="S81" s="143" t="n">
        <x:f>'Assumptions'!$B$8</x:f>
        <x:v>12</x:v>
      </x:c>
      <x:c r="T81" s="141" t="n">
        <x:f>N81*S81</x:f>
        <x:v>180</x:v>
      </x:c>
      <x:c r="U81" s="139" t="str">
        <x:v>Source Valid</x:v>
      </x:c>
      <x:c r="V81" s="139" t="str">
        <x:v>High</x:v>
      </x:c>
      <x:c r="W81" s="147" t="str">
        <x:v>Source wholesale and buying prices retained</x:v>
      </x:c>
      <x:c r="X81" s="139" t="str">
        <x:v>Ready</x:v>
      </x:c>
      <x:c r="Y81" s="144" t="b">
        <x:v>1</x:v>
      </x:c>
      <x:c r="Z81" s="139" t="str">
        <x:v>WS RATES.pdf</x:v>
      </x:c>
      <x:c r="AA81" s="139" t="n">
        <x:v>3</x:v>
      </x:c>
      <x:c r="AB81" s="139" t="n">
        <x:v>9</x:v>
      </x:c>
      <x:c r="AC81" s="139" t="str">
        <x:v>800 NUMBER AWAN REGISTE</x:v>
      </x:c>
      <x:c r="AD81" s="145" t="n">
        <x:v>270</x:v>
      </x:c>
      <x:c r="AE81" s="147" t="str">
        <x:v>Merged across PDFs — Truncated-name completion</x:v>
      </x:c>
      <x:c r="AF81" s="147" t="str">
        <x:v>Completed/updated from WS RATES.pdf</x:v>
      </x:c>
      <x:c r="AG81" s="147" t="str">
        <x:v>Exact WS RATES.pdf category</x:v>
      </x:c>
      <x:c r="AH81" s="139" t="str">
        <x:v>WS-RATES:3:9</x:v>
      </x:c>
      <x:c r="AI81" s="146"/>
      <x:c r="AJ81" s="146"/>
      <x:c r="AK81" s="146"/>
      <x:c r="AL81" s="146"/>
      <x:c r="AM81" s="146"/>
      <x:c r="AN81" s="147" t="str"/>
    </x:row>
    <x:row r="82">
      <x:c r="A82" s="139" t="str">
        <x:v>RS-000081</x:v>
      </x:c>
      <x:c r="B82" s="147" t="str">
        <x:v>MINI FAN NO:11</x:v>
      </x:c>
      <x:c r="C82" s="139" t="str">
        <x:v>BALL POINT</x:v>
      </x:c>
      <x:c r="D82" s="139" t="str">
        <x:v>Both</x:v>
      </x:c>
      <x:c r="E82" s="147" t="str">
        <x:v>From initial classified workbook</x:v>
      </x:c>
      <x:c r="F82" s="139" t="str">
        <x:v>Piece</x:v>
      </x:c>
      <x:c r="G82" s="139"/>
      <x:c r="H82" s="139" t="str">
        <x:v>Not stated</x:v>
      </x:c>
      <x:c r="I82" s="139" t="str">
        <x:v>PKR</x:v>
      </x:c>
      <x:c r="J82" s="140" t="n">
        <x:v>800</x:v>
      </x:c>
      <x:c r="K82" s="140" t="n">
        <x:v>690</x:v>
      </x:c>
      <x:c r="L82" s="140" t="n">
        <x:v>800</x:v>
      </x:c>
      <x:c r="M82" s="140" t="n">
        <x:v>690</x:v>
      </x:c>
      <x:c r="N82" s="141" t="n">
        <x:f>L82-M82</x:f>
        <x:v>110</x:v>
      </x:c>
      <x:c r="O82" s="142" t="n">
        <x:f>IF(L82&gt;0,N82/L82,"")</x:f>
        <x:v>0.1375</x:v>
      </x:c>
      <x:c r="P82" s="142" t="n">
        <x:f>IF(M82&gt;0,N82/M82,"")</x:f>
        <x:v>0.15942028985507245</x:v>
      </x:c>
      <x:c r="Q82" s="141" t="n">
        <x:f>ROUND(L82*(1+'Assumptions'!$B$7)/'Assumptions'!$B$9,0)*'Assumptions'!$B$9</x:f>
        <x:v>880</x:v>
      </x:c>
      <x:c r="R82" s="141" t="n">
        <x:f>Q82-M82</x:f>
        <x:v>190</x:v>
      </x:c>
      <x:c r="S82" s="143" t="n">
        <x:f>'Assumptions'!$B$8</x:f>
        <x:v>12</x:v>
      </x:c>
      <x:c r="T82" s="141" t="n">
        <x:f>N82*S82</x:f>
        <x:v>1320</x:v>
      </x:c>
      <x:c r="U82" s="139" t="str">
        <x:v>Source Valid</x:v>
      </x:c>
      <x:c r="V82" s="139" t="str">
        <x:v>High</x:v>
      </x:c>
      <x:c r="W82" s="147" t="str">
        <x:v>Source wholesale and buying prices retained</x:v>
      </x:c>
      <x:c r="X82" s="139" t="str">
        <x:v>Ready</x:v>
      </x:c>
      <x:c r="Y82" s="144" t="b">
        <x:v>1</x:v>
      </x:c>
      <x:c r="Z82" s="139" t="str">
        <x:v>WS RATES.pdf</x:v>
      </x:c>
      <x:c r="AA82" s="139" t="n">
        <x:v>3</x:v>
      </x:c>
      <x:c r="AB82" s="139" t="n">
        <x:v>10</x:v>
      </x:c>
      <x:c r="AC82" s="139" t="str">
        <x:v>MINI FAN NO:11</x:v>
      </x:c>
      <x:c r="AD82" s="145" t="n">
        <x:v>800</x:v>
      </x:c>
      <x:c r="AE82" s="147" t="str">
        <x:v>Merged across PDFs — Exact/source-linked match</x:v>
      </x:c>
      <x:c r="AF82" s="147" t="str">
        <x:v>Exact WS RATES.pdf name</x:v>
      </x:c>
      <x:c r="AG82" s="147" t="str">
        <x:v>Exact WS RATES.pdf category</x:v>
      </x:c>
      <x:c r="AH82" s="139" t="str">
        <x:v>WS-RATES:3:10</x:v>
      </x:c>
      <x:c r="AI82" s="146"/>
      <x:c r="AJ82" s="146"/>
      <x:c r="AK82" s="146"/>
      <x:c r="AL82" s="146"/>
      <x:c r="AM82" s="146"/>
      <x:c r="AN82" s="147" t="str"/>
    </x:row>
    <x:row r="83">
      <x:c r="A83" s="139" t="str">
        <x:v>RS-000082</x:v>
      </x:c>
      <x:c r="B83" s="147" t="str">
        <x:v>MINI FAN NO:10</x:v>
      </x:c>
      <x:c r="C83" s="139" t="str">
        <x:v>BALL POINT</x:v>
      </x:c>
      <x:c r="D83" s="139" t="str">
        <x:v>Both</x:v>
      </x:c>
      <x:c r="E83" s="147" t="str">
        <x:v>From initial classified workbook</x:v>
      </x:c>
      <x:c r="F83" s="139" t="str">
        <x:v>Piece</x:v>
      </x:c>
      <x:c r="G83" s="139"/>
      <x:c r="H83" s="139" t="str">
        <x:v>Not stated</x:v>
      </x:c>
      <x:c r="I83" s="139" t="str">
        <x:v>PKR</x:v>
      </x:c>
      <x:c r="J83" s="140" t="n">
        <x:v>780</x:v>
      </x:c>
      <x:c r="K83" s="140" t="n">
        <x:v>690</x:v>
      </x:c>
      <x:c r="L83" s="140" t="n">
        <x:v>780</x:v>
      </x:c>
      <x:c r="M83" s="140" t="n">
        <x:v>690</x:v>
      </x:c>
      <x:c r="N83" s="141" t="n">
        <x:f>L83-M83</x:f>
        <x:v>90</x:v>
      </x:c>
      <x:c r="O83" s="142" t="n">
        <x:f>IF(L83&gt;0,N83/L83,"")</x:f>
        <x:v>0.11538461538461539</x:v>
      </x:c>
      <x:c r="P83" s="142" t="n">
        <x:f>IF(M83&gt;0,N83/M83,"")</x:f>
        <x:v>0.13043478260869565</x:v>
      </x:c>
      <x:c r="Q83" s="141" t="n">
        <x:f>ROUND(L83*(1+'Assumptions'!$B$7)/'Assumptions'!$B$9,0)*'Assumptions'!$B$9</x:f>
        <x:v>860</x:v>
      </x:c>
      <x:c r="R83" s="141" t="n">
        <x:f>Q83-M83</x:f>
        <x:v>170</x:v>
      </x:c>
      <x:c r="S83" s="143" t="n">
        <x:f>'Assumptions'!$B$8</x:f>
        <x:v>12</x:v>
      </x:c>
      <x:c r="T83" s="141" t="n">
        <x:f>N83*S83</x:f>
        <x:v>1080</x:v>
      </x:c>
      <x:c r="U83" s="139" t="str">
        <x:v>Source Valid</x:v>
      </x:c>
      <x:c r="V83" s="139" t="str">
        <x:v>High</x:v>
      </x:c>
      <x:c r="W83" s="147" t="str">
        <x:v>Source wholesale and buying prices retained</x:v>
      </x:c>
      <x:c r="X83" s="139" t="str">
        <x:v>Ready</x:v>
      </x:c>
      <x:c r="Y83" s="144" t="b">
        <x:v>1</x:v>
      </x:c>
      <x:c r="Z83" s="139" t="str">
        <x:v>WS RATES.pdf</x:v>
      </x:c>
      <x:c r="AA83" s="139" t="n">
        <x:v>3</x:v>
      </x:c>
      <x:c r="AB83" s="139" t="n">
        <x:v>11</x:v>
      </x:c>
      <x:c r="AC83" s="139" t="str">
        <x:v>MINI FAN NO:10</x:v>
      </x:c>
      <x:c r="AD83" s="145" t="n">
        <x:v>780</x:v>
      </x:c>
      <x:c r="AE83" s="147" t="str">
        <x:v>Merged across PDFs — Exact/source-linked match</x:v>
      </x:c>
      <x:c r="AF83" s="147" t="str">
        <x:v>Exact WS RATES.pdf name</x:v>
      </x:c>
      <x:c r="AG83" s="147" t="str">
        <x:v>Exact WS RATES.pdf category</x:v>
      </x:c>
      <x:c r="AH83" s="139" t="str">
        <x:v>WS-RATES:3:11</x:v>
      </x:c>
      <x:c r="AI83" s="146"/>
      <x:c r="AJ83" s="146"/>
      <x:c r="AK83" s="146"/>
      <x:c r="AL83" s="146"/>
      <x:c r="AM83" s="146"/>
      <x:c r="AN83" s="147" t="str"/>
    </x:row>
    <x:row r="84">
      <x:c r="A84" s="139" t="str">
        <x:v>RS-000083</x:v>
      </x:c>
      <x:c r="B84" s="147" t="str">
        <x:v>MINI FAN NO:9</x:v>
      </x:c>
      <x:c r="C84" s="139" t="str">
        <x:v>BALL POINT</x:v>
      </x:c>
      <x:c r="D84" s="139" t="str">
        <x:v>Both</x:v>
      </x:c>
      <x:c r="E84" s="147" t="str">
        <x:v>From initial classified workbook</x:v>
      </x:c>
      <x:c r="F84" s="139" t="str">
        <x:v>Piece</x:v>
      </x:c>
      <x:c r="G84" s="139"/>
      <x:c r="H84" s="139" t="str">
        <x:v>Not stated</x:v>
      </x:c>
      <x:c r="I84" s="139" t="str">
        <x:v>PKR</x:v>
      </x:c>
      <x:c r="J84" s="140" t="n">
        <x:v>680</x:v>
      </x:c>
      <x:c r="K84" s="140" t="n">
        <x:v>585</x:v>
      </x:c>
      <x:c r="L84" s="140" t="n">
        <x:v>680</x:v>
      </x:c>
      <x:c r="M84" s="140" t="n">
        <x:v>585</x:v>
      </x:c>
      <x:c r="N84" s="141" t="n">
        <x:f>L84-M84</x:f>
        <x:v>95</x:v>
      </x:c>
      <x:c r="O84" s="142" t="n">
        <x:f>IF(L84&gt;0,N84/L84,"")</x:f>
        <x:v>0.13970588235294118</x:v>
      </x:c>
      <x:c r="P84" s="142" t="n">
        <x:f>IF(M84&gt;0,N84/M84,"")</x:f>
        <x:v>0.1623931623931624</x:v>
      </x:c>
      <x:c r="Q84" s="141" t="n">
        <x:f>ROUND(L84*(1+'Assumptions'!$B$7)/'Assumptions'!$B$9,0)*'Assumptions'!$B$9</x:f>
        <x:v>750</x:v>
      </x:c>
      <x:c r="R84" s="141" t="n">
        <x:f>Q84-M84</x:f>
        <x:v>165</x:v>
      </x:c>
      <x:c r="S84" s="143" t="n">
        <x:f>'Assumptions'!$B$8</x:f>
        <x:v>12</x:v>
      </x:c>
      <x:c r="T84" s="141" t="n">
        <x:f>N84*S84</x:f>
        <x:v>1140</x:v>
      </x:c>
      <x:c r="U84" s="139" t="str">
        <x:v>Source Valid</x:v>
      </x:c>
      <x:c r="V84" s="139" t="str">
        <x:v>High</x:v>
      </x:c>
      <x:c r="W84" s="147" t="str">
        <x:v>Source wholesale and buying prices retained</x:v>
      </x:c>
      <x:c r="X84" s="139" t="str">
        <x:v>Ready</x:v>
      </x:c>
      <x:c r="Y84" s="144" t="b">
        <x:v>1</x:v>
      </x:c>
      <x:c r="Z84" s="139" t="str">
        <x:v>WS RATES.pdf</x:v>
      </x:c>
      <x:c r="AA84" s="139" t="n">
        <x:v>3</x:v>
      </x:c>
      <x:c r="AB84" s="139" t="n">
        <x:v>12</x:v>
      </x:c>
      <x:c r="AC84" s="139" t="str">
        <x:v>MINI FAN NO:9</x:v>
      </x:c>
      <x:c r="AD84" s="145" t="n">
        <x:v>680</x:v>
      </x:c>
      <x:c r="AE84" s="147" t="str">
        <x:v>Merged across PDFs — Exact/source-linked match</x:v>
      </x:c>
      <x:c r="AF84" s="147" t="str">
        <x:v>Exact WS RATES.pdf name</x:v>
      </x:c>
      <x:c r="AG84" s="147" t="str">
        <x:v>Exact WS RATES.pdf category</x:v>
      </x:c>
      <x:c r="AH84" s="139" t="str">
        <x:v>WS-RATES:3:12</x:v>
      </x:c>
      <x:c r="AI84" s="146"/>
      <x:c r="AJ84" s="146"/>
      <x:c r="AK84" s="146"/>
      <x:c r="AL84" s="146"/>
      <x:c r="AM84" s="146"/>
      <x:c r="AN84" s="147" t="str"/>
    </x:row>
    <x:row r="85">
      <x:c r="A85" s="139" t="str">
        <x:v>RS-000084</x:v>
      </x:c>
      <x:c r="B85" s="147" t="str">
        <x:v>WATER GUN LARGE</x:v>
      </x:c>
      <x:c r="C85" s="139" t="str">
        <x:v>CHINA DAIRIES</x:v>
      </x:c>
      <x:c r="D85" s="139" t="str">
        <x:v>Both</x:v>
      </x:c>
      <x:c r="E85" s="147" t="str">
        <x:v>From initial classified workbook</x:v>
      </x:c>
      <x:c r="F85" s="139" t="str">
        <x:v>Piece</x:v>
      </x:c>
      <x:c r="G85" s="139"/>
      <x:c r="H85" s="139" t="str">
        <x:v>Not stated</x:v>
      </x:c>
      <x:c r="I85" s="139" t="str">
        <x:v>PKR</x:v>
      </x:c>
      <x:c r="J85" s="140" t="n">
        <x:v>100</x:v>
      </x:c>
      <x:c r="K85" s="140" t="n">
        <x:v>87</x:v>
      </x:c>
      <x:c r="L85" s="140" t="n">
        <x:v>100</x:v>
      </x:c>
      <x:c r="M85" s="140" t="n">
        <x:v>87</x:v>
      </x:c>
      <x:c r="N85" s="141" t="n">
        <x:f>L85-M85</x:f>
        <x:v>13</x:v>
      </x:c>
      <x:c r="O85" s="142" t="n">
        <x:f>IF(L85&gt;0,N85/L85,"")</x:f>
        <x:v>0.13</x:v>
      </x:c>
      <x:c r="P85" s="142" t="n">
        <x:f>IF(M85&gt;0,N85/M85,"")</x:f>
        <x:v>0.14942528735632185</x:v>
      </x:c>
      <x:c r="Q85" s="141" t="n">
        <x:f>ROUND(L85*(1+'Assumptions'!$B$7)/'Assumptions'!$B$9,0)*'Assumptions'!$B$9</x:f>
        <x:v>110</x:v>
      </x:c>
      <x:c r="R85" s="141" t="n">
        <x:f>Q85-M85</x:f>
        <x:v>23</x:v>
      </x:c>
      <x:c r="S85" s="143" t="n">
        <x:f>'Assumptions'!$B$8</x:f>
        <x:v>12</x:v>
      </x:c>
      <x:c r="T85" s="141" t="n">
        <x:f>N85*S85</x:f>
        <x:v>156</x:v>
      </x:c>
      <x:c r="U85" s="139" t="str">
        <x:v>Source Valid</x:v>
      </x:c>
      <x:c r="V85" s="139" t="str">
        <x:v>High</x:v>
      </x:c>
      <x:c r="W85" s="147" t="str">
        <x:v>Source wholesale and buying prices retained</x:v>
      </x:c>
      <x:c r="X85" s="139" t="str">
        <x:v>Ready</x:v>
      </x:c>
      <x:c r="Y85" s="144" t="b">
        <x:v>1</x:v>
      </x:c>
      <x:c r="Z85" s="139" t="str">
        <x:v>WS RATES.pdf</x:v>
      </x:c>
      <x:c r="AA85" s="139" t="n">
        <x:v>3</x:v>
      </x:c>
      <x:c r="AB85" s="139" t="n">
        <x:v>13</x:v>
      </x:c>
      <x:c r="AC85" s="139" t="str">
        <x:v>WATER GUN LARGE</x:v>
      </x:c>
      <x:c r="AD85" s="145" t="n">
        <x:v>100</x:v>
      </x:c>
      <x:c r="AE85" s="147" t="str">
        <x:v>Merged across PDFs — Exact/source-linked match</x:v>
      </x:c>
      <x:c r="AF85" s="147" t="str">
        <x:v>Exact WS RATES.pdf name</x:v>
      </x:c>
      <x:c r="AG85" s="147" t="str">
        <x:v>Exact WS RATES.pdf category</x:v>
      </x:c>
      <x:c r="AH85" s="139" t="str">
        <x:v>WS-RATES:3:13</x:v>
      </x:c>
      <x:c r="AI85" s="146"/>
      <x:c r="AJ85" s="146"/>
      <x:c r="AK85" s="146"/>
      <x:c r="AL85" s="146"/>
      <x:c r="AM85" s="146"/>
      <x:c r="AN85" s="147" t="str"/>
    </x:row>
    <x:row r="86">
      <x:c r="A86" s="139" t="str">
        <x:v>RS-000085</x:v>
      </x:c>
      <x:c r="B86" s="147" t="str">
        <x:v>PARTY POPPER LARGE</x:v>
      </x:c>
      <x:c r="C86" s="139" t="str">
        <x:v>BIRTHDAY</x:v>
      </x:c>
      <x:c r="D86" s="139" t="str">
        <x:v>Both</x:v>
      </x:c>
      <x:c r="E86" s="147" t="str">
        <x:v>From initial classified workbook</x:v>
      </x:c>
      <x:c r="F86" s="139" t="str">
        <x:v>Piece</x:v>
      </x:c>
      <x:c r="G86" s="139"/>
      <x:c r="H86" s="139" t="str">
        <x:v>Not stated</x:v>
      </x:c>
      <x:c r="I86" s="139" t="str">
        <x:v>PKR</x:v>
      </x:c>
      <x:c r="J86" s="140" t="n">
        <x:v>120</x:v>
      </x:c>
      <x:c r="K86" s="140" t="n">
        <x:v>95</x:v>
      </x:c>
      <x:c r="L86" s="140" t="n">
        <x:v>120</x:v>
      </x:c>
      <x:c r="M86" s="140" t="n">
        <x:v>95</x:v>
      </x:c>
      <x:c r="N86" s="141" t="n">
        <x:f>L86-M86</x:f>
        <x:v>25</x:v>
      </x:c>
      <x:c r="O86" s="142" t="n">
        <x:f>IF(L86&gt;0,N86/L86,"")</x:f>
        <x:v>0.20833333333333334</x:v>
      </x:c>
      <x:c r="P86" s="142" t="n">
        <x:f>IF(M86&gt;0,N86/M86,"")</x:f>
        <x:v>0.2631578947368421</x:v>
      </x:c>
      <x:c r="Q86" s="141" t="n">
        <x:f>ROUND(L86*(1+'Assumptions'!$B$7)/'Assumptions'!$B$9,0)*'Assumptions'!$B$9</x:f>
        <x:v>130</x:v>
      </x:c>
      <x:c r="R86" s="141" t="n">
        <x:f>Q86-M86</x:f>
        <x:v>35</x:v>
      </x:c>
      <x:c r="S86" s="143" t="n">
        <x:f>'Assumptions'!$B$8</x:f>
        <x:v>12</x:v>
      </x:c>
      <x:c r="T86" s="141" t="n">
        <x:f>N86*S86</x:f>
        <x:v>300</x:v>
      </x:c>
      <x:c r="U86" s="139" t="str">
        <x:v>Source Valid</x:v>
      </x:c>
      <x:c r="V86" s="139" t="str">
        <x:v>High</x:v>
      </x:c>
      <x:c r="W86" s="147" t="str">
        <x:v>Source wholesale and buying prices retained</x:v>
      </x:c>
      <x:c r="X86" s="139" t="str">
        <x:v>Ready</x:v>
      </x:c>
      <x:c r="Y86" s="144" t="b">
        <x:v>1</x:v>
      </x:c>
      <x:c r="Z86" s="139" t="str">
        <x:v>WS RATES.pdf</x:v>
      </x:c>
      <x:c r="AA86" s="139" t="n">
        <x:v>3</x:v>
      </x:c>
      <x:c r="AB86" s="139" t="n">
        <x:v>14</x:v>
      </x:c>
      <x:c r="AC86" s="139" t="str">
        <x:v>PARTY POPPER LARGE</x:v>
      </x:c>
      <x:c r="AD86" s="145" t="n">
        <x:v>120</x:v>
      </x:c>
      <x:c r="AE86" s="147" t="str">
        <x:v>Merged across PDFs — Exact/source-linked match</x:v>
      </x:c>
      <x:c r="AF86" s="147" t="str">
        <x:v>Exact WS RATES.pdf name</x:v>
      </x:c>
      <x:c r="AG86" s="147" t="str">
        <x:v>Exact WS RATES.pdf category</x:v>
      </x:c>
      <x:c r="AH86" s="139" t="str">
        <x:v>WS-RATES:3:14</x:v>
      </x:c>
      <x:c r="AI86" s="146"/>
      <x:c r="AJ86" s="146"/>
      <x:c r="AK86" s="146"/>
      <x:c r="AL86" s="146"/>
      <x:c r="AM86" s="146"/>
      <x:c r="AN86" s="147" t="str"/>
    </x:row>
    <x:row r="87">
      <x:c r="A87" s="139" t="str">
        <x:v>RS-000086</x:v>
      </x:c>
      <x:c r="B87" s="147" t="str">
        <x:v>SNOW SPRAY CRAPE</x:v>
      </x:c>
      <x:c r="C87" s="139" t="str">
        <x:v>BIRTHDAY</x:v>
      </x:c>
      <x:c r="D87" s="139" t="str">
        <x:v>Both</x:v>
      </x:c>
      <x:c r="E87" s="147" t="str">
        <x:v>From initial classified workbook</x:v>
      </x:c>
      <x:c r="F87" s="139" t="str">
        <x:v>Piece</x:v>
      </x:c>
      <x:c r="G87" s="139"/>
      <x:c r="H87" s="139" t="str">
        <x:v>Not stated</x:v>
      </x:c>
      <x:c r="I87" s="139" t="str">
        <x:v>PKR</x:v>
      </x:c>
      <x:c r="J87" s="140" t="n">
        <x:v>135</x:v>
      </x:c>
      <x:c r="K87" s="140" t="n">
        <x:v>135</x:v>
      </x:c>
      <x:c r="L87" s="140" t="n">
        <x:v>165</x:v>
      </x:c>
      <x:c r="M87" s="140" t="n">
        <x:v>135</x:v>
      </x:c>
      <x:c r="N87" s="141" t="n">
        <x:f>L87-M87</x:f>
        <x:v>30</x:v>
      </x:c>
      <x:c r="O87" s="142" t="n">
        <x:f>IF(L87&gt;0,N87/L87,"")</x:f>
        <x:v>0.18181818181818182</x:v>
      </x:c>
      <x:c r="P87" s="142" t="n">
        <x:f>IF(M87&gt;0,N87/M87,"")</x:f>
        <x:v>0.2222222222222222</x:v>
      </x:c>
      <x:c r="Q87" s="141" t="n">
        <x:f>ROUND(L87*(1+'Assumptions'!$B$7)/'Assumptions'!$B$9,0)*'Assumptions'!$B$9</x:f>
        <x:v>180</x:v>
      </x:c>
      <x:c r="R87" s="141" t="n">
        <x:f>Q87-M87</x:f>
        <x:v>45</x:v>
      </x:c>
      <x:c r="S87" s="143" t="n">
        <x:f>'Assumptions'!$B$8</x:f>
        <x:v>12</x:v>
      </x:c>
      <x:c r="T87" s="141" t="n">
        <x:f>N87*S87</x:f>
        <x:v>360</x:v>
      </x:c>
      <x:c r="U87" s="139" t="str">
        <x:v>Corrected Wholesale</x:v>
      </x:c>
      <x:c r="V87" s="139" t="str">
        <x:v>Mock correction</x:v>
      </x:c>
      <x:c r="W87" s="147" t="str">
        <x:v>Wholesale did not cover buying price; raised using category median margin</x:v>
      </x:c>
      <x:c r="X87" s="139" t="str">
        <x:v>Ready with Mock Price</x:v>
      </x:c>
      <x:c r="Y87" s="144" t="b">
        <x:v>1</x:v>
      </x:c>
      <x:c r="Z87" s="139" t="str">
        <x:v>WS RATES.pdf</x:v>
      </x:c>
      <x:c r="AA87" s="139" t="n">
        <x:v>3</x:v>
      </x:c>
      <x:c r="AB87" s="139" t="n">
        <x:v>15</x:v>
      </x:c>
      <x:c r="AC87" s="139" t="str">
        <x:v>SNOW SPRAY CRAPE</x:v>
      </x:c>
      <x:c r="AD87" s="145" t="n">
        <x:v>135</x:v>
      </x:c>
      <x:c r="AE87" s="147" t="str">
        <x:v>Merged across PDFs — Exact/source-linked match</x:v>
      </x:c>
      <x:c r="AF87" s="147" t="str">
        <x:v>Exact WS RATES.pdf name</x:v>
      </x:c>
      <x:c r="AG87" s="147" t="str">
        <x:v>Exact WS RATES.pdf category</x:v>
      </x:c>
      <x:c r="AH87" s="139" t="str">
        <x:v>WS-RATES:3:15</x:v>
      </x:c>
      <x:c r="AI87" s="146"/>
      <x:c r="AJ87" s="146"/>
      <x:c r="AK87" s="146"/>
      <x:c r="AL87" s="146"/>
      <x:c r="AM87" s="146"/>
      <x:c r="AN87" s="147" t="str">
        <x:v>Wholesale did not cover buying price; raised using category median margin</x:v>
      </x:c>
    </x:row>
    <x:row r="88">
      <x:c r="A88" s="139" t="str">
        <x:v>RS-000087</x:v>
      </x:c>
      <x:c r="B88" s="147" t="str">
        <x:v>HAPPY ANNIVERSARY DISPLAY</x:v>
      </x:c>
      <x:c r="C88" s="139" t="str">
        <x:v>CHINA DAIRIES</x:v>
      </x:c>
      <x:c r="D88" s="139" t="str">
        <x:v>Both</x:v>
      </x:c>
      <x:c r="E88" s="147" t="str">
        <x:v>From initial classified workbook</x:v>
      </x:c>
      <x:c r="F88" s="139" t="str">
        <x:v>Piece</x:v>
      </x:c>
      <x:c r="G88" s="139"/>
      <x:c r="H88" s="139" t="str">
        <x:v>Not stated</x:v>
      </x:c>
      <x:c r="I88" s="139" t="str">
        <x:v>PKR</x:v>
      </x:c>
      <x:c r="J88" s="140" t="n">
        <x:v>220</x:v>
      </x:c>
      <x:c r="K88" s="140" t="n">
        <x:v>185</x:v>
      </x:c>
      <x:c r="L88" s="140" t="n">
        <x:v>220</x:v>
      </x:c>
      <x:c r="M88" s="140" t="n">
        <x:v>185</x:v>
      </x:c>
      <x:c r="N88" s="141" t="n">
        <x:f>L88-M88</x:f>
        <x:v>35</x:v>
      </x:c>
      <x:c r="O88" s="142" t="n">
        <x:f>IF(L88&gt;0,N88/L88,"")</x:f>
        <x:v>0.1590909090909091</x:v>
      </x:c>
      <x:c r="P88" s="142" t="n">
        <x:f>IF(M88&gt;0,N88/M88,"")</x:f>
        <x:v>0.1891891891891892</x:v>
      </x:c>
      <x:c r="Q88" s="141" t="n">
        <x:f>ROUND(L88*(1+'Assumptions'!$B$7)/'Assumptions'!$B$9,0)*'Assumptions'!$B$9</x:f>
        <x:v>240</x:v>
      </x:c>
      <x:c r="R88" s="141" t="n">
        <x:f>Q88-M88</x:f>
        <x:v>55</x:v>
      </x:c>
      <x:c r="S88" s="143" t="n">
        <x:f>'Assumptions'!$B$8</x:f>
        <x:v>12</x:v>
      </x:c>
      <x:c r="T88" s="141" t="n">
        <x:f>N88*S88</x:f>
        <x:v>420</x:v>
      </x:c>
      <x:c r="U88" s="139" t="str">
        <x:v>Source Valid</x:v>
      </x:c>
      <x:c r="V88" s="139" t="str">
        <x:v>High</x:v>
      </x:c>
      <x:c r="W88" s="147" t="str">
        <x:v>Source wholesale and buying prices retained</x:v>
      </x:c>
      <x:c r="X88" s="139" t="str">
        <x:v>Ready</x:v>
      </x:c>
      <x:c r="Y88" s="144" t="b">
        <x:v>1</x:v>
      </x:c>
      <x:c r="Z88" s="139" t="str">
        <x:v>WS RATES.pdf</x:v>
      </x:c>
      <x:c r="AA88" s="139" t="n">
        <x:v>3</x:v>
      </x:c>
      <x:c r="AB88" s="139" t="n">
        <x:v>16</x:v>
      </x:c>
      <x:c r="AC88" s="139" t="str">
        <x:v>HAPPY ANNIVERSARY DISPL</x:v>
      </x:c>
      <x:c r="AD88" s="145" t="n">
        <x:v>210</x:v>
      </x:c>
      <x:c r="AE88" s="147" t="str">
        <x:v>Merged across PDFs — Completed truncated name; source price changed</x:v>
      </x:c>
      <x:c r="AF88" s="147" t="str">
        <x:v>Completed/updated from WS RATES.pdf</x:v>
      </x:c>
      <x:c r="AG88" s="147" t="str">
        <x:v>Exact WS RATES.pdf category</x:v>
      </x:c>
      <x:c r="AH88" s="139" t="str">
        <x:v>WS-RATES:3:16</x:v>
      </x:c>
      <x:c r="AI88" s="146"/>
      <x:c r="AJ88" s="146"/>
      <x:c r="AK88" s="146"/>
      <x:c r="AL88" s="146"/>
      <x:c r="AM88" s="146"/>
      <x:c r="AN88" s="147" t="str"/>
    </x:row>
    <x:row r="89">
      <x:c r="A89" s="139" t="str">
        <x:v>RS-000088</x:v>
      </x:c>
      <x:c r="B89" s="147" t="str">
        <x:v>WELCOME CARD DISPLAY S</x:v>
      </x:c>
      <x:c r="C89" s="139" t="str">
        <x:v>CHINA</x:v>
      </x:c>
      <x:c r="D89" s="139" t="str">
        <x:v>Wholesale/Bulk</x:v>
      </x:c>
      <x:c r="E89" s="147" t="str">
        <x:v>From initial classified workbook</x:v>
      </x:c>
      <x:c r="F89" s="139" t="str">
        <x:v>Piece</x:v>
      </x:c>
      <x:c r="G89" s="139"/>
      <x:c r="H89" s="139" t="str">
        <x:v>Not stated</x:v>
      </x:c>
      <x:c r="I89" s="139" t="str">
        <x:v>PKR</x:v>
      </x:c>
      <x:c r="J89" s="140" t="n">
        <x:v>90</x:v>
      </x:c>
      <x:c r="K89" s="140" t="n">
        <x:v>70</x:v>
      </x:c>
      <x:c r="L89" s="140" t="n">
        <x:v>90</x:v>
      </x:c>
      <x:c r="M89" s="140" t="n">
        <x:v>70</x:v>
      </x:c>
      <x:c r="N89" s="141" t="n">
        <x:f>L89-M89</x:f>
        <x:v>20</x:v>
      </x:c>
      <x:c r="O89" s="142" t="n">
        <x:f>IF(L89&gt;0,N89/L89,"")</x:f>
        <x:v>0.2222222222222222</x:v>
      </x:c>
      <x:c r="P89" s="142" t="n">
        <x:f>IF(M89&gt;0,N89/M89,"")</x:f>
        <x:v>0.2857142857142857</x:v>
      </x:c>
      <x:c r="Q89" s="141" t="n">
        <x:f>ROUND(L89*(1+'Assumptions'!$B$7)/'Assumptions'!$B$9,0)*'Assumptions'!$B$9</x:f>
        <x:v>100</x:v>
      </x:c>
      <x:c r="R89" s="141" t="n">
        <x:f>Q89-M89</x:f>
        <x:v>30</x:v>
      </x:c>
      <x:c r="S89" s="143" t="n">
        <x:f>'Assumptions'!$B$8</x:f>
        <x:v>12</x:v>
      </x:c>
      <x:c r="T89" s="141" t="n">
        <x:f>N89*S89</x:f>
        <x:v>240</x:v>
      </x:c>
      <x:c r="U89" s="139" t="str">
        <x:v>Source Valid</x:v>
      </x:c>
      <x:c r="V89" s="139" t="str">
        <x:v>High</x:v>
      </x:c>
      <x:c r="W89" s="147" t="str">
        <x:v>Source wholesale and buying prices retained</x:v>
      </x:c>
      <x:c r="X89" s="139" t="str">
        <x:v>Ready</x:v>
      </x:c>
      <x:c r="Y89" s="144" t="b">
        <x:v>1</x:v>
      </x:c>
      <x:c r="Z89" s="139" t="str">
        <x:v>WS RATES.pdf</x:v>
      </x:c>
      <x:c r="AA89" s="139" t="n">
        <x:v>3</x:v>
      </x:c>
      <x:c r="AB89" s="139" t="n">
        <x:v>17</x:v>
      </x:c>
      <x:c r="AC89" s="139" t="str">
        <x:v>WELCOME CARD DISPLAY S</x:v>
      </x:c>
      <x:c r="AD89" s="145" t="n">
        <x:v>90</x:v>
      </x:c>
      <x:c r="AE89" s="147" t="str">
        <x:v>Merged across PDFs — Exact/source-linked match</x:v>
      </x:c>
      <x:c r="AF89" s="147" t="str">
        <x:v>Exact WS RATES.pdf name</x:v>
      </x:c>
      <x:c r="AG89" s="147" t="str">
        <x:v>Exact WS RATES.pdf category</x:v>
      </x:c>
      <x:c r="AH89" s="139" t="str">
        <x:v>WS-RATES:3:17</x:v>
      </x:c>
      <x:c r="AI89" s="146"/>
      <x:c r="AJ89" s="146"/>
      <x:c r="AK89" s="146"/>
      <x:c r="AL89" s="146"/>
      <x:c r="AM89" s="146"/>
      <x:c r="AN89" s="147" t="str"/>
    </x:row>
    <x:row r="90">
      <x:c r="A90" s="139" t="str">
        <x:v>RS-000089</x:v>
      </x:c>
      <x:c r="B90" s="147" t="str">
        <x:v>WATER BOTTLE STEEL BA7 TAMLA</x:v>
      </x:c>
      <x:c r="C90" s="139" t="str">
        <x:v>CHINA</x:v>
      </x:c>
      <x:c r="D90" s="139" t="str">
        <x:v>Both</x:v>
      </x:c>
      <x:c r="E90" s="147" t="str">
        <x:v>From initial classified workbook</x:v>
      </x:c>
      <x:c r="F90" s="139" t="str">
        <x:v>Piece</x:v>
      </x:c>
      <x:c r="G90" s="139"/>
      <x:c r="H90" s="139" t="str">
        <x:v>Not stated</x:v>
      </x:c>
      <x:c r="I90" s="139" t="str">
        <x:v>PKR</x:v>
      </x:c>
      <x:c r="J90" s="140" t="n">
        <x:v>1850</x:v>
      </x:c>
      <x:c r="K90" s="140" t="n">
        <x:v>1660</x:v>
      </x:c>
      <x:c r="L90" s="140" t="n">
        <x:v>1850</x:v>
      </x:c>
      <x:c r="M90" s="140" t="n">
        <x:v>1660</x:v>
      </x:c>
      <x:c r="N90" s="141" t="n">
        <x:f>L90-M90</x:f>
        <x:v>190</x:v>
      </x:c>
      <x:c r="O90" s="142" t="n">
        <x:f>IF(L90&gt;0,N90/L90,"")</x:f>
        <x:v>0.10270270270270271</x:v>
      </x:c>
      <x:c r="P90" s="142" t="n">
        <x:f>IF(M90&gt;0,N90/M90,"")</x:f>
        <x:v>0.1144578313253012</x:v>
      </x:c>
      <x:c r="Q90" s="141" t="n">
        <x:f>ROUND(L90*(1+'Assumptions'!$B$7)/'Assumptions'!$B$9,0)*'Assumptions'!$B$9</x:f>
        <x:v>2035</x:v>
      </x:c>
      <x:c r="R90" s="141" t="n">
        <x:f>Q90-M90</x:f>
        <x:v>375</x:v>
      </x:c>
      <x:c r="S90" s="143" t="n">
        <x:f>'Assumptions'!$B$8</x:f>
        <x:v>12</x:v>
      </x:c>
      <x:c r="T90" s="141" t="n">
        <x:f>N90*S90</x:f>
        <x:v>2280</x:v>
      </x:c>
      <x:c r="U90" s="139" t="str">
        <x:v>Source Valid</x:v>
      </x:c>
      <x:c r="V90" s="139" t="str">
        <x:v>High</x:v>
      </x:c>
      <x:c r="W90" s="147" t="str">
        <x:v>Source wholesale and buying prices retained</x:v>
      </x:c>
      <x:c r="X90" s="139" t="str">
        <x:v>Ready</x:v>
      </x:c>
      <x:c r="Y90" s="144" t="b">
        <x:v>1</x:v>
      </x:c>
      <x:c r="Z90" s="139" t="str">
        <x:v>WS RATES.pdf</x:v>
      </x:c>
      <x:c r="AA90" s="139" t="n">
        <x:v>3</x:v>
      </x:c>
      <x:c r="AB90" s="139" t="n">
        <x:v>18</x:v>
      </x:c>
      <x:c r="AC90" s="139" t="str">
        <x:v>WATER BOTTLE STEEL BA7 T</x:v>
      </x:c>
      <x:c r="AD90" s="145" t="n">
        <x:v>1850</x:v>
      </x:c>
      <x:c r="AE90" s="147" t="str">
        <x:v>Merged across PDFs — Truncated-name completion</x:v>
      </x:c>
      <x:c r="AF90" s="147" t="str">
        <x:v>Completed/updated from WS RATES.pdf</x:v>
      </x:c>
      <x:c r="AG90" s="147" t="str">
        <x:v>Exact WS RATES.pdf category</x:v>
      </x:c>
      <x:c r="AH90" s="139" t="str">
        <x:v>WS-RATES:3:18</x:v>
      </x:c>
      <x:c r="AI90" s="146"/>
      <x:c r="AJ90" s="146"/>
      <x:c r="AK90" s="146"/>
      <x:c r="AL90" s="146"/>
      <x:c r="AM90" s="146"/>
      <x:c r="AN90" s="147" t="str"/>
    </x:row>
    <x:row r="91">
      <x:c r="A91" s="139" t="str">
        <x:v>RS-000090</x:v>
      </x:c>
      <x:c r="B91" s="147" t="str">
        <x:v>WATER BOTTLE STEEL BA8 TAMLA</x:v>
      </x:c>
      <x:c r="C91" s="139" t="str">
        <x:v>CHINA</x:v>
      </x:c>
      <x:c r="D91" s="139" t="str">
        <x:v>Both</x:v>
      </x:c>
      <x:c r="E91" s="147" t="str">
        <x:v>From initial classified workbook</x:v>
      </x:c>
      <x:c r="F91" s="139" t="str">
        <x:v>Piece</x:v>
      </x:c>
      <x:c r="G91" s="139"/>
      <x:c r="H91" s="139" t="str">
        <x:v>Not stated</x:v>
      </x:c>
      <x:c r="I91" s="139" t="str">
        <x:v>PKR</x:v>
      </x:c>
      <x:c r="J91" s="140" t="n">
        <x:v>1950</x:v>
      </x:c>
      <x:c r="K91" s="140" t="n">
        <x:v>1760</x:v>
      </x:c>
      <x:c r="L91" s="140" t="n">
        <x:v>1950</x:v>
      </x:c>
      <x:c r="M91" s="140" t="n">
        <x:v>1760</x:v>
      </x:c>
      <x:c r="N91" s="141" t="n">
        <x:f>L91-M91</x:f>
        <x:v>190</x:v>
      </x:c>
      <x:c r="O91" s="142" t="n">
        <x:f>IF(L91&gt;0,N91/L91,"")</x:f>
        <x:v>0.09743589743589744</x:v>
      </x:c>
      <x:c r="P91" s="142" t="n">
        <x:f>IF(M91&gt;0,N91/M91,"")</x:f>
        <x:v>0.10795454545454546</x:v>
      </x:c>
      <x:c r="Q91" s="141" t="n">
        <x:f>ROUND(L91*(1+'Assumptions'!$B$7)/'Assumptions'!$B$9,0)*'Assumptions'!$B$9</x:f>
        <x:v>2145</x:v>
      </x:c>
      <x:c r="R91" s="141" t="n">
        <x:f>Q91-M91</x:f>
        <x:v>385</x:v>
      </x:c>
      <x:c r="S91" s="143" t="n">
        <x:f>'Assumptions'!$B$8</x:f>
        <x:v>12</x:v>
      </x:c>
      <x:c r="T91" s="141" t="n">
        <x:f>N91*S91</x:f>
        <x:v>2280</x:v>
      </x:c>
      <x:c r="U91" s="139" t="str">
        <x:v>Source Valid</x:v>
      </x:c>
      <x:c r="V91" s="139" t="str">
        <x:v>High</x:v>
      </x:c>
      <x:c r="W91" s="147" t="str">
        <x:v>Source wholesale and buying prices retained</x:v>
      </x:c>
      <x:c r="X91" s="139" t="str">
        <x:v>Ready</x:v>
      </x:c>
      <x:c r="Y91" s="144" t="b">
        <x:v>1</x:v>
      </x:c>
      <x:c r="Z91" s="139" t="str">
        <x:v>WS RATES.pdf</x:v>
      </x:c>
      <x:c r="AA91" s="139" t="n">
        <x:v>3</x:v>
      </x:c>
      <x:c r="AB91" s="139" t="n">
        <x:v>19</x:v>
      </x:c>
      <x:c r="AC91" s="139" t="str">
        <x:v>WATER BOTTLE STEEL BA8 T</x:v>
      </x:c>
      <x:c r="AD91" s="145" t="n">
        <x:v>1950</x:v>
      </x:c>
      <x:c r="AE91" s="147" t="str">
        <x:v>Merged across PDFs — Truncated-name completion</x:v>
      </x:c>
      <x:c r="AF91" s="147" t="str">
        <x:v>Completed/updated from WS RATES.pdf</x:v>
      </x:c>
      <x:c r="AG91" s="147" t="str">
        <x:v>Exact WS RATES.pdf category</x:v>
      </x:c>
      <x:c r="AH91" s="139" t="str">
        <x:v>WS-RATES:3:19</x:v>
      </x:c>
      <x:c r="AI91" s="146"/>
      <x:c r="AJ91" s="146"/>
      <x:c r="AK91" s="146"/>
      <x:c r="AL91" s="146"/>
      <x:c r="AM91" s="146"/>
      <x:c r="AN91" s="147" t="str"/>
    </x:row>
    <x:row r="92">
      <x:c r="A92" s="139" t="str">
        <x:v>RS-000091</x:v>
      </x:c>
      <x:c r="B92" s="147" t="str">
        <x:v>WATER BOTTLE STEEL BA6 TAMLA</x:v>
      </x:c>
      <x:c r="C92" s="139" t="str">
        <x:v>CHINA</x:v>
      </x:c>
      <x:c r="D92" s="139" t="str">
        <x:v>Both</x:v>
      </x:c>
      <x:c r="E92" s="147" t="str">
        <x:v>From initial classified workbook</x:v>
      </x:c>
      <x:c r="F92" s="139" t="str">
        <x:v>Piece</x:v>
      </x:c>
      <x:c r="G92" s="139"/>
      <x:c r="H92" s="139" t="str">
        <x:v>Not stated</x:v>
      </x:c>
      <x:c r="I92" s="139" t="str">
        <x:v>PKR</x:v>
      </x:c>
      <x:c r="J92" s="140" t="n">
        <x:v>2150</x:v>
      </x:c>
      <x:c r="K92" s="140" t="n">
        <x:v>1960</x:v>
      </x:c>
      <x:c r="L92" s="140" t="n">
        <x:v>2150</x:v>
      </x:c>
      <x:c r="M92" s="140" t="n">
        <x:v>1960</x:v>
      </x:c>
      <x:c r="N92" s="141" t="n">
        <x:f>L92-M92</x:f>
        <x:v>190</x:v>
      </x:c>
      <x:c r="O92" s="142" t="n">
        <x:f>IF(L92&gt;0,N92/L92,"")</x:f>
        <x:v>0.08837209302325581</x:v>
      </x:c>
      <x:c r="P92" s="142" t="n">
        <x:f>IF(M92&gt;0,N92/M92,"")</x:f>
        <x:v>0.09693877551020408</x:v>
      </x:c>
      <x:c r="Q92" s="141" t="n">
        <x:f>ROUND(L92*(1+'Assumptions'!$B$7)/'Assumptions'!$B$9,0)*'Assumptions'!$B$9</x:f>
        <x:v>2365</x:v>
      </x:c>
      <x:c r="R92" s="141" t="n">
        <x:f>Q92-M92</x:f>
        <x:v>405</x:v>
      </x:c>
      <x:c r="S92" s="143" t="n">
        <x:f>'Assumptions'!$B$8</x:f>
        <x:v>12</x:v>
      </x:c>
      <x:c r="T92" s="141" t="n">
        <x:f>N92*S92</x:f>
        <x:v>2280</x:v>
      </x:c>
      <x:c r="U92" s="139" t="str">
        <x:v>Source Valid</x:v>
      </x:c>
      <x:c r="V92" s="139" t="str">
        <x:v>High</x:v>
      </x:c>
      <x:c r="W92" s="147" t="str">
        <x:v>Source wholesale and buying prices retained</x:v>
      </x:c>
      <x:c r="X92" s="139" t="str">
        <x:v>Ready</x:v>
      </x:c>
      <x:c r="Y92" s="144" t="b">
        <x:v>1</x:v>
      </x:c>
      <x:c r="Z92" s="139" t="str">
        <x:v>WS RATES.pdf</x:v>
      </x:c>
      <x:c r="AA92" s="139" t="n">
        <x:v>3</x:v>
      </x:c>
      <x:c r="AB92" s="139" t="n">
        <x:v>20</x:v>
      </x:c>
      <x:c r="AC92" s="139" t="str">
        <x:v>WATER BOTTLE STEEL BA6 T</x:v>
      </x:c>
      <x:c r="AD92" s="145" t="n">
        <x:v>2150</x:v>
      </x:c>
      <x:c r="AE92" s="147" t="str">
        <x:v>Merged across PDFs — Truncated-name completion</x:v>
      </x:c>
      <x:c r="AF92" s="147" t="str">
        <x:v>Completed/updated from WS RATES.pdf</x:v>
      </x:c>
      <x:c r="AG92" s="147" t="str">
        <x:v>Exact WS RATES.pdf category</x:v>
      </x:c>
      <x:c r="AH92" s="139" t="str">
        <x:v>WS-RATES:3:20</x:v>
      </x:c>
      <x:c r="AI92" s="146"/>
      <x:c r="AJ92" s="146"/>
      <x:c r="AK92" s="146"/>
      <x:c r="AL92" s="146"/>
      <x:c r="AM92" s="146"/>
      <x:c r="AN92" s="147" t="str"/>
    </x:row>
    <x:row r="93">
      <x:c r="A93" s="139" t="str">
        <x:v>RS-000092</x:v>
      </x:c>
      <x:c r="B93" s="147" t="str">
        <x:v>WATER BOTTLE STEEL BA9 TAMLA</x:v>
      </x:c>
      <x:c r="C93" s="139" t="str">
        <x:v>CHINA</x:v>
      </x:c>
      <x:c r="D93" s="139" t="str">
        <x:v>Both</x:v>
      </x:c>
      <x:c r="E93" s="147" t="str">
        <x:v>From initial classified workbook</x:v>
      </x:c>
      <x:c r="F93" s="139" t="str">
        <x:v>Piece</x:v>
      </x:c>
      <x:c r="G93" s="139"/>
      <x:c r="H93" s="139" t="str">
        <x:v>Not stated</x:v>
      </x:c>
      <x:c r="I93" s="139" t="str">
        <x:v>PKR</x:v>
      </x:c>
      <x:c r="J93" s="140" t="n">
        <x:v>1980</x:v>
      </x:c>
      <x:c r="K93" s="140" t="n">
        <x:v>1790</x:v>
      </x:c>
      <x:c r="L93" s="140" t="n">
        <x:v>1980</x:v>
      </x:c>
      <x:c r="M93" s="140" t="n">
        <x:v>1790</x:v>
      </x:c>
      <x:c r="N93" s="141" t="n">
        <x:f>L93-M93</x:f>
        <x:v>190</x:v>
      </x:c>
      <x:c r="O93" s="142" t="n">
        <x:f>IF(L93&gt;0,N93/L93,"")</x:f>
        <x:v>0.09595959595959595</x:v>
      </x:c>
      <x:c r="P93" s="142" t="n">
        <x:f>IF(M93&gt;0,N93/M93,"")</x:f>
        <x:v>0.10614525139664804</x:v>
      </x:c>
      <x:c r="Q93" s="141" t="n">
        <x:f>ROUND(L93*(1+'Assumptions'!$B$7)/'Assumptions'!$B$9,0)*'Assumptions'!$B$9</x:f>
        <x:v>2180</x:v>
      </x:c>
      <x:c r="R93" s="141" t="n">
        <x:f>Q93-M93</x:f>
        <x:v>390</x:v>
      </x:c>
      <x:c r="S93" s="143" t="n">
        <x:f>'Assumptions'!$B$8</x:f>
        <x:v>12</x:v>
      </x:c>
      <x:c r="T93" s="141" t="n">
        <x:f>N93*S93</x:f>
        <x:v>2280</x:v>
      </x:c>
      <x:c r="U93" s="139" t="str">
        <x:v>Source Valid</x:v>
      </x:c>
      <x:c r="V93" s="139" t="str">
        <x:v>High</x:v>
      </x:c>
      <x:c r="W93" s="147" t="str">
        <x:v>Source wholesale and buying prices retained</x:v>
      </x:c>
      <x:c r="X93" s="139" t="str">
        <x:v>Ready</x:v>
      </x:c>
      <x:c r="Y93" s="144" t="b">
        <x:v>1</x:v>
      </x:c>
      <x:c r="Z93" s="139" t="str">
        <x:v>WS RATES.pdf</x:v>
      </x:c>
      <x:c r="AA93" s="139" t="n">
        <x:v>3</x:v>
      </x:c>
      <x:c r="AB93" s="139" t="n">
        <x:v>21</x:v>
      </x:c>
      <x:c r="AC93" s="139" t="str">
        <x:v>WATER BOTTLE STEEL BA9 T</x:v>
      </x:c>
      <x:c r="AD93" s="145" t="n">
        <x:v>1980</x:v>
      </x:c>
      <x:c r="AE93" s="147" t="str">
        <x:v>Merged across PDFs — Truncated-name completion</x:v>
      </x:c>
      <x:c r="AF93" s="147" t="str">
        <x:v>Completed/updated from WS RATES.pdf</x:v>
      </x:c>
      <x:c r="AG93" s="147" t="str">
        <x:v>Exact WS RATES.pdf category</x:v>
      </x:c>
      <x:c r="AH93" s="139" t="str">
        <x:v>WS-RATES:3:21</x:v>
      </x:c>
      <x:c r="AI93" s="146"/>
      <x:c r="AJ93" s="146"/>
      <x:c r="AK93" s="146"/>
      <x:c r="AL93" s="146"/>
      <x:c r="AM93" s="146"/>
      <x:c r="AN93" s="147" t="str"/>
    </x:row>
    <x:row r="94">
      <x:c r="A94" s="139" t="str">
        <x:v>RS-000093</x:v>
      </x:c>
      <x:c r="B94" s="147" t="str">
        <x:v>WATER BOTTLE STEEL BA6</x:v>
      </x:c>
      <x:c r="C94" s="139" t="str">
        <x:v>CHINA</x:v>
      </x:c>
      <x:c r="D94" s="139" t="str">
        <x:v>Both</x:v>
      </x:c>
      <x:c r="E94" s="147" t="str">
        <x:v>From initial classified workbook</x:v>
      </x:c>
      <x:c r="F94" s="139" t="str">
        <x:v>Piece</x:v>
      </x:c>
      <x:c r="G94" s="139"/>
      <x:c r="H94" s="139" t="str">
        <x:v>Not stated</x:v>
      </x:c>
      <x:c r="I94" s="139" t="str">
        <x:v>PKR</x:v>
      </x:c>
      <x:c r="J94" s="140" t="n">
        <x:v>1150</x:v>
      </x:c>
      <x:c r="K94" s="140" t="n">
        <x:v>1040</x:v>
      </x:c>
      <x:c r="L94" s="140" t="n">
        <x:v>1150</x:v>
      </x:c>
      <x:c r="M94" s="140" t="n">
        <x:v>1040</x:v>
      </x:c>
      <x:c r="N94" s="141" t="n">
        <x:f>L94-M94</x:f>
        <x:v>110</x:v>
      </x:c>
      <x:c r="O94" s="142" t="n">
        <x:f>IF(L94&gt;0,N94/L94,"")</x:f>
        <x:v>0.09565217391304348</x:v>
      </x:c>
      <x:c r="P94" s="142" t="n">
        <x:f>IF(M94&gt;0,N94/M94,"")</x:f>
        <x:v>0.10576923076923077</x:v>
      </x:c>
      <x:c r="Q94" s="141" t="n">
        <x:f>ROUND(L94*(1+'Assumptions'!$B$7)/'Assumptions'!$B$9,0)*'Assumptions'!$B$9</x:f>
        <x:v>1265</x:v>
      </x:c>
      <x:c r="R94" s="141" t="n">
        <x:f>Q94-M94</x:f>
        <x:v>225</x:v>
      </x:c>
      <x:c r="S94" s="143" t="n">
        <x:f>'Assumptions'!$B$8</x:f>
        <x:v>12</x:v>
      </x:c>
      <x:c r="T94" s="141" t="n">
        <x:f>N94*S94</x:f>
        <x:v>1320</x:v>
      </x:c>
      <x:c r="U94" s="139" t="str">
        <x:v>Source Valid</x:v>
      </x:c>
      <x:c r="V94" s="139" t="str">
        <x:v>High</x:v>
      </x:c>
      <x:c r="W94" s="147" t="str">
        <x:v>Source wholesale and buying prices retained</x:v>
      </x:c>
      <x:c r="X94" s="139" t="str">
        <x:v>Ready</x:v>
      </x:c>
      <x:c r="Y94" s="144" t="b">
        <x:v>1</x:v>
      </x:c>
      <x:c r="Z94" s="139" t="str">
        <x:v>WS RATES.pdf</x:v>
      </x:c>
      <x:c r="AA94" s="139" t="n">
        <x:v>3</x:v>
      </x:c>
      <x:c r="AB94" s="139" t="n">
        <x:v>22</x:v>
      </x:c>
      <x:c r="AC94" s="139" t="str">
        <x:v>WATER BOTTLE STEEL BA6</x:v>
      </x:c>
      <x:c r="AD94" s="145" t="n">
        <x:v>1150</x:v>
      </x:c>
      <x:c r="AE94" s="147" t="str">
        <x:v>Merged across PDFs — Exact/source-linked match</x:v>
      </x:c>
      <x:c r="AF94" s="147" t="str">
        <x:v>Exact WS RATES.pdf name</x:v>
      </x:c>
      <x:c r="AG94" s="147" t="str">
        <x:v>Exact WS RATES.pdf category</x:v>
      </x:c>
      <x:c r="AH94" s="139" t="str">
        <x:v>WS-RATES:3:22</x:v>
      </x:c>
      <x:c r="AI94" s="146"/>
      <x:c r="AJ94" s="146"/>
      <x:c r="AK94" s="146"/>
      <x:c r="AL94" s="146"/>
      <x:c r="AM94" s="146"/>
      <x:c r="AN94" s="147" t="str"/>
    </x:row>
    <x:row r="95">
      <x:c r="A95" s="139" t="str">
        <x:v>RS-000094</x:v>
      </x:c>
      <x:c r="B95" s="147" t="str">
        <x:v>WATER BOTTLE STEEL BA1</x:v>
      </x:c>
      <x:c r="C95" s="139" t="str">
        <x:v>CHINA</x:v>
      </x:c>
      <x:c r="D95" s="139" t="str">
        <x:v>Both</x:v>
      </x:c>
      <x:c r="E95" s="147" t="str">
        <x:v>From initial classified workbook</x:v>
      </x:c>
      <x:c r="F95" s="139" t="str">
        <x:v>Piece</x:v>
      </x:c>
      <x:c r="G95" s="139"/>
      <x:c r="H95" s="139" t="str">
        <x:v>Not stated</x:v>
      </x:c>
      <x:c r="I95" s="139" t="str">
        <x:v>PKR</x:v>
      </x:c>
      <x:c r="J95" s="140" t="n">
        <x:v>1100</x:v>
      </x:c>
      <x:c r="K95" s="140" t="n">
        <x:v>990</x:v>
      </x:c>
      <x:c r="L95" s="140" t="n">
        <x:v>1100</x:v>
      </x:c>
      <x:c r="M95" s="140" t="n">
        <x:v>990</x:v>
      </x:c>
      <x:c r="N95" s="141" t="n">
        <x:f>L95-M95</x:f>
        <x:v>110</x:v>
      </x:c>
      <x:c r="O95" s="142" t="n">
        <x:f>IF(L95&gt;0,N95/L95,"")</x:f>
        <x:v>0.1</x:v>
      </x:c>
      <x:c r="P95" s="142" t="n">
        <x:f>IF(M95&gt;0,N95/M95,"")</x:f>
        <x:v>0.1111111111111111</x:v>
      </x:c>
      <x:c r="Q95" s="141" t="n">
        <x:f>ROUND(L95*(1+'Assumptions'!$B$7)/'Assumptions'!$B$9,0)*'Assumptions'!$B$9</x:f>
        <x:v>1210</x:v>
      </x:c>
      <x:c r="R95" s="141" t="n">
        <x:f>Q95-M95</x:f>
        <x:v>220</x:v>
      </x:c>
      <x:c r="S95" s="143" t="n">
        <x:f>'Assumptions'!$B$8</x:f>
        <x:v>12</x:v>
      </x:c>
      <x:c r="T95" s="141" t="n">
        <x:f>N95*S95</x:f>
        <x:v>1320</x:v>
      </x:c>
      <x:c r="U95" s="139" t="str">
        <x:v>Source Valid</x:v>
      </x:c>
      <x:c r="V95" s="139" t="str">
        <x:v>High</x:v>
      </x:c>
      <x:c r="W95" s="147" t="str">
        <x:v>Source wholesale and buying prices retained</x:v>
      </x:c>
      <x:c r="X95" s="139" t="str">
        <x:v>Ready</x:v>
      </x:c>
      <x:c r="Y95" s="144" t="b">
        <x:v>1</x:v>
      </x:c>
      <x:c r="Z95" s="139" t="str">
        <x:v>WS RATES.pdf</x:v>
      </x:c>
      <x:c r="AA95" s="139" t="n">
        <x:v>3</x:v>
      </x:c>
      <x:c r="AB95" s="139" t="n">
        <x:v>23</x:v>
      </x:c>
      <x:c r="AC95" s="139" t="str">
        <x:v>WATER BOTTLE STEEL BA1</x:v>
      </x:c>
      <x:c r="AD95" s="145" t="n">
        <x:v>1100</x:v>
      </x:c>
      <x:c r="AE95" s="147" t="str">
        <x:v>Merged across PDFs — Exact/source-linked match</x:v>
      </x:c>
      <x:c r="AF95" s="147" t="str">
        <x:v>Exact WS RATES.pdf name</x:v>
      </x:c>
      <x:c r="AG95" s="147" t="str">
        <x:v>Exact WS RATES.pdf category</x:v>
      </x:c>
      <x:c r="AH95" s="139" t="str">
        <x:v>WS-RATES:3:23</x:v>
      </x:c>
      <x:c r="AI95" s="146"/>
      <x:c r="AJ95" s="146"/>
      <x:c r="AK95" s="146"/>
      <x:c r="AL95" s="146"/>
      <x:c r="AM95" s="146"/>
      <x:c r="AN95" s="147" t="str"/>
    </x:row>
    <x:row r="96">
      <x:c r="A96" s="139" t="str">
        <x:v>RS-000095</x:v>
      </x:c>
      <x:c r="B96" s="147" t="str">
        <x:v>WATER BOTTLE STEEL BA3</x:v>
      </x:c>
      <x:c r="C96" s="139" t="str">
        <x:v>CHINA</x:v>
      </x:c>
      <x:c r="D96" s="139" t="str">
        <x:v>Both</x:v>
      </x:c>
      <x:c r="E96" s="147" t="str">
        <x:v>From initial classified workbook</x:v>
      </x:c>
      <x:c r="F96" s="139" t="str">
        <x:v>Piece</x:v>
      </x:c>
      <x:c r="G96" s="139"/>
      <x:c r="H96" s="139" t="str">
        <x:v>Not stated</x:v>
      </x:c>
      <x:c r="I96" s="139" t="str">
        <x:v>PKR</x:v>
      </x:c>
      <x:c r="J96" s="140" t="n">
        <x:v>950</x:v>
      </x:c>
      <x:c r="K96" s="140" t="n">
        <x:v>870</x:v>
      </x:c>
      <x:c r="L96" s="140" t="n">
        <x:v>950</x:v>
      </x:c>
      <x:c r="M96" s="140" t="n">
        <x:v>870</x:v>
      </x:c>
      <x:c r="N96" s="141" t="n">
        <x:f>L96-M96</x:f>
        <x:v>80</x:v>
      </x:c>
      <x:c r="O96" s="142" t="n">
        <x:f>IF(L96&gt;0,N96/L96,"")</x:f>
        <x:v>0.08421052631578947</x:v>
      </x:c>
      <x:c r="P96" s="142" t="n">
        <x:f>IF(M96&gt;0,N96/M96,"")</x:f>
        <x:v>0.09195402298850575</x:v>
      </x:c>
      <x:c r="Q96" s="141" t="n">
        <x:f>ROUND(L96*(1+'Assumptions'!$B$7)/'Assumptions'!$B$9,0)*'Assumptions'!$B$9</x:f>
        <x:v>1045</x:v>
      </x:c>
      <x:c r="R96" s="141" t="n">
        <x:f>Q96-M96</x:f>
        <x:v>175</x:v>
      </x:c>
      <x:c r="S96" s="143" t="n">
        <x:f>'Assumptions'!$B$8</x:f>
        <x:v>12</x:v>
      </x:c>
      <x:c r="T96" s="141" t="n">
        <x:f>N96*S96</x:f>
        <x:v>960</x:v>
      </x:c>
      <x:c r="U96" s="139" t="str">
        <x:v>Source Valid</x:v>
      </x:c>
      <x:c r="V96" s="139" t="str">
        <x:v>High</x:v>
      </x:c>
      <x:c r="W96" s="147" t="str">
        <x:v>Source wholesale and buying prices retained</x:v>
      </x:c>
      <x:c r="X96" s="139" t="str">
        <x:v>Ready</x:v>
      </x:c>
      <x:c r="Y96" s="144" t="b">
        <x:v>1</x:v>
      </x:c>
      <x:c r="Z96" s="139" t="str">
        <x:v>WS RATES.pdf</x:v>
      </x:c>
      <x:c r="AA96" s="139" t="n">
        <x:v>3</x:v>
      </x:c>
      <x:c r="AB96" s="139" t="n">
        <x:v>24</x:v>
      </x:c>
      <x:c r="AC96" s="139" t="str">
        <x:v>WATER BOTTLE STEEL BA3</x:v>
      </x:c>
      <x:c r="AD96" s="145" t="n">
        <x:v>950</x:v>
      </x:c>
      <x:c r="AE96" s="147" t="str">
        <x:v>Merged across PDFs — Exact/source-linked match</x:v>
      </x:c>
      <x:c r="AF96" s="147" t="str">
        <x:v>Exact WS RATES.pdf name</x:v>
      </x:c>
      <x:c r="AG96" s="147" t="str">
        <x:v>Exact WS RATES.pdf category</x:v>
      </x:c>
      <x:c r="AH96" s="139" t="str">
        <x:v>WS-RATES:3:24</x:v>
      </x:c>
      <x:c r="AI96" s="146"/>
      <x:c r="AJ96" s="146"/>
      <x:c r="AK96" s="146"/>
      <x:c r="AL96" s="146"/>
      <x:c r="AM96" s="146"/>
      <x:c r="AN96" s="147" t="str"/>
    </x:row>
    <x:row r="97">
      <x:c r="A97" s="139" t="str">
        <x:v>RS-000096</x:v>
      </x:c>
      <x:c r="B97" s="147" t="str">
        <x:v>WATER BOTTLE STEEL BA4</x:v>
      </x:c>
      <x:c r="C97" s="139" t="str">
        <x:v>CHINA</x:v>
      </x:c>
      <x:c r="D97" s="139" t="str">
        <x:v>Both</x:v>
      </x:c>
      <x:c r="E97" s="147" t="str">
        <x:v>From initial classified workbook</x:v>
      </x:c>
      <x:c r="F97" s="139" t="str">
        <x:v>Piece</x:v>
      </x:c>
      <x:c r="G97" s="139"/>
      <x:c r="H97" s="139" t="str">
        <x:v>Not stated</x:v>
      </x:c>
      <x:c r="I97" s="139" t="str">
        <x:v>PKR</x:v>
      </x:c>
      <x:c r="J97" s="140" t="n">
        <x:v>1100</x:v>
      </x:c>
      <x:c r="K97" s="140" t="n">
        <x:v>1000</x:v>
      </x:c>
      <x:c r="L97" s="140" t="n">
        <x:v>1100</x:v>
      </x:c>
      <x:c r="M97" s="140" t="n">
        <x:v>1000</x:v>
      </x:c>
      <x:c r="N97" s="141" t="n">
        <x:f>L97-M97</x:f>
        <x:v>100</x:v>
      </x:c>
      <x:c r="O97" s="142" t="n">
        <x:f>IF(L97&gt;0,N97/L97,"")</x:f>
        <x:v>0.09090909090909091</x:v>
      </x:c>
      <x:c r="P97" s="142" t="n">
        <x:f>IF(M97&gt;0,N97/M97,"")</x:f>
        <x:v>0.1</x:v>
      </x:c>
      <x:c r="Q97" s="141" t="n">
        <x:f>ROUND(L97*(1+'Assumptions'!$B$7)/'Assumptions'!$B$9,0)*'Assumptions'!$B$9</x:f>
        <x:v>1210</x:v>
      </x:c>
      <x:c r="R97" s="141" t="n">
        <x:f>Q97-M97</x:f>
        <x:v>210</x:v>
      </x:c>
      <x:c r="S97" s="143" t="n">
        <x:f>'Assumptions'!$B$8</x:f>
        <x:v>12</x:v>
      </x:c>
      <x:c r="T97" s="141" t="n">
        <x:f>N97*S97</x:f>
        <x:v>1200</x:v>
      </x:c>
      <x:c r="U97" s="139" t="str">
        <x:v>Source Valid</x:v>
      </x:c>
      <x:c r="V97" s="139" t="str">
        <x:v>High</x:v>
      </x:c>
      <x:c r="W97" s="147" t="str">
        <x:v>Source wholesale and buying prices retained</x:v>
      </x:c>
      <x:c r="X97" s="139" t="str">
        <x:v>Ready</x:v>
      </x:c>
      <x:c r="Y97" s="144" t="b">
        <x:v>1</x:v>
      </x:c>
      <x:c r="Z97" s="139" t="str">
        <x:v>WS RATES.pdf</x:v>
      </x:c>
      <x:c r="AA97" s="139" t="n">
        <x:v>3</x:v>
      </x:c>
      <x:c r="AB97" s="139" t="n">
        <x:v>25</x:v>
      </x:c>
      <x:c r="AC97" s="139" t="str">
        <x:v>WATER BOTTLE STEEL BA4</x:v>
      </x:c>
      <x:c r="AD97" s="145" t="n">
        <x:v>1100</x:v>
      </x:c>
      <x:c r="AE97" s="147" t="str">
        <x:v>Merged across PDFs — Exact/source-linked match</x:v>
      </x:c>
      <x:c r="AF97" s="147" t="str">
        <x:v>Exact WS RATES.pdf name</x:v>
      </x:c>
      <x:c r="AG97" s="147" t="str">
        <x:v>Exact WS RATES.pdf category</x:v>
      </x:c>
      <x:c r="AH97" s="139" t="str">
        <x:v>WS-RATES:3:25</x:v>
      </x:c>
      <x:c r="AI97" s="146"/>
      <x:c r="AJ97" s="146"/>
      <x:c r="AK97" s="146"/>
      <x:c r="AL97" s="146"/>
      <x:c r="AM97" s="146"/>
      <x:c r="AN97" s="147" t="str"/>
    </x:row>
    <x:row r="98">
      <x:c r="A98" s="139" t="str">
        <x:v>RS-000097</x:v>
      </x:c>
      <x:c r="B98" s="147" t="str">
        <x:v>BALOON CARD H.B (40PCS)</x:v>
      </x:c>
      <x:c r="C98" s="139" t="str">
        <x:v>BALLOONS</x:v>
      </x:c>
      <x:c r="D98" s="139" t="str">
        <x:v>Wholesale/Bulk</x:v>
      </x:c>
      <x:c r="E98" s="147" t="str">
        <x:v>From initial classified workbook</x:v>
      </x:c>
      <x:c r="F98" s="139" t="str">
        <x:v>Pack</x:v>
      </x:c>
      <x:c r="G98" s="139" t="n">
        <x:v>40</x:v>
      </x:c>
      <x:c r="H98" s="139" t="str">
        <x:v>Parsed from product name</x:v>
      </x:c>
      <x:c r="I98" s="139" t="str">
        <x:v>PKR</x:v>
      </x:c>
      <x:c r="J98" s="140" t="n">
        <x:v>250</x:v>
      </x:c>
      <x:c r="K98" s="140" t="n">
        <x:v>215</x:v>
      </x:c>
      <x:c r="L98" s="140" t="n">
        <x:v>250</x:v>
      </x:c>
      <x:c r="M98" s="140" t="n">
        <x:v>215</x:v>
      </x:c>
      <x:c r="N98" s="141" t="n">
        <x:f>L98-M98</x:f>
        <x:v>35</x:v>
      </x:c>
      <x:c r="O98" s="142" t="n">
        <x:f>IF(L98&gt;0,N98/L98,"")</x:f>
        <x:v>0.14</x:v>
      </x:c>
      <x:c r="P98" s="142" t="n">
        <x:f>IF(M98&gt;0,N98/M98,"")</x:f>
        <x:v>0.16279069767441862</x:v>
      </x:c>
      <x:c r="Q98" s="141" t="n">
        <x:f>ROUND(L98*(1+'Assumptions'!$B$7)/'Assumptions'!$B$9,0)*'Assumptions'!$B$9</x:f>
        <x:v>275</x:v>
      </x:c>
      <x:c r="R98" s="141" t="n">
        <x:f>Q98-M98</x:f>
        <x:v>60</x:v>
      </x:c>
      <x:c r="S98" s="143" t="n">
        <x:f>'Assumptions'!$B$8</x:f>
        <x:v>12</x:v>
      </x:c>
      <x:c r="T98" s="141" t="n">
        <x:f>N98*S98</x:f>
        <x:v>420</x:v>
      </x:c>
      <x:c r="U98" s="139" t="str">
        <x:v>Source Valid</x:v>
      </x:c>
      <x:c r="V98" s="139" t="str">
        <x:v>High</x:v>
      </x:c>
      <x:c r="W98" s="147" t="str">
        <x:v>Source wholesale and buying prices retained</x:v>
      </x:c>
      <x:c r="X98" s="139" t="str">
        <x:v>Ready</x:v>
      </x:c>
      <x:c r="Y98" s="144" t="b">
        <x:v>1</x:v>
      </x:c>
      <x:c r="Z98" s="139" t="str">
        <x:v>WS RATES.pdf</x:v>
      </x:c>
      <x:c r="AA98" s="139" t="n">
        <x:v>3</x:v>
      </x:c>
      <x:c r="AB98" s="139" t="n">
        <x:v>26</x:v>
      </x:c>
      <x:c r="AC98" s="139" t="str">
        <x:v>BALOON CARD H.B (40PCS)</x:v>
      </x:c>
      <x:c r="AD98" s="145" t="n">
        <x:v>250</x:v>
      </x:c>
      <x:c r="AE98" s="147" t="str">
        <x:v>Merged across PDFs — Exact/source-linked match</x:v>
      </x:c>
      <x:c r="AF98" s="147" t="str">
        <x:v>Exact WS RATES.pdf name</x:v>
      </x:c>
      <x:c r="AG98" s="147" t="str">
        <x:v>Exact WS RATES.pdf category</x:v>
      </x:c>
      <x:c r="AH98" s="139" t="str">
        <x:v>WS-RATES:3:26</x:v>
      </x:c>
      <x:c r="AI98" s="146"/>
      <x:c r="AJ98" s="146"/>
      <x:c r="AK98" s="146"/>
      <x:c r="AL98" s="146"/>
      <x:c r="AM98" s="146"/>
      <x:c r="AN98" s="147" t="str"/>
    </x:row>
    <x:row r="99">
      <x:c r="A99" s="139" t="str">
        <x:v>RS-000098</x:v>
      </x:c>
      <x:c r="B99" s="147" t="str">
        <x:v>BALOON CARD R3 (40PCS)</x:v>
      </x:c>
      <x:c r="C99" s="139" t="str">
        <x:v>BALLOONS</x:v>
      </x:c>
      <x:c r="D99" s="139" t="str">
        <x:v>Wholesale/Bulk</x:v>
      </x:c>
      <x:c r="E99" s="147" t="str">
        <x:v>From initial classified workbook</x:v>
      </x:c>
      <x:c r="F99" s="139" t="str">
        <x:v>Pack</x:v>
      </x:c>
      <x:c r="G99" s="139" t="n">
        <x:v>40</x:v>
      </x:c>
      <x:c r="H99" s="139" t="str">
        <x:v>Parsed from product name</x:v>
      </x:c>
      <x:c r="I99" s="139" t="str">
        <x:v>PKR</x:v>
      </x:c>
      <x:c r="J99" s="140" t="n">
        <x:v>280</x:v>
      </x:c>
      <x:c r="K99" s="140" t="n">
        <x:v>235</x:v>
      </x:c>
      <x:c r="L99" s="140" t="n">
        <x:v>280</x:v>
      </x:c>
      <x:c r="M99" s="140" t="n">
        <x:v>235</x:v>
      </x:c>
      <x:c r="N99" s="141" t="n">
        <x:f>L99-M99</x:f>
        <x:v>45</x:v>
      </x:c>
      <x:c r="O99" s="142" t="n">
        <x:f>IF(L99&gt;0,N99/L99,"")</x:f>
        <x:v>0.16071428571428573</x:v>
      </x:c>
      <x:c r="P99" s="142" t="n">
        <x:f>IF(M99&gt;0,N99/M99,"")</x:f>
        <x:v>0.19148936170212766</x:v>
      </x:c>
      <x:c r="Q99" s="141" t="n">
        <x:f>ROUND(L99*(1+'Assumptions'!$B$7)/'Assumptions'!$B$9,0)*'Assumptions'!$B$9</x:f>
        <x:v>310</x:v>
      </x:c>
      <x:c r="R99" s="141" t="n">
        <x:f>Q99-M99</x:f>
        <x:v>75</x:v>
      </x:c>
      <x:c r="S99" s="143" t="n">
        <x:f>'Assumptions'!$B$8</x:f>
        <x:v>12</x:v>
      </x:c>
      <x:c r="T99" s="141" t="n">
        <x:f>N99*S99</x:f>
        <x:v>540</x:v>
      </x:c>
      <x:c r="U99" s="139" t="str">
        <x:v>Source Valid</x:v>
      </x:c>
      <x:c r="V99" s="139" t="str">
        <x:v>High</x:v>
      </x:c>
      <x:c r="W99" s="147" t="str">
        <x:v>Source wholesale and buying prices retained</x:v>
      </x:c>
      <x:c r="X99" s="139" t="str">
        <x:v>Ready</x:v>
      </x:c>
      <x:c r="Y99" s="144" t="b">
        <x:v>1</x:v>
      </x:c>
      <x:c r="Z99" s="139" t="str">
        <x:v>WS RATES.pdf</x:v>
      </x:c>
      <x:c r="AA99" s="139" t="n">
        <x:v>3</x:v>
      </x:c>
      <x:c r="AB99" s="139" t="n">
        <x:v>27</x:v>
      </x:c>
      <x:c r="AC99" s="139" t="str">
        <x:v>BALOON CARD R3 (40PCS)</x:v>
      </x:c>
      <x:c r="AD99" s="145" t="n">
        <x:v>280</x:v>
      </x:c>
      <x:c r="AE99" s="147" t="str">
        <x:v>Merged across PDFs — Exact/source-linked match</x:v>
      </x:c>
      <x:c r="AF99" s="147" t="str">
        <x:v>Exact WS RATES.pdf name</x:v>
      </x:c>
      <x:c r="AG99" s="147" t="str">
        <x:v>Exact WS RATES.pdf category</x:v>
      </x:c>
      <x:c r="AH99" s="139" t="str">
        <x:v>WS-RATES:3:27</x:v>
      </x:c>
      <x:c r="AI99" s="146"/>
      <x:c r="AJ99" s="146"/>
      <x:c r="AK99" s="146"/>
      <x:c r="AL99" s="146"/>
      <x:c r="AM99" s="146"/>
      <x:c r="AN99" s="147" t="str"/>
    </x:row>
    <x:row r="100">
      <x:c r="A100" s="139" t="str">
        <x:v>RS-000099</x:v>
      </x:c>
      <x:c r="B100" s="147" t="str">
        <x:v>FIRST SHARPNER (30PCS)</x:v>
      </x:c>
      <x:c r="C100" s="139" t="str">
        <x:v>BALL POINT</x:v>
      </x:c>
      <x:c r="D100" s="139" t="str">
        <x:v>Wholesale/Bulk</x:v>
      </x:c>
      <x:c r="E100" s="147" t="str">
        <x:v>From initial classified workbook</x:v>
      </x:c>
      <x:c r="F100" s="139" t="str">
        <x:v>Pack</x:v>
      </x:c>
      <x:c r="G100" s="139" t="n">
        <x:v>30</x:v>
      </x:c>
      <x:c r="H100" s="139" t="str">
        <x:v>Parsed from product name</x:v>
      </x:c>
      <x:c r="I100" s="139" t="str">
        <x:v>PKR</x:v>
      </x:c>
      <x:c r="J100" s="140" t="n">
        <x:v>400</x:v>
      </x:c>
      <x:c r="K100" s="140" t="n">
        <x:v>375</x:v>
      </x:c>
      <x:c r="L100" s="140" t="n">
        <x:v>400</x:v>
      </x:c>
      <x:c r="M100" s="140" t="n">
        <x:v>375</x:v>
      </x:c>
      <x:c r="N100" s="141" t="n">
        <x:f>L100-M100</x:f>
        <x:v>25</x:v>
      </x:c>
      <x:c r="O100" s="142" t="n">
        <x:f>IF(L100&gt;0,N100/L100,"")</x:f>
        <x:v>0.0625</x:v>
      </x:c>
      <x:c r="P100" s="142" t="n">
        <x:f>IF(M100&gt;0,N100/M100,"")</x:f>
        <x:v>0.06666666666666667</x:v>
      </x:c>
      <x:c r="Q100" s="141" t="n">
        <x:f>ROUND(L100*(1+'Assumptions'!$B$7)/'Assumptions'!$B$9,0)*'Assumptions'!$B$9</x:f>
        <x:v>440</x:v>
      </x:c>
      <x:c r="R100" s="141" t="n">
        <x:f>Q100-M100</x:f>
        <x:v>65</x:v>
      </x:c>
      <x:c r="S100" s="143" t="n">
        <x:f>'Assumptions'!$B$8</x:f>
        <x:v>12</x:v>
      </x:c>
      <x:c r="T100" s="141" t="n">
        <x:f>N100*S100</x:f>
        <x:v>300</x:v>
      </x:c>
      <x:c r="U100" s="139" t="str">
        <x:v>Source Valid</x:v>
      </x:c>
      <x:c r="V100" s="139" t="str">
        <x:v>High</x:v>
      </x:c>
      <x:c r="W100" s="147" t="str">
        <x:v>Source wholesale and buying prices retained</x:v>
      </x:c>
      <x:c r="X100" s="139" t="str">
        <x:v>Ready</x:v>
      </x:c>
      <x:c r="Y100" s="144" t="b">
        <x:v>1</x:v>
      </x:c>
      <x:c r="Z100" s="139" t="str">
        <x:v>WS RATES.pdf</x:v>
      </x:c>
      <x:c r="AA100" s="139" t="n">
        <x:v>3</x:v>
      </x:c>
      <x:c r="AB100" s="139" t="n">
        <x:v>28</x:v>
      </x:c>
      <x:c r="AC100" s="139" t="str">
        <x:v>FIRST SHARPNER (30PCS)</x:v>
      </x:c>
      <x:c r="AD100" s="145" t="n">
        <x:v>400</x:v>
      </x:c>
      <x:c r="AE100" s="147" t="str">
        <x:v>Merged across PDFs — Exact/source-linked match</x:v>
      </x:c>
      <x:c r="AF100" s="147" t="str">
        <x:v>Exact WS RATES.pdf name</x:v>
      </x:c>
      <x:c r="AG100" s="147" t="str">
        <x:v>Exact WS RATES.pdf category</x:v>
      </x:c>
      <x:c r="AH100" s="139" t="str">
        <x:v>WS-RATES:3:28</x:v>
      </x:c>
      <x:c r="AI100" s="146"/>
      <x:c r="AJ100" s="146"/>
      <x:c r="AK100" s="146"/>
      <x:c r="AL100" s="146"/>
      <x:c r="AM100" s="146"/>
      <x:c r="AN100" s="147" t="str"/>
    </x:row>
    <x:row r="101">
      <x:c r="A101" s="139" t="str">
        <x:v>RS-000100</x:v>
      </x:c>
      <x:c r="B101" s="147" t="str">
        <x:v>FOLDING FAN CHINA</x:v>
      </x:c>
      <x:c r="C101" s="139" t="str">
        <x:v>CHINA DAIRIES</x:v>
      </x:c>
      <x:c r="D101" s="139" t="str">
        <x:v>Both</x:v>
      </x:c>
      <x:c r="E101" s="147" t="str">
        <x:v>From initial classified workbook</x:v>
      </x:c>
      <x:c r="F101" s="139" t="str">
        <x:v>Piece</x:v>
      </x:c>
      <x:c r="G101" s="139"/>
      <x:c r="H101" s="139" t="str">
        <x:v>Not stated</x:v>
      </x:c>
      <x:c r="I101" s="139" t="str">
        <x:v>PKR</x:v>
      </x:c>
      <x:c r="J101" s="140" t="n">
        <x:v>55</x:v>
      </x:c>
      <x:c r="K101" s="140" t="n">
        <x:v>48</x:v>
      </x:c>
      <x:c r="L101" s="140" t="n">
        <x:v>55</x:v>
      </x:c>
      <x:c r="M101" s="140" t="n">
        <x:v>48</x:v>
      </x:c>
      <x:c r="N101" s="141" t="n">
        <x:f>L101-M101</x:f>
        <x:v>7</x:v>
      </x:c>
      <x:c r="O101" s="142" t="n">
        <x:f>IF(L101&gt;0,N101/L101,"")</x:f>
        <x:v>0.12727272727272726</x:v>
      </x:c>
      <x:c r="P101" s="142" t="n">
        <x:f>IF(M101&gt;0,N101/M101,"")</x:f>
        <x:v>0.14583333333333334</x:v>
      </x:c>
      <x:c r="Q101" s="141" t="n">
        <x:f>ROUND(L101*(1+'Assumptions'!$B$7)/'Assumptions'!$B$9,0)*'Assumptions'!$B$9</x:f>
        <x:v>60</x:v>
      </x:c>
      <x:c r="R101" s="141" t="n">
        <x:f>Q101-M101</x:f>
        <x:v>12</x:v>
      </x:c>
      <x:c r="S101" s="143" t="n">
        <x:f>'Assumptions'!$B$8</x:f>
        <x:v>12</x:v>
      </x:c>
      <x:c r="T101" s="141" t="n">
        <x:f>N101*S101</x:f>
        <x:v>84</x:v>
      </x:c>
      <x:c r="U101" s="139" t="str">
        <x:v>Source Valid</x:v>
      </x:c>
      <x:c r="V101" s="139" t="str">
        <x:v>High</x:v>
      </x:c>
      <x:c r="W101" s="147" t="str">
        <x:v>Source wholesale and buying prices retained</x:v>
      </x:c>
      <x:c r="X101" s="139" t="str">
        <x:v>Ready</x:v>
      </x:c>
      <x:c r="Y101" s="144" t="b">
        <x:v>1</x:v>
      </x:c>
      <x:c r="Z101" s="139" t="str">
        <x:v>WS RATES.pdf</x:v>
      </x:c>
      <x:c r="AA101" s="139" t="n">
        <x:v>3</x:v>
      </x:c>
      <x:c r="AB101" s="139" t="n">
        <x:v>29</x:v>
      </x:c>
      <x:c r="AC101" s="139" t="str">
        <x:v>FOLDING FAN CHINA</x:v>
      </x:c>
      <x:c r="AD101" s="145" t="n">
        <x:v>55</x:v>
      </x:c>
      <x:c r="AE101" s="147" t="str">
        <x:v>Merged across PDFs — Exact/source-linked match</x:v>
      </x:c>
      <x:c r="AF101" s="147" t="str">
        <x:v>Exact WS RATES.pdf name</x:v>
      </x:c>
      <x:c r="AG101" s="147" t="str">
        <x:v>Exact WS RATES.pdf category</x:v>
      </x:c>
      <x:c r="AH101" s="139" t="str">
        <x:v>WS-RATES:3:29</x:v>
      </x:c>
      <x:c r="AI101" s="146"/>
      <x:c r="AJ101" s="146"/>
      <x:c r="AK101" s="146"/>
      <x:c r="AL101" s="146"/>
      <x:c r="AM101" s="146"/>
      <x:c r="AN101" s="147" t="str"/>
    </x:row>
    <x:row r="102">
      <x:c r="A102" s="139" t="str">
        <x:v>RS-000101</x:v>
      </x:c>
      <x:c r="B102" s="147" t="str">
        <x:v>WATER GUN SMALL</x:v>
      </x:c>
      <x:c r="C102" s="139" t="str">
        <x:v>CHINA DAIRIES</x:v>
      </x:c>
      <x:c r="D102" s="139" t="str">
        <x:v>Both</x:v>
      </x:c>
      <x:c r="E102" s="147" t="str">
        <x:v>From initial classified workbook</x:v>
      </x:c>
      <x:c r="F102" s="139" t="str">
        <x:v>Piece</x:v>
      </x:c>
      <x:c r="G102" s="139"/>
      <x:c r="H102" s="139" t="str">
        <x:v>Not stated</x:v>
      </x:c>
      <x:c r="I102" s="139" t="str">
        <x:v>PKR</x:v>
      </x:c>
      <x:c r="J102" s="140" t="n">
        <x:v>270</x:v>
      </x:c>
      <x:c r="K102" s="140" t="n">
        <x:v>250</x:v>
      </x:c>
      <x:c r="L102" s="140" t="n">
        <x:v>270</x:v>
      </x:c>
      <x:c r="M102" s="140" t="n">
        <x:v>250</x:v>
      </x:c>
      <x:c r="N102" s="141" t="n">
        <x:f>L102-M102</x:f>
        <x:v>20</x:v>
      </x:c>
      <x:c r="O102" s="142" t="n">
        <x:f>IF(L102&gt;0,N102/L102,"")</x:f>
        <x:v>0.07407407407407407</x:v>
      </x:c>
      <x:c r="P102" s="142" t="n">
        <x:f>IF(M102&gt;0,N102/M102,"")</x:f>
        <x:v>0.08</x:v>
      </x:c>
      <x:c r="Q102" s="141" t="n">
        <x:f>ROUND(L102*(1+'Assumptions'!$B$7)/'Assumptions'!$B$9,0)*'Assumptions'!$B$9</x:f>
        <x:v>295</x:v>
      </x:c>
      <x:c r="R102" s="141" t="n">
        <x:f>Q102-M102</x:f>
        <x:v>45</x:v>
      </x:c>
      <x:c r="S102" s="143" t="n">
        <x:f>'Assumptions'!$B$8</x:f>
        <x:v>12</x:v>
      </x:c>
      <x:c r="T102" s="141" t="n">
        <x:f>N102*S102</x:f>
        <x:v>240</x:v>
      </x:c>
      <x:c r="U102" s="139" t="str">
        <x:v>Source Valid</x:v>
      </x:c>
      <x:c r="V102" s="139" t="str">
        <x:v>High</x:v>
      </x:c>
      <x:c r="W102" s="147" t="str">
        <x:v>Source wholesale and buying prices retained</x:v>
      </x:c>
      <x:c r="X102" s="139" t="str">
        <x:v>Ready</x:v>
      </x:c>
      <x:c r="Y102" s="144" t="b">
        <x:v>1</x:v>
      </x:c>
      <x:c r="Z102" s="139" t="str">
        <x:v>WS RATES.pdf</x:v>
      </x:c>
      <x:c r="AA102" s="139" t="n">
        <x:v>3</x:v>
      </x:c>
      <x:c r="AB102" s="139" t="n">
        <x:v>30</x:v>
      </x:c>
      <x:c r="AC102" s="139" t="str">
        <x:v>WATER GUN SMALL</x:v>
      </x:c>
      <x:c r="AD102" s="145" t="n">
        <x:v>270</x:v>
      </x:c>
      <x:c r="AE102" s="147" t="str">
        <x:v>Merged across PDFs — Exact/source-linked match</x:v>
      </x:c>
      <x:c r="AF102" s="147" t="str">
        <x:v>Exact WS RATES.pdf name</x:v>
      </x:c>
      <x:c r="AG102" s="147" t="str">
        <x:v>Exact WS RATES.pdf category</x:v>
      </x:c>
      <x:c r="AH102" s="139" t="str">
        <x:v>WS-RATES:3:30</x:v>
      </x:c>
      <x:c r="AI102" s="146"/>
      <x:c r="AJ102" s="146"/>
      <x:c r="AK102" s="146"/>
      <x:c r="AL102" s="146"/>
      <x:c r="AM102" s="146"/>
      <x:c r="AN102" s="147" t="str"/>
    </x:row>
    <x:row r="103">
      <x:c r="A103" s="139" t="str">
        <x:v>RS-000102</x:v>
      </x:c>
      <x:c r="B103" s="147" t="str">
        <x:v>MAGNET CARD ABC-123-URDU</x:v>
      </x:c>
      <x:c r="C103" s="139" t="str">
        <x:v>CHINA DAIRIES</x:v>
      </x:c>
      <x:c r="D103" s="139" t="str">
        <x:v>Both</x:v>
      </x:c>
      <x:c r="E103" s="147" t="str">
        <x:v>From initial classified workbook</x:v>
      </x:c>
      <x:c r="F103" s="139" t="str">
        <x:v>Piece</x:v>
      </x:c>
      <x:c r="G103" s="139"/>
      <x:c r="H103" s="139" t="str">
        <x:v>Not stated</x:v>
      </x:c>
      <x:c r="I103" s="139" t="str">
        <x:v>PKR</x:v>
      </x:c>
      <x:c r="J103" s="140" t="n">
        <x:v>160</x:v>
      </x:c>
      <x:c r="K103" s="140" t="n">
        <x:v>135</x:v>
      </x:c>
      <x:c r="L103" s="140" t="n">
        <x:v>160</x:v>
      </x:c>
      <x:c r="M103" s="140" t="n">
        <x:v>135</x:v>
      </x:c>
      <x:c r="N103" s="141" t="n">
        <x:f>L103-M103</x:f>
        <x:v>25</x:v>
      </x:c>
      <x:c r="O103" s="142" t="n">
        <x:f>IF(L103&gt;0,N103/L103,"")</x:f>
        <x:v>0.15625</x:v>
      </x:c>
      <x:c r="P103" s="142" t="n">
        <x:f>IF(M103&gt;0,N103/M103,"")</x:f>
        <x:v>0.18518518518518517</x:v>
      </x:c>
      <x:c r="Q103" s="141" t="n">
        <x:f>ROUND(L103*(1+'Assumptions'!$B$7)/'Assumptions'!$B$9,0)*'Assumptions'!$B$9</x:f>
        <x:v>175</x:v>
      </x:c>
      <x:c r="R103" s="141" t="n">
        <x:f>Q103-M103</x:f>
        <x:v>40</x:v>
      </x:c>
      <x:c r="S103" s="143" t="n">
        <x:f>'Assumptions'!$B$8</x:f>
        <x:v>12</x:v>
      </x:c>
      <x:c r="T103" s="141" t="n">
        <x:f>N103*S103</x:f>
        <x:v>300</x:v>
      </x:c>
      <x:c r="U103" s="139" t="str">
        <x:v>Source Valid</x:v>
      </x:c>
      <x:c r="V103" s="139" t="str">
        <x:v>High</x:v>
      </x:c>
      <x:c r="W103" s="147" t="str">
        <x:v>Source wholesale and buying prices retained</x:v>
      </x:c>
      <x:c r="X103" s="139" t="str">
        <x:v>Ready</x:v>
      </x:c>
      <x:c r="Y103" s="144" t="b">
        <x:v>1</x:v>
      </x:c>
      <x:c r="Z103" s="139" t="str">
        <x:v>WS RATES.pdf</x:v>
      </x:c>
      <x:c r="AA103" s="139" t="n">
        <x:v>3</x:v>
      </x:c>
      <x:c r="AB103" s="139" t="n">
        <x:v>31</x:v>
      </x:c>
      <x:c r="AC103" s="139" t="str">
        <x:v>MAGNET CARD ABC-123-URD</x:v>
      </x:c>
      <x:c r="AD103" s="145" t="n">
        <x:v>160</x:v>
      </x:c>
      <x:c r="AE103" s="147" t="str">
        <x:v>Merged across PDFs — Truncated-name completion</x:v>
      </x:c>
      <x:c r="AF103" s="147" t="str">
        <x:v>Completed/updated from WS RATES.pdf</x:v>
      </x:c>
      <x:c r="AG103" s="147" t="str">
        <x:v>Exact WS RATES.pdf category</x:v>
      </x:c>
      <x:c r="AH103" s="139" t="str">
        <x:v>WS-RATES:3:31</x:v>
      </x:c>
      <x:c r="AI103" s="146"/>
      <x:c r="AJ103" s="146"/>
      <x:c r="AK103" s="146"/>
      <x:c r="AL103" s="146"/>
      <x:c r="AM103" s="146"/>
      <x:c r="AN103" s="147" t="str"/>
    </x:row>
    <x:row r="104">
      <x:c r="A104" s="139" t="str">
        <x:v>RS-000103</x:v>
      </x:c>
      <x:c r="B104" s="147" t="str">
        <x:v>METAL CAR (12PCS)LARGE</x:v>
      </x:c>
      <x:c r="C104" s="139" t="str">
        <x:v>CHINA DAIRIES</x:v>
      </x:c>
      <x:c r="D104" s="139" t="str">
        <x:v>Wholesale/Bulk</x:v>
      </x:c>
      <x:c r="E104" s="147" t="str">
        <x:v>From initial classified workbook</x:v>
      </x:c>
      <x:c r="F104" s="139" t="str">
        <x:v>Pack</x:v>
      </x:c>
      <x:c r="G104" s="139" t="n">
        <x:v>12</x:v>
      </x:c>
      <x:c r="H104" s="139" t="str">
        <x:v>Parsed from product name</x:v>
      </x:c>
      <x:c r="I104" s="139" t="str">
        <x:v>PKR</x:v>
      </x:c>
      <x:c r="J104" s="140" t="n">
        <x:v>1200</x:v>
      </x:c>
      <x:c r="K104" s="140" t="n">
        <x:v>980</x:v>
      </x:c>
      <x:c r="L104" s="140" t="n">
        <x:v>1200</x:v>
      </x:c>
      <x:c r="M104" s="140" t="n">
        <x:v>980</x:v>
      </x:c>
      <x:c r="N104" s="141" t="n">
        <x:f>L104-M104</x:f>
        <x:v>220</x:v>
      </x:c>
      <x:c r="O104" s="142" t="n">
        <x:f>IF(L104&gt;0,N104/L104,"")</x:f>
        <x:v>0.18333333333333332</x:v>
      </x:c>
      <x:c r="P104" s="142" t="n">
        <x:f>IF(M104&gt;0,N104/M104,"")</x:f>
        <x:v>0.22448979591836735</x:v>
      </x:c>
      <x:c r="Q104" s="141" t="n">
        <x:f>ROUND(L104*(1+'Assumptions'!$B$7)/'Assumptions'!$B$9,0)*'Assumptions'!$B$9</x:f>
        <x:v>1320</x:v>
      </x:c>
      <x:c r="R104" s="141" t="n">
        <x:f>Q104-M104</x:f>
        <x:v>340</x:v>
      </x:c>
      <x:c r="S104" s="143" t="n">
        <x:f>'Assumptions'!$B$8</x:f>
        <x:v>12</x:v>
      </x:c>
      <x:c r="T104" s="141" t="n">
        <x:f>N104*S104</x:f>
        <x:v>2640</x:v>
      </x:c>
      <x:c r="U104" s="139" t="str">
        <x:v>Source Valid</x:v>
      </x:c>
      <x:c r="V104" s="139" t="str">
        <x:v>High</x:v>
      </x:c>
      <x:c r="W104" s="147" t="str">
        <x:v>Source wholesale and buying prices retained</x:v>
      </x:c>
      <x:c r="X104" s="139" t="str">
        <x:v>Ready</x:v>
      </x:c>
      <x:c r="Y104" s="144" t="b">
        <x:v>1</x:v>
      </x:c>
      <x:c r="Z104" s="139" t="str">
        <x:v>WS RATES.pdf</x:v>
      </x:c>
      <x:c r="AA104" s="139" t="n">
        <x:v>3</x:v>
      </x:c>
      <x:c r="AB104" s="139" t="n">
        <x:v>32</x:v>
      </x:c>
      <x:c r="AC104" s="139" t="str">
        <x:v>METAL CAR (12PCS)</x:v>
      </x:c>
      <x:c r="AD104" s="145" t="n">
        <x:v>1200</x:v>
      </x:c>
      <x:c r="AE104" s="147" t="str">
        <x:v>Merged across PDFs — Truncated-name completion</x:v>
      </x:c>
      <x:c r="AF104" s="147" t="str">
        <x:v>Completed/updated from WS RATES.pdf</x:v>
      </x:c>
      <x:c r="AG104" s="147" t="str">
        <x:v>Exact WS RATES.pdf category</x:v>
      </x:c>
      <x:c r="AH104" s="139" t="str">
        <x:v>WS-RATES:3:32</x:v>
      </x:c>
      <x:c r="AI104" s="146"/>
      <x:c r="AJ104" s="146"/>
      <x:c r="AK104" s="146"/>
      <x:c r="AL104" s="146"/>
      <x:c r="AM104" s="146"/>
      <x:c r="AN104" s="147" t="str"/>
    </x:row>
    <x:row r="105">
      <x:c r="A105" s="139" t="str">
        <x:v>RS-000104</x:v>
      </x:c>
      <x:c r="B105" s="147" t="str">
        <x:v>METAL CAR (6PCS)LARGE</x:v>
      </x:c>
      <x:c r="C105" s="139" t="str">
        <x:v>CHINA DAIRIES</x:v>
      </x:c>
      <x:c r="D105" s="139" t="str">
        <x:v>Wholesale/Bulk</x:v>
      </x:c>
      <x:c r="E105" s="147" t="str">
        <x:v>From initial classified workbook</x:v>
      </x:c>
      <x:c r="F105" s="139" t="str">
        <x:v>Pack</x:v>
      </x:c>
      <x:c r="G105" s="139" t="n">
        <x:v>6</x:v>
      </x:c>
      <x:c r="H105" s="139" t="str">
        <x:v>Parsed from product name</x:v>
      </x:c>
      <x:c r="I105" s="139" t="str">
        <x:v>PKR</x:v>
      </x:c>
      <x:c r="J105" s="140" t="n">
        <x:v>600</x:v>
      </x:c>
      <x:c r="K105" s="140" t="n">
        <x:v>500</x:v>
      </x:c>
      <x:c r="L105" s="140" t="n">
        <x:v>600</x:v>
      </x:c>
      <x:c r="M105" s="140" t="n">
        <x:v>500</x:v>
      </x:c>
      <x:c r="N105" s="141" t="n">
        <x:f>L105-M105</x:f>
        <x:v>100</x:v>
      </x:c>
      <x:c r="O105" s="142" t="n">
        <x:f>IF(L105&gt;0,N105/L105,"")</x:f>
        <x:v>0.16666666666666666</x:v>
      </x:c>
      <x:c r="P105" s="142" t="n">
        <x:f>IF(M105&gt;0,N105/M105,"")</x:f>
        <x:v>0.2</x:v>
      </x:c>
      <x:c r="Q105" s="141" t="n">
        <x:f>ROUND(L105*(1+'Assumptions'!$B$7)/'Assumptions'!$B$9,0)*'Assumptions'!$B$9</x:f>
        <x:v>660</x:v>
      </x:c>
      <x:c r="R105" s="141" t="n">
        <x:f>Q105-M105</x:f>
        <x:v>160</x:v>
      </x:c>
      <x:c r="S105" s="143" t="n">
        <x:f>'Assumptions'!$B$8</x:f>
        <x:v>12</x:v>
      </x:c>
      <x:c r="T105" s="141" t="n">
        <x:f>N105*S105</x:f>
        <x:v>1200</x:v>
      </x:c>
      <x:c r="U105" s="139" t="str">
        <x:v>Source Valid</x:v>
      </x:c>
      <x:c r="V105" s="139" t="str">
        <x:v>High</x:v>
      </x:c>
      <x:c r="W105" s="147" t="str">
        <x:v>Source wholesale and buying prices retained</x:v>
      </x:c>
      <x:c r="X105" s="139" t="str">
        <x:v>Ready</x:v>
      </x:c>
      <x:c r="Y105" s="144" t="b">
        <x:v>1</x:v>
      </x:c>
      <x:c r="Z105" s="139" t="str">
        <x:v>WS RATES.pdf</x:v>
      </x:c>
      <x:c r="AA105" s="139" t="n">
        <x:v>3</x:v>
      </x:c>
      <x:c r="AB105" s="139" t="n">
        <x:v>33</x:v>
      </x:c>
      <x:c r="AC105" s="139" t="str">
        <x:v>METAL CAR (6PCS)</x:v>
      </x:c>
      <x:c r="AD105" s="145" t="n">
        <x:v>600</x:v>
      </x:c>
      <x:c r="AE105" s="147" t="str">
        <x:v>Merged across PDFs — Truncated-name completion</x:v>
      </x:c>
      <x:c r="AF105" s="147" t="str">
        <x:v>Completed/updated from WS RATES.pdf</x:v>
      </x:c>
      <x:c r="AG105" s="147" t="str">
        <x:v>Exact WS RATES.pdf category</x:v>
      </x:c>
      <x:c r="AH105" s="139" t="str">
        <x:v>WS-RATES:3:33</x:v>
      </x:c>
      <x:c r="AI105" s="146"/>
      <x:c r="AJ105" s="146"/>
      <x:c r="AK105" s="146"/>
      <x:c r="AL105" s="146"/>
      <x:c r="AM105" s="146"/>
      <x:c r="AN105" s="147" t="str"/>
    </x:row>
    <x:row r="106">
      <x:c r="A106" s="139" t="str">
        <x:v>RS-000105</x:v>
      </x:c>
      <x:c r="B106" s="147" t="str">
        <x:v>METAL CAR (4PCS)</x:v>
      </x:c>
      <x:c r="C106" s="139" t="str">
        <x:v>CHINA DAIRIES</x:v>
      </x:c>
      <x:c r="D106" s="139" t="str">
        <x:v>Wholesale/Bulk</x:v>
      </x:c>
      <x:c r="E106" s="147" t="str">
        <x:v>From initial classified workbook</x:v>
      </x:c>
      <x:c r="F106" s="139" t="str">
        <x:v>Pack</x:v>
      </x:c>
      <x:c r="G106" s="139" t="n">
        <x:v>4</x:v>
      </x:c>
      <x:c r="H106" s="139" t="str">
        <x:v>Parsed from product name</x:v>
      </x:c>
      <x:c r="I106" s="139" t="str">
        <x:v>PKR</x:v>
      </x:c>
      <x:c r="J106" s="140" t="n">
        <x:v>380</x:v>
      </x:c>
      <x:c r="K106" s="140" t="n">
        <x:v>330</x:v>
      </x:c>
      <x:c r="L106" s="140" t="n">
        <x:v>380</x:v>
      </x:c>
      <x:c r="M106" s="140" t="n">
        <x:v>330</x:v>
      </x:c>
      <x:c r="N106" s="141" t="n">
        <x:f>L106-M106</x:f>
        <x:v>50</x:v>
      </x:c>
      <x:c r="O106" s="142" t="n">
        <x:f>IF(L106&gt;0,N106/L106,"")</x:f>
        <x:v>0.13157894736842105</x:v>
      </x:c>
      <x:c r="P106" s="142" t="n">
        <x:f>IF(M106&gt;0,N106/M106,"")</x:f>
        <x:v>0.15151515151515152</x:v>
      </x:c>
      <x:c r="Q106" s="141" t="n">
        <x:f>ROUND(L106*(1+'Assumptions'!$B$7)/'Assumptions'!$B$9,0)*'Assumptions'!$B$9</x:f>
        <x:v>420</x:v>
      </x:c>
      <x:c r="R106" s="141" t="n">
        <x:f>Q106-M106</x:f>
        <x:v>90</x:v>
      </x:c>
      <x:c r="S106" s="143" t="n">
        <x:f>'Assumptions'!$B$8</x:f>
        <x:v>12</x:v>
      </x:c>
      <x:c r="T106" s="141" t="n">
        <x:f>N106*S106</x:f>
        <x:v>600</x:v>
      </x:c>
      <x:c r="U106" s="139" t="str">
        <x:v>Source Valid</x:v>
      </x:c>
      <x:c r="V106" s="139" t="str">
        <x:v>High</x:v>
      </x:c>
      <x:c r="W106" s="147" t="str">
        <x:v>Source wholesale and buying prices retained</x:v>
      </x:c>
      <x:c r="X106" s="139" t="str">
        <x:v>Ready</x:v>
      </x:c>
      <x:c r="Y106" s="144" t="b">
        <x:v>1</x:v>
      </x:c>
      <x:c r="Z106" s="139" t="str">
        <x:v>WS RATES.pdf</x:v>
      </x:c>
      <x:c r="AA106" s="139" t="n">
        <x:v>3</x:v>
      </x:c>
      <x:c r="AB106" s="139" t="n">
        <x:v>34</x:v>
      </x:c>
      <x:c r="AC106" s="139" t="str">
        <x:v>METAL CAR (4PCS)</x:v>
      </x:c>
      <x:c r="AD106" s="145" t="n">
        <x:v>380</x:v>
      </x:c>
      <x:c r="AE106" s="147" t="str">
        <x:v>Merged across PDFs — Exact/source-linked match</x:v>
      </x:c>
      <x:c r="AF106" s="147" t="str">
        <x:v>Exact WS RATES.pdf name</x:v>
      </x:c>
      <x:c r="AG106" s="147" t="str">
        <x:v>Exact WS RATES.pdf category</x:v>
      </x:c>
      <x:c r="AH106" s="139" t="str">
        <x:v>WS-RATES:3:34</x:v>
      </x:c>
      <x:c r="AI106" s="146"/>
      <x:c r="AJ106" s="146"/>
      <x:c r="AK106" s="146"/>
      <x:c r="AL106" s="146"/>
      <x:c r="AM106" s="146"/>
      <x:c r="AN106" s="147" t="str"/>
    </x:row>
    <x:row r="107">
      <x:c r="A107" s="139" t="str">
        <x:v>RS-000106</x:v>
      </x:c>
      <x:c r="B107" s="147" t="str">
        <x:v>METAL JEEP (12PCS)</x:v>
      </x:c>
      <x:c r="C107" s="139" t="str">
        <x:v>CHINA DAIRIES</x:v>
      </x:c>
      <x:c r="D107" s="139" t="str">
        <x:v>Wholesale/Bulk</x:v>
      </x:c>
      <x:c r="E107" s="147" t="str">
        <x:v>From initial classified workbook</x:v>
      </x:c>
      <x:c r="F107" s="139" t="str">
        <x:v>Pack</x:v>
      </x:c>
      <x:c r="G107" s="139" t="n">
        <x:v>12</x:v>
      </x:c>
      <x:c r="H107" s="139" t="str">
        <x:v>Parsed from product name</x:v>
      </x:c>
      <x:c r="I107" s="139" t="str">
        <x:v>PKR</x:v>
      </x:c>
      <x:c r="J107" s="140" t="n">
        <x:v>1320</x:v>
      </x:c>
      <x:c r="K107" s="140" t="n">
        <x:v>1170</x:v>
      </x:c>
      <x:c r="L107" s="140" t="n">
        <x:v>1320</x:v>
      </x:c>
      <x:c r="M107" s="140" t="n">
        <x:v>1170</x:v>
      </x:c>
      <x:c r="N107" s="141" t="n">
        <x:f>L107-M107</x:f>
        <x:v>150</x:v>
      </x:c>
      <x:c r="O107" s="142" t="n">
        <x:f>IF(L107&gt;0,N107/L107,"")</x:f>
        <x:v>0.11363636363636363</x:v>
      </x:c>
      <x:c r="P107" s="142" t="n">
        <x:f>IF(M107&gt;0,N107/M107,"")</x:f>
        <x:v>0.1282051282051282</x:v>
      </x:c>
      <x:c r="Q107" s="141" t="n">
        <x:f>ROUND(L107*(1+'Assumptions'!$B$7)/'Assumptions'!$B$9,0)*'Assumptions'!$B$9</x:f>
        <x:v>1450</x:v>
      </x:c>
      <x:c r="R107" s="141" t="n">
        <x:f>Q107-M107</x:f>
        <x:v>280</x:v>
      </x:c>
      <x:c r="S107" s="143" t="n">
        <x:f>'Assumptions'!$B$8</x:f>
        <x:v>12</x:v>
      </x:c>
      <x:c r="T107" s="141" t="n">
        <x:f>N107*S107</x:f>
        <x:v>1800</x:v>
      </x:c>
      <x:c r="U107" s="139" t="str">
        <x:v>Source Valid</x:v>
      </x:c>
      <x:c r="V107" s="139" t="str">
        <x:v>High</x:v>
      </x:c>
      <x:c r="W107" s="147" t="str">
        <x:v>Source wholesale and buying prices retained</x:v>
      </x:c>
      <x:c r="X107" s="139" t="str">
        <x:v>Ready</x:v>
      </x:c>
      <x:c r="Y107" s="144" t="b">
        <x:v>1</x:v>
      </x:c>
      <x:c r="Z107" s="139" t="str">
        <x:v>WS RATES.pdf</x:v>
      </x:c>
      <x:c r="AA107" s="139" t="n">
        <x:v>3</x:v>
      </x:c>
      <x:c r="AB107" s="139" t="n">
        <x:v>35</x:v>
      </x:c>
      <x:c r="AC107" s="139" t="str">
        <x:v>METAL JEEP (12PCS)</x:v>
      </x:c>
      <x:c r="AD107" s="145" t="n">
        <x:v>1380</x:v>
      </x:c>
      <x:c r="AE107" s="147" t="str">
        <x:v>Merged across PDFs — Exact/source-linked match</x:v>
      </x:c>
      <x:c r="AF107" s="147" t="str">
        <x:v>Exact WS RATES.pdf name</x:v>
      </x:c>
      <x:c r="AG107" s="147" t="str">
        <x:v>Exact WS RATES.pdf category</x:v>
      </x:c>
      <x:c r="AH107" s="139" t="str">
        <x:v>WS-RATES:3:35</x:v>
      </x:c>
      <x:c r="AI107" s="146"/>
      <x:c r="AJ107" s="146"/>
      <x:c r="AK107" s="146"/>
      <x:c r="AL107" s="146"/>
      <x:c r="AM107" s="146"/>
      <x:c r="AN107" s="147" t="str"/>
    </x:row>
    <x:row r="108">
      <x:c r="A108" s="139" t="str">
        <x:v>RS-000107</x:v>
      </x:c>
      <x:c r="B108" s="147" t="str">
        <x:v>410 NUMBER ROUGH RING REGIS</x:v>
      </x:c>
      <x:c r="C108" s="139" t="str">
        <x:v>REGISTERS</x:v>
      </x:c>
      <x:c r="D108" s="139" t="str">
        <x:v>Both</x:v>
      </x:c>
      <x:c r="E108" s="147" t="str">
        <x:v>From initial classified workbook</x:v>
      </x:c>
      <x:c r="F108" s="139" t="str">
        <x:v>Piece</x:v>
      </x:c>
      <x:c r="G108" s="139"/>
      <x:c r="H108" s="139" t="str">
        <x:v>Not stated</x:v>
      </x:c>
      <x:c r="I108" s="139" t="str">
        <x:v>PKR</x:v>
      </x:c>
      <x:c r="J108" s="140" t="n">
        <x:v>205</x:v>
      </x:c>
      <x:c r="K108" s="140" t="n">
        <x:v>182</x:v>
      </x:c>
      <x:c r="L108" s="140" t="n">
        <x:v>205</x:v>
      </x:c>
      <x:c r="M108" s="140" t="n">
        <x:v>182</x:v>
      </x:c>
      <x:c r="N108" s="141" t="n">
        <x:f>L108-M108</x:f>
        <x:v>23</x:v>
      </x:c>
      <x:c r="O108" s="142" t="n">
        <x:f>IF(L108&gt;0,N108/L108,"")</x:f>
        <x:v>0.11219512195121951</x:v>
      </x:c>
      <x:c r="P108" s="142" t="n">
        <x:f>IF(M108&gt;0,N108/M108,"")</x:f>
        <x:v>0.12637362637362637</x:v>
      </x:c>
      <x:c r="Q108" s="141" t="n">
        <x:f>ROUND(L108*(1+'Assumptions'!$B$7)/'Assumptions'!$B$9,0)*'Assumptions'!$B$9</x:f>
        <x:v>225</x:v>
      </x:c>
      <x:c r="R108" s="141" t="n">
        <x:f>Q108-M108</x:f>
        <x:v>43</x:v>
      </x:c>
      <x:c r="S108" s="143" t="n">
        <x:f>'Assumptions'!$B$8</x:f>
        <x:v>12</x:v>
      </x:c>
      <x:c r="T108" s="141" t="n">
        <x:f>N108*S108</x:f>
        <x:v>276</x:v>
      </x:c>
      <x:c r="U108" s="139" t="str">
        <x:v>Source Valid</x:v>
      </x:c>
      <x:c r="V108" s="139" t="str">
        <x:v>High</x:v>
      </x:c>
      <x:c r="W108" s="147" t="str">
        <x:v>Source wholesale and buying prices retained</x:v>
      </x:c>
      <x:c r="X108" s="139" t="str">
        <x:v>Ready</x:v>
      </x:c>
      <x:c r="Y108" s="144" t="b">
        <x:v>1</x:v>
      </x:c>
      <x:c r="Z108" s="139" t="str">
        <x:v>WS RATES.pdf</x:v>
      </x:c>
      <x:c r="AA108" s="139" t="n">
        <x:v>3</x:v>
      </x:c>
      <x:c r="AB108" s="139" t="n">
        <x:v>36</x:v>
      </x:c>
      <x:c r="AC108" s="139" t="str">
        <x:v>410 NUMBER ROUGH RING R</x:v>
      </x:c>
      <x:c r="AD108" s="145" t="n">
        <x:v>205</x:v>
      </x:c>
      <x:c r="AE108" s="147" t="str">
        <x:v>Merged across PDFs — Truncated-name completion</x:v>
      </x:c>
      <x:c r="AF108" s="147" t="str">
        <x:v>Completed/updated from WS RATES.pdf</x:v>
      </x:c>
      <x:c r="AG108" s="147" t="str">
        <x:v>Exact WS RATES.pdf category</x:v>
      </x:c>
      <x:c r="AH108" s="139" t="str">
        <x:v>WS-RATES:3:36</x:v>
      </x:c>
      <x:c r="AI108" s="146"/>
      <x:c r="AJ108" s="146"/>
      <x:c r="AK108" s="146"/>
      <x:c r="AL108" s="146"/>
      <x:c r="AM108" s="146"/>
      <x:c r="AN108" s="147" t="str"/>
    </x:row>
    <x:row r="109">
      <x:c r="A109" s="139" t="str">
        <x:v>RS-000108</x:v>
      </x:c>
      <x:c r="B109" s="147" t="str">
        <x:v>FS PENCIL BOX 2026</x:v>
      </x:c>
      <x:c r="C109" s="139" t="str">
        <x:v>PENCILS</x:v>
      </x:c>
      <x:c r="D109" s="139" t="str">
        <x:v>Both</x:v>
      </x:c>
      <x:c r="E109" s="147" t="str">
        <x:v>From initial classified workbook</x:v>
      </x:c>
      <x:c r="F109" s="139" t="str">
        <x:v>Box</x:v>
      </x:c>
      <x:c r="G109" s="139"/>
      <x:c r="H109" s="139" t="str">
        <x:v>Not stated</x:v>
      </x:c>
      <x:c r="I109" s="139" t="str">
        <x:v>PKR</x:v>
      </x:c>
      <x:c r="J109" s="140" t="n">
        <x:v>80</x:v>
      </x:c>
      <x:c r="K109" s="140" t="n">
        <x:v>58</x:v>
      </x:c>
      <x:c r="L109" s="140" t="n">
        <x:v>80</x:v>
      </x:c>
      <x:c r="M109" s="140" t="n">
        <x:v>58</x:v>
      </x:c>
      <x:c r="N109" s="141" t="n">
        <x:f>L109-M109</x:f>
        <x:v>22</x:v>
      </x:c>
      <x:c r="O109" s="142" t="n">
        <x:f>IF(L109&gt;0,N109/L109,"")</x:f>
        <x:v>0.275</x:v>
      </x:c>
      <x:c r="P109" s="142" t="n">
        <x:f>IF(M109&gt;0,N109/M109,"")</x:f>
        <x:v>0.3793103448275862</x:v>
      </x:c>
      <x:c r="Q109" s="141" t="n">
        <x:f>ROUND(L109*(1+'Assumptions'!$B$7)/'Assumptions'!$B$9,0)*'Assumptions'!$B$9</x:f>
        <x:v>90</x:v>
      </x:c>
      <x:c r="R109" s="141" t="n">
        <x:f>Q109-M109</x:f>
        <x:v>32</x:v>
      </x:c>
      <x:c r="S109" s="143" t="n">
        <x:f>'Assumptions'!$B$8</x:f>
        <x:v>12</x:v>
      </x:c>
      <x:c r="T109" s="141" t="n">
        <x:f>N109*S109</x:f>
        <x:v>264</x:v>
      </x:c>
      <x:c r="U109" s="139" t="str">
        <x:v>Source Valid</x:v>
      </x:c>
      <x:c r="V109" s="139" t="str">
        <x:v>High</x:v>
      </x:c>
      <x:c r="W109" s="147" t="str">
        <x:v>Source wholesale and buying prices retained</x:v>
      </x:c>
      <x:c r="X109" s="139" t="str">
        <x:v>Ready</x:v>
      </x:c>
      <x:c r="Y109" s="144" t="b">
        <x:v>1</x:v>
      </x:c>
      <x:c r="Z109" s="139" t="str">
        <x:v>WS RATES.pdf</x:v>
      </x:c>
      <x:c r="AA109" s="139" t="n">
        <x:v>3</x:v>
      </x:c>
      <x:c r="AB109" s="139" t="n">
        <x:v>37</x:v>
      </x:c>
      <x:c r="AC109" s="139" t="str">
        <x:v>FS PENCIL BOX 2026</x:v>
      </x:c>
      <x:c r="AD109" s="145" t="n">
        <x:v>80</x:v>
      </x:c>
      <x:c r="AE109" s="147" t="str">
        <x:v>Merged across PDFs — Exact/source-linked match</x:v>
      </x:c>
      <x:c r="AF109" s="147" t="str">
        <x:v>Exact WS RATES.pdf name</x:v>
      </x:c>
      <x:c r="AG109" s="147" t="str">
        <x:v>Exact WS RATES.pdf category</x:v>
      </x:c>
      <x:c r="AH109" s="139" t="str">
        <x:v>WS-RATES:3:37</x:v>
      </x:c>
      <x:c r="AI109" s="146"/>
      <x:c r="AJ109" s="146"/>
      <x:c r="AK109" s="146"/>
      <x:c r="AL109" s="146"/>
      <x:c r="AM109" s="146"/>
      <x:c r="AN109" s="147" t="str"/>
    </x:row>
    <x:row r="110">
      <x:c r="A110" s="139" t="str">
        <x:v>RS-000109</x:v>
      </x:c>
      <x:c r="B110" s="147" t="str">
        <x:v>FANCY SCALE 12 INCH JAHAZ (12</x:v>
      </x:c>
      <x:c r="C110" s="139" t="str">
        <x:v>PENCILS</x:v>
      </x:c>
      <x:c r="D110" s="139" t="str">
        <x:v>Both</x:v>
      </x:c>
      <x:c r="E110" s="147" t="str">
        <x:v>From initial classified workbook</x:v>
      </x:c>
      <x:c r="F110" s="139" t="str">
        <x:v>Piece</x:v>
      </x:c>
      <x:c r="G110" s="139"/>
      <x:c r="H110" s="139" t="str">
        <x:v>Not stated</x:v>
      </x:c>
      <x:c r="I110" s="139" t="str">
        <x:v>PKR</x:v>
      </x:c>
      <x:c r="J110" s="140" t="n">
        <x:v>300</x:v>
      </x:c>
      <x:c r="K110" s="140" t="n">
        <x:v>270</x:v>
      </x:c>
      <x:c r="L110" s="140" t="n">
        <x:v>300</x:v>
      </x:c>
      <x:c r="M110" s="140" t="n">
        <x:v>270</x:v>
      </x:c>
      <x:c r="N110" s="141" t="n">
        <x:f>L110-M110</x:f>
        <x:v>30</x:v>
      </x:c>
      <x:c r="O110" s="142" t="n">
        <x:f>IF(L110&gt;0,N110/L110,"")</x:f>
        <x:v>0.1</x:v>
      </x:c>
      <x:c r="P110" s="142" t="n">
        <x:f>IF(M110&gt;0,N110/M110,"")</x:f>
        <x:v>0.1111111111111111</x:v>
      </x:c>
      <x:c r="Q110" s="141" t="n">
        <x:f>ROUND(L110*(1+'Assumptions'!$B$7)/'Assumptions'!$B$9,0)*'Assumptions'!$B$9</x:f>
        <x:v>330</x:v>
      </x:c>
      <x:c r="R110" s="141" t="n">
        <x:f>Q110-M110</x:f>
        <x:v>60</x:v>
      </x:c>
      <x:c r="S110" s="143" t="n">
        <x:f>'Assumptions'!$B$8</x:f>
        <x:v>12</x:v>
      </x:c>
      <x:c r="T110" s="141" t="n">
        <x:f>N110*S110</x:f>
        <x:v>360</x:v>
      </x:c>
      <x:c r="U110" s="139" t="str">
        <x:v>Source Valid</x:v>
      </x:c>
      <x:c r="V110" s="139" t="str">
        <x:v>High</x:v>
      </x:c>
      <x:c r="W110" s="147" t="str">
        <x:v>Source wholesale and buying prices retained</x:v>
      </x:c>
      <x:c r="X110" s="139" t="str">
        <x:v>Ready</x:v>
      </x:c>
      <x:c r="Y110" s="144" t="b">
        <x:v>1</x:v>
      </x:c>
      <x:c r="Z110" s="139" t="str">
        <x:v>WS RATES.pdf</x:v>
      </x:c>
      <x:c r="AA110" s="139" t="n">
        <x:v>4</x:v>
      </x:c>
      <x:c r="AB110" s="139" t="n">
        <x:v>2</x:v>
      </x:c>
      <x:c r="AC110" s="139" t="str">
        <x:v>FANCY SCALE 12 INCH JAHA</x:v>
      </x:c>
      <x:c r="AD110" s="145" t="n">
        <x:v>300</x:v>
      </x:c>
      <x:c r="AE110" s="147" t="str">
        <x:v>Merged across PDFs — Truncated-name completion</x:v>
      </x:c>
      <x:c r="AF110" s="147" t="str">
        <x:v>Completed/updated from WS RATES.pdf</x:v>
      </x:c>
      <x:c r="AG110" s="147" t="str">
        <x:v>Exact WS RATES.pdf category</x:v>
      </x:c>
      <x:c r="AH110" s="139" t="str">
        <x:v>WS-RATES:4:2</x:v>
      </x:c>
      <x:c r="AI110" s="146"/>
      <x:c r="AJ110" s="146"/>
      <x:c r="AK110" s="146"/>
      <x:c r="AL110" s="146"/>
      <x:c r="AM110" s="146"/>
      <x:c r="AN110" s="147" t="str"/>
    </x:row>
    <x:row r="111">
      <x:c r="A111" s="139" t="str">
        <x:v>RS-000110</x:v>
      </x:c>
      <x:c r="B111" s="147" t="str">
        <x:v>ORO HEAVY DUTY STAPLER NO 20</x:v>
      </x:c>
      <x:c r="C111" s="139" t="str">
        <x:v>STAPLERS</x:v>
      </x:c>
      <x:c r="D111" s="139" t="str">
        <x:v>Both</x:v>
      </x:c>
      <x:c r="E111" s="147" t="str">
        <x:v>From initial classified workbook</x:v>
      </x:c>
      <x:c r="F111" s="139" t="str">
        <x:v>Piece</x:v>
      </x:c>
      <x:c r="G111" s="139"/>
      <x:c r="H111" s="139" t="str">
        <x:v>Not stated</x:v>
      </x:c>
      <x:c r="I111" s="139" t="str">
        <x:v>PKR</x:v>
      </x:c>
      <x:c r="J111" s="140" t="n">
        <x:v>3800</x:v>
      </x:c>
      <x:c r="K111" s="140" t="n">
        <x:v>3250</x:v>
      </x:c>
      <x:c r="L111" s="140" t="n">
        <x:v>3800</x:v>
      </x:c>
      <x:c r="M111" s="140" t="n">
        <x:v>3250</x:v>
      </x:c>
      <x:c r="N111" s="141" t="n">
        <x:f>L111-M111</x:f>
        <x:v>550</x:v>
      </x:c>
      <x:c r="O111" s="142" t="n">
        <x:f>IF(L111&gt;0,N111/L111,"")</x:f>
        <x:v>0.14473684210526316</x:v>
      </x:c>
      <x:c r="P111" s="142" t="n">
        <x:f>IF(M111&gt;0,N111/M111,"")</x:f>
        <x:v>0.16923076923076924</x:v>
      </x:c>
      <x:c r="Q111" s="141" t="n">
        <x:f>ROUND(L111*(1+'Assumptions'!$B$7)/'Assumptions'!$B$9,0)*'Assumptions'!$B$9</x:f>
        <x:v>4180</x:v>
      </x:c>
      <x:c r="R111" s="141" t="n">
        <x:f>Q111-M111</x:f>
        <x:v>930</x:v>
      </x:c>
      <x:c r="S111" s="143" t="n">
        <x:f>'Assumptions'!$B$8</x:f>
        <x:v>12</x:v>
      </x:c>
      <x:c r="T111" s="141" t="n">
        <x:f>N111*S111</x:f>
        <x:v>6600</x:v>
      </x:c>
      <x:c r="U111" s="139" t="str">
        <x:v>Source Valid</x:v>
      </x:c>
      <x:c r="V111" s="139" t="str">
        <x:v>High</x:v>
      </x:c>
      <x:c r="W111" s="147" t="str">
        <x:v>Source wholesale and buying prices retained</x:v>
      </x:c>
      <x:c r="X111" s="139" t="str">
        <x:v>Ready</x:v>
      </x:c>
      <x:c r="Y111" s="144" t="b">
        <x:v>1</x:v>
      </x:c>
      <x:c r="Z111" s="139" t="str">
        <x:v>WS RATES.pdf</x:v>
      </x:c>
      <x:c r="AA111" s="139" t="n">
        <x:v>4</x:v>
      </x:c>
      <x:c r="AB111" s="139" t="n">
        <x:v>3</x:v>
      </x:c>
      <x:c r="AC111" s="139" t="str">
        <x:v>ORO HEAVY DUTY STAPLER</x:v>
      </x:c>
      <x:c r="AD111" s="145" t="n">
        <x:v>3800</x:v>
      </x:c>
      <x:c r="AE111" s="147" t="str">
        <x:v>Merged across PDFs — Truncated-name completion</x:v>
      </x:c>
      <x:c r="AF111" s="147" t="str">
        <x:v>Completed/updated from WS RATES.pdf</x:v>
      </x:c>
      <x:c r="AG111" s="147" t="str">
        <x:v>Exact WS RATES.pdf category</x:v>
      </x:c>
      <x:c r="AH111" s="139" t="str">
        <x:v>WS-RATES:4:3</x:v>
      </x:c>
      <x:c r="AI111" s="146"/>
      <x:c r="AJ111" s="146"/>
      <x:c r="AK111" s="146"/>
      <x:c r="AL111" s="146"/>
      <x:c r="AM111" s="146"/>
      <x:c r="AN111" s="147" t="str"/>
    </x:row>
    <x:row r="112">
      <x:c r="A112" s="139" t="str">
        <x:v>RS-000111</x:v>
      </x:c>
      <x:c r="B112" s="147" t="str">
        <x:v>MINI HAND FAN</x:v>
      </x:c>
      <x:c r="C112" s="139" t="str">
        <x:v>CHINA</x:v>
      </x:c>
      <x:c r="D112" s="139" t="str">
        <x:v>Both</x:v>
      </x:c>
      <x:c r="E112" s="147" t="str">
        <x:v>From initial classified workbook</x:v>
      </x:c>
      <x:c r="F112" s="139" t="str">
        <x:v>Piece</x:v>
      </x:c>
      <x:c r="G112" s="139"/>
      <x:c r="H112" s="139" t="str">
        <x:v>Not stated</x:v>
      </x:c>
      <x:c r="I112" s="139" t="str">
        <x:v>PKR</x:v>
      </x:c>
      <x:c r="J112" s="140" t="n">
        <x:v>130</x:v>
      </x:c>
      <x:c r="K112" s="140" t="n">
        <x:v>95</x:v>
      </x:c>
      <x:c r="L112" s="140" t="n">
        <x:v>130</x:v>
      </x:c>
      <x:c r="M112" s="140" t="n">
        <x:v>95</x:v>
      </x:c>
      <x:c r="N112" s="141" t="n">
        <x:f>L112-M112</x:f>
        <x:v>35</x:v>
      </x:c>
      <x:c r="O112" s="142" t="n">
        <x:f>IF(L112&gt;0,N112/L112,"")</x:f>
        <x:v>0.2692307692307692</x:v>
      </x:c>
      <x:c r="P112" s="142" t="n">
        <x:f>IF(M112&gt;0,N112/M112,"")</x:f>
        <x:v>0.3684210526315789</x:v>
      </x:c>
      <x:c r="Q112" s="141" t="n">
        <x:f>ROUND(L112*(1+'Assumptions'!$B$7)/'Assumptions'!$B$9,0)*'Assumptions'!$B$9</x:f>
        <x:v>145</x:v>
      </x:c>
      <x:c r="R112" s="141" t="n">
        <x:f>Q112-M112</x:f>
        <x:v>50</x:v>
      </x:c>
      <x:c r="S112" s="143" t="n">
        <x:f>'Assumptions'!$B$8</x:f>
        <x:v>12</x:v>
      </x:c>
      <x:c r="T112" s="141" t="n">
        <x:f>N112*S112</x:f>
        <x:v>420</x:v>
      </x:c>
      <x:c r="U112" s="139" t="str">
        <x:v>Source Valid</x:v>
      </x:c>
      <x:c r="V112" s="139" t="str">
        <x:v>High</x:v>
      </x:c>
      <x:c r="W112" s="147" t="str">
        <x:v>Source wholesale and buying prices retained</x:v>
      </x:c>
      <x:c r="X112" s="139" t="str">
        <x:v>Ready</x:v>
      </x:c>
      <x:c r="Y112" s="144" t="b">
        <x:v>1</x:v>
      </x:c>
      <x:c r="Z112" s="139" t="str">
        <x:v>WS RATES.pdf</x:v>
      </x:c>
      <x:c r="AA112" s="139" t="n">
        <x:v>4</x:v>
      </x:c>
      <x:c r="AB112" s="139" t="n">
        <x:v>4</x:v>
      </x:c>
      <x:c r="AC112" s="139" t="str">
        <x:v>MINI HAND FAN</x:v>
      </x:c>
      <x:c r="AD112" s="145" t="n">
        <x:v>130</x:v>
      </x:c>
      <x:c r="AE112" s="147" t="str">
        <x:v>Merged across PDFs — Exact/source-linked match</x:v>
      </x:c>
      <x:c r="AF112" s="147" t="str">
        <x:v>Exact WS RATES.pdf name</x:v>
      </x:c>
      <x:c r="AG112" s="147" t="str">
        <x:v>Exact WS RATES.pdf category</x:v>
      </x:c>
      <x:c r="AH112" s="139" t="str">
        <x:v>WS-RATES:4:4</x:v>
      </x:c>
      <x:c r="AI112" s="146"/>
      <x:c r="AJ112" s="146"/>
      <x:c r="AK112" s="146"/>
      <x:c r="AL112" s="146"/>
      <x:c r="AM112" s="146"/>
      <x:c r="AN112" s="147" t="str"/>
    </x:row>
    <x:row r="113">
      <x:c r="A113" s="139" t="str">
        <x:v>RS-000112</x:v>
      </x:c>
      <x:c r="B113" s="147" t="str">
        <x:v>GATTA REGISTER NO:8 68G</x:v>
      </x:c>
      <x:c r="C113" s="139" t="str">
        <x:v>GATTA REGISTER</x:v>
      </x:c>
      <x:c r="D113" s="139" t="str">
        <x:v>Both</x:v>
      </x:c>
      <x:c r="E113" s="147" t="str">
        <x:v>From initial classified workbook</x:v>
      </x:c>
      <x:c r="F113" s="139" t="str">
        <x:v>Piece</x:v>
      </x:c>
      <x:c r="G113" s="139"/>
      <x:c r="H113" s="139" t="str">
        <x:v>Not stated</x:v>
      </x:c>
      <x:c r="I113" s="139" t="str">
        <x:v>PKR</x:v>
      </x:c>
      <x:c r="J113" s="140" t="n">
        <x:v>620</x:v>
      </x:c>
      <x:c r="K113" s="140" t="n">
        <x:v>600</x:v>
      </x:c>
      <x:c r="L113" s="140" t="n">
        <x:v>620</x:v>
      </x:c>
      <x:c r="M113" s="140" t="n">
        <x:v>600</x:v>
      </x:c>
      <x:c r="N113" s="141" t="n">
        <x:f>L113-M113</x:f>
        <x:v>20</x:v>
      </x:c>
      <x:c r="O113" s="142" t="n">
        <x:f>IF(L113&gt;0,N113/L113,"")</x:f>
        <x:v>0.03225806451612903</x:v>
      </x:c>
      <x:c r="P113" s="142" t="n">
        <x:f>IF(M113&gt;0,N113/M113,"")</x:f>
        <x:v>0.03333333333333333</x:v>
      </x:c>
      <x:c r="Q113" s="141" t="n">
        <x:f>ROUND(L113*(1+'Assumptions'!$B$7)/'Assumptions'!$B$9,0)*'Assumptions'!$B$9</x:f>
        <x:v>680</x:v>
      </x:c>
      <x:c r="R113" s="141" t="n">
        <x:f>Q113-M113</x:f>
        <x:v>80</x:v>
      </x:c>
      <x:c r="S113" s="143" t="n">
        <x:f>'Assumptions'!$B$8</x:f>
        <x:v>12</x:v>
      </x:c>
      <x:c r="T113" s="141" t="n">
        <x:f>N113*S113</x:f>
        <x:v>240</x:v>
      </x:c>
      <x:c r="U113" s="139" t="str">
        <x:v>Source Valid</x:v>
      </x:c>
      <x:c r="V113" s="139" t="str">
        <x:v>High</x:v>
      </x:c>
      <x:c r="W113" s="147" t="str">
        <x:v>Source wholesale and buying prices retained</x:v>
      </x:c>
      <x:c r="X113" s="139" t="str">
        <x:v>Ready</x:v>
      </x:c>
      <x:c r="Y113" s="144" t="b">
        <x:v>1</x:v>
      </x:c>
      <x:c r="Z113" s="139" t="str">
        <x:v>WS RATES.pdf</x:v>
      </x:c>
      <x:c r="AA113" s="139" t="n">
        <x:v>4</x:v>
      </x:c>
      <x:c r="AB113" s="139" t="n">
        <x:v>5</x:v>
      </x:c>
      <x:c r="AC113" s="139" t="str">
        <x:v>GATTA REGISTER NO:8 68G</x:v>
      </x:c>
      <x:c r="AD113" s="145" t="n">
        <x:v>620</x:v>
      </x:c>
      <x:c r="AE113" s="147" t="str">
        <x:v>Merged across PDFs — Exact/source-linked match</x:v>
      </x:c>
      <x:c r="AF113" s="147" t="str">
        <x:v>Exact WS RATES.pdf name</x:v>
      </x:c>
      <x:c r="AG113" s="147" t="str">
        <x:v>Exact WS RATES.pdf category</x:v>
      </x:c>
      <x:c r="AH113" s="139" t="str">
        <x:v>WS-RATES:4:5</x:v>
      </x:c>
      <x:c r="AI113" s="146"/>
      <x:c r="AJ113" s="146"/>
      <x:c r="AK113" s="146"/>
      <x:c r="AL113" s="146"/>
      <x:c r="AM113" s="146"/>
      <x:c r="AN113" s="147" t="str"/>
    </x:row>
    <x:row r="114">
      <x:c r="A114" s="139" t="str">
        <x:v>RS-000113</x:v>
      </x:c>
      <x:c r="B114" s="147" t="str">
        <x:v>DOLLAR BLISS JAR (20PCS)</x:v>
      </x:c>
      <x:c r="C114" s="139" t="str">
        <x:v>INK PEN</x:v>
      </x:c>
      <x:c r="D114" s="139" t="str">
        <x:v>Wholesale/Bulk</x:v>
      </x:c>
      <x:c r="E114" s="147" t="str">
        <x:v>From initial classified workbook</x:v>
      </x:c>
      <x:c r="F114" s="139" t="str">
        <x:v>Jar</x:v>
      </x:c>
      <x:c r="G114" s="139" t="n">
        <x:v>20</x:v>
      </x:c>
      <x:c r="H114" s="139" t="str">
        <x:v>Parsed from product name</x:v>
      </x:c>
      <x:c r="I114" s="139" t="str">
        <x:v>PKR</x:v>
      </x:c>
      <x:c r="J114" s="140" t="n">
        <x:v>1208</x:v>
      </x:c>
      <x:c r="K114" s="140" t="n">
        <x:v>1150</x:v>
      </x:c>
      <x:c r="L114" s="140" t="n">
        <x:v>1208</x:v>
      </x:c>
      <x:c r="M114" s="140" t="n">
        <x:v>1150</x:v>
      </x:c>
      <x:c r="N114" s="141" t="n">
        <x:f>L114-M114</x:f>
        <x:v>58</x:v>
      </x:c>
      <x:c r="O114" s="142" t="n">
        <x:f>IF(L114&gt;0,N114/L114,"")</x:f>
        <x:v>0.048013245033112585</x:v>
      </x:c>
      <x:c r="P114" s="142" t="n">
        <x:f>IF(M114&gt;0,N114/M114,"")</x:f>
        <x:v>0.050434782608695654</x:v>
      </x:c>
      <x:c r="Q114" s="141" t="n">
        <x:f>ROUND(L114*(1+'Assumptions'!$B$7)/'Assumptions'!$B$9,0)*'Assumptions'!$B$9</x:f>
        <x:v>1330</x:v>
      </x:c>
      <x:c r="R114" s="141" t="n">
        <x:f>Q114-M114</x:f>
        <x:v>180</x:v>
      </x:c>
      <x:c r="S114" s="143" t="n">
        <x:f>'Assumptions'!$B$8</x:f>
        <x:v>12</x:v>
      </x:c>
      <x:c r="T114" s="141" t="n">
        <x:f>N114*S114</x:f>
        <x:v>696</x:v>
      </x:c>
      <x:c r="U114" s="139" t="str">
        <x:v>Source Valid</x:v>
      </x:c>
      <x:c r="V114" s="139" t="str">
        <x:v>High</x:v>
      </x:c>
      <x:c r="W114" s="147" t="str">
        <x:v>Source wholesale and buying prices retained</x:v>
      </x:c>
      <x:c r="X114" s="139" t="str">
        <x:v>Ready</x:v>
      </x:c>
      <x:c r="Y114" s="144" t="b">
        <x:v>1</x:v>
      </x:c>
      <x:c r="Z114" s="139" t="str">
        <x:v>WS RATES.pdf</x:v>
      </x:c>
      <x:c r="AA114" s="139" t="n">
        <x:v>4</x:v>
      </x:c>
      <x:c r="AB114" s="139" t="n">
        <x:v>6</x:v>
      </x:c>
      <x:c r="AC114" s="139" t="str">
        <x:v>DOLLAR BLISS JAR (20PCS)</x:v>
      </x:c>
      <x:c r="AD114" s="145" t="n">
        <x:v>1208</x:v>
      </x:c>
      <x:c r="AE114" s="147" t="str">
        <x:v>Merged across PDFs — Exact/source-linked match</x:v>
      </x:c>
      <x:c r="AF114" s="147" t="str">
        <x:v>Exact WS RATES.pdf name</x:v>
      </x:c>
      <x:c r="AG114" s="147" t="str">
        <x:v>Exact WS RATES.pdf category</x:v>
      </x:c>
      <x:c r="AH114" s="139" t="str">
        <x:v>WS-RATES:4:6</x:v>
      </x:c>
      <x:c r="AI114" s="146"/>
      <x:c r="AJ114" s="146"/>
      <x:c r="AK114" s="146"/>
      <x:c r="AL114" s="146"/>
      <x:c r="AM114" s="146"/>
      <x:c r="AN114" s="147" t="str"/>
    </x:row>
    <x:row r="115">
      <x:c r="A115" s="139" t="str">
        <x:v>RS-000114</x:v>
      </x:c>
      <x:c r="B115" s="147" t="str">
        <x:v>MINI FAN NO:7</x:v>
      </x:c>
      <x:c r="C115" s="139" t="str">
        <x:v>BALL POINT</x:v>
      </x:c>
      <x:c r="D115" s="139" t="str">
        <x:v>Both</x:v>
      </x:c>
      <x:c r="E115" s="147" t="str">
        <x:v>From initial classified workbook</x:v>
      </x:c>
      <x:c r="F115" s="139" t="str">
        <x:v>Piece</x:v>
      </x:c>
      <x:c r="G115" s="139"/>
      <x:c r="H115" s="139" t="str">
        <x:v>Not stated</x:v>
      </x:c>
      <x:c r="I115" s="139" t="str">
        <x:v>PKR</x:v>
      </x:c>
      <x:c r="J115" s="140" t="n">
        <x:v>610</x:v>
      </x:c>
      <x:c r="K115" s="140" t="n">
        <x:v>510</x:v>
      </x:c>
      <x:c r="L115" s="140" t="n">
        <x:v>610</x:v>
      </x:c>
      <x:c r="M115" s="140" t="n">
        <x:v>510</x:v>
      </x:c>
      <x:c r="N115" s="141" t="n">
        <x:f>L115-M115</x:f>
        <x:v>100</x:v>
      </x:c>
      <x:c r="O115" s="142" t="n">
        <x:f>IF(L115&gt;0,N115/L115,"")</x:f>
        <x:v>0.16393442622950818</x:v>
      </x:c>
      <x:c r="P115" s="142" t="n">
        <x:f>IF(M115&gt;0,N115/M115,"")</x:f>
        <x:v>0.19607843137254902</x:v>
      </x:c>
      <x:c r="Q115" s="141" t="n">
        <x:f>ROUND(L115*(1+'Assumptions'!$B$7)/'Assumptions'!$B$9,0)*'Assumptions'!$B$9</x:f>
        <x:v>670</x:v>
      </x:c>
      <x:c r="R115" s="141" t="n">
        <x:f>Q115-M115</x:f>
        <x:v>160</x:v>
      </x:c>
      <x:c r="S115" s="143" t="n">
        <x:f>'Assumptions'!$B$8</x:f>
        <x:v>12</x:v>
      </x:c>
      <x:c r="T115" s="141" t="n">
        <x:f>N115*S115</x:f>
        <x:v>1200</x:v>
      </x:c>
      <x:c r="U115" s="139" t="str">
        <x:v>Source Valid</x:v>
      </x:c>
      <x:c r="V115" s="139" t="str">
        <x:v>High</x:v>
      </x:c>
      <x:c r="W115" s="147" t="str">
        <x:v>Source wholesale and buying prices retained</x:v>
      </x:c>
      <x:c r="X115" s="139" t="str">
        <x:v>Ready</x:v>
      </x:c>
      <x:c r="Y115" s="144" t="b">
        <x:v>1</x:v>
      </x:c>
      <x:c r="Z115" s="139" t="str">
        <x:v>WS RATES.pdf</x:v>
      </x:c>
      <x:c r="AA115" s="139" t="n">
        <x:v>4</x:v>
      </x:c>
      <x:c r="AB115" s="139" t="n">
        <x:v>7</x:v>
      </x:c>
      <x:c r="AC115" s="139" t="str">
        <x:v>MINI FAN NO:7</x:v>
      </x:c>
      <x:c r="AD115" s="145" t="n">
        <x:v>610</x:v>
      </x:c>
      <x:c r="AE115" s="147" t="str">
        <x:v>Merged across PDFs — Exact/source-linked match</x:v>
      </x:c>
      <x:c r="AF115" s="147" t="str">
        <x:v>Exact WS RATES.pdf name</x:v>
      </x:c>
      <x:c r="AG115" s="147" t="str">
        <x:v>Exact WS RATES.pdf category</x:v>
      </x:c>
      <x:c r="AH115" s="139" t="str">
        <x:v>WS-RATES:4:7</x:v>
      </x:c>
      <x:c r="AI115" s="146"/>
      <x:c r="AJ115" s="146"/>
      <x:c r="AK115" s="146"/>
      <x:c r="AL115" s="146"/>
      <x:c r="AM115" s="146"/>
      <x:c r="AN115" s="147" t="str"/>
    </x:row>
    <x:row r="116">
      <x:c r="A116" s="139" t="str">
        <x:v>RS-000115</x:v>
      </x:c>
      <x:c r="B116" s="147" t="str">
        <x:v>MINI FAN NO:5</x:v>
      </x:c>
      <x:c r="C116" s="139" t="str">
        <x:v>BALL POINT</x:v>
      </x:c>
      <x:c r="D116" s="139" t="str">
        <x:v>Both</x:v>
      </x:c>
      <x:c r="E116" s="147" t="str">
        <x:v>From initial classified workbook</x:v>
      </x:c>
      <x:c r="F116" s="139" t="str">
        <x:v>Piece</x:v>
      </x:c>
      <x:c r="G116" s="139"/>
      <x:c r="H116" s="139" t="str">
        <x:v>Not stated</x:v>
      </x:c>
      <x:c r="I116" s="139" t="str">
        <x:v>PKR</x:v>
      </x:c>
      <x:c r="J116" s="140" t="n">
        <x:v>660</x:v>
      </x:c>
      <x:c r="K116" s="140" t="n">
        <x:v>560</x:v>
      </x:c>
      <x:c r="L116" s="140" t="n">
        <x:v>660</x:v>
      </x:c>
      <x:c r="M116" s="140" t="n">
        <x:v>560</x:v>
      </x:c>
      <x:c r="N116" s="141" t="n">
        <x:f>L116-M116</x:f>
        <x:v>100</x:v>
      </x:c>
      <x:c r="O116" s="142" t="n">
        <x:f>IF(L116&gt;0,N116/L116,"")</x:f>
        <x:v>0.15151515151515152</x:v>
      </x:c>
      <x:c r="P116" s="142" t="n">
        <x:f>IF(M116&gt;0,N116/M116,"")</x:f>
        <x:v>0.17857142857142858</x:v>
      </x:c>
      <x:c r="Q116" s="141" t="n">
        <x:f>ROUND(L116*(1+'Assumptions'!$B$7)/'Assumptions'!$B$9,0)*'Assumptions'!$B$9</x:f>
        <x:v>725</x:v>
      </x:c>
      <x:c r="R116" s="141" t="n">
        <x:f>Q116-M116</x:f>
        <x:v>165</x:v>
      </x:c>
      <x:c r="S116" s="143" t="n">
        <x:f>'Assumptions'!$B$8</x:f>
        <x:v>12</x:v>
      </x:c>
      <x:c r="T116" s="141" t="n">
        <x:f>N116*S116</x:f>
        <x:v>1200</x:v>
      </x:c>
      <x:c r="U116" s="139" t="str">
        <x:v>Source Valid</x:v>
      </x:c>
      <x:c r="V116" s="139" t="str">
        <x:v>High</x:v>
      </x:c>
      <x:c r="W116" s="147" t="str">
        <x:v>Source wholesale and buying prices retained</x:v>
      </x:c>
      <x:c r="X116" s="139" t="str">
        <x:v>Ready</x:v>
      </x:c>
      <x:c r="Y116" s="144" t="b">
        <x:v>1</x:v>
      </x:c>
      <x:c r="Z116" s="139" t="str">
        <x:v>WS RATES.pdf</x:v>
      </x:c>
      <x:c r="AA116" s="139" t="n">
        <x:v>4</x:v>
      </x:c>
      <x:c r="AB116" s="139" t="n">
        <x:v>8</x:v>
      </x:c>
      <x:c r="AC116" s="139" t="str">
        <x:v>MINI FAN NO:5</x:v>
      </x:c>
      <x:c r="AD116" s="145" t="n">
        <x:v>660</x:v>
      </x:c>
      <x:c r="AE116" s="147" t="str">
        <x:v>Merged across PDFs — Exact/source-linked match</x:v>
      </x:c>
      <x:c r="AF116" s="147" t="str">
        <x:v>Exact WS RATES.pdf name</x:v>
      </x:c>
      <x:c r="AG116" s="147" t="str">
        <x:v>Exact WS RATES.pdf category</x:v>
      </x:c>
      <x:c r="AH116" s="139" t="str">
        <x:v>WS-RATES:4:8</x:v>
      </x:c>
      <x:c r="AI116" s="146"/>
      <x:c r="AJ116" s="146"/>
      <x:c r="AK116" s="146"/>
      <x:c r="AL116" s="146"/>
      <x:c r="AM116" s="146"/>
      <x:c r="AN116" s="147" t="str"/>
    </x:row>
    <x:row r="117">
      <x:c r="A117" s="139" t="str">
        <x:v>RS-000116</x:v>
      </x:c>
      <x:c r="B117" s="147" t="str">
        <x:v>MINI FAN NO:4</x:v>
      </x:c>
      <x:c r="C117" s="139" t="str">
        <x:v>BALL POINT</x:v>
      </x:c>
      <x:c r="D117" s="139" t="str">
        <x:v>Both</x:v>
      </x:c>
      <x:c r="E117" s="147" t="str">
        <x:v>From initial classified workbook</x:v>
      </x:c>
      <x:c r="F117" s="139" t="str">
        <x:v>Piece</x:v>
      </x:c>
      <x:c r="G117" s="139"/>
      <x:c r="H117" s="139" t="str">
        <x:v>Not stated</x:v>
      </x:c>
      <x:c r="I117" s="139" t="str">
        <x:v>PKR</x:v>
      </x:c>
      <x:c r="J117" s="140" t="n">
        <x:v>520</x:v>
      </x:c>
      <x:c r="K117" s="140" t="n">
        <x:v>420</x:v>
      </x:c>
      <x:c r="L117" s="140" t="n">
        <x:v>520</x:v>
      </x:c>
      <x:c r="M117" s="140" t="n">
        <x:v>420</x:v>
      </x:c>
      <x:c r="N117" s="141" t="n">
        <x:f>L117-M117</x:f>
        <x:v>100</x:v>
      </x:c>
      <x:c r="O117" s="142" t="n">
        <x:f>IF(L117&gt;0,N117/L117,"")</x:f>
        <x:v>0.19230769230769232</x:v>
      </x:c>
      <x:c r="P117" s="142" t="n">
        <x:f>IF(M117&gt;0,N117/M117,"")</x:f>
        <x:v>0.23809523809523808</x:v>
      </x:c>
      <x:c r="Q117" s="141" t="n">
        <x:f>ROUND(L117*(1+'Assumptions'!$B$7)/'Assumptions'!$B$9,0)*'Assumptions'!$B$9</x:f>
        <x:v>570</x:v>
      </x:c>
      <x:c r="R117" s="141" t="n">
        <x:f>Q117-M117</x:f>
        <x:v>150</x:v>
      </x:c>
      <x:c r="S117" s="143" t="n">
        <x:f>'Assumptions'!$B$8</x:f>
        <x:v>12</x:v>
      </x:c>
      <x:c r="T117" s="141" t="n">
        <x:f>N117*S117</x:f>
        <x:v>1200</x:v>
      </x:c>
      <x:c r="U117" s="139" t="str">
        <x:v>Source Valid</x:v>
      </x:c>
      <x:c r="V117" s="139" t="str">
        <x:v>High</x:v>
      </x:c>
      <x:c r="W117" s="147" t="str">
        <x:v>Source wholesale and buying prices retained</x:v>
      </x:c>
      <x:c r="X117" s="139" t="str">
        <x:v>Ready</x:v>
      </x:c>
      <x:c r="Y117" s="144" t="b">
        <x:v>1</x:v>
      </x:c>
      <x:c r="Z117" s="139" t="str">
        <x:v>WS RATES.pdf</x:v>
      </x:c>
      <x:c r="AA117" s="139" t="n">
        <x:v>4</x:v>
      </x:c>
      <x:c r="AB117" s="139" t="n">
        <x:v>9</x:v>
      </x:c>
      <x:c r="AC117" s="139" t="str">
        <x:v>MINI FAN NO:4</x:v>
      </x:c>
      <x:c r="AD117" s="145" t="n">
        <x:v>520</x:v>
      </x:c>
      <x:c r="AE117" s="147" t="str">
        <x:v>Merged across PDFs — Exact/source-linked match</x:v>
      </x:c>
      <x:c r="AF117" s="147" t="str">
        <x:v>Exact WS RATES.pdf name</x:v>
      </x:c>
      <x:c r="AG117" s="147" t="str">
        <x:v>Exact WS RATES.pdf category</x:v>
      </x:c>
      <x:c r="AH117" s="139" t="str">
        <x:v>WS-RATES:4:9</x:v>
      </x:c>
      <x:c r="AI117" s="146"/>
      <x:c r="AJ117" s="146"/>
      <x:c r="AK117" s="146"/>
      <x:c r="AL117" s="146"/>
      <x:c r="AM117" s="146"/>
      <x:c r="AN117" s="147" t="str"/>
    </x:row>
    <x:row r="118">
      <x:c r="A118" s="139" t="str">
        <x:v>RS-000117</x:v>
      </x:c>
      <x:c r="B118" s="147" t="str">
        <x:v>SIR SYED REGISTER RING</x:v>
      </x:c>
      <x:c r="C118" s="139" t="str">
        <x:v>copies</x:v>
      </x:c>
      <x:c r="D118" s="139" t="str">
        <x:v>Both</x:v>
      </x:c>
      <x:c r="E118" s="147" t="str">
        <x:v>From initial classified workbook</x:v>
      </x:c>
      <x:c r="F118" s="139" t="str">
        <x:v>Piece</x:v>
      </x:c>
      <x:c r="G118" s="139"/>
      <x:c r="H118" s="139" t="str">
        <x:v>Not stated</x:v>
      </x:c>
      <x:c r="I118" s="139" t="str">
        <x:v>PKR</x:v>
      </x:c>
      <x:c r="J118" s="140" t="n">
        <x:v>180</x:v>
      </x:c>
      <x:c r="K118" s="140" t="n">
        <x:v>167</x:v>
      </x:c>
      <x:c r="L118" s="140" t="n">
        <x:v>180</x:v>
      </x:c>
      <x:c r="M118" s="140" t="n">
        <x:v>167</x:v>
      </x:c>
      <x:c r="N118" s="141" t="n">
        <x:f>L118-M118</x:f>
        <x:v>13</x:v>
      </x:c>
      <x:c r="O118" s="142" t="n">
        <x:f>IF(L118&gt;0,N118/L118,"")</x:f>
        <x:v>0.07222222222222222</x:v>
      </x:c>
      <x:c r="P118" s="142" t="n">
        <x:f>IF(M118&gt;0,N118/M118,"")</x:f>
        <x:v>0.07784431137724551</x:v>
      </x:c>
      <x:c r="Q118" s="141" t="n">
        <x:f>ROUND(L118*(1+'Assumptions'!$B$7)/'Assumptions'!$B$9,0)*'Assumptions'!$B$9</x:f>
        <x:v>200</x:v>
      </x:c>
      <x:c r="R118" s="141" t="n">
        <x:f>Q118-M118</x:f>
        <x:v>33</x:v>
      </x:c>
      <x:c r="S118" s="143" t="n">
        <x:f>'Assumptions'!$B$8</x:f>
        <x:v>12</x:v>
      </x:c>
      <x:c r="T118" s="141" t="n">
        <x:f>N118*S118</x:f>
        <x:v>156</x:v>
      </x:c>
      <x:c r="U118" s="139" t="str">
        <x:v>Source Valid</x:v>
      </x:c>
      <x:c r="V118" s="139" t="str">
        <x:v>High</x:v>
      </x:c>
      <x:c r="W118" s="147" t="str">
        <x:v>Source wholesale and buying prices retained</x:v>
      </x:c>
      <x:c r="X118" s="139" t="str">
        <x:v>Ready</x:v>
      </x:c>
      <x:c r="Y118" s="144" t="b">
        <x:v>1</x:v>
      </x:c>
      <x:c r="Z118" s="139" t="str">
        <x:v>WS RATES.pdf</x:v>
      </x:c>
      <x:c r="AA118" s="139" t="n">
        <x:v>4</x:v>
      </x:c>
      <x:c r="AB118" s="139" t="n">
        <x:v>10</x:v>
      </x:c>
      <x:c r="AC118" s="139" t="str">
        <x:v>SIR SYED REGISTER RING</x:v>
      </x:c>
      <x:c r="AD118" s="145" t="n">
        <x:v>180</x:v>
      </x:c>
      <x:c r="AE118" s="147" t="str">
        <x:v>Merged across PDFs — Exact/source-linked match</x:v>
      </x:c>
      <x:c r="AF118" s="147" t="str">
        <x:v>Exact WS RATES.pdf name</x:v>
      </x:c>
      <x:c r="AG118" s="147" t="str">
        <x:v>Exact WS RATES.pdf category</x:v>
      </x:c>
      <x:c r="AH118" s="139" t="str">
        <x:v>WS-RATES:4:10</x:v>
      </x:c>
      <x:c r="AI118" s="146"/>
      <x:c r="AJ118" s="146"/>
      <x:c r="AK118" s="146"/>
      <x:c r="AL118" s="146"/>
      <x:c r="AM118" s="146"/>
      <x:c r="AN118" s="147" t="str"/>
    </x:row>
    <x:row r="119">
      <x:c r="A119" s="139" t="str">
        <x:v>RS-000118</x:v>
      </x:c>
      <x:c r="B119" s="147" t="str">
        <x:v>KITA VIZZY INK PEN FP115</x:v>
      </x:c>
      <x:c r="C119" s="139" t="str">
        <x:v>FOUNTAIN INK</x:v>
      </x:c>
      <x:c r="D119" s="139" t="str">
        <x:v>Both</x:v>
      </x:c>
      <x:c r="E119" s="147" t="str">
        <x:v>From initial classified workbook</x:v>
      </x:c>
      <x:c r="F119" s="139" t="str">
        <x:v>Piece</x:v>
      </x:c>
      <x:c r="G119" s="139"/>
      <x:c r="H119" s="139" t="str">
        <x:v>Not stated</x:v>
      </x:c>
      <x:c r="I119" s="139" t="str">
        <x:v>PKR</x:v>
      </x:c>
      <x:c r="J119" s="140" t="n">
        <x:v>650</x:v>
      </x:c>
      <x:c r="K119" s="140" t="n">
        <x:v>605</x:v>
      </x:c>
      <x:c r="L119" s="140" t="n">
        <x:v>650</x:v>
      </x:c>
      <x:c r="M119" s="140" t="n">
        <x:v>605</x:v>
      </x:c>
      <x:c r="N119" s="141" t="n">
        <x:f>L119-M119</x:f>
        <x:v>45</x:v>
      </x:c>
      <x:c r="O119" s="142" t="n">
        <x:f>IF(L119&gt;0,N119/L119,"")</x:f>
        <x:v>0.06923076923076923</x:v>
      </x:c>
      <x:c r="P119" s="142" t="n">
        <x:f>IF(M119&gt;0,N119/M119,"")</x:f>
        <x:v>0.0743801652892562</x:v>
      </x:c>
      <x:c r="Q119" s="141" t="n">
        <x:f>ROUND(L119*(1+'Assumptions'!$B$7)/'Assumptions'!$B$9,0)*'Assumptions'!$B$9</x:f>
        <x:v>715</x:v>
      </x:c>
      <x:c r="R119" s="141" t="n">
        <x:f>Q119-M119</x:f>
        <x:v>110</x:v>
      </x:c>
      <x:c r="S119" s="143" t="n">
        <x:f>'Assumptions'!$B$8</x:f>
        <x:v>12</x:v>
      </x:c>
      <x:c r="T119" s="141" t="n">
        <x:f>N119*S119</x:f>
        <x:v>540</x:v>
      </x:c>
      <x:c r="U119" s="139" t="str">
        <x:v>Source Valid</x:v>
      </x:c>
      <x:c r="V119" s="139" t="str">
        <x:v>High</x:v>
      </x:c>
      <x:c r="W119" s="147" t="str">
        <x:v>Source wholesale and buying prices retained</x:v>
      </x:c>
      <x:c r="X119" s="139" t="str">
        <x:v>Ready</x:v>
      </x:c>
      <x:c r="Y119" s="144" t="b">
        <x:v>1</x:v>
      </x:c>
      <x:c r="Z119" s="139" t="str">
        <x:v>WS RATES.pdf</x:v>
      </x:c>
      <x:c r="AA119" s="139" t="n">
        <x:v>4</x:v>
      </x:c>
      <x:c r="AB119" s="139" t="n">
        <x:v>11</x:v>
      </x:c>
      <x:c r="AC119" s="139" t="str">
        <x:v>KITA VIZZY INK PEN FP115</x:v>
      </x:c>
      <x:c r="AD119" s="145" t="n">
        <x:v>650</x:v>
      </x:c>
      <x:c r="AE119" s="147" t="str">
        <x:v>Merged across PDFs — Exact/source-linked match</x:v>
      </x:c>
      <x:c r="AF119" s="147" t="str">
        <x:v>Exact WS RATES.pdf name</x:v>
      </x:c>
      <x:c r="AG119" s="147" t="str">
        <x:v>Exact WS RATES.pdf category</x:v>
      </x:c>
      <x:c r="AH119" s="139" t="str">
        <x:v>WS-RATES:4:11</x:v>
      </x:c>
      <x:c r="AI119" s="146"/>
      <x:c r="AJ119" s="146"/>
      <x:c r="AK119" s="146"/>
      <x:c r="AL119" s="146"/>
      <x:c r="AM119" s="146"/>
      <x:c r="AN119" s="147" t="str"/>
    </x:row>
    <x:row r="120">
      <x:c r="A120" s="139" t="str">
        <x:v>RS-000119</x:v>
      </x:c>
      <x:c r="B120" s="147" t="str">
        <x:v>KITA ZAFIRO INK PEN FP110</x:v>
      </x:c>
      <x:c r="C120" s="139" t="str">
        <x:v>FOUNTAIN INK</x:v>
      </x:c>
      <x:c r="D120" s="139" t="str">
        <x:v>Both</x:v>
      </x:c>
      <x:c r="E120" s="147" t="str">
        <x:v>From initial classified workbook</x:v>
      </x:c>
      <x:c r="F120" s="139" t="str">
        <x:v>Piece</x:v>
      </x:c>
      <x:c r="G120" s="139"/>
      <x:c r="H120" s="139" t="str">
        <x:v>Not stated</x:v>
      </x:c>
      <x:c r="I120" s="139" t="str">
        <x:v>PKR</x:v>
      </x:c>
      <x:c r="J120" s="140" t="n">
        <x:v>750</x:v>
      </x:c>
      <x:c r="K120" s="140" t="n">
        <x:v>705</x:v>
      </x:c>
      <x:c r="L120" s="140" t="n">
        <x:v>750</x:v>
      </x:c>
      <x:c r="M120" s="140" t="n">
        <x:v>705</x:v>
      </x:c>
      <x:c r="N120" s="141" t="n">
        <x:f>L120-M120</x:f>
        <x:v>45</x:v>
      </x:c>
      <x:c r="O120" s="142" t="n">
        <x:f>IF(L120&gt;0,N120/L120,"")</x:f>
        <x:v>0.06</x:v>
      </x:c>
      <x:c r="P120" s="142" t="n">
        <x:f>IF(M120&gt;0,N120/M120,"")</x:f>
        <x:v>0.06382978723404255</x:v>
      </x:c>
      <x:c r="Q120" s="141" t="n">
        <x:f>ROUND(L120*(1+'Assumptions'!$B$7)/'Assumptions'!$B$9,0)*'Assumptions'!$B$9</x:f>
        <x:v>825</x:v>
      </x:c>
      <x:c r="R120" s="141" t="n">
        <x:f>Q120-M120</x:f>
        <x:v>120</x:v>
      </x:c>
      <x:c r="S120" s="143" t="n">
        <x:f>'Assumptions'!$B$8</x:f>
        <x:v>12</x:v>
      </x:c>
      <x:c r="T120" s="141" t="n">
        <x:f>N120*S120</x:f>
        <x:v>540</x:v>
      </x:c>
      <x:c r="U120" s="139" t="str">
        <x:v>Source Valid</x:v>
      </x:c>
      <x:c r="V120" s="139" t="str">
        <x:v>High</x:v>
      </x:c>
      <x:c r="W120" s="147" t="str">
        <x:v>Source wholesale and buying prices retained</x:v>
      </x:c>
      <x:c r="X120" s="139" t="str">
        <x:v>Ready</x:v>
      </x:c>
      <x:c r="Y120" s="144" t="b">
        <x:v>1</x:v>
      </x:c>
      <x:c r="Z120" s="139" t="str">
        <x:v>WS RATES.pdf</x:v>
      </x:c>
      <x:c r="AA120" s="139" t="n">
        <x:v>4</x:v>
      </x:c>
      <x:c r="AB120" s="139" t="n">
        <x:v>12</x:v>
      </x:c>
      <x:c r="AC120" s="139" t="str">
        <x:v>KITA ZAFIRO INK PEN FP110</x:v>
      </x:c>
      <x:c r="AD120" s="145" t="n">
        <x:v>750</x:v>
      </x:c>
      <x:c r="AE120" s="147" t="str">
        <x:v>Merged across PDFs — Exact/source-linked match</x:v>
      </x:c>
      <x:c r="AF120" s="147" t="str">
        <x:v>Exact WS RATES.pdf name</x:v>
      </x:c>
      <x:c r="AG120" s="147" t="str">
        <x:v>Exact WS RATES.pdf category</x:v>
      </x:c>
      <x:c r="AH120" s="139" t="str">
        <x:v>WS-RATES:4:12</x:v>
      </x:c>
      <x:c r="AI120" s="146"/>
      <x:c r="AJ120" s="146"/>
      <x:c r="AK120" s="146"/>
      <x:c r="AL120" s="146"/>
      <x:c r="AM120" s="146"/>
      <x:c r="AN120" s="147" t="str"/>
    </x:row>
    <x:row r="121">
      <x:c r="A121" s="139" t="str">
        <x:v>RS-000120</x:v>
      </x:c>
      <x:c r="B121" s="147" t="str">
        <x:v>KITA ADD IT INK PEN FP113</x:v>
      </x:c>
      <x:c r="C121" s="139" t="str">
        <x:v>FOUNTAIN INK</x:v>
      </x:c>
      <x:c r="D121" s="139" t="str">
        <x:v>Both</x:v>
      </x:c>
      <x:c r="E121" s="147" t="str">
        <x:v>From initial classified workbook</x:v>
      </x:c>
      <x:c r="F121" s="139" t="str">
        <x:v>Piece</x:v>
      </x:c>
      <x:c r="G121" s="139"/>
      <x:c r="H121" s="139" t="str">
        <x:v>Not stated</x:v>
      </x:c>
      <x:c r="I121" s="139" t="str">
        <x:v>PKR</x:v>
      </x:c>
      <x:c r="J121" s="140" t="n">
        <x:v>700</x:v>
      </x:c>
      <x:c r="K121" s="140" t="n">
        <x:v>665</x:v>
      </x:c>
      <x:c r="L121" s="140" t="n">
        <x:v>700</x:v>
      </x:c>
      <x:c r="M121" s="140" t="n">
        <x:v>665</x:v>
      </x:c>
      <x:c r="N121" s="141" t="n">
        <x:f>L121-M121</x:f>
        <x:v>35</x:v>
      </x:c>
      <x:c r="O121" s="142" t="n">
        <x:f>IF(L121&gt;0,N121/L121,"")</x:f>
        <x:v>0.05</x:v>
      </x:c>
      <x:c r="P121" s="142" t="n">
        <x:f>IF(M121&gt;0,N121/M121,"")</x:f>
        <x:v>0.05263157894736842</x:v>
      </x:c>
      <x:c r="Q121" s="141" t="n">
        <x:f>ROUND(L121*(1+'Assumptions'!$B$7)/'Assumptions'!$B$9,0)*'Assumptions'!$B$9</x:f>
        <x:v>770</x:v>
      </x:c>
      <x:c r="R121" s="141" t="n">
        <x:f>Q121-M121</x:f>
        <x:v>105</x:v>
      </x:c>
      <x:c r="S121" s="143" t="n">
        <x:f>'Assumptions'!$B$8</x:f>
        <x:v>12</x:v>
      </x:c>
      <x:c r="T121" s="141" t="n">
        <x:f>N121*S121</x:f>
        <x:v>420</x:v>
      </x:c>
      <x:c r="U121" s="139" t="str">
        <x:v>Source Valid</x:v>
      </x:c>
      <x:c r="V121" s="139" t="str">
        <x:v>High</x:v>
      </x:c>
      <x:c r="W121" s="147" t="str">
        <x:v>Source wholesale and buying prices retained</x:v>
      </x:c>
      <x:c r="X121" s="139" t="str">
        <x:v>Ready</x:v>
      </x:c>
      <x:c r="Y121" s="144" t="b">
        <x:v>1</x:v>
      </x:c>
      <x:c r="Z121" s="139" t="str">
        <x:v>WS RATES.pdf</x:v>
      </x:c>
      <x:c r="AA121" s="139" t="n">
        <x:v>4</x:v>
      </x:c>
      <x:c r="AB121" s="139" t="n">
        <x:v>13</x:v>
      </x:c>
      <x:c r="AC121" s="139" t="str">
        <x:v>KITA ADD IT INK PEN FP113</x:v>
      </x:c>
      <x:c r="AD121" s="145" t="n">
        <x:v>700</x:v>
      </x:c>
      <x:c r="AE121" s="147" t="str">
        <x:v>Merged across PDFs — Exact/source-linked match</x:v>
      </x:c>
      <x:c r="AF121" s="147" t="str">
        <x:v>Exact WS RATES.pdf name</x:v>
      </x:c>
      <x:c r="AG121" s="147" t="str">
        <x:v>Exact WS RATES.pdf category</x:v>
      </x:c>
      <x:c r="AH121" s="139" t="str">
        <x:v>WS-RATES:4:13</x:v>
      </x:c>
      <x:c r="AI121" s="146"/>
      <x:c r="AJ121" s="146"/>
      <x:c r="AK121" s="146"/>
      <x:c r="AL121" s="146"/>
      <x:c r="AM121" s="146"/>
      <x:c r="AN121" s="147" t="str"/>
    </x:row>
    <x:row r="122">
      <x:c r="A122" s="139" t="str">
        <x:v>RS-000121</x:v>
      </x:c>
      <x:c r="B122" s="147" t="str">
        <x:v>KITA TWIST GRIP INK PEN FP112</x:v>
      </x:c>
      <x:c r="C122" s="139" t="str">
        <x:v>FOUNTAIN INK</x:v>
      </x:c>
      <x:c r="D122" s="139" t="str">
        <x:v>Both</x:v>
      </x:c>
      <x:c r="E122" s="147" t="str">
        <x:v>From initial classified workbook</x:v>
      </x:c>
      <x:c r="F122" s="139" t="str">
        <x:v>Piece</x:v>
      </x:c>
      <x:c r="G122" s="139"/>
      <x:c r="H122" s="139" t="str">
        <x:v>Not stated</x:v>
      </x:c>
      <x:c r="I122" s="139" t="str">
        <x:v>PKR</x:v>
      </x:c>
      <x:c r="J122" s="140" t="n">
        <x:v>800</x:v>
      </x:c>
      <x:c r="K122" s="140" t="n">
        <x:v>755</x:v>
      </x:c>
      <x:c r="L122" s="140" t="n">
        <x:v>800</x:v>
      </x:c>
      <x:c r="M122" s="140" t="n">
        <x:v>755</x:v>
      </x:c>
      <x:c r="N122" s="141" t="n">
        <x:f>L122-M122</x:f>
        <x:v>45</x:v>
      </x:c>
      <x:c r="O122" s="142" t="n">
        <x:f>IF(L122&gt;0,N122/L122,"")</x:f>
        <x:v>0.05625</x:v>
      </x:c>
      <x:c r="P122" s="142" t="n">
        <x:f>IF(M122&gt;0,N122/M122,"")</x:f>
        <x:v>0.059602649006622516</x:v>
      </x:c>
      <x:c r="Q122" s="141" t="n">
        <x:f>ROUND(L122*(1+'Assumptions'!$B$7)/'Assumptions'!$B$9,0)*'Assumptions'!$B$9</x:f>
        <x:v>880</x:v>
      </x:c>
      <x:c r="R122" s="141" t="n">
        <x:f>Q122-M122</x:f>
        <x:v>125</x:v>
      </x:c>
      <x:c r="S122" s="143" t="n">
        <x:f>'Assumptions'!$B$8</x:f>
        <x:v>12</x:v>
      </x:c>
      <x:c r="T122" s="141" t="n">
        <x:f>N122*S122</x:f>
        <x:v>540</x:v>
      </x:c>
      <x:c r="U122" s="139" t="str">
        <x:v>Source Valid</x:v>
      </x:c>
      <x:c r="V122" s="139" t="str">
        <x:v>High</x:v>
      </x:c>
      <x:c r="W122" s="147" t="str">
        <x:v>Source wholesale and buying prices retained</x:v>
      </x:c>
      <x:c r="X122" s="139" t="str">
        <x:v>Ready</x:v>
      </x:c>
      <x:c r="Y122" s="144" t="b">
        <x:v>1</x:v>
      </x:c>
      <x:c r="Z122" s="139" t="str">
        <x:v>WS RATES.pdf</x:v>
      </x:c>
      <x:c r="AA122" s="139" t="n">
        <x:v>4</x:v>
      </x:c>
      <x:c r="AB122" s="139" t="n">
        <x:v>14</x:v>
      </x:c>
      <x:c r="AC122" s="139" t="str">
        <x:v>KITA TWIST GRIP INK PEN F</x:v>
      </x:c>
      <x:c r="AD122" s="145" t="n">
        <x:v>800</x:v>
      </x:c>
      <x:c r="AE122" s="147" t="str">
        <x:v>Merged across PDFs — Truncated-name completion</x:v>
      </x:c>
      <x:c r="AF122" s="147" t="str">
        <x:v>Completed/updated from WS RATES.pdf</x:v>
      </x:c>
      <x:c r="AG122" s="147" t="str">
        <x:v>Exact WS RATES.pdf category</x:v>
      </x:c>
      <x:c r="AH122" s="139" t="str">
        <x:v>WS-RATES:4:14</x:v>
      </x:c>
      <x:c r="AI122" s="146"/>
      <x:c r="AJ122" s="146"/>
      <x:c r="AK122" s="146"/>
      <x:c r="AL122" s="146"/>
      <x:c r="AM122" s="146"/>
      <x:c r="AN122" s="147" t="str"/>
    </x:row>
    <x:row r="123">
      <x:c r="A123" s="139" t="str">
        <x:v>RS-000122</x:v>
      </x:c>
      <x:c r="B123" s="147" t="str">
        <x:v>KITA SONIC INK PEN FP104</x:v>
      </x:c>
      <x:c r="C123" s="139" t="str">
        <x:v>FOUNTAIN INK</x:v>
      </x:c>
      <x:c r="D123" s="139" t="str">
        <x:v>Both</x:v>
      </x:c>
      <x:c r="E123" s="147" t="str">
        <x:v>From initial classified workbook</x:v>
      </x:c>
      <x:c r="F123" s="139" t="str">
        <x:v>Piece</x:v>
      </x:c>
      <x:c r="G123" s="139"/>
      <x:c r="H123" s="139" t="str">
        <x:v>Not stated</x:v>
      </x:c>
      <x:c r="I123" s="139" t="str">
        <x:v>PKR</x:v>
      </x:c>
      <x:c r="J123" s="140" t="n">
        <x:v>750</x:v>
      </x:c>
      <x:c r="K123" s="140" t="n">
        <x:v>705</x:v>
      </x:c>
      <x:c r="L123" s="140" t="n">
        <x:v>750</x:v>
      </x:c>
      <x:c r="M123" s="140" t="n">
        <x:v>705</x:v>
      </x:c>
      <x:c r="N123" s="141" t="n">
        <x:f>L123-M123</x:f>
        <x:v>45</x:v>
      </x:c>
      <x:c r="O123" s="142" t="n">
        <x:f>IF(L123&gt;0,N123/L123,"")</x:f>
        <x:v>0.06</x:v>
      </x:c>
      <x:c r="P123" s="142" t="n">
        <x:f>IF(M123&gt;0,N123/M123,"")</x:f>
        <x:v>0.06382978723404255</x:v>
      </x:c>
      <x:c r="Q123" s="141" t="n">
        <x:f>ROUND(L123*(1+'Assumptions'!$B$7)/'Assumptions'!$B$9,0)*'Assumptions'!$B$9</x:f>
        <x:v>825</x:v>
      </x:c>
      <x:c r="R123" s="141" t="n">
        <x:f>Q123-M123</x:f>
        <x:v>120</x:v>
      </x:c>
      <x:c r="S123" s="143" t="n">
        <x:f>'Assumptions'!$B$8</x:f>
        <x:v>12</x:v>
      </x:c>
      <x:c r="T123" s="141" t="n">
        <x:f>N123*S123</x:f>
        <x:v>540</x:v>
      </x:c>
      <x:c r="U123" s="139" t="str">
        <x:v>Source Valid</x:v>
      </x:c>
      <x:c r="V123" s="139" t="str">
        <x:v>High</x:v>
      </x:c>
      <x:c r="W123" s="147" t="str">
        <x:v>Source wholesale and buying prices retained</x:v>
      </x:c>
      <x:c r="X123" s="139" t="str">
        <x:v>Ready</x:v>
      </x:c>
      <x:c r="Y123" s="144" t="b">
        <x:v>1</x:v>
      </x:c>
      <x:c r="Z123" s="139" t="str">
        <x:v>WS RATES.pdf</x:v>
      </x:c>
      <x:c r="AA123" s="139" t="n">
        <x:v>4</x:v>
      </x:c>
      <x:c r="AB123" s="139" t="n">
        <x:v>15</x:v>
      </x:c>
      <x:c r="AC123" s="139" t="str">
        <x:v>KITA SONIC INK PEN FP104</x:v>
      </x:c>
      <x:c r="AD123" s="145" t="n">
        <x:v>750</x:v>
      </x:c>
      <x:c r="AE123" s="147" t="str">
        <x:v>Merged across PDFs — Exact/source-linked match</x:v>
      </x:c>
      <x:c r="AF123" s="147" t="str">
        <x:v>Exact WS RATES.pdf name</x:v>
      </x:c>
      <x:c r="AG123" s="147" t="str">
        <x:v>Exact WS RATES.pdf category</x:v>
      </x:c>
      <x:c r="AH123" s="139" t="str">
        <x:v>WS-RATES:4:15</x:v>
      </x:c>
      <x:c r="AI123" s="146"/>
      <x:c r="AJ123" s="146"/>
      <x:c r="AK123" s="146"/>
      <x:c r="AL123" s="146"/>
      <x:c r="AM123" s="146"/>
      <x:c r="AN123" s="147" t="str"/>
    </x:row>
    <x:row r="124">
      <x:c r="A124" s="139" t="str">
        <x:v>RS-000123</x:v>
      </x:c>
      <x:c r="B124" s="147" t="str">
        <x:v>KITA BLOOM IBK PEN FP102</x:v>
      </x:c>
      <x:c r="C124" s="139" t="str">
        <x:v>FOUNTAIN INK</x:v>
      </x:c>
      <x:c r="D124" s="139" t="str">
        <x:v>Both</x:v>
      </x:c>
      <x:c r="E124" s="147" t="str">
        <x:v>From initial classified workbook</x:v>
      </x:c>
      <x:c r="F124" s="139" t="str">
        <x:v>Piece</x:v>
      </x:c>
      <x:c r="G124" s="139"/>
      <x:c r="H124" s="139" t="str">
        <x:v>Not stated</x:v>
      </x:c>
      <x:c r="I124" s="139" t="str">
        <x:v>PKR</x:v>
      </x:c>
      <x:c r="J124" s="140" t="n">
        <x:v>630</x:v>
      </x:c>
      <x:c r="K124" s="140" t="n">
        <x:v>605</x:v>
      </x:c>
      <x:c r="L124" s="140" t="n">
        <x:v>630</x:v>
      </x:c>
      <x:c r="M124" s="140" t="n">
        <x:v>605</x:v>
      </x:c>
      <x:c r="N124" s="141" t="n">
        <x:f>L124-M124</x:f>
        <x:v>25</x:v>
      </x:c>
      <x:c r="O124" s="142" t="n">
        <x:f>IF(L124&gt;0,N124/L124,"")</x:f>
        <x:v>0.03968253968253968</x:v>
      </x:c>
      <x:c r="P124" s="142" t="n">
        <x:f>IF(M124&gt;0,N124/M124,"")</x:f>
        <x:v>0.04132231404958678</x:v>
      </x:c>
      <x:c r="Q124" s="141" t="n">
        <x:f>ROUND(L124*(1+'Assumptions'!$B$7)/'Assumptions'!$B$9,0)*'Assumptions'!$B$9</x:f>
        <x:v>695</x:v>
      </x:c>
      <x:c r="R124" s="141" t="n">
        <x:f>Q124-M124</x:f>
        <x:v>90</x:v>
      </x:c>
      <x:c r="S124" s="143" t="n">
        <x:f>'Assumptions'!$B$8</x:f>
        <x:v>12</x:v>
      </x:c>
      <x:c r="T124" s="141" t="n">
        <x:f>N124*S124</x:f>
        <x:v>300</x:v>
      </x:c>
      <x:c r="U124" s="139" t="str">
        <x:v>Source Valid</x:v>
      </x:c>
      <x:c r="V124" s="139" t="str">
        <x:v>High</x:v>
      </x:c>
      <x:c r="W124" s="147" t="str">
        <x:v>Source wholesale and buying prices retained</x:v>
      </x:c>
      <x:c r="X124" s="139" t="str">
        <x:v>Ready</x:v>
      </x:c>
      <x:c r="Y124" s="144" t="b">
        <x:v>1</x:v>
      </x:c>
      <x:c r="Z124" s="139" t="str">
        <x:v>WS RATES.pdf</x:v>
      </x:c>
      <x:c r="AA124" s="139" t="n">
        <x:v>4</x:v>
      </x:c>
      <x:c r="AB124" s="139" t="n">
        <x:v>16</x:v>
      </x:c>
      <x:c r="AC124" s="139" t="str">
        <x:v>KITA BLOOM IBK PEN FP102</x:v>
      </x:c>
      <x:c r="AD124" s="145" t="n">
        <x:v>630</x:v>
      </x:c>
      <x:c r="AE124" s="147" t="str">
        <x:v>Merged across PDFs — Exact/source-linked match</x:v>
      </x:c>
      <x:c r="AF124" s="147" t="str">
        <x:v>Exact WS RATES.pdf name</x:v>
      </x:c>
      <x:c r="AG124" s="147" t="str">
        <x:v>Exact WS RATES.pdf category</x:v>
      </x:c>
      <x:c r="AH124" s="139" t="str">
        <x:v>WS-RATES:4:16</x:v>
      </x:c>
      <x:c r="AI124" s="146"/>
      <x:c r="AJ124" s="146"/>
      <x:c r="AK124" s="146"/>
      <x:c r="AL124" s="146"/>
      <x:c r="AM124" s="146"/>
      <x:c r="AN124" s="147" t="str"/>
    </x:row>
    <x:row r="125">
      <x:c r="A125" s="139" t="str">
        <x:v>RS-000124</x:v>
      </x:c>
      <x:c r="B125" s="147" t="str">
        <x:v>KITA DYNAMIC INK PEN FP109</x:v>
      </x:c>
      <x:c r="C125" s="139" t="str">
        <x:v>FOUNTAIN INK</x:v>
      </x:c>
      <x:c r="D125" s="139" t="str">
        <x:v>Both</x:v>
      </x:c>
      <x:c r="E125" s="147" t="str">
        <x:v>From initial classified workbook</x:v>
      </x:c>
      <x:c r="F125" s="139" t="str">
        <x:v>Piece</x:v>
      </x:c>
      <x:c r="G125" s="139"/>
      <x:c r="H125" s="139" t="str">
        <x:v>Not stated</x:v>
      </x:c>
      <x:c r="I125" s="139" t="str">
        <x:v>PKR</x:v>
      </x:c>
      <x:c r="J125" s="140" t="n">
        <x:v>850</x:v>
      </x:c>
      <x:c r="K125" s="140" t="n">
        <x:v>805</x:v>
      </x:c>
      <x:c r="L125" s="140" t="n">
        <x:v>850</x:v>
      </x:c>
      <x:c r="M125" s="140" t="n">
        <x:v>805</x:v>
      </x:c>
      <x:c r="N125" s="141" t="n">
        <x:f>L125-M125</x:f>
        <x:v>45</x:v>
      </x:c>
      <x:c r="O125" s="142" t="n">
        <x:f>IF(L125&gt;0,N125/L125,"")</x:f>
        <x:v>0.052941176470588235</x:v>
      </x:c>
      <x:c r="P125" s="142" t="n">
        <x:f>IF(M125&gt;0,N125/M125,"")</x:f>
        <x:v>0.055900621118012424</x:v>
      </x:c>
      <x:c r="Q125" s="141" t="n">
        <x:f>ROUND(L125*(1+'Assumptions'!$B$7)/'Assumptions'!$B$9,0)*'Assumptions'!$B$9</x:f>
        <x:v>935</x:v>
      </x:c>
      <x:c r="R125" s="141" t="n">
        <x:f>Q125-M125</x:f>
        <x:v>130</x:v>
      </x:c>
      <x:c r="S125" s="143" t="n">
        <x:f>'Assumptions'!$B$8</x:f>
        <x:v>12</x:v>
      </x:c>
      <x:c r="T125" s="141" t="n">
        <x:f>N125*S125</x:f>
        <x:v>540</x:v>
      </x:c>
      <x:c r="U125" s="139" t="str">
        <x:v>Source Valid</x:v>
      </x:c>
      <x:c r="V125" s="139" t="str">
        <x:v>High</x:v>
      </x:c>
      <x:c r="W125" s="147" t="str">
        <x:v>Source wholesale and buying prices retained</x:v>
      </x:c>
      <x:c r="X125" s="139" t="str">
        <x:v>Ready</x:v>
      </x:c>
      <x:c r="Y125" s="144" t="b">
        <x:v>1</x:v>
      </x:c>
      <x:c r="Z125" s="139" t="str">
        <x:v>WS RATES.pdf</x:v>
      </x:c>
      <x:c r="AA125" s="139" t="n">
        <x:v>4</x:v>
      </x:c>
      <x:c r="AB125" s="139" t="n">
        <x:v>17</x:v>
      </x:c>
      <x:c r="AC125" s="139" t="str">
        <x:v>KITA DYNAMIC INK PEN FP1</x:v>
      </x:c>
      <x:c r="AD125" s="145" t="n">
        <x:v>850</x:v>
      </x:c>
      <x:c r="AE125" s="147" t="str">
        <x:v>Merged across PDFs — Truncated-name completion</x:v>
      </x:c>
      <x:c r="AF125" s="147" t="str">
        <x:v>Completed/updated from WS RATES.pdf</x:v>
      </x:c>
      <x:c r="AG125" s="147" t="str">
        <x:v>Exact WS RATES.pdf category</x:v>
      </x:c>
      <x:c r="AH125" s="139" t="str">
        <x:v>WS-RATES:4:17</x:v>
      </x:c>
      <x:c r="AI125" s="146"/>
      <x:c r="AJ125" s="146"/>
      <x:c r="AK125" s="146"/>
      <x:c r="AL125" s="146"/>
      <x:c r="AM125" s="146"/>
      <x:c r="AN125" s="147" t="str"/>
    </x:row>
    <x:row r="126">
      <x:c r="A126" s="139" t="str">
        <x:v>RS-000125</x:v>
      </x:c>
      <x:c r="B126" s="147" t="str">
        <x:v>KITA CLASSICA INK PEN FP111</x:v>
      </x:c>
      <x:c r="C126" s="139" t="str">
        <x:v>FOUNTAIN INK</x:v>
      </x:c>
      <x:c r="D126" s="139" t="str">
        <x:v>Both</x:v>
      </x:c>
      <x:c r="E126" s="147" t="str">
        <x:v>From initial classified workbook</x:v>
      </x:c>
      <x:c r="F126" s="139" t="str">
        <x:v>Piece</x:v>
      </x:c>
      <x:c r="G126" s="139"/>
      <x:c r="H126" s="139" t="str">
        <x:v>Not stated</x:v>
      </x:c>
      <x:c r="I126" s="139" t="str">
        <x:v>PKR</x:v>
      </x:c>
      <x:c r="J126" s="140" t="n">
        <x:v>2040</x:v>
      </x:c>
      <x:c r="K126" s="140" t="n">
        <x:v>1880</x:v>
      </x:c>
      <x:c r="L126" s="140" t="n">
        <x:v>2040</x:v>
      </x:c>
      <x:c r="M126" s="140" t="n">
        <x:v>1880</x:v>
      </x:c>
      <x:c r="N126" s="141" t="n">
        <x:f>L126-M126</x:f>
        <x:v>160</x:v>
      </x:c>
      <x:c r="O126" s="142" t="n">
        <x:f>IF(L126&gt;0,N126/L126,"")</x:f>
        <x:v>0.0784313725490196</x:v>
      </x:c>
      <x:c r="P126" s="142" t="n">
        <x:f>IF(M126&gt;0,N126/M126,"")</x:f>
        <x:v>0.0851063829787234</x:v>
      </x:c>
      <x:c r="Q126" s="141" t="n">
        <x:f>ROUND(L126*(1+'Assumptions'!$B$7)/'Assumptions'!$B$9,0)*'Assumptions'!$B$9</x:f>
        <x:v>2245</x:v>
      </x:c>
      <x:c r="R126" s="141" t="n">
        <x:f>Q126-M126</x:f>
        <x:v>365</x:v>
      </x:c>
      <x:c r="S126" s="143" t="n">
        <x:f>'Assumptions'!$B$8</x:f>
        <x:v>12</x:v>
      </x:c>
      <x:c r="T126" s="141" t="n">
        <x:f>N126*S126</x:f>
        <x:v>1920</x:v>
      </x:c>
      <x:c r="U126" s="139" t="str">
        <x:v>Source Valid</x:v>
      </x:c>
      <x:c r="V126" s="139" t="str">
        <x:v>High</x:v>
      </x:c>
      <x:c r="W126" s="147" t="str">
        <x:v>Source wholesale and buying prices retained</x:v>
      </x:c>
      <x:c r="X126" s="139" t="str">
        <x:v>Ready</x:v>
      </x:c>
      <x:c r="Y126" s="144" t="b">
        <x:v>1</x:v>
      </x:c>
      <x:c r="Z126" s="139" t="str">
        <x:v>WS RATES.pdf</x:v>
      </x:c>
      <x:c r="AA126" s="139" t="n">
        <x:v>4</x:v>
      </x:c>
      <x:c r="AB126" s="139" t="n">
        <x:v>18</x:v>
      </x:c>
      <x:c r="AC126" s="139" t="str">
        <x:v>KITA CLASSICA INK PEN FP1</x:v>
      </x:c>
      <x:c r="AD126" s="145" t="n">
        <x:v>2040</x:v>
      </x:c>
      <x:c r="AE126" s="147" t="str">
        <x:v>Merged across PDFs — Truncated-name completion</x:v>
      </x:c>
      <x:c r="AF126" s="147" t="str">
        <x:v>Completed/updated from WS RATES.pdf</x:v>
      </x:c>
      <x:c r="AG126" s="147" t="str">
        <x:v>Exact WS RATES.pdf category</x:v>
      </x:c>
      <x:c r="AH126" s="139" t="str">
        <x:v>WS-RATES:4:18</x:v>
      </x:c>
      <x:c r="AI126" s="146"/>
      <x:c r="AJ126" s="146"/>
      <x:c r="AK126" s="146"/>
      <x:c r="AL126" s="146"/>
      <x:c r="AM126" s="146"/>
      <x:c r="AN126" s="147" t="str"/>
    </x:row>
    <x:row r="127">
      <x:c r="A127" s="139" t="str">
        <x:v>RS-000126</x:v>
      </x:c>
      <x:c r="B127" s="147" t="str">
        <x:v>KITA ONIQO INK PEN FP114</x:v>
      </x:c>
      <x:c r="C127" s="139" t="str">
        <x:v>FOUNTAIN INK</x:v>
      </x:c>
      <x:c r="D127" s="139" t="str">
        <x:v>Both</x:v>
      </x:c>
      <x:c r="E127" s="147" t="str">
        <x:v>From initial classified workbook</x:v>
      </x:c>
      <x:c r="F127" s="139" t="str">
        <x:v>Piece</x:v>
      </x:c>
      <x:c r="G127" s="139"/>
      <x:c r="H127" s="139" t="str">
        <x:v>Not stated</x:v>
      </x:c>
      <x:c r="I127" s="139" t="str">
        <x:v>PKR</x:v>
      </x:c>
      <x:c r="J127" s="140" t="n">
        <x:v>1920</x:v>
      </x:c>
      <x:c r="K127" s="140" t="n">
        <x:v>1830</x:v>
      </x:c>
      <x:c r="L127" s="140" t="n">
        <x:v>1920</x:v>
      </x:c>
      <x:c r="M127" s="140" t="n">
        <x:v>1830</x:v>
      </x:c>
      <x:c r="N127" s="141" t="n">
        <x:f>L127-M127</x:f>
        <x:v>90</x:v>
      </x:c>
      <x:c r="O127" s="142" t="n">
        <x:f>IF(L127&gt;0,N127/L127,"")</x:f>
        <x:v>0.046875</x:v>
      </x:c>
      <x:c r="P127" s="142" t="n">
        <x:f>IF(M127&gt;0,N127/M127,"")</x:f>
        <x:v>0.04918032786885246</x:v>
      </x:c>
      <x:c r="Q127" s="141" t="n">
        <x:f>ROUND(L127*(1+'Assumptions'!$B$7)/'Assumptions'!$B$9,0)*'Assumptions'!$B$9</x:f>
        <x:v>2110</x:v>
      </x:c>
      <x:c r="R127" s="141" t="n">
        <x:f>Q127-M127</x:f>
        <x:v>280</x:v>
      </x:c>
      <x:c r="S127" s="143" t="n">
        <x:f>'Assumptions'!$B$8</x:f>
        <x:v>12</x:v>
      </x:c>
      <x:c r="T127" s="141" t="n">
        <x:f>N127*S127</x:f>
        <x:v>1080</x:v>
      </x:c>
      <x:c r="U127" s="139" t="str">
        <x:v>Source Valid</x:v>
      </x:c>
      <x:c r="V127" s="139" t="str">
        <x:v>High</x:v>
      </x:c>
      <x:c r="W127" s="147" t="str">
        <x:v>Source wholesale and buying prices retained</x:v>
      </x:c>
      <x:c r="X127" s="139" t="str">
        <x:v>Ready</x:v>
      </x:c>
      <x:c r="Y127" s="144" t="b">
        <x:v>1</x:v>
      </x:c>
      <x:c r="Z127" s="139" t="str">
        <x:v>WS RATES.pdf</x:v>
      </x:c>
      <x:c r="AA127" s="139" t="n">
        <x:v>4</x:v>
      </x:c>
      <x:c r="AB127" s="139" t="n">
        <x:v>19</x:v>
      </x:c>
      <x:c r="AC127" s="139" t="str">
        <x:v>KITA ONIQO INK PEN FP114</x:v>
      </x:c>
      <x:c r="AD127" s="145" t="n">
        <x:v>1920</x:v>
      </x:c>
      <x:c r="AE127" s="147" t="str">
        <x:v>Merged across PDFs — Exact/source-linked match</x:v>
      </x:c>
      <x:c r="AF127" s="147" t="str">
        <x:v>Exact WS RATES.pdf name</x:v>
      </x:c>
      <x:c r="AG127" s="147" t="str">
        <x:v>Exact WS RATES.pdf category</x:v>
      </x:c>
      <x:c r="AH127" s="139" t="str">
        <x:v>WS-RATES:4:19</x:v>
      </x:c>
      <x:c r="AI127" s="146"/>
      <x:c r="AJ127" s="146"/>
      <x:c r="AK127" s="146"/>
      <x:c r="AL127" s="146"/>
      <x:c r="AM127" s="146"/>
      <x:c r="AN127" s="147" t="str"/>
    </x:row>
    <x:row r="128">
      <x:c r="A128" s="139" t="str">
        <x:v>RS-000127</x:v>
      </x:c>
      <x:c r="B128" s="147" t="str">
        <x:v>CLARO EDGE LINER</x:v>
      </x:c>
      <x:c r="C128" s="139" t="str">
        <x:v>POINTER</x:v>
      </x:c>
      <x:c r="D128" s="139" t="str">
        <x:v>Both</x:v>
      </x:c>
      <x:c r="E128" s="147" t="str">
        <x:v>From initial classified workbook</x:v>
      </x:c>
      <x:c r="F128" s="139" t="str">
        <x:v>Piece</x:v>
      </x:c>
      <x:c r="G128" s="139"/>
      <x:c r="H128" s="139" t="str">
        <x:v>Not stated</x:v>
      </x:c>
      <x:c r="I128" s="139" t="str">
        <x:v>PKR</x:v>
      </x:c>
      <x:c r="J128" s="140" t="n">
        <x:v>137</x:v>
      </x:c>
      <x:c r="K128" s="140" t="n">
        <x:v>127</x:v>
      </x:c>
      <x:c r="L128" s="140" t="n">
        <x:v>137</x:v>
      </x:c>
      <x:c r="M128" s="140" t="n">
        <x:v>127</x:v>
      </x:c>
      <x:c r="N128" s="141" t="n">
        <x:f>L128-M128</x:f>
        <x:v>10</x:v>
      </x:c>
      <x:c r="O128" s="142" t="n">
        <x:f>IF(L128&gt;0,N128/L128,"")</x:f>
        <x:v>0.072992700729927</x:v>
      </x:c>
      <x:c r="P128" s="142" t="n">
        <x:f>IF(M128&gt;0,N128/M128,"")</x:f>
        <x:v>0.07874015748031496</x:v>
      </x:c>
      <x:c r="Q128" s="141" t="n">
        <x:f>ROUND(L128*(1+'Assumptions'!$B$7)/'Assumptions'!$B$9,0)*'Assumptions'!$B$9</x:f>
        <x:v>150</x:v>
      </x:c>
      <x:c r="R128" s="141" t="n">
        <x:f>Q128-M128</x:f>
        <x:v>23</x:v>
      </x:c>
      <x:c r="S128" s="143" t="n">
        <x:f>'Assumptions'!$B$8</x:f>
        <x:v>12</x:v>
      </x:c>
      <x:c r="T128" s="141" t="n">
        <x:f>N128*S128</x:f>
        <x:v>120</x:v>
      </x:c>
      <x:c r="U128" s="139" t="str">
        <x:v>Source Valid</x:v>
      </x:c>
      <x:c r="V128" s="139" t="str">
        <x:v>High</x:v>
      </x:c>
      <x:c r="W128" s="147" t="str">
        <x:v>Source wholesale and buying prices retained</x:v>
      </x:c>
      <x:c r="X128" s="139" t="str">
        <x:v>Ready</x:v>
      </x:c>
      <x:c r="Y128" s="144" t="b">
        <x:v>1</x:v>
      </x:c>
      <x:c r="Z128" s="139" t="str">
        <x:v>WS RATES.pdf</x:v>
      </x:c>
      <x:c r="AA128" s="139" t="n">
        <x:v>4</x:v>
      </x:c>
      <x:c r="AB128" s="139" t="n">
        <x:v>20</x:v>
      </x:c>
      <x:c r="AC128" s="139" t="str">
        <x:v>CLARO EDGE LINER</x:v>
      </x:c>
      <x:c r="AD128" s="145" t="n">
        <x:v>137</x:v>
      </x:c>
      <x:c r="AE128" s="147" t="str">
        <x:v>Merged across PDFs — Exact/source-linked match</x:v>
      </x:c>
      <x:c r="AF128" s="147" t="str">
        <x:v>Exact WS RATES.pdf name</x:v>
      </x:c>
      <x:c r="AG128" s="147" t="str">
        <x:v>Exact WS RATES.pdf category</x:v>
      </x:c>
      <x:c r="AH128" s="139" t="str">
        <x:v>WS-RATES:4:20</x:v>
      </x:c>
      <x:c r="AI128" s="146"/>
      <x:c r="AJ128" s="146"/>
      <x:c r="AK128" s="146"/>
      <x:c r="AL128" s="146"/>
      <x:c r="AM128" s="146"/>
      <x:c r="AN128" s="147" t="str"/>
    </x:row>
    <x:row r="129">
      <x:c r="A129" s="139" t="str">
        <x:v>RS-000128</x:v>
      </x:c>
      <x:c r="B129" s="147" t="str">
        <x:v>MINI FAN NO:1</x:v>
      </x:c>
      <x:c r="C129" s="139" t="str">
        <x:v>BALL POINT</x:v>
      </x:c>
      <x:c r="D129" s="139" t="str">
        <x:v>Both</x:v>
      </x:c>
      <x:c r="E129" s="147" t="str">
        <x:v>From initial classified workbook</x:v>
      </x:c>
      <x:c r="F129" s="139" t="str">
        <x:v>Piece</x:v>
      </x:c>
      <x:c r="G129" s="139"/>
      <x:c r="H129" s="139" t="str">
        <x:v>Not stated</x:v>
      </x:c>
      <x:c r="I129" s="139" t="str">
        <x:v>PKR</x:v>
      </x:c>
      <x:c r="J129" s="140" t="n">
        <x:v>400</x:v>
      </x:c>
      <x:c r="K129" s="140" t="n">
        <x:v>300</x:v>
      </x:c>
      <x:c r="L129" s="140" t="n">
        <x:v>400</x:v>
      </x:c>
      <x:c r="M129" s="140" t="n">
        <x:v>300</x:v>
      </x:c>
      <x:c r="N129" s="141" t="n">
        <x:f>L129-M129</x:f>
        <x:v>100</x:v>
      </x:c>
      <x:c r="O129" s="142" t="n">
        <x:f>IF(L129&gt;0,N129/L129,"")</x:f>
        <x:v>0.25</x:v>
      </x:c>
      <x:c r="P129" s="142" t="n">
        <x:f>IF(M129&gt;0,N129/M129,"")</x:f>
        <x:v>0.3333333333333333</x:v>
      </x:c>
      <x:c r="Q129" s="141" t="n">
        <x:f>ROUND(L129*(1+'Assumptions'!$B$7)/'Assumptions'!$B$9,0)*'Assumptions'!$B$9</x:f>
        <x:v>440</x:v>
      </x:c>
      <x:c r="R129" s="141" t="n">
        <x:f>Q129-M129</x:f>
        <x:v>140</x:v>
      </x:c>
      <x:c r="S129" s="143" t="n">
        <x:f>'Assumptions'!$B$8</x:f>
        <x:v>12</x:v>
      </x:c>
      <x:c r="T129" s="141" t="n">
        <x:f>N129*S129</x:f>
        <x:v>1200</x:v>
      </x:c>
      <x:c r="U129" s="139" t="str">
        <x:v>Source Valid</x:v>
      </x:c>
      <x:c r="V129" s="139" t="str">
        <x:v>High</x:v>
      </x:c>
      <x:c r="W129" s="147" t="str">
        <x:v>Source wholesale and buying prices retained</x:v>
      </x:c>
      <x:c r="X129" s="139" t="str">
        <x:v>Ready</x:v>
      </x:c>
      <x:c r="Y129" s="144" t="b">
        <x:v>1</x:v>
      </x:c>
      <x:c r="Z129" s="139" t="str">
        <x:v>WS RATES.pdf</x:v>
      </x:c>
      <x:c r="AA129" s="139" t="n">
        <x:v>4</x:v>
      </x:c>
      <x:c r="AB129" s="139" t="n">
        <x:v>21</x:v>
      </x:c>
      <x:c r="AC129" s="139" t="str">
        <x:v>MINI FAN NO:1</x:v>
      </x:c>
      <x:c r="AD129" s="145" t="n">
        <x:v>400</x:v>
      </x:c>
      <x:c r="AE129" s="147" t="str">
        <x:v>Merged across PDFs — Exact/source-linked match</x:v>
      </x:c>
      <x:c r="AF129" s="147" t="str">
        <x:v>Exact WS RATES.pdf name</x:v>
      </x:c>
      <x:c r="AG129" s="147" t="str">
        <x:v>Exact WS RATES.pdf category</x:v>
      </x:c>
      <x:c r="AH129" s="139" t="str">
        <x:v>WS-RATES:4:21</x:v>
      </x:c>
      <x:c r="AI129" s="146"/>
      <x:c r="AJ129" s="146"/>
      <x:c r="AK129" s="146"/>
      <x:c r="AL129" s="146"/>
      <x:c r="AM129" s="146"/>
      <x:c r="AN129" s="147" t="str"/>
    </x:row>
    <x:row r="130">
      <x:c r="A130" s="139" t="str">
        <x:v>RS-000129</x:v>
      </x:c>
      <x:c r="B130" s="147" t="str">
        <x:v>MINI FAN NO:2</x:v>
      </x:c>
      <x:c r="C130" s="139" t="str">
        <x:v>BALL POINT</x:v>
      </x:c>
      <x:c r="D130" s="139" t="str">
        <x:v>Both</x:v>
      </x:c>
      <x:c r="E130" s="147" t="str">
        <x:v>From initial classified workbook</x:v>
      </x:c>
      <x:c r="F130" s="139" t="str">
        <x:v>Piece</x:v>
      </x:c>
      <x:c r="G130" s="139"/>
      <x:c r="H130" s="139" t="str">
        <x:v>Not stated</x:v>
      </x:c>
      <x:c r="I130" s="139" t="str">
        <x:v>PKR</x:v>
      </x:c>
      <x:c r="J130" s="140" t="n">
        <x:v>440</x:v>
      </x:c>
      <x:c r="K130" s="140" t="n">
        <x:v>380</x:v>
      </x:c>
      <x:c r="L130" s="140" t="n">
        <x:v>440</x:v>
      </x:c>
      <x:c r="M130" s="140" t="n">
        <x:v>380</x:v>
      </x:c>
      <x:c r="N130" s="141" t="n">
        <x:f>L130-M130</x:f>
        <x:v>60</x:v>
      </x:c>
      <x:c r="O130" s="142" t="n">
        <x:f>IF(L130&gt;0,N130/L130,"")</x:f>
        <x:v>0.13636363636363635</x:v>
      </x:c>
      <x:c r="P130" s="142" t="n">
        <x:f>IF(M130&gt;0,N130/M130,"")</x:f>
        <x:v>0.15789473684210525</x:v>
      </x:c>
      <x:c r="Q130" s="141" t="n">
        <x:f>ROUND(L130*(1+'Assumptions'!$B$7)/'Assumptions'!$B$9,0)*'Assumptions'!$B$9</x:f>
        <x:v>485</x:v>
      </x:c>
      <x:c r="R130" s="141" t="n">
        <x:f>Q130-M130</x:f>
        <x:v>105</x:v>
      </x:c>
      <x:c r="S130" s="143" t="n">
        <x:f>'Assumptions'!$B$8</x:f>
        <x:v>12</x:v>
      </x:c>
      <x:c r="T130" s="141" t="n">
        <x:f>N130*S130</x:f>
        <x:v>720</x:v>
      </x:c>
      <x:c r="U130" s="139" t="str">
        <x:v>Source Valid</x:v>
      </x:c>
      <x:c r="V130" s="139" t="str">
        <x:v>High</x:v>
      </x:c>
      <x:c r="W130" s="147" t="str">
        <x:v>Source wholesale and buying prices retained</x:v>
      </x:c>
      <x:c r="X130" s="139" t="str">
        <x:v>Ready</x:v>
      </x:c>
      <x:c r="Y130" s="144" t="b">
        <x:v>1</x:v>
      </x:c>
      <x:c r="Z130" s="139" t="str">
        <x:v>WS RATES.pdf</x:v>
      </x:c>
      <x:c r="AA130" s="139" t="n">
        <x:v>4</x:v>
      </x:c>
      <x:c r="AB130" s="139" t="n">
        <x:v>22</x:v>
      </x:c>
      <x:c r="AC130" s="139" t="str">
        <x:v>MINI FAN NO:2</x:v>
      </x:c>
      <x:c r="AD130" s="145" t="n">
        <x:v>440</x:v>
      </x:c>
      <x:c r="AE130" s="147" t="str">
        <x:v>Merged across PDFs — Exact/source-linked match</x:v>
      </x:c>
      <x:c r="AF130" s="147" t="str">
        <x:v>Exact WS RATES.pdf name</x:v>
      </x:c>
      <x:c r="AG130" s="147" t="str">
        <x:v>Exact WS RATES.pdf category</x:v>
      </x:c>
      <x:c r="AH130" s="139" t="str">
        <x:v>WS-RATES:4:22</x:v>
      </x:c>
      <x:c r="AI130" s="146"/>
      <x:c r="AJ130" s="146"/>
      <x:c r="AK130" s="146"/>
      <x:c r="AL130" s="146"/>
      <x:c r="AM130" s="146"/>
      <x:c r="AN130" s="147" t="str"/>
    </x:row>
    <x:row r="131">
      <x:c r="A131" s="139" t="str">
        <x:v>RS-000130</x:v>
      </x:c>
      <x:c r="B131" s="147" t="str">
        <x:v>MINI FAN NO:8</x:v>
      </x:c>
      <x:c r="C131" s="139" t="str">
        <x:v>BALL POINT</x:v>
      </x:c>
      <x:c r="D131" s="139" t="str">
        <x:v>Both</x:v>
      </x:c>
      <x:c r="E131" s="147" t="str">
        <x:v>From initial classified workbook</x:v>
      </x:c>
      <x:c r="F131" s="139" t="str">
        <x:v>Piece</x:v>
      </x:c>
      <x:c r="G131" s="139"/>
      <x:c r="H131" s="139" t="str">
        <x:v>Not stated</x:v>
      </x:c>
      <x:c r="I131" s="139" t="str">
        <x:v>PKR</x:v>
      </x:c>
      <x:c r="J131" s="140" t="n">
        <x:v>680</x:v>
      </x:c>
      <x:c r="K131" s="140" t="n">
        <x:v>580</x:v>
      </x:c>
      <x:c r="L131" s="140" t="n">
        <x:v>680</x:v>
      </x:c>
      <x:c r="M131" s="140" t="n">
        <x:v>580</x:v>
      </x:c>
      <x:c r="N131" s="141" t="n">
        <x:f>L131-M131</x:f>
        <x:v>100</x:v>
      </x:c>
      <x:c r="O131" s="142" t="n">
        <x:f>IF(L131&gt;0,N131/L131,"")</x:f>
        <x:v>0.14705882352941177</x:v>
      </x:c>
      <x:c r="P131" s="142" t="n">
        <x:f>IF(M131&gt;0,N131/M131,"")</x:f>
        <x:v>0.1724137931034483</x:v>
      </x:c>
      <x:c r="Q131" s="141" t="n">
        <x:f>ROUND(L131*(1+'Assumptions'!$B$7)/'Assumptions'!$B$9,0)*'Assumptions'!$B$9</x:f>
        <x:v>750</x:v>
      </x:c>
      <x:c r="R131" s="141" t="n">
        <x:f>Q131-M131</x:f>
        <x:v>170</x:v>
      </x:c>
      <x:c r="S131" s="143" t="n">
        <x:f>'Assumptions'!$B$8</x:f>
        <x:v>12</x:v>
      </x:c>
      <x:c r="T131" s="141" t="n">
        <x:f>N131*S131</x:f>
        <x:v>1200</x:v>
      </x:c>
      <x:c r="U131" s="139" t="str">
        <x:v>Source Valid</x:v>
      </x:c>
      <x:c r="V131" s="139" t="str">
        <x:v>High</x:v>
      </x:c>
      <x:c r="W131" s="147" t="str">
        <x:v>Source wholesale and buying prices retained</x:v>
      </x:c>
      <x:c r="X131" s="139" t="str">
        <x:v>Ready</x:v>
      </x:c>
      <x:c r="Y131" s="144" t="b">
        <x:v>1</x:v>
      </x:c>
      <x:c r="Z131" s="139" t="str">
        <x:v>WS RATES.pdf</x:v>
      </x:c>
      <x:c r="AA131" s="139" t="n">
        <x:v>4</x:v>
      </x:c>
      <x:c r="AB131" s="139" t="n">
        <x:v>23</x:v>
      </x:c>
      <x:c r="AC131" s="139" t="str">
        <x:v>MINI FAN NO:8</x:v>
      </x:c>
      <x:c r="AD131" s="145" t="n">
        <x:v>680</x:v>
      </x:c>
      <x:c r="AE131" s="147" t="str">
        <x:v>Merged across PDFs — Exact/source-linked match</x:v>
      </x:c>
      <x:c r="AF131" s="147" t="str">
        <x:v>Exact WS RATES.pdf name</x:v>
      </x:c>
      <x:c r="AG131" s="147" t="str">
        <x:v>Exact WS RATES.pdf category</x:v>
      </x:c>
      <x:c r="AH131" s="139" t="str">
        <x:v>WS-RATES:4:23</x:v>
      </x:c>
      <x:c r="AI131" s="146"/>
      <x:c r="AJ131" s="146"/>
      <x:c r="AK131" s="146"/>
      <x:c r="AL131" s="146"/>
      <x:c r="AM131" s="146"/>
      <x:c r="AN131" s="147" t="str"/>
    </x:row>
    <x:row r="132">
      <x:c r="A132" s="139" t="str">
        <x:v>RS-000131</x:v>
      </x:c>
      <x:c r="B132" s="147" t="str">
        <x:v>MINI FAN NO:6</x:v>
      </x:c>
      <x:c r="C132" s="139" t="str">
        <x:v>BALL POINT</x:v>
      </x:c>
      <x:c r="D132" s="139" t="str">
        <x:v>Both</x:v>
      </x:c>
      <x:c r="E132" s="147" t="str">
        <x:v>From initial classified workbook</x:v>
      </x:c>
      <x:c r="F132" s="139" t="str">
        <x:v>Piece</x:v>
      </x:c>
      <x:c r="G132" s="139"/>
      <x:c r="H132" s="139" t="str">
        <x:v>Not stated</x:v>
      </x:c>
      <x:c r="I132" s="139" t="str">
        <x:v>PKR</x:v>
      </x:c>
      <x:c r="J132" s="140" t="n">
        <x:v>630</x:v>
      </x:c>
      <x:c r="K132" s="140" t="n">
        <x:v>520</x:v>
      </x:c>
      <x:c r="L132" s="140" t="n">
        <x:v>630</x:v>
      </x:c>
      <x:c r="M132" s="140" t="n">
        <x:v>520</x:v>
      </x:c>
      <x:c r="N132" s="141" t="n">
        <x:f>L132-M132</x:f>
        <x:v>110</x:v>
      </x:c>
      <x:c r="O132" s="142" t="n">
        <x:f>IF(L132&gt;0,N132/L132,"")</x:f>
        <x:v>0.1746031746031746</x:v>
      </x:c>
      <x:c r="P132" s="142" t="n">
        <x:f>IF(M132&gt;0,N132/M132,"")</x:f>
        <x:v>0.21153846153846154</x:v>
      </x:c>
      <x:c r="Q132" s="141" t="n">
        <x:f>ROUND(L132*(1+'Assumptions'!$B$7)/'Assumptions'!$B$9,0)*'Assumptions'!$B$9</x:f>
        <x:v>695</x:v>
      </x:c>
      <x:c r="R132" s="141" t="n">
        <x:f>Q132-M132</x:f>
        <x:v>175</x:v>
      </x:c>
      <x:c r="S132" s="143" t="n">
        <x:f>'Assumptions'!$B$8</x:f>
        <x:v>12</x:v>
      </x:c>
      <x:c r="T132" s="141" t="n">
        <x:f>N132*S132</x:f>
        <x:v>1320</x:v>
      </x:c>
      <x:c r="U132" s="139" t="str">
        <x:v>Source Valid</x:v>
      </x:c>
      <x:c r="V132" s="139" t="str">
        <x:v>High</x:v>
      </x:c>
      <x:c r="W132" s="147" t="str">
        <x:v>Source wholesale and buying prices retained</x:v>
      </x:c>
      <x:c r="X132" s="139" t="str">
        <x:v>Ready</x:v>
      </x:c>
      <x:c r="Y132" s="144" t="b">
        <x:v>1</x:v>
      </x:c>
      <x:c r="Z132" s="139" t="str">
        <x:v>WS RATES.pdf</x:v>
      </x:c>
      <x:c r="AA132" s="139" t="n">
        <x:v>4</x:v>
      </x:c>
      <x:c r="AB132" s="139" t="n">
        <x:v>24</x:v>
      </x:c>
      <x:c r="AC132" s="139" t="str">
        <x:v>MINI FAN NO:6</x:v>
      </x:c>
      <x:c r="AD132" s="145" t="n">
        <x:v>630</x:v>
      </x:c>
      <x:c r="AE132" s="147" t="str">
        <x:v>Merged across PDFs — Exact/source-linked match</x:v>
      </x:c>
      <x:c r="AF132" s="147" t="str">
        <x:v>Exact WS RATES.pdf name</x:v>
      </x:c>
      <x:c r="AG132" s="147" t="str">
        <x:v>Exact WS RATES.pdf category</x:v>
      </x:c>
      <x:c r="AH132" s="139" t="str">
        <x:v>WS-RATES:4:24</x:v>
      </x:c>
      <x:c r="AI132" s="146"/>
      <x:c r="AJ132" s="146"/>
      <x:c r="AK132" s="146"/>
      <x:c r="AL132" s="146"/>
      <x:c r="AM132" s="146"/>
      <x:c r="AN132" s="147" t="str"/>
    </x:row>
    <x:row r="133">
      <x:c r="A133" s="139" t="str">
        <x:v>RS-000132</x:v>
      </x:c>
      <x:c r="B133" s="147" t="str">
        <x:v>MINI FAN NO:3</x:v>
      </x:c>
      <x:c r="C133" s="139" t="str">
        <x:v>BALL POINT</x:v>
      </x:c>
      <x:c r="D133" s="139" t="str">
        <x:v>Both</x:v>
      </x:c>
      <x:c r="E133" s="147" t="str">
        <x:v>From initial classified workbook</x:v>
      </x:c>
      <x:c r="F133" s="139" t="str">
        <x:v>Piece</x:v>
      </x:c>
      <x:c r="G133" s="139"/>
      <x:c r="H133" s="139" t="str">
        <x:v>Not stated</x:v>
      </x:c>
      <x:c r="I133" s="139" t="str">
        <x:v>PKR</x:v>
      </x:c>
      <x:c r="J133" s="140" t="n">
        <x:v>540</x:v>
      </x:c>
      <x:c r="K133" s="140" t="n">
        <x:v>440</x:v>
      </x:c>
      <x:c r="L133" s="140" t="n">
        <x:v>540</x:v>
      </x:c>
      <x:c r="M133" s="140" t="n">
        <x:v>440</x:v>
      </x:c>
      <x:c r="N133" s="141" t="n">
        <x:f>L133-M133</x:f>
        <x:v>100</x:v>
      </x:c>
      <x:c r="O133" s="142" t="n">
        <x:f>IF(L133&gt;0,N133/L133,"")</x:f>
        <x:v>0.18518518518518517</x:v>
      </x:c>
      <x:c r="P133" s="142" t="n">
        <x:f>IF(M133&gt;0,N133/M133,"")</x:f>
        <x:v>0.22727272727272727</x:v>
      </x:c>
      <x:c r="Q133" s="141" t="n">
        <x:f>ROUND(L133*(1+'Assumptions'!$B$7)/'Assumptions'!$B$9,0)*'Assumptions'!$B$9</x:f>
        <x:v>595</x:v>
      </x:c>
      <x:c r="R133" s="141" t="n">
        <x:f>Q133-M133</x:f>
        <x:v>155</x:v>
      </x:c>
      <x:c r="S133" s="143" t="n">
        <x:f>'Assumptions'!$B$8</x:f>
        <x:v>12</x:v>
      </x:c>
      <x:c r="T133" s="141" t="n">
        <x:f>N133*S133</x:f>
        <x:v>1200</x:v>
      </x:c>
      <x:c r="U133" s="139" t="str">
        <x:v>Source Valid</x:v>
      </x:c>
      <x:c r="V133" s="139" t="str">
        <x:v>High</x:v>
      </x:c>
      <x:c r="W133" s="147" t="str">
        <x:v>Source wholesale and buying prices retained</x:v>
      </x:c>
      <x:c r="X133" s="139" t="str">
        <x:v>Ready</x:v>
      </x:c>
      <x:c r="Y133" s="144" t="b">
        <x:v>1</x:v>
      </x:c>
      <x:c r="Z133" s="139" t="str">
        <x:v>WS RATES.pdf</x:v>
      </x:c>
      <x:c r="AA133" s="139" t="n">
        <x:v>4</x:v>
      </x:c>
      <x:c r="AB133" s="139" t="n">
        <x:v>25</x:v>
      </x:c>
      <x:c r="AC133" s="139" t="str">
        <x:v>MINI FAN NO:3</x:v>
      </x:c>
      <x:c r="AD133" s="145" t="n">
        <x:v>540</x:v>
      </x:c>
      <x:c r="AE133" s="147" t="str">
        <x:v>Merged across PDFs — Exact/source-linked match</x:v>
      </x:c>
      <x:c r="AF133" s="147" t="str">
        <x:v>Exact WS RATES.pdf name</x:v>
      </x:c>
      <x:c r="AG133" s="147" t="str">
        <x:v>Exact WS RATES.pdf category</x:v>
      </x:c>
      <x:c r="AH133" s="139" t="str">
        <x:v>WS-RATES:4:25</x:v>
      </x:c>
      <x:c r="AI133" s="146"/>
      <x:c r="AJ133" s="146"/>
      <x:c r="AK133" s="146"/>
      <x:c r="AL133" s="146"/>
      <x:c r="AM133" s="146"/>
      <x:c r="AN133" s="147" t="str"/>
    </x:row>
    <x:row r="134">
      <x:c r="A134" s="139" t="str">
        <x:v>RS-000133</x:v>
      </x:c>
      <x:c r="B134" s="147" t="str">
        <x:v>PIANO REMOVER SCOOL</x:v>
      </x:c>
      <x:c r="C134" s="139" t="str">
        <x:v>REMOVERS</x:v>
      </x:c>
      <x:c r="D134" s="139" t="str">
        <x:v>Both</x:v>
      </x:c>
      <x:c r="E134" s="147" t="str">
        <x:v>From initial classified workbook</x:v>
      </x:c>
      <x:c r="F134" s="139" t="str">
        <x:v>Piece</x:v>
      </x:c>
      <x:c r="G134" s="139"/>
      <x:c r="H134" s="139" t="str">
        <x:v>Not stated</x:v>
      </x:c>
      <x:c r="I134" s="139" t="str">
        <x:v>PKR</x:v>
      </x:c>
      <x:c r="J134" s="140" t="n">
        <x:v>200</x:v>
      </x:c>
      <x:c r="K134" s="140" t="n">
        <x:v>190</x:v>
      </x:c>
      <x:c r="L134" s="140" t="n">
        <x:v>200</x:v>
      </x:c>
      <x:c r="M134" s="140" t="n">
        <x:v>190</x:v>
      </x:c>
      <x:c r="N134" s="141" t="n">
        <x:f>L134-M134</x:f>
        <x:v>10</x:v>
      </x:c>
      <x:c r="O134" s="142" t="n">
        <x:f>IF(L134&gt;0,N134/L134,"")</x:f>
        <x:v>0.05</x:v>
      </x:c>
      <x:c r="P134" s="142" t="n">
        <x:f>IF(M134&gt;0,N134/M134,"")</x:f>
        <x:v>0.05263157894736842</x:v>
      </x:c>
      <x:c r="Q134" s="141" t="n">
        <x:f>ROUND(L134*(1+'Assumptions'!$B$7)/'Assumptions'!$B$9,0)*'Assumptions'!$B$9</x:f>
        <x:v>220</x:v>
      </x:c>
      <x:c r="R134" s="141" t="n">
        <x:f>Q134-M134</x:f>
        <x:v>30</x:v>
      </x:c>
      <x:c r="S134" s="143" t="n">
        <x:f>'Assumptions'!$B$8</x:f>
        <x:v>12</x:v>
      </x:c>
      <x:c r="T134" s="141" t="n">
        <x:f>N134*S134</x:f>
        <x:v>120</x:v>
      </x:c>
      <x:c r="U134" s="139" t="str">
        <x:v>Source Valid</x:v>
      </x:c>
      <x:c r="V134" s="139" t="str">
        <x:v>High</x:v>
      </x:c>
      <x:c r="W134" s="147" t="str">
        <x:v>Source wholesale and buying prices retained</x:v>
      </x:c>
      <x:c r="X134" s="139" t="str">
        <x:v>Ready</x:v>
      </x:c>
      <x:c r="Y134" s="144" t="b">
        <x:v>1</x:v>
      </x:c>
      <x:c r="Z134" s="139" t="str">
        <x:v>WS RATES.pdf</x:v>
      </x:c>
      <x:c r="AA134" s="139" t="n">
        <x:v>4</x:v>
      </x:c>
      <x:c r="AB134" s="139" t="n">
        <x:v>26</x:v>
      </x:c>
      <x:c r="AC134" s="139" t="str">
        <x:v>PIANO REMOVER SCOOL</x:v>
      </x:c>
      <x:c r="AD134" s="145" t="n">
        <x:v>200</x:v>
      </x:c>
      <x:c r="AE134" s="147" t="str">
        <x:v>Merged across PDFs — Exact/source-linked match</x:v>
      </x:c>
      <x:c r="AF134" s="147" t="str">
        <x:v>Exact WS RATES.pdf name</x:v>
      </x:c>
      <x:c r="AG134" s="147" t="str">
        <x:v>Exact WS RATES.pdf category</x:v>
      </x:c>
      <x:c r="AH134" s="139" t="str">
        <x:v>WS-RATES:4:26</x:v>
      </x:c>
      <x:c r="AI134" s="146"/>
      <x:c r="AJ134" s="146"/>
      <x:c r="AK134" s="146"/>
      <x:c r="AL134" s="146"/>
      <x:c r="AM134" s="146"/>
      <x:c r="AN134" s="147" t="str"/>
    </x:row>
    <x:row r="135">
      <x:c r="A135" s="139" t="str">
        <x:v>RS-000134</x:v>
      </x:c>
      <x:c r="B135" s="147" t="str">
        <x:v>PLASTIC BAT 0 A+</x:v>
      </x:c>
      <x:c r="C135" s="139" t="str">
        <x:v>BAT</x:v>
      </x:c>
      <x:c r="D135" s="139" t="str">
        <x:v>Both</x:v>
      </x:c>
      <x:c r="E135" s="147" t="str">
        <x:v>From initial classified workbook</x:v>
      </x:c>
      <x:c r="F135" s="139" t="str">
        <x:v>Piece</x:v>
      </x:c>
      <x:c r="G135" s="139"/>
      <x:c r="H135" s="139" t="str">
        <x:v>Not stated</x:v>
      </x:c>
      <x:c r="I135" s="139" t="str">
        <x:v>PKR</x:v>
      </x:c>
      <x:c r="J135" s="140" t="n">
        <x:v>140</x:v>
      </x:c>
      <x:c r="K135" s="140" t="n">
        <x:v>110</x:v>
      </x:c>
      <x:c r="L135" s="140" t="n">
        <x:v>140</x:v>
      </x:c>
      <x:c r="M135" s="140" t="n">
        <x:v>110</x:v>
      </x:c>
      <x:c r="N135" s="141" t="n">
        <x:f>L135-M135</x:f>
        <x:v>30</x:v>
      </x:c>
      <x:c r="O135" s="142" t="n">
        <x:f>IF(L135&gt;0,N135/L135,"")</x:f>
        <x:v>0.21428571428571427</x:v>
      </x:c>
      <x:c r="P135" s="142" t="n">
        <x:f>IF(M135&gt;0,N135/M135,"")</x:f>
        <x:v>0.2727272727272727</x:v>
      </x:c>
      <x:c r="Q135" s="141" t="n">
        <x:f>ROUND(L135*(1+'Assumptions'!$B$7)/'Assumptions'!$B$9,0)*'Assumptions'!$B$9</x:f>
        <x:v>155</x:v>
      </x:c>
      <x:c r="R135" s="141" t="n">
        <x:f>Q135-M135</x:f>
        <x:v>45</x:v>
      </x:c>
      <x:c r="S135" s="143" t="n">
        <x:f>'Assumptions'!$B$8</x:f>
        <x:v>12</x:v>
      </x:c>
      <x:c r="T135" s="141" t="n">
        <x:f>N135*S135</x:f>
        <x:v>360</x:v>
      </x:c>
      <x:c r="U135" s="139" t="str">
        <x:v>Source Valid</x:v>
      </x:c>
      <x:c r="V135" s="139" t="str">
        <x:v>High</x:v>
      </x:c>
      <x:c r="W135" s="147" t="str">
        <x:v>Source wholesale and buying prices retained</x:v>
      </x:c>
      <x:c r="X135" s="139" t="str">
        <x:v>Ready</x:v>
      </x:c>
      <x:c r="Y135" s="144" t="b">
        <x:v>1</x:v>
      </x:c>
      <x:c r="Z135" s="139" t="str">
        <x:v>WS RATES.pdf</x:v>
      </x:c>
      <x:c r="AA135" s="139" t="n">
        <x:v>4</x:v>
      </x:c>
      <x:c r="AB135" s="139" t="n">
        <x:v>27</x:v>
      </x:c>
      <x:c r="AC135" s="139" t="str">
        <x:v>PLASTIC BAT 0 A+</x:v>
      </x:c>
      <x:c r="AD135" s="145" t="n">
        <x:v>140</x:v>
      </x:c>
      <x:c r="AE135" s="147" t="str">
        <x:v>Merged across PDFs — Exact/source-linked match</x:v>
      </x:c>
      <x:c r="AF135" s="147" t="str">
        <x:v>Exact WS RATES.pdf name</x:v>
      </x:c>
      <x:c r="AG135" s="147" t="str">
        <x:v>Exact WS RATES.pdf category</x:v>
      </x:c>
      <x:c r="AH135" s="139" t="str">
        <x:v>WS-RATES:4:27</x:v>
      </x:c>
      <x:c r="AI135" s="146"/>
      <x:c r="AJ135" s="146"/>
      <x:c r="AK135" s="146"/>
      <x:c r="AL135" s="146"/>
      <x:c r="AM135" s="146"/>
      <x:c r="AN135" s="147" t="str"/>
    </x:row>
    <x:row r="136">
      <x:c r="A136" s="139" t="str">
        <x:v>RS-000135</x:v>
      </x:c>
      <x:c r="B136" s="147" t="str">
        <x:v>PIANO MATH BOX (502)</x:v>
      </x:c>
      <x:c r="C136" s="139" t="str">
        <x:v>GEOMATRIES</x:v>
      </x:c>
      <x:c r="D136" s="139" t="str">
        <x:v>Both</x:v>
      </x:c>
      <x:c r="E136" s="147" t="str">
        <x:v>From initial classified workbook</x:v>
      </x:c>
      <x:c r="F136" s="139" t="str">
        <x:v>Box</x:v>
      </x:c>
      <x:c r="G136" s="139"/>
      <x:c r="H136" s="139" t="str">
        <x:v>Not stated</x:v>
      </x:c>
      <x:c r="I136" s="139" t="str">
        <x:v>PKR</x:v>
      </x:c>
      <x:c r="J136" s="140" t="n">
        <x:v>300</x:v>
      </x:c>
      <x:c r="K136" s="140" t="n">
        <x:v>285</x:v>
      </x:c>
      <x:c r="L136" s="140" t="n">
        <x:v>300</x:v>
      </x:c>
      <x:c r="M136" s="140" t="n">
        <x:v>285</x:v>
      </x:c>
      <x:c r="N136" s="141" t="n">
        <x:f>L136-M136</x:f>
        <x:v>15</x:v>
      </x:c>
      <x:c r="O136" s="142" t="n">
        <x:f>IF(L136&gt;0,N136/L136,"")</x:f>
        <x:v>0.05</x:v>
      </x:c>
      <x:c r="P136" s="142" t="n">
        <x:f>IF(M136&gt;0,N136/M136,"")</x:f>
        <x:v>0.05263157894736842</x:v>
      </x:c>
      <x:c r="Q136" s="141" t="n">
        <x:f>ROUND(L136*(1+'Assumptions'!$B$7)/'Assumptions'!$B$9,0)*'Assumptions'!$B$9</x:f>
        <x:v>330</x:v>
      </x:c>
      <x:c r="R136" s="141" t="n">
        <x:f>Q136-M136</x:f>
        <x:v>45</x:v>
      </x:c>
      <x:c r="S136" s="143" t="n">
        <x:f>'Assumptions'!$B$8</x:f>
        <x:v>12</x:v>
      </x:c>
      <x:c r="T136" s="141" t="n">
        <x:f>N136*S136</x:f>
        <x:v>180</x:v>
      </x:c>
      <x:c r="U136" s="139" t="str">
        <x:v>Source Valid</x:v>
      </x:c>
      <x:c r="V136" s="139" t="str">
        <x:v>High</x:v>
      </x:c>
      <x:c r="W136" s="147" t="str">
        <x:v>Source wholesale and buying prices retained</x:v>
      </x:c>
      <x:c r="X136" s="139" t="str">
        <x:v>Ready</x:v>
      </x:c>
      <x:c r="Y136" s="144" t="b">
        <x:v>1</x:v>
      </x:c>
      <x:c r="Z136" s="139" t="str">
        <x:v>WS RATES.pdf</x:v>
      </x:c>
      <x:c r="AA136" s="139" t="n">
        <x:v>4</x:v>
      </x:c>
      <x:c r="AB136" s="139" t="n">
        <x:v>28</x:v>
      </x:c>
      <x:c r="AC136" s="139" t="str">
        <x:v>PIANO MATH BOX (502)</x:v>
      </x:c>
      <x:c r="AD136" s="145" t="n">
        <x:v>300</x:v>
      </x:c>
      <x:c r="AE136" s="147" t="str">
        <x:v>Merged across PDFs — Exact/source-linked match</x:v>
      </x:c>
      <x:c r="AF136" s="147" t="str">
        <x:v>Exact WS RATES.pdf name</x:v>
      </x:c>
      <x:c r="AG136" s="147" t="str">
        <x:v>Exact WS RATES.pdf category</x:v>
      </x:c>
      <x:c r="AH136" s="139" t="str">
        <x:v>WS-RATES:4:28</x:v>
      </x:c>
      <x:c r="AI136" s="146"/>
      <x:c r="AJ136" s="146"/>
      <x:c r="AK136" s="146"/>
      <x:c r="AL136" s="146"/>
      <x:c r="AM136" s="146"/>
      <x:c r="AN136" s="147" t="str"/>
    </x:row>
    <x:row r="137">
      <x:c r="A137" s="139" t="str">
        <x:v>RS-000136</x:v>
      </x:c>
      <x:c r="B137" s="147" t="str">
        <x:v>CANVAS 4X4</x:v>
      </x:c>
      <x:c r="C137" s="139" t="str">
        <x:v>CANVAS BOARD</x:v>
      </x:c>
      <x:c r="D137" s="139" t="str">
        <x:v>Both</x:v>
      </x:c>
      <x:c r="E137" s="147" t="str">
        <x:v>From initial classified workbook</x:v>
      </x:c>
      <x:c r="F137" s="139" t="str">
        <x:v>Piece</x:v>
      </x:c>
      <x:c r="G137" s="139"/>
      <x:c r="H137" s="139" t="str">
        <x:v>Not stated</x:v>
      </x:c>
      <x:c r="I137" s="139" t="str">
        <x:v>PKR</x:v>
      </x:c>
      <x:c r="J137" s="140" t="n">
        <x:v>55</x:v>
      </x:c>
      <x:c r="K137" s="140" t="n">
        <x:v>40</x:v>
      </x:c>
      <x:c r="L137" s="140" t="n">
        <x:v>55</x:v>
      </x:c>
      <x:c r="M137" s="140" t="n">
        <x:v>40</x:v>
      </x:c>
      <x:c r="N137" s="141" t="n">
        <x:f>L137-M137</x:f>
        <x:v>15</x:v>
      </x:c>
      <x:c r="O137" s="142" t="n">
        <x:f>IF(L137&gt;0,N137/L137,"")</x:f>
        <x:v>0.2727272727272727</x:v>
      </x:c>
      <x:c r="P137" s="142" t="n">
        <x:f>IF(M137&gt;0,N137/M137,"")</x:f>
        <x:v>0.375</x:v>
      </x:c>
      <x:c r="Q137" s="141" t="n">
        <x:f>ROUND(L137*(1+'Assumptions'!$B$7)/'Assumptions'!$B$9,0)*'Assumptions'!$B$9</x:f>
        <x:v>60</x:v>
      </x:c>
      <x:c r="R137" s="141" t="n">
        <x:f>Q137-M137</x:f>
        <x:v>20</x:v>
      </x:c>
      <x:c r="S137" s="143" t="n">
        <x:f>'Assumptions'!$B$8</x:f>
        <x:v>12</x:v>
      </x:c>
      <x:c r="T137" s="141" t="n">
        <x:f>N137*S137</x:f>
        <x:v>180</x:v>
      </x:c>
      <x:c r="U137" s="139" t="str">
        <x:v>Source Valid</x:v>
      </x:c>
      <x:c r="V137" s="139" t="str">
        <x:v>High</x:v>
      </x:c>
      <x:c r="W137" s="147" t="str">
        <x:v>Source wholesale and buying prices retained</x:v>
      </x:c>
      <x:c r="X137" s="139" t="str">
        <x:v>Ready</x:v>
      </x:c>
      <x:c r="Y137" s="144" t="b">
        <x:v>1</x:v>
      </x:c>
      <x:c r="Z137" s="139" t="str">
        <x:v>WS RATES.pdf</x:v>
      </x:c>
      <x:c r="AA137" s="139" t="n">
        <x:v>4</x:v>
      </x:c>
      <x:c r="AB137" s="139" t="n">
        <x:v>29</x:v>
      </x:c>
      <x:c r="AC137" s="139" t="str">
        <x:v>CANVAS 4X4</x:v>
      </x:c>
      <x:c r="AD137" s="145" t="n">
        <x:v>55</x:v>
      </x:c>
      <x:c r="AE137" s="147" t="str">
        <x:v>Merged across PDFs — Exact/source-linked match</x:v>
      </x:c>
      <x:c r="AF137" s="147" t="str">
        <x:v>Exact WS RATES.pdf name</x:v>
      </x:c>
      <x:c r="AG137" s="147" t="str">
        <x:v>Exact WS RATES.pdf category</x:v>
      </x:c>
      <x:c r="AH137" s="139" t="str">
        <x:v>WS-RATES:4:29</x:v>
      </x:c>
      <x:c r="AI137" s="146"/>
      <x:c r="AJ137" s="146"/>
      <x:c r="AK137" s="146"/>
      <x:c r="AL137" s="146"/>
      <x:c r="AM137" s="146"/>
      <x:c r="AN137" s="147" t="str"/>
    </x:row>
    <x:row r="138">
      <x:c r="A138" s="139" t="str">
        <x:v>RS-000137</x:v>
      </x:c>
      <x:c r="B138" s="147" t="str">
        <x:v>WHITE BOARD 6X4 3/4</x:v>
      </x:c>
      <x:c r="C138" s="139" t="str">
        <x:v>WHITE BOARD</x:v>
      </x:c>
      <x:c r="D138" s="139" t="str">
        <x:v>Both</x:v>
      </x:c>
      <x:c r="E138" s="147" t="str">
        <x:v>From initial classified workbook</x:v>
      </x:c>
      <x:c r="F138" s="139" t="str">
        <x:v>Piece</x:v>
      </x:c>
      <x:c r="G138" s="139"/>
      <x:c r="H138" s="139" t="str">
        <x:v>Not stated</x:v>
      </x:c>
      <x:c r="I138" s="139" t="str">
        <x:v>PKR</x:v>
      </x:c>
      <x:c r="J138" s="140" t="n">
        <x:v>5040</x:v>
      </x:c>
      <x:c r="K138" s="140" t="n">
        <x:v>4840</x:v>
      </x:c>
      <x:c r="L138" s="140" t="n">
        <x:v>5040</x:v>
      </x:c>
      <x:c r="M138" s="140" t="n">
        <x:v>4840</x:v>
      </x:c>
      <x:c r="N138" s="141" t="n">
        <x:f>L138-M138</x:f>
        <x:v>200</x:v>
      </x:c>
      <x:c r="O138" s="142" t="n">
        <x:f>IF(L138&gt;0,N138/L138,"")</x:f>
        <x:v>0.03968253968253968</x:v>
      </x:c>
      <x:c r="P138" s="142" t="n">
        <x:f>IF(M138&gt;0,N138/M138,"")</x:f>
        <x:v>0.04132231404958678</x:v>
      </x:c>
      <x:c r="Q138" s="141" t="n">
        <x:f>ROUND(L138*(1+'Assumptions'!$B$7)/'Assumptions'!$B$9,0)*'Assumptions'!$B$9</x:f>
        <x:v>5545</x:v>
      </x:c>
      <x:c r="R138" s="141" t="n">
        <x:f>Q138-M138</x:f>
        <x:v>705</x:v>
      </x:c>
      <x:c r="S138" s="143" t="n">
        <x:f>'Assumptions'!$B$8</x:f>
        <x:v>12</x:v>
      </x:c>
      <x:c r="T138" s="141" t="n">
        <x:f>N138*S138</x:f>
        <x:v>2400</x:v>
      </x:c>
      <x:c r="U138" s="139" t="str">
        <x:v>Source Valid</x:v>
      </x:c>
      <x:c r="V138" s="139" t="str">
        <x:v>High</x:v>
      </x:c>
      <x:c r="W138" s="147" t="str">
        <x:v>Source wholesale and buying prices retained</x:v>
      </x:c>
      <x:c r="X138" s="139" t="str">
        <x:v>Ready</x:v>
      </x:c>
      <x:c r="Y138" s="144" t="b">
        <x:v>1</x:v>
      </x:c>
      <x:c r="Z138" s="139" t="str">
        <x:v>WS RATES.pdf</x:v>
      </x:c>
      <x:c r="AA138" s="139" t="n">
        <x:v>4</x:v>
      </x:c>
      <x:c r="AB138" s="139" t="n">
        <x:v>30</x:v>
      </x:c>
      <x:c r="AC138" s="139" t="str">
        <x:v>WHITE BOARD 6X4 3/4</x:v>
      </x:c>
      <x:c r="AD138" s="145" t="n">
        <x:v>5040</x:v>
      </x:c>
      <x:c r="AE138" s="147" t="str">
        <x:v>Merged across PDFs — Exact/source-linked match</x:v>
      </x:c>
      <x:c r="AF138" s="147" t="str">
        <x:v>Exact WS RATES.pdf name</x:v>
      </x:c>
      <x:c r="AG138" s="147" t="str">
        <x:v>Exact WS RATES.pdf category</x:v>
      </x:c>
      <x:c r="AH138" s="139" t="str">
        <x:v>WS-RATES:4:30</x:v>
      </x:c>
      <x:c r="AI138" s="146"/>
      <x:c r="AJ138" s="146"/>
      <x:c r="AK138" s="146"/>
      <x:c r="AL138" s="146"/>
      <x:c r="AM138" s="146"/>
      <x:c r="AN138" s="147" t="str"/>
    </x:row>
    <x:row r="139">
      <x:c r="A139" s="139" t="str">
        <x:v>RS-000138</x:v>
      </x:c>
      <x:c r="B139" s="147" t="str">
        <x:v>WHITE BOARD 3X4 3/4</x:v>
      </x:c>
      <x:c r="C139" s="139" t="str">
        <x:v>WHITE BOARD</x:v>
      </x:c>
      <x:c r="D139" s="139" t="str">
        <x:v>Both</x:v>
      </x:c>
      <x:c r="E139" s="147" t="str">
        <x:v>From initial classified workbook</x:v>
      </x:c>
      <x:c r="F139" s="139" t="str">
        <x:v>Piece</x:v>
      </x:c>
      <x:c r="G139" s="139"/>
      <x:c r="H139" s="139" t="str">
        <x:v>Not stated</x:v>
      </x:c>
      <x:c r="I139" s="139" t="str">
        <x:v>PKR</x:v>
      </x:c>
      <x:c r="J139" s="140" t="n">
        <x:v>2550</x:v>
      </x:c>
      <x:c r="K139" s="140" t="n">
        <x:v>2430</x:v>
      </x:c>
      <x:c r="L139" s="140" t="n">
        <x:v>2550</x:v>
      </x:c>
      <x:c r="M139" s="140" t="n">
        <x:v>2430</x:v>
      </x:c>
      <x:c r="N139" s="141" t="n">
        <x:f>L139-M139</x:f>
        <x:v>120</x:v>
      </x:c>
      <x:c r="O139" s="142" t="n">
        <x:f>IF(L139&gt;0,N139/L139,"")</x:f>
        <x:v>0.047058823529411764</x:v>
      </x:c>
      <x:c r="P139" s="142" t="n">
        <x:f>IF(M139&gt;0,N139/M139,"")</x:f>
        <x:v>0.04938271604938271</x:v>
      </x:c>
      <x:c r="Q139" s="141" t="n">
        <x:f>ROUND(L139*(1+'Assumptions'!$B$7)/'Assumptions'!$B$9,0)*'Assumptions'!$B$9</x:f>
        <x:v>2805</x:v>
      </x:c>
      <x:c r="R139" s="141" t="n">
        <x:f>Q139-M139</x:f>
        <x:v>375</x:v>
      </x:c>
      <x:c r="S139" s="143" t="n">
        <x:f>'Assumptions'!$B$8</x:f>
        <x:v>12</x:v>
      </x:c>
      <x:c r="T139" s="141" t="n">
        <x:f>N139*S139</x:f>
        <x:v>1440</x:v>
      </x:c>
      <x:c r="U139" s="139" t="str">
        <x:v>Source Valid</x:v>
      </x:c>
      <x:c r="V139" s="139" t="str">
        <x:v>High</x:v>
      </x:c>
      <x:c r="W139" s="147" t="str">
        <x:v>Source wholesale and buying prices retained</x:v>
      </x:c>
      <x:c r="X139" s="139" t="str">
        <x:v>Ready</x:v>
      </x:c>
      <x:c r="Y139" s="144" t="b">
        <x:v>1</x:v>
      </x:c>
      <x:c r="Z139" s="139" t="str">
        <x:v>WS RATES.pdf</x:v>
      </x:c>
      <x:c r="AA139" s="139" t="n">
        <x:v>4</x:v>
      </x:c>
      <x:c r="AB139" s="139" t="n">
        <x:v>31</x:v>
      </x:c>
      <x:c r="AC139" s="139" t="str">
        <x:v>WHITE BOARD 3X4 3/4</x:v>
      </x:c>
      <x:c r="AD139" s="145" t="n">
        <x:v>2550</x:v>
      </x:c>
      <x:c r="AE139" s="147" t="str">
        <x:v>Merged across PDFs — Exact/source-linked match</x:v>
      </x:c>
      <x:c r="AF139" s="147" t="str">
        <x:v>Exact WS RATES.pdf name</x:v>
      </x:c>
      <x:c r="AG139" s="147" t="str">
        <x:v>Exact WS RATES.pdf category</x:v>
      </x:c>
      <x:c r="AH139" s="139" t="str">
        <x:v>WS-RATES:4:31</x:v>
      </x:c>
      <x:c r="AI139" s="146"/>
      <x:c r="AJ139" s="146"/>
      <x:c r="AK139" s="146"/>
      <x:c r="AL139" s="146"/>
      <x:c r="AM139" s="146"/>
      <x:c r="AN139" s="147" t="str"/>
    </x:row>
    <x:row r="140">
      <x:c r="A140" s="139" t="str">
        <x:v>RS-000139</x:v>
      </x:c>
      <x:c r="B140" s="147" t="str">
        <x:v>ANDA WATER COLOUR MINI 8023</x:v>
      </x:c>
      <x:c r="C140" s="139" t="str">
        <x:v>WATER COLORS</x:v>
      </x:c>
      <x:c r="D140" s="139" t="str">
        <x:v>Both</x:v>
      </x:c>
      <x:c r="E140" s="147" t="str">
        <x:v>From initial classified workbook</x:v>
      </x:c>
      <x:c r="F140" s="139" t="str">
        <x:v>Piece</x:v>
      </x:c>
      <x:c r="G140" s="139"/>
      <x:c r="H140" s="139" t="str">
        <x:v>Not stated</x:v>
      </x:c>
      <x:c r="I140" s="139" t="str">
        <x:v>PKR</x:v>
      </x:c>
      <x:c r="J140" s="140" t="n">
        <x:v>70</x:v>
      </x:c>
      <x:c r="K140" s="140" t="n">
        <x:v>50</x:v>
      </x:c>
      <x:c r="L140" s="140" t="n">
        <x:v>70</x:v>
      </x:c>
      <x:c r="M140" s="140" t="n">
        <x:v>50</x:v>
      </x:c>
      <x:c r="N140" s="141" t="n">
        <x:f>L140-M140</x:f>
        <x:v>20</x:v>
      </x:c>
      <x:c r="O140" s="142" t="n">
        <x:f>IF(L140&gt;0,N140/L140,"")</x:f>
        <x:v>0.2857142857142857</x:v>
      </x:c>
      <x:c r="P140" s="142" t="n">
        <x:f>IF(M140&gt;0,N140/M140,"")</x:f>
        <x:v>0.4</x:v>
      </x:c>
      <x:c r="Q140" s="141" t="n">
        <x:f>ROUND(L140*(1+'Assumptions'!$B$7)/'Assumptions'!$B$9,0)*'Assumptions'!$B$9</x:f>
        <x:v>75</x:v>
      </x:c>
      <x:c r="R140" s="141" t="n">
        <x:f>Q140-M140</x:f>
        <x:v>25</x:v>
      </x:c>
      <x:c r="S140" s="143" t="n">
        <x:f>'Assumptions'!$B$8</x:f>
        <x:v>12</x:v>
      </x:c>
      <x:c r="T140" s="141" t="n">
        <x:f>N140*S140</x:f>
        <x:v>240</x:v>
      </x:c>
      <x:c r="U140" s="139" t="str">
        <x:v>Source Valid</x:v>
      </x:c>
      <x:c r="V140" s="139" t="str">
        <x:v>High</x:v>
      </x:c>
      <x:c r="W140" s="147" t="str">
        <x:v>Source wholesale and buying prices retained</x:v>
      </x:c>
      <x:c r="X140" s="139" t="str">
        <x:v>Ready</x:v>
      </x:c>
      <x:c r="Y140" s="144" t="b">
        <x:v>1</x:v>
      </x:c>
      <x:c r="Z140" s="139" t="str">
        <x:v>WS RATES.pdf</x:v>
      </x:c>
      <x:c r="AA140" s="139" t="n">
        <x:v>4</x:v>
      </x:c>
      <x:c r="AB140" s="139" t="n">
        <x:v>32</x:v>
      </x:c>
      <x:c r="AC140" s="139" t="str">
        <x:v>ANDA WATER COLOUR MINI</x:v>
      </x:c>
      <x:c r="AD140" s="145" t="n">
        <x:v>70</x:v>
      </x:c>
      <x:c r="AE140" s="147" t="str">
        <x:v>Merged across PDFs — Truncated-name completion</x:v>
      </x:c>
      <x:c r="AF140" s="147" t="str">
        <x:v>Completed/updated from WS RATES.pdf</x:v>
      </x:c>
      <x:c r="AG140" s="147" t="str">
        <x:v>Exact WS RATES.pdf category</x:v>
      </x:c>
      <x:c r="AH140" s="139" t="str">
        <x:v>WS-RATES:4:32</x:v>
      </x:c>
      <x:c r="AI140" s="146"/>
      <x:c r="AJ140" s="146"/>
      <x:c r="AK140" s="146"/>
      <x:c r="AL140" s="146"/>
      <x:c r="AM140" s="146"/>
      <x:c r="AN140" s="147" t="str"/>
    </x:row>
    <x:row r="141">
      <x:c r="A141" s="139" t="str">
        <x:v>RS-000140</x:v>
      </x:c>
      <x:c r="B141" s="147" t="str">
        <x:v>WOODEN BAT (MLL)</x:v>
      </x:c>
      <x:c r="C141" s="139" t="str">
        <x:v>BAT</x:v>
      </x:c>
      <x:c r="D141" s="139" t="str">
        <x:v>Both</x:v>
      </x:c>
      <x:c r="E141" s="147" t="str">
        <x:v>From initial classified workbook</x:v>
      </x:c>
      <x:c r="F141" s="139" t="str">
        <x:v>Piece</x:v>
      </x:c>
      <x:c r="G141" s="139"/>
      <x:c r="H141" s="139" t="str">
        <x:v>Not stated</x:v>
      </x:c>
      <x:c r="I141" s="139" t="str">
        <x:v>PKR</x:v>
      </x:c>
      <x:c r="J141" s="140" t="n">
        <x:v>850</x:v>
      </x:c>
      <x:c r="K141" s="140" t="n">
        <x:v>800</x:v>
      </x:c>
      <x:c r="L141" s="140" t="n">
        <x:v>850</x:v>
      </x:c>
      <x:c r="M141" s="140" t="n">
        <x:v>800</x:v>
      </x:c>
      <x:c r="N141" s="141" t="n">
        <x:f>L141-M141</x:f>
        <x:v>50</x:v>
      </x:c>
      <x:c r="O141" s="142" t="n">
        <x:f>IF(L141&gt;0,N141/L141,"")</x:f>
        <x:v>0.058823529411764705</x:v>
      </x:c>
      <x:c r="P141" s="142" t="n">
        <x:f>IF(M141&gt;0,N141/M141,"")</x:f>
        <x:v>0.0625</x:v>
      </x:c>
      <x:c r="Q141" s="141" t="n">
        <x:f>ROUND(L141*(1+'Assumptions'!$B$7)/'Assumptions'!$B$9,0)*'Assumptions'!$B$9</x:f>
        <x:v>935</x:v>
      </x:c>
      <x:c r="R141" s="141" t="n">
        <x:f>Q141-M141</x:f>
        <x:v>135</x:v>
      </x:c>
      <x:c r="S141" s="143" t="n">
        <x:f>'Assumptions'!$B$8</x:f>
        <x:v>12</x:v>
      </x:c>
      <x:c r="T141" s="141" t="n">
        <x:f>N141*S141</x:f>
        <x:v>600</x:v>
      </x:c>
      <x:c r="U141" s="139" t="str">
        <x:v>Source Valid</x:v>
      </x:c>
      <x:c r="V141" s="139" t="str">
        <x:v>High</x:v>
      </x:c>
      <x:c r="W141" s="147" t="str">
        <x:v>Source wholesale and buying prices retained</x:v>
      </x:c>
      <x:c r="X141" s="139" t="str">
        <x:v>Ready</x:v>
      </x:c>
      <x:c r="Y141" s="144" t="b">
        <x:v>1</x:v>
      </x:c>
      <x:c r="Z141" s="139" t="str">
        <x:v>WS RATES.pdf</x:v>
      </x:c>
      <x:c r="AA141" s="139" t="n">
        <x:v>4</x:v>
      </x:c>
      <x:c r="AB141" s="139" t="n">
        <x:v>33</x:v>
      </x:c>
      <x:c r="AC141" s="139" t="str">
        <x:v>WOODEN BAT (MLL)</x:v>
      </x:c>
      <x:c r="AD141" s="145" t="n">
        <x:v>850</x:v>
      </x:c>
      <x:c r="AE141" s="147" t="str">
        <x:v>Merged across PDFs — Exact/source-linked match</x:v>
      </x:c>
      <x:c r="AF141" s="147" t="str">
        <x:v>Exact WS RATES.pdf name</x:v>
      </x:c>
      <x:c r="AG141" s="147" t="str">
        <x:v>Exact WS RATES.pdf category</x:v>
      </x:c>
      <x:c r="AH141" s="139" t="str">
        <x:v>WS-RATES:4:33</x:v>
      </x:c>
      <x:c r="AI141" s="146"/>
      <x:c r="AJ141" s="146"/>
      <x:c r="AK141" s="146"/>
      <x:c r="AL141" s="146"/>
      <x:c r="AM141" s="146"/>
      <x:c r="AN141" s="147" t="str"/>
    </x:row>
    <x:row r="142">
      <x:c r="A142" s="139" t="str">
        <x:v>RS-000141</x:v>
      </x:c>
      <x:c r="B142" s="147" t="str">
        <x:v>GERMAN GLUE HERO SMALL</x:v>
      </x:c>
      <x:c r="C142" s="139" t="str">
        <x:v>GERMAN GLUE</x:v>
      </x:c>
      <x:c r="D142" s="139" t="str">
        <x:v>Both</x:v>
      </x:c>
      <x:c r="E142" s="147" t="str">
        <x:v>General mock classification</x:v>
      </x:c>
      <x:c r="F142" s="139" t="str">
        <x:v>Piece</x:v>
      </x:c>
      <x:c r="G142" s="139"/>
      <x:c r="H142" s="139" t="str">
        <x:v>Not stated</x:v>
      </x:c>
      <x:c r="I142" s="139" t="str">
        <x:v>PKR</x:v>
      </x:c>
      <x:c r="J142" s="140" t="n">
        <x:v>60</x:v>
      </x:c>
      <x:c r="K142" s="140" t="n">
        <x:v>50</x:v>
      </x:c>
      <x:c r="L142" s="140" t="n">
        <x:v>60</x:v>
      </x:c>
      <x:c r="M142" s="140" t="n">
        <x:v>50</x:v>
      </x:c>
      <x:c r="N142" s="141" t="n">
        <x:f>L142-M142</x:f>
        <x:v>10</x:v>
      </x:c>
      <x:c r="O142" s="142" t="n">
        <x:f>IF(L142&gt;0,N142/L142,"")</x:f>
        <x:v>0.16666666666666666</x:v>
      </x:c>
      <x:c r="P142" s="142" t="n">
        <x:f>IF(M142&gt;0,N142/M142,"")</x:f>
        <x:v>0.2</x:v>
      </x:c>
      <x:c r="Q142" s="141" t="n">
        <x:f>ROUND(L142*(1+'Assumptions'!$B$7)/'Assumptions'!$B$9,0)*'Assumptions'!$B$9</x:f>
        <x:v>65</x:v>
      </x:c>
      <x:c r="R142" s="141" t="n">
        <x:f>Q142-M142</x:f>
        <x:v>15</x:v>
      </x:c>
      <x:c r="S142" s="143" t="n">
        <x:f>'Assumptions'!$B$8</x:f>
        <x:v>12</x:v>
      </x:c>
      <x:c r="T142" s="141" t="n">
        <x:f>N142*S142</x:f>
        <x:v>120</x:v>
      </x:c>
      <x:c r="U142" s="139" t="str">
        <x:v>Source Valid</x:v>
      </x:c>
      <x:c r="V142" s="139" t="str">
        <x:v>High</x:v>
      </x:c>
      <x:c r="W142" s="147" t="str">
        <x:v>Source wholesale and buying prices retained</x:v>
      </x:c>
      <x:c r="X142" s="139" t="str">
        <x:v>Ready</x:v>
      </x:c>
      <x:c r="Y142" s="144" t="b">
        <x:v>1</x:v>
      </x:c>
      <x:c r="Z142" s="139" t="str">
        <x:v>WS RATES.pdf</x:v>
      </x:c>
      <x:c r="AA142" s="139" t="n">
        <x:v>4</x:v>
      </x:c>
      <x:c r="AB142" s="139" t="n">
        <x:v>34</x:v>
      </x:c>
      <x:c r="AC142" s="139"/>
      <x:c r="AD142" s="145"/>
      <x:c r="AE142" s="147" t="str">
        <x:v>New in complete PDF</x:v>
      </x:c>
      <x:c r="AF142" s="147" t="str">
        <x:v>Exact WS RATES.pdf name</x:v>
      </x:c>
      <x:c r="AG142" s="147" t="str">
        <x:v>Exact WS RATES.pdf category</x:v>
      </x:c>
      <x:c r="AH142" s="139" t="str">
        <x:v>WS-RATES:4:34</x:v>
      </x:c>
      <x:c r="AI142" s="146"/>
      <x:c r="AJ142" s="146"/>
      <x:c r="AK142" s="146"/>
      <x:c r="AL142" s="146"/>
      <x:c r="AM142" s="146"/>
      <x:c r="AN142" s="147" t="str"/>
    </x:row>
    <x:row r="143">
      <x:c r="A143" s="139" t="str">
        <x:v>RS-000142</x:v>
      </x:c>
      <x:c r="B143" s="147" t="str">
        <x:v>GERMAN GLUE NAFEES 175G</x:v>
      </x:c>
      <x:c r="C143" s="139" t="str">
        <x:v>GERMAN GLUE</x:v>
      </x:c>
      <x:c r="D143" s="139" t="str">
        <x:v>Both</x:v>
      </x:c>
      <x:c r="E143" s="147" t="str">
        <x:v>From initial classified workbook</x:v>
      </x:c>
      <x:c r="F143" s="139" t="str">
        <x:v>Piece</x:v>
      </x:c>
      <x:c r="G143" s="139"/>
      <x:c r="H143" s="139" t="str">
        <x:v>Not stated</x:v>
      </x:c>
      <x:c r="I143" s="139" t="str">
        <x:v>PKR</x:v>
      </x:c>
      <x:c r="J143" s="140" t="n">
        <x:v>90</x:v>
      </x:c>
      <x:c r="K143" s="140" t="n">
        <x:v>83</x:v>
      </x:c>
      <x:c r="L143" s="140" t="n">
        <x:v>90</x:v>
      </x:c>
      <x:c r="M143" s="140" t="n">
        <x:v>83</x:v>
      </x:c>
      <x:c r="N143" s="141" t="n">
        <x:f>L143-M143</x:f>
        <x:v>7</x:v>
      </x:c>
      <x:c r="O143" s="142" t="n">
        <x:f>IF(L143&gt;0,N143/L143,"")</x:f>
        <x:v>0.07777777777777778</x:v>
      </x:c>
      <x:c r="P143" s="142" t="n">
        <x:f>IF(M143&gt;0,N143/M143,"")</x:f>
        <x:v>0.08433734939759036</x:v>
      </x:c>
      <x:c r="Q143" s="141" t="n">
        <x:f>ROUND(L143*(1+'Assumptions'!$B$7)/'Assumptions'!$B$9,0)*'Assumptions'!$B$9</x:f>
        <x:v>100</x:v>
      </x:c>
      <x:c r="R143" s="141" t="n">
        <x:f>Q143-M143</x:f>
        <x:v>17</x:v>
      </x:c>
      <x:c r="S143" s="143" t="n">
        <x:f>'Assumptions'!$B$8</x:f>
        <x:v>12</x:v>
      </x:c>
      <x:c r="T143" s="141" t="n">
        <x:f>N143*S143</x:f>
        <x:v>84</x:v>
      </x:c>
      <x:c r="U143" s="139" t="str">
        <x:v>Source Valid</x:v>
      </x:c>
      <x:c r="V143" s="139" t="str">
        <x:v>High</x:v>
      </x:c>
      <x:c r="W143" s="147" t="str">
        <x:v>Source wholesale and buying prices retained</x:v>
      </x:c>
      <x:c r="X143" s="139" t="str">
        <x:v>Ready</x:v>
      </x:c>
      <x:c r="Y143" s="144" t="b">
        <x:v>1</x:v>
      </x:c>
      <x:c r="Z143" s="139" t="str">
        <x:v>WS RATES.pdf</x:v>
      </x:c>
      <x:c r="AA143" s="139" t="n">
        <x:v>4</x:v>
      </x:c>
      <x:c r="AB143" s="139" t="n">
        <x:v>35</x:v>
      </x:c>
      <x:c r="AC143" s="139" t="str">
        <x:v>GERMAN GLUE NAFEES 175G</x:v>
      </x:c>
      <x:c r="AD143" s="145" t="n">
        <x:v>90</x:v>
      </x:c>
      <x:c r="AE143" s="147" t="str">
        <x:v>Merged across PDFs — Exact/source-linked match</x:v>
      </x:c>
      <x:c r="AF143" s="147" t="str">
        <x:v>Exact WS RATES.pdf name</x:v>
      </x:c>
      <x:c r="AG143" s="147" t="str">
        <x:v>Exact WS RATES.pdf category</x:v>
      </x:c>
      <x:c r="AH143" s="139" t="str">
        <x:v>WS-RATES:4:35</x:v>
      </x:c>
      <x:c r="AI143" s="146"/>
      <x:c r="AJ143" s="146"/>
      <x:c r="AK143" s="146"/>
      <x:c r="AL143" s="146"/>
      <x:c r="AM143" s="146"/>
      <x:c r="AN143" s="147" t="str"/>
    </x:row>
    <x:row r="144">
      <x:c r="A144" s="139" t="str">
        <x:v>RS-000143</x:v>
      </x:c>
      <x:c r="B144" s="147" t="str">
        <x:v>LUNCH BOX KIDCO</x:v>
      </x:c>
      <x:c r="C144" s="139" t="str">
        <x:v>CHINA</x:v>
      </x:c>
      <x:c r="D144" s="139" t="str">
        <x:v>Both</x:v>
      </x:c>
      <x:c r="E144" s="147" t="str">
        <x:v>From initial classified workbook</x:v>
      </x:c>
      <x:c r="F144" s="139" t="str">
        <x:v>Box</x:v>
      </x:c>
      <x:c r="G144" s="139"/>
      <x:c r="H144" s="139" t="str">
        <x:v>Not stated</x:v>
      </x:c>
      <x:c r="I144" s="139" t="str">
        <x:v>PKR</x:v>
      </x:c>
      <x:c r="J144" s="140" t="n">
        <x:v>320</x:v>
      </x:c>
      <x:c r="K144" s="140" t="n">
        <x:v>280</x:v>
      </x:c>
      <x:c r="L144" s="140" t="n">
        <x:v>320</x:v>
      </x:c>
      <x:c r="M144" s="140" t="n">
        <x:v>280</x:v>
      </x:c>
      <x:c r="N144" s="141" t="n">
        <x:f>L144-M144</x:f>
        <x:v>40</x:v>
      </x:c>
      <x:c r="O144" s="142" t="n">
        <x:f>IF(L144&gt;0,N144/L144,"")</x:f>
        <x:v>0.125</x:v>
      </x:c>
      <x:c r="P144" s="142" t="n">
        <x:f>IF(M144&gt;0,N144/M144,"")</x:f>
        <x:v>0.14285714285714285</x:v>
      </x:c>
      <x:c r="Q144" s="141" t="n">
        <x:f>ROUND(L144*(1+'Assumptions'!$B$7)/'Assumptions'!$B$9,0)*'Assumptions'!$B$9</x:f>
        <x:v>350</x:v>
      </x:c>
      <x:c r="R144" s="141" t="n">
        <x:f>Q144-M144</x:f>
        <x:v>70</x:v>
      </x:c>
      <x:c r="S144" s="143" t="n">
        <x:f>'Assumptions'!$B$8</x:f>
        <x:v>12</x:v>
      </x:c>
      <x:c r="T144" s="141" t="n">
        <x:f>N144*S144</x:f>
        <x:v>480</x:v>
      </x:c>
      <x:c r="U144" s="139" t="str">
        <x:v>Source Valid</x:v>
      </x:c>
      <x:c r="V144" s="139" t="str">
        <x:v>High</x:v>
      </x:c>
      <x:c r="W144" s="147" t="str">
        <x:v>Source wholesale and buying prices retained</x:v>
      </x:c>
      <x:c r="X144" s="139" t="str">
        <x:v>Ready</x:v>
      </x:c>
      <x:c r="Y144" s="144" t="b">
        <x:v>1</x:v>
      </x:c>
      <x:c r="Z144" s="139" t="str">
        <x:v>WS RATES.pdf</x:v>
      </x:c>
      <x:c r="AA144" s="139" t="n">
        <x:v>4</x:v>
      </x:c>
      <x:c r="AB144" s="139" t="n">
        <x:v>36</x:v>
      </x:c>
      <x:c r="AC144" s="139" t="str">
        <x:v>LUNCH BOX KIDCO</x:v>
      </x:c>
      <x:c r="AD144" s="145" t="n">
        <x:v>320</x:v>
      </x:c>
      <x:c r="AE144" s="147" t="str">
        <x:v>Merged across PDFs — Exact/source-linked match</x:v>
      </x:c>
      <x:c r="AF144" s="147" t="str">
        <x:v>Exact WS RATES.pdf name</x:v>
      </x:c>
      <x:c r="AG144" s="147" t="str">
        <x:v>Exact WS RATES.pdf category</x:v>
      </x:c>
      <x:c r="AH144" s="139" t="str">
        <x:v>WS-RATES:4:36</x:v>
      </x:c>
      <x:c r="AI144" s="146"/>
      <x:c r="AJ144" s="146"/>
      <x:c r="AK144" s="146"/>
      <x:c r="AL144" s="146"/>
      <x:c r="AM144" s="146"/>
      <x:c r="AN144" s="147" t="str"/>
    </x:row>
    <x:row r="145">
      <x:c r="A145" s="139" t="str">
        <x:v>RS-000144</x:v>
      </x:c>
      <x:c r="B145" s="147" t="str">
        <x:v>WATER BOTTLE FLEX</x:v>
      </x:c>
      <x:c r="C145" s="139" t="str">
        <x:v>CHINA</x:v>
      </x:c>
      <x:c r="D145" s="139" t="str">
        <x:v>Both</x:v>
      </x:c>
      <x:c r="E145" s="147" t="str">
        <x:v>From initial classified workbook</x:v>
      </x:c>
      <x:c r="F145" s="139" t="str">
        <x:v>Piece</x:v>
      </x:c>
      <x:c r="G145" s="139"/>
      <x:c r="H145" s="139" t="str">
        <x:v>Not stated</x:v>
      </x:c>
      <x:c r="I145" s="139" t="str">
        <x:v>PKR</x:v>
      </x:c>
      <x:c r="J145" s="140" t="n">
        <x:v>245</x:v>
      </x:c>
      <x:c r="K145" s="140" t="n">
        <x:v>220</x:v>
      </x:c>
      <x:c r="L145" s="140" t="n">
        <x:v>245</x:v>
      </x:c>
      <x:c r="M145" s="140" t="n">
        <x:v>220</x:v>
      </x:c>
      <x:c r="N145" s="141" t="n">
        <x:f>L145-M145</x:f>
        <x:v>25</x:v>
      </x:c>
      <x:c r="O145" s="142" t="n">
        <x:f>IF(L145&gt;0,N145/L145,"")</x:f>
        <x:v>0.10204081632653061</x:v>
      </x:c>
      <x:c r="P145" s="142" t="n">
        <x:f>IF(M145&gt;0,N145/M145,"")</x:f>
        <x:v>0.11363636363636363</x:v>
      </x:c>
      <x:c r="Q145" s="141" t="n">
        <x:f>ROUND(L145*(1+'Assumptions'!$B$7)/'Assumptions'!$B$9,0)*'Assumptions'!$B$9</x:f>
        <x:v>270</x:v>
      </x:c>
      <x:c r="R145" s="141" t="n">
        <x:f>Q145-M145</x:f>
        <x:v>50</x:v>
      </x:c>
      <x:c r="S145" s="143" t="n">
        <x:f>'Assumptions'!$B$8</x:f>
        <x:v>12</x:v>
      </x:c>
      <x:c r="T145" s="141" t="n">
        <x:f>N145*S145</x:f>
        <x:v>300</x:v>
      </x:c>
      <x:c r="U145" s="139" t="str">
        <x:v>Source Valid</x:v>
      </x:c>
      <x:c r="V145" s="139" t="str">
        <x:v>High</x:v>
      </x:c>
      <x:c r="W145" s="147" t="str">
        <x:v>Source wholesale and buying prices retained</x:v>
      </x:c>
      <x:c r="X145" s="139" t="str">
        <x:v>Ready</x:v>
      </x:c>
      <x:c r="Y145" s="144" t="b">
        <x:v>1</x:v>
      </x:c>
      <x:c r="Z145" s="139" t="str">
        <x:v>WS RATES.pdf</x:v>
      </x:c>
      <x:c r="AA145" s="139" t="n">
        <x:v>4</x:v>
      </x:c>
      <x:c r="AB145" s="139" t="n">
        <x:v>37</x:v>
      </x:c>
      <x:c r="AC145" s="139" t="str">
        <x:v>WATER BOTTLE FLEX</x:v>
      </x:c>
      <x:c r="AD145" s="145" t="n">
        <x:v>245</x:v>
      </x:c>
      <x:c r="AE145" s="147" t="str">
        <x:v>Merged across PDFs — Exact/source-linked match</x:v>
      </x:c>
      <x:c r="AF145" s="147" t="str">
        <x:v>Exact WS RATES.pdf name</x:v>
      </x:c>
      <x:c r="AG145" s="147" t="str">
        <x:v>Exact WS RATES.pdf category</x:v>
      </x:c>
      <x:c r="AH145" s="139" t="str">
        <x:v>WS-RATES:4:37</x:v>
      </x:c>
      <x:c r="AI145" s="146"/>
      <x:c r="AJ145" s="146"/>
      <x:c r="AK145" s="146"/>
      <x:c r="AL145" s="146"/>
      <x:c r="AM145" s="146"/>
      <x:c r="AN145" s="147" t="str"/>
    </x:row>
    <x:row r="146">
      <x:c r="A146" s="139" t="str">
        <x:v>RS-000145</x:v>
      </x:c>
      <x:c r="B146" s="147" t="str">
        <x:v>LUNCH BOX HUNTER</x:v>
      </x:c>
      <x:c r="C146" s="139" t="str">
        <x:v>CHINA</x:v>
      </x:c>
      <x:c r="D146" s="139" t="str">
        <x:v>Both</x:v>
      </x:c>
      <x:c r="E146" s="147" t="str">
        <x:v>From initial classified workbook</x:v>
      </x:c>
      <x:c r="F146" s="139" t="str">
        <x:v>Box</x:v>
      </x:c>
      <x:c r="G146" s="139"/>
      <x:c r="H146" s="139" t="str">
        <x:v>Not stated</x:v>
      </x:c>
      <x:c r="I146" s="139" t="str">
        <x:v>PKR</x:v>
      </x:c>
      <x:c r="J146" s="140" t="n">
        <x:v>245</x:v>
      </x:c>
      <x:c r="K146" s="140" t="n">
        <x:v>210</x:v>
      </x:c>
      <x:c r="L146" s="140" t="n">
        <x:v>245</x:v>
      </x:c>
      <x:c r="M146" s="140" t="n">
        <x:v>210</x:v>
      </x:c>
      <x:c r="N146" s="141" t="n">
        <x:f>L146-M146</x:f>
        <x:v>35</x:v>
      </x:c>
      <x:c r="O146" s="142" t="n">
        <x:f>IF(L146&gt;0,N146/L146,"")</x:f>
        <x:v>0.14285714285714285</x:v>
      </x:c>
      <x:c r="P146" s="142" t="n">
        <x:f>IF(M146&gt;0,N146/M146,"")</x:f>
        <x:v>0.16666666666666666</x:v>
      </x:c>
      <x:c r="Q146" s="141" t="n">
        <x:f>ROUND(L146*(1+'Assumptions'!$B$7)/'Assumptions'!$B$9,0)*'Assumptions'!$B$9</x:f>
        <x:v>270</x:v>
      </x:c>
      <x:c r="R146" s="141" t="n">
        <x:f>Q146-M146</x:f>
        <x:v>60</x:v>
      </x:c>
      <x:c r="S146" s="143" t="n">
        <x:f>'Assumptions'!$B$8</x:f>
        <x:v>12</x:v>
      </x:c>
      <x:c r="T146" s="141" t="n">
        <x:f>N146*S146</x:f>
        <x:v>420</x:v>
      </x:c>
      <x:c r="U146" s="139" t="str">
        <x:v>Source Valid</x:v>
      </x:c>
      <x:c r="V146" s="139" t="str">
        <x:v>High</x:v>
      </x:c>
      <x:c r="W146" s="147" t="str">
        <x:v>Source wholesale and buying prices retained</x:v>
      </x:c>
      <x:c r="X146" s="139" t="str">
        <x:v>Ready</x:v>
      </x:c>
      <x:c r="Y146" s="144" t="b">
        <x:v>1</x:v>
      </x:c>
      <x:c r="Z146" s="139" t="str">
        <x:v>WS RATES.pdf</x:v>
      </x:c>
      <x:c r="AA146" s="139" t="n">
        <x:v>5</x:v>
      </x:c>
      <x:c r="AB146" s="139" t="n">
        <x:v>2</x:v>
      </x:c>
      <x:c r="AC146" s="139" t="str">
        <x:v>LUNCH BOX HUNTER</x:v>
      </x:c>
      <x:c r="AD146" s="145" t="n">
        <x:v>245</x:v>
      </x:c>
      <x:c r="AE146" s="147" t="str">
        <x:v>Merged across PDFs — Exact/source-linked match</x:v>
      </x:c>
      <x:c r="AF146" s="147" t="str">
        <x:v>Exact WS RATES.pdf name</x:v>
      </x:c>
      <x:c r="AG146" s="147" t="str">
        <x:v>Exact WS RATES.pdf category</x:v>
      </x:c>
      <x:c r="AH146" s="139" t="str">
        <x:v>WS-RATES:5:2</x:v>
      </x:c>
      <x:c r="AI146" s="146"/>
      <x:c r="AJ146" s="146"/>
      <x:c r="AK146" s="146"/>
      <x:c r="AL146" s="146"/>
      <x:c r="AM146" s="146"/>
      <x:c r="AN146" s="147" t="str"/>
    </x:row>
    <x:row r="147">
      <x:c r="A147" s="139" t="str">
        <x:v>RS-000146</x:v>
      </x:c>
      <x:c r="B147" s="147" t="str">
        <x:v>COLOUR PAPER 500PC</x:v>
      </x:c>
      <x:c r="C147" s="139" t="str">
        <x:v>PAPER WRITE</x:v>
      </x:c>
      <x:c r="D147" s="139" t="str">
        <x:v>Wholesale/Bulk</x:v>
      </x:c>
      <x:c r="E147" s="147" t="str">
        <x:v>From initial classified workbook</x:v>
      </x:c>
      <x:c r="F147" s="139" t="str">
        <x:v>Pack</x:v>
      </x:c>
      <x:c r="G147" s="139" t="n">
        <x:v>500</x:v>
      </x:c>
      <x:c r="H147" s="139" t="str">
        <x:v>Parsed from product name</x:v>
      </x:c>
      <x:c r="I147" s="139" t="str">
        <x:v>PKR</x:v>
      </x:c>
      <x:c r="J147" s="140" t="n">
        <x:v>1300</x:v>
      </x:c>
      <x:c r="K147" s="140" t="n">
        <x:v>1120</x:v>
      </x:c>
      <x:c r="L147" s="140" t="n">
        <x:v>1300</x:v>
      </x:c>
      <x:c r="M147" s="140" t="n">
        <x:v>1120</x:v>
      </x:c>
      <x:c r="N147" s="141" t="n">
        <x:f>L147-M147</x:f>
        <x:v>180</x:v>
      </x:c>
      <x:c r="O147" s="142" t="n">
        <x:f>IF(L147&gt;0,N147/L147,"")</x:f>
        <x:v>0.13846153846153847</x:v>
      </x:c>
      <x:c r="P147" s="142" t="n">
        <x:f>IF(M147&gt;0,N147/M147,"")</x:f>
        <x:v>0.16071428571428573</x:v>
      </x:c>
      <x:c r="Q147" s="141" t="n">
        <x:f>ROUND(L147*(1+'Assumptions'!$B$7)/'Assumptions'!$B$9,0)*'Assumptions'!$B$9</x:f>
        <x:v>1430</x:v>
      </x:c>
      <x:c r="R147" s="141" t="n">
        <x:f>Q147-M147</x:f>
        <x:v>310</x:v>
      </x:c>
      <x:c r="S147" s="143" t="n">
        <x:f>'Assumptions'!$B$8</x:f>
        <x:v>12</x:v>
      </x:c>
      <x:c r="T147" s="141" t="n">
        <x:f>N147*S147</x:f>
        <x:v>2160</x:v>
      </x:c>
      <x:c r="U147" s="139" t="str">
        <x:v>Source Valid</x:v>
      </x:c>
      <x:c r="V147" s="139" t="str">
        <x:v>High</x:v>
      </x:c>
      <x:c r="W147" s="147" t="str">
        <x:v>Source wholesale and buying prices retained</x:v>
      </x:c>
      <x:c r="X147" s="139" t="str">
        <x:v>Ready</x:v>
      </x:c>
      <x:c r="Y147" s="144" t="b">
        <x:v>1</x:v>
      </x:c>
      <x:c r="Z147" s="139" t="str">
        <x:v>WS RATES.pdf</x:v>
      </x:c>
      <x:c r="AA147" s="139" t="n">
        <x:v>5</x:v>
      </x:c>
      <x:c r="AB147" s="139" t="n">
        <x:v>3</x:v>
      </x:c>
      <x:c r="AC147" s="139" t="str">
        <x:v>COLOUR PAPER 500PC</x:v>
      </x:c>
      <x:c r="AD147" s="145" t="n">
        <x:v>1300</x:v>
      </x:c>
      <x:c r="AE147" s="147" t="str">
        <x:v>Merged across PDFs — Exact/source-linked match</x:v>
      </x:c>
      <x:c r="AF147" s="147" t="str">
        <x:v>Exact WS RATES.pdf name</x:v>
      </x:c>
      <x:c r="AG147" s="147" t="str">
        <x:v>Exact WS RATES.pdf category</x:v>
      </x:c>
      <x:c r="AH147" s="139" t="str">
        <x:v>WS-RATES:5:3</x:v>
      </x:c>
      <x:c r="AI147" s="146"/>
      <x:c r="AJ147" s="146"/>
      <x:c r="AK147" s="146"/>
      <x:c r="AL147" s="146"/>
      <x:c r="AM147" s="146"/>
      <x:c r="AN147" s="147" t="str"/>
    </x:row>
    <x:row r="148">
      <x:c r="A148" s="139" t="str">
        <x:v>RS-000147</x:v>
      </x:c>
      <x:c r="B148" s="147" t="str">
        <x:v>DL STAPLER 0220</x:v>
      </x:c>
      <x:c r="C148" s="139" t="str">
        <x:v>STAPLERS</x:v>
      </x:c>
      <x:c r="D148" s="139" t="str">
        <x:v>Both</x:v>
      </x:c>
      <x:c r="E148" s="147" t="str">
        <x:v>From initial classified workbook</x:v>
      </x:c>
      <x:c r="F148" s="139" t="str">
        <x:v>Piece</x:v>
      </x:c>
      <x:c r="G148" s="139"/>
      <x:c r="H148" s="139" t="str">
        <x:v>Not stated</x:v>
      </x:c>
      <x:c r="I148" s="139" t="str">
        <x:v>PKR</x:v>
      </x:c>
      <x:c r="J148" s="140" t="n">
        <x:v>160</x:v>
      </x:c>
      <x:c r="K148" s="140" t="n">
        <x:v>150</x:v>
      </x:c>
      <x:c r="L148" s="140" t="n">
        <x:v>160</x:v>
      </x:c>
      <x:c r="M148" s="140" t="n">
        <x:v>150</x:v>
      </x:c>
      <x:c r="N148" s="141" t="n">
        <x:f>L148-M148</x:f>
        <x:v>10</x:v>
      </x:c>
      <x:c r="O148" s="142" t="n">
        <x:f>IF(L148&gt;0,N148/L148,"")</x:f>
        <x:v>0.0625</x:v>
      </x:c>
      <x:c r="P148" s="142" t="n">
        <x:f>IF(M148&gt;0,N148/M148,"")</x:f>
        <x:v>0.06666666666666667</x:v>
      </x:c>
      <x:c r="Q148" s="141" t="n">
        <x:f>ROUND(L148*(1+'Assumptions'!$B$7)/'Assumptions'!$B$9,0)*'Assumptions'!$B$9</x:f>
        <x:v>175</x:v>
      </x:c>
      <x:c r="R148" s="141" t="n">
        <x:f>Q148-M148</x:f>
        <x:v>25</x:v>
      </x:c>
      <x:c r="S148" s="143" t="n">
        <x:f>'Assumptions'!$B$8</x:f>
        <x:v>12</x:v>
      </x:c>
      <x:c r="T148" s="141" t="n">
        <x:f>N148*S148</x:f>
        <x:v>120</x:v>
      </x:c>
      <x:c r="U148" s="139" t="str">
        <x:v>Source Valid</x:v>
      </x:c>
      <x:c r="V148" s="139" t="str">
        <x:v>High</x:v>
      </x:c>
      <x:c r="W148" s="147" t="str">
        <x:v>Source wholesale and buying prices retained</x:v>
      </x:c>
      <x:c r="X148" s="139" t="str">
        <x:v>Ready</x:v>
      </x:c>
      <x:c r="Y148" s="144" t="b">
        <x:v>1</x:v>
      </x:c>
      <x:c r="Z148" s="139" t="str">
        <x:v>WS RATES.pdf</x:v>
      </x:c>
      <x:c r="AA148" s="139" t="n">
        <x:v>5</x:v>
      </x:c>
      <x:c r="AB148" s="139" t="n">
        <x:v>4</x:v>
      </x:c>
      <x:c r="AC148" s="139" t="str">
        <x:v>DL STAPLER 0220</x:v>
      </x:c>
      <x:c r="AD148" s="145" t="n">
        <x:v>185</x:v>
      </x:c>
      <x:c r="AE148" s="147" t="str">
        <x:v>Merged across PDFs — Exact/source-linked match</x:v>
      </x:c>
      <x:c r="AF148" s="147" t="str">
        <x:v>Exact WS RATES.pdf name</x:v>
      </x:c>
      <x:c r="AG148" s="147" t="str">
        <x:v>Exact WS RATES.pdf category</x:v>
      </x:c>
      <x:c r="AH148" s="139" t="str">
        <x:v>WS-RATES:5:4</x:v>
      </x:c>
      <x:c r="AI148" s="146"/>
      <x:c r="AJ148" s="146"/>
      <x:c r="AK148" s="146"/>
      <x:c r="AL148" s="146"/>
      <x:c r="AM148" s="146"/>
      <x:c r="AN148" s="147" t="str"/>
    </x:row>
    <x:row r="149">
      <x:c r="A149" s="139" t="str">
        <x:v>RS-000148</x:v>
      </x:c>
      <x:c r="B149" s="147" t="str">
        <x:v>DL SCISSOR 3259</x:v>
      </x:c>
      <x:c r="C149" s="139" t="str">
        <x:v>SCISSOR</x:v>
      </x:c>
      <x:c r="D149" s="139" t="str">
        <x:v>Both</x:v>
      </x:c>
      <x:c r="E149" s="147" t="str">
        <x:v>From initial classified workbook</x:v>
      </x:c>
      <x:c r="F149" s="139" t="str">
        <x:v>Piece</x:v>
      </x:c>
      <x:c r="G149" s="139"/>
      <x:c r="H149" s="139" t="str">
        <x:v>Not stated</x:v>
      </x:c>
      <x:c r="I149" s="139" t="str">
        <x:v>PKR</x:v>
      </x:c>
      <x:c r="J149" s="140" t="n">
        <x:v>270</x:v>
      </x:c>
      <x:c r="K149" s="140" t="n">
        <x:v>235</x:v>
      </x:c>
      <x:c r="L149" s="140" t="n">
        <x:v>270</x:v>
      </x:c>
      <x:c r="M149" s="140" t="n">
        <x:v>235</x:v>
      </x:c>
      <x:c r="N149" s="141" t="n">
        <x:f>L149-M149</x:f>
        <x:v>35</x:v>
      </x:c>
      <x:c r="O149" s="142" t="n">
        <x:f>IF(L149&gt;0,N149/L149,"")</x:f>
        <x:v>0.12962962962962962</x:v>
      </x:c>
      <x:c r="P149" s="142" t="n">
        <x:f>IF(M149&gt;0,N149/M149,"")</x:f>
        <x:v>0.14893617021276595</x:v>
      </x:c>
      <x:c r="Q149" s="141" t="n">
        <x:f>ROUND(L149*(1+'Assumptions'!$B$7)/'Assumptions'!$B$9,0)*'Assumptions'!$B$9</x:f>
        <x:v>295</x:v>
      </x:c>
      <x:c r="R149" s="141" t="n">
        <x:f>Q149-M149</x:f>
        <x:v>60</x:v>
      </x:c>
      <x:c r="S149" s="143" t="n">
        <x:f>'Assumptions'!$B$8</x:f>
        <x:v>12</x:v>
      </x:c>
      <x:c r="T149" s="141" t="n">
        <x:f>N149*S149</x:f>
        <x:v>420</x:v>
      </x:c>
      <x:c r="U149" s="139" t="str">
        <x:v>Source Valid</x:v>
      </x:c>
      <x:c r="V149" s="139" t="str">
        <x:v>High</x:v>
      </x:c>
      <x:c r="W149" s="147" t="str">
        <x:v>Source wholesale and buying prices retained</x:v>
      </x:c>
      <x:c r="X149" s="139" t="str">
        <x:v>Ready</x:v>
      </x:c>
      <x:c r="Y149" s="144" t="b">
        <x:v>1</x:v>
      </x:c>
      <x:c r="Z149" s="139" t="str">
        <x:v>WS RATES.pdf</x:v>
      </x:c>
      <x:c r="AA149" s="139" t="n">
        <x:v>5</x:v>
      </x:c>
      <x:c r="AB149" s="139" t="n">
        <x:v>5</x:v>
      </x:c>
      <x:c r="AC149" s="139" t="str">
        <x:v>DL SCISSOR 3259</x:v>
      </x:c>
      <x:c r="AD149" s="145" t="n">
        <x:v>270</x:v>
      </x:c>
      <x:c r="AE149" s="147" t="str">
        <x:v>Merged across PDFs — Exact/source-linked match</x:v>
      </x:c>
      <x:c r="AF149" s="147" t="str">
        <x:v>Exact WS RATES.pdf name</x:v>
      </x:c>
      <x:c r="AG149" s="147" t="str">
        <x:v>Exact WS RATES.pdf category</x:v>
      </x:c>
      <x:c r="AH149" s="139" t="str">
        <x:v>WS-RATES:5:5</x:v>
      </x:c>
      <x:c r="AI149" s="146"/>
      <x:c r="AJ149" s="146"/>
      <x:c r="AK149" s="146"/>
      <x:c r="AL149" s="146"/>
      <x:c r="AM149" s="146"/>
      <x:c r="AN149" s="147" t="str"/>
    </x:row>
    <x:row r="150">
      <x:c r="A150" s="139" t="str">
        <x:v>RS-000149</x:v>
      </x:c>
      <x:c r="B150" s="147" t="str">
        <x:v>ARCO PENCIL</x:v>
      </x:c>
      <x:c r="C150" s="139" t="str">
        <x:v>PENCILS</x:v>
      </x:c>
      <x:c r="D150" s="139" t="str">
        <x:v>Both</x:v>
      </x:c>
      <x:c r="E150" s="147" t="str">
        <x:v>From initial classified workbook</x:v>
      </x:c>
      <x:c r="F150" s="139" t="str">
        <x:v>Piece</x:v>
      </x:c>
      <x:c r="G150" s="139"/>
      <x:c r="H150" s="139" t="str">
        <x:v>Not stated</x:v>
      </x:c>
      <x:c r="I150" s="139" t="str">
        <x:v>PKR</x:v>
      </x:c>
      <x:c r="J150" s="140" t="n">
        <x:v>168</x:v>
      </x:c>
      <x:c r="K150" s="140" t="n">
        <x:v>156</x:v>
      </x:c>
      <x:c r="L150" s="140" t="n">
        <x:v>168</x:v>
      </x:c>
      <x:c r="M150" s="140" t="n">
        <x:v>156</x:v>
      </x:c>
      <x:c r="N150" s="141" t="n">
        <x:f>L150-M150</x:f>
        <x:v>12</x:v>
      </x:c>
      <x:c r="O150" s="142" t="n">
        <x:f>IF(L150&gt;0,N150/L150,"")</x:f>
        <x:v>0.07142857142857142</x:v>
      </x:c>
      <x:c r="P150" s="142" t="n">
        <x:f>IF(M150&gt;0,N150/M150,"")</x:f>
        <x:v>0.07692307692307693</x:v>
      </x:c>
      <x:c r="Q150" s="141" t="n">
        <x:f>ROUND(L150*(1+'Assumptions'!$B$7)/'Assumptions'!$B$9,0)*'Assumptions'!$B$9</x:f>
        <x:v>185</x:v>
      </x:c>
      <x:c r="R150" s="141" t="n">
        <x:f>Q150-M150</x:f>
        <x:v>29</x:v>
      </x:c>
      <x:c r="S150" s="143" t="n">
        <x:f>'Assumptions'!$B$8</x:f>
        <x:v>12</x:v>
      </x:c>
      <x:c r="T150" s="141" t="n">
        <x:f>N150*S150</x:f>
        <x:v>144</x:v>
      </x:c>
      <x:c r="U150" s="139" t="str">
        <x:v>Source Valid</x:v>
      </x:c>
      <x:c r="V150" s="139" t="str">
        <x:v>High</x:v>
      </x:c>
      <x:c r="W150" s="147" t="str">
        <x:v>Source wholesale and buying prices retained</x:v>
      </x:c>
      <x:c r="X150" s="139" t="str">
        <x:v>Ready</x:v>
      </x:c>
      <x:c r="Y150" s="144" t="b">
        <x:v>1</x:v>
      </x:c>
      <x:c r="Z150" s="139" t="str">
        <x:v>WS RATES.pdf</x:v>
      </x:c>
      <x:c r="AA150" s="139" t="n">
        <x:v>5</x:v>
      </x:c>
      <x:c r="AB150" s="139" t="n">
        <x:v>6</x:v>
      </x:c>
      <x:c r="AC150" s="139" t="str">
        <x:v>ARCO PENCIL</x:v>
      </x:c>
      <x:c r="AD150" s="145" t="n">
        <x:v>168</x:v>
      </x:c>
      <x:c r="AE150" s="147" t="str">
        <x:v>Merged across PDFs — Exact/source-linked match</x:v>
      </x:c>
      <x:c r="AF150" s="147" t="str">
        <x:v>Exact WS RATES.pdf name</x:v>
      </x:c>
      <x:c r="AG150" s="147" t="str">
        <x:v>Exact WS RATES.pdf category</x:v>
      </x:c>
      <x:c r="AH150" s="139" t="str">
        <x:v>WS-RATES:5:6</x:v>
      </x:c>
      <x:c r="AI150" s="146"/>
      <x:c r="AJ150" s="146"/>
      <x:c r="AK150" s="146"/>
      <x:c r="AL150" s="146"/>
      <x:c r="AM150" s="146"/>
      <x:c r="AN150" s="147" t="str"/>
    </x:row>
    <x:row r="151">
      <x:c r="A151" s="139" t="str">
        <x:v>RS-000150</x:v>
      </x:c>
      <x:c r="B151" s="147" t="str">
        <x:v>PATTA ST 10 CHINA</x:v>
      </x:c>
      <x:c r="C151" s="139" t="str">
        <x:v>MARKER</x:v>
      </x:c>
      <x:c r="D151" s="139" t="str">
        <x:v>Both</x:v>
      </x:c>
      <x:c r="E151" s="147" t="str">
        <x:v>From initial classified workbook</x:v>
      </x:c>
      <x:c r="F151" s="139" t="str">
        <x:v>Piece</x:v>
      </x:c>
      <x:c r="G151" s="139"/>
      <x:c r="H151" s="139" t="str">
        <x:v>Not stated</x:v>
      </x:c>
      <x:c r="I151" s="139" t="str">
        <x:v>PKR</x:v>
      </x:c>
      <x:c r="J151" s="140" t="n">
        <x:v>50</x:v>
      </x:c>
      <x:c r="K151" s="140" t="n">
        <x:v>44</x:v>
      </x:c>
      <x:c r="L151" s="140" t="n">
        <x:v>50</x:v>
      </x:c>
      <x:c r="M151" s="140" t="n">
        <x:v>44</x:v>
      </x:c>
      <x:c r="N151" s="141" t="n">
        <x:f>L151-M151</x:f>
        <x:v>6</x:v>
      </x:c>
      <x:c r="O151" s="142" t="n">
        <x:f>IF(L151&gt;0,N151/L151,"")</x:f>
        <x:v>0.12</x:v>
      </x:c>
      <x:c r="P151" s="142" t="n">
        <x:f>IF(M151&gt;0,N151/M151,"")</x:f>
        <x:v>0.13636363636363635</x:v>
      </x:c>
      <x:c r="Q151" s="141" t="n">
        <x:f>ROUND(L151*(1+'Assumptions'!$B$7)/'Assumptions'!$B$9,0)*'Assumptions'!$B$9</x:f>
        <x:v>55</x:v>
      </x:c>
      <x:c r="R151" s="141" t="n">
        <x:f>Q151-M151</x:f>
        <x:v>11</x:v>
      </x:c>
      <x:c r="S151" s="143" t="n">
        <x:f>'Assumptions'!$B$8</x:f>
        <x:v>12</x:v>
      </x:c>
      <x:c r="T151" s="141" t="n">
        <x:f>N151*S151</x:f>
        <x:v>72</x:v>
      </x:c>
      <x:c r="U151" s="139" t="str">
        <x:v>Source Valid</x:v>
      </x:c>
      <x:c r="V151" s="139" t="str">
        <x:v>High</x:v>
      </x:c>
      <x:c r="W151" s="147" t="str">
        <x:v>Source wholesale and buying prices retained</x:v>
      </x:c>
      <x:c r="X151" s="139" t="str">
        <x:v>Ready</x:v>
      </x:c>
      <x:c r="Y151" s="144" t="b">
        <x:v>1</x:v>
      </x:c>
      <x:c r="Z151" s="139" t="str">
        <x:v>WS RATES.pdf</x:v>
      </x:c>
      <x:c r="AA151" s="139" t="n">
        <x:v>5</x:v>
      </x:c>
      <x:c r="AB151" s="139" t="n">
        <x:v>7</x:v>
      </x:c>
      <x:c r="AC151" s="139" t="str">
        <x:v>PATTA ST 10 CHINA</x:v>
      </x:c>
      <x:c r="AD151" s="145" t="n">
        <x:v>50</x:v>
      </x:c>
      <x:c r="AE151" s="147" t="str">
        <x:v>Merged across PDFs — Exact/source-linked match</x:v>
      </x:c>
      <x:c r="AF151" s="147" t="str">
        <x:v>Exact WS RATES.pdf name</x:v>
      </x:c>
      <x:c r="AG151" s="147" t="str">
        <x:v>Exact WS RATES.pdf category</x:v>
      </x:c>
      <x:c r="AH151" s="139" t="str">
        <x:v>WS-RATES:5:7</x:v>
      </x:c>
      <x:c r="AI151" s="146"/>
      <x:c r="AJ151" s="146"/>
      <x:c r="AK151" s="146"/>
      <x:c r="AL151" s="146"/>
      <x:c r="AM151" s="146"/>
      <x:c r="AN151" s="147" t="str"/>
    </x:row>
    <x:row r="152">
      <x:c r="A152" s="139" t="str">
        <x:v>RS-000151</x:v>
      </x:c>
      <x:c r="B152" s="147" t="str">
        <x:v>KIDCO PRIME PENCIL BOX</x:v>
      </x:c>
      <x:c r="C152" s="139" t="str">
        <x:v>pencil box</x:v>
      </x:c>
      <x:c r="D152" s="139" t="str">
        <x:v>Both</x:v>
      </x:c>
      <x:c r="E152" s="147" t="str">
        <x:v>From initial classified workbook</x:v>
      </x:c>
      <x:c r="F152" s="139" t="str">
        <x:v>Rim</x:v>
      </x:c>
      <x:c r="G152" s="139"/>
      <x:c r="H152" s="139" t="str">
        <x:v>Not stated</x:v>
      </x:c>
      <x:c r="I152" s="139" t="str">
        <x:v>PKR</x:v>
      </x:c>
      <x:c r="J152" s="140" t="n">
        <x:v>85</x:v>
      </x:c>
      <x:c r="K152" s="140" t="n">
        <x:v>73</x:v>
      </x:c>
      <x:c r="L152" s="140" t="n">
        <x:v>85</x:v>
      </x:c>
      <x:c r="M152" s="140" t="n">
        <x:v>73</x:v>
      </x:c>
      <x:c r="N152" s="141" t="n">
        <x:f>L152-M152</x:f>
        <x:v>12</x:v>
      </x:c>
      <x:c r="O152" s="142" t="n">
        <x:f>IF(L152&gt;0,N152/L152,"")</x:f>
        <x:v>0.1411764705882353</x:v>
      </x:c>
      <x:c r="P152" s="142" t="n">
        <x:f>IF(M152&gt;0,N152/M152,"")</x:f>
        <x:v>0.1643835616438356</x:v>
      </x:c>
      <x:c r="Q152" s="141" t="n">
        <x:f>ROUND(L152*(1+'Assumptions'!$B$7)/'Assumptions'!$B$9,0)*'Assumptions'!$B$9</x:f>
        <x:v>95</x:v>
      </x:c>
      <x:c r="R152" s="141" t="n">
        <x:f>Q152-M152</x:f>
        <x:v>22</x:v>
      </x:c>
      <x:c r="S152" s="143" t="n">
        <x:f>'Assumptions'!$B$8</x:f>
        <x:v>12</x:v>
      </x:c>
      <x:c r="T152" s="141" t="n">
        <x:f>N152*S152</x:f>
        <x:v>144</x:v>
      </x:c>
      <x:c r="U152" s="139" t="str">
        <x:v>Source Valid</x:v>
      </x:c>
      <x:c r="V152" s="139" t="str">
        <x:v>High</x:v>
      </x:c>
      <x:c r="W152" s="147" t="str">
        <x:v>Source wholesale and buying prices retained</x:v>
      </x:c>
      <x:c r="X152" s="139" t="str">
        <x:v>Ready</x:v>
      </x:c>
      <x:c r="Y152" s="144" t="b">
        <x:v>1</x:v>
      </x:c>
      <x:c r="Z152" s="139" t="str">
        <x:v>WS RATES.pdf</x:v>
      </x:c>
      <x:c r="AA152" s="139" t="n">
        <x:v>5</x:v>
      </x:c>
      <x:c r="AB152" s="139" t="n">
        <x:v>8</x:v>
      </x:c>
      <x:c r="AC152" s="139" t="str">
        <x:v>KIDCO PRIME PENCIL BOX</x:v>
      </x:c>
      <x:c r="AD152" s="145" t="n">
        <x:v>85</x:v>
      </x:c>
      <x:c r="AE152" s="147" t="str">
        <x:v>Merged across PDFs — Exact/source-linked match</x:v>
      </x:c>
      <x:c r="AF152" s="147" t="str">
        <x:v>Exact WS RATES.pdf name</x:v>
      </x:c>
      <x:c r="AG152" s="147" t="str">
        <x:v>Exact WS RATES.pdf category</x:v>
      </x:c>
      <x:c r="AH152" s="139" t="str">
        <x:v>WS-RATES:5:8</x:v>
      </x:c>
      <x:c r="AI152" s="146"/>
      <x:c r="AJ152" s="146"/>
      <x:c r="AK152" s="146"/>
      <x:c r="AL152" s="146"/>
      <x:c r="AM152" s="146"/>
      <x:c r="AN152" s="147" t="str"/>
    </x:row>
    <x:row r="153">
      <x:c r="A153" s="139" t="str">
        <x:v>RS-000152</x:v>
      </x:c>
      <x:c r="B153" s="147" t="str">
        <x:v>KIDCO PENCIL BOX K1300</x:v>
      </x:c>
      <x:c r="C153" s="139" t="str">
        <x:v>pencil box</x:v>
      </x:c>
      <x:c r="D153" s="139" t="str">
        <x:v>Both</x:v>
      </x:c>
      <x:c r="E153" s="147" t="str">
        <x:v>From initial classified workbook</x:v>
      </x:c>
      <x:c r="F153" s="139" t="str">
        <x:v>Box</x:v>
      </x:c>
      <x:c r="G153" s="139"/>
      <x:c r="H153" s="139" t="str">
        <x:v>Not stated</x:v>
      </x:c>
      <x:c r="I153" s="139" t="str">
        <x:v>PKR</x:v>
      </x:c>
      <x:c r="J153" s="140" t="n">
        <x:v>150</x:v>
      </x:c>
      <x:c r="K153" s="140" t="n">
        <x:v>108</x:v>
      </x:c>
      <x:c r="L153" s="140" t="n">
        <x:v>150</x:v>
      </x:c>
      <x:c r="M153" s="140" t="n">
        <x:v>108</x:v>
      </x:c>
      <x:c r="N153" s="141" t="n">
        <x:f>L153-M153</x:f>
        <x:v>42</x:v>
      </x:c>
      <x:c r="O153" s="142" t="n">
        <x:f>IF(L153&gt;0,N153/L153,"")</x:f>
        <x:v>0.28</x:v>
      </x:c>
      <x:c r="P153" s="142" t="n">
        <x:f>IF(M153&gt;0,N153/M153,"")</x:f>
        <x:v>0.3888888888888889</x:v>
      </x:c>
      <x:c r="Q153" s="141" t="n">
        <x:f>ROUND(L153*(1+'Assumptions'!$B$7)/'Assumptions'!$B$9,0)*'Assumptions'!$B$9</x:f>
        <x:v>165</x:v>
      </x:c>
      <x:c r="R153" s="141" t="n">
        <x:f>Q153-M153</x:f>
        <x:v>57</x:v>
      </x:c>
      <x:c r="S153" s="143" t="n">
        <x:f>'Assumptions'!$B$8</x:f>
        <x:v>12</x:v>
      </x:c>
      <x:c r="T153" s="141" t="n">
        <x:f>N153*S153</x:f>
        <x:v>504</x:v>
      </x:c>
      <x:c r="U153" s="139" t="str">
        <x:v>Source Valid</x:v>
      </x:c>
      <x:c r="V153" s="139" t="str">
        <x:v>High</x:v>
      </x:c>
      <x:c r="W153" s="147" t="str">
        <x:v>Source wholesale and buying prices retained</x:v>
      </x:c>
      <x:c r="X153" s="139" t="str">
        <x:v>Ready</x:v>
      </x:c>
      <x:c r="Y153" s="144" t="b">
        <x:v>1</x:v>
      </x:c>
      <x:c r="Z153" s="139" t="str">
        <x:v>WS RATES.pdf</x:v>
      </x:c>
      <x:c r="AA153" s="139" t="n">
        <x:v>5</x:v>
      </x:c>
      <x:c r="AB153" s="139" t="n">
        <x:v>9</x:v>
      </x:c>
      <x:c r="AC153" s="139" t="str">
        <x:v>KIDCO PENCIL BOX K1300</x:v>
      </x:c>
      <x:c r="AD153" s="145" t="n">
        <x:v>150</x:v>
      </x:c>
      <x:c r="AE153" s="147" t="str">
        <x:v>Merged across PDFs — Exact/source-linked match</x:v>
      </x:c>
      <x:c r="AF153" s="147" t="str">
        <x:v>Exact WS RATES.pdf name</x:v>
      </x:c>
      <x:c r="AG153" s="147" t="str">
        <x:v>Exact WS RATES.pdf category</x:v>
      </x:c>
      <x:c r="AH153" s="139" t="str">
        <x:v>WS-RATES:5:9</x:v>
      </x:c>
      <x:c r="AI153" s="146"/>
      <x:c r="AJ153" s="146"/>
      <x:c r="AK153" s="146"/>
      <x:c r="AL153" s="146"/>
      <x:c r="AM153" s="146"/>
      <x:c r="AN153" s="147" t="str"/>
    </x:row>
    <x:row r="154">
      <x:c r="A154" s="139" t="str">
        <x:v>RS-000153</x:v>
      </x:c>
      <x:c r="B154" s="147" t="str">
        <x:v>FLAMINGO GEL PEN (20PCS)</x:v>
      </x:c>
      <x:c r="C154" s="139" t="str">
        <x:v>GEL PEN</x:v>
      </x:c>
      <x:c r="D154" s="139" t="str">
        <x:v>Wholesale/Bulk</x:v>
      </x:c>
      <x:c r="E154" s="147" t="str">
        <x:v>From initial classified workbook</x:v>
      </x:c>
      <x:c r="F154" s="139" t="str">
        <x:v>Pack</x:v>
      </x:c>
      <x:c r="G154" s="139" t="n">
        <x:v>20</x:v>
      </x:c>
      <x:c r="H154" s="139" t="str">
        <x:v>Parsed from product name</x:v>
      </x:c>
      <x:c r="I154" s="139" t="str">
        <x:v>PKR</x:v>
      </x:c>
      <x:c r="J154" s="140" t="n">
        <x:v>40</x:v>
      </x:c>
      <x:c r="K154" s="140" t="n">
        <x:v>38</x:v>
      </x:c>
      <x:c r="L154" s="140" t="n">
        <x:v>40</x:v>
      </x:c>
      <x:c r="M154" s="140" t="n">
        <x:v>38</x:v>
      </x:c>
      <x:c r="N154" s="141" t="n">
        <x:f>L154-M154</x:f>
        <x:v>2</x:v>
      </x:c>
      <x:c r="O154" s="142" t="n">
        <x:f>IF(L154&gt;0,N154/L154,"")</x:f>
        <x:v>0.05</x:v>
      </x:c>
      <x:c r="P154" s="142" t="n">
        <x:f>IF(M154&gt;0,N154/M154,"")</x:f>
        <x:v>0.05263157894736842</x:v>
      </x:c>
      <x:c r="Q154" s="141" t="n">
        <x:f>ROUND(L154*(1+'Assumptions'!$B$7)/'Assumptions'!$B$9,0)*'Assumptions'!$B$9</x:f>
        <x:v>45</x:v>
      </x:c>
      <x:c r="R154" s="141" t="n">
        <x:f>Q154-M154</x:f>
        <x:v>7</x:v>
      </x:c>
      <x:c r="S154" s="143" t="n">
        <x:f>'Assumptions'!$B$8</x:f>
        <x:v>12</x:v>
      </x:c>
      <x:c r="T154" s="141" t="n">
        <x:f>N154*S154</x:f>
        <x:v>24</x:v>
      </x:c>
      <x:c r="U154" s="139" t="str">
        <x:v>Source Valid</x:v>
      </x:c>
      <x:c r="V154" s="139" t="str">
        <x:v>High</x:v>
      </x:c>
      <x:c r="W154" s="147" t="str">
        <x:v>Source wholesale and buying prices retained</x:v>
      </x:c>
      <x:c r="X154" s="139" t="str">
        <x:v>Ready</x:v>
      </x:c>
      <x:c r="Y154" s="144" t="b">
        <x:v>1</x:v>
      </x:c>
      <x:c r="Z154" s="139" t="str">
        <x:v>WS RATES.pdf</x:v>
      </x:c>
      <x:c r="AA154" s="139" t="n">
        <x:v>5</x:v>
      </x:c>
      <x:c r="AB154" s="139" t="n">
        <x:v>10</x:v>
      </x:c>
      <x:c r="AC154" s="139" t="str">
        <x:v>FLAMINGO GEL PEN (20PCS)</x:v>
      </x:c>
      <x:c r="AD154" s="145" t="n">
        <x:v>40</x:v>
      </x:c>
      <x:c r="AE154" s="147" t="str">
        <x:v>Merged across PDFs — Exact/source-linked match</x:v>
      </x:c>
      <x:c r="AF154" s="147" t="str">
        <x:v>Exact WS RATES.pdf name</x:v>
      </x:c>
      <x:c r="AG154" s="147" t="str">
        <x:v>Exact WS RATES.pdf category</x:v>
      </x:c>
      <x:c r="AH154" s="139" t="str">
        <x:v>WS-RATES:5:10</x:v>
      </x:c>
      <x:c r="AI154" s="146"/>
      <x:c r="AJ154" s="146"/>
      <x:c r="AK154" s="146"/>
      <x:c r="AL154" s="146"/>
      <x:c r="AM154" s="146"/>
      <x:c r="AN154" s="147" t="str"/>
    </x:row>
    <x:row r="155">
      <x:c r="A155" s="139" t="str">
        <x:v>RS-000154</x:v>
      </x:c>
      <x:c r="B155" s="147" t="str">
        <x:v>JOJO PHOTOSHEET 180G DOUBLE</x:v>
      </x:c>
      <x:c r="C155" s="139" t="str">
        <x:v>CHINA DAIRIES</x:v>
      </x:c>
      <x:c r="D155" s="139" t="str">
        <x:v>Both</x:v>
      </x:c>
      <x:c r="E155" s="147" t="str">
        <x:v>From initial classified workbook</x:v>
      </x:c>
      <x:c r="F155" s="139" t="str">
        <x:v>Piece</x:v>
      </x:c>
      <x:c r="G155" s="139"/>
      <x:c r="H155" s="139" t="str">
        <x:v>Not stated</x:v>
      </x:c>
      <x:c r="I155" s="139" t="str">
        <x:v>PKR</x:v>
      </x:c>
      <x:c r="J155" s="140" t="n">
        <x:v>620</x:v>
      </x:c>
      <x:c r="K155" s="140" t="n">
        <x:v>580</x:v>
      </x:c>
      <x:c r="L155" s="140" t="n">
        <x:v>620</x:v>
      </x:c>
      <x:c r="M155" s="140" t="n">
        <x:v>580</x:v>
      </x:c>
      <x:c r="N155" s="141" t="n">
        <x:f>L155-M155</x:f>
        <x:v>40</x:v>
      </x:c>
      <x:c r="O155" s="142" t="n">
        <x:f>IF(L155&gt;0,N155/L155,"")</x:f>
        <x:v>0.06451612903225806</x:v>
      </x:c>
      <x:c r="P155" s="142" t="n">
        <x:f>IF(M155&gt;0,N155/M155,"")</x:f>
        <x:v>0.06896551724137931</x:v>
      </x:c>
      <x:c r="Q155" s="141" t="n">
        <x:f>ROUND(L155*(1+'Assumptions'!$B$7)/'Assumptions'!$B$9,0)*'Assumptions'!$B$9</x:f>
        <x:v>680</x:v>
      </x:c>
      <x:c r="R155" s="141" t="n">
        <x:f>Q155-M155</x:f>
        <x:v>100</x:v>
      </x:c>
      <x:c r="S155" s="143" t="n">
        <x:f>'Assumptions'!$B$8</x:f>
        <x:v>12</x:v>
      </x:c>
      <x:c r="T155" s="141" t="n">
        <x:f>N155*S155</x:f>
        <x:v>480</x:v>
      </x:c>
      <x:c r="U155" s="139" t="str">
        <x:v>Source Valid</x:v>
      </x:c>
      <x:c r="V155" s="139" t="str">
        <x:v>High</x:v>
      </x:c>
      <x:c r="W155" s="147" t="str">
        <x:v>Source wholesale and buying prices retained</x:v>
      </x:c>
      <x:c r="X155" s="139" t="str">
        <x:v>Ready</x:v>
      </x:c>
      <x:c r="Y155" s="144" t="b">
        <x:v>1</x:v>
      </x:c>
      <x:c r="Z155" s="139" t="str">
        <x:v>WS RATES.pdf</x:v>
      </x:c>
      <x:c r="AA155" s="139" t="n">
        <x:v>5</x:v>
      </x:c>
      <x:c r="AB155" s="139" t="n">
        <x:v>11</x:v>
      </x:c>
      <x:c r="AC155" s="139" t="str">
        <x:v>JOJO PHOTOSHEET 180G DO</x:v>
      </x:c>
      <x:c r="AD155" s="145" t="n">
        <x:v>620</x:v>
      </x:c>
      <x:c r="AE155" s="147" t="str">
        <x:v>Merged across PDFs — Truncated-name completion</x:v>
      </x:c>
      <x:c r="AF155" s="147" t="str">
        <x:v>Completed/updated from WS RATES.pdf</x:v>
      </x:c>
      <x:c r="AG155" s="147" t="str">
        <x:v>Exact WS RATES.pdf category</x:v>
      </x:c>
      <x:c r="AH155" s="139" t="str">
        <x:v>WS-RATES:5:11</x:v>
      </x:c>
      <x:c r="AI155" s="146"/>
      <x:c r="AJ155" s="146"/>
      <x:c r="AK155" s="146"/>
      <x:c r="AL155" s="146"/>
      <x:c r="AM155" s="146"/>
      <x:c r="AN155" s="147" t="str"/>
    </x:row>
    <x:row r="156">
      <x:c r="A156" s="139" t="str">
        <x:v>RS-000155</x:v>
      </x:c>
      <x:c r="B156" s="147" t="str">
        <x:v>CASIO fx-991 EX 552 FUNCTION (</x:v>
      </x:c>
      <x:c r="C156" s="139" t="str">
        <x:v>SCIENTIFIC CALCULAT</x:v>
      </x:c>
      <x:c r="D156" s="139" t="str">
        <x:v>Both</x:v>
      </x:c>
      <x:c r="E156" s="147" t="str">
        <x:v>From initial classified workbook</x:v>
      </x:c>
      <x:c r="F156" s="139" t="str">
        <x:v>Piece</x:v>
      </x:c>
      <x:c r="G156" s="139"/>
      <x:c r="H156" s="139" t="str">
        <x:v>Not stated</x:v>
      </x:c>
      <x:c r="I156" s="139" t="str">
        <x:v>PKR</x:v>
      </x:c>
      <x:c r="J156" s="140" t="n">
        <x:v>600</x:v>
      </x:c>
      <x:c r="K156" s="140" t="n">
        <x:v>535</x:v>
      </x:c>
      <x:c r="L156" s="140" t="n">
        <x:v>600</x:v>
      </x:c>
      <x:c r="M156" s="140" t="n">
        <x:v>535</x:v>
      </x:c>
      <x:c r="N156" s="141" t="n">
        <x:f>L156-M156</x:f>
        <x:v>65</x:v>
      </x:c>
      <x:c r="O156" s="142" t="n">
        <x:f>IF(L156&gt;0,N156/L156,"")</x:f>
        <x:v>0.10833333333333334</x:v>
      </x:c>
      <x:c r="P156" s="142" t="n">
        <x:f>IF(M156&gt;0,N156/M156,"")</x:f>
        <x:v>0.12149532710280374</x:v>
      </x:c>
      <x:c r="Q156" s="141" t="n">
        <x:f>ROUND(L156*(1+'Assumptions'!$B$7)/'Assumptions'!$B$9,0)*'Assumptions'!$B$9</x:f>
        <x:v>660</x:v>
      </x:c>
      <x:c r="R156" s="141" t="n">
        <x:f>Q156-M156</x:f>
        <x:v>125</x:v>
      </x:c>
      <x:c r="S156" s="143" t="n">
        <x:f>'Assumptions'!$B$8</x:f>
        <x:v>12</x:v>
      </x:c>
      <x:c r="T156" s="141" t="n">
        <x:f>N156*S156</x:f>
        <x:v>780</x:v>
      </x:c>
      <x:c r="U156" s="139" t="str">
        <x:v>Source Valid</x:v>
      </x:c>
      <x:c r="V156" s="139" t="str">
        <x:v>High</x:v>
      </x:c>
      <x:c r="W156" s="147" t="str">
        <x:v>Source wholesale and buying prices retained</x:v>
      </x:c>
      <x:c r="X156" s="139" t="str">
        <x:v>Ready</x:v>
      </x:c>
      <x:c r="Y156" s="144" t="b">
        <x:v>1</x:v>
      </x:c>
      <x:c r="Z156" s="139" t="str">
        <x:v>WS RATES.pdf</x:v>
      </x:c>
      <x:c r="AA156" s="139" t="n">
        <x:v>5</x:v>
      </x:c>
      <x:c r="AB156" s="139" t="n">
        <x:v>12</x:v>
      </x:c>
      <x:c r="AC156" s="139" t="str">
        <x:v>CASIO fx-991 EX 552 FUNCT</x:v>
      </x:c>
      <x:c r="AD156" s="145" t="n">
        <x:v>600</x:v>
      </x:c>
      <x:c r="AE156" s="147" t="str">
        <x:v>Merged across PDFs — Truncated-name completion</x:v>
      </x:c>
      <x:c r="AF156" s="147" t="str">
        <x:v>Completed/updated from WS RATES.pdf</x:v>
      </x:c>
      <x:c r="AG156" s="147" t="str">
        <x:v>Exact WS RATES.pdf category</x:v>
      </x:c>
      <x:c r="AH156" s="139" t="str">
        <x:v>WS-RATES:5:12</x:v>
      </x:c>
      <x:c r="AI156" s="146"/>
      <x:c r="AJ156" s="146"/>
      <x:c r="AK156" s="146"/>
      <x:c r="AL156" s="146"/>
      <x:c r="AM156" s="146"/>
      <x:c r="AN156" s="147" t="str"/>
    </x:row>
    <x:row r="157">
      <x:c r="A157" s="139" t="str">
        <x:v>RS-000156</x:v>
      </x:c>
      <x:c r="B157" s="147" t="str">
        <x:v>APEX GLITTER GLUE</x:v>
      </x:c>
      <x:c r="C157" s="139" t="str">
        <x:v>GLITTER DUST</x:v>
      </x:c>
      <x:c r="D157" s="139" t="str">
        <x:v>Both</x:v>
      </x:c>
      <x:c r="E157" s="147" t="str">
        <x:v>From initial classified workbook</x:v>
      </x:c>
      <x:c r="F157" s="139" t="str">
        <x:v>Piece</x:v>
      </x:c>
      <x:c r="G157" s="139"/>
      <x:c r="H157" s="139" t="str">
        <x:v>Not stated</x:v>
      </x:c>
      <x:c r="I157" s="139" t="str">
        <x:v>PKR</x:v>
      </x:c>
      <x:c r="J157" s="140" t="n">
        <x:v>120</x:v>
      </x:c>
      <x:c r="K157" s="140" t="n">
        <x:v>103</x:v>
      </x:c>
      <x:c r="L157" s="140" t="n">
        <x:v>120</x:v>
      </x:c>
      <x:c r="M157" s="140" t="n">
        <x:v>103</x:v>
      </x:c>
      <x:c r="N157" s="141" t="n">
        <x:f>L157-M157</x:f>
        <x:v>17</x:v>
      </x:c>
      <x:c r="O157" s="142" t="n">
        <x:f>IF(L157&gt;0,N157/L157,"")</x:f>
        <x:v>0.14166666666666666</x:v>
      </x:c>
      <x:c r="P157" s="142" t="n">
        <x:f>IF(M157&gt;0,N157/M157,"")</x:f>
        <x:v>0.1650485436893204</x:v>
      </x:c>
      <x:c r="Q157" s="141" t="n">
        <x:f>ROUND(L157*(1+'Assumptions'!$B$7)/'Assumptions'!$B$9,0)*'Assumptions'!$B$9</x:f>
        <x:v>130</x:v>
      </x:c>
      <x:c r="R157" s="141" t="n">
        <x:f>Q157-M157</x:f>
        <x:v>27</x:v>
      </x:c>
      <x:c r="S157" s="143" t="n">
        <x:f>'Assumptions'!$B$8</x:f>
        <x:v>12</x:v>
      </x:c>
      <x:c r="T157" s="141" t="n">
        <x:f>N157*S157</x:f>
        <x:v>204</x:v>
      </x:c>
      <x:c r="U157" s="139" t="str">
        <x:v>Source Valid</x:v>
      </x:c>
      <x:c r="V157" s="139" t="str">
        <x:v>High</x:v>
      </x:c>
      <x:c r="W157" s="147" t="str">
        <x:v>Source wholesale and buying prices retained</x:v>
      </x:c>
      <x:c r="X157" s="139" t="str">
        <x:v>Ready</x:v>
      </x:c>
      <x:c r="Y157" s="144" t="b">
        <x:v>1</x:v>
      </x:c>
      <x:c r="Z157" s="139" t="str">
        <x:v>WS RATES.pdf</x:v>
      </x:c>
      <x:c r="AA157" s="139" t="n">
        <x:v>5</x:v>
      </x:c>
      <x:c r="AB157" s="139" t="n">
        <x:v>13</x:v>
      </x:c>
      <x:c r="AC157" s="139" t="str">
        <x:v>APEX GLITTER GLUE</x:v>
      </x:c>
      <x:c r="AD157" s="145" t="n">
        <x:v>120</x:v>
      </x:c>
      <x:c r="AE157" s="147" t="str">
        <x:v>Merged across PDFs — Exact/source-linked match</x:v>
      </x:c>
      <x:c r="AF157" s="147" t="str">
        <x:v>Exact WS RATES.pdf name</x:v>
      </x:c>
      <x:c r="AG157" s="147" t="str">
        <x:v>Exact WS RATES.pdf category</x:v>
      </x:c>
      <x:c r="AH157" s="139" t="str">
        <x:v>WS-RATES:5:13</x:v>
      </x:c>
      <x:c r="AI157" s="146"/>
      <x:c r="AJ157" s="146"/>
      <x:c r="AK157" s="146"/>
      <x:c r="AL157" s="146"/>
      <x:c r="AM157" s="146"/>
      <x:c r="AN157" s="147" t="str"/>
    </x:row>
    <x:row r="158">
      <x:c r="A158" s="139" t="str">
        <x:v>RS-000157</x:v>
      </x:c>
      <x:c r="B158" s="147" t="str">
        <x:v>200 GRAM BALL KING</x:v>
      </x:c>
      <x:c r="C158" s="139" t="str">
        <x:v>BALL</x:v>
      </x:c>
      <x:c r="D158" s="139" t="str">
        <x:v>Both</x:v>
      </x:c>
      <x:c r="E158" s="147" t="str">
        <x:v>From initial classified workbook</x:v>
      </x:c>
      <x:c r="F158" s="139" t="str">
        <x:v>Piece</x:v>
      </x:c>
      <x:c r="G158" s="139"/>
      <x:c r="H158" s="139" t="str">
        <x:v>Not stated</x:v>
      </x:c>
      <x:c r="I158" s="139" t="str">
        <x:v>PKR</x:v>
      </x:c>
      <x:c r="J158" s="140" t="n">
        <x:v>290</x:v>
      </x:c>
      <x:c r="K158" s="140" t="n">
        <x:v>265</x:v>
      </x:c>
      <x:c r="L158" s="140" t="n">
        <x:v>290</x:v>
      </x:c>
      <x:c r="M158" s="140" t="n">
        <x:v>265</x:v>
      </x:c>
      <x:c r="N158" s="141" t="n">
        <x:f>L158-M158</x:f>
        <x:v>25</x:v>
      </x:c>
      <x:c r="O158" s="142" t="n">
        <x:f>IF(L158&gt;0,N158/L158,"")</x:f>
        <x:v>0.08620689655172414</x:v>
      </x:c>
      <x:c r="P158" s="142" t="n">
        <x:f>IF(M158&gt;0,N158/M158,"")</x:f>
        <x:v>0.09433962264150944</x:v>
      </x:c>
      <x:c r="Q158" s="141" t="n">
        <x:f>ROUND(L158*(1+'Assumptions'!$B$7)/'Assumptions'!$B$9,0)*'Assumptions'!$B$9</x:f>
        <x:v>320</x:v>
      </x:c>
      <x:c r="R158" s="141" t="n">
        <x:f>Q158-M158</x:f>
        <x:v>55</x:v>
      </x:c>
      <x:c r="S158" s="143" t="n">
        <x:f>'Assumptions'!$B$8</x:f>
        <x:v>12</x:v>
      </x:c>
      <x:c r="T158" s="141" t="n">
        <x:f>N158*S158</x:f>
        <x:v>300</x:v>
      </x:c>
      <x:c r="U158" s="139" t="str">
        <x:v>Source Valid</x:v>
      </x:c>
      <x:c r="V158" s="139" t="str">
        <x:v>High</x:v>
      </x:c>
      <x:c r="W158" s="147" t="str">
        <x:v>Source wholesale and buying prices retained</x:v>
      </x:c>
      <x:c r="X158" s="139" t="str">
        <x:v>Ready</x:v>
      </x:c>
      <x:c r="Y158" s="144" t="b">
        <x:v>1</x:v>
      </x:c>
      <x:c r="Z158" s="139" t="str">
        <x:v>WS RATES.pdf</x:v>
      </x:c>
      <x:c r="AA158" s="139" t="n">
        <x:v>5</x:v>
      </x:c>
      <x:c r="AB158" s="139" t="n">
        <x:v>14</x:v>
      </x:c>
      <x:c r="AC158" s="139" t="str">
        <x:v>200 GRAM BALL KING</x:v>
      </x:c>
      <x:c r="AD158" s="145" t="n">
        <x:v>290</x:v>
      </x:c>
      <x:c r="AE158" s="147" t="str">
        <x:v>Merged across PDFs — Exact/source-linked match</x:v>
      </x:c>
      <x:c r="AF158" s="147" t="str">
        <x:v>Exact WS RATES.pdf name</x:v>
      </x:c>
      <x:c r="AG158" s="147" t="str">
        <x:v>Exact WS RATES.pdf category</x:v>
      </x:c>
      <x:c r="AH158" s="139" t="str">
        <x:v>WS-RATES:5:14</x:v>
      </x:c>
      <x:c r="AI158" s="146"/>
      <x:c r="AJ158" s="146"/>
      <x:c r="AK158" s="146"/>
      <x:c r="AL158" s="146"/>
      <x:c r="AM158" s="146"/>
      <x:c r="AN158" s="147" t="str"/>
    </x:row>
    <x:row r="159">
      <x:c r="A159" s="139" t="str">
        <x:v>RS-000158</x:v>
      </x:c>
      <x:c r="B159" s="147" t="str">
        <x:v>SHUTTLE RAFIQUE</x:v>
      </x:c>
      <x:c r="C159" s="139" t="str">
        <x:v>RACKETS</x:v>
      </x:c>
      <x:c r="D159" s="139" t="str">
        <x:v>Both</x:v>
      </x:c>
      <x:c r="E159" s="147" t="str">
        <x:v>From initial classified workbook</x:v>
      </x:c>
      <x:c r="F159" s="139" t="str">
        <x:v>Piece</x:v>
      </x:c>
      <x:c r="G159" s="139"/>
      <x:c r="H159" s="139" t="str">
        <x:v>Not stated</x:v>
      </x:c>
      <x:c r="I159" s="139" t="str">
        <x:v>PKR</x:v>
      </x:c>
      <x:c r="J159" s="140" t="n">
        <x:v>960</x:v>
      </x:c>
      <x:c r="K159" s="140" t="n">
        <x:v>900</x:v>
      </x:c>
      <x:c r="L159" s="140" t="n">
        <x:v>960</x:v>
      </x:c>
      <x:c r="M159" s="140" t="n">
        <x:v>900</x:v>
      </x:c>
      <x:c r="N159" s="141" t="n">
        <x:f>L159-M159</x:f>
        <x:v>60</x:v>
      </x:c>
      <x:c r="O159" s="142" t="n">
        <x:f>IF(L159&gt;0,N159/L159,"")</x:f>
        <x:v>0.0625</x:v>
      </x:c>
      <x:c r="P159" s="142" t="n">
        <x:f>IF(M159&gt;0,N159/M159,"")</x:f>
        <x:v>0.06666666666666667</x:v>
      </x:c>
      <x:c r="Q159" s="141" t="n">
        <x:f>ROUND(L159*(1+'Assumptions'!$B$7)/'Assumptions'!$B$9,0)*'Assumptions'!$B$9</x:f>
        <x:v>1055</x:v>
      </x:c>
      <x:c r="R159" s="141" t="n">
        <x:f>Q159-M159</x:f>
        <x:v>155</x:v>
      </x:c>
      <x:c r="S159" s="143" t="n">
        <x:f>'Assumptions'!$B$8</x:f>
        <x:v>12</x:v>
      </x:c>
      <x:c r="T159" s="141" t="n">
        <x:f>N159*S159</x:f>
        <x:v>720</x:v>
      </x:c>
      <x:c r="U159" s="139" t="str">
        <x:v>Source Valid</x:v>
      </x:c>
      <x:c r="V159" s="139" t="str">
        <x:v>High</x:v>
      </x:c>
      <x:c r="W159" s="147" t="str">
        <x:v>Source wholesale and buying prices retained</x:v>
      </x:c>
      <x:c r="X159" s="139" t="str">
        <x:v>Ready</x:v>
      </x:c>
      <x:c r="Y159" s="144" t="b">
        <x:v>1</x:v>
      </x:c>
      <x:c r="Z159" s="139" t="str">
        <x:v>WS RATES.pdf</x:v>
      </x:c>
      <x:c r="AA159" s="139" t="n">
        <x:v>5</x:v>
      </x:c>
      <x:c r="AB159" s="139" t="n">
        <x:v>15</x:v>
      </x:c>
      <x:c r="AC159" s="139" t="str">
        <x:v>SHUTTLE RAFIQUE</x:v>
      </x:c>
      <x:c r="AD159" s="145" t="n">
        <x:v>960</x:v>
      </x:c>
      <x:c r="AE159" s="147" t="str">
        <x:v>Merged across PDFs — Exact/source-linked match</x:v>
      </x:c>
      <x:c r="AF159" s="147" t="str">
        <x:v>Exact WS RATES.pdf name</x:v>
      </x:c>
      <x:c r="AG159" s="147" t="str">
        <x:v>Exact WS RATES.pdf category</x:v>
      </x:c>
      <x:c r="AH159" s="139" t="str">
        <x:v>WS-RATES:5:15</x:v>
      </x:c>
      <x:c r="AI159" s="146"/>
      <x:c r="AJ159" s="146"/>
      <x:c r="AK159" s="146"/>
      <x:c r="AL159" s="146"/>
      <x:c r="AM159" s="146"/>
      <x:c r="AN159" s="147" t="str"/>
    </x:row>
    <x:row r="160">
      <x:c r="A160" s="139" t="str">
        <x:v>RS-000159</x:v>
      </x:c>
      <x:c r="B160" s="147" t="str">
        <x:v>M&amp;G MGS 12 STAPLER</x:v>
      </x:c>
      <x:c r="C160" s="139" t="str">
        <x:v>STAPLERS</x:v>
      </x:c>
      <x:c r="D160" s="139" t="str">
        <x:v>Both</x:v>
      </x:c>
      <x:c r="E160" s="147" t="str">
        <x:v>From initial classified workbook</x:v>
      </x:c>
      <x:c r="F160" s="139" t="str">
        <x:v>Piece</x:v>
      </x:c>
      <x:c r="G160" s="139"/>
      <x:c r="H160" s="139" t="str">
        <x:v>Not stated</x:v>
      </x:c>
      <x:c r="I160" s="139" t="str">
        <x:v>PKR</x:v>
      </x:c>
      <x:c r="J160" s="140" t="n">
        <x:v>305</x:v>
      </x:c>
      <x:c r="K160" s="140" t="n">
        <x:v>285</x:v>
      </x:c>
      <x:c r="L160" s="140" t="n">
        <x:v>305</x:v>
      </x:c>
      <x:c r="M160" s="140" t="n">
        <x:v>285</x:v>
      </x:c>
      <x:c r="N160" s="141" t="n">
        <x:f>L160-M160</x:f>
        <x:v>20</x:v>
      </x:c>
      <x:c r="O160" s="142" t="n">
        <x:f>IF(L160&gt;0,N160/L160,"")</x:f>
        <x:v>0.06557377049180328</x:v>
      </x:c>
      <x:c r="P160" s="142" t="n">
        <x:f>IF(M160&gt;0,N160/M160,"")</x:f>
        <x:v>0.07017543859649122</x:v>
      </x:c>
      <x:c r="Q160" s="141" t="n">
        <x:f>ROUND(L160*(1+'Assumptions'!$B$7)/'Assumptions'!$B$9,0)*'Assumptions'!$B$9</x:f>
        <x:v>335</x:v>
      </x:c>
      <x:c r="R160" s="141" t="n">
        <x:f>Q160-M160</x:f>
        <x:v>50</x:v>
      </x:c>
      <x:c r="S160" s="143" t="n">
        <x:f>'Assumptions'!$B$8</x:f>
        <x:v>12</x:v>
      </x:c>
      <x:c r="T160" s="141" t="n">
        <x:f>N160*S160</x:f>
        <x:v>240</x:v>
      </x:c>
      <x:c r="U160" s="139" t="str">
        <x:v>Source Valid</x:v>
      </x:c>
      <x:c r="V160" s="139" t="str">
        <x:v>High</x:v>
      </x:c>
      <x:c r="W160" s="147" t="str">
        <x:v>Source wholesale and buying prices retained</x:v>
      </x:c>
      <x:c r="X160" s="139" t="str">
        <x:v>Ready</x:v>
      </x:c>
      <x:c r="Y160" s="144" t="b">
        <x:v>1</x:v>
      </x:c>
      <x:c r="Z160" s="139" t="str">
        <x:v>WS RATES.pdf</x:v>
      </x:c>
      <x:c r="AA160" s="139" t="n">
        <x:v>5</x:v>
      </x:c>
      <x:c r="AB160" s="139" t="n">
        <x:v>16</x:v>
      </x:c>
      <x:c r="AC160" s="139" t="str">
        <x:v>M&amp;G MGS 12 STAPLER</x:v>
      </x:c>
      <x:c r="AD160" s="145" t="n">
        <x:v>305</x:v>
      </x:c>
      <x:c r="AE160" s="147" t="str">
        <x:v>Merged across PDFs — Exact/source-linked match</x:v>
      </x:c>
      <x:c r="AF160" s="147" t="str">
        <x:v>Exact WS RATES.pdf name</x:v>
      </x:c>
      <x:c r="AG160" s="147" t="str">
        <x:v>Exact WS RATES.pdf category</x:v>
      </x:c>
      <x:c r="AH160" s="139" t="str">
        <x:v>WS-RATES:5:16</x:v>
      </x:c>
      <x:c r="AI160" s="146"/>
      <x:c r="AJ160" s="146"/>
      <x:c r="AK160" s="146"/>
      <x:c r="AL160" s="146"/>
      <x:c r="AM160" s="146"/>
      <x:c r="AN160" s="147" t="str"/>
    </x:row>
    <x:row r="161">
      <x:c r="A161" s="139" t="str">
        <x:v>RS-000160</x:v>
      </x:c>
      <x:c r="B161" s="147" t="str">
        <x:v>BINDING TAPE 1.5 20 YD</x:v>
      </x:c>
      <x:c r="C161" s="139" t="str">
        <x:v>BALL POINT</x:v>
      </x:c>
      <x:c r="D161" s="139" t="str">
        <x:v>Both</x:v>
      </x:c>
      <x:c r="E161" s="147" t="str">
        <x:v>From initial classified workbook</x:v>
      </x:c>
      <x:c r="F161" s="139" t="str">
        <x:v>Piece</x:v>
      </x:c>
      <x:c r="G161" s="139"/>
      <x:c r="H161" s="139" t="str">
        <x:v>Not stated</x:v>
      </x:c>
      <x:c r="I161" s="139" t="str">
        <x:v>PKR</x:v>
      </x:c>
      <x:c r="J161" s="140" t="n">
        <x:v>125</x:v>
      </x:c>
      <x:c r="K161" s="140" t="n">
        <x:v>108</x:v>
      </x:c>
      <x:c r="L161" s="140" t="n">
        <x:v>125</x:v>
      </x:c>
      <x:c r="M161" s="140" t="n">
        <x:v>108</x:v>
      </x:c>
      <x:c r="N161" s="141" t="n">
        <x:f>L161-M161</x:f>
        <x:v>17</x:v>
      </x:c>
      <x:c r="O161" s="142" t="n">
        <x:f>IF(L161&gt;0,N161/L161,"")</x:f>
        <x:v>0.136</x:v>
      </x:c>
      <x:c r="P161" s="142" t="n">
        <x:f>IF(M161&gt;0,N161/M161,"")</x:f>
        <x:v>0.1574074074074074</x:v>
      </x:c>
      <x:c r="Q161" s="141" t="n">
        <x:f>ROUND(L161*(1+'Assumptions'!$B$7)/'Assumptions'!$B$9,0)*'Assumptions'!$B$9</x:f>
        <x:v>140</x:v>
      </x:c>
      <x:c r="R161" s="141" t="n">
        <x:f>Q161-M161</x:f>
        <x:v>32</x:v>
      </x:c>
      <x:c r="S161" s="143" t="n">
        <x:f>'Assumptions'!$B$8</x:f>
        <x:v>12</x:v>
      </x:c>
      <x:c r="T161" s="141" t="n">
        <x:f>N161*S161</x:f>
        <x:v>204</x:v>
      </x:c>
      <x:c r="U161" s="139" t="str">
        <x:v>Source Valid</x:v>
      </x:c>
      <x:c r="V161" s="139" t="str">
        <x:v>High</x:v>
      </x:c>
      <x:c r="W161" s="147" t="str">
        <x:v>Source wholesale and buying prices retained</x:v>
      </x:c>
      <x:c r="X161" s="139" t="str">
        <x:v>Ready</x:v>
      </x:c>
      <x:c r="Y161" s="144" t="b">
        <x:v>1</x:v>
      </x:c>
      <x:c r="Z161" s="139" t="str">
        <x:v>WS RATES.pdf</x:v>
      </x:c>
      <x:c r="AA161" s="139" t="n">
        <x:v>5</x:v>
      </x:c>
      <x:c r="AB161" s="139" t="n">
        <x:v>17</x:v>
      </x:c>
      <x:c r="AC161" s="139" t="str">
        <x:v>BINDING TAPE 1.5 20 YD</x:v>
      </x:c>
      <x:c r="AD161" s="145" t="n">
        <x:v>125</x:v>
      </x:c>
      <x:c r="AE161" s="147" t="str">
        <x:v>Merged across PDFs — Exact/source-linked match</x:v>
      </x:c>
      <x:c r="AF161" s="147" t="str">
        <x:v>Exact WS RATES.pdf name</x:v>
      </x:c>
      <x:c r="AG161" s="147" t="str">
        <x:v>Exact WS RATES.pdf category</x:v>
      </x:c>
      <x:c r="AH161" s="139" t="str">
        <x:v>WS-RATES:5:17</x:v>
      </x:c>
      <x:c r="AI161" s="146"/>
      <x:c r="AJ161" s="146"/>
      <x:c r="AK161" s="146"/>
      <x:c r="AL161" s="146"/>
      <x:c r="AM161" s="146"/>
      <x:c r="AN161" s="147" t="str"/>
    </x:row>
    <x:row r="162">
      <x:c r="A162" s="139" t="str">
        <x:v>RS-000161</x:v>
      </x:c>
      <x:c r="B162" s="147" t="str">
        <x:v>AWAN REHISTER NO 60</x:v>
      </x:c>
      <x:c r="C162" s="139" t="str">
        <x:v>REGISTERS</x:v>
      </x:c>
      <x:c r="D162" s="139" t="str">
        <x:v>Both</x:v>
      </x:c>
      <x:c r="E162" s="147" t="str">
        <x:v>From initial classified workbook</x:v>
      </x:c>
      <x:c r="F162" s="139" t="str">
        <x:v>Piece</x:v>
      </x:c>
      <x:c r="G162" s="139"/>
      <x:c r="H162" s="139" t="str">
        <x:v>Not stated</x:v>
      </x:c>
      <x:c r="I162" s="139" t="str">
        <x:v>PKR</x:v>
      </x:c>
      <x:c r="J162" s="140" t="n">
        <x:v>220</x:v>
      </x:c>
      <x:c r="K162" s="140" t="n">
        <x:v>195</x:v>
      </x:c>
      <x:c r="L162" s="140" t="n">
        <x:v>220</x:v>
      </x:c>
      <x:c r="M162" s="140" t="n">
        <x:v>195</x:v>
      </x:c>
      <x:c r="N162" s="141" t="n">
        <x:f>L162-M162</x:f>
        <x:v>25</x:v>
      </x:c>
      <x:c r="O162" s="142" t="n">
        <x:f>IF(L162&gt;0,N162/L162,"")</x:f>
        <x:v>0.11363636363636363</x:v>
      </x:c>
      <x:c r="P162" s="142" t="n">
        <x:f>IF(M162&gt;0,N162/M162,"")</x:f>
        <x:v>0.1282051282051282</x:v>
      </x:c>
      <x:c r="Q162" s="141" t="n">
        <x:f>ROUND(L162*(1+'Assumptions'!$B$7)/'Assumptions'!$B$9,0)*'Assumptions'!$B$9</x:f>
        <x:v>240</x:v>
      </x:c>
      <x:c r="R162" s="141" t="n">
        <x:f>Q162-M162</x:f>
        <x:v>45</x:v>
      </x:c>
      <x:c r="S162" s="143" t="n">
        <x:f>'Assumptions'!$B$8</x:f>
        <x:v>12</x:v>
      </x:c>
      <x:c r="T162" s="141" t="n">
        <x:f>N162*S162</x:f>
        <x:v>300</x:v>
      </x:c>
      <x:c r="U162" s="139" t="str">
        <x:v>Source Valid</x:v>
      </x:c>
      <x:c r="V162" s="139" t="str">
        <x:v>High</x:v>
      </x:c>
      <x:c r="W162" s="147" t="str">
        <x:v>Source wholesale and buying prices retained</x:v>
      </x:c>
      <x:c r="X162" s="139" t="str">
        <x:v>Ready</x:v>
      </x:c>
      <x:c r="Y162" s="144" t="b">
        <x:v>1</x:v>
      </x:c>
      <x:c r="Z162" s="139" t="str">
        <x:v>WS RATES.pdf</x:v>
      </x:c>
      <x:c r="AA162" s="139" t="n">
        <x:v>5</x:v>
      </x:c>
      <x:c r="AB162" s="139" t="n">
        <x:v>18</x:v>
      </x:c>
      <x:c r="AC162" s="139" t="str">
        <x:v>AWAN REHISTER NO 60</x:v>
      </x:c>
      <x:c r="AD162" s="145" t="n">
        <x:v>220</x:v>
      </x:c>
      <x:c r="AE162" s="147" t="str">
        <x:v>Merged across PDFs — Exact/source-linked match</x:v>
      </x:c>
      <x:c r="AF162" s="147" t="str">
        <x:v>Exact WS RATES.pdf name</x:v>
      </x:c>
      <x:c r="AG162" s="147" t="str">
        <x:v>Exact WS RATES.pdf category</x:v>
      </x:c>
      <x:c r="AH162" s="139" t="str">
        <x:v>WS-RATES:5:18</x:v>
      </x:c>
      <x:c r="AI162" s="146"/>
      <x:c r="AJ162" s="146"/>
      <x:c r="AK162" s="146"/>
      <x:c r="AL162" s="146"/>
      <x:c r="AM162" s="146"/>
      <x:c r="AN162" s="147" t="str"/>
    </x:row>
    <x:row r="163">
      <x:c r="A163" s="139" t="str">
        <x:v>RS-000162</x:v>
      </x:c>
      <x:c r="B163" s="147" t="str">
        <x:v>AWAN REGISTER NO 30</x:v>
      </x:c>
      <x:c r="C163" s="139" t="str">
        <x:v>REGISTERS</x:v>
      </x:c>
      <x:c r="D163" s="139" t="str">
        <x:v>Both</x:v>
      </x:c>
      <x:c r="E163" s="147" t="str">
        <x:v>From initial classified workbook</x:v>
      </x:c>
      <x:c r="F163" s="139" t="str">
        <x:v>Piece</x:v>
      </x:c>
      <x:c r="G163" s="139"/>
      <x:c r="H163" s="139" t="str">
        <x:v>Not stated</x:v>
      </x:c>
      <x:c r="I163" s="139" t="str">
        <x:v>PKR</x:v>
      </x:c>
      <x:c r="J163" s="140" t="n">
        <x:v>170</x:v>
      </x:c>
      <x:c r="K163" s="140" t="n">
        <x:v>150</x:v>
      </x:c>
      <x:c r="L163" s="140" t="n">
        <x:v>170</x:v>
      </x:c>
      <x:c r="M163" s="140" t="n">
        <x:v>150</x:v>
      </x:c>
      <x:c r="N163" s="141" t="n">
        <x:f>L163-M163</x:f>
        <x:v>20</x:v>
      </x:c>
      <x:c r="O163" s="142" t="n">
        <x:f>IF(L163&gt;0,N163/L163,"")</x:f>
        <x:v>0.11764705882352941</x:v>
      </x:c>
      <x:c r="P163" s="142" t="n">
        <x:f>IF(M163&gt;0,N163/M163,"")</x:f>
        <x:v>0.13333333333333333</x:v>
      </x:c>
      <x:c r="Q163" s="141" t="n">
        <x:f>ROUND(L163*(1+'Assumptions'!$B$7)/'Assumptions'!$B$9,0)*'Assumptions'!$B$9</x:f>
        <x:v>185</x:v>
      </x:c>
      <x:c r="R163" s="141" t="n">
        <x:f>Q163-M163</x:f>
        <x:v>35</x:v>
      </x:c>
      <x:c r="S163" s="143" t="n">
        <x:f>'Assumptions'!$B$8</x:f>
        <x:v>12</x:v>
      </x:c>
      <x:c r="T163" s="141" t="n">
        <x:f>N163*S163</x:f>
        <x:v>240</x:v>
      </x:c>
      <x:c r="U163" s="139" t="str">
        <x:v>Source Valid</x:v>
      </x:c>
      <x:c r="V163" s="139" t="str">
        <x:v>High</x:v>
      </x:c>
      <x:c r="W163" s="147" t="str">
        <x:v>Source wholesale and buying prices retained</x:v>
      </x:c>
      <x:c r="X163" s="139" t="str">
        <x:v>Ready</x:v>
      </x:c>
      <x:c r="Y163" s="144" t="b">
        <x:v>1</x:v>
      </x:c>
      <x:c r="Z163" s="139" t="str">
        <x:v>WS RATES.pdf</x:v>
      </x:c>
      <x:c r="AA163" s="139" t="n">
        <x:v>5</x:v>
      </x:c>
      <x:c r="AB163" s="139" t="n">
        <x:v>19</x:v>
      </x:c>
      <x:c r="AC163" s="139" t="str">
        <x:v>AWAN REGISTER NO 30</x:v>
      </x:c>
      <x:c r="AD163" s="145" t="n">
        <x:v>170</x:v>
      </x:c>
      <x:c r="AE163" s="147" t="str">
        <x:v>Merged across PDFs — Exact/source-linked match</x:v>
      </x:c>
      <x:c r="AF163" s="147" t="str">
        <x:v>Exact WS RATES.pdf name</x:v>
      </x:c>
      <x:c r="AG163" s="147" t="str">
        <x:v>Exact WS RATES.pdf category</x:v>
      </x:c>
      <x:c r="AH163" s="139" t="str">
        <x:v>WS-RATES:5:19</x:v>
      </x:c>
      <x:c r="AI163" s="146"/>
      <x:c r="AJ163" s="146"/>
      <x:c r="AK163" s="146"/>
      <x:c r="AL163" s="146"/>
      <x:c r="AM163" s="146"/>
      <x:c r="AN163" s="147" t="str"/>
    </x:row>
    <x:row r="164">
      <x:c r="A164" s="139" t="str">
        <x:v>RS-000163</x:v>
      </x:c>
      <x:c r="B164" s="147" t="str">
        <x:v>AWAN REGISTER NO 20</x:v>
      </x:c>
      <x:c r="C164" s="139" t="str">
        <x:v>REGISTERS</x:v>
      </x:c>
      <x:c r="D164" s="139" t="str">
        <x:v>Both</x:v>
      </x:c>
      <x:c r="E164" s="147" t="str">
        <x:v>From initial classified workbook</x:v>
      </x:c>
      <x:c r="F164" s="139" t="str">
        <x:v>Piece</x:v>
      </x:c>
      <x:c r="G164" s="139"/>
      <x:c r="H164" s="139" t="str">
        <x:v>Not stated</x:v>
      </x:c>
      <x:c r="I164" s="139" t="str">
        <x:v>PKR</x:v>
      </x:c>
      <x:c r="J164" s="140" t="n">
        <x:v>140</x:v>
      </x:c>
      <x:c r="K164" s="140" t="n">
        <x:v>122</x:v>
      </x:c>
      <x:c r="L164" s="140" t="n">
        <x:v>140</x:v>
      </x:c>
      <x:c r="M164" s="140" t="n">
        <x:v>122</x:v>
      </x:c>
      <x:c r="N164" s="141" t="n">
        <x:f>L164-M164</x:f>
        <x:v>18</x:v>
      </x:c>
      <x:c r="O164" s="142" t="n">
        <x:f>IF(L164&gt;0,N164/L164,"")</x:f>
        <x:v>0.12857142857142856</x:v>
      </x:c>
      <x:c r="P164" s="142" t="n">
        <x:f>IF(M164&gt;0,N164/M164,"")</x:f>
        <x:v>0.14754098360655737</x:v>
      </x:c>
      <x:c r="Q164" s="141" t="n">
        <x:f>ROUND(L164*(1+'Assumptions'!$B$7)/'Assumptions'!$B$9,0)*'Assumptions'!$B$9</x:f>
        <x:v>155</x:v>
      </x:c>
      <x:c r="R164" s="141" t="n">
        <x:f>Q164-M164</x:f>
        <x:v>33</x:v>
      </x:c>
      <x:c r="S164" s="143" t="n">
        <x:f>'Assumptions'!$B$8</x:f>
        <x:v>12</x:v>
      </x:c>
      <x:c r="T164" s="141" t="n">
        <x:f>N164*S164</x:f>
        <x:v>216</x:v>
      </x:c>
      <x:c r="U164" s="139" t="str">
        <x:v>Source Valid</x:v>
      </x:c>
      <x:c r="V164" s="139" t="str">
        <x:v>High</x:v>
      </x:c>
      <x:c r="W164" s="147" t="str">
        <x:v>Source wholesale and buying prices retained</x:v>
      </x:c>
      <x:c r="X164" s="139" t="str">
        <x:v>Ready</x:v>
      </x:c>
      <x:c r="Y164" s="144" t="b">
        <x:v>1</x:v>
      </x:c>
      <x:c r="Z164" s="139" t="str">
        <x:v>WS RATES.pdf</x:v>
      </x:c>
      <x:c r="AA164" s="139" t="n">
        <x:v>5</x:v>
      </x:c>
      <x:c r="AB164" s="139" t="n">
        <x:v>20</x:v>
      </x:c>
      <x:c r="AC164" s="139" t="str">
        <x:v>AWAN REGISTER NO 20</x:v>
      </x:c>
      <x:c r="AD164" s="145" t="n">
        <x:v>140</x:v>
      </x:c>
      <x:c r="AE164" s="147" t="str">
        <x:v>Merged across PDFs — Exact/source-linked match</x:v>
      </x:c>
      <x:c r="AF164" s="147" t="str">
        <x:v>Exact WS RATES.pdf name</x:v>
      </x:c>
      <x:c r="AG164" s="147" t="str">
        <x:v>Exact WS RATES.pdf category</x:v>
      </x:c>
      <x:c r="AH164" s="139" t="str">
        <x:v>WS-RATES:5:20</x:v>
      </x:c>
      <x:c r="AI164" s="146"/>
      <x:c r="AJ164" s="146"/>
      <x:c r="AK164" s="146"/>
      <x:c r="AL164" s="146"/>
      <x:c r="AM164" s="146"/>
      <x:c r="AN164" s="147" t="str"/>
    </x:row>
    <x:row r="165">
      <x:c r="A165" s="139" t="str">
        <x:v>RS-000164</x:v>
      </x:c>
      <x:c r="B165" s="147" t="str">
        <x:v>RAYS COMPASS</x:v>
      </x:c>
      <x:c r="C165" s="139" t="str">
        <x:v>COMPASS</x:v>
      </x:c>
      <x:c r="D165" s="139" t="str">
        <x:v>Both</x:v>
      </x:c>
      <x:c r="E165" s="147" t="str">
        <x:v>From initial classified workbook</x:v>
      </x:c>
      <x:c r="F165" s="139" t="str">
        <x:v>Piece</x:v>
      </x:c>
      <x:c r="G165" s="139"/>
      <x:c r="H165" s="139" t="str">
        <x:v>Not stated</x:v>
      </x:c>
      <x:c r="I165" s="139" t="str">
        <x:v>PKR</x:v>
      </x:c>
      <x:c r="J165" s="140" t="n">
        <x:v>72</x:v>
      </x:c>
      <x:c r="K165" s="140" t="n">
        <x:v>71</x:v>
      </x:c>
      <x:c r="L165" s="140" t="n">
        <x:v>72</x:v>
      </x:c>
      <x:c r="M165" s="140" t="n">
        <x:v>71</x:v>
      </x:c>
      <x:c r="N165" s="141" t="n">
        <x:f>L165-M165</x:f>
        <x:v>1</x:v>
      </x:c>
      <x:c r="O165" s="142" t="n">
        <x:f>IF(L165&gt;0,N165/L165,"")</x:f>
        <x:v>0.013888888888888888</x:v>
      </x:c>
      <x:c r="P165" s="142" t="n">
        <x:f>IF(M165&gt;0,N165/M165,"")</x:f>
        <x:v>0.014084507042253521</x:v>
      </x:c>
      <x:c r="Q165" s="141" t="n">
        <x:f>ROUND(L165*(1+'Assumptions'!$B$7)/'Assumptions'!$B$9,0)*'Assumptions'!$B$9</x:f>
        <x:v>80</x:v>
      </x:c>
      <x:c r="R165" s="141" t="n">
        <x:f>Q165-M165</x:f>
        <x:v>9</x:v>
      </x:c>
      <x:c r="S165" s="143" t="n">
        <x:f>'Assumptions'!$B$8</x:f>
        <x:v>12</x:v>
      </x:c>
      <x:c r="T165" s="141" t="n">
        <x:f>N165*S165</x:f>
        <x:v>12</x:v>
      </x:c>
      <x:c r="U165" s="139" t="str">
        <x:v>Source Valid</x:v>
      </x:c>
      <x:c r="V165" s="139" t="str">
        <x:v>High</x:v>
      </x:c>
      <x:c r="W165" s="147" t="str">
        <x:v>Source wholesale and buying prices retained</x:v>
      </x:c>
      <x:c r="X165" s="139" t="str">
        <x:v>Ready</x:v>
      </x:c>
      <x:c r="Y165" s="144" t="b">
        <x:v>1</x:v>
      </x:c>
      <x:c r="Z165" s="139" t="str">
        <x:v>WS RATES.pdf</x:v>
      </x:c>
      <x:c r="AA165" s="139" t="n">
        <x:v>5</x:v>
      </x:c>
      <x:c r="AB165" s="139" t="n">
        <x:v>21</x:v>
      </x:c>
      <x:c r="AC165" s="139" t="str">
        <x:v>RAYS COMPASS</x:v>
      </x:c>
      <x:c r="AD165" s="145" t="n">
        <x:v>72</x:v>
      </x:c>
      <x:c r="AE165" s="147" t="str">
        <x:v>Merged across PDFs — Exact/source-linked match</x:v>
      </x:c>
      <x:c r="AF165" s="147" t="str">
        <x:v>Exact WS RATES.pdf name</x:v>
      </x:c>
      <x:c r="AG165" s="147" t="str">
        <x:v>Exact WS RATES.pdf category</x:v>
      </x:c>
      <x:c r="AH165" s="139" t="str">
        <x:v>WS-RATES:5:21</x:v>
      </x:c>
      <x:c r="AI165" s="146"/>
      <x:c r="AJ165" s="146"/>
      <x:c r="AK165" s="146"/>
      <x:c r="AL165" s="146"/>
      <x:c r="AM165" s="146"/>
      <x:c r="AN165" s="147" t="str"/>
    </x:row>
    <x:row r="166">
      <x:c r="A166" s="139" t="str">
        <x:v>RS-000165</x:v>
      </x:c>
      <x:c r="B166" s="147" t="str">
        <x:v>RUBBER BAND</x:v>
      </x:c>
      <x:c r="C166" s="139" t="str">
        <x:v>BALL POINT</x:v>
      </x:c>
      <x:c r="D166" s="139" t="str">
        <x:v>Both</x:v>
      </x:c>
      <x:c r="E166" s="147" t="str">
        <x:v>From initial classified workbook</x:v>
      </x:c>
      <x:c r="F166" s="139" t="str">
        <x:v>Piece</x:v>
      </x:c>
      <x:c r="G166" s="139"/>
      <x:c r="H166" s="139" t="str">
        <x:v>Not stated</x:v>
      </x:c>
      <x:c r="I166" s="139" t="str">
        <x:v>PKR</x:v>
      </x:c>
      <x:c r="J166" s="140" t="n">
        <x:v>0</x:v>
      </x:c>
      <x:c r="K166" s="140" t="n">
        <x:v>0</x:v>
      </x:c>
      <x:c r="L166" s="140" t="n">
        <x:v>175</x:v>
      </x:c>
      <x:c r="M166" s="140" t="n">
        <x:v>155</x:v>
      </x:c>
      <x:c r="N166" s="141" t="n">
        <x:f>L166-M166</x:f>
        <x:v>20</x:v>
      </x:c>
      <x:c r="O166" s="142" t="n">
        <x:f>IF(L166&gt;0,N166/L166,"")</x:f>
        <x:v>0.11428571428571428</x:v>
      </x:c>
      <x:c r="P166" s="142" t="n">
        <x:f>IF(M166&gt;0,N166/M166,"")</x:f>
        <x:v>0.12903225806451613</x:v>
      </x:c>
      <x:c r="Q166" s="141" t="n">
        <x:f>ROUND(L166*(1+'Assumptions'!$B$7)/'Assumptions'!$B$9,0)*'Assumptions'!$B$9</x:f>
        <x:v>195</x:v>
      </x:c>
      <x:c r="R166" s="141" t="n">
        <x:f>Q166-M166</x:f>
        <x:v>40</x:v>
      </x:c>
      <x:c r="S166" s="143" t="n">
        <x:f>'Assumptions'!$B$8</x:f>
        <x:v>12</x:v>
      </x:c>
      <x:c r="T166" s="141" t="n">
        <x:f>N166*S166</x:f>
        <x:v>240</x:v>
      </x:c>
      <x:c r="U166" s="139" t="str">
        <x:v>Mocked Both Prices</x:v>
      </x:c>
      <x:c r="V166" s="139" t="str">
        <x:v>Mock</x:v>
      </x:c>
      <x:c r="W166" s="147" t="str">
        <x:v>Both values missing/zero; used category median price pattern</x:v>
      </x:c>
      <x:c r="X166" s="139" t="str">
        <x:v>Ready with Mock Price</x:v>
      </x:c>
      <x:c r="Y166" s="144" t="b">
        <x:v>1</x:v>
      </x:c>
      <x:c r="Z166" s="139" t="str">
        <x:v>WS RATES.pdf</x:v>
      </x:c>
      <x:c r="AA166" s="139" t="n">
        <x:v>5</x:v>
      </x:c>
      <x:c r="AB166" s="139" t="n">
        <x:v>22</x:v>
      </x:c>
      <x:c r="AC166" s="139" t="str">
        <x:v>RUBBER BAND</x:v>
      </x:c>
      <x:c r="AD166" s="145" t="n">
        <x:v>0</x:v>
      </x:c>
      <x:c r="AE166" s="147" t="str">
        <x:v>Merged across PDFs — Exact/source-linked match</x:v>
      </x:c>
      <x:c r="AF166" s="147" t="str">
        <x:v>Exact WS RATES.pdf name</x:v>
      </x:c>
      <x:c r="AG166" s="147" t="str">
        <x:v>Exact WS RATES.pdf category</x:v>
      </x:c>
      <x:c r="AH166" s="139" t="str">
        <x:v>WS-RATES:5:22</x:v>
      </x:c>
      <x:c r="AI166" s="146"/>
      <x:c r="AJ166" s="146"/>
      <x:c r="AK166" s="146"/>
      <x:c r="AL166" s="146"/>
      <x:c r="AM166" s="146"/>
      <x:c r="AN166" s="147" t="str">
        <x:v>Both values missing/zero; used category median price pattern</x:v>
      </x:c>
    </x:row>
    <x:row r="167">
      <x:c r="A167" s="139" t="str">
        <x:v>RS-000166</x:v>
      </x:c>
      <x:c r="B167" s="147" t="str">
        <x:v>ORO ALPHA STAPLER 10 NUMBER</x:v>
      </x:c>
      <x:c r="C167" s="139" t="str">
        <x:v>STAPLERS</x:v>
      </x:c>
      <x:c r="D167" s="139" t="str">
        <x:v>Both</x:v>
      </x:c>
      <x:c r="E167" s="147" t="str">
        <x:v>From initial classified workbook</x:v>
      </x:c>
      <x:c r="F167" s="139" t="str">
        <x:v>Piece</x:v>
      </x:c>
      <x:c r="G167" s="139"/>
      <x:c r="H167" s="139" t="str">
        <x:v>Not stated</x:v>
      </x:c>
      <x:c r="I167" s="139" t="str">
        <x:v>PKR</x:v>
      </x:c>
      <x:c r="J167" s="140" t="n">
        <x:v>260</x:v>
      </x:c>
      <x:c r="K167" s="140" t="n">
        <x:v>250</x:v>
      </x:c>
      <x:c r="L167" s="140" t="n">
        <x:v>260</x:v>
      </x:c>
      <x:c r="M167" s="140" t="n">
        <x:v>250</x:v>
      </x:c>
      <x:c r="N167" s="141" t="n">
        <x:f>L167-M167</x:f>
        <x:v>10</x:v>
      </x:c>
      <x:c r="O167" s="142" t="n">
        <x:f>IF(L167&gt;0,N167/L167,"")</x:f>
        <x:v>0.038461538461538464</x:v>
      </x:c>
      <x:c r="P167" s="142" t="n">
        <x:f>IF(M167&gt;0,N167/M167,"")</x:f>
        <x:v>0.04</x:v>
      </x:c>
      <x:c r="Q167" s="141" t="n">
        <x:f>ROUND(L167*(1+'Assumptions'!$B$7)/'Assumptions'!$B$9,0)*'Assumptions'!$B$9</x:f>
        <x:v>285</x:v>
      </x:c>
      <x:c r="R167" s="141" t="n">
        <x:f>Q167-M167</x:f>
        <x:v>35</x:v>
      </x:c>
      <x:c r="S167" s="143" t="n">
        <x:f>'Assumptions'!$B$8</x:f>
        <x:v>12</x:v>
      </x:c>
      <x:c r="T167" s="141" t="n">
        <x:f>N167*S167</x:f>
        <x:v>120</x:v>
      </x:c>
      <x:c r="U167" s="139" t="str">
        <x:v>Source Valid</x:v>
      </x:c>
      <x:c r="V167" s="139" t="str">
        <x:v>High</x:v>
      </x:c>
      <x:c r="W167" s="147" t="str">
        <x:v>Source wholesale and buying prices retained</x:v>
      </x:c>
      <x:c r="X167" s="139" t="str">
        <x:v>Ready</x:v>
      </x:c>
      <x:c r="Y167" s="144" t="b">
        <x:v>1</x:v>
      </x:c>
      <x:c r="Z167" s="139" t="str">
        <x:v>WS RATES.pdf</x:v>
      </x:c>
      <x:c r="AA167" s="139" t="n">
        <x:v>5</x:v>
      </x:c>
      <x:c r="AB167" s="139" t="n">
        <x:v>23</x:v>
      </x:c>
      <x:c r="AC167" s="139" t="str">
        <x:v>ORO ALPHA STAPLER 10 NU</x:v>
      </x:c>
      <x:c r="AD167" s="145" t="n">
        <x:v>260</x:v>
      </x:c>
      <x:c r="AE167" s="147" t="str">
        <x:v>Merged across PDFs — Truncated-name completion</x:v>
      </x:c>
      <x:c r="AF167" s="147" t="str">
        <x:v>Completed/updated from WS RATES.pdf</x:v>
      </x:c>
      <x:c r="AG167" s="147" t="str">
        <x:v>Exact WS RATES.pdf category</x:v>
      </x:c>
      <x:c r="AH167" s="139" t="str">
        <x:v>WS-RATES:5:23</x:v>
      </x:c>
      <x:c r="AI167" s="146"/>
      <x:c r="AJ167" s="146"/>
      <x:c r="AK167" s="146"/>
      <x:c r="AL167" s="146"/>
      <x:c r="AM167" s="146"/>
      <x:c r="AN167" s="147" t="str"/>
    </x:row>
    <x:row r="168">
      <x:c r="A168" s="139" t="str">
        <x:v>RS-000167</x:v>
      </x:c>
      <x:c r="B168" s="147" t="str">
        <x:v>HANDLER STAPLER 10</x:v>
      </x:c>
      <x:c r="C168" s="139" t="str">
        <x:v>BALL POINT</x:v>
      </x:c>
      <x:c r="D168" s="139" t="str">
        <x:v>Both</x:v>
      </x:c>
      <x:c r="E168" s="147" t="str">
        <x:v>From initial classified workbook</x:v>
      </x:c>
      <x:c r="F168" s="139" t="str">
        <x:v>Piece</x:v>
      </x:c>
      <x:c r="G168" s="139"/>
      <x:c r="H168" s="139" t="str">
        <x:v>Not stated</x:v>
      </x:c>
      <x:c r="I168" s="139" t="str">
        <x:v>PKR</x:v>
      </x:c>
      <x:c r="J168" s="140" t="n">
        <x:v>200</x:v>
      </x:c>
      <x:c r="K168" s="140" t="n">
        <x:v>180</x:v>
      </x:c>
      <x:c r="L168" s="140" t="n">
        <x:v>200</x:v>
      </x:c>
      <x:c r="M168" s="140" t="n">
        <x:v>180</x:v>
      </x:c>
      <x:c r="N168" s="141" t="n">
        <x:f>L168-M168</x:f>
        <x:v>20</x:v>
      </x:c>
      <x:c r="O168" s="142" t="n">
        <x:f>IF(L168&gt;0,N168/L168,"")</x:f>
        <x:v>0.1</x:v>
      </x:c>
      <x:c r="P168" s="142" t="n">
        <x:f>IF(M168&gt;0,N168/M168,"")</x:f>
        <x:v>0.1111111111111111</x:v>
      </x:c>
      <x:c r="Q168" s="141" t="n">
        <x:f>ROUND(L168*(1+'Assumptions'!$B$7)/'Assumptions'!$B$9,0)*'Assumptions'!$B$9</x:f>
        <x:v>220</x:v>
      </x:c>
      <x:c r="R168" s="141" t="n">
        <x:f>Q168-M168</x:f>
        <x:v>40</x:v>
      </x:c>
      <x:c r="S168" s="143" t="n">
        <x:f>'Assumptions'!$B$8</x:f>
        <x:v>12</x:v>
      </x:c>
      <x:c r="T168" s="141" t="n">
        <x:f>N168*S168</x:f>
        <x:v>240</x:v>
      </x:c>
      <x:c r="U168" s="139" t="str">
        <x:v>Source Valid</x:v>
      </x:c>
      <x:c r="V168" s="139" t="str">
        <x:v>High</x:v>
      </x:c>
      <x:c r="W168" s="147" t="str">
        <x:v>Source wholesale and buying prices retained</x:v>
      </x:c>
      <x:c r="X168" s="139" t="str">
        <x:v>Ready</x:v>
      </x:c>
      <x:c r="Y168" s="144" t="b">
        <x:v>1</x:v>
      </x:c>
      <x:c r="Z168" s="139" t="str">
        <x:v>WS RATES.pdf</x:v>
      </x:c>
      <x:c r="AA168" s="139" t="n">
        <x:v>5</x:v>
      </x:c>
      <x:c r="AB168" s="139" t="n">
        <x:v>24</x:v>
      </x:c>
      <x:c r="AC168" s="139" t="str">
        <x:v>HANDLER STAPLER 10</x:v>
      </x:c>
      <x:c r="AD168" s="145" t="n">
        <x:v>200</x:v>
      </x:c>
      <x:c r="AE168" s="147" t="str">
        <x:v>Merged across PDFs — Exact/source-linked match</x:v>
      </x:c>
      <x:c r="AF168" s="147" t="str">
        <x:v>Exact WS RATES.pdf name</x:v>
      </x:c>
      <x:c r="AG168" s="147" t="str">
        <x:v>Exact WS RATES.pdf category</x:v>
      </x:c>
      <x:c r="AH168" s="139" t="str">
        <x:v>WS-RATES:5:24</x:v>
      </x:c>
      <x:c r="AI168" s="146"/>
      <x:c r="AJ168" s="146"/>
      <x:c r="AK168" s="146"/>
      <x:c r="AL168" s="146"/>
      <x:c r="AM168" s="146"/>
      <x:c r="AN168" s="147" t="str"/>
    </x:row>
    <x:row r="169">
      <x:c r="A169" s="139" t="str">
        <x:v>RS-000168</x:v>
      </x:c>
      <x:c r="B169" s="147" t="str">
        <x:v>POUCH 170 (1PC)</x:v>
      </x:c>
      <x:c r="C169" s="139" t="str">
        <x:v>POUCH</x:v>
      </x:c>
      <x:c r="D169" s="139" t="str">
        <x:v>Both</x:v>
      </x:c>
      <x:c r="E169" s="147" t="str">
        <x:v>From initial classified workbook</x:v>
      </x:c>
      <x:c r="F169" s="139" t="str">
        <x:v>Piece</x:v>
      </x:c>
      <x:c r="G169" s="139" t="n">
        <x:v>1</x:v>
      </x:c>
      <x:c r="H169" s="139" t="str">
        <x:v>Parsed from product name</x:v>
      </x:c>
      <x:c r="I169" s="139" t="str">
        <x:v>PKR</x:v>
      </x:c>
      <x:c r="J169" s="140" t="n">
        <x:v>170</x:v>
      </x:c>
      <x:c r="K169" s="140" t="n">
        <x:v>140</x:v>
      </x:c>
      <x:c r="L169" s="140" t="n">
        <x:v>170</x:v>
      </x:c>
      <x:c r="M169" s="140" t="n">
        <x:v>140</x:v>
      </x:c>
      <x:c r="N169" s="141" t="n">
        <x:f>L169-M169</x:f>
        <x:v>30</x:v>
      </x:c>
      <x:c r="O169" s="142" t="n">
        <x:f>IF(L169&gt;0,N169/L169,"")</x:f>
        <x:v>0.17647058823529413</x:v>
      </x:c>
      <x:c r="P169" s="142" t="n">
        <x:f>IF(M169&gt;0,N169/M169,"")</x:f>
        <x:v>0.21428571428571427</x:v>
      </x:c>
      <x:c r="Q169" s="141" t="n">
        <x:f>ROUND(L169*(1+'Assumptions'!$B$7)/'Assumptions'!$B$9,0)*'Assumptions'!$B$9</x:f>
        <x:v>185</x:v>
      </x:c>
      <x:c r="R169" s="141" t="n">
        <x:f>Q169-M169</x:f>
        <x:v>45</x:v>
      </x:c>
      <x:c r="S169" s="143" t="n">
        <x:f>'Assumptions'!$B$8</x:f>
        <x:v>12</x:v>
      </x:c>
      <x:c r="T169" s="141" t="n">
        <x:f>N169*S169</x:f>
        <x:v>360</x:v>
      </x:c>
      <x:c r="U169" s="139" t="str">
        <x:v>Source Valid</x:v>
      </x:c>
      <x:c r="V169" s="139" t="str">
        <x:v>High</x:v>
      </x:c>
      <x:c r="W169" s="147" t="str">
        <x:v>Source wholesale and buying prices retained</x:v>
      </x:c>
      <x:c r="X169" s="139" t="str">
        <x:v>Ready</x:v>
      </x:c>
      <x:c r="Y169" s="144" t="b">
        <x:v>1</x:v>
      </x:c>
      <x:c r="Z169" s="139" t="str">
        <x:v>WS RATES.pdf</x:v>
      </x:c>
      <x:c r="AA169" s="139" t="n">
        <x:v>5</x:v>
      </x:c>
      <x:c r="AB169" s="139" t="n">
        <x:v>25</x:v>
      </x:c>
      <x:c r="AC169" s="139" t="str">
        <x:v>POUCH 170 (1PC)</x:v>
      </x:c>
      <x:c r="AD169" s="145" t="n">
        <x:v>170</x:v>
      </x:c>
      <x:c r="AE169" s="147" t="str">
        <x:v>Merged across PDFs — Exact/source-linked match</x:v>
      </x:c>
      <x:c r="AF169" s="147" t="str">
        <x:v>Exact WS RATES.pdf name</x:v>
      </x:c>
      <x:c r="AG169" s="147" t="str">
        <x:v>Exact WS RATES.pdf category</x:v>
      </x:c>
      <x:c r="AH169" s="139" t="str">
        <x:v>WS-RATES:5:25</x:v>
      </x:c>
      <x:c r="AI169" s="146"/>
      <x:c r="AJ169" s="146"/>
      <x:c r="AK169" s="146"/>
      <x:c r="AL169" s="146"/>
      <x:c r="AM169" s="146"/>
      <x:c r="AN169" s="147" t="str"/>
    </x:row>
    <x:row r="170">
      <x:c r="A170" s="139" t="str">
        <x:v>RS-000169</x:v>
      </x:c>
      <x:c r="B170" s="147" t="str">
        <x:v>POUCH 140 (1PC)</x:v>
      </x:c>
      <x:c r="C170" s="139" t="str">
        <x:v>POUCH</x:v>
      </x:c>
      <x:c r="D170" s="139" t="str">
        <x:v>Both</x:v>
      </x:c>
      <x:c r="E170" s="147" t="str">
        <x:v>From initial classified workbook</x:v>
      </x:c>
      <x:c r="F170" s="139" t="str">
        <x:v>Piece</x:v>
      </x:c>
      <x:c r="G170" s="139" t="n">
        <x:v>1</x:v>
      </x:c>
      <x:c r="H170" s="139" t="str">
        <x:v>Parsed from product name</x:v>
      </x:c>
      <x:c r="I170" s="139" t="str">
        <x:v>PKR</x:v>
      </x:c>
      <x:c r="J170" s="140" t="n">
        <x:v>140</x:v>
      </x:c>
      <x:c r="K170" s="140" t="n">
        <x:v>120</x:v>
      </x:c>
      <x:c r="L170" s="140" t="n">
        <x:v>140</x:v>
      </x:c>
      <x:c r="M170" s="140" t="n">
        <x:v>120</x:v>
      </x:c>
      <x:c r="N170" s="141" t="n">
        <x:f>L170-M170</x:f>
        <x:v>20</x:v>
      </x:c>
      <x:c r="O170" s="142" t="n">
        <x:f>IF(L170&gt;0,N170/L170,"")</x:f>
        <x:v>0.14285714285714285</x:v>
      </x:c>
      <x:c r="P170" s="142" t="n">
        <x:f>IF(M170&gt;0,N170/M170,"")</x:f>
        <x:v>0.16666666666666666</x:v>
      </x:c>
      <x:c r="Q170" s="141" t="n">
        <x:f>ROUND(L170*(1+'Assumptions'!$B$7)/'Assumptions'!$B$9,0)*'Assumptions'!$B$9</x:f>
        <x:v>155</x:v>
      </x:c>
      <x:c r="R170" s="141" t="n">
        <x:f>Q170-M170</x:f>
        <x:v>35</x:v>
      </x:c>
      <x:c r="S170" s="143" t="n">
        <x:f>'Assumptions'!$B$8</x:f>
        <x:v>12</x:v>
      </x:c>
      <x:c r="T170" s="141" t="n">
        <x:f>N170*S170</x:f>
        <x:v>240</x:v>
      </x:c>
      <x:c r="U170" s="139" t="str">
        <x:v>Source Valid</x:v>
      </x:c>
      <x:c r="V170" s="139" t="str">
        <x:v>High</x:v>
      </x:c>
      <x:c r="W170" s="147" t="str">
        <x:v>Source wholesale and buying prices retained</x:v>
      </x:c>
      <x:c r="X170" s="139" t="str">
        <x:v>Ready</x:v>
      </x:c>
      <x:c r="Y170" s="144" t="b">
        <x:v>1</x:v>
      </x:c>
      <x:c r="Z170" s="139" t="str">
        <x:v>WS RATES.pdf</x:v>
      </x:c>
      <x:c r="AA170" s="139" t="n">
        <x:v>5</x:v>
      </x:c>
      <x:c r="AB170" s="139" t="n">
        <x:v>26</x:v>
      </x:c>
      <x:c r="AC170" s="139" t="str">
        <x:v>POUCH 140 (1PC)</x:v>
      </x:c>
      <x:c r="AD170" s="145" t="n">
        <x:v>140</x:v>
      </x:c>
      <x:c r="AE170" s="147" t="str">
        <x:v>Merged across PDFs — Exact/source-linked match</x:v>
      </x:c>
      <x:c r="AF170" s="147" t="str">
        <x:v>Exact WS RATES.pdf name</x:v>
      </x:c>
      <x:c r="AG170" s="147" t="str">
        <x:v>Exact WS RATES.pdf category</x:v>
      </x:c>
      <x:c r="AH170" s="139" t="str">
        <x:v>WS-RATES:5:26</x:v>
      </x:c>
      <x:c r="AI170" s="146"/>
      <x:c r="AJ170" s="146"/>
      <x:c r="AK170" s="146"/>
      <x:c r="AL170" s="146"/>
      <x:c r="AM170" s="146"/>
      <x:c r="AN170" s="147" t="str"/>
    </x:row>
    <x:row r="171">
      <x:c r="A171" s="139" t="str">
        <x:v>RS-000170</x:v>
      </x:c>
      <x:c r="B171" s="147" t="str">
        <x:v>POUCH 720 (12PCS)</x:v>
      </x:c>
      <x:c r="C171" s="139" t="str">
        <x:v>POUCH</x:v>
      </x:c>
      <x:c r="D171" s="139" t="str">
        <x:v>Wholesale/Bulk</x:v>
      </x:c>
      <x:c r="E171" s="147" t="str">
        <x:v>From initial classified workbook</x:v>
      </x:c>
      <x:c r="F171" s="139" t="str">
        <x:v>Pack</x:v>
      </x:c>
      <x:c r="G171" s="139" t="n">
        <x:v>12</x:v>
      </x:c>
      <x:c r="H171" s="139" t="str">
        <x:v>Parsed from product name</x:v>
      </x:c>
      <x:c r="I171" s="139" t="str">
        <x:v>PKR</x:v>
      </x:c>
      <x:c r="J171" s="140" t="n">
        <x:v>720</x:v>
      </x:c>
      <x:c r="K171" s="140" t="n">
        <x:v>650</x:v>
      </x:c>
      <x:c r="L171" s="140" t="n">
        <x:v>720</x:v>
      </x:c>
      <x:c r="M171" s="140" t="n">
        <x:v>650</x:v>
      </x:c>
      <x:c r="N171" s="141" t="n">
        <x:f>L171-M171</x:f>
        <x:v>70</x:v>
      </x:c>
      <x:c r="O171" s="142" t="n">
        <x:f>IF(L171&gt;0,N171/L171,"")</x:f>
        <x:v>0.09722222222222222</x:v>
      </x:c>
      <x:c r="P171" s="142" t="n">
        <x:f>IF(M171&gt;0,N171/M171,"")</x:f>
        <x:v>0.1076923076923077</x:v>
      </x:c>
      <x:c r="Q171" s="141" t="n">
        <x:f>ROUND(L171*(1+'Assumptions'!$B$7)/'Assumptions'!$B$9,0)*'Assumptions'!$B$9</x:f>
        <x:v>790</x:v>
      </x:c>
      <x:c r="R171" s="141" t="n">
        <x:f>Q171-M171</x:f>
        <x:v>140</x:v>
      </x:c>
      <x:c r="S171" s="143" t="n">
        <x:f>'Assumptions'!$B$8</x:f>
        <x:v>12</x:v>
      </x:c>
      <x:c r="T171" s="141" t="n">
        <x:f>N171*S171</x:f>
        <x:v>840</x:v>
      </x:c>
      <x:c r="U171" s="139" t="str">
        <x:v>Source Valid</x:v>
      </x:c>
      <x:c r="V171" s="139" t="str">
        <x:v>High</x:v>
      </x:c>
      <x:c r="W171" s="147" t="str">
        <x:v>Source wholesale and buying prices retained</x:v>
      </x:c>
      <x:c r="X171" s="139" t="str">
        <x:v>Ready</x:v>
      </x:c>
      <x:c r="Y171" s="144" t="b">
        <x:v>1</x:v>
      </x:c>
      <x:c r="Z171" s="139" t="str">
        <x:v>WS RATES.pdf</x:v>
      </x:c>
      <x:c r="AA171" s="139" t="n">
        <x:v>5</x:v>
      </x:c>
      <x:c r="AB171" s="139" t="n">
        <x:v>27</x:v>
      </x:c>
      <x:c r="AC171" s="139" t="str">
        <x:v>POUCH 720 (12PCS)</x:v>
      </x:c>
      <x:c r="AD171" s="145" t="n">
        <x:v>720</x:v>
      </x:c>
      <x:c r="AE171" s="147" t="str">
        <x:v>Merged across PDFs — Exact/source-linked match</x:v>
      </x:c>
      <x:c r="AF171" s="147" t="str">
        <x:v>Exact WS RATES.pdf name</x:v>
      </x:c>
      <x:c r="AG171" s="147" t="str">
        <x:v>Exact WS RATES.pdf category</x:v>
      </x:c>
      <x:c r="AH171" s="139" t="str">
        <x:v>WS-RATES:5:27</x:v>
      </x:c>
      <x:c r="AI171" s="146"/>
      <x:c r="AJ171" s="146"/>
      <x:c r="AK171" s="146"/>
      <x:c r="AL171" s="146"/>
      <x:c r="AM171" s="146"/>
      <x:c r="AN171" s="147" t="str"/>
    </x:row>
    <x:row r="172">
      <x:c r="A172" s="139" t="str">
        <x:v>RS-000171</x:v>
      </x:c>
      <x:c r="B172" s="147" t="str">
        <x:v>DELI HEAVY DUTY STAPLER 0396</x:v>
      </x:c>
      <x:c r="C172" s="139" t="str">
        <x:v>STAPLERS</x:v>
      </x:c>
      <x:c r="D172" s="139" t="str">
        <x:v>Both</x:v>
      </x:c>
      <x:c r="E172" s="147" t="str">
        <x:v>From initial classified workbook</x:v>
      </x:c>
      <x:c r="F172" s="139" t="str">
        <x:v>Piece</x:v>
      </x:c>
      <x:c r="G172" s="139"/>
      <x:c r="H172" s="139" t="str">
        <x:v>Not stated</x:v>
      </x:c>
      <x:c r="I172" s="139" t="str">
        <x:v>PKR</x:v>
      </x:c>
      <x:c r="J172" s="140" t="n">
        <x:v>5900</x:v>
      </x:c>
      <x:c r="K172" s="140" t="n">
        <x:v>5450</x:v>
      </x:c>
      <x:c r="L172" s="140" t="n">
        <x:v>5900</x:v>
      </x:c>
      <x:c r="M172" s="140" t="n">
        <x:v>5450</x:v>
      </x:c>
      <x:c r="N172" s="141" t="n">
        <x:f>L172-M172</x:f>
        <x:v>450</x:v>
      </x:c>
      <x:c r="O172" s="142" t="n">
        <x:f>IF(L172&gt;0,N172/L172,"")</x:f>
        <x:v>0.07627118644067797</x:v>
      </x:c>
      <x:c r="P172" s="142" t="n">
        <x:f>IF(M172&gt;0,N172/M172,"")</x:f>
        <x:v>0.08256880733944955</x:v>
      </x:c>
      <x:c r="Q172" s="141" t="n">
        <x:f>ROUND(L172*(1+'Assumptions'!$B$7)/'Assumptions'!$B$9,0)*'Assumptions'!$B$9</x:f>
        <x:v>6490</x:v>
      </x:c>
      <x:c r="R172" s="141" t="n">
        <x:f>Q172-M172</x:f>
        <x:v>1040</x:v>
      </x:c>
      <x:c r="S172" s="143" t="n">
        <x:f>'Assumptions'!$B$8</x:f>
        <x:v>12</x:v>
      </x:c>
      <x:c r="T172" s="141" t="n">
        <x:f>N172*S172</x:f>
        <x:v>5400</x:v>
      </x:c>
      <x:c r="U172" s="139" t="str">
        <x:v>Source Valid</x:v>
      </x:c>
      <x:c r="V172" s="139" t="str">
        <x:v>High</x:v>
      </x:c>
      <x:c r="W172" s="147" t="str">
        <x:v>Source wholesale and buying prices retained</x:v>
      </x:c>
      <x:c r="X172" s="139" t="str">
        <x:v>Ready</x:v>
      </x:c>
      <x:c r="Y172" s="144" t="b">
        <x:v>1</x:v>
      </x:c>
      <x:c r="Z172" s="139" t="str">
        <x:v>WS RATES.pdf</x:v>
      </x:c>
      <x:c r="AA172" s="139" t="n">
        <x:v>5</x:v>
      </x:c>
      <x:c r="AB172" s="139" t="n">
        <x:v>28</x:v>
      </x:c>
      <x:c r="AC172" s="139" t="str">
        <x:v>DELI HEAVY DUTY STAPLER</x:v>
      </x:c>
      <x:c r="AD172" s="145" t="n">
        <x:v>5900</x:v>
      </x:c>
      <x:c r="AE172" s="147" t="str">
        <x:v>Merged across PDFs — Truncated-name completion</x:v>
      </x:c>
      <x:c r="AF172" s="147" t="str">
        <x:v>Completed/updated from WS RATES.pdf</x:v>
      </x:c>
      <x:c r="AG172" s="147" t="str">
        <x:v>Exact WS RATES.pdf category</x:v>
      </x:c>
      <x:c r="AH172" s="139" t="str">
        <x:v>WS-RATES:5:28</x:v>
      </x:c>
      <x:c r="AI172" s="146"/>
      <x:c r="AJ172" s="146"/>
      <x:c r="AK172" s="146"/>
      <x:c r="AL172" s="146"/>
      <x:c r="AM172" s="146"/>
      <x:c r="AN172" s="147" t="str"/>
    </x:row>
    <x:row r="173">
      <x:c r="A173" s="139" t="str">
        <x:v>RS-000172</x:v>
      </x:c>
      <x:c r="B173" s="147" t="str">
        <x:v>FANCY GEOMETRY ZL750</x:v>
      </x:c>
      <x:c r="C173" s="139" t="str">
        <x:v>GEOMATRIES</x:v>
      </x:c>
      <x:c r="D173" s="139" t="str">
        <x:v>Both</x:v>
      </x:c>
      <x:c r="E173" s="147" t="str">
        <x:v>From initial classified workbook</x:v>
      </x:c>
      <x:c r="F173" s="139" t="str">
        <x:v>Piece</x:v>
      </x:c>
      <x:c r="G173" s="139"/>
      <x:c r="H173" s="139" t="str">
        <x:v>Not stated</x:v>
      </x:c>
      <x:c r="I173" s="139" t="str">
        <x:v>PKR</x:v>
      </x:c>
      <x:c r="J173" s="140" t="n">
        <x:v>390</x:v>
      </x:c>
      <x:c r="K173" s="140" t="n">
        <x:v>350</x:v>
      </x:c>
      <x:c r="L173" s="140" t="n">
        <x:v>390</x:v>
      </x:c>
      <x:c r="M173" s="140" t="n">
        <x:v>350</x:v>
      </x:c>
      <x:c r="N173" s="141" t="n">
        <x:f>L173-M173</x:f>
        <x:v>40</x:v>
      </x:c>
      <x:c r="O173" s="142" t="n">
        <x:f>IF(L173&gt;0,N173/L173,"")</x:f>
        <x:v>0.10256410256410256</x:v>
      </x:c>
      <x:c r="P173" s="142" t="n">
        <x:f>IF(M173&gt;0,N173/M173,"")</x:f>
        <x:v>0.11428571428571428</x:v>
      </x:c>
      <x:c r="Q173" s="141" t="n">
        <x:f>ROUND(L173*(1+'Assumptions'!$B$7)/'Assumptions'!$B$9,0)*'Assumptions'!$B$9</x:f>
        <x:v>430</x:v>
      </x:c>
      <x:c r="R173" s="141" t="n">
        <x:f>Q173-M173</x:f>
        <x:v>80</x:v>
      </x:c>
      <x:c r="S173" s="143" t="n">
        <x:f>'Assumptions'!$B$8</x:f>
        <x:v>12</x:v>
      </x:c>
      <x:c r="T173" s="141" t="n">
        <x:f>N173*S173</x:f>
        <x:v>480</x:v>
      </x:c>
      <x:c r="U173" s="139" t="str">
        <x:v>Source Valid</x:v>
      </x:c>
      <x:c r="V173" s="139" t="str">
        <x:v>High</x:v>
      </x:c>
      <x:c r="W173" s="147" t="str">
        <x:v>Source wholesale and buying prices retained</x:v>
      </x:c>
      <x:c r="X173" s="139" t="str">
        <x:v>Ready</x:v>
      </x:c>
      <x:c r="Y173" s="144" t="b">
        <x:v>1</x:v>
      </x:c>
      <x:c r="Z173" s="139" t="str">
        <x:v>WS RATES.pdf</x:v>
      </x:c>
      <x:c r="AA173" s="139" t="n">
        <x:v>5</x:v>
      </x:c>
      <x:c r="AB173" s="139" t="n">
        <x:v>29</x:v>
      </x:c>
      <x:c r="AC173" s="139" t="str">
        <x:v>FANCY GEOMETRY ZL750</x:v>
      </x:c>
      <x:c r="AD173" s="145" t="n">
        <x:v>390</x:v>
      </x:c>
      <x:c r="AE173" s="147" t="str">
        <x:v>Merged across PDFs — Exact/source-linked match</x:v>
      </x:c>
      <x:c r="AF173" s="147" t="str">
        <x:v>Exact WS RATES.pdf name</x:v>
      </x:c>
      <x:c r="AG173" s="147" t="str">
        <x:v>Exact WS RATES.pdf category</x:v>
      </x:c>
      <x:c r="AH173" s="139" t="str">
        <x:v>WS-RATES:5:29</x:v>
      </x:c>
      <x:c r="AI173" s="146"/>
      <x:c r="AJ173" s="146"/>
      <x:c r="AK173" s="146"/>
      <x:c r="AL173" s="146"/>
      <x:c r="AM173" s="146"/>
      <x:c r="AN173" s="147" t="str"/>
    </x:row>
    <x:row r="174">
      <x:c r="A174" s="139" t="str">
        <x:v>RS-000173</x:v>
      </x:c>
      <x:c r="B174" s="147" t="str">
        <x:v>FANCY GEOMETRY W770</x:v>
      </x:c>
      <x:c r="C174" s="139" t="str">
        <x:v>GEOMATRIES</x:v>
      </x:c>
      <x:c r="D174" s="139" t="str">
        <x:v>Both</x:v>
      </x:c>
      <x:c r="E174" s="147" t="str">
        <x:v>From initial classified workbook</x:v>
      </x:c>
      <x:c r="F174" s="139" t="str">
        <x:v>Piece</x:v>
      </x:c>
      <x:c r="G174" s="139"/>
      <x:c r="H174" s="139" t="str">
        <x:v>Not stated</x:v>
      </x:c>
      <x:c r="I174" s="139" t="str">
        <x:v>PKR</x:v>
      </x:c>
      <x:c r="J174" s="140" t="n">
        <x:v>340</x:v>
      </x:c>
      <x:c r="K174" s="140" t="n">
        <x:v>300</x:v>
      </x:c>
      <x:c r="L174" s="140" t="n">
        <x:v>340</x:v>
      </x:c>
      <x:c r="M174" s="140" t="n">
        <x:v>300</x:v>
      </x:c>
      <x:c r="N174" s="141" t="n">
        <x:f>L174-M174</x:f>
        <x:v>40</x:v>
      </x:c>
      <x:c r="O174" s="142" t="n">
        <x:f>IF(L174&gt;0,N174/L174,"")</x:f>
        <x:v>0.11764705882352941</x:v>
      </x:c>
      <x:c r="P174" s="142" t="n">
        <x:f>IF(M174&gt;0,N174/M174,"")</x:f>
        <x:v>0.13333333333333333</x:v>
      </x:c>
      <x:c r="Q174" s="141" t="n">
        <x:f>ROUND(L174*(1+'Assumptions'!$B$7)/'Assumptions'!$B$9,0)*'Assumptions'!$B$9</x:f>
        <x:v>375</x:v>
      </x:c>
      <x:c r="R174" s="141" t="n">
        <x:f>Q174-M174</x:f>
        <x:v>75</x:v>
      </x:c>
      <x:c r="S174" s="143" t="n">
        <x:f>'Assumptions'!$B$8</x:f>
        <x:v>12</x:v>
      </x:c>
      <x:c r="T174" s="141" t="n">
        <x:f>N174*S174</x:f>
        <x:v>480</x:v>
      </x:c>
      <x:c r="U174" s="139" t="str">
        <x:v>Source Valid</x:v>
      </x:c>
      <x:c r="V174" s="139" t="str">
        <x:v>High</x:v>
      </x:c>
      <x:c r="W174" s="147" t="str">
        <x:v>Source wholesale and buying prices retained</x:v>
      </x:c>
      <x:c r="X174" s="139" t="str">
        <x:v>Ready</x:v>
      </x:c>
      <x:c r="Y174" s="144" t="b">
        <x:v>1</x:v>
      </x:c>
      <x:c r="Z174" s="139" t="str">
        <x:v>WS RATES.pdf</x:v>
      </x:c>
      <x:c r="AA174" s="139" t="n">
        <x:v>5</x:v>
      </x:c>
      <x:c r="AB174" s="139" t="n">
        <x:v>30</x:v>
      </x:c>
      <x:c r="AC174" s="139" t="str">
        <x:v>FANCY GEOMETRY W770</x:v>
      </x:c>
      <x:c r="AD174" s="145" t="n">
        <x:v>340</x:v>
      </x:c>
      <x:c r="AE174" s="147" t="str">
        <x:v>Merged across PDFs — Exact/source-linked match</x:v>
      </x:c>
      <x:c r="AF174" s="147" t="str">
        <x:v>Exact WS RATES.pdf name</x:v>
      </x:c>
      <x:c r="AG174" s="147" t="str">
        <x:v>Exact WS RATES.pdf category</x:v>
      </x:c>
      <x:c r="AH174" s="139" t="str">
        <x:v>WS-RATES:5:30</x:v>
      </x:c>
      <x:c r="AI174" s="146"/>
      <x:c r="AJ174" s="146"/>
      <x:c r="AK174" s="146"/>
      <x:c r="AL174" s="146"/>
      <x:c r="AM174" s="146"/>
      <x:c r="AN174" s="147" t="str"/>
    </x:row>
    <x:row r="175">
      <x:c r="A175" s="139" t="str">
        <x:v>RS-000174</x:v>
      </x:c>
      <x:c r="B175" s="147" t="str">
        <x:v>FANCY GEOMETRY BX3971</x:v>
      </x:c>
      <x:c r="C175" s="139" t="str">
        <x:v>GEOMATRIES</x:v>
      </x:c>
      <x:c r="D175" s="139" t="str">
        <x:v>Both</x:v>
      </x:c>
      <x:c r="E175" s="147" t="str">
        <x:v>From initial classified workbook</x:v>
      </x:c>
      <x:c r="F175" s="139" t="str">
        <x:v>Piece</x:v>
      </x:c>
      <x:c r="G175" s="139"/>
      <x:c r="H175" s="139" t="str">
        <x:v>Not stated</x:v>
      </x:c>
      <x:c r="I175" s="139" t="str">
        <x:v>PKR</x:v>
      </x:c>
      <x:c r="J175" s="140" t="n">
        <x:v>390</x:v>
      </x:c>
      <x:c r="K175" s="140" t="n">
        <x:v>350</x:v>
      </x:c>
      <x:c r="L175" s="140" t="n">
        <x:v>390</x:v>
      </x:c>
      <x:c r="M175" s="140" t="n">
        <x:v>350</x:v>
      </x:c>
      <x:c r="N175" s="141" t="n">
        <x:f>L175-M175</x:f>
        <x:v>40</x:v>
      </x:c>
      <x:c r="O175" s="142" t="n">
        <x:f>IF(L175&gt;0,N175/L175,"")</x:f>
        <x:v>0.10256410256410256</x:v>
      </x:c>
      <x:c r="P175" s="142" t="n">
        <x:f>IF(M175&gt;0,N175/M175,"")</x:f>
        <x:v>0.11428571428571428</x:v>
      </x:c>
      <x:c r="Q175" s="141" t="n">
        <x:f>ROUND(L175*(1+'Assumptions'!$B$7)/'Assumptions'!$B$9,0)*'Assumptions'!$B$9</x:f>
        <x:v>430</x:v>
      </x:c>
      <x:c r="R175" s="141" t="n">
        <x:f>Q175-M175</x:f>
        <x:v>80</x:v>
      </x:c>
      <x:c r="S175" s="143" t="n">
        <x:f>'Assumptions'!$B$8</x:f>
        <x:v>12</x:v>
      </x:c>
      <x:c r="T175" s="141" t="n">
        <x:f>N175*S175</x:f>
        <x:v>480</x:v>
      </x:c>
      <x:c r="U175" s="139" t="str">
        <x:v>Source Valid</x:v>
      </x:c>
      <x:c r="V175" s="139" t="str">
        <x:v>High</x:v>
      </x:c>
      <x:c r="W175" s="147" t="str">
        <x:v>Source wholesale and buying prices retained</x:v>
      </x:c>
      <x:c r="X175" s="139" t="str">
        <x:v>Ready</x:v>
      </x:c>
      <x:c r="Y175" s="144" t="b">
        <x:v>1</x:v>
      </x:c>
      <x:c r="Z175" s="139" t="str">
        <x:v>WS RATES.pdf</x:v>
      </x:c>
      <x:c r="AA175" s="139" t="n">
        <x:v>5</x:v>
      </x:c>
      <x:c r="AB175" s="139" t="n">
        <x:v>31</x:v>
      </x:c>
      <x:c r="AC175" s="139" t="str">
        <x:v>FANCY GEOMETRY BX3971</x:v>
      </x:c>
      <x:c r="AD175" s="145" t="n">
        <x:v>390</x:v>
      </x:c>
      <x:c r="AE175" s="147" t="str">
        <x:v>Merged across PDFs — Exact/source-linked match</x:v>
      </x:c>
      <x:c r="AF175" s="147" t="str">
        <x:v>Exact WS RATES.pdf name</x:v>
      </x:c>
      <x:c r="AG175" s="147" t="str">
        <x:v>Exact WS RATES.pdf category</x:v>
      </x:c>
      <x:c r="AH175" s="139" t="str">
        <x:v>WS-RATES:5:31</x:v>
      </x:c>
      <x:c r="AI175" s="146"/>
      <x:c r="AJ175" s="146"/>
      <x:c r="AK175" s="146"/>
      <x:c r="AL175" s="146"/>
      <x:c r="AM175" s="146"/>
      <x:c r="AN175" s="147" t="str"/>
    </x:row>
    <x:row r="176">
      <x:c r="A176" s="139" t="str">
        <x:v>RS-000175</x:v>
      </x:c>
      <x:c r="B176" s="147" t="str">
        <x:v>FANCY GEOMETRY A1204</x:v>
      </x:c>
      <x:c r="C176" s="139" t="str">
        <x:v>GEOMATRIES</x:v>
      </x:c>
      <x:c r="D176" s="139" t="str">
        <x:v>Both</x:v>
      </x:c>
      <x:c r="E176" s="147" t="str">
        <x:v>From initial classified workbook</x:v>
      </x:c>
      <x:c r="F176" s="139" t="str">
        <x:v>Piece</x:v>
      </x:c>
      <x:c r="G176" s="139"/>
      <x:c r="H176" s="139" t="str">
        <x:v>Not stated</x:v>
      </x:c>
      <x:c r="I176" s="139" t="str">
        <x:v>PKR</x:v>
      </x:c>
      <x:c r="J176" s="140" t="n">
        <x:v>260</x:v>
      </x:c>
      <x:c r="K176" s="140" t="n">
        <x:v>230</x:v>
      </x:c>
      <x:c r="L176" s="140" t="n">
        <x:v>260</x:v>
      </x:c>
      <x:c r="M176" s="140" t="n">
        <x:v>230</x:v>
      </x:c>
      <x:c r="N176" s="141" t="n">
        <x:f>L176-M176</x:f>
        <x:v>30</x:v>
      </x:c>
      <x:c r="O176" s="142" t="n">
        <x:f>IF(L176&gt;0,N176/L176,"")</x:f>
        <x:v>0.11538461538461539</x:v>
      </x:c>
      <x:c r="P176" s="142" t="n">
        <x:f>IF(M176&gt;0,N176/M176,"")</x:f>
        <x:v>0.13043478260869565</x:v>
      </x:c>
      <x:c r="Q176" s="141" t="n">
        <x:f>ROUND(L176*(1+'Assumptions'!$B$7)/'Assumptions'!$B$9,0)*'Assumptions'!$B$9</x:f>
        <x:v>285</x:v>
      </x:c>
      <x:c r="R176" s="141" t="n">
        <x:f>Q176-M176</x:f>
        <x:v>55</x:v>
      </x:c>
      <x:c r="S176" s="143" t="n">
        <x:f>'Assumptions'!$B$8</x:f>
        <x:v>12</x:v>
      </x:c>
      <x:c r="T176" s="141" t="n">
        <x:f>N176*S176</x:f>
        <x:v>360</x:v>
      </x:c>
      <x:c r="U176" s="139" t="str">
        <x:v>Source Valid</x:v>
      </x:c>
      <x:c r="V176" s="139" t="str">
        <x:v>High</x:v>
      </x:c>
      <x:c r="W176" s="147" t="str">
        <x:v>Source wholesale and buying prices retained</x:v>
      </x:c>
      <x:c r="X176" s="139" t="str">
        <x:v>Ready</x:v>
      </x:c>
      <x:c r="Y176" s="144" t="b">
        <x:v>1</x:v>
      </x:c>
      <x:c r="Z176" s="139" t="str">
        <x:v>WS RATES.pdf</x:v>
      </x:c>
      <x:c r="AA176" s="139" t="n">
        <x:v>5</x:v>
      </x:c>
      <x:c r="AB176" s="139" t="n">
        <x:v>32</x:v>
      </x:c>
      <x:c r="AC176" s="139" t="str">
        <x:v>FANCY GEOMETRY A1204</x:v>
      </x:c>
      <x:c r="AD176" s="145" t="n">
        <x:v>260</x:v>
      </x:c>
      <x:c r="AE176" s="147" t="str">
        <x:v>Merged across PDFs — Exact/source-linked match</x:v>
      </x:c>
      <x:c r="AF176" s="147" t="str">
        <x:v>Exact WS RATES.pdf name</x:v>
      </x:c>
      <x:c r="AG176" s="147" t="str">
        <x:v>Exact WS RATES.pdf category</x:v>
      </x:c>
      <x:c r="AH176" s="139" t="str">
        <x:v>WS-RATES:5:32</x:v>
      </x:c>
      <x:c r="AI176" s="146"/>
      <x:c r="AJ176" s="146"/>
      <x:c r="AK176" s="146"/>
      <x:c r="AL176" s="146"/>
      <x:c r="AM176" s="146"/>
      <x:c r="AN176" s="147" t="str"/>
    </x:row>
    <x:row r="177">
      <x:c r="A177" s="139" t="str">
        <x:v>RS-000176</x:v>
      </x:c>
      <x:c r="B177" s="147" t="str">
        <x:v>FANCY GEOMETRY UP278</x:v>
      </x:c>
      <x:c r="C177" s="139" t="str">
        <x:v>GEOMATRIES</x:v>
      </x:c>
      <x:c r="D177" s="139" t="str">
        <x:v>Both</x:v>
      </x:c>
      <x:c r="E177" s="147" t="str">
        <x:v>From initial classified workbook</x:v>
      </x:c>
      <x:c r="F177" s="139" t="str">
        <x:v>Piece</x:v>
      </x:c>
      <x:c r="G177" s="139"/>
      <x:c r="H177" s="139" t="str">
        <x:v>Not stated</x:v>
      </x:c>
      <x:c r="I177" s="139" t="str">
        <x:v>PKR</x:v>
      </x:c>
      <x:c r="J177" s="140" t="n">
        <x:v>400</x:v>
      </x:c>
      <x:c r="K177" s="140" t="n">
        <x:v>360</x:v>
      </x:c>
      <x:c r="L177" s="140" t="n">
        <x:v>400</x:v>
      </x:c>
      <x:c r="M177" s="140" t="n">
        <x:v>360</x:v>
      </x:c>
      <x:c r="N177" s="141" t="n">
        <x:f>L177-M177</x:f>
        <x:v>40</x:v>
      </x:c>
      <x:c r="O177" s="142" t="n">
        <x:f>IF(L177&gt;0,N177/L177,"")</x:f>
        <x:v>0.1</x:v>
      </x:c>
      <x:c r="P177" s="142" t="n">
        <x:f>IF(M177&gt;0,N177/M177,"")</x:f>
        <x:v>0.1111111111111111</x:v>
      </x:c>
      <x:c r="Q177" s="141" t="n">
        <x:f>ROUND(L177*(1+'Assumptions'!$B$7)/'Assumptions'!$B$9,0)*'Assumptions'!$B$9</x:f>
        <x:v>440</x:v>
      </x:c>
      <x:c r="R177" s="141" t="n">
        <x:f>Q177-M177</x:f>
        <x:v>80</x:v>
      </x:c>
      <x:c r="S177" s="143" t="n">
        <x:f>'Assumptions'!$B$8</x:f>
        <x:v>12</x:v>
      </x:c>
      <x:c r="T177" s="141" t="n">
        <x:f>N177*S177</x:f>
        <x:v>480</x:v>
      </x:c>
      <x:c r="U177" s="139" t="str">
        <x:v>Source Valid</x:v>
      </x:c>
      <x:c r="V177" s="139" t="str">
        <x:v>High</x:v>
      </x:c>
      <x:c r="W177" s="147" t="str">
        <x:v>Source wholesale and buying prices retained</x:v>
      </x:c>
      <x:c r="X177" s="139" t="str">
        <x:v>Ready</x:v>
      </x:c>
      <x:c r="Y177" s="144" t="b">
        <x:v>1</x:v>
      </x:c>
      <x:c r="Z177" s="139" t="str">
        <x:v>WS RATES.pdf</x:v>
      </x:c>
      <x:c r="AA177" s="139" t="n">
        <x:v>5</x:v>
      </x:c>
      <x:c r="AB177" s="139" t="n">
        <x:v>33</x:v>
      </x:c>
      <x:c r="AC177" s="139" t="str">
        <x:v>FANCY GEOMETRY UP278</x:v>
      </x:c>
      <x:c r="AD177" s="145" t="n">
        <x:v>400</x:v>
      </x:c>
      <x:c r="AE177" s="147" t="str">
        <x:v>Merged across PDFs — Exact/source-linked match</x:v>
      </x:c>
      <x:c r="AF177" s="147" t="str">
        <x:v>Exact WS RATES.pdf name</x:v>
      </x:c>
      <x:c r="AG177" s="147" t="str">
        <x:v>Exact WS RATES.pdf category</x:v>
      </x:c>
      <x:c r="AH177" s="139" t="str">
        <x:v>WS-RATES:5:33</x:v>
      </x:c>
      <x:c r="AI177" s="146"/>
      <x:c r="AJ177" s="146"/>
      <x:c r="AK177" s="146"/>
      <x:c r="AL177" s="146"/>
      <x:c r="AM177" s="146"/>
      <x:c r="AN177" s="147" t="str"/>
    </x:row>
    <x:row r="178">
      <x:c r="A178" s="139" t="str">
        <x:v>RS-000177</x:v>
      </x:c>
      <x:c r="B178" s="147" t="str">
        <x:v>GIFT RIBBON (2 INCH)</x:v>
      </x:c>
      <x:c r="C178" s="139" t="str">
        <x:v>BALL POINT</x:v>
      </x:c>
      <x:c r="D178" s="139" t="str">
        <x:v>Both</x:v>
      </x:c>
      <x:c r="E178" s="147" t="str">
        <x:v>From initial classified workbook</x:v>
      </x:c>
      <x:c r="F178" s="139" t="str">
        <x:v>Piece</x:v>
      </x:c>
      <x:c r="G178" s="139"/>
      <x:c r="H178" s="139" t="str">
        <x:v>Not stated</x:v>
      </x:c>
      <x:c r="I178" s="139" t="str">
        <x:v>PKR</x:v>
      </x:c>
      <x:c r="J178" s="140" t="n">
        <x:v>155</x:v>
      </x:c>
      <x:c r="K178" s="140" t="n">
        <x:v>140</x:v>
      </x:c>
      <x:c r="L178" s="140" t="n">
        <x:v>155</x:v>
      </x:c>
      <x:c r="M178" s="140" t="n">
        <x:v>140</x:v>
      </x:c>
      <x:c r="N178" s="141" t="n">
        <x:f>L178-M178</x:f>
        <x:v>15</x:v>
      </x:c>
      <x:c r="O178" s="142" t="n">
        <x:f>IF(L178&gt;0,N178/L178,"")</x:f>
        <x:v>0.0967741935483871</x:v>
      </x:c>
      <x:c r="P178" s="142" t="n">
        <x:f>IF(M178&gt;0,N178/M178,"")</x:f>
        <x:v>0.10714285714285714</x:v>
      </x:c>
      <x:c r="Q178" s="141" t="n">
        <x:f>ROUND(L178*(1+'Assumptions'!$B$7)/'Assumptions'!$B$9,0)*'Assumptions'!$B$9</x:f>
        <x:v>170</x:v>
      </x:c>
      <x:c r="R178" s="141" t="n">
        <x:f>Q178-M178</x:f>
        <x:v>30</x:v>
      </x:c>
      <x:c r="S178" s="143" t="n">
        <x:f>'Assumptions'!$B$8</x:f>
        <x:v>12</x:v>
      </x:c>
      <x:c r="T178" s="141" t="n">
        <x:f>N178*S178</x:f>
        <x:v>180</x:v>
      </x:c>
      <x:c r="U178" s="139" t="str">
        <x:v>Source Valid</x:v>
      </x:c>
      <x:c r="V178" s="139" t="str">
        <x:v>High</x:v>
      </x:c>
      <x:c r="W178" s="147" t="str">
        <x:v>Source wholesale and buying prices retained</x:v>
      </x:c>
      <x:c r="X178" s="139" t="str">
        <x:v>Ready</x:v>
      </x:c>
      <x:c r="Y178" s="144" t="b">
        <x:v>1</x:v>
      </x:c>
      <x:c r="Z178" s="139" t="str">
        <x:v>WS RATES.pdf</x:v>
      </x:c>
      <x:c r="AA178" s="139" t="n">
        <x:v>5</x:v>
      </x:c>
      <x:c r="AB178" s="139" t="n">
        <x:v>34</x:v>
      </x:c>
      <x:c r="AC178" s="139" t="str">
        <x:v>GIFT RIBBON (2 INCH)</x:v>
      </x:c>
      <x:c r="AD178" s="145" t="n">
        <x:v>155</x:v>
      </x:c>
      <x:c r="AE178" s="147" t="str">
        <x:v>Merged across PDFs — Exact/source-linked match</x:v>
      </x:c>
      <x:c r="AF178" s="147" t="str">
        <x:v>Exact WS RATES.pdf name</x:v>
      </x:c>
      <x:c r="AG178" s="147" t="str">
        <x:v>Exact WS RATES.pdf category</x:v>
      </x:c>
      <x:c r="AH178" s="139" t="str">
        <x:v>WS-RATES:5:34</x:v>
      </x:c>
      <x:c r="AI178" s="146"/>
      <x:c r="AJ178" s="146"/>
      <x:c r="AK178" s="146"/>
      <x:c r="AL178" s="146"/>
      <x:c r="AM178" s="146"/>
      <x:c r="AN178" s="147" t="str"/>
    </x:row>
    <x:row r="179">
      <x:c r="A179" s="139" t="str">
        <x:v>RS-000178</x:v>
      </x:c>
      <x:c r="B179" s="147" t="str">
        <x:v>GIFT RIBBON (1/2 INCH)</x:v>
      </x:c>
      <x:c r="C179" s="139" t="str">
        <x:v>BALL POINT</x:v>
      </x:c>
      <x:c r="D179" s="139" t="str">
        <x:v>Both</x:v>
      </x:c>
      <x:c r="E179" s="147" t="str">
        <x:v>From initial classified workbook</x:v>
      </x:c>
      <x:c r="F179" s="139" t="str">
        <x:v>Piece</x:v>
      </x:c>
      <x:c r="G179" s="139"/>
      <x:c r="H179" s="139" t="str">
        <x:v>Not stated</x:v>
      </x:c>
      <x:c r="I179" s="139" t="str">
        <x:v>PKR</x:v>
      </x:c>
      <x:c r="J179" s="140" t="n">
        <x:v>45</x:v>
      </x:c>
      <x:c r="K179" s="140" t="n">
        <x:v>40</x:v>
      </x:c>
      <x:c r="L179" s="140" t="n">
        <x:v>45</x:v>
      </x:c>
      <x:c r="M179" s="140" t="n">
        <x:v>40</x:v>
      </x:c>
      <x:c r="N179" s="141" t="n">
        <x:f>L179-M179</x:f>
        <x:v>5</x:v>
      </x:c>
      <x:c r="O179" s="142" t="n">
        <x:f>IF(L179&gt;0,N179/L179,"")</x:f>
        <x:v>0.1111111111111111</x:v>
      </x:c>
      <x:c r="P179" s="142" t="n">
        <x:f>IF(M179&gt;0,N179/M179,"")</x:f>
        <x:v>0.125</x:v>
      </x:c>
      <x:c r="Q179" s="141" t="n">
        <x:f>ROUND(L179*(1+'Assumptions'!$B$7)/'Assumptions'!$B$9,0)*'Assumptions'!$B$9</x:f>
        <x:v>50</x:v>
      </x:c>
      <x:c r="R179" s="141" t="n">
        <x:f>Q179-M179</x:f>
        <x:v>10</x:v>
      </x:c>
      <x:c r="S179" s="143" t="n">
        <x:f>'Assumptions'!$B$8</x:f>
        <x:v>12</x:v>
      </x:c>
      <x:c r="T179" s="141" t="n">
        <x:f>N179*S179</x:f>
        <x:v>60</x:v>
      </x:c>
      <x:c r="U179" s="139" t="str">
        <x:v>Source Valid</x:v>
      </x:c>
      <x:c r="V179" s="139" t="str">
        <x:v>High</x:v>
      </x:c>
      <x:c r="W179" s="147" t="str">
        <x:v>Source wholesale and buying prices retained</x:v>
      </x:c>
      <x:c r="X179" s="139" t="str">
        <x:v>Ready</x:v>
      </x:c>
      <x:c r="Y179" s="144" t="b">
        <x:v>1</x:v>
      </x:c>
      <x:c r="Z179" s="139" t="str">
        <x:v>WS RATES.pdf</x:v>
      </x:c>
      <x:c r="AA179" s="139" t="n">
        <x:v>5</x:v>
      </x:c>
      <x:c r="AB179" s="139" t="n">
        <x:v>35</x:v>
      </x:c>
      <x:c r="AC179" s="139" t="str">
        <x:v>GIFT RIBBON (1/2 INCH)</x:v>
      </x:c>
      <x:c r="AD179" s="145" t="n">
        <x:v>45</x:v>
      </x:c>
      <x:c r="AE179" s="147" t="str">
        <x:v>Merged across PDFs — Exact/source-linked match</x:v>
      </x:c>
      <x:c r="AF179" s="147" t="str">
        <x:v>Exact WS RATES.pdf name</x:v>
      </x:c>
      <x:c r="AG179" s="147" t="str">
        <x:v>Exact WS RATES.pdf category</x:v>
      </x:c>
      <x:c r="AH179" s="139" t="str">
        <x:v>WS-RATES:5:35</x:v>
      </x:c>
      <x:c r="AI179" s="146"/>
      <x:c r="AJ179" s="146"/>
      <x:c r="AK179" s="146"/>
      <x:c r="AL179" s="146"/>
      <x:c r="AM179" s="146"/>
      <x:c r="AN179" s="147" t="str"/>
    </x:row>
    <x:row r="180">
      <x:c r="A180" s="139" t="str">
        <x:v>RS-000179</x:v>
      </x:c>
      <x:c r="B180" s="147" t="str">
        <x:v>URO POSTER COLOUR 30ML</x:v>
      </x:c>
      <x:c r="C180" s="139" t="str">
        <x:v>POSTER COLORS</x:v>
      </x:c>
      <x:c r="D180" s="139" t="str">
        <x:v>Both</x:v>
      </x:c>
      <x:c r="E180" s="147" t="str">
        <x:v>From initial classified workbook</x:v>
      </x:c>
      <x:c r="F180" s="139" t="str">
        <x:v>Piece</x:v>
      </x:c>
      <x:c r="G180" s="139"/>
      <x:c r="H180" s="139" t="str">
        <x:v>Not stated</x:v>
      </x:c>
      <x:c r="I180" s="139" t="str">
        <x:v>PKR</x:v>
      </x:c>
      <x:c r="J180" s="140" t="n">
        <x:v>400</x:v>
      </x:c>
      <x:c r="K180" s="140" t="n">
        <x:v>365</x:v>
      </x:c>
      <x:c r="L180" s="140" t="n">
        <x:v>400</x:v>
      </x:c>
      <x:c r="M180" s="140" t="n">
        <x:v>365</x:v>
      </x:c>
      <x:c r="N180" s="141" t="n">
        <x:f>L180-M180</x:f>
        <x:v>35</x:v>
      </x:c>
      <x:c r="O180" s="142" t="n">
        <x:f>IF(L180&gt;0,N180/L180,"")</x:f>
        <x:v>0.0875</x:v>
      </x:c>
      <x:c r="P180" s="142" t="n">
        <x:f>IF(M180&gt;0,N180/M180,"")</x:f>
        <x:v>0.0958904109589041</x:v>
      </x:c>
      <x:c r="Q180" s="141" t="n">
        <x:f>ROUND(L180*(1+'Assumptions'!$B$7)/'Assumptions'!$B$9,0)*'Assumptions'!$B$9</x:f>
        <x:v>440</x:v>
      </x:c>
      <x:c r="R180" s="141" t="n">
        <x:f>Q180-M180</x:f>
        <x:v>75</x:v>
      </x:c>
      <x:c r="S180" s="143" t="n">
        <x:f>'Assumptions'!$B$8</x:f>
        <x:v>12</x:v>
      </x:c>
      <x:c r="T180" s="141" t="n">
        <x:f>N180*S180</x:f>
        <x:v>420</x:v>
      </x:c>
      <x:c r="U180" s="139" t="str">
        <x:v>Source Valid</x:v>
      </x:c>
      <x:c r="V180" s="139" t="str">
        <x:v>High</x:v>
      </x:c>
      <x:c r="W180" s="147" t="str">
        <x:v>Source wholesale and buying prices retained</x:v>
      </x:c>
      <x:c r="X180" s="139" t="str">
        <x:v>Ready</x:v>
      </x:c>
      <x:c r="Y180" s="144" t="b">
        <x:v>1</x:v>
      </x:c>
      <x:c r="Z180" s="139" t="str">
        <x:v>WS RATES.pdf</x:v>
      </x:c>
      <x:c r="AA180" s="139" t="n">
        <x:v>5</x:v>
      </x:c>
      <x:c r="AB180" s="139" t="n">
        <x:v>36</x:v>
      </x:c>
      <x:c r="AC180" s="139" t="str">
        <x:v>URO POSTER COLOUR 30ML</x:v>
      </x:c>
      <x:c r="AD180" s="145" t="n">
        <x:v>400</x:v>
      </x:c>
      <x:c r="AE180" s="147" t="str">
        <x:v>Merged across PDFs — Exact/source-linked match</x:v>
      </x:c>
      <x:c r="AF180" s="147" t="str">
        <x:v>Exact WS RATES.pdf name</x:v>
      </x:c>
      <x:c r="AG180" s="147" t="str">
        <x:v>Exact WS RATES.pdf category</x:v>
      </x:c>
      <x:c r="AH180" s="139" t="str">
        <x:v>WS-RATES:5:36</x:v>
      </x:c>
      <x:c r="AI180" s="146"/>
      <x:c r="AJ180" s="146"/>
      <x:c r="AK180" s="146"/>
      <x:c r="AL180" s="146"/>
      <x:c r="AM180" s="146"/>
      <x:c r="AN180" s="147" t="str"/>
    </x:row>
    <x:row r="181">
      <x:c r="A181" s="139" t="str">
        <x:v>RS-000180</x:v>
      </x:c>
      <x:c r="B181" s="147" t="str">
        <x:v>KITA CORRECTION PEN</x:v>
      </x:c>
      <x:c r="C181" s="139" t="str">
        <x:v>Correction pen</x:v>
      </x:c>
      <x:c r="D181" s="139" t="str">
        <x:v>Both</x:v>
      </x:c>
      <x:c r="E181" s="147" t="str">
        <x:v>From initial classified workbook</x:v>
      </x:c>
      <x:c r="F181" s="139" t="str">
        <x:v>Piece</x:v>
      </x:c>
      <x:c r="G181" s="139"/>
      <x:c r="H181" s="139" t="str">
        <x:v>Not stated</x:v>
      </x:c>
      <x:c r="I181" s="139" t="str">
        <x:v>PKR</x:v>
      </x:c>
      <x:c r="J181" s="140" t="n">
        <x:v>36</x:v>
      </x:c>
      <x:c r="K181" s="140" t="n">
        <x:v>35</x:v>
      </x:c>
      <x:c r="L181" s="140" t="n">
        <x:v>36</x:v>
      </x:c>
      <x:c r="M181" s="140" t="n">
        <x:v>35</x:v>
      </x:c>
      <x:c r="N181" s="141" t="n">
        <x:f>L181-M181</x:f>
        <x:v>1</x:v>
      </x:c>
      <x:c r="O181" s="142" t="n">
        <x:f>IF(L181&gt;0,N181/L181,"")</x:f>
        <x:v>0.027777777777777776</x:v>
      </x:c>
      <x:c r="P181" s="142" t="n">
        <x:f>IF(M181&gt;0,N181/M181,"")</x:f>
        <x:v>0.02857142857142857</x:v>
      </x:c>
      <x:c r="Q181" s="141" t="n">
        <x:f>ROUND(L181*(1+'Assumptions'!$B$7)/'Assumptions'!$B$9,0)*'Assumptions'!$B$9</x:f>
        <x:v>40</x:v>
      </x:c>
      <x:c r="R181" s="141" t="n">
        <x:f>Q181-M181</x:f>
        <x:v>5</x:v>
      </x:c>
      <x:c r="S181" s="143" t="n">
        <x:f>'Assumptions'!$B$8</x:f>
        <x:v>12</x:v>
      </x:c>
      <x:c r="T181" s="141" t="n">
        <x:f>N181*S181</x:f>
        <x:v>12</x:v>
      </x:c>
      <x:c r="U181" s="139" t="str">
        <x:v>Source Valid</x:v>
      </x:c>
      <x:c r="V181" s="139" t="str">
        <x:v>High</x:v>
      </x:c>
      <x:c r="W181" s="147" t="str">
        <x:v>Source wholesale and buying prices retained</x:v>
      </x:c>
      <x:c r="X181" s="139" t="str">
        <x:v>Ready</x:v>
      </x:c>
      <x:c r="Y181" s="144" t="b">
        <x:v>1</x:v>
      </x:c>
      <x:c r="Z181" s="139" t="str">
        <x:v>WS RATES.pdf</x:v>
      </x:c>
      <x:c r="AA181" s="139" t="n">
        <x:v>5</x:v>
      </x:c>
      <x:c r="AB181" s="139" t="n">
        <x:v>37</x:v>
      </x:c>
      <x:c r="AC181" s="139" t="str">
        <x:v>KITA CORRECTION PEN</x:v>
      </x:c>
      <x:c r="AD181" s="145" t="n">
        <x:v>36</x:v>
      </x:c>
      <x:c r="AE181" s="147" t="str">
        <x:v>Merged across PDFs — Exact/source-linked match</x:v>
      </x:c>
      <x:c r="AF181" s="147" t="str">
        <x:v>Exact WS RATES.pdf name</x:v>
      </x:c>
      <x:c r="AG181" s="147" t="str">
        <x:v>Exact WS RATES.pdf category</x:v>
      </x:c>
      <x:c r="AH181" s="139" t="str">
        <x:v>WS-RATES:5:37</x:v>
      </x:c>
      <x:c r="AI181" s="146"/>
      <x:c r="AJ181" s="146"/>
      <x:c r="AK181" s="146"/>
      <x:c r="AL181" s="146"/>
      <x:c r="AM181" s="146"/>
      <x:c r="AN181" s="147" t="str"/>
    </x:row>
    <x:row r="182">
      <x:c r="A182" s="139" t="str">
        <x:v>RS-000181</x:v>
      </x:c>
      <x:c r="B182" s="147" t="str">
        <x:v>MERCURY ARROW GEL PEN</x:v>
      </x:c>
      <x:c r="C182" s="139" t="str">
        <x:v>BALL POINT</x:v>
      </x:c>
      <x:c r="D182" s="139" t="str">
        <x:v>Both</x:v>
      </x:c>
      <x:c r="E182" s="147" t="str">
        <x:v>From initial classified workbook</x:v>
      </x:c>
      <x:c r="F182" s="139" t="str">
        <x:v>Piece</x:v>
      </x:c>
      <x:c r="G182" s="139"/>
      <x:c r="H182" s="139" t="str">
        <x:v>Not stated</x:v>
      </x:c>
      <x:c r="I182" s="139" t="str">
        <x:v>PKR</x:v>
      </x:c>
      <x:c r="J182" s="140" t="n">
        <x:v>220</x:v>
      </x:c>
      <x:c r="K182" s="140" t="n">
        <x:v>204</x:v>
      </x:c>
      <x:c r="L182" s="140" t="n">
        <x:v>220</x:v>
      </x:c>
      <x:c r="M182" s="140" t="n">
        <x:v>204</x:v>
      </x:c>
      <x:c r="N182" s="141" t="n">
        <x:f>L182-M182</x:f>
        <x:v>16</x:v>
      </x:c>
      <x:c r="O182" s="142" t="n">
        <x:f>IF(L182&gt;0,N182/L182,"")</x:f>
        <x:v>0.07272727272727272</x:v>
      </x:c>
      <x:c r="P182" s="142" t="n">
        <x:f>IF(M182&gt;0,N182/M182,"")</x:f>
        <x:v>0.0784313725490196</x:v>
      </x:c>
      <x:c r="Q182" s="141" t="n">
        <x:f>ROUND(L182*(1+'Assumptions'!$B$7)/'Assumptions'!$B$9,0)*'Assumptions'!$B$9</x:f>
        <x:v>240</x:v>
      </x:c>
      <x:c r="R182" s="141" t="n">
        <x:f>Q182-M182</x:f>
        <x:v>36</x:v>
      </x:c>
      <x:c r="S182" s="143" t="n">
        <x:f>'Assumptions'!$B$8</x:f>
        <x:v>12</x:v>
      </x:c>
      <x:c r="T182" s="141" t="n">
        <x:f>N182*S182</x:f>
        <x:v>192</x:v>
      </x:c>
      <x:c r="U182" s="139" t="str">
        <x:v>Source Valid</x:v>
      </x:c>
      <x:c r="V182" s="139" t="str">
        <x:v>High</x:v>
      </x:c>
      <x:c r="W182" s="147" t="str">
        <x:v>Source wholesale and buying prices retained</x:v>
      </x:c>
      <x:c r="X182" s="139" t="str">
        <x:v>Ready</x:v>
      </x:c>
      <x:c r="Y182" s="144" t="b">
        <x:v>1</x:v>
      </x:c>
      <x:c r="Z182" s="139" t="str">
        <x:v>WS RATES.pdf</x:v>
      </x:c>
      <x:c r="AA182" s="139" t="n">
        <x:v>6</x:v>
      </x:c>
      <x:c r="AB182" s="139" t="n">
        <x:v>2</x:v>
      </x:c>
      <x:c r="AC182" s="139" t="str">
        <x:v>MERCURY ARROW GEL PEN</x:v>
      </x:c>
      <x:c r="AD182" s="145" t="n">
        <x:v>220</x:v>
      </x:c>
      <x:c r="AE182" s="147" t="str">
        <x:v>Merged across PDFs — Exact/source-linked match</x:v>
      </x:c>
      <x:c r="AF182" s="147" t="str">
        <x:v>Exact WS RATES.pdf name</x:v>
      </x:c>
      <x:c r="AG182" s="147" t="str">
        <x:v>Exact WS RATES.pdf category</x:v>
      </x:c>
      <x:c r="AH182" s="139" t="str">
        <x:v>WS-RATES:6:2</x:v>
      </x:c>
      <x:c r="AI182" s="146"/>
      <x:c r="AJ182" s="146"/>
      <x:c r="AK182" s="146"/>
      <x:c r="AL182" s="146"/>
      <x:c r="AM182" s="146"/>
      <x:c r="AN182" s="147" t="str"/>
    </x:row>
    <x:row r="183">
      <x:c r="A183" s="139" t="str">
        <x:v>RS-000182</x:v>
      </x:c>
      <x:c r="B183" s="147" t="str">
        <x:v>SHARPNER RUBBER+BRUSH</x:v>
      </x:c>
      <x:c r="C183" s="139" t="str">
        <x:v>BALL POINT</x:v>
      </x:c>
      <x:c r="D183" s="139" t="str">
        <x:v>Both</x:v>
      </x:c>
      <x:c r="E183" s="147" t="str">
        <x:v>From initial classified workbook</x:v>
      </x:c>
      <x:c r="F183" s="139" t="str">
        <x:v>Piece</x:v>
      </x:c>
      <x:c r="G183" s="139"/>
      <x:c r="H183" s="139" t="str">
        <x:v>Not stated</x:v>
      </x:c>
      <x:c r="I183" s="139" t="str">
        <x:v>PKR</x:v>
      </x:c>
      <x:c r="J183" s="140" t="n">
        <x:v>48</x:v>
      </x:c>
      <x:c r="K183" s="140" t="n">
        <x:v>43</x:v>
      </x:c>
      <x:c r="L183" s="140" t="n">
        <x:v>48</x:v>
      </x:c>
      <x:c r="M183" s="140" t="n">
        <x:v>43</x:v>
      </x:c>
      <x:c r="N183" s="141" t="n">
        <x:f>L183-M183</x:f>
        <x:v>5</x:v>
      </x:c>
      <x:c r="O183" s="142" t="n">
        <x:f>IF(L183&gt;0,N183/L183,"")</x:f>
        <x:v>0.10416666666666667</x:v>
      </x:c>
      <x:c r="P183" s="142" t="n">
        <x:f>IF(M183&gt;0,N183/M183,"")</x:f>
        <x:v>0.11627906976744186</x:v>
      </x:c>
      <x:c r="Q183" s="141" t="n">
        <x:f>ROUND(L183*(1+'Assumptions'!$B$7)/'Assumptions'!$B$9,0)*'Assumptions'!$B$9</x:f>
        <x:v>55</x:v>
      </x:c>
      <x:c r="R183" s="141" t="n">
        <x:f>Q183-M183</x:f>
        <x:v>12</x:v>
      </x:c>
      <x:c r="S183" s="143" t="n">
        <x:f>'Assumptions'!$B$8</x:f>
        <x:v>12</x:v>
      </x:c>
      <x:c r="T183" s="141" t="n">
        <x:f>N183*S183</x:f>
        <x:v>60</x:v>
      </x:c>
      <x:c r="U183" s="139" t="str">
        <x:v>Source Valid</x:v>
      </x:c>
      <x:c r="V183" s="139" t="str">
        <x:v>High</x:v>
      </x:c>
      <x:c r="W183" s="147" t="str">
        <x:v>Source wholesale and buying prices retained</x:v>
      </x:c>
      <x:c r="X183" s="139" t="str">
        <x:v>Ready</x:v>
      </x:c>
      <x:c r="Y183" s="144" t="b">
        <x:v>1</x:v>
      </x:c>
      <x:c r="Z183" s="139" t="str">
        <x:v>WS RATES.pdf</x:v>
      </x:c>
      <x:c r="AA183" s="139" t="n">
        <x:v>6</x:v>
      </x:c>
      <x:c r="AB183" s="139" t="n">
        <x:v>3</x:v>
      </x:c>
      <x:c r="AC183" s="139" t="str">
        <x:v>SHARPNER RUBBER+BRUSH</x:v>
      </x:c>
      <x:c r="AD183" s="145" t="n">
        <x:v>48</x:v>
      </x:c>
      <x:c r="AE183" s="147" t="str">
        <x:v>Merged across PDFs — Exact/source-linked match</x:v>
      </x:c>
      <x:c r="AF183" s="147" t="str">
        <x:v>Exact WS RATES.pdf name</x:v>
      </x:c>
      <x:c r="AG183" s="147" t="str">
        <x:v>Exact WS RATES.pdf category</x:v>
      </x:c>
      <x:c r="AH183" s="139" t="str">
        <x:v>WS-RATES:6:3</x:v>
      </x:c>
      <x:c r="AI183" s="146"/>
      <x:c r="AJ183" s="146"/>
      <x:c r="AK183" s="146"/>
      <x:c r="AL183" s="146"/>
      <x:c r="AM183" s="146"/>
      <x:c r="AN183" s="147" t="str"/>
    </x:row>
    <x:row r="184">
      <x:c r="A184" s="139" t="str">
        <x:v>RS-000183</x:v>
      </x:c>
      <x:c r="B184" s="147" t="str">
        <x:v>FANCY INK PEN</x:v>
      </x:c>
      <x:c r="C184" s="139" t="str">
        <x:v>BALL POINT</x:v>
      </x:c>
      <x:c r="D184" s="139" t="str">
        <x:v>Both</x:v>
      </x:c>
      <x:c r="E184" s="147" t="str">
        <x:v>From initial classified workbook</x:v>
      </x:c>
      <x:c r="F184" s="139" t="str">
        <x:v>Piece</x:v>
      </x:c>
      <x:c r="G184" s="139"/>
      <x:c r="H184" s="139" t="str">
        <x:v>Not stated</x:v>
      </x:c>
      <x:c r="I184" s="139" t="str">
        <x:v>PKR</x:v>
      </x:c>
      <x:c r="J184" s="140" t="n">
        <x:v>220</x:v>
      </x:c>
      <x:c r="K184" s="140" t="n">
        <x:v>298</x:v>
      </x:c>
      <x:c r="L184" s="140" t="n">
        <x:v>335</x:v>
      </x:c>
      <x:c r="M184" s="140" t="n">
        <x:v>298</x:v>
      </x:c>
      <x:c r="N184" s="141" t="n">
        <x:f>L184-M184</x:f>
        <x:v>37</x:v>
      </x:c>
      <x:c r="O184" s="142" t="n">
        <x:f>IF(L184&gt;0,N184/L184,"")</x:f>
        <x:v>0.11044776119402985</x:v>
      </x:c>
      <x:c r="P184" s="142" t="n">
        <x:f>IF(M184&gt;0,N184/M184,"")</x:f>
        <x:v>0.12416107382550336</x:v>
      </x:c>
      <x:c r="Q184" s="141" t="n">
        <x:f>ROUND(L184*(1+'Assumptions'!$B$7)/'Assumptions'!$B$9,0)*'Assumptions'!$B$9</x:f>
        <x:v>370</x:v>
      </x:c>
      <x:c r="R184" s="141" t="n">
        <x:f>Q184-M184</x:f>
        <x:v>72</x:v>
      </x:c>
      <x:c r="S184" s="143" t="n">
        <x:f>'Assumptions'!$B$8</x:f>
        <x:v>12</x:v>
      </x:c>
      <x:c r="T184" s="141" t="n">
        <x:f>N184*S184</x:f>
        <x:v>444</x:v>
      </x:c>
      <x:c r="U184" s="139" t="str">
        <x:v>Corrected Wholesale</x:v>
      </x:c>
      <x:c r="V184" s="139" t="str">
        <x:v>Mock correction</x:v>
      </x:c>
      <x:c r="W184" s="147" t="str">
        <x:v>Wholesale did not cover buying price; raised using category median margin</x:v>
      </x:c>
      <x:c r="X184" s="139" t="str">
        <x:v>Ready with Mock Price</x:v>
      </x:c>
      <x:c r="Y184" s="144" t="b">
        <x:v>1</x:v>
      </x:c>
      <x:c r="Z184" s="139" t="str">
        <x:v>WS RATES.pdf</x:v>
      </x:c>
      <x:c r="AA184" s="139" t="n">
        <x:v>6</x:v>
      </x:c>
      <x:c r="AB184" s="139" t="n">
        <x:v>4</x:v>
      </x:c>
      <x:c r="AC184" s="139" t="str">
        <x:v>FANCY INK PEN</x:v>
      </x:c>
      <x:c r="AD184" s="145" t="n">
        <x:v>220</x:v>
      </x:c>
      <x:c r="AE184" s="147" t="str">
        <x:v>Merged across PDFs — Exact/source-linked match</x:v>
      </x:c>
      <x:c r="AF184" s="147" t="str">
        <x:v>Exact WS RATES.pdf name</x:v>
      </x:c>
      <x:c r="AG184" s="147" t="str">
        <x:v>Exact WS RATES.pdf category</x:v>
      </x:c>
      <x:c r="AH184" s="139" t="str">
        <x:v>WS-RATES:6:4</x:v>
      </x:c>
      <x:c r="AI184" s="146"/>
      <x:c r="AJ184" s="146"/>
      <x:c r="AK184" s="146"/>
      <x:c r="AL184" s="146"/>
      <x:c r="AM184" s="146"/>
      <x:c r="AN184" s="147" t="str">
        <x:v>Wholesale did not cover buying price; raised using category median margin</x:v>
      </x:c>
    </x:row>
    <x:row r="185">
      <x:c r="A185" s="139" t="str">
        <x:v>RS-000184</x:v>
      </x:c>
      <x:c r="B185" s="147" t="str">
        <x:v>10 IN BALL PEN CRYSTAL</x:v>
      </x:c>
      <x:c r="C185" s="139" t="str">
        <x:v>BALL POINT</x:v>
      </x:c>
      <x:c r="D185" s="139" t="str">
        <x:v>Both</x:v>
      </x:c>
      <x:c r="E185" s="147" t="str">
        <x:v>From initial classified workbook</x:v>
      </x:c>
      <x:c r="F185" s="139" t="str">
        <x:v>Piece</x:v>
      </x:c>
      <x:c r="G185" s="139"/>
      <x:c r="H185" s="139" t="str">
        <x:v>Not stated</x:v>
      </x:c>
      <x:c r="I185" s="139" t="str">
        <x:v>PKR</x:v>
      </x:c>
      <x:c r="J185" s="140" t="n">
        <x:v>80</x:v>
      </x:c>
      <x:c r="K185" s="140" t="n">
        <x:v>72</x:v>
      </x:c>
      <x:c r="L185" s="140" t="n">
        <x:v>80</x:v>
      </x:c>
      <x:c r="M185" s="140" t="n">
        <x:v>72</x:v>
      </x:c>
      <x:c r="N185" s="141" t="n">
        <x:f>L185-M185</x:f>
        <x:v>8</x:v>
      </x:c>
      <x:c r="O185" s="142" t="n">
        <x:f>IF(L185&gt;0,N185/L185,"")</x:f>
        <x:v>0.1</x:v>
      </x:c>
      <x:c r="P185" s="142" t="n">
        <x:f>IF(M185&gt;0,N185/M185,"")</x:f>
        <x:v>0.1111111111111111</x:v>
      </x:c>
      <x:c r="Q185" s="141" t="n">
        <x:f>ROUND(L185*(1+'Assumptions'!$B$7)/'Assumptions'!$B$9,0)*'Assumptions'!$B$9</x:f>
        <x:v>90</x:v>
      </x:c>
      <x:c r="R185" s="141" t="n">
        <x:f>Q185-M185</x:f>
        <x:v>18</x:v>
      </x:c>
      <x:c r="S185" s="143" t="n">
        <x:f>'Assumptions'!$B$8</x:f>
        <x:v>12</x:v>
      </x:c>
      <x:c r="T185" s="141" t="n">
        <x:f>N185*S185</x:f>
        <x:v>96</x:v>
      </x:c>
      <x:c r="U185" s="139" t="str">
        <x:v>Source Valid</x:v>
      </x:c>
      <x:c r="V185" s="139" t="str">
        <x:v>High</x:v>
      </x:c>
      <x:c r="W185" s="147" t="str">
        <x:v>Source wholesale and buying prices retained</x:v>
      </x:c>
      <x:c r="X185" s="139" t="str">
        <x:v>Ready</x:v>
      </x:c>
      <x:c r="Y185" s="144" t="b">
        <x:v>1</x:v>
      </x:c>
      <x:c r="Z185" s="139" t="str">
        <x:v>WS RATES.pdf</x:v>
      </x:c>
      <x:c r="AA185" s="139" t="n">
        <x:v>6</x:v>
      </x:c>
      <x:c r="AB185" s="139" t="n">
        <x:v>5</x:v>
      </x:c>
      <x:c r="AC185" s="139" t="str">
        <x:v>10 IN BALL PEN CRYSTAL</x:v>
      </x:c>
      <x:c r="AD185" s="145" t="n">
        <x:v>80</x:v>
      </x:c>
      <x:c r="AE185" s="147" t="str">
        <x:v>Merged across PDFs — Exact/source-linked match</x:v>
      </x:c>
      <x:c r="AF185" s="147" t="str">
        <x:v>Exact WS RATES.pdf name</x:v>
      </x:c>
      <x:c r="AG185" s="147" t="str">
        <x:v>Exact WS RATES.pdf category</x:v>
      </x:c>
      <x:c r="AH185" s="139" t="str">
        <x:v>WS-RATES:6:5</x:v>
      </x:c>
      <x:c r="AI185" s="146"/>
      <x:c r="AJ185" s="146"/>
      <x:c r="AK185" s="146"/>
      <x:c r="AL185" s="146"/>
      <x:c r="AM185" s="146"/>
      <x:c r="AN185" s="147" t="str"/>
    </x:row>
    <x:row r="186">
      <x:c r="A186" s="139" t="str">
        <x:v>RS-000185</x:v>
      </x:c>
      <x:c r="B186" s="147" t="str">
        <x:v>SONEX 12 HALF COLOUR</x:v>
      </x:c>
      <x:c r="C186" s="139" t="str">
        <x:v>PENCIL COLOR</x:v>
      </x:c>
      <x:c r="D186" s="139" t="str">
        <x:v>Both</x:v>
      </x:c>
      <x:c r="E186" s="147" t="str">
        <x:v>From initial classified workbook</x:v>
      </x:c>
      <x:c r="F186" s="139" t="str">
        <x:v>Piece</x:v>
      </x:c>
      <x:c r="G186" s="139"/>
      <x:c r="H186" s="139" t="str">
        <x:v>Not stated</x:v>
      </x:c>
      <x:c r="I186" s="139" t="str">
        <x:v>PKR</x:v>
      </x:c>
      <x:c r="J186" s="140" t="n">
        <x:v>70</x:v>
      </x:c>
      <x:c r="K186" s="140" t="n">
        <x:v>60</x:v>
      </x:c>
      <x:c r="L186" s="140" t="n">
        <x:v>70</x:v>
      </x:c>
      <x:c r="M186" s="140" t="n">
        <x:v>60</x:v>
      </x:c>
      <x:c r="N186" s="141" t="n">
        <x:f>L186-M186</x:f>
        <x:v>10</x:v>
      </x:c>
      <x:c r="O186" s="142" t="n">
        <x:f>IF(L186&gt;0,N186/L186,"")</x:f>
        <x:v>0.14285714285714285</x:v>
      </x:c>
      <x:c r="P186" s="142" t="n">
        <x:f>IF(M186&gt;0,N186/M186,"")</x:f>
        <x:v>0.16666666666666666</x:v>
      </x:c>
      <x:c r="Q186" s="141" t="n">
        <x:f>ROUND(L186*(1+'Assumptions'!$B$7)/'Assumptions'!$B$9,0)*'Assumptions'!$B$9</x:f>
        <x:v>75</x:v>
      </x:c>
      <x:c r="R186" s="141" t="n">
        <x:f>Q186-M186</x:f>
        <x:v>15</x:v>
      </x:c>
      <x:c r="S186" s="143" t="n">
        <x:f>'Assumptions'!$B$8</x:f>
        <x:v>12</x:v>
      </x:c>
      <x:c r="T186" s="141" t="n">
        <x:f>N186*S186</x:f>
        <x:v>120</x:v>
      </x:c>
      <x:c r="U186" s="139" t="str">
        <x:v>Source Valid</x:v>
      </x:c>
      <x:c r="V186" s="139" t="str">
        <x:v>High</x:v>
      </x:c>
      <x:c r="W186" s="147" t="str">
        <x:v>Source wholesale and buying prices retained</x:v>
      </x:c>
      <x:c r="X186" s="139" t="str">
        <x:v>Ready</x:v>
      </x:c>
      <x:c r="Y186" s="144" t="b">
        <x:v>1</x:v>
      </x:c>
      <x:c r="Z186" s="139" t="str">
        <x:v>WS RATES.pdf</x:v>
      </x:c>
      <x:c r="AA186" s="139" t="n">
        <x:v>6</x:v>
      </x:c>
      <x:c r="AB186" s="139" t="n">
        <x:v>6</x:v>
      </x:c>
      <x:c r="AC186" s="139" t="str">
        <x:v>SONEX 12 HALF COLOUR</x:v>
      </x:c>
      <x:c r="AD186" s="145" t="n">
        <x:v>70</x:v>
      </x:c>
      <x:c r="AE186" s="147" t="str">
        <x:v>Merged across PDFs — Exact/source-linked match</x:v>
      </x:c>
      <x:c r="AF186" s="147" t="str">
        <x:v>Exact WS RATES.pdf name</x:v>
      </x:c>
      <x:c r="AG186" s="147" t="str">
        <x:v>Exact WS RATES.pdf category</x:v>
      </x:c>
      <x:c r="AH186" s="139" t="str">
        <x:v>WS-RATES:6:6</x:v>
      </x:c>
      <x:c r="AI186" s="146"/>
      <x:c r="AJ186" s="146"/>
      <x:c r="AK186" s="146"/>
      <x:c r="AL186" s="146"/>
      <x:c r="AM186" s="146"/>
      <x:c r="AN186" s="147" t="str"/>
    </x:row>
    <x:row r="187">
      <x:c r="A187" s="139" t="str">
        <x:v>RS-000186</x:v>
      </x:c>
      <x:c r="B187" s="147" t="str">
        <x:v>MERCURY GUM STICK (8G) 1PC</x:v>
      </x:c>
      <x:c r="C187" s="139" t="str">
        <x:v>BALL POINT</x:v>
      </x:c>
      <x:c r="D187" s="139" t="str">
        <x:v>Both</x:v>
      </x:c>
      <x:c r="E187" s="147" t="str">
        <x:v>From initial classified workbook</x:v>
      </x:c>
      <x:c r="F187" s="139" t="str">
        <x:v>Piece</x:v>
      </x:c>
      <x:c r="G187" s="139" t="n">
        <x:v>1</x:v>
      </x:c>
      <x:c r="H187" s="139" t="str">
        <x:v>Parsed from product name</x:v>
      </x:c>
      <x:c r="I187" s="139" t="str">
        <x:v>PKR</x:v>
      </x:c>
      <x:c r="J187" s="140" t="n">
        <x:v>34</x:v>
      </x:c>
      <x:c r="K187" s="140" t="n">
        <x:v>32</x:v>
      </x:c>
      <x:c r="L187" s="140" t="n">
        <x:v>34</x:v>
      </x:c>
      <x:c r="M187" s="140" t="n">
        <x:v>32</x:v>
      </x:c>
      <x:c r="N187" s="141" t="n">
        <x:f>L187-M187</x:f>
        <x:v>2</x:v>
      </x:c>
      <x:c r="O187" s="142" t="n">
        <x:f>IF(L187&gt;0,N187/L187,"")</x:f>
        <x:v>0.058823529411764705</x:v>
      </x:c>
      <x:c r="P187" s="142" t="n">
        <x:f>IF(M187&gt;0,N187/M187,"")</x:f>
        <x:v>0.0625</x:v>
      </x:c>
      <x:c r="Q187" s="141" t="n">
        <x:f>ROUND(L187*(1+'Assumptions'!$B$7)/'Assumptions'!$B$9,0)*'Assumptions'!$B$9</x:f>
        <x:v>35</x:v>
      </x:c>
      <x:c r="R187" s="141" t="n">
        <x:f>Q187-M187</x:f>
        <x:v>3</x:v>
      </x:c>
      <x:c r="S187" s="143" t="n">
        <x:f>'Assumptions'!$B$8</x:f>
        <x:v>12</x:v>
      </x:c>
      <x:c r="T187" s="141" t="n">
        <x:f>N187*S187</x:f>
        <x:v>24</x:v>
      </x:c>
      <x:c r="U187" s="139" t="str">
        <x:v>Source Valid</x:v>
      </x:c>
      <x:c r="V187" s="139" t="str">
        <x:v>High</x:v>
      </x:c>
      <x:c r="W187" s="147" t="str">
        <x:v>Source wholesale and buying prices retained</x:v>
      </x:c>
      <x:c r="X187" s="139" t="str">
        <x:v>Ready</x:v>
      </x:c>
      <x:c r="Y187" s="144" t="b">
        <x:v>1</x:v>
      </x:c>
      <x:c r="Z187" s="139" t="str">
        <x:v>WS RATES.pdf</x:v>
      </x:c>
      <x:c r="AA187" s="139" t="n">
        <x:v>6</x:v>
      </x:c>
      <x:c r="AB187" s="139" t="n">
        <x:v>7</x:v>
      </x:c>
      <x:c r="AC187" s="139" t="str">
        <x:v>MERCURY GUM STICK (8G) 1</x:v>
      </x:c>
      <x:c r="AD187" s="145" t="n">
        <x:v>34</x:v>
      </x:c>
      <x:c r="AE187" s="147" t="str">
        <x:v>Merged across PDFs — Truncated-name completion</x:v>
      </x:c>
      <x:c r="AF187" s="147" t="str">
        <x:v>Completed/updated from WS RATES.pdf</x:v>
      </x:c>
      <x:c r="AG187" s="147" t="str">
        <x:v>Exact WS RATES.pdf category</x:v>
      </x:c>
      <x:c r="AH187" s="139" t="str">
        <x:v>WS-RATES:6:7</x:v>
      </x:c>
      <x:c r="AI187" s="146"/>
      <x:c r="AJ187" s="146"/>
      <x:c r="AK187" s="146"/>
      <x:c r="AL187" s="146"/>
      <x:c r="AM187" s="146"/>
      <x:c r="AN187" s="147" t="str"/>
    </x:row>
    <x:row r="188">
      <x:c r="A188" s="139" t="str">
        <x:v>RS-000187</x:v>
      </x:c>
      <x:c r="B188" s="147" t="str">
        <x:v>DOLLAR PENCIL WATER BOTTLE P</x:v>
      </x:c>
      <x:c r="C188" s="139" t="str">
        <x:v>PENCILS</x:v>
      </x:c>
      <x:c r="D188" s="139" t="str">
        <x:v>Both</x:v>
      </x:c>
      <x:c r="E188" s="147" t="str">
        <x:v>From initial classified workbook</x:v>
      </x:c>
      <x:c r="F188" s="139" t="str">
        <x:v>Piece</x:v>
      </x:c>
      <x:c r="G188" s="139"/>
      <x:c r="H188" s="139" t="str">
        <x:v>Not stated</x:v>
      </x:c>
      <x:c r="I188" s="139" t="str">
        <x:v>PKR</x:v>
      </x:c>
      <x:c r="J188" s="140" t="n">
        <x:v>698</x:v>
      </x:c>
      <x:c r="K188" s="140" t="n">
        <x:v>664</x:v>
      </x:c>
      <x:c r="L188" s="140" t="n">
        <x:v>698</x:v>
      </x:c>
      <x:c r="M188" s="140" t="n">
        <x:v>664</x:v>
      </x:c>
      <x:c r="N188" s="141" t="n">
        <x:f>L188-M188</x:f>
        <x:v>34</x:v>
      </x:c>
      <x:c r="O188" s="142" t="n">
        <x:f>IF(L188&gt;0,N188/L188,"")</x:f>
        <x:v>0.04871060171919771</x:v>
      </x:c>
      <x:c r="P188" s="142" t="n">
        <x:f>IF(M188&gt;0,N188/M188,"")</x:f>
        <x:v>0.05120481927710843</x:v>
      </x:c>
      <x:c r="Q188" s="141" t="n">
        <x:f>ROUND(L188*(1+'Assumptions'!$B$7)/'Assumptions'!$B$9,0)*'Assumptions'!$B$9</x:f>
        <x:v>770</x:v>
      </x:c>
      <x:c r="R188" s="141" t="n">
        <x:f>Q188-M188</x:f>
        <x:v>106</x:v>
      </x:c>
      <x:c r="S188" s="143" t="n">
        <x:f>'Assumptions'!$B$8</x:f>
        <x:v>12</x:v>
      </x:c>
      <x:c r="T188" s="141" t="n">
        <x:f>N188*S188</x:f>
        <x:v>408</x:v>
      </x:c>
      <x:c r="U188" s="139" t="str">
        <x:v>Source Valid</x:v>
      </x:c>
      <x:c r="V188" s="139" t="str">
        <x:v>High</x:v>
      </x:c>
      <x:c r="W188" s="147" t="str">
        <x:v>Source wholesale and buying prices retained</x:v>
      </x:c>
      <x:c r="X188" s="139" t="str">
        <x:v>Ready</x:v>
      </x:c>
      <x:c r="Y188" s="144" t="b">
        <x:v>1</x:v>
      </x:c>
      <x:c r="Z188" s="139" t="str">
        <x:v>WS RATES.pdf</x:v>
      </x:c>
      <x:c r="AA188" s="139" t="n">
        <x:v>6</x:v>
      </x:c>
      <x:c r="AB188" s="139" t="n">
        <x:v>8</x:v>
      </x:c>
      <x:c r="AC188" s="139" t="str">
        <x:v>DOLLAR PENCIL WATER BOT</x:v>
      </x:c>
      <x:c r="AD188" s="145" t="n">
        <x:v>698</x:v>
      </x:c>
      <x:c r="AE188" s="147" t="str">
        <x:v>Merged across PDFs — Truncated-name completion</x:v>
      </x:c>
      <x:c r="AF188" s="147" t="str">
        <x:v>Completed/updated from WS RATES.pdf</x:v>
      </x:c>
      <x:c r="AG188" s="147" t="str">
        <x:v>Exact WS RATES.pdf category</x:v>
      </x:c>
      <x:c r="AH188" s="139" t="str">
        <x:v>WS-RATES:6:8</x:v>
      </x:c>
      <x:c r="AI188" s="146"/>
      <x:c r="AJ188" s="146"/>
      <x:c r="AK188" s="146"/>
      <x:c r="AL188" s="146"/>
      <x:c r="AM188" s="146"/>
      <x:c r="AN188" s="147" t="str"/>
    </x:row>
    <x:row r="189">
      <x:c r="A189" s="139" t="str">
        <x:v>RS-000188</x:v>
      </x:c>
      <x:c r="B189" s="147" t="str">
        <x:v>DOLLAR BP6 DUAL BALL PEN</x:v>
      </x:c>
      <x:c r="C189" s="139" t="str">
        <x:v>BALL POINT</x:v>
      </x:c>
      <x:c r="D189" s="139" t="str">
        <x:v>Both</x:v>
      </x:c>
      <x:c r="E189" s="147" t="str">
        <x:v>From initial classified workbook</x:v>
      </x:c>
      <x:c r="F189" s="139" t="str">
        <x:v>Piece</x:v>
      </x:c>
      <x:c r="G189" s="139"/>
      <x:c r="H189" s="139" t="str">
        <x:v>Not stated</x:v>
      </x:c>
      <x:c r="I189" s="139" t="str">
        <x:v>PKR</x:v>
      </x:c>
      <x:c r="J189" s="140" t="n">
        <x:v>378</x:v>
      </x:c>
      <x:c r="K189" s="140" t="n">
        <x:v>359</x:v>
      </x:c>
      <x:c r="L189" s="140" t="n">
        <x:v>378</x:v>
      </x:c>
      <x:c r="M189" s="140" t="n">
        <x:v>359</x:v>
      </x:c>
      <x:c r="N189" s="141" t="n">
        <x:f>L189-M189</x:f>
        <x:v>19</x:v>
      </x:c>
      <x:c r="O189" s="142" t="n">
        <x:f>IF(L189&gt;0,N189/L189,"")</x:f>
        <x:v>0.05026455026455026</x:v>
      </x:c>
      <x:c r="P189" s="142" t="n">
        <x:f>IF(M189&gt;0,N189/M189,"")</x:f>
        <x:v>0.052924791086350974</x:v>
      </x:c>
      <x:c r="Q189" s="141" t="n">
        <x:f>ROUND(L189*(1+'Assumptions'!$B$7)/'Assumptions'!$B$9,0)*'Assumptions'!$B$9</x:f>
        <x:v>415</x:v>
      </x:c>
      <x:c r="R189" s="141" t="n">
        <x:f>Q189-M189</x:f>
        <x:v>56</x:v>
      </x:c>
      <x:c r="S189" s="143" t="n">
        <x:f>'Assumptions'!$B$8</x:f>
        <x:v>12</x:v>
      </x:c>
      <x:c r="T189" s="141" t="n">
        <x:f>N189*S189</x:f>
        <x:v>228</x:v>
      </x:c>
      <x:c r="U189" s="139" t="str">
        <x:v>Source Valid</x:v>
      </x:c>
      <x:c r="V189" s="139" t="str">
        <x:v>High</x:v>
      </x:c>
      <x:c r="W189" s="147" t="str">
        <x:v>Source wholesale and buying prices retained</x:v>
      </x:c>
      <x:c r="X189" s="139" t="str">
        <x:v>Ready</x:v>
      </x:c>
      <x:c r="Y189" s="144" t="b">
        <x:v>1</x:v>
      </x:c>
      <x:c r="Z189" s="139" t="str">
        <x:v>WS RATES.pdf</x:v>
      </x:c>
      <x:c r="AA189" s="139" t="n">
        <x:v>6</x:v>
      </x:c>
      <x:c r="AB189" s="139" t="n">
        <x:v>9</x:v>
      </x:c>
      <x:c r="AC189" s="139" t="str">
        <x:v>DOLLAR BP6 DUAL BALL PEN</x:v>
      </x:c>
      <x:c r="AD189" s="145" t="n">
        <x:v>378</x:v>
      </x:c>
      <x:c r="AE189" s="147" t="str">
        <x:v>Merged across PDFs — Exact/source-linked match</x:v>
      </x:c>
      <x:c r="AF189" s="147" t="str">
        <x:v>Exact WS RATES.pdf name</x:v>
      </x:c>
      <x:c r="AG189" s="147" t="str">
        <x:v>Exact WS RATES.pdf category</x:v>
      </x:c>
      <x:c r="AH189" s="139" t="str">
        <x:v>WS-RATES:6:9</x:v>
      </x:c>
      <x:c r="AI189" s="146"/>
      <x:c r="AJ189" s="146"/>
      <x:c r="AK189" s="146"/>
      <x:c r="AL189" s="146"/>
      <x:c r="AM189" s="146"/>
      <x:c r="AN189" s="147" t="str"/>
    </x:row>
    <x:row r="190">
      <x:c r="A190" s="139" t="str">
        <x:v>RS-000189</x:v>
      </x:c>
      <x:c r="B190" s="147" t="str">
        <x:v>DOLLAR BOARD INK 100ML</x:v>
      </x:c>
      <x:c r="C190" s="139" t="str">
        <x:v>BOARD INK</x:v>
      </x:c>
      <x:c r="D190" s="139" t="str">
        <x:v>Both</x:v>
      </x:c>
      <x:c r="E190" s="147" t="str">
        <x:v>From initial classified workbook</x:v>
      </x:c>
      <x:c r="F190" s="139" t="str">
        <x:v>Piece</x:v>
      </x:c>
      <x:c r="G190" s="139"/>
      <x:c r="H190" s="139" t="str">
        <x:v>Not stated</x:v>
      </x:c>
      <x:c r="I190" s="139" t="str">
        <x:v>PKR</x:v>
      </x:c>
      <x:c r="J190" s="140" t="n">
        <x:v>430</x:v>
      </x:c>
      <x:c r="K190" s="140" t="n">
        <x:v>408</x:v>
      </x:c>
      <x:c r="L190" s="140" t="n">
        <x:v>430</x:v>
      </x:c>
      <x:c r="M190" s="140" t="n">
        <x:v>408</x:v>
      </x:c>
      <x:c r="N190" s="141" t="n">
        <x:f>L190-M190</x:f>
        <x:v>22</x:v>
      </x:c>
      <x:c r="O190" s="142" t="n">
        <x:f>IF(L190&gt;0,N190/L190,"")</x:f>
        <x:v>0.05116279069767442</x:v>
      </x:c>
      <x:c r="P190" s="142" t="n">
        <x:f>IF(M190&gt;0,N190/M190,"")</x:f>
        <x:v>0.05392156862745098</x:v>
      </x:c>
      <x:c r="Q190" s="141" t="n">
        <x:f>ROUND(L190*(1+'Assumptions'!$B$7)/'Assumptions'!$B$9,0)*'Assumptions'!$B$9</x:f>
        <x:v>475</x:v>
      </x:c>
      <x:c r="R190" s="141" t="n">
        <x:f>Q190-M190</x:f>
        <x:v>67</x:v>
      </x:c>
      <x:c r="S190" s="143" t="n">
        <x:f>'Assumptions'!$B$8</x:f>
        <x:v>12</x:v>
      </x:c>
      <x:c r="T190" s="141" t="n">
        <x:f>N190*S190</x:f>
        <x:v>264</x:v>
      </x:c>
      <x:c r="U190" s="139" t="str">
        <x:v>Source Valid</x:v>
      </x:c>
      <x:c r="V190" s="139" t="str">
        <x:v>High</x:v>
      </x:c>
      <x:c r="W190" s="147" t="str">
        <x:v>Source wholesale and buying prices retained</x:v>
      </x:c>
      <x:c r="X190" s="139" t="str">
        <x:v>Ready</x:v>
      </x:c>
      <x:c r="Y190" s="144" t="b">
        <x:v>1</x:v>
      </x:c>
      <x:c r="Z190" s="139" t="str">
        <x:v>WS RATES.pdf</x:v>
      </x:c>
      <x:c r="AA190" s="139" t="n">
        <x:v>6</x:v>
      </x:c>
      <x:c r="AB190" s="139" t="n">
        <x:v>10</x:v>
      </x:c>
      <x:c r="AC190" s="139" t="str">
        <x:v>DOLLAR BOARD INK 100ML</x:v>
      </x:c>
      <x:c r="AD190" s="145" t="n">
        <x:v>430</x:v>
      </x:c>
      <x:c r="AE190" s="147" t="str">
        <x:v>Merged across PDFs — Exact/source-linked match</x:v>
      </x:c>
      <x:c r="AF190" s="147" t="str">
        <x:v>Exact WS RATES.pdf name</x:v>
      </x:c>
      <x:c r="AG190" s="147" t="str">
        <x:v>Exact WS RATES.pdf category</x:v>
      </x:c>
      <x:c r="AH190" s="139" t="str">
        <x:v>WS-RATES:6:10</x:v>
      </x:c>
      <x:c r="AI190" s="146"/>
      <x:c r="AJ190" s="146"/>
      <x:c r="AK190" s="146"/>
      <x:c r="AL190" s="146"/>
      <x:c r="AM190" s="146"/>
      <x:c r="AN190" s="147" t="str"/>
    </x:row>
    <x:row r="191">
      <x:c r="A191" s="139" t="str">
        <x:v>RS-000190</x:v>
      </x:c>
      <x:c r="B191" s="147" t="str">
        <x:v>350 A4 COPY</x:v>
      </x:c>
      <x:c r="C191" s="139" t="str">
        <x:v>BALL POINT</x:v>
      </x:c>
      <x:c r="D191" s="139" t="str">
        <x:v>Both</x:v>
      </x:c>
      <x:c r="E191" s="147" t="str">
        <x:v>From initial classified workbook</x:v>
      </x:c>
      <x:c r="F191" s="139" t="str">
        <x:v>Piece</x:v>
      </x:c>
      <x:c r="G191" s="139"/>
      <x:c r="H191" s="139" t="str">
        <x:v>Not stated</x:v>
      </x:c>
      <x:c r="I191" s="139" t="str">
        <x:v>PKR</x:v>
      </x:c>
      <x:c r="J191" s="140" t="n">
        <x:v>0</x:v>
      </x:c>
      <x:c r="K191" s="140" t="n">
        <x:v>0</x:v>
      </x:c>
      <x:c r="L191" s="140" t="n">
        <x:v>175</x:v>
      </x:c>
      <x:c r="M191" s="140" t="n">
        <x:v>155</x:v>
      </x:c>
      <x:c r="N191" s="141" t="n">
        <x:f>L191-M191</x:f>
        <x:v>20</x:v>
      </x:c>
      <x:c r="O191" s="142" t="n">
        <x:f>IF(L191&gt;0,N191/L191,"")</x:f>
        <x:v>0.11428571428571428</x:v>
      </x:c>
      <x:c r="P191" s="142" t="n">
        <x:f>IF(M191&gt;0,N191/M191,"")</x:f>
        <x:v>0.12903225806451613</x:v>
      </x:c>
      <x:c r="Q191" s="141" t="n">
        <x:f>ROUND(L191*(1+'Assumptions'!$B$7)/'Assumptions'!$B$9,0)*'Assumptions'!$B$9</x:f>
        <x:v>195</x:v>
      </x:c>
      <x:c r="R191" s="141" t="n">
        <x:f>Q191-M191</x:f>
        <x:v>40</x:v>
      </x:c>
      <x:c r="S191" s="143" t="n">
        <x:f>'Assumptions'!$B$8</x:f>
        <x:v>12</x:v>
      </x:c>
      <x:c r="T191" s="141" t="n">
        <x:f>N191*S191</x:f>
        <x:v>240</x:v>
      </x:c>
      <x:c r="U191" s="139" t="str">
        <x:v>Mocked Both Prices</x:v>
      </x:c>
      <x:c r="V191" s="139" t="str">
        <x:v>Mock</x:v>
      </x:c>
      <x:c r="W191" s="147" t="str">
        <x:v>Both values missing/zero; used category median price pattern</x:v>
      </x:c>
      <x:c r="X191" s="139" t="str">
        <x:v>Ready with Mock Price</x:v>
      </x:c>
      <x:c r="Y191" s="144" t="b">
        <x:v>1</x:v>
      </x:c>
      <x:c r="Z191" s="139" t="str">
        <x:v>WS RATES.pdf</x:v>
      </x:c>
      <x:c r="AA191" s="139" t="n">
        <x:v>6</x:v>
      </x:c>
      <x:c r="AB191" s="139" t="n">
        <x:v>11</x:v>
      </x:c>
      <x:c r="AC191" s="139" t="str">
        <x:v>350 A4 COPY</x:v>
      </x:c>
      <x:c r="AD191" s="145" t="n">
        <x:v>0</x:v>
      </x:c>
      <x:c r="AE191" s="147" t="str">
        <x:v>Merged across PDFs — Exact/source-linked match</x:v>
      </x:c>
      <x:c r="AF191" s="147" t="str">
        <x:v>Exact WS RATES.pdf name</x:v>
      </x:c>
      <x:c r="AG191" s="147" t="str">
        <x:v>Exact WS RATES.pdf category</x:v>
      </x:c>
      <x:c r="AH191" s="139" t="str">
        <x:v>WS-RATES:6:11</x:v>
      </x:c>
      <x:c r="AI191" s="146"/>
      <x:c r="AJ191" s="146"/>
      <x:c r="AK191" s="146"/>
      <x:c r="AL191" s="146"/>
      <x:c r="AM191" s="146"/>
      <x:c r="AN191" s="147" t="str">
        <x:v>Both values missing/zero; used category median price pattern</x:v>
      </x:c>
    </x:row>
    <x:row r="192">
      <x:c r="A192" s="139" t="str">
        <x:v>RS-000191</x:v>
      </x:c>
      <x:c r="B192" s="147" t="str">
        <x:v>SONEX 6 COLOUR HALF</x:v>
      </x:c>
      <x:c r="C192" s="139" t="str">
        <x:v>PENCIL COLOR</x:v>
      </x:c>
      <x:c r="D192" s="139" t="str">
        <x:v>Both</x:v>
      </x:c>
      <x:c r="E192" s="147" t="str">
        <x:v>From initial classified workbook</x:v>
      </x:c>
      <x:c r="F192" s="139" t="str">
        <x:v>Piece</x:v>
      </x:c>
      <x:c r="G192" s="139"/>
      <x:c r="H192" s="139" t="str">
        <x:v>Not stated</x:v>
      </x:c>
      <x:c r="I192" s="139" t="str">
        <x:v>PKR</x:v>
      </x:c>
      <x:c r="J192" s="140" t="n">
        <x:v>35</x:v>
      </x:c>
      <x:c r="K192" s="140" t="n">
        <x:v>31.5</x:v>
      </x:c>
      <x:c r="L192" s="140" t="n">
        <x:v>35</x:v>
      </x:c>
      <x:c r="M192" s="140" t="n">
        <x:v>31.5</x:v>
      </x:c>
      <x:c r="N192" s="141" t="n">
        <x:f>L192-M192</x:f>
        <x:v>3.5</x:v>
      </x:c>
      <x:c r="O192" s="142" t="n">
        <x:f>IF(L192&gt;0,N192/L192,"")</x:f>
        <x:v>0.1</x:v>
      </x:c>
      <x:c r="P192" s="142" t="n">
        <x:f>IF(M192&gt;0,N192/M192,"")</x:f>
        <x:v>0.1111111111111111</x:v>
      </x:c>
      <x:c r="Q192" s="141" t="n">
        <x:f>ROUND(L192*(1+'Assumptions'!$B$7)/'Assumptions'!$B$9,0)*'Assumptions'!$B$9</x:f>
        <x:v>40</x:v>
      </x:c>
      <x:c r="R192" s="141" t="n">
        <x:f>Q192-M192</x:f>
        <x:v>8.5</x:v>
      </x:c>
      <x:c r="S192" s="143" t="n">
        <x:f>'Assumptions'!$B$8</x:f>
        <x:v>12</x:v>
      </x:c>
      <x:c r="T192" s="141" t="n">
        <x:f>N192*S192</x:f>
        <x:v>42</x:v>
      </x:c>
      <x:c r="U192" s="139" t="str">
        <x:v>Source Valid</x:v>
      </x:c>
      <x:c r="V192" s="139" t="str">
        <x:v>High</x:v>
      </x:c>
      <x:c r="W192" s="147" t="str">
        <x:v>Source wholesale and buying prices retained</x:v>
      </x:c>
      <x:c r="X192" s="139" t="str">
        <x:v>Ready</x:v>
      </x:c>
      <x:c r="Y192" s="144" t="b">
        <x:v>1</x:v>
      </x:c>
      <x:c r="Z192" s="139" t="str">
        <x:v>WS RATES.pdf</x:v>
      </x:c>
      <x:c r="AA192" s="139" t="n">
        <x:v>6</x:v>
      </x:c>
      <x:c r="AB192" s="139" t="n">
        <x:v>12</x:v>
      </x:c>
      <x:c r="AC192" s="139" t="str">
        <x:v>SONEX 6 COLOUR HALF</x:v>
      </x:c>
      <x:c r="AD192" s="145" t="n">
        <x:v>35</x:v>
      </x:c>
      <x:c r="AE192" s="147" t="str">
        <x:v>Merged across PDFs — Exact/source-linked match</x:v>
      </x:c>
      <x:c r="AF192" s="147" t="str">
        <x:v>Exact WS RATES.pdf name</x:v>
      </x:c>
      <x:c r="AG192" s="147" t="str">
        <x:v>Exact WS RATES.pdf category</x:v>
      </x:c>
      <x:c r="AH192" s="139" t="str">
        <x:v>WS-RATES:6:12</x:v>
      </x:c>
      <x:c r="AI192" s="146"/>
      <x:c r="AJ192" s="146"/>
      <x:c r="AK192" s="146"/>
      <x:c r="AL192" s="146"/>
      <x:c r="AM192" s="146"/>
      <x:c r="AN192" s="147" t="str"/>
    </x:row>
    <x:row r="193">
      <x:c r="A193" s="139" t="str">
        <x:v>RS-000192</x:v>
      </x:c>
      <x:c r="B193" s="147" t="str">
        <x:v>A4 AA PAPER RIM</x:v>
      </x:c>
      <x:c r="C193" s="139" t="str">
        <x:v>BALL POINT</x:v>
      </x:c>
      <x:c r="D193" s="139" t="str">
        <x:v>Both</x:v>
      </x:c>
      <x:c r="E193" s="147" t="str">
        <x:v>From initial classified workbook</x:v>
      </x:c>
      <x:c r="F193" s="139" t="str">
        <x:v>Rim</x:v>
      </x:c>
      <x:c r="G193" s="139"/>
      <x:c r="H193" s="139" t="str">
        <x:v>Not stated</x:v>
      </x:c>
      <x:c r="I193" s="139" t="str">
        <x:v>PKR</x:v>
      </x:c>
      <x:c r="J193" s="140" t="n">
        <x:v>0</x:v>
      </x:c>
      <x:c r="K193" s="140" t="n">
        <x:v>0</x:v>
      </x:c>
      <x:c r="L193" s="140" t="n">
        <x:v>175</x:v>
      </x:c>
      <x:c r="M193" s="140" t="n">
        <x:v>155</x:v>
      </x:c>
      <x:c r="N193" s="141" t="n">
        <x:f>L193-M193</x:f>
        <x:v>20</x:v>
      </x:c>
      <x:c r="O193" s="142" t="n">
        <x:f>IF(L193&gt;0,N193/L193,"")</x:f>
        <x:v>0.11428571428571428</x:v>
      </x:c>
      <x:c r="P193" s="142" t="n">
        <x:f>IF(M193&gt;0,N193/M193,"")</x:f>
        <x:v>0.12903225806451613</x:v>
      </x:c>
      <x:c r="Q193" s="141" t="n">
        <x:f>ROUND(L193*(1+'Assumptions'!$B$7)/'Assumptions'!$B$9,0)*'Assumptions'!$B$9</x:f>
        <x:v>195</x:v>
      </x:c>
      <x:c r="R193" s="141" t="n">
        <x:f>Q193-M193</x:f>
        <x:v>40</x:v>
      </x:c>
      <x:c r="S193" s="143" t="n">
        <x:f>'Assumptions'!$B$8</x:f>
        <x:v>12</x:v>
      </x:c>
      <x:c r="T193" s="141" t="n">
        <x:f>N193*S193</x:f>
        <x:v>240</x:v>
      </x:c>
      <x:c r="U193" s="139" t="str">
        <x:v>Mocked Both Prices</x:v>
      </x:c>
      <x:c r="V193" s="139" t="str">
        <x:v>Mock</x:v>
      </x:c>
      <x:c r="W193" s="147" t="str">
        <x:v>Both values missing/zero; used category median price pattern</x:v>
      </x:c>
      <x:c r="X193" s="139" t="str">
        <x:v>Ready with Mock Price</x:v>
      </x:c>
      <x:c r="Y193" s="144" t="b">
        <x:v>1</x:v>
      </x:c>
      <x:c r="Z193" s="139" t="str">
        <x:v>WS RATES.pdf</x:v>
      </x:c>
      <x:c r="AA193" s="139" t="n">
        <x:v>6</x:v>
      </x:c>
      <x:c r="AB193" s="139" t="n">
        <x:v>13</x:v>
      </x:c>
      <x:c r="AC193" s="139" t="str">
        <x:v>A4 AA PAPER RIM</x:v>
      </x:c>
      <x:c r="AD193" s="145" t="n">
        <x:v>0</x:v>
      </x:c>
      <x:c r="AE193" s="147" t="str">
        <x:v>Merged across PDFs — Exact/source-linked match</x:v>
      </x:c>
      <x:c r="AF193" s="147" t="str">
        <x:v>Exact WS RATES.pdf name</x:v>
      </x:c>
      <x:c r="AG193" s="147" t="str">
        <x:v>Exact WS RATES.pdf category</x:v>
      </x:c>
      <x:c r="AH193" s="139" t="str">
        <x:v>WS-RATES:6:13</x:v>
      </x:c>
      <x:c r="AI193" s="146"/>
      <x:c r="AJ193" s="146"/>
      <x:c r="AK193" s="146"/>
      <x:c r="AL193" s="146"/>
      <x:c r="AM193" s="146"/>
      <x:c r="AN193" s="147" t="str">
        <x:v>Both values missing/zero; used category median price pattern</x:v>
      </x:c>
    </x:row>
    <x:row r="194">
      <x:c r="A194" s="139" t="str">
        <x:v>RS-000193</x:v>
      </x:c>
      <x:c r="B194" s="147" t="str">
        <x:v>FAREWELL DISPLAY</x:v>
      </x:c>
      <x:c r="C194" s="139" t="str">
        <x:v>DISPLAY</x:v>
      </x:c>
      <x:c r="D194" s="139" t="str">
        <x:v>Wholesale/Bulk</x:v>
      </x:c>
      <x:c r="E194" s="147" t="str">
        <x:v>From initial classified workbook</x:v>
      </x:c>
      <x:c r="F194" s="139" t="str">
        <x:v>Piece</x:v>
      </x:c>
      <x:c r="G194" s="139"/>
      <x:c r="H194" s="139" t="str">
        <x:v>Not stated</x:v>
      </x:c>
      <x:c r="I194" s="139" t="str">
        <x:v>PKR</x:v>
      </x:c>
      <x:c r="J194" s="140" t="n">
        <x:v>185</x:v>
      </x:c>
      <x:c r="K194" s="140" t="n">
        <x:v>155</x:v>
      </x:c>
      <x:c r="L194" s="140" t="n">
        <x:v>185</x:v>
      </x:c>
      <x:c r="M194" s="140" t="n">
        <x:v>155</x:v>
      </x:c>
      <x:c r="N194" s="141" t="n">
        <x:f>L194-M194</x:f>
        <x:v>30</x:v>
      </x:c>
      <x:c r="O194" s="142" t="n">
        <x:f>IF(L194&gt;0,N194/L194,"")</x:f>
        <x:v>0.16216216216216217</x:v>
      </x:c>
      <x:c r="P194" s="142" t="n">
        <x:f>IF(M194&gt;0,N194/M194,"")</x:f>
        <x:v>0.1935483870967742</x:v>
      </x:c>
      <x:c r="Q194" s="141" t="n">
        <x:f>ROUND(L194*(1+'Assumptions'!$B$7)/'Assumptions'!$B$9,0)*'Assumptions'!$B$9</x:f>
        <x:v>205</x:v>
      </x:c>
      <x:c r="R194" s="141" t="n">
        <x:f>Q194-M194</x:f>
        <x:v>50</x:v>
      </x:c>
      <x:c r="S194" s="143" t="n">
        <x:f>'Assumptions'!$B$8</x:f>
        <x:v>12</x:v>
      </x:c>
      <x:c r="T194" s="141" t="n">
        <x:f>N194*S194</x:f>
        <x:v>360</x:v>
      </x:c>
      <x:c r="U194" s="139" t="str">
        <x:v>Source Valid</x:v>
      </x:c>
      <x:c r="V194" s="139" t="str">
        <x:v>High</x:v>
      </x:c>
      <x:c r="W194" s="147" t="str">
        <x:v>Source wholesale and buying prices retained</x:v>
      </x:c>
      <x:c r="X194" s="139" t="str">
        <x:v>Ready</x:v>
      </x:c>
      <x:c r="Y194" s="144" t="b">
        <x:v>1</x:v>
      </x:c>
      <x:c r="Z194" s="139" t="str">
        <x:v>WS RATES.pdf</x:v>
      </x:c>
      <x:c r="AA194" s="139" t="n">
        <x:v>6</x:v>
      </x:c>
      <x:c r="AB194" s="139" t="n">
        <x:v>14</x:v>
      </x:c>
      <x:c r="AC194" s="139" t="str">
        <x:v>FAREWELL DISPLAY</x:v>
      </x:c>
      <x:c r="AD194" s="145" t="n">
        <x:v>185</x:v>
      </x:c>
      <x:c r="AE194" s="147" t="str">
        <x:v>Merged across PDFs — Exact/source-linked match</x:v>
      </x:c>
      <x:c r="AF194" s="147" t="str">
        <x:v>Exact WS RATES.pdf name</x:v>
      </x:c>
      <x:c r="AG194" s="147" t="str">
        <x:v>Exact WS RATES.pdf category</x:v>
      </x:c>
      <x:c r="AH194" s="139" t="str">
        <x:v>WS-RATES:6:14</x:v>
      </x:c>
      <x:c r="AI194" s="146"/>
      <x:c r="AJ194" s="146"/>
      <x:c r="AK194" s="146"/>
      <x:c r="AL194" s="146"/>
      <x:c r="AM194" s="146"/>
      <x:c r="AN194" s="147" t="str"/>
    </x:row>
    <x:row r="195">
      <x:c r="A195" s="139" t="str">
        <x:v>RS-000194</x:v>
      </x:c>
      <x:c r="B195" s="147" t="str">
        <x:v>WELCOME BABY BOY/GIRL</x:v>
      </x:c>
      <x:c r="C195" s="139" t="str">
        <x:v>DISPLAY</x:v>
      </x:c>
      <x:c r="D195" s="139" t="str">
        <x:v>Both</x:v>
      </x:c>
      <x:c r="E195" s="147" t="str">
        <x:v>From initial classified workbook</x:v>
      </x:c>
      <x:c r="F195" s="139" t="str">
        <x:v>Piece</x:v>
      </x:c>
      <x:c r="G195" s="139"/>
      <x:c r="H195" s="139" t="str">
        <x:v>Not stated</x:v>
      </x:c>
      <x:c r="I195" s="139" t="str">
        <x:v>PKR</x:v>
      </x:c>
      <x:c r="J195" s="140" t="n">
        <x:v>230</x:v>
      </x:c>
      <x:c r="K195" s="140" t="n">
        <x:v>195</x:v>
      </x:c>
      <x:c r="L195" s="140" t="n">
        <x:v>230</x:v>
      </x:c>
      <x:c r="M195" s="140" t="n">
        <x:v>195</x:v>
      </x:c>
      <x:c r="N195" s="141" t="n">
        <x:f>L195-M195</x:f>
        <x:v>35</x:v>
      </x:c>
      <x:c r="O195" s="142" t="n">
        <x:f>IF(L195&gt;0,N195/L195,"")</x:f>
        <x:v>0.15217391304347827</x:v>
      </x:c>
      <x:c r="P195" s="142" t="n">
        <x:f>IF(M195&gt;0,N195/M195,"")</x:f>
        <x:v>0.1794871794871795</x:v>
      </x:c>
      <x:c r="Q195" s="141" t="n">
        <x:f>ROUND(L195*(1+'Assumptions'!$B$7)/'Assumptions'!$B$9,0)*'Assumptions'!$B$9</x:f>
        <x:v>255</x:v>
      </x:c>
      <x:c r="R195" s="141" t="n">
        <x:f>Q195-M195</x:f>
        <x:v>60</x:v>
      </x:c>
      <x:c r="S195" s="143" t="n">
        <x:f>'Assumptions'!$B$8</x:f>
        <x:v>12</x:v>
      </x:c>
      <x:c r="T195" s="141" t="n">
        <x:f>N195*S195</x:f>
        <x:v>420</x:v>
      </x:c>
      <x:c r="U195" s="139" t="str">
        <x:v>Source Valid</x:v>
      </x:c>
      <x:c r="V195" s="139" t="str">
        <x:v>High</x:v>
      </x:c>
      <x:c r="W195" s="147" t="str">
        <x:v>Source wholesale and buying prices retained</x:v>
      </x:c>
      <x:c r="X195" s="139" t="str">
        <x:v>Ready</x:v>
      </x:c>
      <x:c r="Y195" s="144" t="b">
        <x:v>1</x:v>
      </x:c>
      <x:c r="Z195" s="139" t="str">
        <x:v>WS RATES.pdf</x:v>
      </x:c>
      <x:c r="AA195" s="139" t="n">
        <x:v>6</x:v>
      </x:c>
      <x:c r="AB195" s="139" t="n">
        <x:v>15</x:v>
      </x:c>
      <x:c r="AC195" s="139" t="str">
        <x:v>WELCOME BABY BOY/GIRL</x:v>
      </x:c>
      <x:c r="AD195" s="145" t="n">
        <x:v>230</x:v>
      </x:c>
      <x:c r="AE195" s="147" t="str">
        <x:v>Merged across PDFs — Exact/source-linked match</x:v>
      </x:c>
      <x:c r="AF195" s="147" t="str">
        <x:v>Exact WS RATES.pdf name</x:v>
      </x:c>
      <x:c r="AG195" s="147" t="str">
        <x:v>Exact WS RATES.pdf category</x:v>
      </x:c>
      <x:c r="AH195" s="139" t="str">
        <x:v>WS-RATES:6:15</x:v>
      </x:c>
      <x:c r="AI195" s="146"/>
      <x:c r="AJ195" s="146"/>
      <x:c r="AK195" s="146"/>
      <x:c r="AL195" s="146"/>
      <x:c r="AM195" s="146"/>
      <x:c r="AN195" s="147" t="str"/>
    </x:row>
    <x:row r="196">
      <x:c r="A196" s="139" t="str">
        <x:v>RS-000195</x:v>
      </x:c>
      <x:c r="B196" s="147" t="str">
        <x:v>SIPARA SET 215</x:v>
      </x:c>
      <x:c r="C196" s="139" t="str">
        <x:v>SIPARA SET</x:v>
      </x:c>
      <x:c r="D196" s="139" t="str">
        <x:v>Both</x:v>
      </x:c>
      <x:c r="E196" s="147" t="str">
        <x:v>From initial classified workbook</x:v>
      </x:c>
      <x:c r="F196" s="139" t="str">
        <x:v>Set</x:v>
      </x:c>
      <x:c r="G196" s="139"/>
      <x:c r="H196" s="139" t="str">
        <x:v>Not stated</x:v>
      </x:c>
      <x:c r="I196" s="139" t="str">
        <x:v>PKR</x:v>
      </x:c>
      <x:c r="J196" s="140" t="n">
        <x:v>3475</x:v>
      </x:c>
      <x:c r="K196" s="140" t="n">
        <x:v>3160</x:v>
      </x:c>
      <x:c r="L196" s="140" t="n">
        <x:v>3475</x:v>
      </x:c>
      <x:c r="M196" s="140" t="n">
        <x:v>3160</x:v>
      </x:c>
      <x:c r="N196" s="141" t="n">
        <x:f>L196-M196</x:f>
        <x:v>315</x:v>
      </x:c>
      <x:c r="O196" s="142" t="n">
        <x:f>IF(L196&gt;0,N196/L196,"")</x:f>
        <x:v>0.09064748201438849</x:v>
      </x:c>
      <x:c r="P196" s="142" t="n">
        <x:f>IF(M196&gt;0,N196/M196,"")</x:f>
        <x:v>0.09968354430379747</x:v>
      </x:c>
      <x:c r="Q196" s="141" t="n">
        <x:f>ROUND(L196*(1+'Assumptions'!$B$7)/'Assumptions'!$B$9,0)*'Assumptions'!$B$9</x:f>
        <x:v>3825</x:v>
      </x:c>
      <x:c r="R196" s="141" t="n">
        <x:f>Q196-M196</x:f>
        <x:v>665</x:v>
      </x:c>
      <x:c r="S196" s="143" t="n">
        <x:f>'Assumptions'!$B$8</x:f>
        <x:v>12</x:v>
      </x:c>
      <x:c r="T196" s="141" t="n">
        <x:f>N196*S196</x:f>
        <x:v>3780</x:v>
      </x:c>
      <x:c r="U196" s="139" t="str">
        <x:v>Source Valid</x:v>
      </x:c>
      <x:c r="V196" s="139" t="str">
        <x:v>High</x:v>
      </x:c>
      <x:c r="W196" s="147" t="str">
        <x:v>Source wholesale and buying prices retained</x:v>
      </x:c>
      <x:c r="X196" s="139" t="str">
        <x:v>Ready</x:v>
      </x:c>
      <x:c r="Y196" s="144" t="b">
        <x:v>1</x:v>
      </x:c>
      <x:c r="Z196" s="139" t="str">
        <x:v>WS RATES.pdf</x:v>
      </x:c>
      <x:c r="AA196" s="139" t="n">
        <x:v>6</x:v>
      </x:c>
      <x:c r="AB196" s="139" t="n">
        <x:v>16</x:v>
      </x:c>
      <x:c r="AC196" s="139" t="str">
        <x:v>SIPARA SET 215</x:v>
      </x:c>
      <x:c r="AD196" s="145" t="n">
        <x:v>3475</x:v>
      </x:c>
      <x:c r="AE196" s="147" t="str">
        <x:v>Merged across PDFs — Exact/source-linked match</x:v>
      </x:c>
      <x:c r="AF196" s="147" t="str">
        <x:v>Exact WS RATES.pdf name</x:v>
      </x:c>
      <x:c r="AG196" s="147" t="str">
        <x:v>Exact WS RATES.pdf category</x:v>
      </x:c>
      <x:c r="AH196" s="139" t="str">
        <x:v>WS-RATES:6:16</x:v>
      </x:c>
      <x:c r="AI196" s="146"/>
      <x:c r="AJ196" s="146"/>
      <x:c r="AK196" s="146"/>
      <x:c r="AL196" s="146"/>
      <x:c r="AM196" s="146"/>
      <x:c r="AN196" s="147" t="str"/>
    </x:row>
    <x:row r="197">
      <x:c r="A197" s="139" t="str">
        <x:v>RS-000196</x:v>
      </x:c>
      <x:c r="B197" s="147" t="str">
        <x:v>GERMAN GLUE LOCK IT 45</x:v>
      </x:c>
      <x:c r="C197" s="139" t="str">
        <x:v>GERMAN GLUE</x:v>
      </x:c>
      <x:c r="D197" s="139" t="str">
        <x:v>Both</x:v>
      </x:c>
      <x:c r="E197" s="147" t="str">
        <x:v>From initial classified workbook</x:v>
      </x:c>
      <x:c r="F197" s="139" t="str">
        <x:v>Piece</x:v>
      </x:c>
      <x:c r="G197" s="139"/>
      <x:c r="H197" s="139" t="str">
        <x:v>Not stated</x:v>
      </x:c>
      <x:c r="I197" s="139" t="str">
        <x:v>PKR</x:v>
      </x:c>
      <x:c r="J197" s="140" t="n">
        <x:v>45</x:v>
      </x:c>
      <x:c r="K197" s="140" t="n">
        <x:v>42</x:v>
      </x:c>
      <x:c r="L197" s="140" t="n">
        <x:v>45</x:v>
      </x:c>
      <x:c r="M197" s="140" t="n">
        <x:v>42</x:v>
      </x:c>
      <x:c r="N197" s="141" t="n">
        <x:f>L197-M197</x:f>
        <x:v>3</x:v>
      </x:c>
      <x:c r="O197" s="142" t="n">
        <x:f>IF(L197&gt;0,N197/L197,"")</x:f>
        <x:v>0.06666666666666667</x:v>
      </x:c>
      <x:c r="P197" s="142" t="n">
        <x:f>IF(M197&gt;0,N197/M197,"")</x:f>
        <x:v>0.07142857142857142</x:v>
      </x:c>
      <x:c r="Q197" s="141" t="n">
        <x:f>ROUND(L197*(1+'Assumptions'!$B$7)/'Assumptions'!$B$9,0)*'Assumptions'!$B$9</x:f>
        <x:v>50</x:v>
      </x:c>
      <x:c r="R197" s="141" t="n">
        <x:f>Q197-M197</x:f>
        <x:v>8</x:v>
      </x:c>
      <x:c r="S197" s="143" t="n">
        <x:f>'Assumptions'!$B$8</x:f>
        <x:v>12</x:v>
      </x:c>
      <x:c r="T197" s="141" t="n">
        <x:f>N197*S197</x:f>
        <x:v>36</x:v>
      </x:c>
      <x:c r="U197" s="139" t="str">
        <x:v>Source Valid</x:v>
      </x:c>
      <x:c r="V197" s="139" t="str">
        <x:v>High</x:v>
      </x:c>
      <x:c r="W197" s="147" t="str">
        <x:v>Source wholesale and buying prices retained</x:v>
      </x:c>
      <x:c r="X197" s="139" t="str">
        <x:v>Ready</x:v>
      </x:c>
      <x:c r="Y197" s="144" t="b">
        <x:v>1</x:v>
      </x:c>
      <x:c r="Z197" s="139" t="str">
        <x:v>WS RATES.pdf</x:v>
      </x:c>
      <x:c r="AA197" s="139" t="n">
        <x:v>6</x:v>
      </x:c>
      <x:c r="AB197" s="139" t="n">
        <x:v>17</x:v>
      </x:c>
      <x:c r="AC197" s="139" t="str">
        <x:v>GERMAN GLUE LOCK IT 45</x:v>
      </x:c>
      <x:c r="AD197" s="145" t="n">
        <x:v>45</x:v>
      </x:c>
      <x:c r="AE197" s="147" t="str">
        <x:v>Merged across PDFs — Exact/source-linked match</x:v>
      </x:c>
      <x:c r="AF197" s="147" t="str">
        <x:v>Exact WS RATES.pdf name</x:v>
      </x:c>
      <x:c r="AG197" s="147" t="str">
        <x:v>Exact WS RATES.pdf category</x:v>
      </x:c>
      <x:c r="AH197" s="139" t="str">
        <x:v>WS-RATES:6:17</x:v>
      </x:c>
      <x:c r="AI197" s="146"/>
      <x:c r="AJ197" s="146"/>
      <x:c r="AK197" s="146"/>
      <x:c r="AL197" s="146"/>
      <x:c r="AM197" s="146"/>
      <x:c r="AN197" s="147" t="str"/>
    </x:row>
    <x:row r="198">
      <x:c r="A198" s="139" t="str">
        <x:v>RS-000197</x:v>
      </x:c>
      <x:c r="B198" s="147" t="str">
        <x:v>DUX JUMBO COLOUR PENCIL DUA</x:v>
      </x:c>
      <x:c r="C198" s="139" t="str">
        <x:v>PENCIL COLOR</x:v>
      </x:c>
      <x:c r="D198" s="139" t="str">
        <x:v>Both</x:v>
      </x:c>
      <x:c r="E198" s="147" t="str">
        <x:v>From initial classified workbook</x:v>
      </x:c>
      <x:c r="F198" s="139" t="str">
        <x:v>Piece</x:v>
      </x:c>
      <x:c r="G198" s="139"/>
      <x:c r="H198" s="139" t="str">
        <x:v>Not stated</x:v>
      </x:c>
      <x:c r="I198" s="139" t="str">
        <x:v>PKR</x:v>
      </x:c>
      <x:c r="J198" s="140" t="n">
        <x:v>560</x:v>
      </x:c>
      <x:c r="K198" s="140" t="n">
        <x:v>544</x:v>
      </x:c>
      <x:c r="L198" s="140" t="n">
        <x:v>560</x:v>
      </x:c>
      <x:c r="M198" s="140" t="n">
        <x:v>544</x:v>
      </x:c>
      <x:c r="N198" s="141" t="n">
        <x:f>L198-M198</x:f>
        <x:v>16</x:v>
      </x:c>
      <x:c r="O198" s="142" t="n">
        <x:f>IF(L198&gt;0,N198/L198,"")</x:f>
        <x:v>0.02857142857142857</x:v>
      </x:c>
      <x:c r="P198" s="142" t="n">
        <x:f>IF(M198&gt;0,N198/M198,"")</x:f>
        <x:v>0.029411764705882353</x:v>
      </x:c>
      <x:c r="Q198" s="141" t="n">
        <x:f>ROUND(L198*(1+'Assumptions'!$B$7)/'Assumptions'!$B$9,0)*'Assumptions'!$B$9</x:f>
        <x:v>615</x:v>
      </x:c>
      <x:c r="R198" s="141" t="n">
        <x:f>Q198-M198</x:f>
        <x:v>71</x:v>
      </x:c>
      <x:c r="S198" s="143" t="n">
        <x:f>'Assumptions'!$B$8</x:f>
        <x:v>12</x:v>
      </x:c>
      <x:c r="T198" s="141" t="n">
        <x:f>N198*S198</x:f>
        <x:v>192</x:v>
      </x:c>
      <x:c r="U198" s="139" t="str">
        <x:v>Source Valid</x:v>
      </x:c>
      <x:c r="V198" s="139" t="str">
        <x:v>High</x:v>
      </x:c>
      <x:c r="W198" s="147" t="str">
        <x:v>Source wholesale and buying prices retained</x:v>
      </x:c>
      <x:c r="X198" s="139" t="str">
        <x:v>Ready</x:v>
      </x:c>
      <x:c r="Y198" s="144" t="b">
        <x:v>1</x:v>
      </x:c>
      <x:c r="Z198" s="139" t="str">
        <x:v>WS RATES.pdf</x:v>
      </x:c>
      <x:c r="AA198" s="139" t="n">
        <x:v>6</x:v>
      </x:c>
      <x:c r="AB198" s="139" t="n">
        <x:v>18</x:v>
      </x:c>
      <x:c r="AC198" s="139" t="str">
        <x:v>DUX JUMBO COLOUR PENCIL</x:v>
      </x:c>
      <x:c r="AD198" s="145" t="n">
        <x:v>560</x:v>
      </x:c>
      <x:c r="AE198" s="147" t="str">
        <x:v>Merged across PDFs — Truncated-name completion</x:v>
      </x:c>
      <x:c r="AF198" s="147" t="str">
        <x:v>Completed/updated from WS RATES.pdf</x:v>
      </x:c>
      <x:c r="AG198" s="147" t="str">
        <x:v>Exact WS RATES.pdf category</x:v>
      </x:c>
      <x:c r="AH198" s="139" t="str">
        <x:v>WS-RATES:6:18</x:v>
      </x:c>
      <x:c r="AI198" s="146"/>
      <x:c r="AJ198" s="146"/>
      <x:c r="AK198" s="146"/>
      <x:c r="AL198" s="146"/>
      <x:c r="AM198" s="146"/>
      <x:c r="AN198" s="147" t="str"/>
    </x:row>
    <x:row r="199">
      <x:c r="A199" s="139" t="str">
        <x:v>RS-000198</x:v>
      </x:c>
      <x:c r="B199" s="147" t="str">
        <x:v>NOTE CHECKER MACHINE</x:v>
      </x:c>
      <x:c r="C199" s="139" t="str">
        <x:v>CHINA</x:v>
      </x:c>
      <x:c r="D199" s="139" t="str">
        <x:v>Both</x:v>
      </x:c>
      <x:c r="E199" s="147" t="str">
        <x:v>From initial classified workbook</x:v>
      </x:c>
      <x:c r="F199" s="139" t="str">
        <x:v>Piece</x:v>
      </x:c>
      <x:c r="G199" s="139"/>
      <x:c r="H199" s="139" t="str">
        <x:v>Not stated</x:v>
      </x:c>
      <x:c r="I199" s="139" t="str">
        <x:v>PKR</x:v>
      </x:c>
      <x:c r="J199" s="140" t="n">
        <x:v>1000</x:v>
      </x:c>
      <x:c r="K199" s="140" t="n">
        <x:v>750</x:v>
      </x:c>
      <x:c r="L199" s="140" t="n">
        <x:v>1000</x:v>
      </x:c>
      <x:c r="M199" s="140" t="n">
        <x:v>750</x:v>
      </x:c>
      <x:c r="N199" s="141" t="n">
        <x:f>L199-M199</x:f>
        <x:v>250</x:v>
      </x:c>
      <x:c r="O199" s="142" t="n">
        <x:f>IF(L199&gt;0,N199/L199,"")</x:f>
        <x:v>0.25</x:v>
      </x:c>
      <x:c r="P199" s="142" t="n">
        <x:f>IF(M199&gt;0,N199/M199,"")</x:f>
        <x:v>0.3333333333333333</x:v>
      </x:c>
      <x:c r="Q199" s="141" t="n">
        <x:f>ROUND(L199*(1+'Assumptions'!$B$7)/'Assumptions'!$B$9,0)*'Assumptions'!$B$9</x:f>
        <x:v>1100</x:v>
      </x:c>
      <x:c r="R199" s="141" t="n">
        <x:f>Q199-M199</x:f>
        <x:v>350</x:v>
      </x:c>
      <x:c r="S199" s="143" t="n">
        <x:f>'Assumptions'!$B$8</x:f>
        <x:v>12</x:v>
      </x:c>
      <x:c r="T199" s="141" t="n">
        <x:f>N199*S199</x:f>
        <x:v>3000</x:v>
      </x:c>
      <x:c r="U199" s="139" t="str">
        <x:v>Source Valid</x:v>
      </x:c>
      <x:c r="V199" s="139" t="str">
        <x:v>High</x:v>
      </x:c>
      <x:c r="W199" s="147" t="str">
        <x:v>Source wholesale and buying prices retained</x:v>
      </x:c>
      <x:c r="X199" s="139" t="str">
        <x:v>Ready</x:v>
      </x:c>
      <x:c r="Y199" s="144" t="b">
        <x:v>1</x:v>
      </x:c>
      <x:c r="Z199" s="139" t="str">
        <x:v>WS RATES.pdf</x:v>
      </x:c>
      <x:c r="AA199" s="139" t="n">
        <x:v>6</x:v>
      </x:c>
      <x:c r="AB199" s="139" t="n">
        <x:v>19</x:v>
      </x:c>
      <x:c r="AC199" s="139" t="str">
        <x:v>NOTE CHECKER MACHINE</x:v>
      </x:c>
      <x:c r="AD199" s="145" t="n">
        <x:v>1000</x:v>
      </x:c>
      <x:c r="AE199" s="147" t="str">
        <x:v>Merged across PDFs — Exact/source-linked match</x:v>
      </x:c>
      <x:c r="AF199" s="147" t="str">
        <x:v>Exact WS RATES.pdf name</x:v>
      </x:c>
      <x:c r="AG199" s="147" t="str">
        <x:v>Exact WS RATES.pdf category</x:v>
      </x:c>
      <x:c r="AH199" s="139" t="str">
        <x:v>WS-RATES:6:19</x:v>
      </x:c>
      <x:c r="AI199" s="146"/>
      <x:c r="AJ199" s="146"/>
      <x:c r="AK199" s="146"/>
      <x:c r="AL199" s="146"/>
      <x:c r="AM199" s="146"/>
      <x:c r="AN199" s="147" t="str"/>
    </x:row>
    <x:row r="200">
      <x:c r="A200" s="139" t="str">
        <x:v>RS-000199</x:v>
      </x:c>
      <x:c r="B200" s="147" t="str">
        <x:v>POUCH 680 (12PCS)</x:v>
      </x:c>
      <x:c r="C200" s="139" t="str">
        <x:v>POUCH</x:v>
      </x:c>
      <x:c r="D200" s="139" t="str">
        <x:v>Wholesale/Bulk</x:v>
      </x:c>
      <x:c r="E200" s="147" t="str">
        <x:v>From initial classified workbook</x:v>
      </x:c>
      <x:c r="F200" s="139" t="str">
        <x:v>Pack</x:v>
      </x:c>
      <x:c r="G200" s="139" t="n">
        <x:v>12</x:v>
      </x:c>
      <x:c r="H200" s="139" t="str">
        <x:v>Parsed from product name</x:v>
      </x:c>
      <x:c r="I200" s="139" t="str">
        <x:v>PKR</x:v>
      </x:c>
      <x:c r="J200" s="140" t="n">
        <x:v>680</x:v>
      </x:c>
      <x:c r="K200" s="140" t="n">
        <x:v>650</x:v>
      </x:c>
      <x:c r="L200" s="140" t="n">
        <x:v>680</x:v>
      </x:c>
      <x:c r="M200" s="140" t="n">
        <x:v>650</x:v>
      </x:c>
      <x:c r="N200" s="141" t="n">
        <x:f>L200-M200</x:f>
        <x:v>30</x:v>
      </x:c>
      <x:c r="O200" s="142" t="n">
        <x:f>IF(L200&gt;0,N200/L200,"")</x:f>
        <x:v>0.04411764705882353</x:v>
      </x:c>
      <x:c r="P200" s="142" t="n">
        <x:f>IF(M200&gt;0,N200/M200,"")</x:f>
        <x:v>0.046153846153846156</x:v>
      </x:c>
      <x:c r="Q200" s="141" t="n">
        <x:f>ROUND(L200*(1+'Assumptions'!$B$7)/'Assumptions'!$B$9,0)*'Assumptions'!$B$9</x:f>
        <x:v>750</x:v>
      </x:c>
      <x:c r="R200" s="141" t="n">
        <x:f>Q200-M200</x:f>
        <x:v>100</x:v>
      </x:c>
      <x:c r="S200" s="143" t="n">
        <x:f>'Assumptions'!$B$8</x:f>
        <x:v>12</x:v>
      </x:c>
      <x:c r="T200" s="141" t="n">
        <x:f>N200*S200</x:f>
        <x:v>360</x:v>
      </x:c>
      <x:c r="U200" s="139" t="str">
        <x:v>Source Valid</x:v>
      </x:c>
      <x:c r="V200" s="139" t="str">
        <x:v>High</x:v>
      </x:c>
      <x:c r="W200" s="147" t="str">
        <x:v>Source wholesale and buying prices retained</x:v>
      </x:c>
      <x:c r="X200" s="139" t="str">
        <x:v>Ready</x:v>
      </x:c>
      <x:c r="Y200" s="144" t="b">
        <x:v>1</x:v>
      </x:c>
      <x:c r="Z200" s="139" t="str">
        <x:v>WS RATES.pdf</x:v>
      </x:c>
      <x:c r="AA200" s="139" t="n">
        <x:v>6</x:v>
      </x:c>
      <x:c r="AB200" s="139" t="n">
        <x:v>20</x:v>
      </x:c>
      <x:c r="AC200" s="139" t="str">
        <x:v>POUCH 680 (12PCS)</x:v>
      </x:c>
      <x:c r="AD200" s="145" t="n">
        <x:v>680</x:v>
      </x:c>
      <x:c r="AE200" s="147" t="str">
        <x:v>Merged across PDFs — Exact/source-linked match</x:v>
      </x:c>
      <x:c r="AF200" s="147" t="str">
        <x:v>Exact WS RATES.pdf name</x:v>
      </x:c>
      <x:c r="AG200" s="147" t="str">
        <x:v>Exact WS RATES.pdf category</x:v>
      </x:c>
      <x:c r="AH200" s="139" t="str">
        <x:v>WS-RATES:6:20</x:v>
      </x:c>
      <x:c r="AI200" s="146"/>
      <x:c r="AJ200" s="146"/>
      <x:c r="AK200" s="146"/>
      <x:c r="AL200" s="146"/>
      <x:c r="AM200" s="146"/>
      <x:c r="AN200" s="147" t="str"/>
    </x:row>
    <x:row r="201">
      <x:c r="A201" s="139" t="str">
        <x:v>RS-000200</x:v>
      </x:c>
      <x:c r="B201" s="147" t="str">
        <x:v>BAOKE METALLIC G/S PEN 1PC</x:v>
      </x:c>
      <x:c r="C201" s="139" t="str">
        <x:v>GEL PEN</x:v>
      </x:c>
      <x:c r="D201" s="139" t="str">
        <x:v>Both</x:v>
      </x:c>
      <x:c r="E201" s="147" t="str">
        <x:v>From initial classified workbook</x:v>
      </x:c>
      <x:c r="F201" s="139" t="str">
        <x:v>Piece</x:v>
      </x:c>
      <x:c r="G201" s="139" t="n">
        <x:v>1</x:v>
      </x:c>
      <x:c r="H201" s="139" t="str">
        <x:v>Parsed from product name</x:v>
      </x:c>
      <x:c r="I201" s="139" t="str">
        <x:v>PKR</x:v>
      </x:c>
      <x:c r="J201" s="140" t="n">
        <x:v>75</x:v>
      </x:c>
      <x:c r="K201" s="140" t="n">
        <x:v>70</x:v>
      </x:c>
      <x:c r="L201" s="140" t="n">
        <x:v>75</x:v>
      </x:c>
      <x:c r="M201" s="140" t="n">
        <x:v>70</x:v>
      </x:c>
      <x:c r="N201" s="141" t="n">
        <x:f>L201-M201</x:f>
        <x:v>5</x:v>
      </x:c>
      <x:c r="O201" s="142" t="n">
        <x:f>IF(L201&gt;0,N201/L201,"")</x:f>
        <x:v>0.06666666666666667</x:v>
      </x:c>
      <x:c r="P201" s="142" t="n">
        <x:f>IF(M201&gt;0,N201/M201,"")</x:f>
        <x:v>0.07142857142857142</x:v>
      </x:c>
      <x:c r="Q201" s="141" t="n">
        <x:f>ROUND(L201*(1+'Assumptions'!$B$7)/'Assumptions'!$B$9,0)*'Assumptions'!$B$9</x:f>
        <x:v>85</x:v>
      </x:c>
      <x:c r="R201" s="141" t="n">
        <x:f>Q201-M201</x:f>
        <x:v>15</x:v>
      </x:c>
      <x:c r="S201" s="143" t="n">
        <x:f>'Assumptions'!$B$8</x:f>
        <x:v>12</x:v>
      </x:c>
      <x:c r="T201" s="141" t="n">
        <x:f>N201*S201</x:f>
        <x:v>60</x:v>
      </x:c>
      <x:c r="U201" s="139" t="str">
        <x:v>Source Valid</x:v>
      </x:c>
      <x:c r="V201" s="139" t="str">
        <x:v>High</x:v>
      </x:c>
      <x:c r="W201" s="147" t="str">
        <x:v>Source wholesale and buying prices retained</x:v>
      </x:c>
      <x:c r="X201" s="139" t="str">
        <x:v>Ready</x:v>
      </x:c>
      <x:c r="Y201" s="144" t="b">
        <x:v>1</x:v>
      </x:c>
      <x:c r="Z201" s="139" t="str">
        <x:v>WS RATES.pdf</x:v>
      </x:c>
      <x:c r="AA201" s="139" t="n">
        <x:v>6</x:v>
      </x:c>
      <x:c r="AB201" s="139" t="n">
        <x:v>21</x:v>
      </x:c>
      <x:c r="AC201" s="139" t="str">
        <x:v>BAOKE METALLIC G/S PEN 1</x:v>
      </x:c>
      <x:c r="AD201" s="145" t="n">
        <x:v>75</x:v>
      </x:c>
      <x:c r="AE201" s="147" t="str">
        <x:v>Merged across PDFs — Truncated-name completion</x:v>
      </x:c>
      <x:c r="AF201" s="147" t="str">
        <x:v>Completed/updated from WS RATES.pdf</x:v>
      </x:c>
      <x:c r="AG201" s="147" t="str">
        <x:v>Exact WS RATES.pdf category</x:v>
      </x:c>
      <x:c r="AH201" s="139" t="str">
        <x:v>WS-RATES:6:21</x:v>
      </x:c>
      <x:c r="AI201" s="146"/>
      <x:c r="AJ201" s="146"/>
      <x:c r="AK201" s="146"/>
      <x:c r="AL201" s="146"/>
      <x:c r="AM201" s="146"/>
      <x:c r="AN201" s="147" t="str"/>
    </x:row>
    <x:row r="202">
      <x:c r="A202" s="139" t="str">
        <x:v>RS-000201</x:v>
      </x:c>
      <x:c r="B202" s="147" t="str">
        <x:v>WATER PAINT COLOUR</x:v>
      </x:c>
      <x:c r="C202" s="139" t="str">
        <x:v>PAINT BRUSH</x:v>
      </x:c>
      <x:c r="D202" s="139" t="str">
        <x:v>Both</x:v>
      </x:c>
      <x:c r="E202" s="147" t="str">
        <x:v>From initial classified workbook</x:v>
      </x:c>
      <x:c r="F202" s="139" t="str">
        <x:v>Piece</x:v>
      </x:c>
      <x:c r="G202" s="139"/>
      <x:c r="H202" s="139" t="str">
        <x:v>Not stated</x:v>
      </x:c>
      <x:c r="I202" s="139" t="str">
        <x:v>PKR</x:v>
      </x:c>
      <x:c r="J202" s="140" t="n">
        <x:v>400</x:v>
      </x:c>
      <x:c r="K202" s="140" t="n">
        <x:v>360</x:v>
      </x:c>
      <x:c r="L202" s="140" t="n">
        <x:v>400</x:v>
      </x:c>
      <x:c r="M202" s="140" t="n">
        <x:v>360</x:v>
      </x:c>
      <x:c r="N202" s="141" t="n">
        <x:f>L202-M202</x:f>
        <x:v>40</x:v>
      </x:c>
      <x:c r="O202" s="142" t="n">
        <x:f>IF(L202&gt;0,N202/L202,"")</x:f>
        <x:v>0.1</x:v>
      </x:c>
      <x:c r="P202" s="142" t="n">
        <x:f>IF(M202&gt;0,N202/M202,"")</x:f>
        <x:v>0.1111111111111111</x:v>
      </x:c>
      <x:c r="Q202" s="141" t="n">
        <x:f>ROUND(L202*(1+'Assumptions'!$B$7)/'Assumptions'!$B$9,0)*'Assumptions'!$B$9</x:f>
        <x:v>440</x:v>
      </x:c>
      <x:c r="R202" s="141" t="n">
        <x:f>Q202-M202</x:f>
        <x:v>80</x:v>
      </x:c>
      <x:c r="S202" s="143" t="n">
        <x:f>'Assumptions'!$B$8</x:f>
        <x:v>12</x:v>
      </x:c>
      <x:c r="T202" s="141" t="n">
        <x:f>N202*S202</x:f>
        <x:v>480</x:v>
      </x:c>
      <x:c r="U202" s="139" t="str">
        <x:v>Source Valid</x:v>
      </x:c>
      <x:c r="V202" s="139" t="str">
        <x:v>High</x:v>
      </x:c>
      <x:c r="W202" s="147" t="str">
        <x:v>Source wholesale and buying prices retained</x:v>
      </x:c>
      <x:c r="X202" s="139" t="str">
        <x:v>Ready</x:v>
      </x:c>
      <x:c r="Y202" s="144" t="b">
        <x:v>1</x:v>
      </x:c>
      <x:c r="Z202" s="139" t="str">
        <x:v>WS RATES.pdf</x:v>
      </x:c>
      <x:c r="AA202" s="139" t="n">
        <x:v>6</x:v>
      </x:c>
      <x:c r="AB202" s="139" t="n">
        <x:v>22</x:v>
      </x:c>
      <x:c r="AC202" s="139" t="str">
        <x:v>WATER PAINT COLOUR</x:v>
      </x:c>
      <x:c r="AD202" s="145" t="n">
        <x:v>400</x:v>
      </x:c>
      <x:c r="AE202" s="147" t="str">
        <x:v>Merged across PDFs — Exact/source-linked match</x:v>
      </x:c>
      <x:c r="AF202" s="147" t="str">
        <x:v>Exact WS RATES.pdf name</x:v>
      </x:c>
      <x:c r="AG202" s="147" t="str">
        <x:v>Exact WS RATES.pdf category</x:v>
      </x:c>
      <x:c r="AH202" s="139" t="str">
        <x:v>WS-RATES:6:22</x:v>
      </x:c>
      <x:c r="AI202" s="146"/>
      <x:c r="AJ202" s="146"/>
      <x:c r="AK202" s="146"/>
      <x:c r="AL202" s="146"/>
      <x:c r="AM202" s="146"/>
      <x:c r="AN202" s="147" t="str"/>
    </x:row>
    <x:row r="203">
      <x:c r="A203" s="139" t="str">
        <x:v>RS-000202</x:v>
      </x:c>
      <x:c r="B203" s="147" t="str">
        <x:v>DOLLAR CORRECTION (12PCS)</x:v>
      </x:c>
      <x:c r="C203" s="139" t="str">
        <x:v>Correction pen</x:v>
      </x:c>
      <x:c r="D203" s="139" t="str">
        <x:v>Wholesale/Bulk</x:v>
      </x:c>
      <x:c r="E203" s="147" t="str">
        <x:v>From initial classified workbook</x:v>
      </x:c>
      <x:c r="F203" s="139" t="str">
        <x:v>Pack</x:v>
      </x:c>
      <x:c r="G203" s="139" t="n">
        <x:v>12</x:v>
      </x:c>
      <x:c r="H203" s="139" t="str">
        <x:v>Parsed from product name</x:v>
      </x:c>
      <x:c r="I203" s="139" t="str">
        <x:v>PKR</x:v>
      </x:c>
      <x:c r="J203" s="140" t="n">
        <x:v>456</x:v>
      </x:c>
      <x:c r="K203" s="140" t="n">
        <x:v>433</x:v>
      </x:c>
      <x:c r="L203" s="140" t="n">
        <x:v>456</x:v>
      </x:c>
      <x:c r="M203" s="140" t="n">
        <x:v>433</x:v>
      </x:c>
      <x:c r="N203" s="141" t="n">
        <x:f>L203-M203</x:f>
        <x:v>23</x:v>
      </x:c>
      <x:c r="O203" s="142" t="n">
        <x:f>IF(L203&gt;0,N203/L203,"")</x:f>
        <x:v>0.05043859649122807</x:v>
      </x:c>
      <x:c r="P203" s="142" t="n">
        <x:f>IF(M203&gt;0,N203/M203,"")</x:f>
        <x:v>0.053117782909930716</x:v>
      </x:c>
      <x:c r="Q203" s="141" t="n">
        <x:f>ROUND(L203*(1+'Assumptions'!$B$7)/'Assumptions'!$B$9,0)*'Assumptions'!$B$9</x:f>
        <x:v>500</x:v>
      </x:c>
      <x:c r="R203" s="141" t="n">
        <x:f>Q203-M203</x:f>
        <x:v>67</x:v>
      </x:c>
      <x:c r="S203" s="143" t="n">
        <x:f>'Assumptions'!$B$8</x:f>
        <x:v>12</x:v>
      </x:c>
      <x:c r="T203" s="141" t="n">
        <x:f>N203*S203</x:f>
        <x:v>276</x:v>
      </x:c>
      <x:c r="U203" s="139" t="str">
        <x:v>Source Valid</x:v>
      </x:c>
      <x:c r="V203" s="139" t="str">
        <x:v>High</x:v>
      </x:c>
      <x:c r="W203" s="147" t="str">
        <x:v>Source wholesale and buying prices retained</x:v>
      </x:c>
      <x:c r="X203" s="139" t="str">
        <x:v>Ready</x:v>
      </x:c>
      <x:c r="Y203" s="144" t="b">
        <x:v>1</x:v>
      </x:c>
      <x:c r="Z203" s="139" t="str">
        <x:v>WS RATES.pdf</x:v>
      </x:c>
      <x:c r="AA203" s="139" t="n">
        <x:v>6</x:v>
      </x:c>
      <x:c r="AB203" s="139" t="n">
        <x:v>23</x:v>
      </x:c>
      <x:c r="AC203" s="139" t="str">
        <x:v>DOLLAR CORRECTION (12PC</x:v>
      </x:c>
      <x:c r="AD203" s="145" t="n">
        <x:v>456</x:v>
      </x:c>
      <x:c r="AE203" s="147" t="str">
        <x:v>Merged across PDFs — Truncated-name completion</x:v>
      </x:c>
      <x:c r="AF203" s="147" t="str">
        <x:v>Completed/updated from WS RATES.pdf</x:v>
      </x:c>
      <x:c r="AG203" s="147" t="str">
        <x:v>Exact WS RATES.pdf category</x:v>
      </x:c>
      <x:c r="AH203" s="139" t="str">
        <x:v>WS-RATES:6:23</x:v>
      </x:c>
      <x:c r="AI203" s="146"/>
      <x:c r="AJ203" s="146"/>
      <x:c r="AK203" s="146"/>
      <x:c r="AL203" s="146"/>
      <x:c r="AM203" s="146"/>
      <x:c r="AN203" s="147" t="str"/>
    </x:row>
    <x:row r="204">
      <x:c r="A204" s="139" t="str">
        <x:v>RS-000203</x:v>
      </x:c>
      <x:c r="B204" s="147" t="str">
        <x:v>ECONO CORRECTION (12PCS) BO</x:v>
      </x:c>
      <x:c r="C204" s="139" t="str">
        <x:v>Correction pen</x:v>
      </x:c>
      <x:c r="D204" s="139" t="str">
        <x:v>Wholesale/Bulk</x:v>
      </x:c>
      <x:c r="E204" s="147" t="str">
        <x:v>From initial classified workbook</x:v>
      </x:c>
      <x:c r="F204" s="139" t="str">
        <x:v>Pack</x:v>
      </x:c>
      <x:c r="G204" s="139" t="n">
        <x:v>12</x:v>
      </x:c>
      <x:c r="H204" s="139" t="str">
        <x:v>Parsed from product name</x:v>
      </x:c>
      <x:c r="I204" s="139" t="str">
        <x:v>PKR</x:v>
      </x:c>
      <x:c r="J204" s="140" t="n">
        <x:v>369</x:v>
      </x:c>
      <x:c r="K204" s="140" t="n">
        <x:v>350</x:v>
      </x:c>
      <x:c r="L204" s="140" t="n">
        <x:v>369</x:v>
      </x:c>
      <x:c r="M204" s="140" t="n">
        <x:v>350</x:v>
      </x:c>
      <x:c r="N204" s="141" t="n">
        <x:f>L204-M204</x:f>
        <x:v>19</x:v>
      </x:c>
      <x:c r="O204" s="142" t="n">
        <x:f>IF(L204&gt;0,N204/L204,"")</x:f>
        <x:v>0.051490514905149054</x:v>
      </x:c>
      <x:c r="P204" s="142" t="n">
        <x:f>IF(M204&gt;0,N204/M204,"")</x:f>
        <x:v>0.054285714285714284</x:v>
      </x:c>
      <x:c r="Q204" s="141" t="n">
        <x:f>ROUND(L204*(1+'Assumptions'!$B$7)/'Assumptions'!$B$9,0)*'Assumptions'!$B$9</x:f>
        <x:v>405</x:v>
      </x:c>
      <x:c r="R204" s="141" t="n">
        <x:f>Q204-M204</x:f>
        <x:v>55</x:v>
      </x:c>
      <x:c r="S204" s="143" t="n">
        <x:f>'Assumptions'!$B$8</x:f>
        <x:v>12</x:v>
      </x:c>
      <x:c r="T204" s="141" t="n">
        <x:f>N204*S204</x:f>
        <x:v>228</x:v>
      </x:c>
      <x:c r="U204" s="139" t="str">
        <x:v>Source Valid</x:v>
      </x:c>
      <x:c r="V204" s="139" t="str">
        <x:v>High</x:v>
      </x:c>
      <x:c r="W204" s="147" t="str">
        <x:v>Source wholesale and buying prices retained</x:v>
      </x:c>
      <x:c r="X204" s="139" t="str">
        <x:v>Ready</x:v>
      </x:c>
      <x:c r="Y204" s="144" t="b">
        <x:v>1</x:v>
      </x:c>
      <x:c r="Z204" s="139" t="str">
        <x:v>WS RATES.pdf</x:v>
      </x:c>
      <x:c r="AA204" s="139" t="n">
        <x:v>6</x:v>
      </x:c>
      <x:c r="AB204" s="139" t="n">
        <x:v>24</x:v>
      </x:c>
      <x:c r="AC204" s="139" t="str">
        <x:v>ECONO CORRECTION (12PCS</x:v>
      </x:c>
      <x:c r="AD204" s="145" t="n">
        <x:v>369</x:v>
      </x:c>
      <x:c r="AE204" s="147" t="str">
        <x:v>Merged across PDFs — Truncated-name completion</x:v>
      </x:c>
      <x:c r="AF204" s="147" t="str">
        <x:v>Completed/updated from WS RATES.pdf</x:v>
      </x:c>
      <x:c r="AG204" s="147" t="str">
        <x:v>Exact WS RATES.pdf category</x:v>
      </x:c>
      <x:c r="AH204" s="139" t="str">
        <x:v>WS-RATES:6:24</x:v>
      </x:c>
      <x:c r="AI204" s="146"/>
      <x:c r="AJ204" s="146"/>
      <x:c r="AK204" s="146"/>
      <x:c r="AL204" s="146"/>
      <x:c r="AM204" s="146"/>
      <x:c r="AN204" s="147" t="str"/>
    </x:row>
    <x:row r="205">
      <x:c r="A205" s="139" t="str">
        <x:v>RS-000204</x:v>
      </x:c>
      <x:c r="B205" s="147" t="str">
        <x:v>SPEED 509 RACKET</x:v>
      </x:c>
      <x:c r="C205" s="139" t="str">
        <x:v>RACKETS</x:v>
      </x:c>
      <x:c r="D205" s="139" t="str">
        <x:v>Both</x:v>
      </x:c>
      <x:c r="E205" s="147" t="str">
        <x:v>From initial classified workbook</x:v>
      </x:c>
      <x:c r="F205" s="139" t="str">
        <x:v>Piece</x:v>
      </x:c>
      <x:c r="G205" s="139"/>
      <x:c r="H205" s="139" t="str">
        <x:v>Not stated</x:v>
      </x:c>
      <x:c r="I205" s="139" t="str">
        <x:v>PKR</x:v>
      </x:c>
      <x:c r="J205" s="140" t="n">
        <x:v>1100</x:v>
      </x:c>
      <x:c r="K205" s="140" t="n">
        <x:v>880</x:v>
      </x:c>
      <x:c r="L205" s="140" t="n">
        <x:v>1100</x:v>
      </x:c>
      <x:c r="M205" s="140" t="n">
        <x:v>880</x:v>
      </x:c>
      <x:c r="N205" s="141" t="n">
        <x:f>L205-M205</x:f>
        <x:v>220</x:v>
      </x:c>
      <x:c r="O205" s="142" t="n">
        <x:f>IF(L205&gt;0,N205/L205,"")</x:f>
        <x:v>0.2</x:v>
      </x:c>
      <x:c r="P205" s="142" t="n">
        <x:f>IF(M205&gt;0,N205/M205,"")</x:f>
        <x:v>0.25</x:v>
      </x:c>
      <x:c r="Q205" s="141" t="n">
        <x:f>ROUND(L205*(1+'Assumptions'!$B$7)/'Assumptions'!$B$9,0)*'Assumptions'!$B$9</x:f>
        <x:v>1210</x:v>
      </x:c>
      <x:c r="R205" s="141" t="n">
        <x:f>Q205-M205</x:f>
        <x:v>330</x:v>
      </x:c>
      <x:c r="S205" s="143" t="n">
        <x:f>'Assumptions'!$B$8</x:f>
        <x:v>12</x:v>
      </x:c>
      <x:c r="T205" s="141" t="n">
        <x:f>N205*S205</x:f>
        <x:v>2640</x:v>
      </x:c>
      <x:c r="U205" s="139" t="str">
        <x:v>Source Valid</x:v>
      </x:c>
      <x:c r="V205" s="139" t="str">
        <x:v>High</x:v>
      </x:c>
      <x:c r="W205" s="147" t="str">
        <x:v>Source wholesale and buying prices retained</x:v>
      </x:c>
      <x:c r="X205" s="139" t="str">
        <x:v>Ready</x:v>
      </x:c>
      <x:c r="Y205" s="144" t="b">
        <x:v>1</x:v>
      </x:c>
      <x:c r="Z205" s="139" t="str">
        <x:v>WS RATES.pdf</x:v>
      </x:c>
      <x:c r="AA205" s="139" t="n">
        <x:v>6</x:v>
      </x:c>
      <x:c r="AB205" s="139" t="n">
        <x:v>25</x:v>
      </x:c>
      <x:c r="AC205" s="139" t="str">
        <x:v>SPEED 509 RACKET</x:v>
      </x:c>
      <x:c r="AD205" s="145" t="n">
        <x:v>1100</x:v>
      </x:c>
      <x:c r="AE205" s="147" t="str">
        <x:v>Merged across PDFs — Exact/source-linked match</x:v>
      </x:c>
      <x:c r="AF205" s="147" t="str">
        <x:v>Exact WS RATES.pdf name</x:v>
      </x:c>
      <x:c r="AG205" s="147" t="str">
        <x:v>Exact WS RATES.pdf category</x:v>
      </x:c>
      <x:c r="AH205" s="139" t="str">
        <x:v>WS-RATES:6:25</x:v>
      </x:c>
      <x:c r="AI205" s="146"/>
      <x:c r="AJ205" s="146"/>
      <x:c r="AK205" s="146"/>
      <x:c r="AL205" s="146"/>
      <x:c r="AM205" s="146"/>
      <x:c r="AN205" s="147" t="str"/>
    </x:row>
    <x:row r="206">
      <x:c r="A206" s="139" t="str">
        <x:v>RS-000205</x:v>
      </x:c>
      <x:c r="B206" s="147" t="str">
        <x:v>ORO INK PEN VELOCITY F45</x:v>
      </x:c>
      <x:c r="C206" s="139" t="str">
        <x:v>INK PEN</x:v>
      </x:c>
      <x:c r="D206" s="139" t="str">
        <x:v>Both</x:v>
      </x:c>
      <x:c r="E206" s="147" t="str">
        <x:v>From initial classified workbook</x:v>
      </x:c>
      <x:c r="F206" s="139" t="str">
        <x:v>Piece</x:v>
      </x:c>
      <x:c r="G206" s="139"/>
      <x:c r="H206" s="139" t="str">
        <x:v>Not stated</x:v>
      </x:c>
      <x:c r="I206" s="139" t="str">
        <x:v>PKR</x:v>
      </x:c>
      <x:c r="J206" s="140" t="n">
        <x:v>790</x:v>
      </x:c>
      <x:c r="K206" s="140" t="n">
        <x:v>710</x:v>
      </x:c>
      <x:c r="L206" s="140" t="n">
        <x:v>790</x:v>
      </x:c>
      <x:c r="M206" s="140" t="n">
        <x:v>710</x:v>
      </x:c>
      <x:c r="N206" s="141" t="n">
        <x:f>L206-M206</x:f>
        <x:v>80</x:v>
      </x:c>
      <x:c r="O206" s="142" t="n">
        <x:f>IF(L206&gt;0,N206/L206,"")</x:f>
        <x:v>0.10126582278481013</x:v>
      </x:c>
      <x:c r="P206" s="142" t="n">
        <x:f>IF(M206&gt;0,N206/M206,"")</x:f>
        <x:v>0.11267605633802817</x:v>
      </x:c>
      <x:c r="Q206" s="141" t="n">
        <x:f>ROUND(L206*(1+'Assumptions'!$B$7)/'Assumptions'!$B$9,0)*'Assumptions'!$B$9</x:f>
        <x:v>870</x:v>
      </x:c>
      <x:c r="R206" s="141" t="n">
        <x:f>Q206-M206</x:f>
        <x:v>160</x:v>
      </x:c>
      <x:c r="S206" s="143" t="n">
        <x:f>'Assumptions'!$B$8</x:f>
        <x:v>12</x:v>
      </x:c>
      <x:c r="T206" s="141" t="n">
        <x:f>N206*S206</x:f>
        <x:v>960</x:v>
      </x:c>
      <x:c r="U206" s="139" t="str">
        <x:v>Source Valid</x:v>
      </x:c>
      <x:c r="V206" s="139" t="str">
        <x:v>High</x:v>
      </x:c>
      <x:c r="W206" s="147" t="str">
        <x:v>Source wholesale and buying prices retained</x:v>
      </x:c>
      <x:c r="X206" s="139" t="str">
        <x:v>Ready</x:v>
      </x:c>
      <x:c r="Y206" s="144" t="b">
        <x:v>1</x:v>
      </x:c>
      <x:c r="Z206" s="139" t="str">
        <x:v>WS RATES.pdf</x:v>
      </x:c>
      <x:c r="AA206" s="139" t="n">
        <x:v>6</x:v>
      </x:c>
      <x:c r="AB206" s="139" t="n">
        <x:v>26</x:v>
      </x:c>
      <x:c r="AC206" s="139" t="str">
        <x:v>ORO INK PEN VELOCITY F45</x:v>
      </x:c>
      <x:c r="AD206" s="145" t="n">
        <x:v>790</x:v>
      </x:c>
      <x:c r="AE206" s="147" t="str">
        <x:v>Merged across PDFs — Exact/source-linked match</x:v>
      </x:c>
      <x:c r="AF206" s="147" t="str">
        <x:v>Exact WS RATES.pdf name</x:v>
      </x:c>
      <x:c r="AG206" s="147" t="str">
        <x:v>Exact WS RATES.pdf category</x:v>
      </x:c>
      <x:c r="AH206" s="139" t="str">
        <x:v>WS-RATES:6:26</x:v>
      </x:c>
      <x:c r="AI206" s="146"/>
      <x:c r="AJ206" s="146"/>
      <x:c r="AK206" s="146"/>
      <x:c r="AL206" s="146"/>
      <x:c r="AM206" s="146"/>
      <x:c r="AN206" s="147" t="str"/>
    </x:row>
    <x:row r="207">
      <x:c r="A207" s="139" t="str">
        <x:v>RS-000206</x:v>
      </x:c>
      <x:c r="B207" s="147" t="str">
        <x:v>ORO INK PEN IVISION F11</x:v>
      </x:c>
      <x:c r="C207" s="139" t="str">
        <x:v>INK PEN</x:v>
      </x:c>
      <x:c r="D207" s="139" t="str">
        <x:v>Both</x:v>
      </x:c>
      <x:c r="E207" s="147" t="str">
        <x:v>From initial classified workbook</x:v>
      </x:c>
      <x:c r="F207" s="139" t="str">
        <x:v>Piece</x:v>
      </x:c>
      <x:c r="G207" s="139"/>
      <x:c r="H207" s="139" t="str">
        <x:v>Not stated</x:v>
      </x:c>
      <x:c r="I207" s="139" t="str">
        <x:v>PKR</x:v>
      </x:c>
      <x:c r="J207" s="140" t="n">
        <x:v>750</x:v>
      </x:c>
      <x:c r="K207" s="140" t="n">
        <x:v>710</x:v>
      </x:c>
      <x:c r="L207" s="140" t="n">
        <x:v>750</x:v>
      </x:c>
      <x:c r="M207" s="140" t="n">
        <x:v>710</x:v>
      </x:c>
      <x:c r="N207" s="141" t="n">
        <x:f>L207-M207</x:f>
        <x:v>40</x:v>
      </x:c>
      <x:c r="O207" s="142" t="n">
        <x:f>IF(L207&gt;0,N207/L207,"")</x:f>
        <x:v>0.05333333333333334</x:v>
      </x:c>
      <x:c r="P207" s="142" t="n">
        <x:f>IF(M207&gt;0,N207/M207,"")</x:f>
        <x:v>0.056338028169014086</x:v>
      </x:c>
      <x:c r="Q207" s="141" t="n">
        <x:f>ROUND(L207*(1+'Assumptions'!$B$7)/'Assumptions'!$B$9,0)*'Assumptions'!$B$9</x:f>
        <x:v>825</x:v>
      </x:c>
      <x:c r="R207" s="141" t="n">
        <x:f>Q207-M207</x:f>
        <x:v>115</x:v>
      </x:c>
      <x:c r="S207" s="143" t="n">
        <x:f>'Assumptions'!$B$8</x:f>
        <x:v>12</x:v>
      </x:c>
      <x:c r="T207" s="141" t="n">
        <x:f>N207*S207</x:f>
        <x:v>480</x:v>
      </x:c>
      <x:c r="U207" s="139" t="str">
        <x:v>Source Valid</x:v>
      </x:c>
      <x:c r="V207" s="139" t="str">
        <x:v>High</x:v>
      </x:c>
      <x:c r="W207" s="147" t="str">
        <x:v>Source wholesale and buying prices retained</x:v>
      </x:c>
      <x:c r="X207" s="139" t="str">
        <x:v>Ready</x:v>
      </x:c>
      <x:c r="Y207" s="144" t="b">
        <x:v>1</x:v>
      </x:c>
      <x:c r="Z207" s="139" t="str">
        <x:v>WS RATES.pdf</x:v>
      </x:c>
      <x:c r="AA207" s="139" t="n">
        <x:v>6</x:v>
      </x:c>
      <x:c r="AB207" s="139" t="n">
        <x:v>27</x:v>
      </x:c>
      <x:c r="AC207" s="139" t="str">
        <x:v>ORO INK PEN IVISION F11</x:v>
      </x:c>
      <x:c r="AD207" s="145" t="n">
        <x:v>750</x:v>
      </x:c>
      <x:c r="AE207" s="147" t="str">
        <x:v>Merged across PDFs — Exact/source-linked match</x:v>
      </x:c>
      <x:c r="AF207" s="147" t="str">
        <x:v>Exact WS RATES.pdf name</x:v>
      </x:c>
      <x:c r="AG207" s="147" t="str">
        <x:v>Exact WS RATES.pdf category</x:v>
      </x:c>
      <x:c r="AH207" s="139" t="str">
        <x:v>WS-RATES:6:27</x:v>
      </x:c>
      <x:c r="AI207" s="146"/>
      <x:c r="AJ207" s="146"/>
      <x:c r="AK207" s="146"/>
      <x:c r="AL207" s="146"/>
      <x:c r="AM207" s="146"/>
      <x:c r="AN207" s="147" t="str"/>
    </x:row>
    <x:row r="208">
      <x:c r="A208" s="139" t="str">
        <x:v>RS-000207</x:v>
      </x:c>
      <x:c r="B208" s="147" t="str">
        <x:v>ORO INK PEN VERVE F99</x:v>
      </x:c>
      <x:c r="C208" s="139" t="str">
        <x:v>INK PEN</x:v>
      </x:c>
      <x:c r="D208" s="139" t="str">
        <x:v>Both</x:v>
      </x:c>
      <x:c r="E208" s="147" t="str">
        <x:v>From initial classified workbook</x:v>
      </x:c>
      <x:c r="F208" s="139" t="str">
        <x:v>Piece</x:v>
      </x:c>
      <x:c r="G208" s="139"/>
      <x:c r="H208" s="139" t="str">
        <x:v>Not stated</x:v>
      </x:c>
      <x:c r="I208" s="139" t="str">
        <x:v>PKR</x:v>
      </x:c>
      <x:c r="J208" s="140" t="n">
        <x:v>790</x:v>
      </x:c>
      <x:c r="K208" s="140" t="n">
        <x:v>750</x:v>
      </x:c>
      <x:c r="L208" s="140" t="n">
        <x:v>790</x:v>
      </x:c>
      <x:c r="M208" s="140" t="n">
        <x:v>750</x:v>
      </x:c>
      <x:c r="N208" s="141" t="n">
        <x:f>L208-M208</x:f>
        <x:v>40</x:v>
      </x:c>
      <x:c r="O208" s="142" t="n">
        <x:f>IF(L208&gt;0,N208/L208,"")</x:f>
        <x:v>0.05063291139240506</x:v>
      </x:c>
      <x:c r="P208" s="142" t="n">
        <x:f>IF(M208&gt;0,N208/M208,"")</x:f>
        <x:v>0.05333333333333334</x:v>
      </x:c>
      <x:c r="Q208" s="141" t="n">
        <x:f>ROUND(L208*(1+'Assumptions'!$B$7)/'Assumptions'!$B$9,0)*'Assumptions'!$B$9</x:f>
        <x:v>870</x:v>
      </x:c>
      <x:c r="R208" s="141" t="n">
        <x:f>Q208-M208</x:f>
        <x:v>120</x:v>
      </x:c>
      <x:c r="S208" s="143" t="n">
        <x:f>'Assumptions'!$B$8</x:f>
        <x:v>12</x:v>
      </x:c>
      <x:c r="T208" s="141" t="n">
        <x:f>N208*S208</x:f>
        <x:v>480</x:v>
      </x:c>
      <x:c r="U208" s="139" t="str">
        <x:v>Source Valid</x:v>
      </x:c>
      <x:c r="V208" s="139" t="str">
        <x:v>High</x:v>
      </x:c>
      <x:c r="W208" s="147" t="str">
        <x:v>Source wholesale and buying prices retained</x:v>
      </x:c>
      <x:c r="X208" s="139" t="str">
        <x:v>Ready</x:v>
      </x:c>
      <x:c r="Y208" s="144" t="b">
        <x:v>1</x:v>
      </x:c>
      <x:c r="Z208" s="139" t="str">
        <x:v>WS RATES.pdf</x:v>
      </x:c>
      <x:c r="AA208" s="139" t="n">
        <x:v>6</x:v>
      </x:c>
      <x:c r="AB208" s="139" t="n">
        <x:v>28</x:v>
      </x:c>
      <x:c r="AC208" s="139" t="str">
        <x:v>ORO INK PEN VERVE F99</x:v>
      </x:c>
      <x:c r="AD208" s="145" t="n">
        <x:v>790</x:v>
      </x:c>
      <x:c r="AE208" s="147" t="str">
        <x:v>Merged across PDFs — Exact/source-linked match</x:v>
      </x:c>
      <x:c r="AF208" s="147" t="str">
        <x:v>Exact WS RATES.pdf name</x:v>
      </x:c>
      <x:c r="AG208" s="147" t="str">
        <x:v>Exact WS RATES.pdf category</x:v>
      </x:c>
      <x:c r="AH208" s="139" t="str">
        <x:v>WS-RATES:6:28</x:v>
      </x:c>
      <x:c r="AI208" s="146"/>
      <x:c r="AJ208" s="146"/>
      <x:c r="AK208" s="146"/>
      <x:c r="AL208" s="146"/>
      <x:c r="AM208" s="146"/>
      <x:c r="AN208" s="147" t="str"/>
    </x:row>
    <x:row r="209">
      <x:c r="A209" s="139" t="str">
        <x:v>RS-000208</x:v>
      </x:c>
      <x:c r="B209" s="147" t="str">
        <x:v>ORO INK PEN ORBIT F47</x:v>
      </x:c>
      <x:c r="C209" s="139" t="str">
        <x:v>INK PEN</x:v>
      </x:c>
      <x:c r="D209" s="139" t="str">
        <x:v>Both</x:v>
      </x:c>
      <x:c r="E209" s="147" t="str">
        <x:v>From initial classified workbook</x:v>
      </x:c>
      <x:c r="F209" s="139" t="str">
        <x:v>Piece</x:v>
      </x:c>
      <x:c r="G209" s="139"/>
      <x:c r="H209" s="139" t="str">
        <x:v>Not stated</x:v>
      </x:c>
      <x:c r="I209" s="139" t="str">
        <x:v>PKR</x:v>
      </x:c>
      <x:c r="J209" s="140" t="n">
        <x:v>850</x:v>
      </x:c>
      <x:c r="K209" s="140" t="n">
        <x:v>810</x:v>
      </x:c>
      <x:c r="L209" s="140" t="n">
        <x:v>850</x:v>
      </x:c>
      <x:c r="M209" s="140" t="n">
        <x:v>810</x:v>
      </x:c>
      <x:c r="N209" s="141" t="n">
        <x:f>L209-M209</x:f>
        <x:v>40</x:v>
      </x:c>
      <x:c r="O209" s="142" t="n">
        <x:f>IF(L209&gt;0,N209/L209,"")</x:f>
        <x:v>0.047058823529411764</x:v>
      </x:c>
      <x:c r="P209" s="142" t="n">
        <x:f>IF(M209&gt;0,N209/M209,"")</x:f>
        <x:v>0.04938271604938271</x:v>
      </x:c>
      <x:c r="Q209" s="141" t="n">
        <x:f>ROUND(L209*(1+'Assumptions'!$B$7)/'Assumptions'!$B$9,0)*'Assumptions'!$B$9</x:f>
        <x:v>935</x:v>
      </x:c>
      <x:c r="R209" s="141" t="n">
        <x:f>Q209-M209</x:f>
        <x:v>125</x:v>
      </x:c>
      <x:c r="S209" s="143" t="n">
        <x:f>'Assumptions'!$B$8</x:f>
        <x:v>12</x:v>
      </x:c>
      <x:c r="T209" s="141" t="n">
        <x:f>N209*S209</x:f>
        <x:v>480</x:v>
      </x:c>
      <x:c r="U209" s="139" t="str">
        <x:v>Source Valid</x:v>
      </x:c>
      <x:c r="V209" s="139" t="str">
        <x:v>High</x:v>
      </x:c>
      <x:c r="W209" s="147" t="str">
        <x:v>Source wholesale and buying prices retained</x:v>
      </x:c>
      <x:c r="X209" s="139" t="str">
        <x:v>Ready</x:v>
      </x:c>
      <x:c r="Y209" s="144" t="b">
        <x:v>1</x:v>
      </x:c>
      <x:c r="Z209" s="139" t="str">
        <x:v>WS RATES.pdf</x:v>
      </x:c>
      <x:c r="AA209" s="139" t="n">
        <x:v>6</x:v>
      </x:c>
      <x:c r="AB209" s="139" t="n">
        <x:v>29</x:v>
      </x:c>
      <x:c r="AC209" s="139" t="str">
        <x:v>ORO INK PEN ORBIT F47</x:v>
      </x:c>
      <x:c r="AD209" s="145" t="n">
        <x:v>850</x:v>
      </x:c>
      <x:c r="AE209" s="147" t="str">
        <x:v>Merged across PDFs — Exact/source-linked match</x:v>
      </x:c>
      <x:c r="AF209" s="147" t="str">
        <x:v>Exact WS RATES.pdf name</x:v>
      </x:c>
      <x:c r="AG209" s="147" t="str">
        <x:v>Exact WS RATES.pdf category</x:v>
      </x:c>
      <x:c r="AH209" s="139" t="str">
        <x:v>WS-RATES:6:29</x:v>
      </x:c>
      <x:c r="AI209" s="146"/>
      <x:c r="AJ209" s="146"/>
      <x:c r="AK209" s="146"/>
      <x:c r="AL209" s="146"/>
      <x:c r="AM209" s="146"/>
      <x:c r="AN209" s="147" t="str"/>
    </x:row>
    <x:row r="210">
      <x:c r="A210" s="139" t="str">
        <x:v>RS-000209</x:v>
      </x:c>
      <x:c r="B210" s="147" t="str">
        <x:v>ORO INK PEN GALAXY F37</x:v>
      </x:c>
      <x:c r="C210" s="139" t="str">
        <x:v>INK PEN</x:v>
      </x:c>
      <x:c r="D210" s="139" t="str">
        <x:v>Both</x:v>
      </x:c>
      <x:c r="E210" s="147" t="str">
        <x:v>From initial classified workbook</x:v>
      </x:c>
      <x:c r="F210" s="139" t="str">
        <x:v>Piece</x:v>
      </x:c>
      <x:c r="G210" s="139"/>
      <x:c r="H210" s="139" t="str">
        <x:v>Not stated</x:v>
      </x:c>
      <x:c r="I210" s="139" t="str">
        <x:v>PKR</x:v>
      </x:c>
      <x:c r="J210" s="140" t="n">
        <x:v>750</x:v>
      </x:c>
      <x:c r="K210" s="140" t="n">
        <x:v>710</x:v>
      </x:c>
      <x:c r="L210" s="140" t="n">
        <x:v>750</x:v>
      </x:c>
      <x:c r="M210" s="140" t="n">
        <x:v>710</x:v>
      </x:c>
      <x:c r="N210" s="141" t="n">
        <x:f>L210-M210</x:f>
        <x:v>40</x:v>
      </x:c>
      <x:c r="O210" s="142" t="n">
        <x:f>IF(L210&gt;0,N210/L210,"")</x:f>
        <x:v>0.05333333333333334</x:v>
      </x:c>
      <x:c r="P210" s="142" t="n">
        <x:f>IF(M210&gt;0,N210/M210,"")</x:f>
        <x:v>0.056338028169014086</x:v>
      </x:c>
      <x:c r="Q210" s="141" t="n">
        <x:f>ROUND(L210*(1+'Assumptions'!$B$7)/'Assumptions'!$B$9,0)*'Assumptions'!$B$9</x:f>
        <x:v>825</x:v>
      </x:c>
      <x:c r="R210" s="141" t="n">
        <x:f>Q210-M210</x:f>
        <x:v>115</x:v>
      </x:c>
      <x:c r="S210" s="143" t="n">
        <x:f>'Assumptions'!$B$8</x:f>
        <x:v>12</x:v>
      </x:c>
      <x:c r="T210" s="141" t="n">
        <x:f>N210*S210</x:f>
        <x:v>480</x:v>
      </x:c>
      <x:c r="U210" s="139" t="str">
        <x:v>Source Valid</x:v>
      </x:c>
      <x:c r="V210" s="139" t="str">
        <x:v>High</x:v>
      </x:c>
      <x:c r="W210" s="147" t="str">
        <x:v>Source wholesale and buying prices retained</x:v>
      </x:c>
      <x:c r="X210" s="139" t="str">
        <x:v>Ready</x:v>
      </x:c>
      <x:c r="Y210" s="144" t="b">
        <x:v>1</x:v>
      </x:c>
      <x:c r="Z210" s="139" t="str">
        <x:v>WS RATES.pdf</x:v>
      </x:c>
      <x:c r="AA210" s="139" t="n">
        <x:v>6</x:v>
      </x:c>
      <x:c r="AB210" s="139" t="n">
        <x:v>30</x:v>
      </x:c>
      <x:c r="AC210" s="139" t="str">
        <x:v>ORO INK PEN GALAXY F37</x:v>
      </x:c>
      <x:c r="AD210" s="145" t="n">
        <x:v>750</x:v>
      </x:c>
      <x:c r="AE210" s="147" t="str">
        <x:v>Merged across PDFs — Exact/source-linked match</x:v>
      </x:c>
      <x:c r="AF210" s="147" t="str">
        <x:v>Exact WS RATES.pdf name</x:v>
      </x:c>
      <x:c r="AG210" s="147" t="str">
        <x:v>Exact WS RATES.pdf category</x:v>
      </x:c>
      <x:c r="AH210" s="139" t="str">
        <x:v>WS-RATES:6:30</x:v>
      </x:c>
      <x:c r="AI210" s="146"/>
      <x:c r="AJ210" s="146"/>
      <x:c r="AK210" s="146"/>
      <x:c r="AL210" s="146"/>
      <x:c r="AM210" s="146"/>
      <x:c r="AN210" s="147" t="str"/>
    </x:row>
    <x:row r="211">
      <x:c r="A211" s="139" t="str">
        <x:v>RS-000210</x:v>
      </x:c>
      <x:c r="B211" s="147" t="str">
        <x:v>ORO INK PEN NEPTUNE F27</x:v>
      </x:c>
      <x:c r="C211" s="139" t="str">
        <x:v>INK PEN</x:v>
      </x:c>
      <x:c r="D211" s="139" t="str">
        <x:v>Both</x:v>
      </x:c>
      <x:c r="E211" s="147" t="str">
        <x:v>From initial classified workbook</x:v>
      </x:c>
      <x:c r="F211" s="139" t="str">
        <x:v>Piece</x:v>
      </x:c>
      <x:c r="G211" s="139"/>
      <x:c r="H211" s="139" t="str">
        <x:v>Not stated</x:v>
      </x:c>
      <x:c r="I211" s="139" t="str">
        <x:v>PKR</x:v>
      </x:c>
      <x:c r="J211" s="140" t="n">
        <x:v>870</x:v>
      </x:c>
      <x:c r="K211" s="140" t="n">
        <x:v>830</x:v>
      </x:c>
      <x:c r="L211" s="140" t="n">
        <x:v>870</x:v>
      </x:c>
      <x:c r="M211" s="140" t="n">
        <x:v>830</x:v>
      </x:c>
      <x:c r="N211" s="141" t="n">
        <x:f>L211-M211</x:f>
        <x:v>40</x:v>
      </x:c>
      <x:c r="O211" s="142" t="n">
        <x:f>IF(L211&gt;0,N211/L211,"")</x:f>
        <x:v>0.04597701149425287</x:v>
      </x:c>
      <x:c r="P211" s="142" t="n">
        <x:f>IF(M211&gt;0,N211/M211,"")</x:f>
        <x:v>0.04819277108433735</x:v>
      </x:c>
      <x:c r="Q211" s="141" t="n">
        <x:f>ROUND(L211*(1+'Assumptions'!$B$7)/'Assumptions'!$B$9,0)*'Assumptions'!$B$9</x:f>
        <x:v>955</x:v>
      </x:c>
      <x:c r="R211" s="141" t="n">
        <x:f>Q211-M211</x:f>
        <x:v>125</x:v>
      </x:c>
      <x:c r="S211" s="143" t="n">
        <x:f>'Assumptions'!$B$8</x:f>
        <x:v>12</x:v>
      </x:c>
      <x:c r="T211" s="141" t="n">
        <x:f>N211*S211</x:f>
        <x:v>480</x:v>
      </x:c>
      <x:c r="U211" s="139" t="str">
        <x:v>Source Valid</x:v>
      </x:c>
      <x:c r="V211" s="139" t="str">
        <x:v>High</x:v>
      </x:c>
      <x:c r="W211" s="147" t="str">
        <x:v>Source wholesale and buying prices retained</x:v>
      </x:c>
      <x:c r="X211" s="139" t="str">
        <x:v>Ready</x:v>
      </x:c>
      <x:c r="Y211" s="144" t="b">
        <x:v>1</x:v>
      </x:c>
      <x:c r="Z211" s="139" t="str">
        <x:v>WS RATES.pdf</x:v>
      </x:c>
      <x:c r="AA211" s="139" t="n">
        <x:v>6</x:v>
      </x:c>
      <x:c r="AB211" s="139" t="n">
        <x:v>31</x:v>
      </x:c>
      <x:c r="AC211" s="139" t="str">
        <x:v>ORO INK PEN NEPTUNE F27</x:v>
      </x:c>
      <x:c r="AD211" s="145" t="n">
        <x:v>870</x:v>
      </x:c>
      <x:c r="AE211" s="147" t="str">
        <x:v>Merged across PDFs — Exact/source-linked match</x:v>
      </x:c>
      <x:c r="AF211" s="147" t="str">
        <x:v>Exact WS RATES.pdf name</x:v>
      </x:c>
      <x:c r="AG211" s="147" t="str">
        <x:v>Exact WS RATES.pdf category</x:v>
      </x:c>
      <x:c r="AH211" s="139" t="str">
        <x:v>WS-RATES:6:31</x:v>
      </x:c>
      <x:c r="AI211" s="146"/>
      <x:c r="AJ211" s="146"/>
      <x:c r="AK211" s="146"/>
      <x:c r="AL211" s="146"/>
      <x:c r="AM211" s="146"/>
      <x:c r="AN211" s="147" t="str"/>
    </x:row>
    <x:row r="212">
      <x:c r="A212" s="139" t="str">
        <x:v>RS-000211</x:v>
      </x:c>
      <x:c r="B212" s="147" t="str">
        <x:v>ORO INK PEN F41</x:v>
      </x:c>
      <x:c r="C212" s="139" t="str">
        <x:v>INK PEN</x:v>
      </x:c>
      <x:c r="D212" s="139" t="str">
        <x:v>Both</x:v>
      </x:c>
      <x:c r="E212" s="147" t="str">
        <x:v>From initial classified workbook</x:v>
      </x:c>
      <x:c r="F212" s="139" t="str">
        <x:v>Piece</x:v>
      </x:c>
      <x:c r="G212" s="139"/>
      <x:c r="H212" s="139" t="str">
        <x:v>Not stated</x:v>
      </x:c>
      <x:c r="I212" s="139" t="str">
        <x:v>PKR</x:v>
      </x:c>
      <x:c r="J212" s="140" t="n">
        <x:v>920</x:v>
      </x:c>
      <x:c r="K212" s="140" t="n">
        <x:v>875</x:v>
      </x:c>
      <x:c r="L212" s="140" t="n">
        <x:v>920</x:v>
      </x:c>
      <x:c r="M212" s="140" t="n">
        <x:v>875</x:v>
      </x:c>
      <x:c r="N212" s="141" t="n">
        <x:f>L212-M212</x:f>
        <x:v>45</x:v>
      </x:c>
      <x:c r="O212" s="142" t="n">
        <x:f>IF(L212&gt;0,N212/L212,"")</x:f>
        <x:v>0.04891304347826087</x:v>
      </x:c>
      <x:c r="P212" s="142" t="n">
        <x:f>IF(M212&gt;0,N212/M212,"")</x:f>
        <x:v>0.05142857142857143</x:v>
      </x:c>
      <x:c r="Q212" s="141" t="n">
        <x:f>ROUND(L212*(1+'Assumptions'!$B$7)/'Assumptions'!$B$9,0)*'Assumptions'!$B$9</x:f>
        <x:v>1010</x:v>
      </x:c>
      <x:c r="R212" s="141" t="n">
        <x:f>Q212-M212</x:f>
        <x:v>135</x:v>
      </x:c>
      <x:c r="S212" s="143" t="n">
        <x:f>'Assumptions'!$B$8</x:f>
        <x:v>12</x:v>
      </x:c>
      <x:c r="T212" s="141" t="n">
        <x:f>N212*S212</x:f>
        <x:v>540</x:v>
      </x:c>
      <x:c r="U212" s="139" t="str">
        <x:v>Source Valid</x:v>
      </x:c>
      <x:c r="V212" s="139" t="str">
        <x:v>High</x:v>
      </x:c>
      <x:c r="W212" s="147" t="str">
        <x:v>Source wholesale and buying prices retained</x:v>
      </x:c>
      <x:c r="X212" s="139" t="str">
        <x:v>Ready</x:v>
      </x:c>
      <x:c r="Y212" s="144" t="b">
        <x:v>1</x:v>
      </x:c>
      <x:c r="Z212" s="139" t="str">
        <x:v>WS RATES.pdf</x:v>
      </x:c>
      <x:c r="AA212" s="139" t="n">
        <x:v>6</x:v>
      </x:c>
      <x:c r="AB212" s="139" t="n">
        <x:v>32</x:v>
      </x:c>
      <x:c r="AC212" s="139" t="str">
        <x:v>ORO INK PEN F41</x:v>
      </x:c>
      <x:c r="AD212" s="145" t="n">
        <x:v>920</x:v>
      </x:c>
      <x:c r="AE212" s="147" t="str">
        <x:v>Merged across PDFs — Exact/source-linked match</x:v>
      </x:c>
      <x:c r="AF212" s="147" t="str">
        <x:v>Exact WS RATES.pdf name</x:v>
      </x:c>
      <x:c r="AG212" s="147" t="str">
        <x:v>Exact WS RATES.pdf category</x:v>
      </x:c>
      <x:c r="AH212" s="139" t="str">
        <x:v>WS-RATES:6:32</x:v>
      </x:c>
      <x:c r="AI212" s="146"/>
      <x:c r="AJ212" s="146"/>
      <x:c r="AK212" s="146"/>
      <x:c r="AL212" s="146"/>
      <x:c r="AM212" s="146"/>
      <x:c r="AN212" s="147" t="str"/>
    </x:row>
    <x:row r="213">
      <x:c r="A213" s="139" t="str">
        <x:v>RS-000212</x:v>
      </x:c>
      <x:c r="B213" s="147" t="str">
        <x:v>NOTEBOOK SUNNY K</x:v>
      </x:c>
      <x:c r="C213" s="139" t="str">
        <x:v>CHINA DAIRIES</x:v>
      </x:c>
      <x:c r="D213" s="139" t="str">
        <x:v>Both</x:v>
      </x:c>
      <x:c r="E213" s="147" t="str">
        <x:v>From initial classified workbook</x:v>
      </x:c>
      <x:c r="F213" s="139" t="str">
        <x:v>Piece</x:v>
      </x:c>
      <x:c r="G213" s="139"/>
      <x:c r="H213" s="139" t="str">
        <x:v>Not stated</x:v>
      </x:c>
      <x:c r="I213" s="139" t="str">
        <x:v>PKR</x:v>
      </x:c>
      <x:c r="J213" s="140" t="n">
        <x:v>350</x:v>
      </x:c>
      <x:c r="K213" s="140" t="n">
        <x:v>300</x:v>
      </x:c>
      <x:c r="L213" s="140" t="n">
        <x:v>350</x:v>
      </x:c>
      <x:c r="M213" s="140" t="n">
        <x:v>300</x:v>
      </x:c>
      <x:c r="N213" s="141" t="n">
        <x:f>L213-M213</x:f>
        <x:v>50</x:v>
      </x:c>
      <x:c r="O213" s="142" t="n">
        <x:f>IF(L213&gt;0,N213/L213,"")</x:f>
        <x:v>0.14285714285714285</x:v>
      </x:c>
      <x:c r="P213" s="142" t="n">
        <x:f>IF(M213&gt;0,N213/M213,"")</x:f>
        <x:v>0.16666666666666666</x:v>
      </x:c>
      <x:c r="Q213" s="141" t="n">
        <x:f>ROUND(L213*(1+'Assumptions'!$B$7)/'Assumptions'!$B$9,0)*'Assumptions'!$B$9</x:f>
        <x:v>385</x:v>
      </x:c>
      <x:c r="R213" s="141" t="n">
        <x:f>Q213-M213</x:f>
        <x:v>85</x:v>
      </x:c>
      <x:c r="S213" s="143" t="n">
        <x:f>'Assumptions'!$B$8</x:f>
        <x:v>12</x:v>
      </x:c>
      <x:c r="T213" s="141" t="n">
        <x:f>N213*S213</x:f>
        <x:v>600</x:v>
      </x:c>
      <x:c r="U213" s="139" t="str">
        <x:v>Source Valid</x:v>
      </x:c>
      <x:c r="V213" s="139" t="str">
        <x:v>High</x:v>
      </x:c>
      <x:c r="W213" s="147" t="str">
        <x:v>Source wholesale and buying prices retained</x:v>
      </x:c>
      <x:c r="X213" s="139" t="str">
        <x:v>Ready</x:v>
      </x:c>
      <x:c r="Y213" s="144" t="b">
        <x:v>1</x:v>
      </x:c>
      <x:c r="Z213" s="139" t="str">
        <x:v>WS RATES.pdf</x:v>
      </x:c>
      <x:c r="AA213" s="139" t="n">
        <x:v>6</x:v>
      </x:c>
      <x:c r="AB213" s="139" t="n">
        <x:v>33</x:v>
      </x:c>
      <x:c r="AC213" s="139" t="str">
        <x:v>NOTEBOOK SUNNY K</x:v>
      </x:c>
      <x:c r="AD213" s="145" t="n">
        <x:v>350</x:v>
      </x:c>
      <x:c r="AE213" s="147" t="str">
        <x:v>Merged across PDFs — Exact/source-linked match</x:v>
      </x:c>
      <x:c r="AF213" s="147" t="str">
        <x:v>Exact WS RATES.pdf name</x:v>
      </x:c>
      <x:c r="AG213" s="147" t="str">
        <x:v>Exact WS RATES.pdf category</x:v>
      </x:c>
      <x:c r="AH213" s="139" t="str">
        <x:v>WS-RATES:6:33</x:v>
      </x:c>
      <x:c r="AI213" s="146"/>
      <x:c r="AJ213" s="146"/>
      <x:c r="AK213" s="146"/>
      <x:c r="AL213" s="146"/>
      <x:c r="AM213" s="146"/>
      <x:c r="AN213" s="147" t="str"/>
    </x:row>
    <x:row r="214">
      <x:c r="A214" s="139" t="str">
        <x:v>RS-000213</x:v>
      </x:c>
      <x:c r="B214" s="147" t="str">
        <x:v>M&amp;G GUM STICK (15G)</x:v>
      </x:c>
      <x:c r="C214" s="139" t="str">
        <x:v>GUM STICK</x:v>
      </x:c>
      <x:c r="D214" s="139" t="str">
        <x:v>Both</x:v>
      </x:c>
      <x:c r="E214" s="147" t="str">
        <x:v>From initial classified workbook</x:v>
      </x:c>
      <x:c r="F214" s="139" t="str">
        <x:v>Piece</x:v>
      </x:c>
      <x:c r="G214" s="139"/>
      <x:c r="H214" s="139" t="str">
        <x:v>Not stated</x:v>
      </x:c>
      <x:c r="I214" s="139" t="str">
        <x:v>PKR</x:v>
      </x:c>
      <x:c r="J214" s="140" t="n">
        <x:v>75</x:v>
      </x:c>
      <x:c r="K214" s="140" t="n">
        <x:v>68</x:v>
      </x:c>
      <x:c r="L214" s="140" t="n">
        <x:v>75</x:v>
      </x:c>
      <x:c r="M214" s="140" t="n">
        <x:v>68</x:v>
      </x:c>
      <x:c r="N214" s="141" t="n">
        <x:f>L214-M214</x:f>
        <x:v>7</x:v>
      </x:c>
      <x:c r="O214" s="142" t="n">
        <x:f>IF(L214&gt;0,N214/L214,"")</x:f>
        <x:v>0.09333333333333334</x:v>
      </x:c>
      <x:c r="P214" s="142" t="n">
        <x:f>IF(M214&gt;0,N214/M214,"")</x:f>
        <x:v>0.10294117647058823</x:v>
      </x:c>
      <x:c r="Q214" s="141" t="n">
        <x:f>ROUND(L214*(1+'Assumptions'!$B$7)/'Assumptions'!$B$9,0)*'Assumptions'!$B$9</x:f>
        <x:v>85</x:v>
      </x:c>
      <x:c r="R214" s="141" t="n">
        <x:f>Q214-M214</x:f>
        <x:v>17</x:v>
      </x:c>
      <x:c r="S214" s="143" t="n">
        <x:f>'Assumptions'!$B$8</x:f>
        <x:v>12</x:v>
      </x:c>
      <x:c r="T214" s="141" t="n">
        <x:f>N214*S214</x:f>
        <x:v>84</x:v>
      </x:c>
      <x:c r="U214" s="139" t="str">
        <x:v>Source Valid</x:v>
      </x:c>
      <x:c r="V214" s="139" t="str">
        <x:v>High</x:v>
      </x:c>
      <x:c r="W214" s="147" t="str">
        <x:v>Source wholesale and buying prices retained</x:v>
      </x:c>
      <x:c r="X214" s="139" t="str">
        <x:v>Ready</x:v>
      </x:c>
      <x:c r="Y214" s="144" t="b">
        <x:v>1</x:v>
      </x:c>
      <x:c r="Z214" s="139" t="str">
        <x:v>WS RATES.pdf</x:v>
      </x:c>
      <x:c r="AA214" s="139" t="n">
        <x:v>6</x:v>
      </x:c>
      <x:c r="AB214" s="139" t="n">
        <x:v>34</x:v>
      </x:c>
      <x:c r="AC214" s="139" t="str">
        <x:v>M&amp;G GUM STICK (15G)</x:v>
      </x:c>
      <x:c r="AD214" s="145" t="n">
        <x:v>75</x:v>
      </x:c>
      <x:c r="AE214" s="147" t="str">
        <x:v>Merged across PDFs — Exact/source-linked match</x:v>
      </x:c>
      <x:c r="AF214" s="147" t="str">
        <x:v>Exact WS RATES.pdf name</x:v>
      </x:c>
      <x:c r="AG214" s="147" t="str">
        <x:v>Exact WS RATES.pdf category</x:v>
      </x:c>
      <x:c r="AH214" s="139" t="str">
        <x:v>WS-RATES:6:34</x:v>
      </x:c>
      <x:c r="AI214" s="146"/>
      <x:c r="AJ214" s="146"/>
      <x:c r="AK214" s="146"/>
      <x:c r="AL214" s="146"/>
      <x:c r="AM214" s="146"/>
      <x:c r="AN214" s="147" t="str"/>
    </x:row>
    <x:row r="215">
      <x:c r="A215" s="139" t="str">
        <x:v>RS-000214</x:v>
      </x:c>
      <x:c r="B215" s="147" t="str">
        <x:v>AS GUM STICK 21 GRAM</x:v>
      </x:c>
      <x:c r="C215" s="139" t="str">
        <x:v>BALL POINT</x:v>
      </x:c>
      <x:c r="D215" s="139" t="str">
        <x:v>Both</x:v>
      </x:c>
      <x:c r="E215" s="147" t="str">
        <x:v>From initial classified workbook</x:v>
      </x:c>
      <x:c r="F215" s="139" t="str">
        <x:v>Piece</x:v>
      </x:c>
      <x:c r="G215" s="139"/>
      <x:c r="H215" s="139" t="str">
        <x:v>Not stated</x:v>
      </x:c>
      <x:c r="I215" s="139" t="str">
        <x:v>PKR</x:v>
      </x:c>
      <x:c r="J215" s="140" t="n">
        <x:v>95</x:v>
      </x:c>
      <x:c r="K215" s="140" t="n">
        <x:v>80</x:v>
      </x:c>
      <x:c r="L215" s="140" t="n">
        <x:v>95</x:v>
      </x:c>
      <x:c r="M215" s="140" t="n">
        <x:v>80</x:v>
      </x:c>
      <x:c r="N215" s="141" t="n">
        <x:f>L215-M215</x:f>
        <x:v>15</x:v>
      </x:c>
      <x:c r="O215" s="142" t="n">
        <x:f>IF(L215&gt;0,N215/L215,"")</x:f>
        <x:v>0.15789473684210525</x:v>
      </x:c>
      <x:c r="P215" s="142" t="n">
        <x:f>IF(M215&gt;0,N215/M215,"")</x:f>
        <x:v>0.1875</x:v>
      </x:c>
      <x:c r="Q215" s="141" t="n">
        <x:f>ROUND(L215*(1+'Assumptions'!$B$7)/'Assumptions'!$B$9,0)*'Assumptions'!$B$9</x:f>
        <x:v>105</x:v>
      </x:c>
      <x:c r="R215" s="141" t="n">
        <x:f>Q215-M215</x:f>
        <x:v>25</x:v>
      </x:c>
      <x:c r="S215" s="143" t="n">
        <x:f>'Assumptions'!$B$8</x:f>
        <x:v>12</x:v>
      </x:c>
      <x:c r="T215" s="141" t="n">
        <x:f>N215*S215</x:f>
        <x:v>180</x:v>
      </x:c>
      <x:c r="U215" s="139" t="str">
        <x:v>Source Valid</x:v>
      </x:c>
      <x:c r="V215" s="139" t="str">
        <x:v>High</x:v>
      </x:c>
      <x:c r="W215" s="147" t="str">
        <x:v>Source wholesale and buying prices retained</x:v>
      </x:c>
      <x:c r="X215" s="139" t="str">
        <x:v>Ready</x:v>
      </x:c>
      <x:c r="Y215" s="144" t="b">
        <x:v>1</x:v>
      </x:c>
      <x:c r="Z215" s="139" t="str">
        <x:v>WS RATES.pdf</x:v>
      </x:c>
      <x:c r="AA215" s="139" t="n">
        <x:v>6</x:v>
      </x:c>
      <x:c r="AB215" s="139" t="n">
        <x:v>35</x:v>
      </x:c>
      <x:c r="AC215" s="139" t="str">
        <x:v>AS GUM STICK 21 GRAM</x:v>
      </x:c>
      <x:c r="AD215" s="145" t="n">
        <x:v>95</x:v>
      </x:c>
      <x:c r="AE215" s="147" t="str">
        <x:v>Merged across PDFs — Exact/source-linked match</x:v>
      </x:c>
      <x:c r="AF215" s="147" t="str">
        <x:v>Exact WS RATES.pdf name</x:v>
      </x:c>
      <x:c r="AG215" s="147" t="str">
        <x:v>Exact WS RATES.pdf category</x:v>
      </x:c>
      <x:c r="AH215" s="139" t="str">
        <x:v>WS-RATES:6:35</x:v>
      </x:c>
      <x:c r="AI215" s="146"/>
      <x:c r="AJ215" s="146"/>
      <x:c r="AK215" s="146"/>
      <x:c r="AL215" s="146"/>
      <x:c r="AM215" s="146"/>
      <x:c r="AN215" s="147" t="str"/>
    </x:row>
    <x:row r="216">
      <x:c r="A216" s="139" t="str">
        <x:v>RS-000215</x:v>
      </x:c>
      <x:c r="B216" s="147" t="str">
        <x:v>AS GUM STICK 9GM</x:v>
      </x:c>
      <x:c r="C216" s="139" t="str">
        <x:v>GUM STICK</x:v>
      </x:c>
      <x:c r="D216" s="139" t="str">
        <x:v>Both</x:v>
      </x:c>
      <x:c r="E216" s="147" t="str">
        <x:v>From initial classified workbook</x:v>
      </x:c>
      <x:c r="F216" s="139" t="str">
        <x:v>Piece</x:v>
      </x:c>
      <x:c r="G216" s="139"/>
      <x:c r="H216" s="139" t="str">
        <x:v>Not stated</x:v>
      </x:c>
      <x:c r="I216" s="139" t="str">
        <x:v>PKR</x:v>
      </x:c>
      <x:c r="J216" s="140" t="n">
        <x:v>39</x:v>
      </x:c>
      <x:c r="K216" s="140" t="n">
        <x:v>35.5</x:v>
      </x:c>
      <x:c r="L216" s="140" t="n">
        <x:v>39</x:v>
      </x:c>
      <x:c r="M216" s="140" t="n">
        <x:v>35.5</x:v>
      </x:c>
      <x:c r="N216" s="141" t="n">
        <x:f>L216-M216</x:f>
        <x:v>3.5</x:v>
      </x:c>
      <x:c r="O216" s="142" t="n">
        <x:f>IF(L216&gt;0,N216/L216,"")</x:f>
        <x:v>0.08974358974358974</x:v>
      </x:c>
      <x:c r="P216" s="142" t="n">
        <x:f>IF(M216&gt;0,N216/M216,"")</x:f>
        <x:v>0.09859154929577464</x:v>
      </x:c>
      <x:c r="Q216" s="141" t="n">
        <x:f>ROUND(L216*(1+'Assumptions'!$B$7)/'Assumptions'!$B$9,0)*'Assumptions'!$B$9</x:f>
        <x:v>45</x:v>
      </x:c>
      <x:c r="R216" s="141" t="n">
        <x:f>Q216-M216</x:f>
        <x:v>9.5</x:v>
      </x:c>
      <x:c r="S216" s="143" t="n">
        <x:f>'Assumptions'!$B$8</x:f>
        <x:v>12</x:v>
      </x:c>
      <x:c r="T216" s="141" t="n">
        <x:f>N216*S216</x:f>
        <x:v>42</x:v>
      </x:c>
      <x:c r="U216" s="139" t="str">
        <x:v>Source Valid</x:v>
      </x:c>
      <x:c r="V216" s="139" t="str">
        <x:v>High</x:v>
      </x:c>
      <x:c r="W216" s="147" t="str">
        <x:v>Source wholesale and buying prices retained</x:v>
      </x:c>
      <x:c r="X216" s="139" t="str">
        <x:v>Ready</x:v>
      </x:c>
      <x:c r="Y216" s="144" t="b">
        <x:v>1</x:v>
      </x:c>
      <x:c r="Z216" s="139" t="str">
        <x:v>WS RATES.pdf</x:v>
      </x:c>
      <x:c r="AA216" s="139" t="n">
        <x:v>6</x:v>
      </x:c>
      <x:c r="AB216" s="139" t="n">
        <x:v>36</x:v>
      </x:c>
      <x:c r="AC216" s="139" t="str">
        <x:v>AS GUM STICK 9GM</x:v>
      </x:c>
      <x:c r="AD216" s="145" t="n">
        <x:v>39</x:v>
      </x:c>
      <x:c r="AE216" s="147" t="str">
        <x:v>Merged across PDFs — Exact/source-linked match</x:v>
      </x:c>
      <x:c r="AF216" s="147" t="str">
        <x:v>Exact WS RATES.pdf name</x:v>
      </x:c>
      <x:c r="AG216" s="147" t="str">
        <x:v>Exact WS RATES.pdf category</x:v>
      </x:c>
      <x:c r="AH216" s="139" t="str">
        <x:v>WS-RATES:6:36</x:v>
      </x:c>
      <x:c r="AI216" s="146"/>
      <x:c r="AJ216" s="146"/>
      <x:c r="AK216" s="146"/>
      <x:c r="AL216" s="146"/>
      <x:c r="AM216" s="146"/>
      <x:c r="AN216" s="147" t="str"/>
    </x:row>
    <x:row r="217">
      <x:c r="A217" s="139" t="str">
        <x:v>RS-000216</x:v>
      </x:c>
      <x:c r="B217" s="147" t="str">
        <x:v>ORO TANGO STAPLER NO 24/6</x:v>
      </x:c>
      <x:c r="C217" s="139" t="str">
        <x:v>STAPLERS</x:v>
      </x:c>
      <x:c r="D217" s="139" t="str">
        <x:v>Both</x:v>
      </x:c>
      <x:c r="E217" s="147" t="str">
        <x:v>From initial classified workbook</x:v>
      </x:c>
      <x:c r="F217" s="139" t="str">
        <x:v>Piece</x:v>
      </x:c>
      <x:c r="G217" s="139"/>
      <x:c r="H217" s="139" t="str">
        <x:v>Not stated</x:v>
      </x:c>
      <x:c r="I217" s="139" t="str">
        <x:v>PKR</x:v>
      </x:c>
      <x:c r="J217" s="140" t="n">
        <x:v>350</x:v>
      </x:c>
      <x:c r="K217" s="140" t="n">
        <x:v>310</x:v>
      </x:c>
      <x:c r="L217" s="140" t="n">
        <x:v>350</x:v>
      </x:c>
      <x:c r="M217" s="140" t="n">
        <x:v>310</x:v>
      </x:c>
      <x:c r="N217" s="141" t="n">
        <x:f>L217-M217</x:f>
        <x:v>40</x:v>
      </x:c>
      <x:c r="O217" s="142" t="n">
        <x:f>IF(L217&gt;0,N217/L217,"")</x:f>
        <x:v>0.11428571428571428</x:v>
      </x:c>
      <x:c r="P217" s="142" t="n">
        <x:f>IF(M217&gt;0,N217/M217,"")</x:f>
        <x:v>0.12903225806451613</x:v>
      </x:c>
      <x:c r="Q217" s="141" t="n">
        <x:f>ROUND(L217*(1+'Assumptions'!$B$7)/'Assumptions'!$B$9,0)*'Assumptions'!$B$9</x:f>
        <x:v>385</x:v>
      </x:c>
      <x:c r="R217" s="141" t="n">
        <x:f>Q217-M217</x:f>
        <x:v>75</x:v>
      </x:c>
      <x:c r="S217" s="143" t="n">
        <x:f>'Assumptions'!$B$8</x:f>
        <x:v>12</x:v>
      </x:c>
      <x:c r="T217" s="141" t="n">
        <x:f>N217*S217</x:f>
        <x:v>480</x:v>
      </x:c>
      <x:c r="U217" s="139" t="str">
        <x:v>Source Valid</x:v>
      </x:c>
      <x:c r="V217" s="139" t="str">
        <x:v>High</x:v>
      </x:c>
      <x:c r="W217" s="147" t="str">
        <x:v>Source wholesale and buying prices retained</x:v>
      </x:c>
      <x:c r="X217" s="139" t="str">
        <x:v>Ready</x:v>
      </x:c>
      <x:c r="Y217" s="144" t="b">
        <x:v>1</x:v>
      </x:c>
      <x:c r="Z217" s="139" t="str">
        <x:v>WS RATES.pdf</x:v>
      </x:c>
      <x:c r="AA217" s="139" t="n">
        <x:v>6</x:v>
      </x:c>
      <x:c r="AB217" s="139" t="n">
        <x:v>37</x:v>
      </x:c>
      <x:c r="AC217" s="139" t="str">
        <x:v>ORO TANGO STAPLER NO 24</x:v>
      </x:c>
      <x:c r="AD217" s="145" t="n">
        <x:v>350</x:v>
      </x:c>
      <x:c r="AE217" s="147" t="str">
        <x:v>Merged across PDFs — Truncated-name completion</x:v>
      </x:c>
      <x:c r="AF217" s="147" t="str">
        <x:v>Completed/updated from WS RATES.pdf</x:v>
      </x:c>
      <x:c r="AG217" s="147" t="str">
        <x:v>Exact WS RATES.pdf category</x:v>
      </x:c>
      <x:c r="AH217" s="139" t="str">
        <x:v>WS-RATES:6:37</x:v>
      </x:c>
      <x:c r="AI217" s="146"/>
      <x:c r="AJ217" s="146"/>
      <x:c r="AK217" s="146"/>
      <x:c r="AL217" s="146"/>
      <x:c r="AM217" s="146"/>
      <x:c r="AN217" s="147" t="str"/>
    </x:row>
    <x:row r="218">
      <x:c r="A218" s="139" t="str">
        <x:v>RS-000217</x:v>
      </x:c>
      <x:c r="B218" s="147" t="str">
        <x:v>FANCY PENCIL 660</x:v>
      </x:c>
      <x:c r="C218" s="139" t="str">
        <x:v>PENCILS</x:v>
      </x:c>
      <x:c r="D218" s="139" t="str">
        <x:v>Both</x:v>
      </x:c>
      <x:c r="E218" s="147" t="str">
        <x:v>From initial classified workbook</x:v>
      </x:c>
      <x:c r="F218" s="139" t="str">
        <x:v>Piece</x:v>
      </x:c>
      <x:c r="G218" s="139"/>
      <x:c r="H218" s="139" t="str">
        <x:v>Not stated</x:v>
      </x:c>
      <x:c r="I218" s="139" t="str">
        <x:v>PKR</x:v>
      </x:c>
      <x:c r="J218" s="140" t="n">
        <x:v>30</x:v>
      </x:c>
      <x:c r="K218" s="140" t="n">
        <x:v>26</x:v>
      </x:c>
      <x:c r="L218" s="140" t="n">
        <x:v>30</x:v>
      </x:c>
      <x:c r="M218" s="140" t="n">
        <x:v>26</x:v>
      </x:c>
      <x:c r="N218" s="141" t="n">
        <x:f>L218-M218</x:f>
        <x:v>4</x:v>
      </x:c>
      <x:c r="O218" s="142" t="n">
        <x:f>IF(L218&gt;0,N218/L218,"")</x:f>
        <x:v>0.13333333333333333</x:v>
      </x:c>
      <x:c r="P218" s="142" t="n">
        <x:f>IF(M218&gt;0,N218/M218,"")</x:f>
        <x:v>0.15384615384615385</x:v>
      </x:c>
      <x:c r="Q218" s="141" t="n">
        <x:f>ROUND(L218*(1+'Assumptions'!$B$7)/'Assumptions'!$B$9,0)*'Assumptions'!$B$9</x:f>
        <x:v>35</x:v>
      </x:c>
      <x:c r="R218" s="141" t="n">
        <x:f>Q218-M218</x:f>
        <x:v>9</x:v>
      </x:c>
      <x:c r="S218" s="143" t="n">
        <x:f>'Assumptions'!$B$8</x:f>
        <x:v>12</x:v>
      </x:c>
      <x:c r="T218" s="141" t="n">
        <x:f>N218*S218</x:f>
        <x:v>48</x:v>
      </x:c>
      <x:c r="U218" s="139" t="str">
        <x:v>Source Valid</x:v>
      </x:c>
      <x:c r="V218" s="139" t="str">
        <x:v>High</x:v>
      </x:c>
      <x:c r="W218" s="147" t="str">
        <x:v>Source wholesale and buying prices retained</x:v>
      </x:c>
      <x:c r="X218" s="139" t="str">
        <x:v>Ready</x:v>
      </x:c>
      <x:c r="Y218" s="144" t="b">
        <x:v>1</x:v>
      </x:c>
      <x:c r="Z218" s="139" t="str">
        <x:v>WS RATES.pdf</x:v>
      </x:c>
      <x:c r="AA218" s="139" t="n">
        <x:v>7</x:v>
      </x:c>
      <x:c r="AB218" s="139" t="n">
        <x:v>2</x:v>
      </x:c>
      <x:c r="AC218" s="139" t="str">
        <x:v>FANCY PENCIL 660</x:v>
      </x:c>
      <x:c r="AD218" s="145" t="n">
        <x:v>30</x:v>
      </x:c>
      <x:c r="AE218" s="147" t="str">
        <x:v>Merged across PDFs — Exact/source-linked match</x:v>
      </x:c>
      <x:c r="AF218" s="147" t="str">
        <x:v>Exact WS RATES.pdf name</x:v>
      </x:c>
      <x:c r="AG218" s="147" t="str">
        <x:v>Exact WS RATES.pdf category</x:v>
      </x:c>
      <x:c r="AH218" s="139" t="str">
        <x:v>WS-RATES:7:2</x:v>
      </x:c>
      <x:c r="AI218" s="146"/>
      <x:c r="AJ218" s="146"/>
      <x:c r="AK218" s="146"/>
      <x:c r="AL218" s="146"/>
      <x:c r="AM218" s="146"/>
      <x:c r="AN218" s="147" t="str"/>
    </x:row>
    <x:row r="219">
      <x:c r="A219" s="139" t="str">
        <x:v>RS-000218</x:v>
      </x:c>
      <x:c r="B219" s="147" t="str">
        <x:v>YASEEN Z50</x:v>
      </x:c>
      <x:c r="C219" s="139" t="str">
        <x:v>SIPARA</x:v>
      </x:c>
      <x:c r="D219" s="139" t="str">
        <x:v>Both</x:v>
      </x:c>
      <x:c r="E219" s="147" t="str">
        <x:v>From initial classified workbook</x:v>
      </x:c>
      <x:c r="F219" s="139" t="str">
        <x:v>Piece</x:v>
      </x:c>
      <x:c r="G219" s="139"/>
      <x:c r="H219" s="139" t="str">
        <x:v>Not stated</x:v>
      </x:c>
      <x:c r="I219" s="139" t="str">
        <x:v>PKR</x:v>
      </x:c>
      <x:c r="J219" s="140" t="n">
        <x:v>55</x:v>
      </x:c>
      <x:c r="K219" s="140" t="n">
        <x:v>50</x:v>
      </x:c>
      <x:c r="L219" s="140" t="n">
        <x:v>55</x:v>
      </x:c>
      <x:c r="M219" s="140" t="n">
        <x:v>50</x:v>
      </x:c>
      <x:c r="N219" s="141" t="n">
        <x:f>L219-M219</x:f>
        <x:v>5</x:v>
      </x:c>
      <x:c r="O219" s="142" t="n">
        <x:f>IF(L219&gt;0,N219/L219,"")</x:f>
        <x:v>0.09090909090909091</x:v>
      </x:c>
      <x:c r="P219" s="142" t="n">
        <x:f>IF(M219&gt;0,N219/M219,"")</x:f>
        <x:v>0.1</x:v>
      </x:c>
      <x:c r="Q219" s="141" t="n">
        <x:f>ROUND(L219*(1+'Assumptions'!$B$7)/'Assumptions'!$B$9,0)*'Assumptions'!$B$9</x:f>
        <x:v>60</x:v>
      </x:c>
      <x:c r="R219" s="141" t="n">
        <x:f>Q219-M219</x:f>
        <x:v>10</x:v>
      </x:c>
      <x:c r="S219" s="143" t="n">
        <x:f>'Assumptions'!$B$8</x:f>
        <x:v>12</x:v>
      </x:c>
      <x:c r="T219" s="141" t="n">
        <x:f>N219*S219</x:f>
        <x:v>60</x:v>
      </x:c>
      <x:c r="U219" s="139" t="str">
        <x:v>Source Valid</x:v>
      </x:c>
      <x:c r="V219" s="139" t="str">
        <x:v>High</x:v>
      </x:c>
      <x:c r="W219" s="147" t="str">
        <x:v>Source wholesale and buying prices retained</x:v>
      </x:c>
      <x:c r="X219" s="139" t="str">
        <x:v>Ready</x:v>
      </x:c>
      <x:c r="Y219" s="144" t="b">
        <x:v>1</x:v>
      </x:c>
      <x:c r="Z219" s="139" t="str">
        <x:v>WS RATES.pdf</x:v>
      </x:c>
      <x:c r="AA219" s="139" t="n">
        <x:v>7</x:v>
      </x:c>
      <x:c r="AB219" s="139" t="n">
        <x:v>3</x:v>
      </x:c>
      <x:c r="AC219" s="139" t="str">
        <x:v>YASEEN Z50</x:v>
      </x:c>
      <x:c r="AD219" s="145" t="n">
        <x:v>55</x:v>
      </x:c>
      <x:c r="AE219" s="147" t="str">
        <x:v>Merged across PDFs — Exact/source-linked match</x:v>
      </x:c>
      <x:c r="AF219" s="147" t="str">
        <x:v>Exact WS RATES.pdf name</x:v>
      </x:c>
      <x:c r="AG219" s="147" t="str">
        <x:v>Exact WS RATES.pdf category</x:v>
      </x:c>
      <x:c r="AH219" s="139" t="str">
        <x:v>WS-RATES:7:3</x:v>
      </x:c>
      <x:c r="AI219" s="146"/>
      <x:c r="AJ219" s="146"/>
      <x:c r="AK219" s="146"/>
      <x:c r="AL219" s="146"/>
      <x:c r="AM219" s="146"/>
      <x:c r="AN219" s="147" t="str"/>
    </x:row>
    <x:row r="220">
      <x:c r="A220" s="139" t="str">
        <x:v>RS-000219</x:v>
      </x:c>
      <x:c r="B220" s="147" t="str">
        <x:v>QURAN PAK 125A</x:v>
      </x:c>
      <x:c r="C220" s="139" t="str">
        <x:v>SIPARA</x:v>
      </x:c>
      <x:c r="D220" s="139" t="str">
        <x:v>Both</x:v>
      </x:c>
      <x:c r="E220" s="147" t="str">
        <x:v>From initial classified workbook</x:v>
      </x:c>
      <x:c r="F220" s="139" t="str">
        <x:v>Piece</x:v>
      </x:c>
      <x:c r="G220" s="139"/>
      <x:c r="H220" s="139" t="str">
        <x:v>Not stated</x:v>
      </x:c>
      <x:c r="I220" s="139" t="str">
        <x:v>PKR</x:v>
      </x:c>
      <x:c r="J220" s="140" t="n">
        <x:v>1640</x:v>
      </x:c>
      <x:c r="K220" s="140" t="n">
        <x:v>1490</x:v>
      </x:c>
      <x:c r="L220" s="140" t="n">
        <x:v>1640</x:v>
      </x:c>
      <x:c r="M220" s="140" t="n">
        <x:v>1490</x:v>
      </x:c>
      <x:c r="N220" s="141" t="n">
        <x:f>L220-M220</x:f>
        <x:v>150</x:v>
      </x:c>
      <x:c r="O220" s="142" t="n">
        <x:f>IF(L220&gt;0,N220/L220,"")</x:f>
        <x:v>0.09146341463414634</x:v>
      </x:c>
      <x:c r="P220" s="142" t="n">
        <x:f>IF(M220&gt;0,N220/M220,"")</x:f>
        <x:v>0.10067114093959731</x:v>
      </x:c>
      <x:c r="Q220" s="141" t="n">
        <x:f>ROUND(L220*(1+'Assumptions'!$B$7)/'Assumptions'!$B$9,0)*'Assumptions'!$B$9</x:f>
        <x:v>1805</x:v>
      </x:c>
      <x:c r="R220" s="141" t="n">
        <x:f>Q220-M220</x:f>
        <x:v>315</x:v>
      </x:c>
      <x:c r="S220" s="143" t="n">
        <x:f>'Assumptions'!$B$8</x:f>
        <x:v>12</x:v>
      </x:c>
      <x:c r="T220" s="141" t="n">
        <x:f>N220*S220</x:f>
        <x:v>1800</x:v>
      </x:c>
      <x:c r="U220" s="139" t="str">
        <x:v>Source Valid</x:v>
      </x:c>
      <x:c r="V220" s="139" t="str">
        <x:v>High</x:v>
      </x:c>
      <x:c r="W220" s="147" t="str">
        <x:v>Source wholesale and buying prices retained</x:v>
      </x:c>
      <x:c r="X220" s="139" t="str">
        <x:v>Ready</x:v>
      </x:c>
      <x:c r="Y220" s="144" t="b">
        <x:v>1</x:v>
      </x:c>
      <x:c r="Z220" s="139" t="str">
        <x:v>WS RATES.pdf</x:v>
      </x:c>
      <x:c r="AA220" s="139" t="n">
        <x:v>7</x:v>
      </x:c>
      <x:c r="AB220" s="139" t="n">
        <x:v>4</x:v>
      </x:c>
      <x:c r="AC220" s="139" t="str">
        <x:v>QURAN PAK 125A</x:v>
      </x:c>
      <x:c r="AD220" s="145" t="n">
        <x:v>1640</x:v>
      </x:c>
      <x:c r="AE220" s="147" t="str">
        <x:v>Merged across PDFs — Exact/source-linked match</x:v>
      </x:c>
      <x:c r="AF220" s="147" t="str">
        <x:v>Exact WS RATES.pdf name</x:v>
      </x:c>
      <x:c r="AG220" s="147" t="str">
        <x:v>Exact WS RATES.pdf category</x:v>
      </x:c>
      <x:c r="AH220" s="139" t="str">
        <x:v>WS-RATES:7:4</x:v>
      </x:c>
      <x:c r="AI220" s="146"/>
      <x:c r="AJ220" s="146"/>
      <x:c r="AK220" s="146"/>
      <x:c r="AL220" s="146"/>
      <x:c r="AM220" s="146"/>
      <x:c r="AN220" s="147" t="str"/>
    </x:row>
    <x:row r="221">
      <x:c r="A221" s="139" t="str">
        <x:v>RS-000220</x:v>
      </x:c>
      <x:c r="B221" s="147" t="str">
        <x:v>QURAN PAK 129</x:v>
      </x:c>
      <x:c r="C221" s="139" t="str">
        <x:v>SIPARA</x:v>
      </x:c>
      <x:c r="D221" s="139" t="str">
        <x:v>Both</x:v>
      </x:c>
      <x:c r="E221" s="147" t="str">
        <x:v>From initial classified workbook</x:v>
      </x:c>
      <x:c r="F221" s="139" t="str">
        <x:v>Piece</x:v>
      </x:c>
      <x:c r="G221" s="139"/>
      <x:c r="H221" s="139" t="str">
        <x:v>Not stated</x:v>
      </x:c>
      <x:c r="I221" s="139" t="str">
        <x:v>PKR</x:v>
      </x:c>
      <x:c r="J221" s="140" t="n">
        <x:v>1845</x:v>
      </x:c>
      <x:c r="K221" s="140" t="n">
        <x:v>1680</x:v>
      </x:c>
      <x:c r="L221" s="140" t="n">
        <x:v>1845</x:v>
      </x:c>
      <x:c r="M221" s="140" t="n">
        <x:v>1680</x:v>
      </x:c>
      <x:c r="N221" s="141" t="n">
        <x:f>L221-M221</x:f>
        <x:v>165</x:v>
      </x:c>
      <x:c r="O221" s="142" t="n">
        <x:f>IF(L221&gt;0,N221/L221,"")</x:f>
        <x:v>0.08943089430894309</x:v>
      </x:c>
      <x:c r="P221" s="142" t="n">
        <x:f>IF(M221&gt;0,N221/M221,"")</x:f>
        <x:v>0.09821428571428571</x:v>
      </x:c>
      <x:c r="Q221" s="141" t="n">
        <x:f>ROUND(L221*(1+'Assumptions'!$B$7)/'Assumptions'!$B$9,0)*'Assumptions'!$B$9</x:f>
        <x:v>2030</x:v>
      </x:c>
      <x:c r="R221" s="141" t="n">
        <x:f>Q221-M221</x:f>
        <x:v>350</x:v>
      </x:c>
      <x:c r="S221" s="143" t="n">
        <x:f>'Assumptions'!$B$8</x:f>
        <x:v>12</x:v>
      </x:c>
      <x:c r="T221" s="141" t="n">
        <x:f>N221*S221</x:f>
        <x:v>1980</x:v>
      </x:c>
      <x:c r="U221" s="139" t="str">
        <x:v>Source Valid</x:v>
      </x:c>
      <x:c r="V221" s="139" t="str">
        <x:v>High</x:v>
      </x:c>
      <x:c r="W221" s="147" t="str">
        <x:v>Source wholesale and buying prices retained</x:v>
      </x:c>
      <x:c r="X221" s="139" t="str">
        <x:v>Ready</x:v>
      </x:c>
      <x:c r="Y221" s="144" t="b">
        <x:v>1</x:v>
      </x:c>
      <x:c r="Z221" s="139" t="str">
        <x:v>WS RATES.pdf</x:v>
      </x:c>
      <x:c r="AA221" s="139" t="n">
        <x:v>7</x:v>
      </x:c>
      <x:c r="AB221" s="139" t="n">
        <x:v>5</x:v>
      </x:c>
      <x:c r="AC221" s="139" t="str">
        <x:v>QURAN PAK 129</x:v>
      </x:c>
      <x:c r="AD221" s="145" t="n">
        <x:v>1845</x:v>
      </x:c>
      <x:c r="AE221" s="147" t="str">
        <x:v>Merged across PDFs — Exact/source-linked match</x:v>
      </x:c>
      <x:c r="AF221" s="147" t="str">
        <x:v>Exact WS RATES.pdf name</x:v>
      </x:c>
      <x:c r="AG221" s="147" t="str">
        <x:v>Exact WS RATES.pdf category</x:v>
      </x:c>
      <x:c r="AH221" s="139" t="str">
        <x:v>WS-RATES:7:5</x:v>
      </x:c>
      <x:c r="AI221" s="146"/>
      <x:c r="AJ221" s="146"/>
      <x:c r="AK221" s="146"/>
      <x:c r="AL221" s="146"/>
      <x:c r="AM221" s="146"/>
      <x:c r="AN221" s="147" t="str"/>
    </x:row>
    <x:row r="222">
      <x:c r="A222" s="139" t="str">
        <x:v>RS-000221</x:v>
      </x:c>
      <x:c r="B222" s="147" t="str">
        <x:v>QURAN PAK 165</x:v>
      </x:c>
      <x:c r="C222" s="139" t="str">
        <x:v>SIPARA</x:v>
      </x:c>
      <x:c r="D222" s="139" t="str">
        <x:v>Both</x:v>
      </x:c>
      <x:c r="E222" s="147" t="str">
        <x:v>From initial classified workbook</x:v>
      </x:c>
      <x:c r="F222" s="139" t="str">
        <x:v>Piece</x:v>
      </x:c>
      <x:c r="G222" s="139"/>
      <x:c r="H222" s="139" t="str">
        <x:v>Not stated</x:v>
      </x:c>
      <x:c r="I222" s="139" t="str">
        <x:v>PKR</x:v>
      </x:c>
      <x:c r="J222" s="140" t="n">
        <x:v>2175</x:v>
      </x:c>
      <x:c r="K222" s="140" t="n">
        <x:v>1980</x:v>
      </x:c>
      <x:c r="L222" s="140" t="n">
        <x:v>2175</x:v>
      </x:c>
      <x:c r="M222" s="140" t="n">
        <x:v>1980</x:v>
      </x:c>
      <x:c r="N222" s="141" t="n">
        <x:f>L222-M222</x:f>
        <x:v>195</x:v>
      </x:c>
      <x:c r="O222" s="142" t="n">
        <x:f>IF(L222&gt;0,N222/L222,"")</x:f>
        <x:v>0.0896551724137931</x:v>
      </x:c>
      <x:c r="P222" s="142" t="n">
        <x:f>IF(M222&gt;0,N222/M222,"")</x:f>
        <x:v>0.09848484848484848</x:v>
      </x:c>
      <x:c r="Q222" s="141" t="n">
        <x:f>ROUND(L222*(1+'Assumptions'!$B$7)/'Assumptions'!$B$9,0)*'Assumptions'!$B$9</x:f>
        <x:v>2395</x:v>
      </x:c>
      <x:c r="R222" s="141" t="n">
        <x:f>Q222-M222</x:f>
        <x:v>415</x:v>
      </x:c>
      <x:c r="S222" s="143" t="n">
        <x:f>'Assumptions'!$B$8</x:f>
        <x:v>12</x:v>
      </x:c>
      <x:c r="T222" s="141" t="n">
        <x:f>N222*S222</x:f>
        <x:v>2340</x:v>
      </x:c>
      <x:c r="U222" s="139" t="str">
        <x:v>Source Valid</x:v>
      </x:c>
      <x:c r="V222" s="139" t="str">
        <x:v>High</x:v>
      </x:c>
      <x:c r="W222" s="147" t="str">
        <x:v>Source wholesale and buying prices retained</x:v>
      </x:c>
      <x:c r="X222" s="139" t="str">
        <x:v>Ready</x:v>
      </x:c>
      <x:c r="Y222" s="144" t="b">
        <x:v>1</x:v>
      </x:c>
      <x:c r="Z222" s="139" t="str">
        <x:v>WS RATES.pdf</x:v>
      </x:c>
      <x:c r="AA222" s="139" t="n">
        <x:v>7</x:v>
      </x:c>
      <x:c r="AB222" s="139" t="n">
        <x:v>6</x:v>
      </x:c>
      <x:c r="AC222" s="139" t="str">
        <x:v>QURAN PAK 165</x:v>
      </x:c>
      <x:c r="AD222" s="145" t="n">
        <x:v>2175</x:v>
      </x:c>
      <x:c r="AE222" s="147" t="str">
        <x:v>Merged across PDFs — Exact/source-linked match</x:v>
      </x:c>
      <x:c r="AF222" s="147" t="str">
        <x:v>Exact WS RATES.pdf name</x:v>
      </x:c>
      <x:c r="AG222" s="147" t="str">
        <x:v>Exact WS RATES.pdf category</x:v>
      </x:c>
      <x:c r="AH222" s="139" t="str">
        <x:v>WS-RATES:7:6</x:v>
      </x:c>
      <x:c r="AI222" s="146"/>
      <x:c r="AJ222" s="146"/>
      <x:c r="AK222" s="146"/>
      <x:c r="AL222" s="146"/>
      <x:c r="AM222" s="146"/>
      <x:c r="AN222" s="147" t="str"/>
    </x:row>
    <x:row r="223">
      <x:c r="A223" s="139" t="str">
        <x:v>RS-000222</x:v>
      </x:c>
      <x:c r="B223" s="147" t="str">
        <x:v>QURAN PAK 123</x:v>
      </x:c>
      <x:c r="C223" s="139" t="str">
        <x:v>SIPARA</x:v>
      </x:c>
      <x:c r="D223" s="139" t="str">
        <x:v>Both</x:v>
      </x:c>
      <x:c r="E223" s="147" t="str">
        <x:v>From initial classified workbook</x:v>
      </x:c>
      <x:c r="F223" s="139" t="str">
        <x:v>Piece</x:v>
      </x:c>
      <x:c r="G223" s="139"/>
      <x:c r="H223" s="139" t="str">
        <x:v>Not stated</x:v>
      </x:c>
      <x:c r="I223" s="139" t="str">
        <x:v>PKR</x:v>
      </x:c>
      <x:c r="J223" s="140" t="n">
        <x:v>1340</x:v>
      </x:c>
      <x:c r="K223" s="140" t="n">
        <x:v>1220</x:v>
      </x:c>
      <x:c r="L223" s="140" t="n">
        <x:v>1340</x:v>
      </x:c>
      <x:c r="M223" s="140" t="n">
        <x:v>1220</x:v>
      </x:c>
      <x:c r="N223" s="141" t="n">
        <x:f>L223-M223</x:f>
        <x:v>120</x:v>
      </x:c>
      <x:c r="O223" s="142" t="n">
        <x:f>IF(L223&gt;0,N223/L223,"")</x:f>
        <x:v>0.08955223880597014</x:v>
      </x:c>
      <x:c r="P223" s="142" t="n">
        <x:f>IF(M223&gt;0,N223/M223,"")</x:f>
        <x:v>0.09836065573770492</x:v>
      </x:c>
      <x:c r="Q223" s="141" t="n">
        <x:f>ROUND(L223*(1+'Assumptions'!$B$7)/'Assumptions'!$B$9,0)*'Assumptions'!$B$9</x:f>
        <x:v>1475</x:v>
      </x:c>
      <x:c r="R223" s="141" t="n">
        <x:f>Q223-M223</x:f>
        <x:v>255</x:v>
      </x:c>
      <x:c r="S223" s="143" t="n">
        <x:f>'Assumptions'!$B$8</x:f>
        <x:v>12</x:v>
      </x:c>
      <x:c r="T223" s="141" t="n">
        <x:f>N223*S223</x:f>
        <x:v>1440</x:v>
      </x:c>
      <x:c r="U223" s="139" t="str">
        <x:v>Source Valid</x:v>
      </x:c>
      <x:c r="V223" s="139" t="str">
        <x:v>High</x:v>
      </x:c>
      <x:c r="W223" s="147" t="str">
        <x:v>Source wholesale and buying prices retained</x:v>
      </x:c>
      <x:c r="X223" s="139" t="str">
        <x:v>Ready</x:v>
      </x:c>
      <x:c r="Y223" s="144" t="b">
        <x:v>1</x:v>
      </x:c>
      <x:c r="Z223" s="139" t="str">
        <x:v>WS RATES.pdf</x:v>
      </x:c>
      <x:c r="AA223" s="139" t="n">
        <x:v>7</x:v>
      </x:c>
      <x:c r="AB223" s="139" t="n">
        <x:v>7</x:v>
      </x:c>
      <x:c r="AC223" s="139" t="str">
        <x:v>QURAN PAK 123</x:v>
      </x:c>
      <x:c r="AD223" s="145" t="n">
        <x:v>1340</x:v>
      </x:c>
      <x:c r="AE223" s="147" t="str">
        <x:v>Merged across PDFs — Exact/source-linked match</x:v>
      </x:c>
      <x:c r="AF223" s="147" t="str">
        <x:v>Exact WS RATES.pdf name</x:v>
      </x:c>
      <x:c r="AG223" s="147" t="str">
        <x:v>Exact WS RATES.pdf category</x:v>
      </x:c>
      <x:c r="AH223" s="139" t="str">
        <x:v>WS-RATES:7:7</x:v>
      </x:c>
      <x:c r="AI223" s="146"/>
      <x:c r="AJ223" s="146"/>
      <x:c r="AK223" s="146"/>
      <x:c r="AL223" s="146"/>
      <x:c r="AM223" s="146"/>
      <x:c r="AN223" s="147" t="str"/>
    </x:row>
    <x:row r="224">
      <x:c r="A224" s="139" t="str">
        <x:v>RS-000223</x:v>
      </x:c>
      <x:c r="B224" s="147" t="str">
        <x:v>QURAN PAK 124</x:v>
      </x:c>
      <x:c r="C224" s="139" t="str">
        <x:v>SIPARA</x:v>
      </x:c>
      <x:c r="D224" s="139" t="str">
        <x:v>Both</x:v>
      </x:c>
      <x:c r="E224" s="147" t="str">
        <x:v>From initial classified workbook</x:v>
      </x:c>
      <x:c r="F224" s="139" t="str">
        <x:v>Piece</x:v>
      </x:c>
      <x:c r="G224" s="139"/>
      <x:c r="H224" s="139" t="str">
        <x:v>Not stated</x:v>
      </x:c>
      <x:c r="I224" s="139" t="str">
        <x:v>PKR</x:v>
      </x:c>
      <x:c r="J224" s="140" t="n">
        <x:v>1490</x:v>
      </x:c>
      <x:c r="K224" s="140" t="n">
        <x:v>1356</x:v>
      </x:c>
      <x:c r="L224" s="140" t="n">
        <x:v>1490</x:v>
      </x:c>
      <x:c r="M224" s="140" t="n">
        <x:v>1356</x:v>
      </x:c>
      <x:c r="N224" s="141" t="n">
        <x:f>L224-M224</x:f>
        <x:v>134</x:v>
      </x:c>
      <x:c r="O224" s="142" t="n">
        <x:f>IF(L224&gt;0,N224/L224,"")</x:f>
        <x:v>0.08993288590604027</x:v>
      </x:c>
      <x:c r="P224" s="142" t="n">
        <x:f>IF(M224&gt;0,N224/M224,"")</x:f>
        <x:v>0.09882005899705015</x:v>
      </x:c>
      <x:c r="Q224" s="141" t="n">
        <x:f>ROUND(L224*(1+'Assumptions'!$B$7)/'Assumptions'!$B$9,0)*'Assumptions'!$B$9</x:f>
        <x:v>1640</x:v>
      </x:c>
      <x:c r="R224" s="141" t="n">
        <x:f>Q224-M224</x:f>
        <x:v>284</x:v>
      </x:c>
      <x:c r="S224" s="143" t="n">
        <x:f>'Assumptions'!$B$8</x:f>
        <x:v>12</x:v>
      </x:c>
      <x:c r="T224" s="141" t="n">
        <x:f>N224*S224</x:f>
        <x:v>1608</x:v>
      </x:c>
      <x:c r="U224" s="139" t="str">
        <x:v>Source Valid</x:v>
      </x:c>
      <x:c r="V224" s="139" t="str">
        <x:v>High</x:v>
      </x:c>
      <x:c r="W224" s="147" t="str">
        <x:v>Source wholesale and buying prices retained</x:v>
      </x:c>
      <x:c r="X224" s="139" t="str">
        <x:v>Ready</x:v>
      </x:c>
      <x:c r="Y224" s="144" t="b">
        <x:v>1</x:v>
      </x:c>
      <x:c r="Z224" s="139" t="str">
        <x:v>WS RATES.pdf</x:v>
      </x:c>
      <x:c r="AA224" s="139" t="n">
        <x:v>7</x:v>
      </x:c>
      <x:c r="AB224" s="139" t="n">
        <x:v>8</x:v>
      </x:c>
      <x:c r="AC224" s="139" t="str">
        <x:v>QURAN PAK 124</x:v>
      </x:c>
      <x:c r="AD224" s="145" t="n">
        <x:v>1490</x:v>
      </x:c>
      <x:c r="AE224" s="147" t="str">
        <x:v>Merged across PDFs — Exact/source-linked match</x:v>
      </x:c>
      <x:c r="AF224" s="147" t="str">
        <x:v>Exact WS RATES.pdf name</x:v>
      </x:c>
      <x:c r="AG224" s="147" t="str">
        <x:v>Exact WS RATES.pdf category</x:v>
      </x:c>
      <x:c r="AH224" s="139" t="str">
        <x:v>WS-RATES:7:8</x:v>
      </x:c>
      <x:c r="AI224" s="146"/>
      <x:c r="AJ224" s="146"/>
      <x:c r="AK224" s="146"/>
      <x:c r="AL224" s="146"/>
      <x:c r="AM224" s="146"/>
      <x:c r="AN224" s="147" t="str"/>
    </x:row>
    <x:row r="225">
      <x:c r="A225" s="139" t="str">
        <x:v>RS-000224</x:v>
      </x:c>
      <x:c r="B225" s="147" t="str">
        <x:v>CHISHTI GALAXY NAZMAIN</x:v>
      </x:c>
      <x:c r="C225" s="139" t="str">
        <x:v>CHINA DAIRIES</x:v>
      </x:c>
      <x:c r="D225" s="139" t="str">
        <x:v>Both</x:v>
      </x:c>
      <x:c r="E225" s="147" t="str">
        <x:v>From initial classified workbook</x:v>
      </x:c>
      <x:c r="F225" s="139" t="str">
        <x:v>Piece</x:v>
      </x:c>
      <x:c r="G225" s="139"/>
      <x:c r="H225" s="139" t="str">
        <x:v>Not stated</x:v>
      </x:c>
      <x:c r="I225" s="139" t="str">
        <x:v>PKR</x:v>
      </x:c>
      <x:c r="J225" s="140" t="n">
        <x:v>70</x:v>
      </x:c>
      <x:c r="K225" s="140" t="n">
        <x:v>56</x:v>
      </x:c>
      <x:c r="L225" s="140" t="n">
        <x:v>70</x:v>
      </x:c>
      <x:c r="M225" s="140" t="n">
        <x:v>56</x:v>
      </x:c>
      <x:c r="N225" s="141" t="n">
        <x:f>L225-M225</x:f>
        <x:v>14</x:v>
      </x:c>
      <x:c r="O225" s="142" t="n">
        <x:f>IF(L225&gt;0,N225/L225,"")</x:f>
        <x:v>0.2</x:v>
      </x:c>
      <x:c r="P225" s="142" t="n">
        <x:f>IF(M225&gt;0,N225/M225,"")</x:f>
        <x:v>0.25</x:v>
      </x:c>
      <x:c r="Q225" s="141" t="n">
        <x:f>ROUND(L225*(1+'Assumptions'!$B$7)/'Assumptions'!$B$9,0)*'Assumptions'!$B$9</x:f>
        <x:v>75</x:v>
      </x:c>
      <x:c r="R225" s="141" t="n">
        <x:f>Q225-M225</x:f>
        <x:v>19</x:v>
      </x:c>
      <x:c r="S225" s="143" t="n">
        <x:f>'Assumptions'!$B$8</x:f>
        <x:v>12</x:v>
      </x:c>
      <x:c r="T225" s="141" t="n">
        <x:f>N225*S225</x:f>
        <x:v>168</x:v>
      </x:c>
      <x:c r="U225" s="139" t="str">
        <x:v>Source Valid</x:v>
      </x:c>
      <x:c r="V225" s="139" t="str">
        <x:v>High</x:v>
      </x:c>
      <x:c r="W225" s="147" t="str">
        <x:v>Source wholesale and buying prices retained</x:v>
      </x:c>
      <x:c r="X225" s="139" t="str">
        <x:v>Ready</x:v>
      </x:c>
      <x:c r="Y225" s="144" t="b">
        <x:v>1</x:v>
      </x:c>
      <x:c r="Z225" s="139" t="str">
        <x:v>WS RATES.pdf</x:v>
      </x:c>
      <x:c r="AA225" s="139" t="n">
        <x:v>7</x:v>
      </x:c>
      <x:c r="AB225" s="139" t="n">
        <x:v>9</x:v>
      </x:c>
      <x:c r="AC225" s="139" t="str">
        <x:v>CHISHTI GALAXY NAZMAIN</x:v>
      </x:c>
      <x:c r="AD225" s="145" t="n">
        <x:v>70</x:v>
      </x:c>
      <x:c r="AE225" s="147" t="str">
        <x:v>Merged across PDFs — Exact/source-linked match</x:v>
      </x:c>
      <x:c r="AF225" s="147" t="str">
        <x:v>Exact WS RATES.pdf name</x:v>
      </x:c>
      <x:c r="AG225" s="147" t="str">
        <x:v>Exact WS RATES.pdf category</x:v>
      </x:c>
      <x:c r="AH225" s="139" t="str">
        <x:v>WS-RATES:7:9</x:v>
      </x:c>
      <x:c r="AI225" s="146"/>
      <x:c r="AJ225" s="146"/>
      <x:c r="AK225" s="146"/>
      <x:c r="AL225" s="146"/>
      <x:c r="AM225" s="146"/>
      <x:c r="AN225" s="147" t="str"/>
    </x:row>
    <x:row r="226">
      <x:c r="A226" s="139" t="str">
        <x:v>RS-000225</x:v>
      </x:c>
      <x:c r="B226" s="147" t="str">
        <x:v>CHISHTI HANDLE COLOURING BO</x:v>
      </x:c>
      <x:c r="C226" s="139" t="str">
        <x:v>CHINA DAIRIES</x:v>
      </x:c>
      <x:c r="D226" s="139" t="str">
        <x:v>Both</x:v>
      </x:c>
      <x:c r="E226" s="147" t="str">
        <x:v>From initial classified workbook</x:v>
      </x:c>
      <x:c r="F226" s="139" t="str">
        <x:v>Piece</x:v>
      </x:c>
      <x:c r="G226" s="139"/>
      <x:c r="H226" s="139" t="str">
        <x:v>Not stated</x:v>
      </x:c>
      <x:c r="I226" s="139" t="str">
        <x:v>PKR</x:v>
      </x:c>
      <x:c r="J226" s="140" t="n">
        <x:v>37</x:v>
      </x:c>
      <x:c r="K226" s="140" t="n">
        <x:v>31</x:v>
      </x:c>
      <x:c r="L226" s="140" t="n">
        <x:v>37</x:v>
      </x:c>
      <x:c r="M226" s="140" t="n">
        <x:v>31</x:v>
      </x:c>
      <x:c r="N226" s="141" t="n">
        <x:f>L226-M226</x:f>
        <x:v>6</x:v>
      </x:c>
      <x:c r="O226" s="142" t="n">
        <x:f>IF(L226&gt;0,N226/L226,"")</x:f>
        <x:v>0.16216216216216217</x:v>
      </x:c>
      <x:c r="P226" s="142" t="n">
        <x:f>IF(M226&gt;0,N226/M226,"")</x:f>
        <x:v>0.1935483870967742</x:v>
      </x:c>
      <x:c r="Q226" s="141" t="n">
        <x:f>ROUND(L226*(1+'Assumptions'!$B$7)/'Assumptions'!$B$9,0)*'Assumptions'!$B$9</x:f>
        <x:v>40</x:v>
      </x:c>
      <x:c r="R226" s="141" t="n">
        <x:f>Q226-M226</x:f>
        <x:v>9</x:v>
      </x:c>
      <x:c r="S226" s="143" t="n">
        <x:f>'Assumptions'!$B$8</x:f>
        <x:v>12</x:v>
      </x:c>
      <x:c r="T226" s="141" t="n">
        <x:f>N226*S226</x:f>
        <x:v>72</x:v>
      </x:c>
      <x:c r="U226" s="139" t="str">
        <x:v>Source Valid</x:v>
      </x:c>
      <x:c r="V226" s="139" t="str">
        <x:v>High</x:v>
      </x:c>
      <x:c r="W226" s="147" t="str">
        <x:v>Source wholesale and buying prices retained</x:v>
      </x:c>
      <x:c r="X226" s="139" t="str">
        <x:v>Ready</x:v>
      </x:c>
      <x:c r="Y226" s="144" t="b">
        <x:v>1</x:v>
      </x:c>
      <x:c r="Z226" s="139" t="str">
        <x:v>WS RATES.pdf</x:v>
      </x:c>
      <x:c r="AA226" s="139" t="n">
        <x:v>7</x:v>
      </x:c>
      <x:c r="AB226" s="139" t="n">
        <x:v>10</x:v>
      </x:c>
      <x:c r="AC226" s="139" t="str">
        <x:v>CHISHTI HANDLE COLOURIN</x:v>
      </x:c>
      <x:c r="AD226" s="145" t="n">
        <x:v>37</x:v>
      </x:c>
      <x:c r="AE226" s="147" t="str">
        <x:v>Merged across PDFs — Truncated-name completion</x:v>
      </x:c>
      <x:c r="AF226" s="147" t="str">
        <x:v>Completed/updated from WS RATES.pdf</x:v>
      </x:c>
      <x:c r="AG226" s="147" t="str">
        <x:v>Exact WS RATES.pdf category</x:v>
      </x:c>
      <x:c r="AH226" s="139" t="str">
        <x:v>WS-RATES:7:10</x:v>
      </x:c>
      <x:c r="AI226" s="146"/>
      <x:c r="AJ226" s="146"/>
      <x:c r="AK226" s="146"/>
      <x:c r="AL226" s="146"/>
      <x:c r="AM226" s="146"/>
      <x:c r="AN226" s="147" t="str"/>
    </x:row>
    <x:row r="227">
      <x:c r="A227" s="139" t="str">
        <x:v>RS-000226</x:v>
      </x:c>
      <x:c r="B227" s="147" t="str">
        <x:v>CHISHTI HANDLE COLOURING BO</x:v>
      </x:c>
      <x:c r="C227" s="139" t="str">
        <x:v>CHINA DAIRIES</x:v>
      </x:c>
      <x:c r="D227" s="139" t="str">
        <x:v>Both</x:v>
      </x:c>
      <x:c r="E227" s="147" t="str">
        <x:v>From initial classified workbook</x:v>
      </x:c>
      <x:c r="F227" s="139" t="str">
        <x:v>Piece</x:v>
      </x:c>
      <x:c r="G227" s="139"/>
      <x:c r="H227" s="139" t="str">
        <x:v>Not stated</x:v>
      </x:c>
      <x:c r="I227" s="139" t="str">
        <x:v>PKR</x:v>
      </x:c>
      <x:c r="J227" s="140" t="n">
        <x:v>840</x:v>
      </x:c>
      <x:c r="K227" s="140" t="n">
        <x:v>730</x:v>
      </x:c>
      <x:c r="L227" s="140" t="n">
        <x:v>840</x:v>
      </x:c>
      <x:c r="M227" s="140" t="n">
        <x:v>730</x:v>
      </x:c>
      <x:c r="N227" s="141" t="n">
        <x:f>L227-M227</x:f>
        <x:v>110</x:v>
      </x:c>
      <x:c r="O227" s="142" t="n">
        <x:f>IF(L227&gt;0,N227/L227,"")</x:f>
        <x:v>0.13095238095238096</x:v>
      </x:c>
      <x:c r="P227" s="142" t="n">
        <x:f>IF(M227&gt;0,N227/M227,"")</x:f>
        <x:v>0.1506849315068493</x:v>
      </x:c>
      <x:c r="Q227" s="141" t="n">
        <x:f>ROUND(L227*(1+'Assumptions'!$B$7)/'Assumptions'!$B$9,0)*'Assumptions'!$B$9</x:f>
        <x:v>925</x:v>
      </x:c>
      <x:c r="R227" s="141" t="n">
        <x:f>Q227-M227</x:f>
        <x:v>195</x:v>
      </x:c>
      <x:c r="S227" s="143" t="n">
        <x:f>'Assumptions'!$B$8</x:f>
        <x:v>12</x:v>
      </x:c>
      <x:c r="T227" s="141" t="n">
        <x:f>N227*S227</x:f>
        <x:v>1320</x:v>
      </x:c>
      <x:c r="U227" s="139" t="str">
        <x:v>Source Valid</x:v>
      </x:c>
      <x:c r="V227" s="139" t="str">
        <x:v>High</x:v>
      </x:c>
      <x:c r="W227" s="147" t="str">
        <x:v>Source wholesale and buying prices retained</x:v>
      </x:c>
      <x:c r="X227" s="139" t="str">
        <x:v>Ready</x:v>
      </x:c>
      <x:c r="Y227" s="144" t="b">
        <x:v>1</x:v>
      </x:c>
      <x:c r="Z227" s="139" t="str">
        <x:v>WS RATES.pdf</x:v>
      </x:c>
      <x:c r="AA227" s="139" t="n">
        <x:v>7</x:v>
      </x:c>
      <x:c r="AB227" s="139" t="n">
        <x:v>11</x:v>
      </x:c>
      <x:c r="AC227" s="139" t="str">
        <x:v>CHISHTI HANDLE COLOURIN</x:v>
      </x:c>
      <x:c r="AD227" s="145" t="n">
        <x:v>840</x:v>
      </x:c>
      <x:c r="AE227" s="147" t="str">
        <x:v>Merged across PDFs — Truncated-name completion</x:v>
      </x:c>
      <x:c r="AF227" s="147" t="str">
        <x:v>Completed/updated from WS RATES.pdf</x:v>
      </x:c>
      <x:c r="AG227" s="147" t="str">
        <x:v>Exact WS RATES.pdf category</x:v>
      </x:c>
      <x:c r="AH227" s="139" t="str">
        <x:v>WS-RATES:7:11</x:v>
      </x:c>
      <x:c r="AI227" s="146"/>
      <x:c r="AJ227" s="146"/>
      <x:c r="AK227" s="146"/>
      <x:c r="AL227" s="146"/>
      <x:c r="AM227" s="146"/>
      <x:c r="AN227" s="147" t="str"/>
    </x:row>
    <x:row r="228">
      <x:c r="A228" s="139" t="str">
        <x:v>RS-000227</x:v>
      </x:c>
      <x:c r="B228" s="147" t="str">
        <x:v>CHISHTI SMART COLOURING BOO</x:v>
      </x:c>
      <x:c r="C228" s="139" t="str">
        <x:v>CHINA DAIRIES</x:v>
      </x:c>
      <x:c r="D228" s="139" t="str">
        <x:v>Both</x:v>
      </x:c>
      <x:c r="E228" s="147" t="str">
        <x:v>From initial classified workbook</x:v>
      </x:c>
      <x:c r="F228" s="139" t="str">
        <x:v>Piece</x:v>
      </x:c>
      <x:c r="G228" s="139"/>
      <x:c r="H228" s="139" t="str">
        <x:v>Not stated</x:v>
      </x:c>
      <x:c r="I228" s="139" t="str">
        <x:v>PKR</x:v>
      </x:c>
      <x:c r="J228" s="140" t="n">
        <x:v>360</x:v>
      </x:c>
      <x:c r="K228" s="140" t="n">
        <x:v>310</x:v>
      </x:c>
      <x:c r="L228" s="140" t="n">
        <x:v>360</x:v>
      </x:c>
      <x:c r="M228" s="140" t="n">
        <x:v>310</x:v>
      </x:c>
      <x:c r="N228" s="141" t="n">
        <x:f>L228-M228</x:f>
        <x:v>50</x:v>
      </x:c>
      <x:c r="O228" s="142" t="n">
        <x:f>IF(L228&gt;0,N228/L228,"")</x:f>
        <x:v>0.1388888888888889</x:v>
      </x:c>
      <x:c r="P228" s="142" t="n">
        <x:f>IF(M228&gt;0,N228/M228,"")</x:f>
        <x:v>0.16129032258064516</x:v>
      </x:c>
      <x:c r="Q228" s="141" t="n">
        <x:f>ROUND(L228*(1+'Assumptions'!$B$7)/'Assumptions'!$B$9,0)*'Assumptions'!$B$9</x:f>
        <x:v>395</x:v>
      </x:c>
      <x:c r="R228" s="141" t="n">
        <x:f>Q228-M228</x:f>
        <x:v>85</x:v>
      </x:c>
      <x:c r="S228" s="143" t="n">
        <x:f>'Assumptions'!$B$8</x:f>
        <x:v>12</x:v>
      </x:c>
      <x:c r="T228" s="141" t="n">
        <x:f>N228*S228</x:f>
        <x:v>600</x:v>
      </x:c>
      <x:c r="U228" s="139" t="str">
        <x:v>Source Valid</x:v>
      </x:c>
      <x:c r="V228" s="139" t="str">
        <x:v>High</x:v>
      </x:c>
      <x:c r="W228" s="147" t="str">
        <x:v>Source wholesale and buying prices retained</x:v>
      </x:c>
      <x:c r="X228" s="139" t="str">
        <x:v>Ready</x:v>
      </x:c>
      <x:c r="Y228" s="144" t="b">
        <x:v>1</x:v>
      </x:c>
      <x:c r="Z228" s="139" t="str">
        <x:v>WS RATES.pdf</x:v>
      </x:c>
      <x:c r="AA228" s="139" t="n">
        <x:v>7</x:v>
      </x:c>
      <x:c r="AB228" s="139" t="n">
        <x:v>12</x:v>
      </x:c>
      <x:c r="AC228" s="139" t="str">
        <x:v>CHISHTI SMART COLOURING</x:v>
      </x:c>
      <x:c r="AD228" s="145" t="n">
        <x:v>360</x:v>
      </x:c>
      <x:c r="AE228" s="147" t="str">
        <x:v>Merged across PDFs — Truncated-name completion</x:v>
      </x:c>
      <x:c r="AF228" s="147" t="str">
        <x:v>Completed/updated from WS RATES.pdf</x:v>
      </x:c>
      <x:c r="AG228" s="147" t="str">
        <x:v>Exact WS RATES.pdf category</x:v>
      </x:c>
      <x:c r="AH228" s="139" t="str">
        <x:v>WS-RATES:7:12</x:v>
      </x:c>
      <x:c r="AI228" s="146"/>
      <x:c r="AJ228" s="146"/>
      <x:c r="AK228" s="146"/>
      <x:c r="AL228" s="146"/>
      <x:c r="AM228" s="146"/>
      <x:c r="AN228" s="147" t="str"/>
    </x:row>
    <x:row r="229">
      <x:c r="A229" s="139" t="str">
        <x:v>RS-000228</x:v>
      </x:c>
      <x:c r="B229" s="147" t="str">
        <x:v>CHISHTI MINI COLOURING BOOK</x:v>
      </x:c>
      <x:c r="C229" s="139" t="str">
        <x:v>CHINA DAIRIES</x:v>
      </x:c>
      <x:c r="D229" s="139" t="str">
        <x:v>Both</x:v>
      </x:c>
      <x:c r="E229" s="147" t="str">
        <x:v>From initial classified workbook</x:v>
      </x:c>
      <x:c r="F229" s="139" t="str">
        <x:v>Piece</x:v>
      </x:c>
      <x:c r="G229" s="139"/>
      <x:c r="H229" s="139" t="str">
        <x:v>Not stated</x:v>
      </x:c>
      <x:c r="I229" s="139" t="str">
        <x:v>PKR</x:v>
      </x:c>
      <x:c r="J229" s="140" t="n">
        <x:v>220</x:v>
      </x:c>
      <x:c r="K229" s="140" t="n">
        <x:v>185</x:v>
      </x:c>
      <x:c r="L229" s="140" t="n">
        <x:v>220</x:v>
      </x:c>
      <x:c r="M229" s="140" t="n">
        <x:v>185</x:v>
      </x:c>
      <x:c r="N229" s="141" t="n">
        <x:f>L229-M229</x:f>
        <x:v>35</x:v>
      </x:c>
      <x:c r="O229" s="142" t="n">
        <x:f>IF(L229&gt;0,N229/L229,"")</x:f>
        <x:v>0.1590909090909091</x:v>
      </x:c>
      <x:c r="P229" s="142" t="n">
        <x:f>IF(M229&gt;0,N229/M229,"")</x:f>
        <x:v>0.1891891891891892</x:v>
      </x:c>
      <x:c r="Q229" s="141" t="n">
        <x:f>ROUND(L229*(1+'Assumptions'!$B$7)/'Assumptions'!$B$9,0)*'Assumptions'!$B$9</x:f>
        <x:v>240</x:v>
      </x:c>
      <x:c r="R229" s="141" t="n">
        <x:f>Q229-M229</x:f>
        <x:v>55</x:v>
      </x:c>
      <x:c r="S229" s="143" t="n">
        <x:f>'Assumptions'!$B$8</x:f>
        <x:v>12</x:v>
      </x:c>
      <x:c r="T229" s="141" t="n">
        <x:f>N229*S229</x:f>
        <x:v>420</x:v>
      </x:c>
      <x:c r="U229" s="139" t="str">
        <x:v>Source Valid</x:v>
      </x:c>
      <x:c r="V229" s="139" t="str">
        <x:v>High</x:v>
      </x:c>
      <x:c r="W229" s="147" t="str">
        <x:v>Source wholesale and buying prices retained</x:v>
      </x:c>
      <x:c r="X229" s="139" t="str">
        <x:v>Ready</x:v>
      </x:c>
      <x:c r="Y229" s="144" t="b">
        <x:v>1</x:v>
      </x:c>
      <x:c r="Z229" s="139" t="str">
        <x:v>WS RATES.pdf</x:v>
      </x:c>
      <x:c r="AA229" s="139" t="n">
        <x:v>7</x:v>
      </x:c>
      <x:c r="AB229" s="139" t="n">
        <x:v>13</x:v>
      </x:c>
      <x:c r="AC229" s="139" t="str">
        <x:v>CHISHTI MINI COLOURING B</x:v>
      </x:c>
      <x:c r="AD229" s="145" t="n">
        <x:v>220</x:v>
      </x:c>
      <x:c r="AE229" s="147" t="str">
        <x:v>Merged across PDFs — Truncated-name completion</x:v>
      </x:c>
      <x:c r="AF229" s="147" t="str">
        <x:v>Completed/updated from WS RATES.pdf</x:v>
      </x:c>
      <x:c r="AG229" s="147" t="str">
        <x:v>Exact WS RATES.pdf category</x:v>
      </x:c>
      <x:c r="AH229" s="139" t="str">
        <x:v>WS-RATES:7:13</x:v>
      </x:c>
      <x:c r="AI229" s="146"/>
      <x:c r="AJ229" s="146"/>
      <x:c r="AK229" s="146"/>
      <x:c r="AL229" s="146"/>
      <x:c r="AM229" s="146"/>
      <x:c r="AN229" s="147" t="str"/>
    </x:row>
    <x:row r="230">
      <x:c r="A230" s="139" t="str">
        <x:v>RS-000229</x:v>
      </x:c>
      <x:c r="B230" s="147" t="str">
        <x:v>HOME WORK DAIRY NO 777</x:v>
      </x:c>
      <x:c r="C230" s="139" t="str">
        <x:v>CHINA DAIRIES</x:v>
      </x:c>
      <x:c r="D230" s="139" t="str">
        <x:v>Both</x:v>
      </x:c>
      <x:c r="E230" s="147" t="str">
        <x:v>From initial classified workbook</x:v>
      </x:c>
      <x:c r="F230" s="139" t="str">
        <x:v>Piece</x:v>
      </x:c>
      <x:c r="G230" s="139"/>
      <x:c r="H230" s="139" t="str">
        <x:v>Not stated</x:v>
      </x:c>
      <x:c r="I230" s="139" t="str">
        <x:v>PKR</x:v>
      </x:c>
      <x:c r="J230" s="140" t="n">
        <x:v>55</x:v>
      </x:c>
      <x:c r="K230" s="140" t="n">
        <x:v>41</x:v>
      </x:c>
      <x:c r="L230" s="140" t="n">
        <x:v>55</x:v>
      </x:c>
      <x:c r="M230" s="140" t="n">
        <x:v>41</x:v>
      </x:c>
      <x:c r="N230" s="141" t="n">
        <x:f>L230-M230</x:f>
        <x:v>14</x:v>
      </x:c>
      <x:c r="O230" s="142" t="n">
        <x:f>IF(L230&gt;0,N230/L230,"")</x:f>
        <x:v>0.2545454545454545</x:v>
      </x:c>
      <x:c r="P230" s="142" t="n">
        <x:f>IF(M230&gt;0,N230/M230,"")</x:f>
        <x:v>0.34146341463414637</x:v>
      </x:c>
      <x:c r="Q230" s="141" t="n">
        <x:f>ROUND(L230*(1+'Assumptions'!$B$7)/'Assumptions'!$B$9,0)*'Assumptions'!$B$9</x:f>
        <x:v>60</x:v>
      </x:c>
      <x:c r="R230" s="141" t="n">
        <x:f>Q230-M230</x:f>
        <x:v>19</x:v>
      </x:c>
      <x:c r="S230" s="143" t="n">
        <x:f>'Assumptions'!$B$8</x:f>
        <x:v>12</x:v>
      </x:c>
      <x:c r="T230" s="141" t="n">
        <x:f>N230*S230</x:f>
        <x:v>168</x:v>
      </x:c>
      <x:c r="U230" s="139" t="str">
        <x:v>Source Valid</x:v>
      </x:c>
      <x:c r="V230" s="139" t="str">
        <x:v>High</x:v>
      </x:c>
      <x:c r="W230" s="147" t="str">
        <x:v>Source wholesale and buying prices retained</x:v>
      </x:c>
      <x:c r="X230" s="139" t="str">
        <x:v>Ready</x:v>
      </x:c>
      <x:c r="Y230" s="144" t="b">
        <x:v>1</x:v>
      </x:c>
      <x:c r="Z230" s="139" t="str">
        <x:v>WS RATES.pdf</x:v>
      </x:c>
      <x:c r="AA230" s="139" t="n">
        <x:v>7</x:v>
      </x:c>
      <x:c r="AB230" s="139" t="n">
        <x:v>14</x:v>
      </x:c>
      <x:c r="AC230" s="139" t="str">
        <x:v>HOME WORK DAIRY NO 777</x:v>
      </x:c>
      <x:c r="AD230" s="145" t="n">
        <x:v>55</x:v>
      </x:c>
      <x:c r="AE230" s="147" t="str">
        <x:v>Merged across PDFs — Exact/source-linked match</x:v>
      </x:c>
      <x:c r="AF230" s="147" t="str">
        <x:v>Exact WS RATES.pdf name</x:v>
      </x:c>
      <x:c r="AG230" s="147" t="str">
        <x:v>Exact WS RATES.pdf category</x:v>
      </x:c>
      <x:c r="AH230" s="139" t="str">
        <x:v>WS-RATES:7:14</x:v>
      </x:c>
      <x:c r="AI230" s="146"/>
      <x:c r="AJ230" s="146"/>
      <x:c r="AK230" s="146"/>
      <x:c r="AL230" s="146"/>
      <x:c r="AM230" s="146"/>
      <x:c r="AN230" s="147" t="str"/>
    </x:row>
    <x:row r="231">
      <x:c r="A231" s="139" t="str">
        <x:v>RS-000230</x:v>
      </x:c>
      <x:c r="B231" s="147" t="str">
        <x:v>HOME WORK DAIRY NO 666</x:v>
      </x:c>
      <x:c r="C231" s="139" t="str">
        <x:v>CHINA DAIRIES</x:v>
      </x:c>
      <x:c r="D231" s="139" t="str">
        <x:v>Both</x:v>
      </x:c>
      <x:c r="E231" s="147" t="str">
        <x:v>From initial classified workbook</x:v>
      </x:c>
      <x:c r="F231" s="139" t="str">
        <x:v>Piece</x:v>
      </x:c>
      <x:c r="G231" s="139"/>
      <x:c r="H231" s="139" t="str">
        <x:v>Not stated</x:v>
      </x:c>
      <x:c r="I231" s="139" t="str">
        <x:v>PKR</x:v>
      </x:c>
      <x:c r="J231" s="140" t="n">
        <x:v>60</x:v>
      </x:c>
      <x:c r="K231" s="140" t="n">
        <x:v>47</x:v>
      </x:c>
      <x:c r="L231" s="140" t="n">
        <x:v>60</x:v>
      </x:c>
      <x:c r="M231" s="140" t="n">
        <x:v>47</x:v>
      </x:c>
      <x:c r="N231" s="141" t="n">
        <x:f>L231-M231</x:f>
        <x:v>13</x:v>
      </x:c>
      <x:c r="O231" s="142" t="n">
        <x:f>IF(L231&gt;0,N231/L231,"")</x:f>
        <x:v>0.21666666666666667</x:v>
      </x:c>
      <x:c r="P231" s="142" t="n">
        <x:f>IF(M231&gt;0,N231/M231,"")</x:f>
        <x:v>0.2765957446808511</x:v>
      </x:c>
      <x:c r="Q231" s="141" t="n">
        <x:f>ROUND(L231*(1+'Assumptions'!$B$7)/'Assumptions'!$B$9,0)*'Assumptions'!$B$9</x:f>
        <x:v>65</x:v>
      </x:c>
      <x:c r="R231" s="141" t="n">
        <x:f>Q231-M231</x:f>
        <x:v>18</x:v>
      </x:c>
      <x:c r="S231" s="143" t="n">
        <x:f>'Assumptions'!$B$8</x:f>
        <x:v>12</x:v>
      </x:c>
      <x:c r="T231" s="141" t="n">
        <x:f>N231*S231</x:f>
        <x:v>156</x:v>
      </x:c>
      <x:c r="U231" s="139" t="str">
        <x:v>Source Valid</x:v>
      </x:c>
      <x:c r="V231" s="139" t="str">
        <x:v>High</x:v>
      </x:c>
      <x:c r="W231" s="147" t="str">
        <x:v>Source wholesale and buying prices retained</x:v>
      </x:c>
      <x:c r="X231" s="139" t="str">
        <x:v>Ready</x:v>
      </x:c>
      <x:c r="Y231" s="144" t="b">
        <x:v>1</x:v>
      </x:c>
      <x:c r="Z231" s="139" t="str">
        <x:v>WS RATES.pdf</x:v>
      </x:c>
      <x:c r="AA231" s="139" t="n">
        <x:v>7</x:v>
      </x:c>
      <x:c r="AB231" s="139" t="n">
        <x:v>15</x:v>
      </x:c>
      <x:c r="AC231" s="139" t="str">
        <x:v>HOME WORK DAIRY NO 666</x:v>
      </x:c>
      <x:c r="AD231" s="145" t="n">
        <x:v>60</x:v>
      </x:c>
      <x:c r="AE231" s="147" t="str">
        <x:v>Merged across PDFs — Exact/source-linked match</x:v>
      </x:c>
      <x:c r="AF231" s="147" t="str">
        <x:v>Exact WS RATES.pdf name</x:v>
      </x:c>
      <x:c r="AG231" s="147" t="str">
        <x:v>Exact WS RATES.pdf category</x:v>
      </x:c>
      <x:c r="AH231" s="139" t="str">
        <x:v>WS-RATES:7:15</x:v>
      </x:c>
      <x:c r="AI231" s="146"/>
      <x:c r="AJ231" s="146"/>
      <x:c r="AK231" s="146"/>
      <x:c r="AL231" s="146"/>
      <x:c r="AM231" s="146"/>
      <x:c r="AN231" s="147" t="str"/>
    </x:row>
    <x:row r="232">
      <x:c r="A232" s="139" t="str">
        <x:v>RS-000231</x:v>
      </x:c>
      <x:c r="B232" s="147" t="str">
        <x:v>HOME WORK DAIRY NO 555</x:v>
      </x:c>
      <x:c r="C232" s="139" t="str">
        <x:v>CHINA DAIRIES</x:v>
      </x:c>
      <x:c r="D232" s="139" t="str">
        <x:v>Both</x:v>
      </x:c>
      <x:c r="E232" s="147" t="str">
        <x:v>From initial classified workbook</x:v>
      </x:c>
      <x:c r="F232" s="139" t="str">
        <x:v>Piece</x:v>
      </x:c>
      <x:c r="G232" s="139"/>
      <x:c r="H232" s="139" t="str">
        <x:v>Not stated</x:v>
      </x:c>
      <x:c r="I232" s="139" t="str">
        <x:v>PKR</x:v>
      </x:c>
      <x:c r="J232" s="140" t="n">
        <x:v>40</x:v>
      </x:c>
      <x:c r="K232" s="140" t="n">
        <x:v>29</x:v>
      </x:c>
      <x:c r="L232" s="140" t="n">
        <x:v>40</x:v>
      </x:c>
      <x:c r="M232" s="140" t="n">
        <x:v>29</x:v>
      </x:c>
      <x:c r="N232" s="141" t="n">
        <x:f>L232-M232</x:f>
        <x:v>11</x:v>
      </x:c>
      <x:c r="O232" s="142" t="n">
        <x:f>IF(L232&gt;0,N232/L232,"")</x:f>
        <x:v>0.275</x:v>
      </x:c>
      <x:c r="P232" s="142" t="n">
        <x:f>IF(M232&gt;0,N232/M232,"")</x:f>
        <x:v>0.3793103448275862</x:v>
      </x:c>
      <x:c r="Q232" s="141" t="n">
        <x:f>ROUND(L232*(1+'Assumptions'!$B$7)/'Assumptions'!$B$9,0)*'Assumptions'!$B$9</x:f>
        <x:v>45</x:v>
      </x:c>
      <x:c r="R232" s="141" t="n">
        <x:f>Q232-M232</x:f>
        <x:v>16</x:v>
      </x:c>
      <x:c r="S232" s="143" t="n">
        <x:f>'Assumptions'!$B$8</x:f>
        <x:v>12</x:v>
      </x:c>
      <x:c r="T232" s="141" t="n">
        <x:f>N232*S232</x:f>
        <x:v>132</x:v>
      </x:c>
      <x:c r="U232" s="139" t="str">
        <x:v>Source Valid</x:v>
      </x:c>
      <x:c r="V232" s="139" t="str">
        <x:v>High</x:v>
      </x:c>
      <x:c r="W232" s="147" t="str">
        <x:v>Source wholesale and buying prices retained</x:v>
      </x:c>
      <x:c r="X232" s="139" t="str">
        <x:v>Ready</x:v>
      </x:c>
      <x:c r="Y232" s="144" t="b">
        <x:v>1</x:v>
      </x:c>
      <x:c r="Z232" s="139" t="str">
        <x:v>WS RATES.pdf</x:v>
      </x:c>
      <x:c r="AA232" s="139" t="n">
        <x:v>7</x:v>
      </x:c>
      <x:c r="AB232" s="139" t="n">
        <x:v>16</x:v>
      </x:c>
      <x:c r="AC232" s="139" t="str">
        <x:v>HOME WORK DAIRY NO 555</x:v>
      </x:c>
      <x:c r="AD232" s="145" t="n">
        <x:v>40</x:v>
      </x:c>
      <x:c r="AE232" s="147" t="str">
        <x:v>Merged across PDFs — Exact/source-linked match</x:v>
      </x:c>
      <x:c r="AF232" s="147" t="str">
        <x:v>Exact WS RATES.pdf name</x:v>
      </x:c>
      <x:c r="AG232" s="147" t="str">
        <x:v>Exact WS RATES.pdf category</x:v>
      </x:c>
      <x:c r="AH232" s="139" t="str">
        <x:v>WS-RATES:7:16</x:v>
      </x:c>
      <x:c r="AI232" s="146"/>
      <x:c r="AJ232" s="146"/>
      <x:c r="AK232" s="146"/>
      <x:c r="AL232" s="146"/>
      <x:c r="AM232" s="146"/>
      <x:c r="AN232" s="147" t="str"/>
    </x:row>
    <x:row r="233">
      <x:c r="A233" s="139" t="str">
        <x:v>RS-000232</x:v>
      </x:c>
      <x:c r="B233" s="147" t="str">
        <x:v>VISITING CARD HOLDER DG022</x:v>
      </x:c>
      <x:c r="C233" s="139" t="str">
        <x:v>CHINA</x:v>
      </x:c>
      <x:c r="D233" s="139" t="str">
        <x:v>Both</x:v>
      </x:c>
      <x:c r="E233" s="147" t="str">
        <x:v>From initial classified workbook</x:v>
      </x:c>
      <x:c r="F233" s="139" t="str">
        <x:v>Piece</x:v>
      </x:c>
      <x:c r="G233" s="139"/>
      <x:c r="H233" s="139" t="str">
        <x:v>Not stated</x:v>
      </x:c>
      <x:c r="I233" s="139" t="str">
        <x:v>PKR</x:v>
      </x:c>
      <x:c r="J233" s="140" t="n">
        <x:v>160</x:v>
      </x:c>
      <x:c r="K233" s="140" t="n">
        <x:v>145</x:v>
      </x:c>
      <x:c r="L233" s="140" t="n">
        <x:v>160</x:v>
      </x:c>
      <x:c r="M233" s="140" t="n">
        <x:v>145</x:v>
      </x:c>
      <x:c r="N233" s="141" t="n">
        <x:f>L233-M233</x:f>
        <x:v>15</x:v>
      </x:c>
      <x:c r="O233" s="142" t="n">
        <x:f>IF(L233&gt;0,N233/L233,"")</x:f>
        <x:v>0.09375</x:v>
      </x:c>
      <x:c r="P233" s="142" t="n">
        <x:f>IF(M233&gt;0,N233/M233,"")</x:f>
        <x:v>0.10344827586206896</x:v>
      </x:c>
      <x:c r="Q233" s="141" t="n">
        <x:f>ROUND(L233*(1+'Assumptions'!$B$7)/'Assumptions'!$B$9,0)*'Assumptions'!$B$9</x:f>
        <x:v>175</x:v>
      </x:c>
      <x:c r="R233" s="141" t="n">
        <x:f>Q233-M233</x:f>
        <x:v>30</x:v>
      </x:c>
      <x:c r="S233" s="143" t="n">
        <x:f>'Assumptions'!$B$8</x:f>
        <x:v>12</x:v>
      </x:c>
      <x:c r="T233" s="141" t="n">
        <x:f>N233*S233</x:f>
        <x:v>180</x:v>
      </x:c>
      <x:c r="U233" s="139" t="str">
        <x:v>Source Valid</x:v>
      </x:c>
      <x:c r="V233" s="139" t="str">
        <x:v>High</x:v>
      </x:c>
      <x:c r="W233" s="147" t="str">
        <x:v>Source wholesale and buying prices retained</x:v>
      </x:c>
      <x:c r="X233" s="139" t="str">
        <x:v>Ready</x:v>
      </x:c>
      <x:c r="Y233" s="144" t="b">
        <x:v>1</x:v>
      </x:c>
      <x:c r="Z233" s="139" t="str">
        <x:v>WS RATES.pdf</x:v>
      </x:c>
      <x:c r="AA233" s="139" t="n">
        <x:v>7</x:v>
      </x:c>
      <x:c r="AB233" s="139" t="n">
        <x:v>17</x:v>
      </x:c>
      <x:c r="AC233" s="139" t="str">
        <x:v>VISITING CARD HOLDER DG</x:v>
      </x:c>
      <x:c r="AD233" s="145" t="n">
        <x:v>160</x:v>
      </x:c>
      <x:c r="AE233" s="147" t="str">
        <x:v>Merged across PDFs — Truncated-name completion</x:v>
      </x:c>
      <x:c r="AF233" s="147" t="str">
        <x:v>Completed/updated from WS RATES.pdf</x:v>
      </x:c>
      <x:c r="AG233" s="147" t="str">
        <x:v>Exact WS RATES.pdf category</x:v>
      </x:c>
      <x:c r="AH233" s="139" t="str">
        <x:v>WS-RATES:7:17</x:v>
      </x:c>
      <x:c r="AI233" s="146"/>
      <x:c r="AJ233" s="146"/>
      <x:c r="AK233" s="146"/>
      <x:c r="AL233" s="146"/>
      <x:c r="AM233" s="146"/>
      <x:c r="AN233" s="147" t="str"/>
    </x:row>
    <x:row r="234">
      <x:c r="A234" s="139" t="str">
        <x:v>RS-000233</x:v>
      </x:c>
      <x:c r="B234" s="147" t="str">
        <x:v>CRAPE PAPER (G/S)</x:v>
      </x:c>
      <x:c r="C234" s="139" t="str">
        <x:v>CHINA</x:v>
      </x:c>
      <x:c r="D234" s="139" t="str">
        <x:v>Both</x:v>
      </x:c>
      <x:c r="E234" s="147" t="str">
        <x:v>From initial classified workbook</x:v>
      </x:c>
      <x:c r="F234" s="139" t="str">
        <x:v>Piece</x:v>
      </x:c>
      <x:c r="G234" s="139"/>
      <x:c r="H234" s="139" t="str">
        <x:v>Not stated</x:v>
      </x:c>
      <x:c r="I234" s="139" t="str">
        <x:v>PKR</x:v>
      </x:c>
      <x:c r="J234" s="140" t="n">
        <x:v>580</x:v>
      </x:c>
      <x:c r="K234" s="140" t="n">
        <x:v>550</x:v>
      </x:c>
      <x:c r="L234" s="140" t="n">
        <x:v>580</x:v>
      </x:c>
      <x:c r="M234" s="140" t="n">
        <x:v>550</x:v>
      </x:c>
      <x:c r="N234" s="141" t="n">
        <x:f>L234-M234</x:f>
        <x:v>30</x:v>
      </x:c>
      <x:c r="O234" s="142" t="n">
        <x:f>IF(L234&gt;0,N234/L234,"")</x:f>
        <x:v>0.05172413793103448</x:v>
      </x:c>
      <x:c r="P234" s="142" t="n">
        <x:f>IF(M234&gt;0,N234/M234,"")</x:f>
        <x:v>0.05454545454545454</x:v>
      </x:c>
      <x:c r="Q234" s="141" t="n">
        <x:f>ROUND(L234*(1+'Assumptions'!$B$7)/'Assumptions'!$B$9,0)*'Assumptions'!$B$9</x:f>
        <x:v>640</x:v>
      </x:c>
      <x:c r="R234" s="141" t="n">
        <x:f>Q234-M234</x:f>
        <x:v>90</x:v>
      </x:c>
      <x:c r="S234" s="143" t="n">
        <x:f>'Assumptions'!$B$8</x:f>
        <x:v>12</x:v>
      </x:c>
      <x:c r="T234" s="141" t="n">
        <x:f>N234*S234</x:f>
        <x:v>360</x:v>
      </x:c>
      <x:c r="U234" s="139" t="str">
        <x:v>Source Valid</x:v>
      </x:c>
      <x:c r="V234" s="139" t="str">
        <x:v>High</x:v>
      </x:c>
      <x:c r="W234" s="147" t="str">
        <x:v>Source wholesale and buying prices retained</x:v>
      </x:c>
      <x:c r="X234" s="139" t="str">
        <x:v>Ready</x:v>
      </x:c>
      <x:c r="Y234" s="144" t="b">
        <x:v>1</x:v>
      </x:c>
      <x:c r="Z234" s="139" t="str">
        <x:v>WS RATES.pdf</x:v>
      </x:c>
      <x:c r="AA234" s="139" t="n">
        <x:v>7</x:v>
      </x:c>
      <x:c r="AB234" s="139" t="n">
        <x:v>18</x:v>
      </x:c>
      <x:c r="AC234" s="139" t="str">
        <x:v>CRAPE PAPER (G/S)</x:v>
      </x:c>
      <x:c r="AD234" s="145" t="n">
        <x:v>580</x:v>
      </x:c>
      <x:c r="AE234" s="147" t="str">
        <x:v>Merged across PDFs — Exact/source-linked match</x:v>
      </x:c>
      <x:c r="AF234" s="147" t="str">
        <x:v>Exact WS RATES.pdf name</x:v>
      </x:c>
      <x:c r="AG234" s="147" t="str">
        <x:v>Exact WS RATES.pdf category</x:v>
      </x:c>
      <x:c r="AH234" s="139" t="str">
        <x:v>WS-RATES:7:18</x:v>
      </x:c>
      <x:c r="AI234" s="146"/>
      <x:c r="AJ234" s="146"/>
      <x:c r="AK234" s="146"/>
      <x:c r="AL234" s="146"/>
      <x:c r="AM234" s="146"/>
      <x:c r="AN234" s="147" t="str"/>
    </x:row>
    <x:row r="235">
      <x:c r="A235" s="139" t="str">
        <x:v>RS-000234</x:v>
      </x:c>
      <x:c r="B235" s="147" t="str">
        <x:v>PAINT BRUSH 12PCS (A6075R)</x:v>
      </x:c>
      <x:c r="C235" s="139" t="str">
        <x:v>BRUSHES</x:v>
      </x:c>
      <x:c r="D235" s="139" t="str">
        <x:v>Wholesale/Bulk</x:v>
      </x:c>
      <x:c r="E235" s="147" t="str">
        <x:v>From initial classified workbook</x:v>
      </x:c>
      <x:c r="F235" s="139" t="str">
        <x:v>Pack</x:v>
      </x:c>
      <x:c r="G235" s="139" t="n">
        <x:v>12</x:v>
      </x:c>
      <x:c r="H235" s="139" t="str">
        <x:v>Parsed from product name</x:v>
      </x:c>
      <x:c r="I235" s="139" t="str">
        <x:v>PKR</x:v>
      </x:c>
      <x:c r="J235" s="140" t="n">
        <x:v>480</x:v>
      </x:c>
      <x:c r="K235" s="140" t="n">
        <x:v>425</x:v>
      </x:c>
      <x:c r="L235" s="140" t="n">
        <x:v>480</x:v>
      </x:c>
      <x:c r="M235" s="140" t="n">
        <x:v>425</x:v>
      </x:c>
      <x:c r="N235" s="141" t="n">
        <x:f>L235-M235</x:f>
        <x:v>55</x:v>
      </x:c>
      <x:c r="O235" s="142" t="n">
        <x:f>IF(L235&gt;0,N235/L235,"")</x:f>
        <x:v>0.11458333333333333</x:v>
      </x:c>
      <x:c r="P235" s="142" t="n">
        <x:f>IF(M235&gt;0,N235/M235,"")</x:f>
        <x:v>0.12941176470588237</x:v>
      </x:c>
      <x:c r="Q235" s="141" t="n">
        <x:f>ROUND(L235*(1+'Assumptions'!$B$7)/'Assumptions'!$B$9,0)*'Assumptions'!$B$9</x:f>
        <x:v>530</x:v>
      </x:c>
      <x:c r="R235" s="141" t="n">
        <x:f>Q235-M235</x:f>
        <x:v>105</x:v>
      </x:c>
      <x:c r="S235" s="143" t="n">
        <x:f>'Assumptions'!$B$8</x:f>
        <x:v>12</x:v>
      </x:c>
      <x:c r="T235" s="141" t="n">
        <x:f>N235*S235</x:f>
        <x:v>660</x:v>
      </x:c>
      <x:c r="U235" s="139" t="str">
        <x:v>Source Valid</x:v>
      </x:c>
      <x:c r="V235" s="139" t="str">
        <x:v>High</x:v>
      </x:c>
      <x:c r="W235" s="147" t="str">
        <x:v>Source wholesale and buying prices retained</x:v>
      </x:c>
      <x:c r="X235" s="139" t="str">
        <x:v>Ready</x:v>
      </x:c>
      <x:c r="Y235" s="144" t="b">
        <x:v>1</x:v>
      </x:c>
      <x:c r="Z235" s="139" t="str">
        <x:v>WS RATES.pdf</x:v>
      </x:c>
      <x:c r="AA235" s="139" t="n">
        <x:v>7</x:v>
      </x:c>
      <x:c r="AB235" s="139" t="n">
        <x:v>19</x:v>
      </x:c>
      <x:c r="AC235" s="139" t="str">
        <x:v>PAINT BRUSH 12PCS (A6075</x:v>
      </x:c>
      <x:c r="AD235" s="145" t="n">
        <x:v>480</x:v>
      </x:c>
      <x:c r="AE235" s="147" t="str">
        <x:v>Merged across PDFs — Truncated-name completion</x:v>
      </x:c>
      <x:c r="AF235" s="147" t="str">
        <x:v>Completed/updated from WS RATES.pdf</x:v>
      </x:c>
      <x:c r="AG235" s="147" t="str">
        <x:v>Exact WS RATES.pdf category</x:v>
      </x:c>
      <x:c r="AH235" s="139" t="str">
        <x:v>WS-RATES:7:19</x:v>
      </x:c>
      <x:c r="AI235" s="146"/>
      <x:c r="AJ235" s="146"/>
      <x:c r="AK235" s="146"/>
      <x:c r="AL235" s="146"/>
      <x:c r="AM235" s="146"/>
      <x:c r="AN235" s="147" t="str"/>
    </x:row>
    <x:row r="236">
      <x:c r="A236" s="139" t="str">
        <x:v>RS-000235</x:v>
      </x:c>
      <x:c r="B236" s="147" t="str">
        <x:v>PAINT BRUSH 5PCS (A6090f)</x:v>
      </x:c>
      <x:c r="C236" s="139" t="str">
        <x:v>BRUSHES</x:v>
      </x:c>
      <x:c r="D236" s="139" t="str">
        <x:v>Wholesale/Bulk</x:v>
      </x:c>
      <x:c r="E236" s="147" t="str">
        <x:v>From initial classified workbook</x:v>
      </x:c>
      <x:c r="F236" s="139" t="str">
        <x:v>Pack</x:v>
      </x:c>
      <x:c r="G236" s="139" t="n">
        <x:v>5</x:v>
      </x:c>
      <x:c r="H236" s="139" t="str">
        <x:v>Parsed from product name</x:v>
      </x:c>
      <x:c r="I236" s="139" t="str">
        <x:v>PKR</x:v>
      </x:c>
      <x:c r="J236" s="140" t="n">
        <x:v>290</x:v>
      </x:c>
      <x:c r="K236" s="140" t="n">
        <x:v>220</x:v>
      </x:c>
      <x:c r="L236" s="140" t="n">
        <x:v>290</x:v>
      </x:c>
      <x:c r="M236" s="140" t="n">
        <x:v>220</x:v>
      </x:c>
      <x:c r="N236" s="141" t="n">
        <x:f>L236-M236</x:f>
        <x:v>70</x:v>
      </x:c>
      <x:c r="O236" s="142" t="n">
        <x:f>IF(L236&gt;0,N236/L236,"")</x:f>
        <x:v>0.2413793103448276</x:v>
      </x:c>
      <x:c r="P236" s="142" t="n">
        <x:f>IF(M236&gt;0,N236/M236,"")</x:f>
        <x:v>0.3181818181818182</x:v>
      </x:c>
      <x:c r="Q236" s="141" t="n">
        <x:f>ROUND(L236*(1+'Assumptions'!$B$7)/'Assumptions'!$B$9,0)*'Assumptions'!$B$9</x:f>
        <x:v>320</x:v>
      </x:c>
      <x:c r="R236" s="141" t="n">
        <x:f>Q236-M236</x:f>
        <x:v>100</x:v>
      </x:c>
      <x:c r="S236" s="143" t="n">
        <x:f>'Assumptions'!$B$8</x:f>
        <x:v>12</x:v>
      </x:c>
      <x:c r="T236" s="141" t="n">
        <x:f>N236*S236</x:f>
        <x:v>840</x:v>
      </x:c>
      <x:c r="U236" s="139" t="str">
        <x:v>Source Valid</x:v>
      </x:c>
      <x:c r="V236" s="139" t="str">
        <x:v>High</x:v>
      </x:c>
      <x:c r="W236" s="147" t="str">
        <x:v>Source wholesale and buying prices retained</x:v>
      </x:c>
      <x:c r="X236" s="139" t="str">
        <x:v>Ready</x:v>
      </x:c>
      <x:c r="Y236" s="144" t="b">
        <x:v>1</x:v>
      </x:c>
      <x:c r="Z236" s="139" t="str">
        <x:v>WS RATES.pdf</x:v>
      </x:c>
      <x:c r="AA236" s="139" t="n">
        <x:v>7</x:v>
      </x:c>
      <x:c r="AB236" s="139" t="n">
        <x:v>20</x:v>
      </x:c>
      <x:c r="AC236" s="139" t="str">
        <x:v>PAINT BRUSH 5PCS (A6090f)</x:v>
      </x:c>
      <x:c r="AD236" s="145" t="n">
        <x:v>290</x:v>
      </x:c>
      <x:c r="AE236" s="147" t="str">
        <x:v>Merged across PDFs — Exact/source-linked match</x:v>
      </x:c>
      <x:c r="AF236" s="147" t="str">
        <x:v>Exact WS RATES.pdf name</x:v>
      </x:c>
      <x:c r="AG236" s="147" t="str">
        <x:v>Exact WS RATES.pdf category</x:v>
      </x:c>
      <x:c r="AH236" s="139" t="str">
        <x:v>WS-RATES:7:20</x:v>
      </x:c>
      <x:c r="AI236" s="146"/>
      <x:c r="AJ236" s="146"/>
      <x:c r="AK236" s="146"/>
      <x:c r="AL236" s="146"/>
      <x:c r="AM236" s="146"/>
      <x:c r="AN236" s="147" t="str"/>
    </x:row>
    <x:row r="237">
      <x:c r="A237" s="139" t="str">
        <x:v>RS-000236</x:v>
      </x:c>
      <x:c r="B237" s="147" t="str">
        <x:v>DUX CHOCO PENCIL</x:v>
      </x:c>
      <x:c r="C237" s="139" t="str">
        <x:v>PENCILS</x:v>
      </x:c>
      <x:c r="D237" s="139" t="str">
        <x:v>Both</x:v>
      </x:c>
      <x:c r="E237" s="147" t="str">
        <x:v>From initial classified workbook</x:v>
      </x:c>
      <x:c r="F237" s="139" t="str">
        <x:v>Piece</x:v>
      </x:c>
      <x:c r="G237" s="139"/>
      <x:c r="H237" s="139" t="str">
        <x:v>Not stated</x:v>
      </x:c>
      <x:c r="I237" s="139" t="str">
        <x:v>PKR</x:v>
      </x:c>
      <x:c r="J237" s="140" t="n">
        <x:v>396</x:v>
      </x:c>
      <x:c r="K237" s="140" t="n">
        <x:v>375</x:v>
      </x:c>
      <x:c r="L237" s="140" t="n">
        <x:v>396</x:v>
      </x:c>
      <x:c r="M237" s="140" t="n">
        <x:v>375</x:v>
      </x:c>
      <x:c r="N237" s="141" t="n">
        <x:f>L237-M237</x:f>
        <x:v>21</x:v>
      </x:c>
      <x:c r="O237" s="142" t="n">
        <x:f>IF(L237&gt;0,N237/L237,"")</x:f>
        <x:v>0.05303030303030303</x:v>
      </x:c>
      <x:c r="P237" s="142" t="n">
        <x:f>IF(M237&gt;0,N237/M237,"")</x:f>
        <x:v>0.056</x:v>
      </x:c>
      <x:c r="Q237" s="141" t="n">
        <x:f>ROUND(L237*(1+'Assumptions'!$B$7)/'Assumptions'!$B$9,0)*'Assumptions'!$B$9</x:f>
        <x:v>435</x:v>
      </x:c>
      <x:c r="R237" s="141" t="n">
        <x:f>Q237-M237</x:f>
        <x:v>60</x:v>
      </x:c>
      <x:c r="S237" s="143" t="n">
        <x:f>'Assumptions'!$B$8</x:f>
        <x:v>12</x:v>
      </x:c>
      <x:c r="T237" s="141" t="n">
        <x:f>N237*S237</x:f>
        <x:v>252</x:v>
      </x:c>
      <x:c r="U237" s="139" t="str">
        <x:v>Source Valid</x:v>
      </x:c>
      <x:c r="V237" s="139" t="str">
        <x:v>High</x:v>
      </x:c>
      <x:c r="W237" s="147" t="str">
        <x:v>Source wholesale and buying prices retained</x:v>
      </x:c>
      <x:c r="X237" s="139" t="str">
        <x:v>Ready</x:v>
      </x:c>
      <x:c r="Y237" s="144" t="b">
        <x:v>1</x:v>
      </x:c>
      <x:c r="Z237" s="139" t="str">
        <x:v>WS RATES.pdf</x:v>
      </x:c>
      <x:c r="AA237" s="139" t="n">
        <x:v>7</x:v>
      </x:c>
      <x:c r="AB237" s="139" t="n">
        <x:v>21</x:v>
      </x:c>
      <x:c r="AC237" s="139" t="str">
        <x:v>DUX CHOCO PENCIL</x:v>
      </x:c>
      <x:c r="AD237" s="145" t="n">
        <x:v>396</x:v>
      </x:c>
      <x:c r="AE237" s="147" t="str">
        <x:v>Merged across PDFs — Exact/source-linked match</x:v>
      </x:c>
      <x:c r="AF237" s="147" t="str">
        <x:v>Exact WS RATES.pdf name</x:v>
      </x:c>
      <x:c r="AG237" s="147" t="str">
        <x:v>Exact WS RATES.pdf category</x:v>
      </x:c>
      <x:c r="AH237" s="139" t="str">
        <x:v>WS-RATES:7:21</x:v>
      </x:c>
      <x:c r="AI237" s="146"/>
      <x:c r="AJ237" s="146"/>
      <x:c r="AK237" s="146"/>
      <x:c r="AL237" s="146"/>
      <x:c r="AM237" s="146"/>
      <x:c r="AN237" s="147" t="str"/>
    </x:row>
    <x:row r="238">
      <x:c r="A238" s="139" t="str">
        <x:v>RS-000237</x:v>
      </x:c>
      <x:c r="B238" s="147" t="str">
        <x:v>COLOURING KIT 46PCS BOX</x:v>
      </x:c>
      <x:c r="C238" s="139" t="str">
        <x:v>COLORING KIT</x:v>
      </x:c>
      <x:c r="D238" s="139" t="str">
        <x:v>Wholesale/Bulk</x:v>
      </x:c>
      <x:c r="E238" s="147" t="str">
        <x:v>From initial classified workbook</x:v>
      </x:c>
      <x:c r="F238" s="139" t="str">
        <x:v>Box</x:v>
      </x:c>
      <x:c r="G238" s="139" t="n">
        <x:v>46</x:v>
      </x:c>
      <x:c r="H238" s="139" t="str">
        <x:v>Parsed from product name</x:v>
      </x:c>
      <x:c r="I238" s="139" t="str">
        <x:v>PKR</x:v>
      </x:c>
      <x:c r="J238" s="140" t="n">
        <x:v>530</x:v>
      </x:c>
      <x:c r="K238" s="140" t="n">
        <x:v>500</x:v>
      </x:c>
      <x:c r="L238" s="140" t="n">
        <x:v>530</x:v>
      </x:c>
      <x:c r="M238" s="140" t="n">
        <x:v>500</x:v>
      </x:c>
      <x:c r="N238" s="141" t="n">
        <x:f>L238-M238</x:f>
        <x:v>30</x:v>
      </x:c>
      <x:c r="O238" s="142" t="n">
        <x:f>IF(L238&gt;0,N238/L238,"")</x:f>
        <x:v>0.05660377358490566</x:v>
      </x:c>
      <x:c r="P238" s="142" t="n">
        <x:f>IF(M238&gt;0,N238/M238,"")</x:f>
        <x:v>0.06</x:v>
      </x:c>
      <x:c r="Q238" s="141" t="n">
        <x:f>ROUND(L238*(1+'Assumptions'!$B$7)/'Assumptions'!$B$9,0)*'Assumptions'!$B$9</x:f>
        <x:v>585</x:v>
      </x:c>
      <x:c r="R238" s="141" t="n">
        <x:f>Q238-M238</x:f>
        <x:v>85</x:v>
      </x:c>
      <x:c r="S238" s="143" t="n">
        <x:f>'Assumptions'!$B$8</x:f>
        <x:v>12</x:v>
      </x:c>
      <x:c r="T238" s="141" t="n">
        <x:f>N238*S238</x:f>
        <x:v>360</x:v>
      </x:c>
      <x:c r="U238" s="139" t="str">
        <x:v>Source Valid</x:v>
      </x:c>
      <x:c r="V238" s="139" t="str">
        <x:v>High</x:v>
      </x:c>
      <x:c r="W238" s="147" t="str">
        <x:v>Source wholesale and buying prices retained</x:v>
      </x:c>
      <x:c r="X238" s="139" t="str">
        <x:v>Ready</x:v>
      </x:c>
      <x:c r="Y238" s="144" t="b">
        <x:v>1</x:v>
      </x:c>
      <x:c r="Z238" s="139" t="str">
        <x:v>WS RATES.pdf</x:v>
      </x:c>
      <x:c r="AA238" s="139" t="n">
        <x:v>7</x:v>
      </x:c>
      <x:c r="AB238" s="139" t="n">
        <x:v>22</x:v>
      </x:c>
      <x:c r="AC238" s="139" t="str">
        <x:v>COLOURING KIT 46PCS BOX</x:v>
      </x:c>
      <x:c r="AD238" s="145" t="n">
        <x:v>530</x:v>
      </x:c>
      <x:c r="AE238" s="147" t="str">
        <x:v>Merged across PDFs — Exact/source-linked match</x:v>
      </x:c>
      <x:c r="AF238" s="147" t="str">
        <x:v>Exact WS RATES.pdf name</x:v>
      </x:c>
      <x:c r="AG238" s="147" t="str">
        <x:v>Exact WS RATES.pdf category</x:v>
      </x:c>
      <x:c r="AH238" s="139" t="str">
        <x:v>WS-RATES:7:22</x:v>
      </x:c>
      <x:c r="AI238" s="146"/>
      <x:c r="AJ238" s="146"/>
      <x:c r="AK238" s="146"/>
      <x:c r="AL238" s="146"/>
      <x:c r="AM238" s="146"/>
      <x:c r="AN238" s="147" t="str"/>
    </x:row>
    <x:row r="239">
      <x:c r="A239" s="139" t="str">
        <x:v>RS-000238</x:v>
      </x:c>
      <x:c r="B239" s="147" t="str">
        <x:v>GERMAN GLUE 1/2 LOCK IT</x:v>
      </x:c>
      <x:c r="C239" s="139" t="str">
        <x:v>GERMAN GLUE</x:v>
      </x:c>
      <x:c r="D239" s="139" t="str">
        <x:v>Both</x:v>
      </x:c>
      <x:c r="E239" s="147" t="str">
        <x:v>From initial classified workbook</x:v>
      </x:c>
      <x:c r="F239" s="139" t="str">
        <x:v>Piece</x:v>
      </x:c>
      <x:c r="G239" s="139"/>
      <x:c r="H239" s="139" t="str">
        <x:v>Not stated</x:v>
      </x:c>
      <x:c r="I239" s="139" t="str">
        <x:v>PKR</x:v>
      </x:c>
      <x:c r="J239" s="140" t="n">
        <x:v>120</x:v>
      </x:c>
      <x:c r="K239" s="140" t="n">
        <x:v>90</x:v>
      </x:c>
      <x:c r="L239" s="140" t="n">
        <x:v>120</x:v>
      </x:c>
      <x:c r="M239" s="140" t="n">
        <x:v>90</x:v>
      </x:c>
      <x:c r="N239" s="141" t="n">
        <x:f>L239-M239</x:f>
        <x:v>30</x:v>
      </x:c>
      <x:c r="O239" s="142" t="n">
        <x:f>IF(L239&gt;0,N239/L239,"")</x:f>
        <x:v>0.25</x:v>
      </x:c>
      <x:c r="P239" s="142" t="n">
        <x:f>IF(M239&gt;0,N239/M239,"")</x:f>
        <x:v>0.3333333333333333</x:v>
      </x:c>
      <x:c r="Q239" s="141" t="n">
        <x:f>ROUND(L239*(1+'Assumptions'!$B$7)/'Assumptions'!$B$9,0)*'Assumptions'!$B$9</x:f>
        <x:v>130</x:v>
      </x:c>
      <x:c r="R239" s="141" t="n">
        <x:f>Q239-M239</x:f>
        <x:v>40</x:v>
      </x:c>
      <x:c r="S239" s="143" t="n">
        <x:f>'Assumptions'!$B$8</x:f>
        <x:v>12</x:v>
      </x:c>
      <x:c r="T239" s="141" t="n">
        <x:f>N239*S239</x:f>
        <x:v>360</x:v>
      </x:c>
      <x:c r="U239" s="139" t="str">
        <x:v>Source Valid</x:v>
      </x:c>
      <x:c r="V239" s="139" t="str">
        <x:v>High</x:v>
      </x:c>
      <x:c r="W239" s="147" t="str">
        <x:v>Source wholesale and buying prices retained</x:v>
      </x:c>
      <x:c r="X239" s="139" t="str">
        <x:v>Ready</x:v>
      </x:c>
      <x:c r="Y239" s="144" t="b">
        <x:v>1</x:v>
      </x:c>
      <x:c r="Z239" s="139" t="str">
        <x:v>WS RATES.pdf</x:v>
      </x:c>
      <x:c r="AA239" s="139" t="n">
        <x:v>7</x:v>
      </x:c>
      <x:c r="AB239" s="139" t="n">
        <x:v>23</x:v>
      </x:c>
      <x:c r="AC239" s="139" t="str">
        <x:v>GERMAN GLUE 1/2 LOCK IT</x:v>
      </x:c>
      <x:c r="AD239" s="145" t="n">
        <x:v>120</x:v>
      </x:c>
      <x:c r="AE239" s="147" t="str">
        <x:v>Merged across PDFs — Exact/source-linked match</x:v>
      </x:c>
      <x:c r="AF239" s="147" t="str">
        <x:v>Exact WS RATES.pdf name</x:v>
      </x:c>
      <x:c r="AG239" s="147" t="str">
        <x:v>Exact WS RATES.pdf category</x:v>
      </x:c>
      <x:c r="AH239" s="139" t="str">
        <x:v>WS-RATES:7:23</x:v>
      </x:c>
      <x:c r="AI239" s="146"/>
      <x:c r="AJ239" s="146"/>
      <x:c r="AK239" s="146"/>
      <x:c r="AL239" s="146"/>
      <x:c r="AM239" s="146"/>
      <x:c r="AN239" s="147" t="str"/>
    </x:row>
    <x:row r="240">
      <x:c r="A240" s="139" t="str">
        <x:v>RS-000239</x:v>
      </x:c>
      <x:c r="B240" s="147" t="str">
        <x:v>GERMAN GLUE 1/2 KILO BOROLIT</x:v>
      </x:c>
      <x:c r="C240" s="139" t="str">
        <x:v>GERMAN GLUE</x:v>
      </x:c>
      <x:c r="D240" s="139" t="str">
        <x:v>Both</x:v>
      </x:c>
      <x:c r="E240" s="147" t="str">
        <x:v>From initial classified workbook</x:v>
      </x:c>
      <x:c r="F240" s="139" t="str">
        <x:v>Piece</x:v>
      </x:c>
      <x:c r="G240" s="139"/>
      <x:c r="H240" s="139" t="str">
        <x:v>Not stated</x:v>
      </x:c>
      <x:c r="I240" s="139" t="str">
        <x:v>PKR</x:v>
      </x:c>
      <x:c r="J240" s="140" t="n">
        <x:v>140</x:v>
      </x:c>
      <x:c r="K240" s="140" t="n">
        <x:v>115</x:v>
      </x:c>
      <x:c r="L240" s="140" t="n">
        <x:v>140</x:v>
      </x:c>
      <x:c r="M240" s="140" t="n">
        <x:v>115</x:v>
      </x:c>
      <x:c r="N240" s="141" t="n">
        <x:f>L240-M240</x:f>
        <x:v>25</x:v>
      </x:c>
      <x:c r="O240" s="142" t="n">
        <x:f>IF(L240&gt;0,N240/L240,"")</x:f>
        <x:v>0.17857142857142858</x:v>
      </x:c>
      <x:c r="P240" s="142" t="n">
        <x:f>IF(M240&gt;0,N240/M240,"")</x:f>
        <x:v>0.21739130434782608</x:v>
      </x:c>
      <x:c r="Q240" s="141" t="n">
        <x:f>ROUND(L240*(1+'Assumptions'!$B$7)/'Assumptions'!$B$9,0)*'Assumptions'!$B$9</x:f>
        <x:v>155</x:v>
      </x:c>
      <x:c r="R240" s="141" t="n">
        <x:f>Q240-M240</x:f>
        <x:v>40</x:v>
      </x:c>
      <x:c r="S240" s="143" t="n">
        <x:f>'Assumptions'!$B$8</x:f>
        <x:v>12</x:v>
      </x:c>
      <x:c r="T240" s="141" t="n">
        <x:f>N240*S240</x:f>
        <x:v>300</x:v>
      </x:c>
      <x:c r="U240" s="139" t="str">
        <x:v>Source Valid</x:v>
      </x:c>
      <x:c r="V240" s="139" t="str">
        <x:v>High</x:v>
      </x:c>
      <x:c r="W240" s="147" t="str">
        <x:v>Source wholesale and buying prices retained</x:v>
      </x:c>
      <x:c r="X240" s="139" t="str">
        <x:v>Ready</x:v>
      </x:c>
      <x:c r="Y240" s="144" t="b">
        <x:v>1</x:v>
      </x:c>
      <x:c r="Z240" s="139" t="str">
        <x:v>WS RATES.pdf</x:v>
      </x:c>
      <x:c r="AA240" s="139" t="n">
        <x:v>7</x:v>
      </x:c>
      <x:c r="AB240" s="139" t="n">
        <x:v>24</x:v>
      </x:c>
      <x:c r="AC240" s="139" t="str">
        <x:v>GERMAN GLUE 1/2 KILO BOR</x:v>
      </x:c>
      <x:c r="AD240" s="145" t="n">
        <x:v>140</x:v>
      </x:c>
      <x:c r="AE240" s="147" t="str">
        <x:v>Merged across PDFs — Truncated-name completion</x:v>
      </x:c>
      <x:c r="AF240" s="147" t="str">
        <x:v>Completed/updated from WS RATES.pdf</x:v>
      </x:c>
      <x:c r="AG240" s="147" t="str">
        <x:v>Exact WS RATES.pdf category</x:v>
      </x:c>
      <x:c r="AH240" s="139" t="str">
        <x:v>WS-RATES:7:24</x:v>
      </x:c>
      <x:c r="AI240" s="146"/>
      <x:c r="AJ240" s="146"/>
      <x:c r="AK240" s="146"/>
      <x:c r="AL240" s="146"/>
      <x:c r="AM240" s="146"/>
      <x:c r="AN240" s="147" t="str"/>
    </x:row>
    <x:row r="241">
      <x:c r="A241" s="139" t="str">
        <x:v>RS-000240</x:v>
      </x:c>
      <x:c r="B241" s="147" t="str">
        <x:v>ORO TRYPOP PENCIL</x:v>
      </x:c>
      <x:c r="C241" s="139" t="str">
        <x:v>PENCILS</x:v>
      </x:c>
      <x:c r="D241" s="139" t="str">
        <x:v>Both</x:v>
      </x:c>
      <x:c r="E241" s="147" t="str">
        <x:v>From initial classified workbook</x:v>
      </x:c>
      <x:c r="F241" s="139" t="str">
        <x:v>Piece</x:v>
      </x:c>
      <x:c r="G241" s="139"/>
      <x:c r="H241" s="139" t="str">
        <x:v>Not stated</x:v>
      </x:c>
      <x:c r="I241" s="139" t="str">
        <x:v>PKR</x:v>
      </x:c>
      <x:c r="J241" s="140" t="n">
        <x:v>184</x:v>
      </x:c>
      <x:c r="K241" s="140" t="n">
        <x:v>176</x:v>
      </x:c>
      <x:c r="L241" s="140" t="n">
        <x:v>184</x:v>
      </x:c>
      <x:c r="M241" s="140" t="n">
        <x:v>176</x:v>
      </x:c>
      <x:c r="N241" s="141" t="n">
        <x:f>L241-M241</x:f>
        <x:v>8</x:v>
      </x:c>
      <x:c r="O241" s="142" t="n">
        <x:f>IF(L241&gt;0,N241/L241,"")</x:f>
        <x:v>0.043478260869565216</x:v>
      </x:c>
      <x:c r="P241" s="142" t="n">
        <x:f>IF(M241&gt;0,N241/M241,"")</x:f>
        <x:v>0.045454545454545456</x:v>
      </x:c>
      <x:c r="Q241" s="141" t="n">
        <x:f>ROUND(L241*(1+'Assumptions'!$B$7)/'Assumptions'!$B$9,0)*'Assumptions'!$B$9</x:f>
        <x:v>200</x:v>
      </x:c>
      <x:c r="R241" s="141" t="n">
        <x:f>Q241-M241</x:f>
        <x:v>24</x:v>
      </x:c>
      <x:c r="S241" s="143" t="n">
        <x:f>'Assumptions'!$B$8</x:f>
        <x:v>12</x:v>
      </x:c>
      <x:c r="T241" s="141" t="n">
        <x:f>N241*S241</x:f>
        <x:v>96</x:v>
      </x:c>
      <x:c r="U241" s="139" t="str">
        <x:v>Source Valid</x:v>
      </x:c>
      <x:c r="V241" s="139" t="str">
        <x:v>High</x:v>
      </x:c>
      <x:c r="W241" s="147" t="str">
        <x:v>Source wholesale and buying prices retained</x:v>
      </x:c>
      <x:c r="X241" s="139" t="str">
        <x:v>Ready</x:v>
      </x:c>
      <x:c r="Y241" s="144" t="b">
        <x:v>1</x:v>
      </x:c>
      <x:c r="Z241" s="139" t="str">
        <x:v>WS RATES.pdf</x:v>
      </x:c>
      <x:c r="AA241" s="139" t="n">
        <x:v>7</x:v>
      </x:c>
      <x:c r="AB241" s="139" t="n">
        <x:v>25</x:v>
      </x:c>
      <x:c r="AC241" s="139" t="str">
        <x:v>ORO TRYPOP PENCIL</x:v>
      </x:c>
      <x:c r="AD241" s="145" t="n">
        <x:v>184</x:v>
      </x:c>
      <x:c r="AE241" s="147" t="str">
        <x:v>Merged across PDFs — Exact/source-linked match</x:v>
      </x:c>
      <x:c r="AF241" s="147" t="str">
        <x:v>Exact WS RATES.pdf name</x:v>
      </x:c>
      <x:c r="AG241" s="147" t="str">
        <x:v>Exact WS RATES.pdf category</x:v>
      </x:c>
      <x:c r="AH241" s="139" t="str">
        <x:v>WS-RATES:7:25</x:v>
      </x:c>
      <x:c r="AI241" s="146"/>
      <x:c r="AJ241" s="146"/>
      <x:c r="AK241" s="146"/>
      <x:c r="AL241" s="146"/>
      <x:c r="AM241" s="146"/>
      <x:c r="AN241" s="147" t="str"/>
    </x:row>
    <x:row r="242">
      <x:c r="A242" s="139" t="str">
        <x:v>RS-000241</x:v>
      </x:c>
      <x:c r="B242" s="147" t="str">
        <x:v>SIGNATURE MATE</x:v>
      </x:c>
      <x:c r="C242" s="139" t="str">
        <x:v>BALL POINT</x:v>
      </x:c>
      <x:c r="D242" s="139" t="str">
        <x:v>Both</x:v>
      </x:c>
      <x:c r="E242" s="147" t="str">
        <x:v>From initial classified workbook</x:v>
      </x:c>
      <x:c r="F242" s="139" t="str">
        <x:v>Piece</x:v>
      </x:c>
      <x:c r="G242" s="139"/>
      <x:c r="H242" s="139" t="str">
        <x:v>Not stated</x:v>
      </x:c>
      <x:c r="I242" s="139" t="str">
        <x:v>PKR</x:v>
      </x:c>
      <x:c r="J242" s="140" t="n">
        <x:v>153</x:v>
      </x:c>
      <x:c r="K242" s="140" t="n">
        <x:v>144</x:v>
      </x:c>
      <x:c r="L242" s="140" t="n">
        <x:v>153</x:v>
      </x:c>
      <x:c r="M242" s="140" t="n">
        <x:v>144</x:v>
      </x:c>
      <x:c r="N242" s="141" t="n">
        <x:f>L242-M242</x:f>
        <x:v>9</x:v>
      </x:c>
      <x:c r="O242" s="142" t="n">
        <x:f>IF(L242&gt;0,N242/L242,"")</x:f>
        <x:v>0.058823529411764705</x:v>
      </x:c>
      <x:c r="P242" s="142" t="n">
        <x:f>IF(M242&gt;0,N242/M242,"")</x:f>
        <x:v>0.0625</x:v>
      </x:c>
      <x:c r="Q242" s="141" t="n">
        <x:f>ROUND(L242*(1+'Assumptions'!$B$7)/'Assumptions'!$B$9,0)*'Assumptions'!$B$9</x:f>
        <x:v>170</x:v>
      </x:c>
      <x:c r="R242" s="141" t="n">
        <x:f>Q242-M242</x:f>
        <x:v>26</x:v>
      </x:c>
      <x:c r="S242" s="143" t="n">
        <x:f>'Assumptions'!$B$8</x:f>
        <x:v>12</x:v>
      </x:c>
      <x:c r="T242" s="141" t="n">
        <x:f>N242*S242</x:f>
        <x:v>108</x:v>
      </x:c>
      <x:c r="U242" s="139" t="str">
        <x:v>Source Valid</x:v>
      </x:c>
      <x:c r="V242" s="139" t="str">
        <x:v>High</x:v>
      </x:c>
      <x:c r="W242" s="147" t="str">
        <x:v>Source wholesale and buying prices retained</x:v>
      </x:c>
      <x:c r="X242" s="139" t="str">
        <x:v>Ready</x:v>
      </x:c>
      <x:c r="Y242" s="144" t="b">
        <x:v>1</x:v>
      </x:c>
      <x:c r="Z242" s="139" t="str">
        <x:v>WS RATES.pdf</x:v>
      </x:c>
      <x:c r="AA242" s="139" t="n">
        <x:v>7</x:v>
      </x:c>
      <x:c r="AB242" s="139" t="n">
        <x:v>26</x:v>
      </x:c>
      <x:c r="AC242" s="139" t="str">
        <x:v>SIGNATURE MATE</x:v>
      </x:c>
      <x:c r="AD242" s="145" t="n">
        <x:v>153</x:v>
      </x:c>
      <x:c r="AE242" s="147" t="str">
        <x:v>Merged across PDFs — Exact/source-linked match</x:v>
      </x:c>
      <x:c r="AF242" s="147" t="str">
        <x:v>Exact WS RATES.pdf name</x:v>
      </x:c>
      <x:c r="AG242" s="147" t="str">
        <x:v>Exact WS RATES.pdf category</x:v>
      </x:c>
      <x:c r="AH242" s="139" t="str">
        <x:v>WS-RATES:7:26</x:v>
      </x:c>
      <x:c r="AI242" s="146"/>
      <x:c r="AJ242" s="146"/>
      <x:c r="AK242" s="146"/>
      <x:c r="AL242" s="146"/>
      <x:c r="AM242" s="146"/>
      <x:c r="AN242" s="147" t="str"/>
    </x:row>
    <x:row r="243">
      <x:c r="A243" s="139" t="str">
        <x:v>RS-000242</x:v>
      </x:c>
      <x:c r="B243" s="147" t="str">
        <x:v>BALOON DILL</x:v>
      </x:c>
      <x:c r="C243" s="139" t="str">
        <x:v>BALLOONS</x:v>
      </x:c>
      <x:c r="D243" s="139" t="str">
        <x:v>Both</x:v>
      </x:c>
      <x:c r="E243" s="147" t="str">
        <x:v>From initial classified workbook</x:v>
      </x:c>
      <x:c r="F243" s="139" t="str">
        <x:v>Piece</x:v>
      </x:c>
      <x:c r="G243" s="139"/>
      <x:c r="H243" s="139" t="str">
        <x:v>Not stated</x:v>
      </x:c>
      <x:c r="I243" s="139" t="str">
        <x:v>PKR</x:v>
      </x:c>
      <x:c r="J243" s="140" t="n">
        <x:v>320</x:v>
      </x:c>
      <x:c r="K243" s="140" t="n">
        <x:v>295</x:v>
      </x:c>
      <x:c r="L243" s="140" t="n">
        <x:v>320</x:v>
      </x:c>
      <x:c r="M243" s="140" t="n">
        <x:v>295</x:v>
      </x:c>
      <x:c r="N243" s="141" t="n">
        <x:f>L243-M243</x:f>
        <x:v>25</x:v>
      </x:c>
      <x:c r="O243" s="142" t="n">
        <x:f>IF(L243&gt;0,N243/L243,"")</x:f>
        <x:v>0.078125</x:v>
      </x:c>
      <x:c r="P243" s="142" t="n">
        <x:f>IF(M243&gt;0,N243/M243,"")</x:f>
        <x:v>0.0847457627118644</x:v>
      </x:c>
      <x:c r="Q243" s="141" t="n">
        <x:f>ROUND(L243*(1+'Assumptions'!$B$7)/'Assumptions'!$B$9,0)*'Assumptions'!$B$9</x:f>
        <x:v>350</x:v>
      </x:c>
      <x:c r="R243" s="141" t="n">
        <x:f>Q243-M243</x:f>
        <x:v>55</x:v>
      </x:c>
      <x:c r="S243" s="143" t="n">
        <x:f>'Assumptions'!$B$8</x:f>
        <x:v>12</x:v>
      </x:c>
      <x:c r="T243" s="141" t="n">
        <x:f>N243*S243</x:f>
        <x:v>300</x:v>
      </x:c>
      <x:c r="U243" s="139" t="str">
        <x:v>Source Valid</x:v>
      </x:c>
      <x:c r="V243" s="139" t="str">
        <x:v>High</x:v>
      </x:c>
      <x:c r="W243" s="147" t="str">
        <x:v>Source wholesale and buying prices retained</x:v>
      </x:c>
      <x:c r="X243" s="139" t="str">
        <x:v>Ready</x:v>
      </x:c>
      <x:c r="Y243" s="144" t="b">
        <x:v>1</x:v>
      </x:c>
      <x:c r="Z243" s="139" t="str">
        <x:v>WS RATES.pdf</x:v>
      </x:c>
      <x:c r="AA243" s="139" t="n">
        <x:v>7</x:v>
      </x:c>
      <x:c r="AB243" s="139" t="n">
        <x:v>27</x:v>
      </x:c>
      <x:c r="AC243" s="139" t="str">
        <x:v>BALOON DILL</x:v>
      </x:c>
      <x:c r="AD243" s="145" t="n">
        <x:v>320</x:v>
      </x:c>
      <x:c r="AE243" s="147" t="str">
        <x:v>Merged across PDFs — Exact/source-linked match</x:v>
      </x:c>
      <x:c r="AF243" s="147" t="str">
        <x:v>Exact WS RATES.pdf name</x:v>
      </x:c>
      <x:c r="AG243" s="147" t="str">
        <x:v>Exact WS RATES.pdf category</x:v>
      </x:c>
      <x:c r="AH243" s="139" t="str">
        <x:v>WS-RATES:7:27</x:v>
      </x:c>
      <x:c r="AI243" s="146"/>
      <x:c r="AJ243" s="146"/>
      <x:c r="AK243" s="146"/>
      <x:c r="AL243" s="146"/>
      <x:c r="AM243" s="146"/>
      <x:c r="AN243" s="147" t="str"/>
    </x:row>
    <x:row r="244">
      <x:c r="A244" s="139" t="str">
        <x:v>RS-000243</x:v>
      </x:c>
      <x:c r="B244" s="147" t="str">
        <x:v>BALOON EID+RAMAZAN MUBARIK</x:v>
      </x:c>
      <x:c r="C244" s="139" t="str">
        <x:v>BALLOONS</x:v>
      </x:c>
      <x:c r="D244" s="139" t="str">
        <x:v>Both</x:v>
      </x:c>
      <x:c r="E244" s="147" t="str">
        <x:v>From initial classified workbook</x:v>
      </x:c>
      <x:c r="F244" s="139" t="str">
        <x:v>Piece</x:v>
      </x:c>
      <x:c r="G244" s="139"/>
      <x:c r="H244" s="139" t="str">
        <x:v>Not stated</x:v>
      </x:c>
      <x:c r="I244" s="139" t="str">
        <x:v>PKR</x:v>
      </x:c>
      <x:c r="J244" s="140" t="n">
        <x:v>370</x:v>
      </x:c>
      <x:c r="K244" s="140" t="n">
        <x:v>345</x:v>
      </x:c>
      <x:c r="L244" s="140" t="n">
        <x:v>370</x:v>
      </x:c>
      <x:c r="M244" s="140" t="n">
        <x:v>345</x:v>
      </x:c>
      <x:c r="N244" s="141" t="n">
        <x:f>L244-M244</x:f>
        <x:v>25</x:v>
      </x:c>
      <x:c r="O244" s="142" t="n">
        <x:f>IF(L244&gt;0,N244/L244,"")</x:f>
        <x:v>0.06756756756756757</x:v>
      </x:c>
      <x:c r="P244" s="142" t="n">
        <x:f>IF(M244&gt;0,N244/M244,"")</x:f>
        <x:v>0.07246376811594203</x:v>
      </x:c>
      <x:c r="Q244" s="141" t="n">
        <x:f>ROUND(L244*(1+'Assumptions'!$B$7)/'Assumptions'!$B$9,0)*'Assumptions'!$B$9</x:f>
        <x:v>405</x:v>
      </x:c>
      <x:c r="R244" s="141" t="n">
        <x:f>Q244-M244</x:f>
        <x:v>60</x:v>
      </x:c>
      <x:c r="S244" s="143" t="n">
        <x:f>'Assumptions'!$B$8</x:f>
        <x:v>12</x:v>
      </x:c>
      <x:c r="T244" s="141" t="n">
        <x:f>N244*S244</x:f>
        <x:v>300</x:v>
      </x:c>
      <x:c r="U244" s="139" t="str">
        <x:v>Source Valid</x:v>
      </x:c>
      <x:c r="V244" s="139" t="str">
        <x:v>High</x:v>
      </x:c>
      <x:c r="W244" s="147" t="str">
        <x:v>Source wholesale and buying prices retained</x:v>
      </x:c>
      <x:c r="X244" s="139" t="str">
        <x:v>Ready</x:v>
      </x:c>
      <x:c r="Y244" s="144" t="b">
        <x:v>1</x:v>
      </x:c>
      <x:c r="Z244" s="139" t="str">
        <x:v>WS RATES.pdf</x:v>
      </x:c>
      <x:c r="AA244" s="139" t="n">
        <x:v>7</x:v>
      </x:c>
      <x:c r="AB244" s="139" t="n">
        <x:v>28</x:v>
      </x:c>
      <x:c r="AC244" s="139" t="str">
        <x:v>BALOON EID+RAMAZAN MU</x:v>
      </x:c>
      <x:c r="AD244" s="145" t="n">
        <x:v>370</x:v>
      </x:c>
      <x:c r="AE244" s="147" t="str">
        <x:v>Merged across PDFs — Truncated-name completion</x:v>
      </x:c>
      <x:c r="AF244" s="147" t="str">
        <x:v>Completed/updated from WS RATES.pdf</x:v>
      </x:c>
      <x:c r="AG244" s="147" t="str">
        <x:v>Exact WS RATES.pdf category</x:v>
      </x:c>
      <x:c r="AH244" s="139" t="str">
        <x:v>WS-RATES:7:28</x:v>
      </x:c>
      <x:c r="AI244" s="146"/>
      <x:c r="AJ244" s="146"/>
      <x:c r="AK244" s="146"/>
      <x:c r="AL244" s="146"/>
      <x:c r="AM244" s="146"/>
      <x:c r="AN244" s="147" t="str"/>
    </x:row>
    <x:row r="245">
      <x:c r="A245" s="139" t="str">
        <x:v>RS-000244</x:v>
      </x:c>
      <x:c r="B245" s="147" t="str">
        <x:v>SHAIQ MIX REGISTER NO 190</x:v>
      </x:c>
      <x:c r="C245" s="139" t="str">
        <x:v>REGISTERS</x:v>
      </x:c>
      <x:c r="D245" s="139" t="str">
        <x:v>Both</x:v>
      </x:c>
      <x:c r="E245" s="147" t="str">
        <x:v>From initial classified workbook</x:v>
      </x:c>
      <x:c r="F245" s="139" t="str">
        <x:v>Piece</x:v>
      </x:c>
      <x:c r="G245" s="139"/>
      <x:c r="H245" s="139" t="str">
        <x:v>Not stated</x:v>
      </x:c>
      <x:c r="I245" s="139" t="str">
        <x:v>PKR</x:v>
      </x:c>
      <x:c r="J245" s="140" t="n">
        <x:v>95</x:v>
      </x:c>
      <x:c r="K245" s="140" t="n">
        <x:v>79</x:v>
      </x:c>
      <x:c r="L245" s="140" t="n">
        <x:v>95</x:v>
      </x:c>
      <x:c r="M245" s="140" t="n">
        <x:v>79</x:v>
      </x:c>
      <x:c r="N245" s="141" t="n">
        <x:f>L245-M245</x:f>
        <x:v>16</x:v>
      </x:c>
      <x:c r="O245" s="142" t="n">
        <x:f>IF(L245&gt;0,N245/L245,"")</x:f>
        <x:v>0.16842105263157894</x:v>
      </x:c>
      <x:c r="P245" s="142" t="n">
        <x:f>IF(M245&gt;0,N245/M245,"")</x:f>
        <x:v>0.20253164556962025</x:v>
      </x:c>
      <x:c r="Q245" s="141" t="n">
        <x:f>ROUND(L245*(1+'Assumptions'!$B$7)/'Assumptions'!$B$9,0)*'Assumptions'!$B$9</x:f>
        <x:v>105</x:v>
      </x:c>
      <x:c r="R245" s="141" t="n">
        <x:f>Q245-M245</x:f>
        <x:v>26</x:v>
      </x:c>
      <x:c r="S245" s="143" t="n">
        <x:f>'Assumptions'!$B$8</x:f>
        <x:v>12</x:v>
      </x:c>
      <x:c r="T245" s="141" t="n">
        <x:f>N245*S245</x:f>
        <x:v>192</x:v>
      </x:c>
      <x:c r="U245" s="139" t="str">
        <x:v>Source Valid</x:v>
      </x:c>
      <x:c r="V245" s="139" t="str">
        <x:v>High</x:v>
      </x:c>
      <x:c r="W245" s="147" t="str">
        <x:v>Source wholesale and buying prices retained</x:v>
      </x:c>
      <x:c r="X245" s="139" t="str">
        <x:v>Ready</x:v>
      </x:c>
      <x:c r="Y245" s="144" t="b">
        <x:v>1</x:v>
      </x:c>
      <x:c r="Z245" s="139" t="str">
        <x:v>WS RATES.pdf</x:v>
      </x:c>
      <x:c r="AA245" s="139" t="n">
        <x:v>7</x:v>
      </x:c>
      <x:c r="AB245" s="139" t="n">
        <x:v>29</x:v>
      </x:c>
      <x:c r="AC245" s="139" t="str">
        <x:v>SHAIQ MIX REGISTER NO 19</x:v>
      </x:c>
      <x:c r="AD245" s="145" t="n">
        <x:v>95</x:v>
      </x:c>
      <x:c r="AE245" s="147" t="str">
        <x:v>Merged across PDFs — Truncated-name completion</x:v>
      </x:c>
      <x:c r="AF245" s="147" t="str">
        <x:v>Completed/updated from WS RATES.pdf</x:v>
      </x:c>
      <x:c r="AG245" s="147" t="str">
        <x:v>Exact WS RATES.pdf category</x:v>
      </x:c>
      <x:c r="AH245" s="139" t="str">
        <x:v>WS-RATES:7:29</x:v>
      </x:c>
      <x:c r="AI245" s="146"/>
      <x:c r="AJ245" s="146"/>
      <x:c r="AK245" s="146"/>
      <x:c r="AL245" s="146"/>
      <x:c r="AM245" s="146"/>
      <x:c r="AN245" s="147" t="str"/>
    </x:row>
    <x:row r="246">
      <x:c r="A246" s="139" t="str">
        <x:v>RS-000245</x:v>
      </x:c>
      <x:c r="B246" s="147" t="str">
        <x:v>MOON BALL 1PCS</x:v>
      </x:c>
      <x:c r="C246" s="139" t="str">
        <x:v>BALL</x:v>
      </x:c>
      <x:c r="D246" s="139" t="str">
        <x:v>Both</x:v>
      </x:c>
      <x:c r="E246" s="147" t="str">
        <x:v>From initial classified workbook</x:v>
      </x:c>
      <x:c r="F246" s="139" t="str">
        <x:v>Piece</x:v>
      </x:c>
      <x:c r="G246" s="139" t="n">
        <x:v>1</x:v>
      </x:c>
      <x:c r="H246" s="139" t="str">
        <x:v>Parsed from product name</x:v>
      </x:c>
      <x:c r="I246" s="139" t="str">
        <x:v>PKR</x:v>
      </x:c>
      <x:c r="J246" s="140" t="n">
        <x:v>95</x:v>
      </x:c>
      <x:c r="K246" s="140" t="n">
        <x:v>73</x:v>
      </x:c>
      <x:c r="L246" s="140" t="n">
        <x:v>95</x:v>
      </x:c>
      <x:c r="M246" s="140" t="n">
        <x:v>73</x:v>
      </x:c>
      <x:c r="N246" s="141" t="n">
        <x:f>L246-M246</x:f>
        <x:v>22</x:v>
      </x:c>
      <x:c r="O246" s="142" t="n">
        <x:f>IF(L246&gt;0,N246/L246,"")</x:f>
        <x:v>0.23157894736842105</x:v>
      </x:c>
      <x:c r="P246" s="142" t="n">
        <x:f>IF(M246&gt;0,N246/M246,"")</x:f>
        <x:v>0.3013698630136986</x:v>
      </x:c>
      <x:c r="Q246" s="141" t="n">
        <x:f>ROUND(L246*(1+'Assumptions'!$B$7)/'Assumptions'!$B$9,0)*'Assumptions'!$B$9</x:f>
        <x:v>105</x:v>
      </x:c>
      <x:c r="R246" s="141" t="n">
        <x:f>Q246-M246</x:f>
        <x:v>32</x:v>
      </x:c>
      <x:c r="S246" s="143" t="n">
        <x:f>'Assumptions'!$B$8</x:f>
        <x:v>12</x:v>
      </x:c>
      <x:c r="T246" s="141" t="n">
        <x:f>N246*S246</x:f>
        <x:v>264</x:v>
      </x:c>
      <x:c r="U246" s="139" t="str">
        <x:v>Source Valid</x:v>
      </x:c>
      <x:c r="V246" s="139" t="str">
        <x:v>High</x:v>
      </x:c>
      <x:c r="W246" s="147" t="str">
        <x:v>Source wholesale and buying prices retained</x:v>
      </x:c>
      <x:c r="X246" s="139" t="str">
        <x:v>Ready</x:v>
      </x:c>
      <x:c r="Y246" s="144" t="b">
        <x:v>1</x:v>
      </x:c>
      <x:c r="Z246" s="139" t="str">
        <x:v>WS RATES.pdf</x:v>
      </x:c>
      <x:c r="AA246" s="139" t="n">
        <x:v>7</x:v>
      </x:c>
      <x:c r="AB246" s="139" t="n">
        <x:v>30</x:v>
      </x:c>
      <x:c r="AC246" s="139" t="str">
        <x:v>MOON BALL 1PCS</x:v>
      </x:c>
      <x:c r="AD246" s="145" t="n">
        <x:v>95</x:v>
      </x:c>
      <x:c r="AE246" s="147" t="str">
        <x:v>Merged across PDFs — Exact/source-linked match</x:v>
      </x:c>
      <x:c r="AF246" s="147" t="str">
        <x:v>Exact WS RATES.pdf name</x:v>
      </x:c>
      <x:c r="AG246" s="147" t="str">
        <x:v>Exact WS RATES.pdf category</x:v>
      </x:c>
      <x:c r="AH246" s="139" t="str">
        <x:v>WS-RATES:7:30</x:v>
      </x:c>
      <x:c r="AI246" s="146"/>
      <x:c r="AJ246" s="146"/>
      <x:c r="AK246" s="146"/>
      <x:c r="AL246" s="146"/>
      <x:c r="AM246" s="146"/>
      <x:c r="AN246" s="147" t="str"/>
    </x:row>
    <x:row r="247">
      <x:c r="A247" s="139" t="str">
        <x:v>RS-000246</x:v>
      </x:c>
      <x:c r="B247" s="147" t="str">
        <x:v>NOORANI QAIDA QTN1</x:v>
      </x:c>
      <x:c r="C247" s="139" t="str">
        <x:v>SIPARA</x:v>
      </x:c>
      <x:c r="D247" s="139" t="str">
        <x:v>Both</x:v>
      </x:c>
      <x:c r="E247" s="147" t="str">
        <x:v>From initial classified workbook</x:v>
      </x:c>
      <x:c r="F247" s="139" t="str">
        <x:v>Piece</x:v>
      </x:c>
      <x:c r="G247" s="139"/>
      <x:c r="H247" s="139" t="str">
        <x:v>Not stated</x:v>
      </x:c>
      <x:c r="I247" s="139" t="str">
        <x:v>PKR</x:v>
      </x:c>
      <x:c r="J247" s="140" t="n">
        <x:v>100</x:v>
      </x:c>
      <x:c r="K247" s="140" t="n">
        <x:v>90</x:v>
      </x:c>
      <x:c r="L247" s="140" t="n">
        <x:v>100</x:v>
      </x:c>
      <x:c r="M247" s="140" t="n">
        <x:v>90</x:v>
      </x:c>
      <x:c r="N247" s="141" t="n">
        <x:f>L247-M247</x:f>
        <x:v>10</x:v>
      </x:c>
      <x:c r="O247" s="142" t="n">
        <x:f>IF(L247&gt;0,N247/L247,"")</x:f>
        <x:v>0.1</x:v>
      </x:c>
      <x:c r="P247" s="142" t="n">
        <x:f>IF(M247&gt;0,N247/M247,"")</x:f>
        <x:v>0.1111111111111111</x:v>
      </x:c>
      <x:c r="Q247" s="141" t="n">
        <x:f>ROUND(L247*(1+'Assumptions'!$B$7)/'Assumptions'!$B$9,0)*'Assumptions'!$B$9</x:f>
        <x:v>110</x:v>
      </x:c>
      <x:c r="R247" s="141" t="n">
        <x:f>Q247-M247</x:f>
        <x:v>20</x:v>
      </x:c>
      <x:c r="S247" s="143" t="n">
        <x:f>'Assumptions'!$B$8</x:f>
        <x:v>12</x:v>
      </x:c>
      <x:c r="T247" s="141" t="n">
        <x:f>N247*S247</x:f>
        <x:v>120</x:v>
      </x:c>
      <x:c r="U247" s="139" t="str">
        <x:v>Source Valid</x:v>
      </x:c>
      <x:c r="V247" s="139" t="str">
        <x:v>High</x:v>
      </x:c>
      <x:c r="W247" s="147" t="str">
        <x:v>Source wholesale and buying prices retained</x:v>
      </x:c>
      <x:c r="X247" s="139" t="str">
        <x:v>Ready</x:v>
      </x:c>
      <x:c r="Y247" s="144" t="b">
        <x:v>1</x:v>
      </x:c>
      <x:c r="Z247" s="139" t="str">
        <x:v>WS RATES.pdf</x:v>
      </x:c>
      <x:c r="AA247" s="139" t="n">
        <x:v>7</x:v>
      </x:c>
      <x:c r="AB247" s="139" t="n">
        <x:v>31</x:v>
      </x:c>
      <x:c r="AC247" s="139" t="str">
        <x:v>NOORANI QAIDA QTN1</x:v>
      </x:c>
      <x:c r="AD247" s="145" t="n">
        <x:v>100</x:v>
      </x:c>
      <x:c r="AE247" s="147" t="str">
        <x:v>Merged across PDFs — Exact/source-linked match</x:v>
      </x:c>
      <x:c r="AF247" s="147" t="str">
        <x:v>Exact WS RATES.pdf name</x:v>
      </x:c>
      <x:c r="AG247" s="147" t="str">
        <x:v>Exact WS RATES.pdf category</x:v>
      </x:c>
      <x:c r="AH247" s="139" t="str">
        <x:v>WS-RATES:7:31</x:v>
      </x:c>
      <x:c r="AI247" s="146"/>
      <x:c r="AJ247" s="146"/>
      <x:c r="AK247" s="146"/>
      <x:c r="AL247" s="146"/>
      <x:c r="AM247" s="146"/>
      <x:c r="AN247" s="147" t="str"/>
    </x:row>
    <x:row r="248">
      <x:c r="A248" s="139" t="str">
        <x:v>RS-000247</x:v>
      </x:c>
      <x:c r="B248" s="147" t="str">
        <x:v>CHINA FOAM BOARD MARKER</x:v>
      </x:c>
      <x:c r="C248" s="139" t="str">
        <x:v>MARKER</x:v>
      </x:c>
      <x:c r="D248" s="139" t="str">
        <x:v>Both</x:v>
      </x:c>
      <x:c r="E248" s="147" t="str">
        <x:v>From initial classified workbook</x:v>
      </x:c>
      <x:c r="F248" s="139" t="str">
        <x:v>Piece</x:v>
      </x:c>
      <x:c r="G248" s="139"/>
      <x:c r="H248" s="139" t="str">
        <x:v>Not stated</x:v>
      </x:c>
      <x:c r="I248" s="139" t="str">
        <x:v>PKR</x:v>
      </x:c>
      <x:c r="J248" s="140" t="n">
        <x:v>15</x:v>
      </x:c>
      <x:c r="K248" s="140" t="n">
        <x:v>9.5</x:v>
      </x:c>
      <x:c r="L248" s="140" t="n">
        <x:v>15</x:v>
      </x:c>
      <x:c r="M248" s="140" t="n">
        <x:v>9.5</x:v>
      </x:c>
      <x:c r="N248" s="141" t="n">
        <x:f>L248-M248</x:f>
        <x:v>5.5</x:v>
      </x:c>
      <x:c r="O248" s="142" t="n">
        <x:f>IF(L248&gt;0,N248/L248,"")</x:f>
        <x:v>0.36666666666666664</x:v>
      </x:c>
      <x:c r="P248" s="142" t="n">
        <x:f>IF(M248&gt;0,N248/M248,"")</x:f>
        <x:v>0.5789473684210527</x:v>
      </x:c>
      <x:c r="Q248" s="141" t="n">
        <x:f>ROUND(L248*(1+'Assumptions'!$B$7)/'Assumptions'!$B$9,0)*'Assumptions'!$B$9</x:f>
        <x:v>15</x:v>
      </x:c>
      <x:c r="R248" s="141" t="n">
        <x:f>Q248-M248</x:f>
        <x:v>5.5</x:v>
      </x:c>
      <x:c r="S248" s="143" t="n">
        <x:f>'Assumptions'!$B$8</x:f>
        <x:v>12</x:v>
      </x:c>
      <x:c r="T248" s="141" t="n">
        <x:f>N248*S248</x:f>
        <x:v>66</x:v>
      </x:c>
      <x:c r="U248" s="139" t="str">
        <x:v>Source Valid</x:v>
      </x:c>
      <x:c r="V248" s="139" t="str">
        <x:v>High</x:v>
      </x:c>
      <x:c r="W248" s="147" t="str">
        <x:v>Source wholesale and buying prices retained</x:v>
      </x:c>
      <x:c r="X248" s="139" t="str">
        <x:v>Ready</x:v>
      </x:c>
      <x:c r="Y248" s="144" t="b">
        <x:v>1</x:v>
      </x:c>
      <x:c r="Z248" s="139" t="str">
        <x:v>WS RATES.pdf</x:v>
      </x:c>
      <x:c r="AA248" s="139" t="n">
        <x:v>7</x:v>
      </x:c>
      <x:c r="AB248" s="139" t="n">
        <x:v>32</x:v>
      </x:c>
      <x:c r="AC248" s="139" t="str">
        <x:v>CHINA FOAM BOARD MARKE</x:v>
      </x:c>
      <x:c r="AD248" s="145" t="n">
        <x:v>15</x:v>
      </x:c>
      <x:c r="AE248" s="147" t="str">
        <x:v>Merged across PDFs — Truncated-name completion</x:v>
      </x:c>
      <x:c r="AF248" s="147" t="str">
        <x:v>Completed/updated from WS RATES.pdf</x:v>
      </x:c>
      <x:c r="AG248" s="147" t="str">
        <x:v>Exact WS RATES.pdf category</x:v>
      </x:c>
      <x:c r="AH248" s="139" t="str">
        <x:v>WS-RATES:7:32</x:v>
      </x:c>
      <x:c r="AI248" s="146"/>
      <x:c r="AJ248" s="146"/>
      <x:c r="AK248" s="146"/>
      <x:c r="AL248" s="146"/>
      <x:c r="AM248" s="146"/>
      <x:c r="AN248" s="147" t="str"/>
    </x:row>
    <x:row r="249">
      <x:c r="A249" s="139" t="str">
        <x:v>RS-000248</x:v>
      </x:c>
      <x:c r="B249" s="147" t="str">
        <x:v>SHAIQ PRATICAL COPY P2</x:v>
      </x:c>
      <x:c r="C249" s="139" t="str">
        <x:v>PRACTICAL COPY</x:v>
      </x:c>
      <x:c r="D249" s="139" t="str">
        <x:v>Both</x:v>
      </x:c>
      <x:c r="E249" s="147" t="str">
        <x:v>From initial classified workbook</x:v>
      </x:c>
      <x:c r="F249" s="139" t="str">
        <x:v>Piece</x:v>
      </x:c>
      <x:c r="G249" s="139"/>
      <x:c r="H249" s="139" t="str">
        <x:v>Not stated</x:v>
      </x:c>
      <x:c r="I249" s="139" t="str">
        <x:v>PKR</x:v>
      </x:c>
      <x:c r="J249" s="140" t="n">
        <x:v>140</x:v>
      </x:c>
      <x:c r="K249" s="140" t="n">
        <x:v>110</x:v>
      </x:c>
      <x:c r="L249" s="140" t="n">
        <x:v>140</x:v>
      </x:c>
      <x:c r="M249" s="140" t="n">
        <x:v>110</x:v>
      </x:c>
      <x:c r="N249" s="141" t="n">
        <x:f>L249-M249</x:f>
        <x:v>30</x:v>
      </x:c>
      <x:c r="O249" s="142" t="n">
        <x:f>IF(L249&gt;0,N249/L249,"")</x:f>
        <x:v>0.21428571428571427</x:v>
      </x:c>
      <x:c r="P249" s="142" t="n">
        <x:f>IF(M249&gt;0,N249/M249,"")</x:f>
        <x:v>0.2727272727272727</x:v>
      </x:c>
      <x:c r="Q249" s="141" t="n">
        <x:f>ROUND(L249*(1+'Assumptions'!$B$7)/'Assumptions'!$B$9,0)*'Assumptions'!$B$9</x:f>
        <x:v>155</x:v>
      </x:c>
      <x:c r="R249" s="141" t="n">
        <x:f>Q249-M249</x:f>
        <x:v>45</x:v>
      </x:c>
      <x:c r="S249" s="143" t="n">
        <x:f>'Assumptions'!$B$8</x:f>
        <x:v>12</x:v>
      </x:c>
      <x:c r="T249" s="141" t="n">
        <x:f>N249*S249</x:f>
        <x:v>360</x:v>
      </x:c>
      <x:c r="U249" s="139" t="str">
        <x:v>Source Valid</x:v>
      </x:c>
      <x:c r="V249" s="139" t="str">
        <x:v>High</x:v>
      </x:c>
      <x:c r="W249" s="147" t="str">
        <x:v>Source wholesale and buying prices retained</x:v>
      </x:c>
      <x:c r="X249" s="139" t="str">
        <x:v>Ready</x:v>
      </x:c>
      <x:c r="Y249" s="144" t="b">
        <x:v>1</x:v>
      </x:c>
      <x:c r="Z249" s="139" t="str">
        <x:v>WS RATES.pdf</x:v>
      </x:c>
      <x:c r="AA249" s="139" t="n">
        <x:v>7</x:v>
      </x:c>
      <x:c r="AB249" s="139" t="n">
        <x:v>33</x:v>
      </x:c>
      <x:c r="AC249" s="139" t="str">
        <x:v>SHAIQ PRATICAL COPY P2</x:v>
      </x:c>
      <x:c r="AD249" s="145" t="n">
        <x:v>140</x:v>
      </x:c>
      <x:c r="AE249" s="147" t="str">
        <x:v>Merged across PDFs — Exact/source-linked match</x:v>
      </x:c>
      <x:c r="AF249" s="147" t="str">
        <x:v>Exact WS RATES.pdf name</x:v>
      </x:c>
      <x:c r="AG249" s="147" t="str">
        <x:v>Exact WS RATES.pdf category</x:v>
      </x:c>
      <x:c r="AH249" s="139" t="str">
        <x:v>WS-RATES:7:33</x:v>
      </x:c>
      <x:c r="AI249" s="146"/>
      <x:c r="AJ249" s="146"/>
      <x:c r="AK249" s="146"/>
      <x:c r="AL249" s="146"/>
      <x:c r="AM249" s="146"/>
      <x:c r="AN249" s="147" t="str"/>
    </x:row>
    <x:row r="250">
      <x:c r="A250" s="139" t="str">
        <x:v>RS-000249</x:v>
      </x:c>
      <x:c r="B250" s="147" t="str">
        <x:v>CASIO FX 82MSC COLOUR</x:v>
      </x:c>
      <x:c r="C250" s="139" t="str">
        <x:v>SHOP CALCULATOR</x:v>
      </x:c>
      <x:c r="D250" s="139" t="str">
        <x:v>Both</x:v>
      </x:c>
      <x:c r="E250" s="147" t="str">
        <x:v>From initial classified workbook</x:v>
      </x:c>
      <x:c r="F250" s="139" t="str">
        <x:v>Piece</x:v>
      </x:c>
      <x:c r="G250" s="139"/>
      <x:c r="H250" s="139" t="str">
        <x:v>Not stated</x:v>
      </x:c>
      <x:c r="I250" s="139" t="str">
        <x:v>PKR</x:v>
      </x:c>
      <x:c r="J250" s="140" t="n">
        <x:v>360</x:v>
      </x:c>
      <x:c r="K250" s="140" t="n">
        <x:v>325</x:v>
      </x:c>
      <x:c r="L250" s="140" t="n">
        <x:v>360</x:v>
      </x:c>
      <x:c r="M250" s="140" t="n">
        <x:v>325</x:v>
      </x:c>
      <x:c r="N250" s="141" t="n">
        <x:f>L250-M250</x:f>
        <x:v>35</x:v>
      </x:c>
      <x:c r="O250" s="142" t="n">
        <x:f>IF(L250&gt;0,N250/L250,"")</x:f>
        <x:v>0.09722222222222222</x:v>
      </x:c>
      <x:c r="P250" s="142" t="n">
        <x:f>IF(M250&gt;0,N250/M250,"")</x:f>
        <x:v>0.1076923076923077</x:v>
      </x:c>
      <x:c r="Q250" s="141" t="n">
        <x:f>ROUND(L250*(1+'Assumptions'!$B$7)/'Assumptions'!$B$9,0)*'Assumptions'!$B$9</x:f>
        <x:v>395</x:v>
      </x:c>
      <x:c r="R250" s="141" t="n">
        <x:f>Q250-M250</x:f>
        <x:v>70</x:v>
      </x:c>
      <x:c r="S250" s="143" t="n">
        <x:f>'Assumptions'!$B$8</x:f>
        <x:v>12</x:v>
      </x:c>
      <x:c r="T250" s="141" t="n">
        <x:f>N250*S250</x:f>
        <x:v>420</x:v>
      </x:c>
      <x:c r="U250" s="139" t="str">
        <x:v>Source Valid</x:v>
      </x:c>
      <x:c r="V250" s="139" t="str">
        <x:v>High</x:v>
      </x:c>
      <x:c r="W250" s="147" t="str">
        <x:v>Source wholesale and buying prices retained</x:v>
      </x:c>
      <x:c r="X250" s="139" t="str">
        <x:v>Ready</x:v>
      </x:c>
      <x:c r="Y250" s="144" t="b">
        <x:v>1</x:v>
      </x:c>
      <x:c r="Z250" s="139" t="str">
        <x:v>WS RATES.pdf</x:v>
      </x:c>
      <x:c r="AA250" s="139" t="n">
        <x:v>7</x:v>
      </x:c>
      <x:c r="AB250" s="139" t="n">
        <x:v>34</x:v>
      </x:c>
      <x:c r="AC250" s="139" t="str">
        <x:v>CASIO FX 82MSC COLOUR</x:v>
      </x:c>
      <x:c r="AD250" s="145" t="n">
        <x:v>360</x:v>
      </x:c>
      <x:c r="AE250" s="147" t="str">
        <x:v>Merged across PDFs — Exact/source-linked match</x:v>
      </x:c>
      <x:c r="AF250" s="147" t="str">
        <x:v>Exact WS RATES.pdf name</x:v>
      </x:c>
      <x:c r="AG250" s="147" t="str">
        <x:v>Exact WS RATES.pdf category</x:v>
      </x:c>
      <x:c r="AH250" s="139" t="str">
        <x:v>WS-RATES:7:34</x:v>
      </x:c>
      <x:c r="AI250" s="146"/>
      <x:c r="AJ250" s="146"/>
      <x:c r="AK250" s="146"/>
      <x:c r="AL250" s="146"/>
      <x:c r="AM250" s="146"/>
      <x:c r="AN250" s="147" t="str"/>
    </x:row>
    <x:row r="251">
      <x:c r="A251" s="139" t="str">
        <x:v>RS-000250</x:v>
      </x:c>
      <x:c r="B251" s="147" t="str">
        <x:v>CASIO FX 82MS 2ND EDITION</x:v>
      </x:c>
      <x:c r="C251" s="139" t="str">
        <x:v>SHOP CALCULATOR</x:v>
      </x:c>
      <x:c r="D251" s="139" t="str">
        <x:v>Both</x:v>
      </x:c>
      <x:c r="E251" s="147" t="str">
        <x:v>From initial classified workbook</x:v>
      </x:c>
      <x:c r="F251" s="139" t="str">
        <x:v>Piece</x:v>
      </x:c>
      <x:c r="G251" s="139"/>
      <x:c r="H251" s="139" t="str">
        <x:v>Not stated</x:v>
      </x:c>
      <x:c r="I251" s="139" t="str">
        <x:v>PKR</x:v>
      </x:c>
      <x:c r="J251" s="140" t="n">
        <x:v>420</x:v>
      </x:c>
      <x:c r="K251" s="140" t="n">
        <x:v>385</x:v>
      </x:c>
      <x:c r="L251" s="140" t="n">
        <x:v>420</x:v>
      </x:c>
      <x:c r="M251" s="140" t="n">
        <x:v>385</x:v>
      </x:c>
      <x:c r="N251" s="141" t="n">
        <x:f>L251-M251</x:f>
        <x:v>35</x:v>
      </x:c>
      <x:c r="O251" s="142" t="n">
        <x:f>IF(L251&gt;0,N251/L251,"")</x:f>
        <x:v>0.08333333333333333</x:v>
      </x:c>
      <x:c r="P251" s="142" t="n">
        <x:f>IF(M251&gt;0,N251/M251,"")</x:f>
        <x:v>0.09090909090909091</x:v>
      </x:c>
      <x:c r="Q251" s="141" t="n">
        <x:f>ROUND(L251*(1+'Assumptions'!$B$7)/'Assumptions'!$B$9,0)*'Assumptions'!$B$9</x:f>
        <x:v>460</x:v>
      </x:c>
      <x:c r="R251" s="141" t="n">
        <x:f>Q251-M251</x:f>
        <x:v>75</x:v>
      </x:c>
      <x:c r="S251" s="143" t="n">
        <x:f>'Assumptions'!$B$8</x:f>
        <x:v>12</x:v>
      </x:c>
      <x:c r="T251" s="141" t="n">
        <x:f>N251*S251</x:f>
        <x:v>420</x:v>
      </x:c>
      <x:c r="U251" s="139" t="str">
        <x:v>Source Valid</x:v>
      </x:c>
      <x:c r="V251" s="139" t="str">
        <x:v>High</x:v>
      </x:c>
      <x:c r="W251" s="147" t="str">
        <x:v>Source wholesale and buying prices retained</x:v>
      </x:c>
      <x:c r="X251" s="139" t="str">
        <x:v>Ready</x:v>
      </x:c>
      <x:c r="Y251" s="144" t="b">
        <x:v>1</x:v>
      </x:c>
      <x:c r="Z251" s="139" t="str">
        <x:v>WS RATES.pdf</x:v>
      </x:c>
      <x:c r="AA251" s="139" t="n">
        <x:v>7</x:v>
      </x:c>
      <x:c r="AB251" s="139" t="n">
        <x:v>35</x:v>
      </x:c>
      <x:c r="AC251" s="139" t="str">
        <x:v>CASIO FX 82MS 2ND EDITIO</x:v>
      </x:c>
      <x:c r="AD251" s="145" t="n">
        <x:v>420</x:v>
      </x:c>
      <x:c r="AE251" s="147" t="str">
        <x:v>Merged across PDFs — Truncated-name completion</x:v>
      </x:c>
      <x:c r="AF251" s="147" t="str">
        <x:v>Completed/updated from WS RATES.pdf</x:v>
      </x:c>
      <x:c r="AG251" s="147" t="str">
        <x:v>Exact WS RATES.pdf category</x:v>
      </x:c>
      <x:c r="AH251" s="139" t="str">
        <x:v>WS-RATES:7:35</x:v>
      </x:c>
      <x:c r="AI251" s="146"/>
      <x:c r="AJ251" s="146"/>
      <x:c r="AK251" s="146"/>
      <x:c r="AL251" s="146"/>
      <x:c r="AM251" s="146"/>
      <x:c r="AN251" s="147" t="str"/>
    </x:row>
    <x:row r="252">
      <x:c r="A252" s="139" t="str">
        <x:v>RS-000251</x:v>
      </x:c>
      <x:c r="B252" s="147" t="str">
        <x:v>CTIFREE UL170PH</x:v>
      </x:c>
      <x:c r="C252" s="139" t="str">
        <x:v>SHOP CALCULATOR</x:v>
      </x:c>
      <x:c r="D252" s="139" t="str">
        <x:v>Both</x:v>
      </x:c>
      <x:c r="E252" s="147" t="str">
        <x:v>From initial classified workbook</x:v>
      </x:c>
      <x:c r="F252" s="139" t="str">
        <x:v>Piece</x:v>
      </x:c>
      <x:c r="G252" s="139"/>
      <x:c r="H252" s="139" t="str">
        <x:v>Not stated</x:v>
      </x:c>
      <x:c r="I252" s="139" t="str">
        <x:v>PKR</x:v>
      </x:c>
      <x:c r="J252" s="140" t="n">
        <x:v>1400</x:v>
      </x:c>
      <x:c r="K252" s="140" t="n">
        <x:v>1285</x:v>
      </x:c>
      <x:c r="L252" s="140" t="n">
        <x:v>1400</x:v>
      </x:c>
      <x:c r="M252" s="140" t="n">
        <x:v>1285</x:v>
      </x:c>
      <x:c r="N252" s="141" t="n">
        <x:f>L252-M252</x:f>
        <x:v>115</x:v>
      </x:c>
      <x:c r="O252" s="142" t="n">
        <x:f>IF(L252&gt;0,N252/L252,"")</x:f>
        <x:v>0.08214285714285714</x:v>
      </x:c>
      <x:c r="P252" s="142" t="n">
        <x:f>IF(M252&gt;0,N252/M252,"")</x:f>
        <x:v>0.08949416342412451</x:v>
      </x:c>
      <x:c r="Q252" s="141" t="n">
        <x:f>ROUND(L252*(1+'Assumptions'!$B$7)/'Assumptions'!$B$9,0)*'Assumptions'!$B$9</x:f>
        <x:v>1540</x:v>
      </x:c>
      <x:c r="R252" s="141" t="n">
        <x:f>Q252-M252</x:f>
        <x:v>255</x:v>
      </x:c>
      <x:c r="S252" s="143" t="n">
        <x:f>'Assumptions'!$B$8</x:f>
        <x:v>12</x:v>
      </x:c>
      <x:c r="T252" s="141" t="n">
        <x:f>N252*S252</x:f>
        <x:v>1380</x:v>
      </x:c>
      <x:c r="U252" s="139" t="str">
        <x:v>Source Valid</x:v>
      </x:c>
      <x:c r="V252" s="139" t="str">
        <x:v>High</x:v>
      </x:c>
      <x:c r="W252" s="147" t="str">
        <x:v>Source wholesale and buying prices retained</x:v>
      </x:c>
      <x:c r="X252" s="139" t="str">
        <x:v>Ready</x:v>
      </x:c>
      <x:c r="Y252" s="144" t="b">
        <x:v>1</x:v>
      </x:c>
      <x:c r="Z252" s="139" t="str">
        <x:v>WS RATES.pdf</x:v>
      </x:c>
      <x:c r="AA252" s="139" t="n">
        <x:v>7</x:v>
      </x:c>
      <x:c r="AB252" s="139" t="n">
        <x:v>36</x:v>
      </x:c>
      <x:c r="AC252" s="139" t="str">
        <x:v>CTIFREE UL170PH</x:v>
      </x:c>
      <x:c r="AD252" s="145" t="n">
        <x:v>1400</x:v>
      </x:c>
      <x:c r="AE252" s="147" t="str">
        <x:v>Merged across PDFs — Exact/source-linked match</x:v>
      </x:c>
      <x:c r="AF252" s="147" t="str">
        <x:v>Exact WS RATES.pdf name</x:v>
      </x:c>
      <x:c r="AG252" s="147" t="str">
        <x:v>Exact WS RATES.pdf category</x:v>
      </x:c>
      <x:c r="AH252" s="139" t="str">
        <x:v>WS-RATES:7:36</x:v>
      </x:c>
      <x:c r="AI252" s="146"/>
      <x:c r="AJ252" s="146"/>
      <x:c r="AK252" s="146"/>
      <x:c r="AL252" s="146"/>
      <x:c r="AM252" s="146"/>
      <x:c r="AN252" s="147" t="str"/>
    </x:row>
    <x:row r="253">
      <x:c r="A253" s="139" t="str">
        <x:v>RS-000252</x:v>
      </x:c>
      <x:c r="B253" s="147" t="str">
        <x:v>STICKER YXH</x:v>
      </x:c>
      <x:c r="C253" s="139" t="str">
        <x:v>STICKERS</x:v>
      </x:c>
      <x:c r="D253" s="139" t="str">
        <x:v>Both</x:v>
      </x:c>
      <x:c r="E253" s="147" t="str">
        <x:v>From initial classified workbook</x:v>
      </x:c>
      <x:c r="F253" s="139" t="str">
        <x:v>Piece</x:v>
      </x:c>
      <x:c r="G253" s="139"/>
      <x:c r="H253" s="139" t="str">
        <x:v>Not stated</x:v>
      </x:c>
      <x:c r="I253" s="139" t="str">
        <x:v>PKR</x:v>
      </x:c>
      <x:c r="J253" s="140" t="n">
        <x:v>35</x:v>
      </x:c>
      <x:c r="K253" s="140" t="n">
        <x:v>24</x:v>
      </x:c>
      <x:c r="L253" s="140" t="n">
        <x:v>35</x:v>
      </x:c>
      <x:c r="M253" s="140" t="n">
        <x:v>24</x:v>
      </x:c>
      <x:c r="N253" s="141" t="n">
        <x:f>L253-M253</x:f>
        <x:v>11</x:v>
      </x:c>
      <x:c r="O253" s="142" t="n">
        <x:f>IF(L253&gt;0,N253/L253,"")</x:f>
        <x:v>0.3142857142857143</x:v>
      </x:c>
      <x:c r="P253" s="142" t="n">
        <x:f>IF(M253&gt;0,N253/M253,"")</x:f>
        <x:v>0.4583333333333333</x:v>
      </x:c>
      <x:c r="Q253" s="141" t="n">
        <x:f>ROUND(L253*(1+'Assumptions'!$B$7)/'Assumptions'!$B$9,0)*'Assumptions'!$B$9</x:f>
        <x:v>40</x:v>
      </x:c>
      <x:c r="R253" s="141" t="n">
        <x:f>Q253-M253</x:f>
        <x:v>16</x:v>
      </x:c>
      <x:c r="S253" s="143" t="n">
        <x:f>'Assumptions'!$B$8</x:f>
        <x:v>12</x:v>
      </x:c>
      <x:c r="T253" s="141" t="n">
        <x:f>N253*S253</x:f>
        <x:v>132</x:v>
      </x:c>
      <x:c r="U253" s="139" t="str">
        <x:v>Source Valid</x:v>
      </x:c>
      <x:c r="V253" s="139" t="str">
        <x:v>High</x:v>
      </x:c>
      <x:c r="W253" s="147" t="str">
        <x:v>Source wholesale and buying prices retained</x:v>
      </x:c>
      <x:c r="X253" s="139" t="str">
        <x:v>Ready</x:v>
      </x:c>
      <x:c r="Y253" s="144" t="b">
        <x:v>1</x:v>
      </x:c>
      <x:c r="Z253" s="139" t="str">
        <x:v>WS RATES.pdf</x:v>
      </x:c>
      <x:c r="AA253" s="139" t="n">
        <x:v>7</x:v>
      </x:c>
      <x:c r="AB253" s="139" t="n">
        <x:v>37</x:v>
      </x:c>
      <x:c r="AC253" s="139" t="str">
        <x:v>STICKER YXH</x:v>
      </x:c>
      <x:c r="AD253" s="145" t="n">
        <x:v>35</x:v>
      </x:c>
      <x:c r="AE253" s="147" t="str">
        <x:v>Merged across PDFs — Exact/source-linked match</x:v>
      </x:c>
      <x:c r="AF253" s="147" t="str">
        <x:v>Exact WS RATES.pdf name</x:v>
      </x:c>
      <x:c r="AG253" s="147" t="str">
        <x:v>Exact WS RATES.pdf category</x:v>
      </x:c>
      <x:c r="AH253" s="139" t="str">
        <x:v>WS-RATES:7:37</x:v>
      </x:c>
      <x:c r="AI253" s="146"/>
      <x:c r="AJ253" s="146"/>
      <x:c r="AK253" s="146"/>
      <x:c r="AL253" s="146"/>
      <x:c r="AM253" s="146"/>
      <x:c r="AN253" s="147" t="str"/>
    </x:row>
    <x:row r="254">
      <x:c r="A254" s="139" t="str">
        <x:v>RS-000253</x:v>
      </x:c>
      <x:c r="B254" s="147" t="str">
        <x:v>STICKER YZ</x:v>
      </x:c>
      <x:c r="C254" s="139" t="str">
        <x:v>STICKERS</x:v>
      </x:c>
      <x:c r="D254" s="139" t="str">
        <x:v>Both</x:v>
      </x:c>
      <x:c r="E254" s="147" t="str">
        <x:v>From initial classified workbook</x:v>
      </x:c>
      <x:c r="F254" s="139" t="str">
        <x:v>Piece</x:v>
      </x:c>
      <x:c r="G254" s="139"/>
      <x:c r="H254" s="139" t="str">
        <x:v>Not stated</x:v>
      </x:c>
      <x:c r="I254" s="139" t="str">
        <x:v>PKR</x:v>
      </x:c>
      <x:c r="J254" s="140" t="n">
        <x:v>45</x:v>
      </x:c>
      <x:c r="K254" s="140" t="n">
        <x:v>26</x:v>
      </x:c>
      <x:c r="L254" s="140" t="n">
        <x:v>45</x:v>
      </x:c>
      <x:c r="M254" s="140" t="n">
        <x:v>26</x:v>
      </x:c>
      <x:c r="N254" s="141" t="n">
        <x:f>L254-M254</x:f>
        <x:v>19</x:v>
      </x:c>
      <x:c r="O254" s="142" t="n">
        <x:f>IF(L254&gt;0,N254/L254,"")</x:f>
        <x:v>0.4222222222222222</x:v>
      </x:c>
      <x:c r="P254" s="142" t="n">
        <x:f>IF(M254&gt;0,N254/M254,"")</x:f>
        <x:v>0.7307692307692307</x:v>
      </x:c>
      <x:c r="Q254" s="141" t="n">
        <x:f>ROUND(L254*(1+'Assumptions'!$B$7)/'Assumptions'!$B$9,0)*'Assumptions'!$B$9</x:f>
        <x:v>50</x:v>
      </x:c>
      <x:c r="R254" s="141" t="n">
        <x:f>Q254-M254</x:f>
        <x:v>24</x:v>
      </x:c>
      <x:c r="S254" s="143" t="n">
        <x:f>'Assumptions'!$B$8</x:f>
        <x:v>12</x:v>
      </x:c>
      <x:c r="T254" s="141" t="n">
        <x:f>N254*S254</x:f>
        <x:v>228</x:v>
      </x:c>
      <x:c r="U254" s="139" t="str">
        <x:v>Source Valid</x:v>
      </x:c>
      <x:c r="V254" s="139" t="str">
        <x:v>High</x:v>
      </x:c>
      <x:c r="W254" s="147" t="str">
        <x:v>Source wholesale and buying prices retained</x:v>
      </x:c>
      <x:c r="X254" s="139" t="str">
        <x:v>Ready</x:v>
      </x:c>
      <x:c r="Y254" s="144" t="b">
        <x:v>1</x:v>
      </x:c>
      <x:c r="Z254" s="139" t="str">
        <x:v>WS RATES.pdf</x:v>
      </x:c>
      <x:c r="AA254" s="139" t="n">
        <x:v>8</x:v>
      </x:c>
      <x:c r="AB254" s="139" t="n">
        <x:v>2</x:v>
      </x:c>
      <x:c r="AC254" s="139" t="str">
        <x:v>STICKER YZ</x:v>
      </x:c>
      <x:c r="AD254" s="145" t="n">
        <x:v>45</x:v>
      </x:c>
      <x:c r="AE254" s="147" t="str">
        <x:v>Merged across PDFs — Exact/source-linked match</x:v>
      </x:c>
      <x:c r="AF254" s="147" t="str">
        <x:v>Exact WS RATES.pdf name</x:v>
      </x:c>
      <x:c r="AG254" s="147" t="str">
        <x:v>Exact WS RATES.pdf category</x:v>
      </x:c>
      <x:c r="AH254" s="139" t="str">
        <x:v>WS-RATES:8:2</x:v>
      </x:c>
      <x:c r="AI254" s="146"/>
      <x:c r="AJ254" s="146"/>
      <x:c r="AK254" s="146"/>
      <x:c r="AL254" s="146"/>
      <x:c r="AM254" s="146"/>
      <x:c r="AN254" s="147" t="str"/>
    </x:row>
    <x:row r="255">
      <x:c r="A255" s="139" t="str">
        <x:v>RS-000254</x:v>
      </x:c>
      <x:c r="B255" s="147" t="str">
        <x:v>TABLE PEN CHINA</x:v>
      </x:c>
      <x:c r="C255" s="139" t="str">
        <x:v>INK PEN</x:v>
      </x:c>
      <x:c r="D255" s="139" t="str">
        <x:v>Both</x:v>
      </x:c>
      <x:c r="E255" s="147" t="str">
        <x:v>From initial classified workbook</x:v>
      </x:c>
      <x:c r="F255" s="139" t="str">
        <x:v>Piece</x:v>
      </x:c>
      <x:c r="G255" s="139"/>
      <x:c r="H255" s="139" t="str">
        <x:v>Not stated</x:v>
      </x:c>
      <x:c r="I255" s="139" t="str">
        <x:v>PKR</x:v>
      </x:c>
      <x:c r="J255" s="140" t="n">
        <x:v>100</x:v>
      </x:c>
      <x:c r="K255" s="140" t="n">
        <x:v>82</x:v>
      </x:c>
      <x:c r="L255" s="140" t="n">
        <x:v>100</x:v>
      </x:c>
      <x:c r="M255" s="140" t="n">
        <x:v>82</x:v>
      </x:c>
      <x:c r="N255" s="141" t="n">
        <x:f>L255-M255</x:f>
        <x:v>18</x:v>
      </x:c>
      <x:c r="O255" s="142" t="n">
        <x:f>IF(L255&gt;0,N255/L255,"")</x:f>
        <x:v>0.18</x:v>
      </x:c>
      <x:c r="P255" s="142" t="n">
        <x:f>IF(M255&gt;0,N255/M255,"")</x:f>
        <x:v>0.21951219512195122</x:v>
      </x:c>
      <x:c r="Q255" s="141" t="n">
        <x:f>ROUND(L255*(1+'Assumptions'!$B$7)/'Assumptions'!$B$9,0)*'Assumptions'!$B$9</x:f>
        <x:v>110</x:v>
      </x:c>
      <x:c r="R255" s="141" t="n">
        <x:f>Q255-M255</x:f>
        <x:v>28</x:v>
      </x:c>
      <x:c r="S255" s="143" t="n">
        <x:f>'Assumptions'!$B$8</x:f>
        <x:v>12</x:v>
      </x:c>
      <x:c r="T255" s="141" t="n">
        <x:f>N255*S255</x:f>
        <x:v>216</x:v>
      </x:c>
      <x:c r="U255" s="139" t="str">
        <x:v>Source Valid</x:v>
      </x:c>
      <x:c r="V255" s="139" t="str">
        <x:v>High</x:v>
      </x:c>
      <x:c r="W255" s="147" t="str">
        <x:v>Source wholesale and buying prices retained</x:v>
      </x:c>
      <x:c r="X255" s="139" t="str">
        <x:v>Ready</x:v>
      </x:c>
      <x:c r="Y255" s="144" t="b">
        <x:v>1</x:v>
      </x:c>
      <x:c r="Z255" s="139" t="str">
        <x:v>WS RATES.pdf</x:v>
      </x:c>
      <x:c r="AA255" s="139" t="n">
        <x:v>8</x:v>
      </x:c>
      <x:c r="AB255" s="139" t="n">
        <x:v>3</x:v>
      </x:c>
      <x:c r="AC255" s="139" t="str">
        <x:v>TABLE PEN CHINA</x:v>
      </x:c>
      <x:c r="AD255" s="145" t="n">
        <x:v>100</x:v>
      </x:c>
      <x:c r="AE255" s="147" t="str">
        <x:v>Merged across PDFs — Exact/source-linked match</x:v>
      </x:c>
      <x:c r="AF255" s="147" t="str">
        <x:v>Exact WS RATES.pdf name</x:v>
      </x:c>
      <x:c r="AG255" s="147" t="str">
        <x:v>Exact WS RATES.pdf category</x:v>
      </x:c>
      <x:c r="AH255" s="139" t="str">
        <x:v>WS-RATES:8:3</x:v>
      </x:c>
      <x:c r="AI255" s="146"/>
      <x:c r="AJ255" s="146"/>
      <x:c r="AK255" s="146"/>
      <x:c r="AL255" s="146"/>
      <x:c r="AM255" s="146"/>
      <x:c r="AN255" s="147" t="str"/>
    </x:row>
    <x:row r="256">
      <x:c r="A256" s="139" t="str">
        <x:v>RS-000255</x:v>
      </x:c>
      <x:c r="B256" s="147" t="str">
        <x:v>NOTE BOOK 8625</x:v>
      </x:c>
      <x:c r="C256" s="139" t="str">
        <x:v>CHINA DAIRIES</x:v>
      </x:c>
      <x:c r="D256" s="139" t="str">
        <x:v>Both</x:v>
      </x:c>
      <x:c r="E256" s="147" t="str">
        <x:v>From initial classified workbook</x:v>
      </x:c>
      <x:c r="F256" s="139" t="str">
        <x:v>Piece</x:v>
      </x:c>
      <x:c r="G256" s="139"/>
      <x:c r="H256" s="139" t="str">
        <x:v>Not stated</x:v>
      </x:c>
      <x:c r="I256" s="139" t="str">
        <x:v>PKR</x:v>
      </x:c>
      <x:c r="J256" s="140" t="n">
        <x:v>290</x:v>
      </x:c>
      <x:c r="K256" s="140" t="n">
        <x:v>245</x:v>
      </x:c>
      <x:c r="L256" s="140" t="n">
        <x:v>290</x:v>
      </x:c>
      <x:c r="M256" s="140" t="n">
        <x:v>245</x:v>
      </x:c>
      <x:c r="N256" s="141" t="n">
        <x:f>L256-M256</x:f>
        <x:v>45</x:v>
      </x:c>
      <x:c r="O256" s="142" t="n">
        <x:f>IF(L256&gt;0,N256/L256,"")</x:f>
        <x:v>0.15517241379310345</x:v>
      </x:c>
      <x:c r="P256" s="142" t="n">
        <x:f>IF(M256&gt;0,N256/M256,"")</x:f>
        <x:v>0.1836734693877551</x:v>
      </x:c>
      <x:c r="Q256" s="141" t="n">
        <x:f>ROUND(L256*(1+'Assumptions'!$B$7)/'Assumptions'!$B$9,0)*'Assumptions'!$B$9</x:f>
        <x:v>320</x:v>
      </x:c>
      <x:c r="R256" s="141" t="n">
        <x:f>Q256-M256</x:f>
        <x:v>75</x:v>
      </x:c>
      <x:c r="S256" s="143" t="n">
        <x:f>'Assumptions'!$B$8</x:f>
        <x:v>12</x:v>
      </x:c>
      <x:c r="T256" s="141" t="n">
        <x:f>N256*S256</x:f>
        <x:v>540</x:v>
      </x:c>
      <x:c r="U256" s="139" t="str">
        <x:v>Source Valid</x:v>
      </x:c>
      <x:c r="V256" s="139" t="str">
        <x:v>High</x:v>
      </x:c>
      <x:c r="W256" s="147" t="str">
        <x:v>Source wholesale and buying prices retained</x:v>
      </x:c>
      <x:c r="X256" s="139" t="str">
        <x:v>Ready</x:v>
      </x:c>
      <x:c r="Y256" s="144" t="b">
        <x:v>1</x:v>
      </x:c>
      <x:c r="Z256" s="139" t="str">
        <x:v>WS RATES.pdf</x:v>
      </x:c>
      <x:c r="AA256" s="139" t="n">
        <x:v>8</x:v>
      </x:c>
      <x:c r="AB256" s="139" t="n">
        <x:v>4</x:v>
      </x:c>
      <x:c r="AC256" s="139" t="str">
        <x:v>NOTE BOOK 8625</x:v>
      </x:c>
      <x:c r="AD256" s="145" t="n">
        <x:v>290</x:v>
      </x:c>
      <x:c r="AE256" s="147" t="str">
        <x:v>Merged across PDFs — Exact/source-linked match</x:v>
      </x:c>
      <x:c r="AF256" s="147" t="str">
        <x:v>Exact WS RATES.pdf name</x:v>
      </x:c>
      <x:c r="AG256" s="147" t="str">
        <x:v>Exact WS RATES.pdf category</x:v>
      </x:c>
      <x:c r="AH256" s="139" t="str">
        <x:v>WS-RATES:8:4</x:v>
      </x:c>
      <x:c r="AI256" s="146"/>
      <x:c r="AJ256" s="146"/>
      <x:c r="AK256" s="146"/>
      <x:c r="AL256" s="146"/>
      <x:c r="AM256" s="146"/>
      <x:c r="AN256" s="147" t="str"/>
    </x:row>
    <x:row r="257">
      <x:c r="A257" s="139" t="str">
        <x:v>RS-000256</x:v>
      </x:c>
      <x:c r="B257" s="147" t="str">
        <x:v>ERASER FS 72PCS</x:v>
      </x:c>
      <x:c r="C257" s="139" t="str">
        <x:v>ERASERS</x:v>
      </x:c>
      <x:c r="D257" s="139" t="str">
        <x:v>Wholesale/Bulk</x:v>
      </x:c>
      <x:c r="E257" s="147" t="str">
        <x:v>From initial classified workbook</x:v>
      </x:c>
      <x:c r="F257" s="139" t="str">
        <x:v>Pack</x:v>
      </x:c>
      <x:c r="G257" s="139" t="n">
        <x:v>72</x:v>
      </x:c>
      <x:c r="H257" s="139" t="str">
        <x:v>Parsed from product name</x:v>
      </x:c>
      <x:c r="I257" s="139" t="str">
        <x:v>PKR</x:v>
      </x:c>
      <x:c r="J257" s="140" t="n">
        <x:v>250</x:v>
      </x:c>
      <x:c r="K257" s="140" t="n">
        <x:v>230</x:v>
      </x:c>
      <x:c r="L257" s="140" t="n">
        <x:v>250</x:v>
      </x:c>
      <x:c r="M257" s="140" t="n">
        <x:v>230</x:v>
      </x:c>
      <x:c r="N257" s="141" t="n">
        <x:f>L257-M257</x:f>
        <x:v>20</x:v>
      </x:c>
      <x:c r="O257" s="142" t="n">
        <x:f>IF(L257&gt;0,N257/L257,"")</x:f>
        <x:v>0.08</x:v>
      </x:c>
      <x:c r="P257" s="142" t="n">
        <x:f>IF(M257&gt;0,N257/M257,"")</x:f>
        <x:v>0.08695652173913043</x:v>
      </x:c>
      <x:c r="Q257" s="141" t="n">
        <x:f>ROUND(L257*(1+'Assumptions'!$B$7)/'Assumptions'!$B$9,0)*'Assumptions'!$B$9</x:f>
        <x:v>275</x:v>
      </x:c>
      <x:c r="R257" s="141" t="n">
        <x:f>Q257-M257</x:f>
        <x:v>45</x:v>
      </x:c>
      <x:c r="S257" s="143" t="n">
        <x:f>'Assumptions'!$B$8</x:f>
        <x:v>12</x:v>
      </x:c>
      <x:c r="T257" s="141" t="n">
        <x:f>N257*S257</x:f>
        <x:v>240</x:v>
      </x:c>
      <x:c r="U257" s="139" t="str">
        <x:v>Source Valid</x:v>
      </x:c>
      <x:c r="V257" s="139" t="str">
        <x:v>High</x:v>
      </x:c>
      <x:c r="W257" s="147" t="str">
        <x:v>Source wholesale and buying prices retained</x:v>
      </x:c>
      <x:c r="X257" s="139" t="str">
        <x:v>Ready</x:v>
      </x:c>
      <x:c r="Y257" s="144" t="b">
        <x:v>1</x:v>
      </x:c>
      <x:c r="Z257" s="139" t="str">
        <x:v>WS RATES.pdf</x:v>
      </x:c>
      <x:c r="AA257" s="139" t="n">
        <x:v>8</x:v>
      </x:c>
      <x:c r="AB257" s="139" t="n">
        <x:v>5</x:v>
      </x:c>
      <x:c r="AC257" s="139" t="str">
        <x:v>ERASER FS 72PCS</x:v>
      </x:c>
      <x:c r="AD257" s="145" t="n">
        <x:v>250</x:v>
      </x:c>
      <x:c r="AE257" s="147" t="str">
        <x:v>Merged across PDFs — Exact/source-linked match</x:v>
      </x:c>
      <x:c r="AF257" s="147" t="str">
        <x:v>Exact WS RATES.pdf name</x:v>
      </x:c>
      <x:c r="AG257" s="147" t="str">
        <x:v>Exact WS RATES.pdf category</x:v>
      </x:c>
      <x:c r="AH257" s="139" t="str">
        <x:v>WS-RATES:8:5</x:v>
      </x:c>
      <x:c r="AI257" s="146"/>
      <x:c r="AJ257" s="146"/>
      <x:c r="AK257" s="146"/>
      <x:c r="AL257" s="146"/>
      <x:c r="AM257" s="146"/>
      <x:c r="AN257" s="147" t="str"/>
    </x:row>
    <x:row r="258">
      <x:c r="A258" s="139" t="str">
        <x:v>RS-000257</x:v>
      </x:c>
      <x:c r="B258" s="147" t="str">
        <x:v>FANCY SHARPNER DMS084</x:v>
      </x:c>
      <x:c r="C258" s="139" t="str">
        <x:v>SHARPNERS</x:v>
      </x:c>
      <x:c r="D258" s="139" t="str">
        <x:v>Both</x:v>
      </x:c>
      <x:c r="E258" s="147" t="str">
        <x:v>From initial classified workbook</x:v>
      </x:c>
      <x:c r="F258" s="139" t="str">
        <x:v>Piece</x:v>
      </x:c>
      <x:c r="G258" s="139"/>
      <x:c r="H258" s="139" t="str">
        <x:v>Not stated</x:v>
      </x:c>
      <x:c r="I258" s="139" t="str">
        <x:v>PKR</x:v>
      </x:c>
      <x:c r="J258" s="140" t="n">
        <x:v>45</x:v>
      </x:c>
      <x:c r="K258" s="140" t="n">
        <x:v>39</x:v>
      </x:c>
      <x:c r="L258" s="140" t="n">
        <x:v>45</x:v>
      </x:c>
      <x:c r="M258" s="140" t="n">
        <x:v>39</x:v>
      </x:c>
      <x:c r="N258" s="141" t="n">
        <x:f>L258-M258</x:f>
        <x:v>6</x:v>
      </x:c>
      <x:c r="O258" s="142" t="n">
        <x:f>IF(L258&gt;0,N258/L258,"")</x:f>
        <x:v>0.13333333333333333</x:v>
      </x:c>
      <x:c r="P258" s="142" t="n">
        <x:f>IF(M258&gt;0,N258/M258,"")</x:f>
        <x:v>0.15384615384615385</x:v>
      </x:c>
      <x:c r="Q258" s="141" t="n">
        <x:f>ROUND(L258*(1+'Assumptions'!$B$7)/'Assumptions'!$B$9,0)*'Assumptions'!$B$9</x:f>
        <x:v>50</x:v>
      </x:c>
      <x:c r="R258" s="141" t="n">
        <x:f>Q258-M258</x:f>
        <x:v>11</x:v>
      </x:c>
      <x:c r="S258" s="143" t="n">
        <x:f>'Assumptions'!$B$8</x:f>
        <x:v>12</x:v>
      </x:c>
      <x:c r="T258" s="141" t="n">
        <x:f>N258*S258</x:f>
        <x:v>72</x:v>
      </x:c>
      <x:c r="U258" s="139" t="str">
        <x:v>Source Valid</x:v>
      </x:c>
      <x:c r="V258" s="139" t="str">
        <x:v>High</x:v>
      </x:c>
      <x:c r="W258" s="147" t="str">
        <x:v>Source wholesale and buying prices retained</x:v>
      </x:c>
      <x:c r="X258" s="139" t="str">
        <x:v>Ready</x:v>
      </x:c>
      <x:c r="Y258" s="144" t="b">
        <x:v>1</x:v>
      </x:c>
      <x:c r="Z258" s="139" t="str">
        <x:v>WS RATES.pdf</x:v>
      </x:c>
      <x:c r="AA258" s="139" t="n">
        <x:v>8</x:v>
      </x:c>
      <x:c r="AB258" s="139" t="n">
        <x:v>6</x:v>
      </x:c>
      <x:c r="AC258" s="139" t="str">
        <x:v>FANCY SHARPNER DMS084</x:v>
      </x:c>
      <x:c r="AD258" s="145" t="n">
        <x:v>45</x:v>
      </x:c>
      <x:c r="AE258" s="147" t="str">
        <x:v>Merged across PDFs — Exact/source-linked match</x:v>
      </x:c>
      <x:c r="AF258" s="147" t="str">
        <x:v>Exact WS RATES.pdf name</x:v>
      </x:c>
      <x:c r="AG258" s="147" t="str">
        <x:v>Exact WS RATES.pdf category</x:v>
      </x:c>
      <x:c r="AH258" s="139" t="str">
        <x:v>WS-RATES:8:6</x:v>
      </x:c>
      <x:c r="AI258" s="146"/>
      <x:c r="AJ258" s="146"/>
      <x:c r="AK258" s="146"/>
      <x:c r="AL258" s="146"/>
      <x:c r="AM258" s="146"/>
      <x:c r="AN258" s="147" t="str"/>
    </x:row>
    <x:row r="259">
      <x:c r="A259" s="139" t="str">
        <x:v>RS-000258</x:v>
      </x:c>
      <x:c r="B259" s="147" t="str">
        <x:v>FANCY POUCH 5537</x:v>
      </x:c>
      <x:c r="C259" s="139" t="str">
        <x:v>POUCH</x:v>
      </x:c>
      <x:c r="D259" s="139" t="str">
        <x:v>Both</x:v>
      </x:c>
      <x:c r="E259" s="147" t="str">
        <x:v>From initial classified workbook</x:v>
      </x:c>
      <x:c r="F259" s="139" t="str">
        <x:v>Piece</x:v>
      </x:c>
      <x:c r="G259" s="139"/>
      <x:c r="H259" s="139" t="str">
        <x:v>Not stated</x:v>
      </x:c>
      <x:c r="I259" s="139" t="str">
        <x:v>PKR</x:v>
      </x:c>
      <x:c r="J259" s="140" t="n">
        <x:v>420</x:v>
      </x:c>
      <x:c r="K259" s="140" t="n">
        <x:v>370</x:v>
      </x:c>
      <x:c r="L259" s="140" t="n">
        <x:v>420</x:v>
      </x:c>
      <x:c r="M259" s="140" t="n">
        <x:v>370</x:v>
      </x:c>
      <x:c r="N259" s="141" t="n">
        <x:f>L259-M259</x:f>
        <x:v>50</x:v>
      </x:c>
      <x:c r="O259" s="142" t="n">
        <x:f>IF(L259&gt;0,N259/L259,"")</x:f>
        <x:v>0.11904761904761904</x:v>
      </x:c>
      <x:c r="P259" s="142" t="n">
        <x:f>IF(M259&gt;0,N259/M259,"")</x:f>
        <x:v>0.13513513513513514</x:v>
      </x:c>
      <x:c r="Q259" s="141" t="n">
        <x:f>ROUND(L259*(1+'Assumptions'!$B$7)/'Assumptions'!$B$9,0)*'Assumptions'!$B$9</x:f>
        <x:v>460</x:v>
      </x:c>
      <x:c r="R259" s="141" t="n">
        <x:f>Q259-M259</x:f>
        <x:v>90</x:v>
      </x:c>
      <x:c r="S259" s="143" t="n">
        <x:f>'Assumptions'!$B$8</x:f>
        <x:v>12</x:v>
      </x:c>
      <x:c r="T259" s="141" t="n">
        <x:f>N259*S259</x:f>
        <x:v>600</x:v>
      </x:c>
      <x:c r="U259" s="139" t="str">
        <x:v>Source Valid</x:v>
      </x:c>
      <x:c r="V259" s="139" t="str">
        <x:v>High</x:v>
      </x:c>
      <x:c r="W259" s="147" t="str">
        <x:v>Source wholesale and buying prices retained</x:v>
      </x:c>
      <x:c r="X259" s="139" t="str">
        <x:v>Ready</x:v>
      </x:c>
      <x:c r="Y259" s="144" t="b">
        <x:v>1</x:v>
      </x:c>
      <x:c r="Z259" s="139" t="str">
        <x:v>WS RATES.pdf</x:v>
      </x:c>
      <x:c r="AA259" s="139" t="n">
        <x:v>8</x:v>
      </x:c>
      <x:c r="AB259" s="139" t="n">
        <x:v>7</x:v>
      </x:c>
      <x:c r="AC259" s="139" t="str">
        <x:v>FANCY POUCH 5537</x:v>
      </x:c>
      <x:c r="AD259" s="145" t="n">
        <x:v>420</x:v>
      </x:c>
      <x:c r="AE259" s="147" t="str">
        <x:v>Merged across PDFs — Exact/source-linked match</x:v>
      </x:c>
      <x:c r="AF259" s="147" t="str">
        <x:v>Exact WS RATES.pdf name</x:v>
      </x:c>
      <x:c r="AG259" s="147" t="str">
        <x:v>Exact WS RATES.pdf category</x:v>
      </x:c>
      <x:c r="AH259" s="139" t="str">
        <x:v>WS-RATES:8:7</x:v>
      </x:c>
      <x:c r="AI259" s="146"/>
      <x:c r="AJ259" s="146"/>
      <x:c r="AK259" s="146"/>
      <x:c r="AL259" s="146"/>
      <x:c r="AM259" s="146"/>
      <x:c r="AN259" s="147" t="str"/>
    </x:row>
    <x:row r="260">
      <x:c r="A260" s="139" t="str">
        <x:v>RS-000259</x:v>
      </x:c>
      <x:c r="B260" s="147" t="str">
        <x:v>TALOR REGISTER</x:v>
      </x:c>
      <x:c r="C260" s="139" t="str">
        <x:v>GEOMATRIES</x:v>
      </x:c>
      <x:c r="D260" s="139" t="str">
        <x:v>Both</x:v>
      </x:c>
      <x:c r="E260" s="147" t="str">
        <x:v>From initial classified workbook</x:v>
      </x:c>
      <x:c r="F260" s="139" t="str">
        <x:v>Piece</x:v>
      </x:c>
      <x:c r="G260" s="139"/>
      <x:c r="H260" s="139" t="str">
        <x:v>Not stated</x:v>
      </x:c>
      <x:c r="I260" s="139" t="str">
        <x:v>PKR</x:v>
      </x:c>
      <x:c r="J260" s="140" t="n">
        <x:v>480</x:v>
      </x:c>
      <x:c r="K260" s="140" t="n">
        <x:v>410</x:v>
      </x:c>
      <x:c r="L260" s="140" t="n">
        <x:v>480</x:v>
      </x:c>
      <x:c r="M260" s="140" t="n">
        <x:v>410</x:v>
      </x:c>
      <x:c r="N260" s="141" t="n">
        <x:f>L260-M260</x:f>
        <x:v>70</x:v>
      </x:c>
      <x:c r="O260" s="142" t="n">
        <x:f>IF(L260&gt;0,N260/L260,"")</x:f>
        <x:v>0.14583333333333334</x:v>
      </x:c>
      <x:c r="P260" s="142" t="n">
        <x:f>IF(M260&gt;0,N260/M260,"")</x:f>
        <x:v>0.17073170731707318</x:v>
      </x:c>
      <x:c r="Q260" s="141" t="n">
        <x:f>ROUND(L260*(1+'Assumptions'!$B$7)/'Assumptions'!$B$9,0)*'Assumptions'!$B$9</x:f>
        <x:v>530</x:v>
      </x:c>
      <x:c r="R260" s="141" t="n">
        <x:f>Q260-M260</x:f>
        <x:v>120</x:v>
      </x:c>
      <x:c r="S260" s="143" t="n">
        <x:f>'Assumptions'!$B$8</x:f>
        <x:v>12</x:v>
      </x:c>
      <x:c r="T260" s="141" t="n">
        <x:f>N260*S260</x:f>
        <x:v>840</x:v>
      </x:c>
      <x:c r="U260" s="139" t="str">
        <x:v>Source Valid</x:v>
      </x:c>
      <x:c r="V260" s="139" t="str">
        <x:v>High</x:v>
      </x:c>
      <x:c r="W260" s="147" t="str">
        <x:v>Source wholesale and buying prices retained</x:v>
      </x:c>
      <x:c r="X260" s="139" t="str">
        <x:v>Ready</x:v>
      </x:c>
      <x:c r="Y260" s="144" t="b">
        <x:v>1</x:v>
      </x:c>
      <x:c r="Z260" s="139" t="str">
        <x:v>WS RATES.pdf</x:v>
      </x:c>
      <x:c r="AA260" s="139" t="n">
        <x:v>8</x:v>
      </x:c>
      <x:c r="AB260" s="139" t="n">
        <x:v>8</x:v>
      </x:c>
      <x:c r="AC260" s="139" t="str">
        <x:v>TALOR REGISTER</x:v>
      </x:c>
      <x:c r="AD260" s="145" t="n">
        <x:v>480</x:v>
      </x:c>
      <x:c r="AE260" s="147" t="str">
        <x:v>Merged across PDFs — Exact/source-linked match</x:v>
      </x:c>
      <x:c r="AF260" s="147" t="str">
        <x:v>Exact WS RATES.pdf name</x:v>
      </x:c>
      <x:c r="AG260" s="147" t="str">
        <x:v>Exact WS RATES.pdf category</x:v>
      </x:c>
      <x:c r="AH260" s="139" t="str">
        <x:v>WS-RATES:8:8</x:v>
      </x:c>
      <x:c r="AI260" s="146"/>
      <x:c r="AJ260" s="146"/>
      <x:c r="AK260" s="146"/>
      <x:c r="AL260" s="146"/>
      <x:c r="AM260" s="146"/>
      <x:c r="AN260" s="147" t="str"/>
    </x:row>
    <x:row r="261">
      <x:c r="A261" s="139" t="str">
        <x:v>RS-000260</x:v>
      </x:c>
      <x:c r="B261" s="147" t="str">
        <x:v>FANCU GEOMETRY 3232</x:v>
      </x:c>
      <x:c r="C261" s="139" t="str">
        <x:v>GEOMATRIES</x:v>
      </x:c>
      <x:c r="D261" s="139" t="str">
        <x:v>Both</x:v>
      </x:c>
      <x:c r="E261" s="147" t="str">
        <x:v>From initial classified workbook</x:v>
      </x:c>
      <x:c r="F261" s="139" t="str">
        <x:v>Piece</x:v>
      </x:c>
      <x:c r="G261" s="139"/>
      <x:c r="H261" s="139" t="str">
        <x:v>Not stated</x:v>
      </x:c>
      <x:c r="I261" s="139" t="str">
        <x:v>PKR</x:v>
      </x:c>
      <x:c r="J261" s="140" t="n">
        <x:v>300</x:v>
      </x:c>
      <x:c r="K261" s="140" t="n">
        <x:v>245</x:v>
      </x:c>
      <x:c r="L261" s="140" t="n">
        <x:v>300</x:v>
      </x:c>
      <x:c r="M261" s="140" t="n">
        <x:v>245</x:v>
      </x:c>
      <x:c r="N261" s="141" t="n">
        <x:f>L261-M261</x:f>
        <x:v>55</x:v>
      </x:c>
      <x:c r="O261" s="142" t="n">
        <x:f>IF(L261&gt;0,N261/L261,"")</x:f>
        <x:v>0.18333333333333332</x:v>
      </x:c>
      <x:c r="P261" s="142" t="n">
        <x:f>IF(M261&gt;0,N261/M261,"")</x:f>
        <x:v>0.22448979591836735</x:v>
      </x:c>
      <x:c r="Q261" s="141" t="n">
        <x:f>ROUND(L261*(1+'Assumptions'!$B$7)/'Assumptions'!$B$9,0)*'Assumptions'!$B$9</x:f>
        <x:v>330</x:v>
      </x:c>
      <x:c r="R261" s="141" t="n">
        <x:f>Q261-M261</x:f>
        <x:v>85</x:v>
      </x:c>
      <x:c r="S261" s="143" t="n">
        <x:f>'Assumptions'!$B$8</x:f>
        <x:v>12</x:v>
      </x:c>
      <x:c r="T261" s="141" t="n">
        <x:f>N261*S261</x:f>
        <x:v>660</x:v>
      </x:c>
      <x:c r="U261" s="139" t="str">
        <x:v>Source Valid</x:v>
      </x:c>
      <x:c r="V261" s="139" t="str">
        <x:v>High</x:v>
      </x:c>
      <x:c r="W261" s="147" t="str">
        <x:v>Source wholesale and buying prices retained</x:v>
      </x:c>
      <x:c r="X261" s="139" t="str">
        <x:v>Ready</x:v>
      </x:c>
      <x:c r="Y261" s="144" t="b">
        <x:v>1</x:v>
      </x:c>
      <x:c r="Z261" s="139" t="str">
        <x:v>WS RATES.pdf</x:v>
      </x:c>
      <x:c r="AA261" s="139" t="n">
        <x:v>8</x:v>
      </x:c>
      <x:c r="AB261" s="139" t="n">
        <x:v>9</x:v>
      </x:c>
      <x:c r="AC261" s="139" t="str">
        <x:v>FANCU GEOMETRY 3232</x:v>
      </x:c>
      <x:c r="AD261" s="145" t="n">
        <x:v>300</x:v>
      </x:c>
      <x:c r="AE261" s="147" t="str">
        <x:v>Merged across PDFs — Exact/source-linked match</x:v>
      </x:c>
      <x:c r="AF261" s="147" t="str">
        <x:v>Exact WS RATES.pdf name</x:v>
      </x:c>
      <x:c r="AG261" s="147" t="str">
        <x:v>Exact WS RATES.pdf category</x:v>
      </x:c>
      <x:c r="AH261" s="139" t="str">
        <x:v>WS-RATES:8:9</x:v>
      </x:c>
      <x:c r="AI261" s="146"/>
      <x:c r="AJ261" s="146"/>
      <x:c r="AK261" s="146"/>
      <x:c r="AL261" s="146"/>
      <x:c r="AM261" s="146"/>
      <x:c r="AN261" s="147" t="str"/>
    </x:row>
    <x:row r="262">
      <x:c r="A262" s="139" t="str">
        <x:v>RS-000261</x:v>
      </x:c>
      <x:c r="B262" s="147" t="str">
        <x:v>FANCY GEOMETRY 8300</x:v>
      </x:c>
      <x:c r="C262" s="139" t="str">
        <x:v>GEOMATRIES</x:v>
      </x:c>
      <x:c r="D262" s="139" t="str">
        <x:v>Both</x:v>
      </x:c>
      <x:c r="E262" s="147" t="str">
        <x:v>From initial classified workbook</x:v>
      </x:c>
      <x:c r="F262" s="139" t="str">
        <x:v>Piece</x:v>
      </x:c>
      <x:c r="G262" s="139"/>
      <x:c r="H262" s="139" t="str">
        <x:v>Not stated</x:v>
      </x:c>
      <x:c r="I262" s="139" t="str">
        <x:v>PKR</x:v>
      </x:c>
      <x:c r="J262" s="140" t="n">
        <x:v>500</x:v>
      </x:c>
      <x:c r="K262" s="140" t="n">
        <x:v>455</x:v>
      </x:c>
      <x:c r="L262" s="140" t="n">
        <x:v>500</x:v>
      </x:c>
      <x:c r="M262" s="140" t="n">
        <x:v>455</x:v>
      </x:c>
      <x:c r="N262" s="141" t="n">
        <x:f>L262-M262</x:f>
        <x:v>45</x:v>
      </x:c>
      <x:c r="O262" s="142" t="n">
        <x:f>IF(L262&gt;0,N262/L262,"")</x:f>
        <x:v>0.09</x:v>
      </x:c>
      <x:c r="P262" s="142" t="n">
        <x:f>IF(M262&gt;0,N262/M262,"")</x:f>
        <x:v>0.0989010989010989</x:v>
      </x:c>
      <x:c r="Q262" s="141" t="n">
        <x:f>ROUND(L262*(1+'Assumptions'!$B$7)/'Assumptions'!$B$9,0)*'Assumptions'!$B$9</x:f>
        <x:v>550</x:v>
      </x:c>
      <x:c r="R262" s="141" t="n">
        <x:f>Q262-M262</x:f>
        <x:v>95</x:v>
      </x:c>
      <x:c r="S262" s="143" t="n">
        <x:f>'Assumptions'!$B$8</x:f>
        <x:v>12</x:v>
      </x:c>
      <x:c r="T262" s="141" t="n">
        <x:f>N262*S262</x:f>
        <x:v>540</x:v>
      </x:c>
      <x:c r="U262" s="139" t="str">
        <x:v>Source Valid</x:v>
      </x:c>
      <x:c r="V262" s="139" t="str">
        <x:v>High</x:v>
      </x:c>
      <x:c r="W262" s="147" t="str">
        <x:v>Source wholesale and buying prices retained</x:v>
      </x:c>
      <x:c r="X262" s="139" t="str">
        <x:v>Ready</x:v>
      </x:c>
      <x:c r="Y262" s="144" t="b">
        <x:v>1</x:v>
      </x:c>
      <x:c r="Z262" s="139" t="str">
        <x:v>WS RATES.pdf</x:v>
      </x:c>
      <x:c r="AA262" s="139" t="n">
        <x:v>8</x:v>
      </x:c>
      <x:c r="AB262" s="139" t="n">
        <x:v>10</x:v>
      </x:c>
      <x:c r="AC262" s="139" t="str">
        <x:v>FANCY GEOMETRY 8300</x:v>
      </x:c>
      <x:c r="AD262" s="145" t="n">
        <x:v>500</x:v>
      </x:c>
      <x:c r="AE262" s="147" t="str">
        <x:v>Merged across PDFs — Exact/source-linked match</x:v>
      </x:c>
      <x:c r="AF262" s="147" t="str">
        <x:v>Exact WS RATES.pdf name</x:v>
      </x:c>
      <x:c r="AG262" s="147" t="str">
        <x:v>Exact WS RATES.pdf category</x:v>
      </x:c>
      <x:c r="AH262" s="139" t="str">
        <x:v>WS-RATES:8:10</x:v>
      </x:c>
      <x:c r="AI262" s="146"/>
      <x:c r="AJ262" s="146"/>
      <x:c r="AK262" s="146"/>
      <x:c r="AL262" s="146"/>
      <x:c r="AM262" s="146"/>
      <x:c r="AN262" s="147" t="str"/>
    </x:row>
    <x:row r="263">
      <x:c r="A263" s="139" t="str">
        <x:v>RS-000262</x:v>
      </x:c>
      <x:c r="B263" s="147" t="str">
        <x:v>FANCY GEOMETRY 5619</x:v>
      </x:c>
      <x:c r="C263" s="139" t="str">
        <x:v>GEOMATRIES</x:v>
      </x:c>
      <x:c r="D263" s="139" t="str">
        <x:v>Both</x:v>
      </x:c>
      <x:c r="E263" s="147" t="str">
        <x:v>From initial classified workbook</x:v>
      </x:c>
      <x:c r="F263" s="139" t="str">
        <x:v>Piece</x:v>
      </x:c>
      <x:c r="G263" s="139"/>
      <x:c r="H263" s="139" t="str">
        <x:v>Not stated</x:v>
      </x:c>
      <x:c r="I263" s="139" t="str">
        <x:v>PKR</x:v>
      </x:c>
      <x:c r="J263" s="140" t="n">
        <x:v>590</x:v>
      </x:c>
      <x:c r="K263" s="140" t="n">
        <x:v>545</x:v>
      </x:c>
      <x:c r="L263" s="140" t="n">
        <x:v>590</x:v>
      </x:c>
      <x:c r="M263" s="140" t="n">
        <x:v>545</x:v>
      </x:c>
      <x:c r="N263" s="141" t="n">
        <x:f>L263-M263</x:f>
        <x:v>45</x:v>
      </x:c>
      <x:c r="O263" s="142" t="n">
        <x:f>IF(L263&gt;0,N263/L263,"")</x:f>
        <x:v>0.07627118644067797</x:v>
      </x:c>
      <x:c r="P263" s="142" t="n">
        <x:f>IF(M263&gt;0,N263/M263,"")</x:f>
        <x:v>0.08256880733944955</x:v>
      </x:c>
      <x:c r="Q263" s="141" t="n">
        <x:f>ROUND(L263*(1+'Assumptions'!$B$7)/'Assumptions'!$B$9,0)*'Assumptions'!$B$9</x:f>
        <x:v>650</x:v>
      </x:c>
      <x:c r="R263" s="141" t="n">
        <x:f>Q263-M263</x:f>
        <x:v>105</x:v>
      </x:c>
      <x:c r="S263" s="143" t="n">
        <x:f>'Assumptions'!$B$8</x:f>
        <x:v>12</x:v>
      </x:c>
      <x:c r="T263" s="141" t="n">
        <x:f>N263*S263</x:f>
        <x:v>540</x:v>
      </x:c>
      <x:c r="U263" s="139" t="str">
        <x:v>Source Valid</x:v>
      </x:c>
      <x:c r="V263" s="139" t="str">
        <x:v>High</x:v>
      </x:c>
      <x:c r="W263" s="147" t="str">
        <x:v>Source wholesale and buying prices retained</x:v>
      </x:c>
      <x:c r="X263" s="139" t="str">
        <x:v>Ready</x:v>
      </x:c>
      <x:c r="Y263" s="144" t="b">
        <x:v>1</x:v>
      </x:c>
      <x:c r="Z263" s="139" t="str">
        <x:v>WS RATES.pdf</x:v>
      </x:c>
      <x:c r="AA263" s="139" t="n">
        <x:v>8</x:v>
      </x:c>
      <x:c r="AB263" s="139" t="n">
        <x:v>11</x:v>
      </x:c>
      <x:c r="AC263" s="139" t="str">
        <x:v>FANCY GEOMETRY 5619</x:v>
      </x:c>
      <x:c r="AD263" s="145" t="n">
        <x:v>590</x:v>
      </x:c>
      <x:c r="AE263" s="147" t="str">
        <x:v>Merged across PDFs — Exact/source-linked match</x:v>
      </x:c>
      <x:c r="AF263" s="147" t="str">
        <x:v>Exact WS RATES.pdf name</x:v>
      </x:c>
      <x:c r="AG263" s="147" t="str">
        <x:v>Exact WS RATES.pdf category</x:v>
      </x:c>
      <x:c r="AH263" s="139" t="str">
        <x:v>WS-RATES:8:11</x:v>
      </x:c>
      <x:c r="AI263" s="146"/>
      <x:c r="AJ263" s="146"/>
      <x:c r="AK263" s="146"/>
      <x:c r="AL263" s="146"/>
      <x:c r="AM263" s="146"/>
      <x:c r="AN263" s="147" t="str"/>
    </x:row>
    <x:row r="264">
      <x:c r="A264" s="139" t="str">
        <x:v>RS-000263</x:v>
      </x:c>
      <x:c r="B264" s="147" t="str">
        <x:v>FANCY GEOMETRY YH0005</x:v>
      </x:c>
      <x:c r="C264" s="139" t="str">
        <x:v>GEOMATRIES</x:v>
      </x:c>
      <x:c r="D264" s="139" t="str">
        <x:v>Both</x:v>
      </x:c>
      <x:c r="E264" s="147" t="str">
        <x:v>From initial classified workbook</x:v>
      </x:c>
      <x:c r="F264" s="139" t="str">
        <x:v>Piece</x:v>
      </x:c>
      <x:c r="G264" s="139"/>
      <x:c r="H264" s="139" t="str">
        <x:v>Not stated</x:v>
      </x:c>
      <x:c r="I264" s="139" t="str">
        <x:v>PKR</x:v>
      </x:c>
      <x:c r="J264" s="140" t="n">
        <x:v>390</x:v>
      </x:c>
      <x:c r="K264" s="140" t="n">
        <x:v>355</x:v>
      </x:c>
      <x:c r="L264" s="140" t="n">
        <x:v>390</x:v>
      </x:c>
      <x:c r="M264" s="140" t="n">
        <x:v>355</x:v>
      </x:c>
      <x:c r="N264" s="141" t="n">
        <x:f>L264-M264</x:f>
        <x:v>35</x:v>
      </x:c>
      <x:c r="O264" s="142" t="n">
        <x:f>IF(L264&gt;0,N264/L264,"")</x:f>
        <x:v>0.08974358974358974</x:v>
      </x:c>
      <x:c r="P264" s="142" t="n">
        <x:f>IF(M264&gt;0,N264/M264,"")</x:f>
        <x:v>0.09859154929577464</x:v>
      </x:c>
      <x:c r="Q264" s="141" t="n">
        <x:f>ROUND(L264*(1+'Assumptions'!$B$7)/'Assumptions'!$B$9,0)*'Assumptions'!$B$9</x:f>
        <x:v>430</x:v>
      </x:c>
      <x:c r="R264" s="141" t="n">
        <x:f>Q264-M264</x:f>
        <x:v>75</x:v>
      </x:c>
      <x:c r="S264" s="143" t="n">
        <x:f>'Assumptions'!$B$8</x:f>
        <x:v>12</x:v>
      </x:c>
      <x:c r="T264" s="141" t="n">
        <x:f>N264*S264</x:f>
        <x:v>420</x:v>
      </x:c>
      <x:c r="U264" s="139" t="str">
        <x:v>Source Valid</x:v>
      </x:c>
      <x:c r="V264" s="139" t="str">
        <x:v>High</x:v>
      </x:c>
      <x:c r="W264" s="147" t="str">
        <x:v>Source wholesale and buying prices retained</x:v>
      </x:c>
      <x:c r="X264" s="139" t="str">
        <x:v>Ready</x:v>
      </x:c>
      <x:c r="Y264" s="144" t="b">
        <x:v>1</x:v>
      </x:c>
      <x:c r="Z264" s="139" t="str">
        <x:v>WS RATES.pdf</x:v>
      </x:c>
      <x:c r="AA264" s="139" t="n">
        <x:v>8</x:v>
      </x:c>
      <x:c r="AB264" s="139" t="n">
        <x:v>12</x:v>
      </x:c>
      <x:c r="AC264" s="139" t="str">
        <x:v>FANCY GEOMETRY YH0005</x:v>
      </x:c>
      <x:c r="AD264" s="145" t="n">
        <x:v>390</x:v>
      </x:c>
      <x:c r="AE264" s="147" t="str">
        <x:v>Merged across PDFs — Exact/source-linked match</x:v>
      </x:c>
      <x:c r="AF264" s="147" t="str">
        <x:v>Exact WS RATES.pdf name</x:v>
      </x:c>
      <x:c r="AG264" s="147" t="str">
        <x:v>Exact WS RATES.pdf category</x:v>
      </x:c>
      <x:c r="AH264" s="139" t="str">
        <x:v>WS-RATES:8:12</x:v>
      </x:c>
      <x:c r="AI264" s="146"/>
      <x:c r="AJ264" s="146"/>
      <x:c r="AK264" s="146"/>
      <x:c r="AL264" s="146"/>
      <x:c r="AM264" s="146"/>
      <x:c r="AN264" s="147" t="str"/>
    </x:row>
    <x:row r="265">
      <x:c r="A265" s="139" t="str">
        <x:v>RS-000264</x:v>
      </x:c>
      <x:c r="B265" s="147" t="str">
        <x:v>FANCY GEOMETRY 5559</x:v>
      </x:c>
      <x:c r="C265" s="139" t="str">
        <x:v>GEOMATRIES</x:v>
      </x:c>
      <x:c r="D265" s="139" t="str">
        <x:v>Both</x:v>
      </x:c>
      <x:c r="E265" s="147" t="str">
        <x:v>From initial classified workbook</x:v>
      </x:c>
      <x:c r="F265" s="139" t="str">
        <x:v>Piece</x:v>
      </x:c>
      <x:c r="G265" s="139"/>
      <x:c r="H265" s="139" t="str">
        <x:v>Not stated</x:v>
      </x:c>
      <x:c r="I265" s="139" t="str">
        <x:v>PKR</x:v>
      </x:c>
      <x:c r="J265" s="140" t="n">
        <x:v>520</x:v>
      </x:c>
      <x:c r="K265" s="140" t="n">
        <x:v>485</x:v>
      </x:c>
      <x:c r="L265" s="140" t="n">
        <x:v>520</x:v>
      </x:c>
      <x:c r="M265" s="140" t="n">
        <x:v>485</x:v>
      </x:c>
      <x:c r="N265" s="141" t="n">
        <x:f>L265-M265</x:f>
        <x:v>35</x:v>
      </x:c>
      <x:c r="O265" s="142" t="n">
        <x:f>IF(L265&gt;0,N265/L265,"")</x:f>
        <x:v>0.0673076923076923</x:v>
      </x:c>
      <x:c r="P265" s="142" t="n">
        <x:f>IF(M265&gt;0,N265/M265,"")</x:f>
        <x:v>0.07216494845360824</x:v>
      </x:c>
      <x:c r="Q265" s="141" t="n">
        <x:f>ROUND(L265*(1+'Assumptions'!$B$7)/'Assumptions'!$B$9,0)*'Assumptions'!$B$9</x:f>
        <x:v>570</x:v>
      </x:c>
      <x:c r="R265" s="141" t="n">
        <x:f>Q265-M265</x:f>
        <x:v>85</x:v>
      </x:c>
      <x:c r="S265" s="143" t="n">
        <x:f>'Assumptions'!$B$8</x:f>
        <x:v>12</x:v>
      </x:c>
      <x:c r="T265" s="141" t="n">
        <x:f>N265*S265</x:f>
        <x:v>420</x:v>
      </x:c>
      <x:c r="U265" s="139" t="str">
        <x:v>Source Valid</x:v>
      </x:c>
      <x:c r="V265" s="139" t="str">
        <x:v>High</x:v>
      </x:c>
      <x:c r="W265" s="147" t="str">
        <x:v>Source wholesale and buying prices retained</x:v>
      </x:c>
      <x:c r="X265" s="139" t="str">
        <x:v>Ready</x:v>
      </x:c>
      <x:c r="Y265" s="144" t="b">
        <x:v>1</x:v>
      </x:c>
      <x:c r="Z265" s="139" t="str">
        <x:v>WS RATES.pdf</x:v>
      </x:c>
      <x:c r="AA265" s="139" t="n">
        <x:v>8</x:v>
      </x:c>
      <x:c r="AB265" s="139" t="n">
        <x:v>13</x:v>
      </x:c>
      <x:c r="AC265" s="139" t="str">
        <x:v>FANCY GEOMETRY 5559</x:v>
      </x:c>
      <x:c r="AD265" s="145" t="n">
        <x:v>520</x:v>
      </x:c>
      <x:c r="AE265" s="147" t="str">
        <x:v>Merged across PDFs — Exact/source-linked match</x:v>
      </x:c>
      <x:c r="AF265" s="147" t="str">
        <x:v>Exact WS RATES.pdf name</x:v>
      </x:c>
      <x:c r="AG265" s="147" t="str">
        <x:v>Exact WS RATES.pdf category</x:v>
      </x:c>
      <x:c r="AH265" s="139" t="str">
        <x:v>WS-RATES:8:13</x:v>
      </x:c>
      <x:c r="AI265" s="146"/>
      <x:c r="AJ265" s="146"/>
      <x:c r="AK265" s="146"/>
      <x:c r="AL265" s="146"/>
      <x:c r="AM265" s="146"/>
      <x:c r="AN265" s="147" t="str"/>
    </x:row>
    <x:row r="266">
      <x:c r="A266" s="139" t="str">
        <x:v>RS-000265</x:v>
      </x:c>
      <x:c r="B266" s="147" t="str">
        <x:v>FANCY GEOMATRY 588214</x:v>
      </x:c>
      <x:c r="C266" s="139" t="str">
        <x:v>GEOMATRIES</x:v>
      </x:c>
      <x:c r="D266" s="139" t="str">
        <x:v>Both</x:v>
      </x:c>
      <x:c r="E266" s="147" t="str">
        <x:v>From initial classified workbook</x:v>
      </x:c>
      <x:c r="F266" s="139" t="str">
        <x:v>Piece</x:v>
      </x:c>
      <x:c r="G266" s="139"/>
      <x:c r="H266" s="139" t="str">
        <x:v>Not stated</x:v>
      </x:c>
      <x:c r="I266" s="139" t="str">
        <x:v>PKR</x:v>
      </x:c>
      <x:c r="J266" s="140" t="n">
        <x:v>400</x:v>
      </x:c>
      <x:c r="K266" s="140" t="n">
        <x:v>365</x:v>
      </x:c>
      <x:c r="L266" s="140" t="n">
        <x:v>400</x:v>
      </x:c>
      <x:c r="M266" s="140" t="n">
        <x:v>365</x:v>
      </x:c>
      <x:c r="N266" s="141" t="n">
        <x:f>L266-M266</x:f>
        <x:v>35</x:v>
      </x:c>
      <x:c r="O266" s="142" t="n">
        <x:f>IF(L266&gt;0,N266/L266,"")</x:f>
        <x:v>0.0875</x:v>
      </x:c>
      <x:c r="P266" s="142" t="n">
        <x:f>IF(M266&gt;0,N266/M266,"")</x:f>
        <x:v>0.0958904109589041</x:v>
      </x:c>
      <x:c r="Q266" s="141" t="n">
        <x:f>ROUND(L266*(1+'Assumptions'!$B$7)/'Assumptions'!$B$9,0)*'Assumptions'!$B$9</x:f>
        <x:v>440</x:v>
      </x:c>
      <x:c r="R266" s="141" t="n">
        <x:f>Q266-M266</x:f>
        <x:v>75</x:v>
      </x:c>
      <x:c r="S266" s="143" t="n">
        <x:f>'Assumptions'!$B$8</x:f>
        <x:v>12</x:v>
      </x:c>
      <x:c r="T266" s="141" t="n">
        <x:f>N266*S266</x:f>
        <x:v>420</x:v>
      </x:c>
      <x:c r="U266" s="139" t="str">
        <x:v>Source Valid</x:v>
      </x:c>
      <x:c r="V266" s="139" t="str">
        <x:v>High</x:v>
      </x:c>
      <x:c r="W266" s="147" t="str">
        <x:v>Source wholesale and buying prices retained</x:v>
      </x:c>
      <x:c r="X266" s="139" t="str">
        <x:v>Ready</x:v>
      </x:c>
      <x:c r="Y266" s="144" t="b">
        <x:v>1</x:v>
      </x:c>
      <x:c r="Z266" s="139" t="str">
        <x:v>WS RATES.pdf</x:v>
      </x:c>
      <x:c r="AA266" s="139" t="n">
        <x:v>8</x:v>
      </x:c>
      <x:c r="AB266" s="139" t="n">
        <x:v>14</x:v>
      </x:c>
      <x:c r="AC266" s="139" t="str">
        <x:v>FANCY GEOMATRY 588214</x:v>
      </x:c>
      <x:c r="AD266" s="145" t="n">
        <x:v>400</x:v>
      </x:c>
      <x:c r="AE266" s="147" t="str">
        <x:v>Merged across PDFs — Exact/source-linked match</x:v>
      </x:c>
      <x:c r="AF266" s="147" t="str">
        <x:v>Exact WS RATES.pdf name</x:v>
      </x:c>
      <x:c r="AG266" s="147" t="str">
        <x:v>Exact WS RATES.pdf category</x:v>
      </x:c>
      <x:c r="AH266" s="139" t="str">
        <x:v>WS-RATES:8:14</x:v>
      </x:c>
      <x:c r="AI266" s="146"/>
      <x:c r="AJ266" s="146"/>
      <x:c r="AK266" s="146"/>
      <x:c r="AL266" s="146"/>
      <x:c r="AM266" s="146"/>
      <x:c r="AN266" s="147" t="str"/>
    </x:row>
    <x:row r="267">
      <x:c r="A267" s="139" t="str">
        <x:v>RS-000266</x:v>
      </x:c>
      <x:c r="B267" s="147" t="str">
        <x:v>CHAMAK TAPE (M)</x:v>
      </x:c>
      <x:c r="C267" s="139" t="str">
        <x:v>TAPE</x:v>
      </x:c>
      <x:c r="D267" s="139" t="str">
        <x:v>Both</x:v>
      </x:c>
      <x:c r="E267" s="147" t="str">
        <x:v>From initial classified workbook</x:v>
      </x:c>
      <x:c r="F267" s="139" t="str">
        <x:v>Piece</x:v>
      </x:c>
      <x:c r="G267" s="139"/>
      <x:c r="H267" s="139" t="str">
        <x:v>Not stated</x:v>
      </x:c>
      <x:c r="I267" s="139" t="str">
        <x:v>PKR</x:v>
      </x:c>
      <x:c r="J267" s="140" t="n">
        <x:v>144</x:v>
      </x:c>
      <x:c r="K267" s="140" t="n">
        <x:v>123</x:v>
      </x:c>
      <x:c r="L267" s="140" t="n">
        <x:v>144</x:v>
      </x:c>
      <x:c r="M267" s="140" t="n">
        <x:v>123</x:v>
      </x:c>
      <x:c r="N267" s="141" t="n">
        <x:f>L267-M267</x:f>
        <x:v>21</x:v>
      </x:c>
      <x:c r="O267" s="142" t="n">
        <x:f>IF(L267&gt;0,N267/L267,"")</x:f>
        <x:v>0.14583333333333334</x:v>
      </x:c>
      <x:c r="P267" s="142" t="n">
        <x:f>IF(M267&gt;0,N267/M267,"")</x:f>
        <x:v>0.17073170731707318</x:v>
      </x:c>
      <x:c r="Q267" s="141" t="n">
        <x:f>ROUND(L267*(1+'Assumptions'!$B$7)/'Assumptions'!$B$9,0)*'Assumptions'!$B$9</x:f>
        <x:v>160</x:v>
      </x:c>
      <x:c r="R267" s="141" t="n">
        <x:f>Q267-M267</x:f>
        <x:v>37</x:v>
      </x:c>
      <x:c r="S267" s="143" t="n">
        <x:f>'Assumptions'!$B$8</x:f>
        <x:v>12</x:v>
      </x:c>
      <x:c r="T267" s="141" t="n">
        <x:f>N267*S267</x:f>
        <x:v>252</x:v>
      </x:c>
      <x:c r="U267" s="139" t="str">
        <x:v>Source Valid</x:v>
      </x:c>
      <x:c r="V267" s="139" t="str">
        <x:v>High</x:v>
      </x:c>
      <x:c r="W267" s="147" t="str">
        <x:v>Source wholesale and buying prices retained</x:v>
      </x:c>
      <x:c r="X267" s="139" t="str">
        <x:v>Ready</x:v>
      </x:c>
      <x:c r="Y267" s="144" t="b">
        <x:v>1</x:v>
      </x:c>
      <x:c r="Z267" s="139" t="str">
        <x:v>WS RATES.pdf</x:v>
      </x:c>
      <x:c r="AA267" s="139" t="n">
        <x:v>8</x:v>
      </x:c>
      <x:c r="AB267" s="139" t="n">
        <x:v>15</x:v>
      </x:c>
      <x:c r="AC267" s="139" t="str">
        <x:v>CHAMAK TAPE (M)</x:v>
      </x:c>
      <x:c r="AD267" s="145" t="n">
        <x:v>144</x:v>
      </x:c>
      <x:c r="AE267" s="147" t="str">
        <x:v>Merged across PDFs — Exact/source-linked match</x:v>
      </x:c>
      <x:c r="AF267" s="147" t="str">
        <x:v>Exact WS RATES.pdf name</x:v>
      </x:c>
      <x:c r="AG267" s="147" t="str">
        <x:v>Exact WS RATES.pdf category</x:v>
      </x:c>
      <x:c r="AH267" s="139" t="str">
        <x:v>WS-RATES:8:15</x:v>
      </x:c>
      <x:c r="AI267" s="146"/>
      <x:c r="AJ267" s="146"/>
      <x:c r="AK267" s="146"/>
      <x:c r="AL267" s="146"/>
      <x:c r="AM267" s="146"/>
      <x:c r="AN267" s="147" t="str"/>
    </x:row>
    <x:row r="268">
      <x:c r="A268" s="139" t="str">
        <x:v>RS-000267</x:v>
      </x:c>
      <x:c r="B268" s="147" t="str">
        <x:v>CARD CHUTAKI S</x:v>
      </x:c>
      <x:c r="C268" s="139" t="str">
        <x:v>CHINA</x:v>
      </x:c>
      <x:c r="D268" s="139" t="str">
        <x:v>Both</x:v>
      </x:c>
      <x:c r="E268" s="147" t="str">
        <x:v>From initial classified workbook</x:v>
      </x:c>
      <x:c r="F268" s="139" t="str">
        <x:v>Piece</x:v>
      </x:c>
      <x:c r="G268" s="139"/>
      <x:c r="H268" s="139" t="str">
        <x:v>Not stated</x:v>
      </x:c>
      <x:c r="I268" s="139" t="str">
        <x:v>PKR</x:v>
      </x:c>
      <x:c r="J268" s="140" t="n">
        <x:v>9</x:v>
      </x:c>
      <x:c r="K268" s="140" t="n">
        <x:v>6.25</x:v>
      </x:c>
      <x:c r="L268" s="140" t="n">
        <x:v>9</x:v>
      </x:c>
      <x:c r="M268" s="140" t="n">
        <x:v>6.25</x:v>
      </x:c>
      <x:c r="N268" s="141" t="n">
        <x:f>L268-M268</x:f>
        <x:v>2.75</x:v>
      </x:c>
      <x:c r="O268" s="142" t="n">
        <x:f>IF(L268&gt;0,N268/L268,"")</x:f>
        <x:v>0.3055555555555556</x:v>
      </x:c>
      <x:c r="P268" s="142" t="n">
        <x:f>IF(M268&gt;0,N268/M268,"")</x:f>
        <x:v>0.44</x:v>
      </x:c>
      <x:c r="Q268" s="141" t="n">
        <x:f>ROUND(L268*(1+'Assumptions'!$B$7)/'Assumptions'!$B$9,0)*'Assumptions'!$B$9</x:f>
        <x:v>10</x:v>
      </x:c>
      <x:c r="R268" s="141" t="n">
        <x:f>Q268-M268</x:f>
        <x:v>3.75</x:v>
      </x:c>
      <x:c r="S268" s="143" t="n">
        <x:f>'Assumptions'!$B$8</x:f>
        <x:v>12</x:v>
      </x:c>
      <x:c r="T268" s="141" t="n">
        <x:f>N268*S268</x:f>
        <x:v>33</x:v>
      </x:c>
      <x:c r="U268" s="139" t="str">
        <x:v>Source Valid</x:v>
      </x:c>
      <x:c r="V268" s="139" t="str">
        <x:v>High</x:v>
      </x:c>
      <x:c r="W268" s="147" t="str">
        <x:v>Source wholesale and buying prices retained</x:v>
      </x:c>
      <x:c r="X268" s="139" t="str">
        <x:v>Ready</x:v>
      </x:c>
      <x:c r="Y268" s="144" t="b">
        <x:v>1</x:v>
      </x:c>
      <x:c r="Z268" s="139" t="str">
        <x:v>WS RATES.pdf</x:v>
      </x:c>
      <x:c r="AA268" s="139" t="n">
        <x:v>8</x:v>
      </x:c>
      <x:c r="AB268" s="139" t="n">
        <x:v>16</x:v>
      </x:c>
      <x:c r="AC268" s="139" t="str">
        <x:v>CARD CHUTAKI S</x:v>
      </x:c>
      <x:c r="AD268" s="145" t="n">
        <x:v>9</x:v>
      </x:c>
      <x:c r="AE268" s="147" t="str">
        <x:v>Merged across PDFs — Exact/source-linked match</x:v>
      </x:c>
      <x:c r="AF268" s="147" t="str">
        <x:v>Exact WS RATES.pdf name</x:v>
      </x:c>
      <x:c r="AG268" s="147" t="str">
        <x:v>Exact WS RATES.pdf category</x:v>
      </x:c>
      <x:c r="AH268" s="139" t="str">
        <x:v>WS-RATES:8:16</x:v>
      </x:c>
      <x:c r="AI268" s="146"/>
      <x:c r="AJ268" s="146"/>
      <x:c r="AK268" s="146"/>
      <x:c r="AL268" s="146"/>
      <x:c r="AM268" s="146"/>
      <x:c r="AN268" s="147" t="str"/>
    </x:row>
    <x:row r="269">
      <x:c r="A269" s="139" t="str">
        <x:v>RS-000268</x:v>
      </x:c>
      <x:c r="B269" s="147" t="str">
        <x:v>SIPARA SET HAFIZ 100/N</x:v>
      </x:c>
      <x:c r="C269" s="139" t="str">
        <x:v>SIPARA</x:v>
      </x:c>
      <x:c r="D269" s="139" t="str">
        <x:v>Both</x:v>
      </x:c>
      <x:c r="E269" s="147" t="str">
        <x:v>From initial classified workbook</x:v>
      </x:c>
      <x:c r="F269" s="139" t="str">
        <x:v>Set</x:v>
      </x:c>
      <x:c r="G269" s="139"/>
      <x:c r="H269" s="139" t="str">
        <x:v>Not stated</x:v>
      </x:c>
      <x:c r="I269" s="139" t="str">
        <x:v>PKR</x:v>
      </x:c>
      <x:c r="J269" s="140" t="n">
        <x:v>1750</x:v>
      </x:c>
      <x:c r="K269" s="140" t="n">
        <x:v>1520</x:v>
      </x:c>
      <x:c r="L269" s="140" t="n">
        <x:v>1750</x:v>
      </x:c>
      <x:c r="M269" s="140" t="n">
        <x:v>1520</x:v>
      </x:c>
      <x:c r="N269" s="141" t="n">
        <x:f>L269-M269</x:f>
        <x:v>230</x:v>
      </x:c>
      <x:c r="O269" s="142" t="n">
        <x:f>IF(L269&gt;0,N269/L269,"")</x:f>
        <x:v>0.13142857142857142</x:v>
      </x:c>
      <x:c r="P269" s="142" t="n">
        <x:f>IF(M269&gt;0,N269/M269,"")</x:f>
        <x:v>0.1513157894736842</x:v>
      </x:c>
      <x:c r="Q269" s="141" t="n">
        <x:f>ROUND(L269*(1+'Assumptions'!$B$7)/'Assumptions'!$B$9,0)*'Assumptions'!$B$9</x:f>
        <x:v>1925</x:v>
      </x:c>
      <x:c r="R269" s="141" t="n">
        <x:f>Q269-M269</x:f>
        <x:v>405</x:v>
      </x:c>
      <x:c r="S269" s="143" t="n">
        <x:f>'Assumptions'!$B$8</x:f>
        <x:v>12</x:v>
      </x:c>
      <x:c r="T269" s="141" t="n">
        <x:f>N269*S269</x:f>
        <x:v>2760</x:v>
      </x:c>
      <x:c r="U269" s="139" t="str">
        <x:v>Source Valid</x:v>
      </x:c>
      <x:c r="V269" s="139" t="str">
        <x:v>High</x:v>
      </x:c>
      <x:c r="W269" s="147" t="str">
        <x:v>Source wholesale and buying prices retained</x:v>
      </x:c>
      <x:c r="X269" s="139" t="str">
        <x:v>Ready</x:v>
      </x:c>
      <x:c r="Y269" s="144" t="b">
        <x:v>1</x:v>
      </x:c>
      <x:c r="Z269" s="139" t="str">
        <x:v>WS RATES.pdf</x:v>
      </x:c>
      <x:c r="AA269" s="139" t="n">
        <x:v>8</x:v>
      </x:c>
      <x:c r="AB269" s="139" t="n">
        <x:v>17</x:v>
      </x:c>
      <x:c r="AC269" s="139" t="str">
        <x:v>SIPARA SET HAFIZ 100/N</x:v>
      </x:c>
      <x:c r="AD269" s="145" t="n">
        <x:v>1750</x:v>
      </x:c>
      <x:c r="AE269" s="147" t="str">
        <x:v>Merged across PDFs — Exact/source-linked match</x:v>
      </x:c>
      <x:c r="AF269" s="147" t="str">
        <x:v>Exact WS RATES.pdf name</x:v>
      </x:c>
      <x:c r="AG269" s="147" t="str">
        <x:v>Exact WS RATES.pdf category</x:v>
      </x:c>
      <x:c r="AH269" s="139" t="str">
        <x:v>WS-RATES:8:17</x:v>
      </x:c>
      <x:c r="AI269" s="146"/>
      <x:c r="AJ269" s="146"/>
      <x:c r="AK269" s="146"/>
      <x:c r="AL269" s="146"/>
      <x:c r="AM269" s="146"/>
      <x:c r="AN269" s="147" t="str"/>
    </x:row>
    <x:row r="270">
      <x:c r="A270" s="139" t="str">
        <x:v>RS-000269</x:v>
      </x:c>
      <x:c r="B270" s="147" t="str">
        <x:v>SIPARA HAFIZ</x:v>
      </x:c>
      <x:c r="C270" s="139" t="str">
        <x:v>SIPARA</x:v>
      </x:c>
      <x:c r="D270" s="139" t="str">
        <x:v>Both</x:v>
      </x:c>
      <x:c r="E270" s="147" t="str">
        <x:v>From initial classified workbook</x:v>
      </x:c>
      <x:c r="F270" s="139" t="str">
        <x:v>Piece</x:v>
      </x:c>
      <x:c r="G270" s="139"/>
      <x:c r="H270" s="139" t="str">
        <x:v>Not stated</x:v>
      </x:c>
      <x:c r="I270" s="139" t="str">
        <x:v>PKR</x:v>
      </x:c>
      <x:c r="J270" s="140" t="n">
        <x:v>58</x:v>
      </x:c>
      <x:c r="K270" s="140" t="n">
        <x:v>51</x:v>
      </x:c>
      <x:c r="L270" s="140" t="n">
        <x:v>58</x:v>
      </x:c>
      <x:c r="M270" s="140" t="n">
        <x:v>51</x:v>
      </x:c>
      <x:c r="N270" s="141" t="n">
        <x:f>L270-M270</x:f>
        <x:v>7</x:v>
      </x:c>
      <x:c r="O270" s="142" t="n">
        <x:f>IF(L270&gt;0,N270/L270,"")</x:f>
        <x:v>0.1206896551724138</x:v>
      </x:c>
      <x:c r="P270" s="142" t="n">
        <x:f>IF(M270&gt;0,N270/M270,"")</x:f>
        <x:v>0.13725490196078433</x:v>
      </x:c>
      <x:c r="Q270" s="141" t="n">
        <x:f>ROUND(L270*(1+'Assumptions'!$B$7)/'Assumptions'!$B$9,0)*'Assumptions'!$B$9</x:f>
        <x:v>65</x:v>
      </x:c>
      <x:c r="R270" s="141" t="n">
        <x:f>Q270-M270</x:f>
        <x:v>14</x:v>
      </x:c>
      <x:c r="S270" s="143" t="n">
        <x:f>'Assumptions'!$B$8</x:f>
        <x:v>12</x:v>
      </x:c>
      <x:c r="T270" s="141" t="n">
        <x:f>N270*S270</x:f>
        <x:v>84</x:v>
      </x:c>
      <x:c r="U270" s="139" t="str">
        <x:v>Source Valid</x:v>
      </x:c>
      <x:c r="V270" s="139" t="str">
        <x:v>High</x:v>
      </x:c>
      <x:c r="W270" s="147" t="str">
        <x:v>Source wholesale and buying prices retained</x:v>
      </x:c>
      <x:c r="X270" s="139" t="str">
        <x:v>Ready</x:v>
      </x:c>
      <x:c r="Y270" s="144" t="b">
        <x:v>1</x:v>
      </x:c>
      <x:c r="Z270" s="139" t="str">
        <x:v>WS RATES.pdf</x:v>
      </x:c>
      <x:c r="AA270" s="139" t="n">
        <x:v>8</x:v>
      </x:c>
      <x:c r="AB270" s="139" t="n">
        <x:v>18</x:v>
      </x:c>
      <x:c r="AC270" s="139" t="str">
        <x:v>SIPARA HAFIZ</x:v>
      </x:c>
      <x:c r="AD270" s="145" t="n">
        <x:v>58</x:v>
      </x:c>
      <x:c r="AE270" s="147" t="str">
        <x:v>Merged across PDFs — Exact/source-linked match</x:v>
      </x:c>
      <x:c r="AF270" s="147" t="str">
        <x:v>Exact WS RATES.pdf name</x:v>
      </x:c>
      <x:c r="AG270" s="147" t="str">
        <x:v>Exact WS RATES.pdf category</x:v>
      </x:c>
      <x:c r="AH270" s="139" t="str">
        <x:v>WS-RATES:8:18</x:v>
      </x:c>
      <x:c r="AI270" s="146"/>
      <x:c r="AJ270" s="146"/>
      <x:c r="AK270" s="146"/>
      <x:c r="AL270" s="146"/>
      <x:c r="AM270" s="146"/>
      <x:c r="AN270" s="147" t="str"/>
    </x:row>
    <x:row r="271">
      <x:c r="A271" s="139" t="str">
        <x:v>RS-000270</x:v>
      </x:c>
      <x:c r="B271" s="147" t="str">
        <x:v>WOODEN QURAN RAHEL L</x:v>
      </x:c>
      <x:c r="C271" s="139" t="str">
        <x:v>CHINA DAIRIES</x:v>
      </x:c>
      <x:c r="D271" s="139" t="str">
        <x:v>Both</x:v>
      </x:c>
      <x:c r="E271" s="147" t="str">
        <x:v>From initial classified workbook</x:v>
      </x:c>
      <x:c r="F271" s="139" t="str">
        <x:v>Piece</x:v>
      </x:c>
      <x:c r="G271" s="139"/>
      <x:c r="H271" s="139" t="str">
        <x:v>Not stated</x:v>
      </x:c>
      <x:c r="I271" s="139" t="str">
        <x:v>PKR</x:v>
      </x:c>
      <x:c r="J271" s="140" t="n">
        <x:v>240</x:v>
      </x:c>
      <x:c r="K271" s="140" t="n">
        <x:v>200</x:v>
      </x:c>
      <x:c r="L271" s="140" t="n">
        <x:v>240</x:v>
      </x:c>
      <x:c r="M271" s="140" t="n">
        <x:v>200</x:v>
      </x:c>
      <x:c r="N271" s="141" t="n">
        <x:f>L271-M271</x:f>
        <x:v>40</x:v>
      </x:c>
      <x:c r="O271" s="142" t="n">
        <x:f>IF(L271&gt;0,N271/L271,"")</x:f>
        <x:v>0.16666666666666666</x:v>
      </x:c>
      <x:c r="P271" s="142" t="n">
        <x:f>IF(M271&gt;0,N271/M271,"")</x:f>
        <x:v>0.2</x:v>
      </x:c>
      <x:c r="Q271" s="141" t="n">
        <x:f>ROUND(L271*(1+'Assumptions'!$B$7)/'Assumptions'!$B$9,0)*'Assumptions'!$B$9</x:f>
        <x:v>265</x:v>
      </x:c>
      <x:c r="R271" s="141" t="n">
        <x:f>Q271-M271</x:f>
        <x:v>65</x:v>
      </x:c>
      <x:c r="S271" s="143" t="n">
        <x:f>'Assumptions'!$B$8</x:f>
        <x:v>12</x:v>
      </x:c>
      <x:c r="T271" s="141" t="n">
        <x:f>N271*S271</x:f>
        <x:v>480</x:v>
      </x:c>
      <x:c r="U271" s="139" t="str">
        <x:v>Source Valid</x:v>
      </x:c>
      <x:c r="V271" s="139" t="str">
        <x:v>High</x:v>
      </x:c>
      <x:c r="W271" s="147" t="str">
        <x:v>Source wholesale and buying prices retained</x:v>
      </x:c>
      <x:c r="X271" s="139" t="str">
        <x:v>Ready</x:v>
      </x:c>
      <x:c r="Y271" s="144" t="b">
        <x:v>1</x:v>
      </x:c>
      <x:c r="Z271" s="139" t="str">
        <x:v>WS RATES.pdf</x:v>
      </x:c>
      <x:c r="AA271" s="139" t="n">
        <x:v>8</x:v>
      </x:c>
      <x:c r="AB271" s="139" t="n">
        <x:v>19</x:v>
      </x:c>
      <x:c r="AC271" s="139" t="str">
        <x:v>WOODEN QURAN RAHEL L</x:v>
      </x:c>
      <x:c r="AD271" s="145" t="n">
        <x:v>240</x:v>
      </x:c>
      <x:c r="AE271" s="147" t="str">
        <x:v>Merged across PDFs — Exact/source-linked match</x:v>
      </x:c>
      <x:c r="AF271" s="147" t="str">
        <x:v>Exact WS RATES.pdf name</x:v>
      </x:c>
      <x:c r="AG271" s="147" t="str">
        <x:v>Exact WS RATES.pdf category</x:v>
      </x:c>
      <x:c r="AH271" s="139" t="str">
        <x:v>WS-RATES:8:19</x:v>
      </x:c>
      <x:c r="AI271" s="146"/>
      <x:c r="AJ271" s="146"/>
      <x:c r="AK271" s="146"/>
      <x:c r="AL271" s="146"/>
      <x:c r="AM271" s="146"/>
      <x:c r="AN271" s="147" t="str"/>
    </x:row>
    <x:row r="272">
      <x:c r="A272" s="139" t="str">
        <x:v>RS-000271</x:v>
      </x:c>
      <x:c r="B272" s="147" t="str">
        <x:v>WODDEN QURAN RAHEL S</x:v>
      </x:c>
      <x:c r="C272" s="139" t="str">
        <x:v>CHINA DAIRIES</x:v>
      </x:c>
      <x:c r="D272" s="139" t="str">
        <x:v>Both</x:v>
      </x:c>
      <x:c r="E272" s="147" t="str">
        <x:v>From initial classified workbook</x:v>
      </x:c>
      <x:c r="F272" s="139" t="str">
        <x:v>Piece</x:v>
      </x:c>
      <x:c r="G272" s="139"/>
      <x:c r="H272" s="139" t="str">
        <x:v>Not stated</x:v>
      </x:c>
      <x:c r="I272" s="139" t="str">
        <x:v>PKR</x:v>
      </x:c>
      <x:c r="J272" s="140" t="n">
        <x:v>210</x:v>
      </x:c>
      <x:c r="K272" s="140" t="n">
        <x:v>180</x:v>
      </x:c>
      <x:c r="L272" s="140" t="n">
        <x:v>210</x:v>
      </x:c>
      <x:c r="M272" s="140" t="n">
        <x:v>180</x:v>
      </x:c>
      <x:c r="N272" s="141" t="n">
        <x:f>L272-M272</x:f>
        <x:v>30</x:v>
      </x:c>
      <x:c r="O272" s="142" t="n">
        <x:f>IF(L272&gt;0,N272/L272,"")</x:f>
        <x:v>0.14285714285714285</x:v>
      </x:c>
      <x:c r="P272" s="142" t="n">
        <x:f>IF(M272&gt;0,N272/M272,"")</x:f>
        <x:v>0.16666666666666666</x:v>
      </x:c>
      <x:c r="Q272" s="141" t="n">
        <x:f>ROUND(L272*(1+'Assumptions'!$B$7)/'Assumptions'!$B$9,0)*'Assumptions'!$B$9</x:f>
        <x:v>230</x:v>
      </x:c>
      <x:c r="R272" s="141" t="n">
        <x:f>Q272-M272</x:f>
        <x:v>50</x:v>
      </x:c>
      <x:c r="S272" s="143" t="n">
        <x:f>'Assumptions'!$B$8</x:f>
        <x:v>12</x:v>
      </x:c>
      <x:c r="T272" s="141" t="n">
        <x:f>N272*S272</x:f>
        <x:v>360</x:v>
      </x:c>
      <x:c r="U272" s="139" t="str">
        <x:v>Source Valid</x:v>
      </x:c>
      <x:c r="V272" s="139" t="str">
        <x:v>High</x:v>
      </x:c>
      <x:c r="W272" s="147" t="str">
        <x:v>Source wholesale and buying prices retained</x:v>
      </x:c>
      <x:c r="X272" s="139" t="str">
        <x:v>Ready</x:v>
      </x:c>
      <x:c r="Y272" s="144" t="b">
        <x:v>1</x:v>
      </x:c>
      <x:c r="Z272" s="139" t="str">
        <x:v>WS RATES.pdf</x:v>
      </x:c>
      <x:c r="AA272" s="139" t="n">
        <x:v>8</x:v>
      </x:c>
      <x:c r="AB272" s="139" t="n">
        <x:v>20</x:v>
      </x:c>
      <x:c r="AC272" s="139" t="str">
        <x:v>WODDEN QURAN RAHEL S</x:v>
      </x:c>
      <x:c r="AD272" s="145" t="n">
        <x:v>210</x:v>
      </x:c>
      <x:c r="AE272" s="147" t="str">
        <x:v>Merged across PDFs — Exact/source-linked match</x:v>
      </x:c>
      <x:c r="AF272" s="147" t="str">
        <x:v>Exact WS RATES.pdf name</x:v>
      </x:c>
      <x:c r="AG272" s="147" t="str">
        <x:v>Exact WS RATES.pdf category</x:v>
      </x:c>
      <x:c r="AH272" s="139" t="str">
        <x:v>WS-RATES:8:20</x:v>
      </x:c>
      <x:c r="AI272" s="146"/>
      <x:c r="AJ272" s="146"/>
      <x:c r="AK272" s="146"/>
      <x:c r="AL272" s="146"/>
      <x:c r="AM272" s="146"/>
      <x:c r="AN272" s="147" t="str"/>
    </x:row>
    <x:row r="273">
      <x:c r="A273" s="139" t="str">
        <x:v>RS-000272</x:v>
      </x:c>
      <x:c r="B273" s="147" t="str">
        <x:v>SLATE PANDA</x:v>
      </x:c>
      <x:c r="C273" s="139" t="str">
        <x:v>BALL POINT</x:v>
      </x:c>
      <x:c r="D273" s="139" t="str">
        <x:v>Both</x:v>
      </x:c>
      <x:c r="E273" s="147" t="str">
        <x:v>From initial classified workbook</x:v>
      </x:c>
      <x:c r="F273" s="139" t="str">
        <x:v>Piece</x:v>
      </x:c>
      <x:c r="G273" s="139"/>
      <x:c r="H273" s="139" t="str">
        <x:v>Not stated</x:v>
      </x:c>
      <x:c r="I273" s="139" t="str">
        <x:v>PKR</x:v>
      </x:c>
      <x:c r="J273" s="140" t="n">
        <x:v>65</x:v>
      </x:c>
      <x:c r="K273" s="140" t="n">
        <x:v>55</x:v>
      </x:c>
      <x:c r="L273" s="140" t="n">
        <x:v>65</x:v>
      </x:c>
      <x:c r="M273" s="140" t="n">
        <x:v>55</x:v>
      </x:c>
      <x:c r="N273" s="141" t="n">
        <x:f>L273-M273</x:f>
        <x:v>10</x:v>
      </x:c>
      <x:c r="O273" s="142" t="n">
        <x:f>IF(L273&gt;0,N273/L273,"")</x:f>
        <x:v>0.15384615384615385</x:v>
      </x:c>
      <x:c r="P273" s="142" t="n">
        <x:f>IF(M273&gt;0,N273/M273,"")</x:f>
        <x:v>0.18181818181818182</x:v>
      </x:c>
      <x:c r="Q273" s="141" t="n">
        <x:f>ROUND(L273*(1+'Assumptions'!$B$7)/'Assumptions'!$B$9,0)*'Assumptions'!$B$9</x:f>
        <x:v>70</x:v>
      </x:c>
      <x:c r="R273" s="141" t="n">
        <x:f>Q273-M273</x:f>
        <x:v>15</x:v>
      </x:c>
      <x:c r="S273" s="143" t="n">
        <x:f>'Assumptions'!$B$8</x:f>
        <x:v>12</x:v>
      </x:c>
      <x:c r="T273" s="141" t="n">
        <x:f>N273*S273</x:f>
        <x:v>120</x:v>
      </x:c>
      <x:c r="U273" s="139" t="str">
        <x:v>Source Valid</x:v>
      </x:c>
      <x:c r="V273" s="139" t="str">
        <x:v>High</x:v>
      </x:c>
      <x:c r="W273" s="147" t="str">
        <x:v>Source wholesale and buying prices retained</x:v>
      </x:c>
      <x:c r="X273" s="139" t="str">
        <x:v>Ready</x:v>
      </x:c>
      <x:c r="Y273" s="144" t="b">
        <x:v>1</x:v>
      </x:c>
      <x:c r="Z273" s="139" t="str">
        <x:v>WS RATES.pdf</x:v>
      </x:c>
      <x:c r="AA273" s="139" t="n">
        <x:v>8</x:v>
      </x:c>
      <x:c r="AB273" s="139" t="n">
        <x:v>21</x:v>
      </x:c>
      <x:c r="AC273" s="139" t="str">
        <x:v>SLATE PANDA</x:v>
      </x:c>
      <x:c r="AD273" s="145" t="n">
        <x:v>65</x:v>
      </x:c>
      <x:c r="AE273" s="147" t="str">
        <x:v>Merged across PDFs — Exact/source-linked match</x:v>
      </x:c>
      <x:c r="AF273" s="147" t="str">
        <x:v>Exact WS RATES.pdf name</x:v>
      </x:c>
      <x:c r="AG273" s="147" t="str">
        <x:v>Exact WS RATES.pdf category</x:v>
      </x:c>
      <x:c r="AH273" s="139" t="str">
        <x:v>WS-RATES:8:21</x:v>
      </x:c>
      <x:c r="AI273" s="146"/>
      <x:c r="AJ273" s="146"/>
      <x:c r="AK273" s="146"/>
      <x:c r="AL273" s="146"/>
      <x:c r="AM273" s="146"/>
      <x:c r="AN273" s="147" t="str"/>
    </x:row>
    <x:row r="274">
      <x:c r="A274" s="139" t="str">
        <x:v>RS-000273</x:v>
      </x:c>
      <x:c r="B274" s="147" t="str">
        <x:v>WOODEN SCALE LASANI L</x:v>
      </x:c>
      <x:c r="C274" s="139" t="str">
        <x:v>BALL POINT</x:v>
      </x:c>
      <x:c r="D274" s="139" t="str">
        <x:v>Both</x:v>
      </x:c>
      <x:c r="E274" s="147" t="str">
        <x:v>From initial classified workbook</x:v>
      </x:c>
      <x:c r="F274" s="139" t="str">
        <x:v>Piece</x:v>
      </x:c>
      <x:c r="G274" s="139"/>
      <x:c r="H274" s="139" t="str">
        <x:v>Not stated</x:v>
      </x:c>
      <x:c r="I274" s="139" t="str">
        <x:v>PKR</x:v>
      </x:c>
      <x:c r="J274" s="140" t="n">
        <x:v>240</x:v>
      </x:c>
      <x:c r="K274" s="140" t="n">
        <x:v>210</x:v>
      </x:c>
      <x:c r="L274" s="140" t="n">
        <x:v>240</x:v>
      </x:c>
      <x:c r="M274" s="140" t="n">
        <x:v>210</x:v>
      </x:c>
      <x:c r="N274" s="141" t="n">
        <x:f>L274-M274</x:f>
        <x:v>30</x:v>
      </x:c>
      <x:c r="O274" s="142" t="n">
        <x:f>IF(L274&gt;0,N274/L274,"")</x:f>
        <x:v>0.125</x:v>
      </x:c>
      <x:c r="P274" s="142" t="n">
        <x:f>IF(M274&gt;0,N274/M274,"")</x:f>
        <x:v>0.14285714285714285</x:v>
      </x:c>
      <x:c r="Q274" s="141" t="n">
        <x:f>ROUND(L274*(1+'Assumptions'!$B$7)/'Assumptions'!$B$9,0)*'Assumptions'!$B$9</x:f>
        <x:v>265</x:v>
      </x:c>
      <x:c r="R274" s="141" t="n">
        <x:f>Q274-M274</x:f>
        <x:v>55</x:v>
      </x:c>
      <x:c r="S274" s="143" t="n">
        <x:f>'Assumptions'!$B$8</x:f>
        <x:v>12</x:v>
      </x:c>
      <x:c r="T274" s="141" t="n">
        <x:f>N274*S274</x:f>
        <x:v>360</x:v>
      </x:c>
      <x:c r="U274" s="139" t="str">
        <x:v>Source Valid</x:v>
      </x:c>
      <x:c r="V274" s="139" t="str">
        <x:v>High</x:v>
      </x:c>
      <x:c r="W274" s="147" t="str">
        <x:v>Source wholesale and buying prices retained</x:v>
      </x:c>
      <x:c r="X274" s="139" t="str">
        <x:v>Ready</x:v>
      </x:c>
      <x:c r="Y274" s="144" t="b">
        <x:v>1</x:v>
      </x:c>
      <x:c r="Z274" s="139" t="str">
        <x:v>WS RATES.pdf</x:v>
      </x:c>
      <x:c r="AA274" s="139" t="n">
        <x:v>8</x:v>
      </x:c>
      <x:c r="AB274" s="139" t="n">
        <x:v>22</x:v>
      </x:c>
      <x:c r="AC274" s="139" t="str">
        <x:v>WOODEN SCALE LASANI L</x:v>
      </x:c>
      <x:c r="AD274" s="145" t="n">
        <x:v>240</x:v>
      </x:c>
      <x:c r="AE274" s="147" t="str">
        <x:v>Merged across PDFs — Exact/source-linked match</x:v>
      </x:c>
      <x:c r="AF274" s="147" t="str">
        <x:v>Exact WS RATES.pdf name</x:v>
      </x:c>
      <x:c r="AG274" s="147" t="str">
        <x:v>Exact WS RATES.pdf category</x:v>
      </x:c>
      <x:c r="AH274" s="139" t="str">
        <x:v>WS-RATES:8:22</x:v>
      </x:c>
      <x:c r="AI274" s="146"/>
      <x:c r="AJ274" s="146"/>
      <x:c r="AK274" s="146"/>
      <x:c r="AL274" s="146"/>
      <x:c r="AM274" s="146"/>
      <x:c r="AN274" s="147" t="str"/>
    </x:row>
    <x:row r="275">
      <x:c r="A275" s="139" t="str">
        <x:v>RS-000274</x:v>
      </x:c>
      <x:c r="B275" s="147" t="str">
        <x:v>STOCK REGISTER RIZWAN</x:v>
      </x:c>
      <x:c r="C275" s="139" t="str">
        <x:v>BALL POINT</x:v>
      </x:c>
      <x:c r="D275" s="139" t="str">
        <x:v>Both</x:v>
      </x:c>
      <x:c r="E275" s="147" t="str">
        <x:v>From initial classified workbook</x:v>
      </x:c>
      <x:c r="F275" s="139" t="str">
        <x:v>Piece</x:v>
      </x:c>
      <x:c r="G275" s="139"/>
      <x:c r="H275" s="139" t="str">
        <x:v>Not stated</x:v>
      </x:c>
      <x:c r="I275" s="139" t="str">
        <x:v>PKR</x:v>
      </x:c>
      <x:c r="J275" s="140" t="n">
        <x:v>360</x:v>
      </x:c>
      <x:c r="K275" s="140" t="n">
        <x:v>310</x:v>
      </x:c>
      <x:c r="L275" s="140" t="n">
        <x:v>360</x:v>
      </x:c>
      <x:c r="M275" s="140" t="n">
        <x:v>310</x:v>
      </x:c>
      <x:c r="N275" s="141" t="n">
        <x:f>L275-M275</x:f>
        <x:v>50</x:v>
      </x:c>
      <x:c r="O275" s="142" t="n">
        <x:f>IF(L275&gt;0,N275/L275,"")</x:f>
        <x:v>0.1388888888888889</x:v>
      </x:c>
      <x:c r="P275" s="142" t="n">
        <x:f>IF(M275&gt;0,N275/M275,"")</x:f>
        <x:v>0.16129032258064516</x:v>
      </x:c>
      <x:c r="Q275" s="141" t="n">
        <x:f>ROUND(L275*(1+'Assumptions'!$B$7)/'Assumptions'!$B$9,0)*'Assumptions'!$B$9</x:f>
        <x:v>395</x:v>
      </x:c>
      <x:c r="R275" s="141" t="n">
        <x:f>Q275-M275</x:f>
        <x:v>85</x:v>
      </x:c>
      <x:c r="S275" s="143" t="n">
        <x:f>'Assumptions'!$B$8</x:f>
        <x:v>12</x:v>
      </x:c>
      <x:c r="T275" s="141" t="n">
        <x:f>N275*S275</x:f>
        <x:v>600</x:v>
      </x:c>
      <x:c r="U275" s="139" t="str">
        <x:v>Source Valid</x:v>
      </x:c>
      <x:c r="V275" s="139" t="str">
        <x:v>High</x:v>
      </x:c>
      <x:c r="W275" s="147" t="str">
        <x:v>Source wholesale and buying prices retained</x:v>
      </x:c>
      <x:c r="X275" s="139" t="str">
        <x:v>Ready</x:v>
      </x:c>
      <x:c r="Y275" s="144" t="b">
        <x:v>1</x:v>
      </x:c>
      <x:c r="Z275" s="139" t="str">
        <x:v>WS RATES.pdf</x:v>
      </x:c>
      <x:c r="AA275" s="139" t="n">
        <x:v>8</x:v>
      </x:c>
      <x:c r="AB275" s="139" t="n">
        <x:v>23</x:v>
      </x:c>
      <x:c r="AC275" s="139" t="str">
        <x:v>STOCK REGISTER RIZWAN</x:v>
      </x:c>
      <x:c r="AD275" s="145" t="n">
        <x:v>360</x:v>
      </x:c>
      <x:c r="AE275" s="147" t="str">
        <x:v>Merged across PDFs — Exact/source-linked match</x:v>
      </x:c>
      <x:c r="AF275" s="147" t="str">
        <x:v>Exact WS RATES.pdf name</x:v>
      </x:c>
      <x:c r="AG275" s="147" t="str">
        <x:v>Exact WS RATES.pdf category</x:v>
      </x:c>
      <x:c r="AH275" s="139" t="str">
        <x:v>WS-RATES:8:23</x:v>
      </x:c>
      <x:c r="AI275" s="146"/>
      <x:c r="AJ275" s="146"/>
      <x:c r="AK275" s="146"/>
      <x:c r="AL275" s="146"/>
      <x:c r="AM275" s="146"/>
      <x:c r="AN275" s="147" t="str"/>
    </x:row>
    <x:row r="276">
      <x:c r="A276" s="139" t="str">
        <x:v>RS-000275</x:v>
      </x:c>
      <x:c r="B276" s="147" t="str">
        <x:v>MASTER ATTANDANCE REGISTER</x:v>
      </x:c>
      <x:c r="C276" s="139" t="str">
        <x:v>CHINA DAIRIES</x:v>
      </x:c>
      <x:c r="D276" s="139" t="str">
        <x:v>Both</x:v>
      </x:c>
      <x:c r="E276" s="147" t="str">
        <x:v>From initial classified workbook</x:v>
      </x:c>
      <x:c r="F276" s="139" t="str">
        <x:v>Piece</x:v>
      </x:c>
      <x:c r="G276" s="139"/>
      <x:c r="H276" s="139" t="str">
        <x:v>Not stated</x:v>
      </x:c>
      <x:c r="I276" s="139" t="str">
        <x:v>PKR</x:v>
      </x:c>
      <x:c r="J276" s="140" t="n">
        <x:v>250</x:v>
      </x:c>
      <x:c r="K276" s="140" t="n">
        <x:v>210</x:v>
      </x:c>
      <x:c r="L276" s="140" t="n">
        <x:v>250</x:v>
      </x:c>
      <x:c r="M276" s="140" t="n">
        <x:v>210</x:v>
      </x:c>
      <x:c r="N276" s="141" t="n">
        <x:f>L276-M276</x:f>
        <x:v>40</x:v>
      </x:c>
      <x:c r="O276" s="142" t="n">
        <x:f>IF(L276&gt;0,N276/L276,"")</x:f>
        <x:v>0.16</x:v>
      </x:c>
      <x:c r="P276" s="142" t="n">
        <x:f>IF(M276&gt;0,N276/M276,"")</x:f>
        <x:v>0.19047619047619047</x:v>
      </x:c>
      <x:c r="Q276" s="141" t="n">
        <x:f>ROUND(L276*(1+'Assumptions'!$B$7)/'Assumptions'!$B$9,0)*'Assumptions'!$B$9</x:f>
        <x:v>275</x:v>
      </x:c>
      <x:c r="R276" s="141" t="n">
        <x:f>Q276-M276</x:f>
        <x:v>65</x:v>
      </x:c>
      <x:c r="S276" s="143" t="n">
        <x:f>'Assumptions'!$B$8</x:f>
        <x:v>12</x:v>
      </x:c>
      <x:c r="T276" s="141" t="n">
        <x:f>N276*S276</x:f>
        <x:v>480</x:v>
      </x:c>
      <x:c r="U276" s="139" t="str">
        <x:v>Source Valid</x:v>
      </x:c>
      <x:c r="V276" s="139" t="str">
        <x:v>High</x:v>
      </x:c>
      <x:c r="W276" s="147" t="str">
        <x:v>Source wholesale and buying prices retained</x:v>
      </x:c>
      <x:c r="X276" s="139" t="str">
        <x:v>Ready</x:v>
      </x:c>
      <x:c r="Y276" s="144" t="b">
        <x:v>1</x:v>
      </x:c>
      <x:c r="Z276" s="139" t="str">
        <x:v>WS RATES.pdf</x:v>
      </x:c>
      <x:c r="AA276" s="139" t="n">
        <x:v>8</x:v>
      </x:c>
      <x:c r="AB276" s="139" t="n">
        <x:v>24</x:v>
      </x:c>
      <x:c r="AC276" s="139" t="str">
        <x:v>MASTER ATTANDANCE REGI</x:v>
      </x:c>
      <x:c r="AD276" s="145" t="n">
        <x:v>250</x:v>
      </x:c>
      <x:c r="AE276" s="147" t="str">
        <x:v>Merged across PDFs — Truncated-name completion</x:v>
      </x:c>
      <x:c r="AF276" s="147" t="str">
        <x:v>Completed/updated from WS RATES.pdf</x:v>
      </x:c>
      <x:c r="AG276" s="147" t="str">
        <x:v>Exact WS RATES.pdf category</x:v>
      </x:c>
      <x:c r="AH276" s="139" t="str">
        <x:v>WS-RATES:8:24</x:v>
      </x:c>
      <x:c r="AI276" s="146"/>
      <x:c r="AJ276" s="146"/>
      <x:c r="AK276" s="146"/>
      <x:c r="AL276" s="146"/>
      <x:c r="AM276" s="146"/>
      <x:c r="AN276" s="147" t="str"/>
    </x:row>
    <x:row r="277">
      <x:c r="A277" s="139" t="str">
        <x:v>RS-000276</x:v>
      </x:c>
      <x:c r="B277" s="147" t="str">
        <x:v>A4 PLASTIC COVER (10MM PKT)</x:v>
      </x:c>
      <x:c r="C277" s="139" t="str">
        <x:v>PLASTIC SHEET/ROLL</x:v>
      </x:c>
      <x:c r="D277" s="139" t="str">
        <x:v>Both</x:v>
      </x:c>
      <x:c r="E277" s="147" t="str">
        <x:v>From initial classified workbook</x:v>
      </x:c>
      <x:c r="F277" s="139" t="str">
        <x:v>Piece</x:v>
      </x:c>
      <x:c r="G277" s="139"/>
      <x:c r="H277" s="139" t="str">
        <x:v>Not stated</x:v>
      </x:c>
      <x:c r="I277" s="139" t="str">
        <x:v>PKR</x:v>
      </x:c>
      <x:c r="J277" s="140" t="n">
        <x:v>2500</x:v>
      </x:c>
      <x:c r="K277" s="140" t="n">
        <x:v>1800</x:v>
      </x:c>
      <x:c r="L277" s="140" t="n">
        <x:v>2500</x:v>
      </x:c>
      <x:c r="M277" s="140" t="n">
        <x:v>1800</x:v>
      </x:c>
      <x:c r="N277" s="141" t="n">
        <x:f>L277-M277</x:f>
        <x:v>700</x:v>
      </x:c>
      <x:c r="O277" s="142" t="n">
        <x:f>IF(L277&gt;0,N277/L277,"")</x:f>
        <x:v>0.28</x:v>
      </x:c>
      <x:c r="P277" s="142" t="n">
        <x:f>IF(M277&gt;0,N277/M277,"")</x:f>
        <x:v>0.3888888888888889</x:v>
      </x:c>
      <x:c r="Q277" s="141" t="n">
        <x:f>ROUND(L277*(1+'Assumptions'!$B$7)/'Assumptions'!$B$9,0)*'Assumptions'!$B$9</x:f>
        <x:v>2750</x:v>
      </x:c>
      <x:c r="R277" s="141" t="n">
        <x:f>Q277-M277</x:f>
        <x:v>950</x:v>
      </x:c>
      <x:c r="S277" s="143" t="n">
        <x:f>'Assumptions'!$B$8</x:f>
        <x:v>12</x:v>
      </x:c>
      <x:c r="T277" s="141" t="n">
        <x:f>N277*S277</x:f>
        <x:v>8400</x:v>
      </x:c>
      <x:c r="U277" s="139" t="str">
        <x:v>Source Valid</x:v>
      </x:c>
      <x:c r="V277" s="139" t="str">
        <x:v>High</x:v>
      </x:c>
      <x:c r="W277" s="147" t="str">
        <x:v>Source wholesale and buying prices retained</x:v>
      </x:c>
      <x:c r="X277" s="139" t="str">
        <x:v>Ready</x:v>
      </x:c>
      <x:c r="Y277" s="144" t="b">
        <x:v>1</x:v>
      </x:c>
      <x:c r="Z277" s="139" t="str">
        <x:v>WS RATES.pdf</x:v>
      </x:c>
      <x:c r="AA277" s="139" t="n">
        <x:v>8</x:v>
      </x:c>
      <x:c r="AB277" s="139" t="n">
        <x:v>25</x:v>
      </x:c>
      <x:c r="AC277" s="139" t="str">
        <x:v>A4 PLASTIC COVER (10MM P</x:v>
      </x:c>
      <x:c r="AD277" s="145" t="n">
        <x:v>2500</x:v>
      </x:c>
      <x:c r="AE277" s="147" t="str">
        <x:v>Merged across PDFs — Truncated-name completion</x:v>
      </x:c>
      <x:c r="AF277" s="147" t="str">
        <x:v>Completed/updated from WS RATES.pdf</x:v>
      </x:c>
      <x:c r="AG277" s="147" t="str">
        <x:v>Exact WS RATES.pdf category</x:v>
      </x:c>
      <x:c r="AH277" s="139" t="str">
        <x:v>WS-RATES:8:25</x:v>
      </x:c>
      <x:c r="AI277" s="146"/>
      <x:c r="AJ277" s="146"/>
      <x:c r="AK277" s="146"/>
      <x:c r="AL277" s="146"/>
      <x:c r="AM277" s="146"/>
      <x:c r="AN277" s="147" t="str"/>
    </x:row>
    <x:row r="278">
      <x:c r="A278" s="139" t="str">
        <x:v>RS-000277</x:v>
      </x:c>
      <x:c r="B278" s="147" t="str">
        <x:v>PRACTICAL ASSIGNMENT PAPER</x:v>
      </x:c>
      <x:c r="C278" s="139" t="str">
        <x:v>CHINA</x:v>
      </x:c>
      <x:c r="D278" s="139" t="str">
        <x:v>Both</x:v>
      </x:c>
      <x:c r="E278" s="147" t="str">
        <x:v>From initial classified workbook</x:v>
      </x:c>
      <x:c r="F278" s="139" t="str">
        <x:v>Piece</x:v>
      </x:c>
      <x:c r="G278" s="139"/>
      <x:c r="H278" s="139" t="str">
        <x:v>Not stated</x:v>
      </x:c>
      <x:c r="I278" s="139" t="str">
        <x:v>PKR</x:v>
      </x:c>
      <x:c r="J278" s="140" t="n">
        <x:v>160</x:v>
      </x:c>
      <x:c r="K278" s="140" t="n">
        <x:v>125</x:v>
      </x:c>
      <x:c r="L278" s="140" t="n">
        <x:v>160</x:v>
      </x:c>
      <x:c r="M278" s="140" t="n">
        <x:v>125</x:v>
      </x:c>
      <x:c r="N278" s="141" t="n">
        <x:f>L278-M278</x:f>
        <x:v>35</x:v>
      </x:c>
      <x:c r="O278" s="142" t="n">
        <x:f>IF(L278&gt;0,N278/L278,"")</x:f>
        <x:v>0.21875</x:v>
      </x:c>
      <x:c r="P278" s="142" t="n">
        <x:f>IF(M278&gt;0,N278/M278,"")</x:f>
        <x:v>0.28</x:v>
      </x:c>
      <x:c r="Q278" s="141" t="n">
        <x:f>ROUND(L278*(1+'Assumptions'!$B$7)/'Assumptions'!$B$9,0)*'Assumptions'!$B$9</x:f>
        <x:v>175</x:v>
      </x:c>
      <x:c r="R278" s="141" t="n">
        <x:f>Q278-M278</x:f>
        <x:v>50</x:v>
      </x:c>
      <x:c r="S278" s="143" t="n">
        <x:f>'Assumptions'!$B$8</x:f>
        <x:v>12</x:v>
      </x:c>
      <x:c r="T278" s="141" t="n">
        <x:f>N278*S278</x:f>
        <x:v>420</x:v>
      </x:c>
      <x:c r="U278" s="139" t="str">
        <x:v>Source Valid</x:v>
      </x:c>
      <x:c r="V278" s="139" t="str">
        <x:v>High</x:v>
      </x:c>
      <x:c r="W278" s="147" t="str">
        <x:v>Source wholesale and buying prices retained</x:v>
      </x:c>
      <x:c r="X278" s="139" t="str">
        <x:v>Ready</x:v>
      </x:c>
      <x:c r="Y278" s="144" t="b">
        <x:v>1</x:v>
      </x:c>
      <x:c r="Z278" s="139" t="str">
        <x:v>WS RATES.pdf</x:v>
      </x:c>
      <x:c r="AA278" s="139" t="n">
        <x:v>8</x:v>
      </x:c>
      <x:c r="AB278" s="139" t="n">
        <x:v>26</x:v>
      </x:c>
      <x:c r="AC278" s="139" t="str">
        <x:v>PRACTICAL ASSIGNMENT PA</x:v>
      </x:c>
      <x:c r="AD278" s="145" t="n">
        <x:v>160</x:v>
      </x:c>
      <x:c r="AE278" s="147" t="str">
        <x:v>Merged across PDFs — Truncated-name completion</x:v>
      </x:c>
      <x:c r="AF278" s="147" t="str">
        <x:v>Completed/updated from WS RATES.pdf</x:v>
      </x:c>
      <x:c r="AG278" s="147" t="str">
        <x:v>Exact WS RATES.pdf category</x:v>
      </x:c>
      <x:c r="AH278" s="139" t="str">
        <x:v>WS-RATES:8:26</x:v>
      </x:c>
      <x:c r="AI278" s="146"/>
      <x:c r="AJ278" s="146"/>
      <x:c r="AK278" s="146"/>
      <x:c r="AL278" s="146"/>
      <x:c r="AM278" s="146"/>
      <x:c r="AN278" s="147" t="str"/>
    </x:row>
    <x:row r="279">
      <x:c r="A279" s="139" t="str">
        <x:v>RS-000278</x:v>
      </x:c>
      <x:c r="B279" s="147" t="str">
        <x:v>GIFT RIBBON (1INCH)</x:v>
      </x:c>
      <x:c r="C279" s="139" t="str">
        <x:v>CHINA</x:v>
      </x:c>
      <x:c r="D279" s="139" t="str">
        <x:v>Both</x:v>
      </x:c>
      <x:c r="E279" s="147" t="str">
        <x:v>From initial classified workbook</x:v>
      </x:c>
      <x:c r="F279" s="139" t="str">
        <x:v>Piece</x:v>
      </x:c>
      <x:c r="G279" s="139"/>
      <x:c r="H279" s="139" t="str">
        <x:v>Not stated</x:v>
      </x:c>
      <x:c r="I279" s="139" t="str">
        <x:v>PKR</x:v>
      </x:c>
      <x:c r="J279" s="140" t="n">
        <x:v>100</x:v>
      </x:c>
      <x:c r="K279" s="140" t="n">
        <x:v>80</x:v>
      </x:c>
      <x:c r="L279" s="140" t="n">
        <x:v>100</x:v>
      </x:c>
      <x:c r="M279" s="140" t="n">
        <x:v>80</x:v>
      </x:c>
      <x:c r="N279" s="141" t="n">
        <x:f>L279-M279</x:f>
        <x:v>20</x:v>
      </x:c>
      <x:c r="O279" s="142" t="n">
        <x:f>IF(L279&gt;0,N279/L279,"")</x:f>
        <x:v>0.2</x:v>
      </x:c>
      <x:c r="P279" s="142" t="n">
        <x:f>IF(M279&gt;0,N279/M279,"")</x:f>
        <x:v>0.25</x:v>
      </x:c>
      <x:c r="Q279" s="141" t="n">
        <x:f>ROUND(L279*(1+'Assumptions'!$B$7)/'Assumptions'!$B$9,0)*'Assumptions'!$B$9</x:f>
        <x:v>110</x:v>
      </x:c>
      <x:c r="R279" s="141" t="n">
        <x:f>Q279-M279</x:f>
        <x:v>30</x:v>
      </x:c>
      <x:c r="S279" s="143" t="n">
        <x:f>'Assumptions'!$B$8</x:f>
        <x:v>12</x:v>
      </x:c>
      <x:c r="T279" s="141" t="n">
        <x:f>N279*S279</x:f>
        <x:v>240</x:v>
      </x:c>
      <x:c r="U279" s="139" t="str">
        <x:v>Source Valid</x:v>
      </x:c>
      <x:c r="V279" s="139" t="str">
        <x:v>High</x:v>
      </x:c>
      <x:c r="W279" s="147" t="str">
        <x:v>Source wholesale and buying prices retained</x:v>
      </x:c>
      <x:c r="X279" s="139" t="str">
        <x:v>Ready</x:v>
      </x:c>
      <x:c r="Y279" s="144" t="b">
        <x:v>1</x:v>
      </x:c>
      <x:c r="Z279" s="139" t="str">
        <x:v>WS RATES.pdf</x:v>
      </x:c>
      <x:c r="AA279" s="139" t="n">
        <x:v>8</x:v>
      </x:c>
      <x:c r="AB279" s="139" t="n">
        <x:v>27</x:v>
      </x:c>
      <x:c r="AC279" s="139" t="str">
        <x:v>GIFT RIBBON (1INCH)</x:v>
      </x:c>
      <x:c r="AD279" s="145" t="n">
        <x:v>100</x:v>
      </x:c>
      <x:c r="AE279" s="147" t="str">
        <x:v>Merged across PDFs — Exact/source-linked match</x:v>
      </x:c>
      <x:c r="AF279" s="147" t="str">
        <x:v>Exact WS RATES.pdf name</x:v>
      </x:c>
      <x:c r="AG279" s="147" t="str">
        <x:v>Exact WS RATES.pdf category</x:v>
      </x:c>
      <x:c r="AH279" s="139" t="str">
        <x:v>WS-RATES:8:27</x:v>
      </x:c>
      <x:c r="AI279" s="146"/>
      <x:c r="AJ279" s="146"/>
      <x:c r="AK279" s="146"/>
      <x:c r="AL279" s="146"/>
      <x:c r="AM279" s="146"/>
      <x:c r="AN279" s="147" t="str"/>
    </x:row>
    <x:row r="280">
      <x:c r="A280" s="139" t="str">
        <x:v>RS-000279</x:v>
      </x:c>
      <x:c r="B280" s="147" t="str">
        <x:v>CARROM GOTI 2</x:v>
      </x:c>
      <x:c r="C280" s="139" t="str">
        <x:v>CHINA</x:v>
      </x:c>
      <x:c r="D280" s="139" t="str">
        <x:v>Both</x:v>
      </x:c>
      <x:c r="E280" s="147" t="str">
        <x:v>From initial classified workbook</x:v>
      </x:c>
      <x:c r="F280" s="139" t="str">
        <x:v>Piece</x:v>
      </x:c>
      <x:c r="G280" s="139"/>
      <x:c r="H280" s="139" t="str">
        <x:v>Not stated</x:v>
      </x:c>
      <x:c r="I280" s="139" t="str">
        <x:v>PKR</x:v>
      </x:c>
      <x:c r="J280" s="140" t="n">
        <x:v>270</x:v>
      </x:c>
      <x:c r="K280" s="140" t="n">
        <x:v>240</x:v>
      </x:c>
      <x:c r="L280" s="140" t="n">
        <x:v>270</x:v>
      </x:c>
      <x:c r="M280" s="140" t="n">
        <x:v>240</x:v>
      </x:c>
      <x:c r="N280" s="141" t="n">
        <x:f>L280-M280</x:f>
        <x:v>30</x:v>
      </x:c>
      <x:c r="O280" s="142" t="n">
        <x:f>IF(L280&gt;0,N280/L280,"")</x:f>
        <x:v>0.1111111111111111</x:v>
      </x:c>
      <x:c r="P280" s="142" t="n">
        <x:f>IF(M280&gt;0,N280/M280,"")</x:f>
        <x:v>0.125</x:v>
      </x:c>
      <x:c r="Q280" s="141" t="n">
        <x:f>ROUND(L280*(1+'Assumptions'!$B$7)/'Assumptions'!$B$9,0)*'Assumptions'!$B$9</x:f>
        <x:v>295</x:v>
      </x:c>
      <x:c r="R280" s="141" t="n">
        <x:f>Q280-M280</x:f>
        <x:v>55</x:v>
      </x:c>
      <x:c r="S280" s="143" t="n">
        <x:f>'Assumptions'!$B$8</x:f>
        <x:v>12</x:v>
      </x:c>
      <x:c r="T280" s="141" t="n">
        <x:f>N280*S280</x:f>
        <x:v>360</x:v>
      </x:c>
      <x:c r="U280" s="139" t="str">
        <x:v>Source Valid</x:v>
      </x:c>
      <x:c r="V280" s="139" t="str">
        <x:v>High</x:v>
      </x:c>
      <x:c r="W280" s="147" t="str">
        <x:v>Source wholesale and buying prices retained</x:v>
      </x:c>
      <x:c r="X280" s="139" t="str">
        <x:v>Ready</x:v>
      </x:c>
      <x:c r="Y280" s="144" t="b">
        <x:v>1</x:v>
      </x:c>
      <x:c r="Z280" s="139" t="str">
        <x:v>WS RATES.pdf</x:v>
      </x:c>
      <x:c r="AA280" s="139" t="n">
        <x:v>8</x:v>
      </x:c>
      <x:c r="AB280" s="139" t="n">
        <x:v>28</x:v>
      </x:c>
      <x:c r="AC280" s="139" t="str">
        <x:v>CARROM GOTI 2</x:v>
      </x:c>
      <x:c r="AD280" s="145" t="n">
        <x:v>270</x:v>
      </x:c>
      <x:c r="AE280" s="147" t="str">
        <x:v>Merged across PDFs — Exact/source-linked match</x:v>
      </x:c>
      <x:c r="AF280" s="147" t="str">
        <x:v>Exact WS RATES.pdf name</x:v>
      </x:c>
      <x:c r="AG280" s="147" t="str">
        <x:v>Exact WS RATES.pdf category</x:v>
      </x:c>
      <x:c r="AH280" s="139" t="str">
        <x:v>WS-RATES:8:28</x:v>
      </x:c>
      <x:c r="AI280" s="146"/>
      <x:c r="AJ280" s="146"/>
      <x:c r="AK280" s="146"/>
      <x:c r="AL280" s="146"/>
      <x:c r="AM280" s="146"/>
      <x:c r="AN280" s="147" t="str"/>
    </x:row>
    <x:row r="281">
      <x:c r="A281" s="139" t="str">
        <x:v>RS-000280</x:v>
      </x:c>
      <x:c r="B281" s="147" t="str">
        <x:v>CARROM GOTI SMALL</x:v>
      </x:c>
      <x:c r="C281" s="139" t="str">
        <x:v>CHINA</x:v>
      </x:c>
      <x:c r="D281" s="139" t="str">
        <x:v>Both</x:v>
      </x:c>
      <x:c r="E281" s="147" t="str">
        <x:v>From initial classified workbook</x:v>
      </x:c>
      <x:c r="F281" s="139" t="str">
        <x:v>Piece</x:v>
      </x:c>
      <x:c r="G281" s="139"/>
      <x:c r="H281" s="139" t="str">
        <x:v>Not stated</x:v>
      </x:c>
      <x:c r="I281" s="139" t="str">
        <x:v>PKR</x:v>
      </x:c>
      <x:c r="J281" s="140" t="n">
        <x:v>120</x:v>
      </x:c>
      <x:c r="K281" s="140" t="n">
        <x:v>90</x:v>
      </x:c>
      <x:c r="L281" s="140" t="n">
        <x:v>120</x:v>
      </x:c>
      <x:c r="M281" s="140" t="n">
        <x:v>90</x:v>
      </x:c>
      <x:c r="N281" s="141" t="n">
        <x:f>L281-M281</x:f>
        <x:v>30</x:v>
      </x:c>
      <x:c r="O281" s="142" t="n">
        <x:f>IF(L281&gt;0,N281/L281,"")</x:f>
        <x:v>0.25</x:v>
      </x:c>
      <x:c r="P281" s="142" t="n">
        <x:f>IF(M281&gt;0,N281/M281,"")</x:f>
        <x:v>0.3333333333333333</x:v>
      </x:c>
      <x:c r="Q281" s="141" t="n">
        <x:f>ROUND(L281*(1+'Assumptions'!$B$7)/'Assumptions'!$B$9,0)*'Assumptions'!$B$9</x:f>
        <x:v>130</x:v>
      </x:c>
      <x:c r="R281" s="141" t="n">
        <x:f>Q281-M281</x:f>
        <x:v>40</x:v>
      </x:c>
      <x:c r="S281" s="143" t="n">
        <x:f>'Assumptions'!$B$8</x:f>
        <x:v>12</x:v>
      </x:c>
      <x:c r="T281" s="141" t="n">
        <x:f>N281*S281</x:f>
        <x:v>360</x:v>
      </x:c>
      <x:c r="U281" s="139" t="str">
        <x:v>Source Valid</x:v>
      </x:c>
      <x:c r="V281" s="139" t="str">
        <x:v>High</x:v>
      </x:c>
      <x:c r="W281" s="147" t="str">
        <x:v>Source wholesale and buying prices retained</x:v>
      </x:c>
      <x:c r="X281" s="139" t="str">
        <x:v>Ready</x:v>
      </x:c>
      <x:c r="Y281" s="144" t="b">
        <x:v>1</x:v>
      </x:c>
      <x:c r="Z281" s="139" t="str">
        <x:v>WS RATES.pdf</x:v>
      </x:c>
      <x:c r="AA281" s="139" t="n">
        <x:v>8</x:v>
      </x:c>
      <x:c r="AB281" s="139" t="n">
        <x:v>29</x:v>
      </x:c>
      <x:c r="AC281" s="139" t="str">
        <x:v>CARROM GOTI SMALL</x:v>
      </x:c>
      <x:c r="AD281" s="145" t="n">
        <x:v>120</x:v>
      </x:c>
      <x:c r="AE281" s="147" t="str">
        <x:v>Merged across PDFs — Exact/source-linked match</x:v>
      </x:c>
      <x:c r="AF281" s="147" t="str">
        <x:v>Exact WS RATES.pdf name</x:v>
      </x:c>
      <x:c r="AG281" s="147" t="str">
        <x:v>Exact WS RATES.pdf category</x:v>
      </x:c>
      <x:c r="AH281" s="139" t="str">
        <x:v>WS-RATES:8:29</x:v>
      </x:c>
      <x:c r="AI281" s="146"/>
      <x:c r="AJ281" s="146"/>
      <x:c r="AK281" s="146"/>
      <x:c r="AL281" s="146"/>
      <x:c r="AM281" s="146"/>
      <x:c r="AN281" s="147" t="str"/>
    </x:row>
    <x:row r="282">
      <x:c r="A282" s="139" t="str">
        <x:v>RS-000281</x:v>
      </x:c>
      <x:c r="B282" s="147" t="str">
        <x:v>GLITTER GLUE NOZEL</x:v>
      </x:c>
      <x:c r="C282" s="139" t="str">
        <x:v>GERMAN GLUE</x:v>
      </x:c>
      <x:c r="D282" s="139" t="str">
        <x:v>Both</x:v>
      </x:c>
      <x:c r="E282" s="147" t="str">
        <x:v>From initial classified workbook</x:v>
      </x:c>
      <x:c r="F282" s="139" t="str">
        <x:v>Piece</x:v>
      </x:c>
      <x:c r="G282" s="139"/>
      <x:c r="H282" s="139" t="str">
        <x:v>Not stated</x:v>
      </x:c>
      <x:c r="I282" s="139" t="str">
        <x:v>PKR</x:v>
      </x:c>
      <x:c r="J282" s="140" t="n">
        <x:v>60</x:v>
      </x:c>
      <x:c r="K282" s="140" t="n">
        <x:v>50</x:v>
      </x:c>
      <x:c r="L282" s="140" t="n">
        <x:v>60</x:v>
      </x:c>
      <x:c r="M282" s="140" t="n">
        <x:v>50</x:v>
      </x:c>
      <x:c r="N282" s="141" t="n">
        <x:f>L282-M282</x:f>
        <x:v>10</x:v>
      </x:c>
      <x:c r="O282" s="142" t="n">
        <x:f>IF(L282&gt;0,N282/L282,"")</x:f>
        <x:v>0.16666666666666666</x:v>
      </x:c>
      <x:c r="P282" s="142" t="n">
        <x:f>IF(M282&gt;0,N282/M282,"")</x:f>
        <x:v>0.2</x:v>
      </x:c>
      <x:c r="Q282" s="141" t="n">
        <x:f>ROUND(L282*(1+'Assumptions'!$B$7)/'Assumptions'!$B$9,0)*'Assumptions'!$B$9</x:f>
        <x:v>65</x:v>
      </x:c>
      <x:c r="R282" s="141" t="n">
        <x:f>Q282-M282</x:f>
        <x:v>15</x:v>
      </x:c>
      <x:c r="S282" s="143" t="n">
        <x:f>'Assumptions'!$B$8</x:f>
        <x:v>12</x:v>
      </x:c>
      <x:c r="T282" s="141" t="n">
        <x:f>N282*S282</x:f>
        <x:v>120</x:v>
      </x:c>
      <x:c r="U282" s="139" t="str">
        <x:v>Source Valid</x:v>
      </x:c>
      <x:c r="V282" s="139" t="str">
        <x:v>High</x:v>
      </x:c>
      <x:c r="W282" s="147" t="str">
        <x:v>Source wholesale and buying prices retained</x:v>
      </x:c>
      <x:c r="X282" s="139" t="str">
        <x:v>Ready</x:v>
      </x:c>
      <x:c r="Y282" s="144" t="b">
        <x:v>1</x:v>
      </x:c>
      <x:c r="Z282" s="139" t="str">
        <x:v>WS RATES.pdf</x:v>
      </x:c>
      <x:c r="AA282" s="139" t="n">
        <x:v>8</x:v>
      </x:c>
      <x:c r="AB282" s="139" t="n">
        <x:v>30</x:v>
      </x:c>
      <x:c r="AC282" s="139" t="str">
        <x:v>GLITTER GLUE NOZEL</x:v>
      </x:c>
      <x:c r="AD282" s="145" t="n">
        <x:v>60</x:v>
      </x:c>
      <x:c r="AE282" s="147" t="str">
        <x:v>Merged across PDFs — Exact/source-linked match</x:v>
      </x:c>
      <x:c r="AF282" s="147" t="str">
        <x:v>Exact WS RATES.pdf name</x:v>
      </x:c>
      <x:c r="AG282" s="147" t="str">
        <x:v>Exact WS RATES.pdf category</x:v>
      </x:c>
      <x:c r="AH282" s="139" t="str">
        <x:v>WS-RATES:8:30</x:v>
      </x:c>
      <x:c r="AI282" s="146"/>
      <x:c r="AJ282" s="146"/>
      <x:c r="AK282" s="146"/>
      <x:c r="AL282" s="146"/>
      <x:c r="AM282" s="146"/>
      <x:c r="AN282" s="147" t="str"/>
    </x:row>
    <x:row r="283">
      <x:c r="A283" s="139" t="str">
        <x:v>RS-000282</x:v>
      </x:c>
      <x:c r="B283" s="147" t="str">
        <x:v>SHAIQ PRATICAL COPY P4</x:v>
      </x:c>
      <x:c r="C283" s="139" t="str">
        <x:v>PRACTICAL COPY</x:v>
      </x:c>
      <x:c r="D283" s="139" t="str">
        <x:v>Both</x:v>
      </x:c>
      <x:c r="E283" s="147" t="str">
        <x:v>From initial classified workbook</x:v>
      </x:c>
      <x:c r="F283" s="139" t="str">
        <x:v>Piece</x:v>
      </x:c>
      <x:c r="G283" s="139"/>
      <x:c r="H283" s="139" t="str">
        <x:v>Not stated</x:v>
      </x:c>
      <x:c r="I283" s="139" t="str">
        <x:v>PKR</x:v>
      </x:c>
      <x:c r="J283" s="140" t="n">
        <x:v>235</x:v>
      </x:c>
      <x:c r="K283" s="140" t="n">
        <x:v>210</x:v>
      </x:c>
      <x:c r="L283" s="140" t="n">
        <x:v>235</x:v>
      </x:c>
      <x:c r="M283" s="140" t="n">
        <x:v>210</x:v>
      </x:c>
      <x:c r="N283" s="141" t="n">
        <x:f>L283-M283</x:f>
        <x:v>25</x:v>
      </x:c>
      <x:c r="O283" s="142" t="n">
        <x:f>IF(L283&gt;0,N283/L283,"")</x:f>
        <x:v>0.10638297872340426</x:v>
      </x:c>
      <x:c r="P283" s="142" t="n">
        <x:f>IF(M283&gt;0,N283/M283,"")</x:f>
        <x:v>0.11904761904761904</x:v>
      </x:c>
      <x:c r="Q283" s="141" t="n">
        <x:f>ROUND(L283*(1+'Assumptions'!$B$7)/'Assumptions'!$B$9,0)*'Assumptions'!$B$9</x:f>
        <x:v>260</x:v>
      </x:c>
      <x:c r="R283" s="141" t="n">
        <x:f>Q283-M283</x:f>
        <x:v>50</x:v>
      </x:c>
      <x:c r="S283" s="143" t="n">
        <x:f>'Assumptions'!$B$8</x:f>
        <x:v>12</x:v>
      </x:c>
      <x:c r="T283" s="141" t="n">
        <x:f>N283*S283</x:f>
        <x:v>300</x:v>
      </x:c>
      <x:c r="U283" s="139" t="str">
        <x:v>Source Valid</x:v>
      </x:c>
      <x:c r="V283" s="139" t="str">
        <x:v>High</x:v>
      </x:c>
      <x:c r="W283" s="147" t="str">
        <x:v>Source wholesale and buying prices retained</x:v>
      </x:c>
      <x:c r="X283" s="139" t="str">
        <x:v>Ready</x:v>
      </x:c>
      <x:c r="Y283" s="144" t="b">
        <x:v>1</x:v>
      </x:c>
      <x:c r="Z283" s="139" t="str">
        <x:v>WS RATES.pdf</x:v>
      </x:c>
      <x:c r="AA283" s="139" t="n">
        <x:v>8</x:v>
      </x:c>
      <x:c r="AB283" s="139" t="n">
        <x:v>31</x:v>
      </x:c>
      <x:c r="AC283" s="139" t="str">
        <x:v>SHAIQ PRATICAL COPY P4</x:v>
      </x:c>
      <x:c r="AD283" s="145" t="n">
        <x:v>235</x:v>
      </x:c>
      <x:c r="AE283" s="147" t="str">
        <x:v>Merged across PDFs — Exact/source-linked match</x:v>
      </x:c>
      <x:c r="AF283" s="147" t="str">
        <x:v>Exact WS RATES.pdf name</x:v>
      </x:c>
      <x:c r="AG283" s="147" t="str">
        <x:v>Exact WS RATES.pdf category</x:v>
      </x:c>
      <x:c r="AH283" s="139" t="str">
        <x:v>WS-RATES:8:31</x:v>
      </x:c>
      <x:c r="AI283" s="146"/>
      <x:c r="AJ283" s="146"/>
      <x:c r="AK283" s="146"/>
      <x:c r="AL283" s="146"/>
      <x:c r="AM283" s="146"/>
      <x:c r="AN283" s="147" t="str"/>
    </x:row>
    <x:row r="284">
      <x:c r="A284" s="139" t="str">
        <x:v>RS-000283</x:v>
      </x:c>
      <x:c r="B284" s="147" t="str">
        <x:v>SHAIQ PRATICAL COPY P3</x:v>
      </x:c>
      <x:c r="C284" s="139" t="str">
        <x:v>PRACTICAL COPY</x:v>
      </x:c>
      <x:c r="D284" s="139" t="str">
        <x:v>Both</x:v>
      </x:c>
      <x:c r="E284" s="147" t="str">
        <x:v>From initial classified workbook</x:v>
      </x:c>
      <x:c r="F284" s="139" t="str">
        <x:v>Piece</x:v>
      </x:c>
      <x:c r="G284" s="139"/>
      <x:c r="H284" s="139" t="str">
        <x:v>Not stated</x:v>
      </x:c>
      <x:c r="I284" s="139" t="str">
        <x:v>PKR</x:v>
      </x:c>
      <x:c r="J284" s="140" t="n">
        <x:v>185</x:v>
      </x:c>
      <x:c r="K284" s="140" t="n">
        <x:v>160</x:v>
      </x:c>
      <x:c r="L284" s="140" t="n">
        <x:v>185</x:v>
      </x:c>
      <x:c r="M284" s="140" t="n">
        <x:v>160</x:v>
      </x:c>
      <x:c r="N284" s="141" t="n">
        <x:f>L284-M284</x:f>
        <x:v>25</x:v>
      </x:c>
      <x:c r="O284" s="142" t="n">
        <x:f>IF(L284&gt;0,N284/L284,"")</x:f>
        <x:v>0.13513513513513514</x:v>
      </x:c>
      <x:c r="P284" s="142" t="n">
        <x:f>IF(M284&gt;0,N284/M284,"")</x:f>
        <x:v>0.15625</x:v>
      </x:c>
      <x:c r="Q284" s="141" t="n">
        <x:f>ROUND(L284*(1+'Assumptions'!$B$7)/'Assumptions'!$B$9,0)*'Assumptions'!$B$9</x:f>
        <x:v>205</x:v>
      </x:c>
      <x:c r="R284" s="141" t="n">
        <x:f>Q284-M284</x:f>
        <x:v>45</x:v>
      </x:c>
      <x:c r="S284" s="143" t="n">
        <x:f>'Assumptions'!$B$8</x:f>
        <x:v>12</x:v>
      </x:c>
      <x:c r="T284" s="141" t="n">
        <x:f>N284*S284</x:f>
        <x:v>300</x:v>
      </x:c>
      <x:c r="U284" s="139" t="str">
        <x:v>Source Valid</x:v>
      </x:c>
      <x:c r="V284" s="139" t="str">
        <x:v>High</x:v>
      </x:c>
      <x:c r="W284" s="147" t="str">
        <x:v>Source wholesale and buying prices retained</x:v>
      </x:c>
      <x:c r="X284" s="139" t="str">
        <x:v>Ready</x:v>
      </x:c>
      <x:c r="Y284" s="144" t="b">
        <x:v>1</x:v>
      </x:c>
      <x:c r="Z284" s="139" t="str">
        <x:v>WS RATES.pdf</x:v>
      </x:c>
      <x:c r="AA284" s="139" t="n">
        <x:v>8</x:v>
      </x:c>
      <x:c r="AB284" s="139" t="n">
        <x:v>32</x:v>
      </x:c>
      <x:c r="AC284" s="139" t="str">
        <x:v>SHAIQ PRATICAL COPY P3</x:v>
      </x:c>
      <x:c r="AD284" s="145" t="n">
        <x:v>185</x:v>
      </x:c>
      <x:c r="AE284" s="147" t="str">
        <x:v>Merged across PDFs — Exact/source-linked match</x:v>
      </x:c>
      <x:c r="AF284" s="147" t="str">
        <x:v>Exact WS RATES.pdf name</x:v>
      </x:c>
      <x:c r="AG284" s="147" t="str">
        <x:v>Exact WS RATES.pdf category</x:v>
      </x:c>
      <x:c r="AH284" s="139" t="str">
        <x:v>WS-RATES:8:32</x:v>
      </x:c>
      <x:c r="AI284" s="146"/>
      <x:c r="AJ284" s="146"/>
      <x:c r="AK284" s="146"/>
      <x:c r="AL284" s="146"/>
      <x:c r="AM284" s="146"/>
      <x:c r="AN284" s="147" t="str"/>
    </x:row>
    <x:row r="285">
      <x:c r="A285" s="139" t="str">
        <x:v>RS-000284</x:v>
      </x:c>
      <x:c r="B285" s="147" t="str">
        <x:v>PIANO POINTER CRYSTAL</x:v>
      </x:c>
      <x:c r="C285" s="139" t="str">
        <x:v>POINTER</x:v>
      </x:c>
      <x:c r="D285" s="139" t="str">
        <x:v>Both</x:v>
      </x:c>
      <x:c r="E285" s="147" t="str">
        <x:v>From initial classified workbook</x:v>
      </x:c>
      <x:c r="F285" s="139" t="str">
        <x:v>Piece</x:v>
      </x:c>
      <x:c r="G285" s="139"/>
      <x:c r="H285" s="139" t="str">
        <x:v>Not stated</x:v>
      </x:c>
      <x:c r="I285" s="139" t="str">
        <x:v>PKR</x:v>
      </x:c>
      <x:c r="J285" s="140" t="n">
        <x:v>205</x:v>
      </x:c>
      <x:c r="K285" s="140" t="n">
        <x:v>195</x:v>
      </x:c>
      <x:c r="L285" s="140" t="n">
        <x:v>205</x:v>
      </x:c>
      <x:c r="M285" s="140" t="n">
        <x:v>195</x:v>
      </x:c>
      <x:c r="N285" s="141" t="n">
        <x:f>L285-M285</x:f>
        <x:v>10</x:v>
      </x:c>
      <x:c r="O285" s="142" t="n">
        <x:f>IF(L285&gt;0,N285/L285,"")</x:f>
        <x:v>0.04878048780487805</x:v>
      </x:c>
      <x:c r="P285" s="142" t="n">
        <x:f>IF(M285&gt;0,N285/M285,"")</x:f>
        <x:v>0.05128205128205128</x:v>
      </x:c>
      <x:c r="Q285" s="141" t="n">
        <x:f>ROUND(L285*(1+'Assumptions'!$B$7)/'Assumptions'!$B$9,0)*'Assumptions'!$B$9</x:f>
        <x:v>225</x:v>
      </x:c>
      <x:c r="R285" s="141" t="n">
        <x:f>Q285-M285</x:f>
        <x:v>30</x:v>
      </x:c>
      <x:c r="S285" s="143" t="n">
        <x:f>'Assumptions'!$B$8</x:f>
        <x:v>12</x:v>
      </x:c>
      <x:c r="T285" s="141" t="n">
        <x:f>N285*S285</x:f>
        <x:v>120</x:v>
      </x:c>
      <x:c r="U285" s="139" t="str">
        <x:v>Source Valid</x:v>
      </x:c>
      <x:c r="V285" s="139" t="str">
        <x:v>High</x:v>
      </x:c>
      <x:c r="W285" s="147" t="str">
        <x:v>Source wholesale and buying prices retained</x:v>
      </x:c>
      <x:c r="X285" s="139" t="str">
        <x:v>Ready</x:v>
      </x:c>
      <x:c r="Y285" s="144" t="b">
        <x:v>1</x:v>
      </x:c>
      <x:c r="Z285" s="139" t="str">
        <x:v>WS RATES.pdf</x:v>
      </x:c>
      <x:c r="AA285" s="139" t="n">
        <x:v>8</x:v>
      </x:c>
      <x:c r="AB285" s="139" t="n">
        <x:v>33</x:v>
      </x:c>
      <x:c r="AC285" s="139" t="str">
        <x:v>PIANO POINTER CRYSTAL</x:v>
      </x:c>
      <x:c r="AD285" s="145" t="n">
        <x:v>205</x:v>
      </x:c>
      <x:c r="AE285" s="147" t="str">
        <x:v>Merged across PDFs — Exact/source-linked match</x:v>
      </x:c>
      <x:c r="AF285" s="147" t="str">
        <x:v>Exact WS RATES.pdf name</x:v>
      </x:c>
      <x:c r="AG285" s="147" t="str">
        <x:v>Exact WS RATES.pdf category</x:v>
      </x:c>
      <x:c r="AH285" s="139" t="str">
        <x:v>WS-RATES:8:33</x:v>
      </x:c>
      <x:c r="AI285" s="146"/>
      <x:c r="AJ285" s="146"/>
      <x:c r="AK285" s="146"/>
      <x:c r="AL285" s="146"/>
      <x:c r="AM285" s="146"/>
      <x:c r="AN285" s="147" t="str"/>
    </x:row>
    <x:row r="286">
      <x:c r="A286" s="139" t="str">
        <x:v>RS-000285</x:v>
      </x:c>
      <x:c r="B286" s="147" t="str">
        <x:v>MASK MASTER PLUS</x:v>
      </x:c>
      <x:c r="C286" s="139" t="str">
        <x:v>CHINA DAIRIES</x:v>
      </x:c>
      <x:c r="D286" s="139" t="str">
        <x:v>Both</x:v>
      </x:c>
      <x:c r="E286" s="147" t="str">
        <x:v>From initial classified workbook</x:v>
      </x:c>
      <x:c r="F286" s="139" t="str">
        <x:v>Piece</x:v>
      </x:c>
      <x:c r="G286" s="139"/>
      <x:c r="H286" s="139" t="str">
        <x:v>Not stated</x:v>
      </x:c>
      <x:c r="I286" s="139" t="str">
        <x:v>PKR</x:v>
      </x:c>
      <x:c r="J286" s="140" t="n">
        <x:v>160</x:v>
      </x:c>
      <x:c r="K286" s="140" t="n">
        <x:v>120</x:v>
      </x:c>
      <x:c r="L286" s="140" t="n">
        <x:v>160</x:v>
      </x:c>
      <x:c r="M286" s="140" t="n">
        <x:v>120</x:v>
      </x:c>
      <x:c r="N286" s="141" t="n">
        <x:f>L286-M286</x:f>
        <x:v>40</x:v>
      </x:c>
      <x:c r="O286" s="142" t="n">
        <x:f>IF(L286&gt;0,N286/L286,"")</x:f>
        <x:v>0.25</x:v>
      </x:c>
      <x:c r="P286" s="142" t="n">
        <x:f>IF(M286&gt;0,N286/M286,"")</x:f>
        <x:v>0.3333333333333333</x:v>
      </x:c>
      <x:c r="Q286" s="141" t="n">
        <x:f>ROUND(L286*(1+'Assumptions'!$B$7)/'Assumptions'!$B$9,0)*'Assumptions'!$B$9</x:f>
        <x:v>175</x:v>
      </x:c>
      <x:c r="R286" s="141" t="n">
        <x:f>Q286-M286</x:f>
        <x:v>55</x:v>
      </x:c>
      <x:c r="S286" s="143" t="n">
        <x:f>'Assumptions'!$B$8</x:f>
        <x:v>12</x:v>
      </x:c>
      <x:c r="T286" s="141" t="n">
        <x:f>N286*S286</x:f>
        <x:v>480</x:v>
      </x:c>
      <x:c r="U286" s="139" t="str">
        <x:v>Source Valid</x:v>
      </x:c>
      <x:c r="V286" s="139" t="str">
        <x:v>High</x:v>
      </x:c>
      <x:c r="W286" s="147" t="str">
        <x:v>Source wholesale and buying prices retained</x:v>
      </x:c>
      <x:c r="X286" s="139" t="str">
        <x:v>Ready</x:v>
      </x:c>
      <x:c r="Y286" s="144" t="b">
        <x:v>1</x:v>
      </x:c>
      <x:c r="Z286" s="139" t="str">
        <x:v>WS RATES.pdf</x:v>
      </x:c>
      <x:c r="AA286" s="139" t="n">
        <x:v>8</x:v>
      </x:c>
      <x:c r="AB286" s="139" t="n">
        <x:v>34</x:v>
      </x:c>
      <x:c r="AC286" s="139" t="str">
        <x:v>MASK MASTER PLUS</x:v>
      </x:c>
      <x:c r="AD286" s="145" t="n">
        <x:v>160</x:v>
      </x:c>
      <x:c r="AE286" s="147" t="str">
        <x:v>Merged across PDFs — Exact/source-linked match</x:v>
      </x:c>
      <x:c r="AF286" s="147" t="str">
        <x:v>Exact WS RATES.pdf name</x:v>
      </x:c>
      <x:c r="AG286" s="147" t="str">
        <x:v>Exact WS RATES.pdf category</x:v>
      </x:c>
      <x:c r="AH286" s="139" t="str">
        <x:v>WS-RATES:8:34</x:v>
      </x:c>
      <x:c r="AI286" s="146"/>
      <x:c r="AJ286" s="146"/>
      <x:c r="AK286" s="146"/>
      <x:c r="AL286" s="146"/>
      <x:c r="AM286" s="146"/>
      <x:c r="AN286" s="147" t="str"/>
    </x:row>
    <x:row r="287">
      <x:c r="A287" s="139" t="str">
        <x:v>RS-000286</x:v>
      </x:c>
      <x:c r="B287" s="147" t="str">
        <x:v>SUPER SHINE SET SQUARE(1PCS)</x:v>
      </x:c>
      <x:c r="C287" s="139" t="str">
        <x:v>D-SET SQARE</x:v>
      </x:c>
      <x:c r="D287" s="139" t="str">
        <x:v>Both</x:v>
      </x:c>
      <x:c r="E287" s="147" t="str">
        <x:v>From initial classified workbook</x:v>
      </x:c>
      <x:c r="F287" s="139" t="str">
        <x:v>Set</x:v>
      </x:c>
      <x:c r="G287" s="139" t="n">
        <x:v>1</x:v>
      </x:c>
      <x:c r="H287" s="139" t="str">
        <x:v>Parsed from product name</x:v>
      </x:c>
      <x:c r="I287" s="139" t="str">
        <x:v>PKR</x:v>
      </x:c>
      <x:c r="J287" s="140" t="n">
        <x:v>30</x:v>
      </x:c>
      <x:c r="K287" s="140" t="n">
        <x:v>23</x:v>
      </x:c>
      <x:c r="L287" s="140" t="n">
        <x:v>30</x:v>
      </x:c>
      <x:c r="M287" s="140" t="n">
        <x:v>23</x:v>
      </x:c>
      <x:c r="N287" s="141" t="n">
        <x:f>L287-M287</x:f>
        <x:v>7</x:v>
      </x:c>
      <x:c r="O287" s="142" t="n">
        <x:f>IF(L287&gt;0,N287/L287,"")</x:f>
        <x:v>0.23333333333333334</x:v>
      </x:c>
      <x:c r="P287" s="142" t="n">
        <x:f>IF(M287&gt;0,N287/M287,"")</x:f>
        <x:v>0.30434782608695654</x:v>
      </x:c>
      <x:c r="Q287" s="141" t="n">
        <x:f>ROUND(L287*(1+'Assumptions'!$B$7)/'Assumptions'!$B$9,0)*'Assumptions'!$B$9</x:f>
        <x:v>35</x:v>
      </x:c>
      <x:c r="R287" s="141" t="n">
        <x:f>Q287-M287</x:f>
        <x:v>12</x:v>
      </x:c>
      <x:c r="S287" s="143" t="n">
        <x:f>'Assumptions'!$B$8</x:f>
        <x:v>12</x:v>
      </x:c>
      <x:c r="T287" s="141" t="n">
        <x:f>N287*S287</x:f>
        <x:v>84</x:v>
      </x:c>
      <x:c r="U287" s="139" t="str">
        <x:v>Source Valid</x:v>
      </x:c>
      <x:c r="V287" s="139" t="str">
        <x:v>High</x:v>
      </x:c>
      <x:c r="W287" s="147" t="str">
        <x:v>Source wholesale and buying prices retained</x:v>
      </x:c>
      <x:c r="X287" s="139" t="str">
        <x:v>Ready</x:v>
      </x:c>
      <x:c r="Y287" s="144" t="b">
        <x:v>1</x:v>
      </x:c>
      <x:c r="Z287" s="139" t="str">
        <x:v>WS RATES.pdf</x:v>
      </x:c>
      <x:c r="AA287" s="139" t="n">
        <x:v>8</x:v>
      </x:c>
      <x:c r="AB287" s="139" t="n">
        <x:v>35</x:v>
      </x:c>
      <x:c r="AC287" s="139" t="str">
        <x:v>SUPER SHINE SET SQUARE(1</x:v>
      </x:c>
      <x:c r="AD287" s="145" t="n">
        <x:v>30</x:v>
      </x:c>
      <x:c r="AE287" s="147" t="str">
        <x:v>Merged across PDFs — Truncated-name completion</x:v>
      </x:c>
      <x:c r="AF287" s="147" t="str">
        <x:v>Completed/updated from WS RATES.pdf</x:v>
      </x:c>
      <x:c r="AG287" s="147" t="str">
        <x:v>Exact WS RATES.pdf category</x:v>
      </x:c>
      <x:c r="AH287" s="139" t="str">
        <x:v>WS-RATES:8:35</x:v>
      </x:c>
      <x:c r="AI287" s="146"/>
      <x:c r="AJ287" s="146"/>
      <x:c r="AK287" s="146"/>
      <x:c r="AL287" s="146"/>
      <x:c r="AM287" s="146"/>
      <x:c r="AN287" s="147" t="str"/>
    </x:row>
    <x:row r="288">
      <x:c r="A288" s="139" t="str">
        <x:v>RS-000287</x:v>
      </x:c>
      <x:c r="B288" s="147" t="str">
        <x:v>BUTTER PAPER RIM 480 PC</x:v>
      </x:c>
      <x:c r="C288" s="139" t="str">
        <x:v>PAPER</x:v>
      </x:c>
      <x:c r="D288" s="139" t="str">
        <x:v>Wholesale/Bulk</x:v>
      </x:c>
      <x:c r="E288" s="147" t="str">
        <x:v>From initial classified workbook</x:v>
      </x:c>
      <x:c r="F288" s="139" t="str">
        <x:v>Rim</x:v>
      </x:c>
      <x:c r="G288" s="139" t="n">
        <x:v>480</x:v>
      </x:c>
      <x:c r="H288" s="139" t="str">
        <x:v>Parsed from product name</x:v>
      </x:c>
      <x:c r="I288" s="139" t="str">
        <x:v>PKR</x:v>
      </x:c>
      <x:c r="J288" s="140" t="n">
        <x:v>2600</x:v>
      </x:c>
      <x:c r="K288" s="140" t="n">
        <x:v>2500</x:v>
      </x:c>
      <x:c r="L288" s="140" t="n">
        <x:v>2600</x:v>
      </x:c>
      <x:c r="M288" s="140" t="n">
        <x:v>2500</x:v>
      </x:c>
      <x:c r="N288" s="141" t="n">
        <x:f>L288-M288</x:f>
        <x:v>100</x:v>
      </x:c>
      <x:c r="O288" s="142" t="n">
        <x:f>IF(L288&gt;0,N288/L288,"")</x:f>
        <x:v>0.038461538461538464</x:v>
      </x:c>
      <x:c r="P288" s="142" t="n">
        <x:f>IF(M288&gt;0,N288/M288,"")</x:f>
        <x:v>0.04</x:v>
      </x:c>
      <x:c r="Q288" s="141" t="n">
        <x:f>ROUND(L288*(1+'Assumptions'!$B$7)/'Assumptions'!$B$9,0)*'Assumptions'!$B$9</x:f>
        <x:v>2860</x:v>
      </x:c>
      <x:c r="R288" s="141" t="n">
        <x:f>Q288-M288</x:f>
        <x:v>360</x:v>
      </x:c>
      <x:c r="S288" s="143" t="n">
        <x:f>'Assumptions'!$B$8</x:f>
        <x:v>12</x:v>
      </x:c>
      <x:c r="T288" s="141" t="n">
        <x:f>N288*S288</x:f>
        <x:v>1200</x:v>
      </x:c>
      <x:c r="U288" s="139" t="str">
        <x:v>Source Valid</x:v>
      </x:c>
      <x:c r="V288" s="139" t="str">
        <x:v>High</x:v>
      </x:c>
      <x:c r="W288" s="147" t="str">
        <x:v>Source wholesale and buying prices retained</x:v>
      </x:c>
      <x:c r="X288" s="139" t="str">
        <x:v>Ready</x:v>
      </x:c>
      <x:c r="Y288" s="144" t="b">
        <x:v>1</x:v>
      </x:c>
      <x:c r="Z288" s="139" t="str">
        <x:v>WS RATES.pdf</x:v>
      </x:c>
      <x:c r="AA288" s="139" t="n">
        <x:v>8</x:v>
      </x:c>
      <x:c r="AB288" s="139" t="n">
        <x:v>36</x:v>
      </x:c>
      <x:c r="AC288" s="139" t="str">
        <x:v>BUTTER PAPER RIM 480 PC</x:v>
      </x:c>
      <x:c r="AD288" s="145" t="n">
        <x:v>2600</x:v>
      </x:c>
      <x:c r="AE288" s="147" t="str">
        <x:v>Merged across PDFs — Exact/source-linked match</x:v>
      </x:c>
      <x:c r="AF288" s="147" t="str">
        <x:v>Exact WS RATES.pdf name</x:v>
      </x:c>
      <x:c r="AG288" s="147" t="str">
        <x:v>Exact WS RATES.pdf category</x:v>
      </x:c>
      <x:c r="AH288" s="139" t="str">
        <x:v>WS-RATES:8:36</x:v>
      </x:c>
      <x:c r="AI288" s="146"/>
      <x:c r="AJ288" s="146"/>
      <x:c r="AK288" s="146"/>
      <x:c r="AL288" s="146"/>
      <x:c r="AM288" s="146"/>
      <x:c r="AN288" s="147" t="str"/>
    </x:row>
    <x:row r="289">
      <x:c r="A289" s="139" t="str">
        <x:v>RS-000288</x:v>
      </x:c>
      <x:c r="B289" s="147" t="str">
        <x:v>PAPER ONE A4 100G</x:v>
      </x:c>
      <x:c r="C289" s="139" t="str">
        <x:v>PAPER WRITE</x:v>
      </x:c>
      <x:c r="D289" s="139" t="str">
        <x:v>Both</x:v>
      </x:c>
      <x:c r="E289" s="147" t="str">
        <x:v>From initial classified workbook</x:v>
      </x:c>
      <x:c r="F289" s="139" t="str">
        <x:v>Piece</x:v>
      </x:c>
      <x:c r="G289" s="139"/>
      <x:c r="H289" s="139" t="str">
        <x:v>Not stated</x:v>
      </x:c>
      <x:c r="I289" s="139" t="str">
        <x:v>PKR</x:v>
      </x:c>
      <x:c r="J289" s="140" t="n">
        <x:v>1680</x:v>
      </x:c>
      <x:c r="K289" s="140" t="n">
        <x:v>1636</x:v>
      </x:c>
      <x:c r="L289" s="140" t="n">
        <x:v>1680</x:v>
      </x:c>
      <x:c r="M289" s="140" t="n">
        <x:v>1636</x:v>
      </x:c>
      <x:c r="N289" s="141" t="n">
        <x:f>L289-M289</x:f>
        <x:v>44</x:v>
      </x:c>
      <x:c r="O289" s="142" t="n">
        <x:f>IF(L289&gt;0,N289/L289,"")</x:f>
        <x:v>0.02619047619047619</x:v>
      </x:c>
      <x:c r="P289" s="142" t="n">
        <x:f>IF(M289&gt;0,N289/M289,"")</x:f>
        <x:v>0.02689486552567237</x:v>
      </x:c>
      <x:c r="Q289" s="141" t="n">
        <x:f>ROUND(L289*(1+'Assumptions'!$B$7)/'Assumptions'!$B$9,0)*'Assumptions'!$B$9</x:f>
        <x:v>1850</x:v>
      </x:c>
      <x:c r="R289" s="141" t="n">
        <x:f>Q289-M289</x:f>
        <x:v>214</x:v>
      </x:c>
      <x:c r="S289" s="143" t="n">
        <x:f>'Assumptions'!$B$8</x:f>
        <x:v>12</x:v>
      </x:c>
      <x:c r="T289" s="141" t="n">
        <x:f>N289*S289</x:f>
        <x:v>528</x:v>
      </x:c>
      <x:c r="U289" s="139" t="str">
        <x:v>Source Valid</x:v>
      </x:c>
      <x:c r="V289" s="139" t="str">
        <x:v>High</x:v>
      </x:c>
      <x:c r="W289" s="147" t="str">
        <x:v>Source wholesale and buying prices retained</x:v>
      </x:c>
      <x:c r="X289" s="139" t="str">
        <x:v>Ready</x:v>
      </x:c>
      <x:c r="Y289" s="144" t="b">
        <x:v>1</x:v>
      </x:c>
      <x:c r="Z289" s="139" t="str">
        <x:v>WS RATES.pdf</x:v>
      </x:c>
      <x:c r="AA289" s="139" t="n">
        <x:v>8</x:v>
      </x:c>
      <x:c r="AB289" s="139" t="n">
        <x:v>37</x:v>
      </x:c>
      <x:c r="AC289" s="139" t="str">
        <x:v>PAPER ONE A4 100G</x:v>
      </x:c>
      <x:c r="AD289" s="145" t="n">
        <x:v>1680</x:v>
      </x:c>
      <x:c r="AE289" s="147" t="str">
        <x:v>Merged across PDFs — Exact/source-linked match</x:v>
      </x:c>
      <x:c r="AF289" s="147" t="str">
        <x:v>Exact WS RATES.pdf name</x:v>
      </x:c>
      <x:c r="AG289" s="147" t="str">
        <x:v>Exact WS RATES.pdf category</x:v>
      </x:c>
      <x:c r="AH289" s="139" t="str">
        <x:v>WS-RATES:8:37</x:v>
      </x:c>
      <x:c r="AI289" s="146"/>
      <x:c r="AJ289" s="146"/>
      <x:c r="AK289" s="146"/>
      <x:c r="AL289" s="146"/>
      <x:c r="AM289" s="146"/>
      <x:c r="AN289" s="147" t="str"/>
    </x:row>
    <x:row r="290">
      <x:c r="A290" s="139" t="str">
        <x:v>RS-000289</x:v>
      </x:c>
      <x:c r="B290" s="147" t="str">
        <x:v>PIANO METALLIC 111 PENCIL</x:v>
      </x:c>
      <x:c r="C290" s="139" t="str">
        <x:v>PENCILS</x:v>
      </x:c>
      <x:c r="D290" s="139" t="str">
        <x:v>Both</x:v>
      </x:c>
      <x:c r="E290" s="147" t="str">
        <x:v>From initial classified workbook</x:v>
      </x:c>
      <x:c r="F290" s="139" t="str">
        <x:v>Piece</x:v>
      </x:c>
      <x:c r="G290" s="139"/>
      <x:c r="H290" s="139" t="str">
        <x:v>Not stated</x:v>
      </x:c>
      <x:c r="I290" s="139" t="str">
        <x:v>PKR</x:v>
      </x:c>
      <x:c r="J290" s="140" t="n">
        <x:v>178</x:v>
      </x:c>
      <x:c r="K290" s="140" t="n">
        <x:v>168</x:v>
      </x:c>
      <x:c r="L290" s="140" t="n">
        <x:v>178</x:v>
      </x:c>
      <x:c r="M290" s="140" t="n">
        <x:v>168</x:v>
      </x:c>
      <x:c r="N290" s="141" t="n">
        <x:f>L290-M290</x:f>
        <x:v>10</x:v>
      </x:c>
      <x:c r="O290" s="142" t="n">
        <x:f>IF(L290&gt;0,N290/L290,"")</x:f>
        <x:v>0.056179775280898875</x:v>
      </x:c>
      <x:c r="P290" s="142" t="n">
        <x:f>IF(M290&gt;0,N290/M290,"")</x:f>
        <x:v>0.05952380952380952</x:v>
      </x:c>
      <x:c r="Q290" s="141" t="n">
        <x:f>ROUND(L290*(1+'Assumptions'!$B$7)/'Assumptions'!$B$9,0)*'Assumptions'!$B$9</x:f>
        <x:v>195</x:v>
      </x:c>
      <x:c r="R290" s="141" t="n">
        <x:f>Q290-M290</x:f>
        <x:v>27</x:v>
      </x:c>
      <x:c r="S290" s="143" t="n">
        <x:f>'Assumptions'!$B$8</x:f>
        <x:v>12</x:v>
      </x:c>
      <x:c r="T290" s="141" t="n">
        <x:f>N290*S290</x:f>
        <x:v>120</x:v>
      </x:c>
      <x:c r="U290" s="139" t="str">
        <x:v>Source Valid</x:v>
      </x:c>
      <x:c r="V290" s="139" t="str">
        <x:v>High</x:v>
      </x:c>
      <x:c r="W290" s="147" t="str">
        <x:v>Source wholesale and buying prices retained</x:v>
      </x:c>
      <x:c r="X290" s="139" t="str">
        <x:v>Ready</x:v>
      </x:c>
      <x:c r="Y290" s="144" t="b">
        <x:v>1</x:v>
      </x:c>
      <x:c r="Z290" s="139" t="str">
        <x:v>WS RATES.pdf</x:v>
      </x:c>
      <x:c r="AA290" s="139" t="n">
        <x:v>9</x:v>
      </x:c>
      <x:c r="AB290" s="139" t="n">
        <x:v>2</x:v>
      </x:c>
      <x:c r="AC290" s="139" t="str">
        <x:v>PIANO METALLIC 111 PENCI</x:v>
      </x:c>
      <x:c r="AD290" s="145" t="n">
        <x:v>178</x:v>
      </x:c>
      <x:c r="AE290" s="147" t="str">
        <x:v>Merged across PDFs — Truncated-name completion</x:v>
      </x:c>
      <x:c r="AF290" s="147" t="str">
        <x:v>Completed/updated from WS RATES.pdf</x:v>
      </x:c>
      <x:c r="AG290" s="147" t="str">
        <x:v>Exact WS RATES.pdf category</x:v>
      </x:c>
      <x:c r="AH290" s="139" t="str">
        <x:v>WS-RATES:9:2</x:v>
      </x:c>
      <x:c r="AI290" s="146"/>
      <x:c r="AJ290" s="146"/>
      <x:c r="AK290" s="146"/>
      <x:c r="AL290" s="146"/>
      <x:c r="AM290" s="146"/>
      <x:c r="AN290" s="147" t="str"/>
    </x:row>
    <x:row r="291">
      <x:c r="A291" s="139" t="str">
        <x:v>RS-000290</x:v>
      </x:c>
      <x:c r="B291" s="147" t="str">
        <x:v>PIANO EXECUTIVE 333 PENCIL</x:v>
      </x:c>
      <x:c r="C291" s="139" t="str">
        <x:v>PENCILS</x:v>
      </x:c>
      <x:c r="D291" s="139" t="str">
        <x:v>Both</x:v>
      </x:c>
      <x:c r="E291" s="147" t="str">
        <x:v>From initial classified workbook</x:v>
      </x:c>
      <x:c r="F291" s="139" t="str">
        <x:v>Piece</x:v>
      </x:c>
      <x:c r="G291" s="139"/>
      <x:c r="H291" s="139" t="str">
        <x:v>Not stated</x:v>
      </x:c>
      <x:c r="I291" s="139" t="str">
        <x:v>PKR</x:v>
      </x:c>
      <x:c r="J291" s="140" t="n">
        <x:v>178</x:v>
      </x:c>
      <x:c r="K291" s="140" t="n">
        <x:v>169</x:v>
      </x:c>
      <x:c r="L291" s="140" t="n">
        <x:v>178</x:v>
      </x:c>
      <x:c r="M291" s="140" t="n">
        <x:v>169</x:v>
      </x:c>
      <x:c r="N291" s="141" t="n">
        <x:f>L291-M291</x:f>
        <x:v>9</x:v>
      </x:c>
      <x:c r="O291" s="142" t="n">
        <x:f>IF(L291&gt;0,N291/L291,"")</x:f>
        <x:v>0.05056179775280899</x:v>
      </x:c>
      <x:c r="P291" s="142" t="n">
        <x:f>IF(M291&gt;0,N291/M291,"")</x:f>
        <x:v>0.05325443786982249</x:v>
      </x:c>
      <x:c r="Q291" s="141" t="n">
        <x:f>ROUND(L291*(1+'Assumptions'!$B$7)/'Assumptions'!$B$9,0)*'Assumptions'!$B$9</x:f>
        <x:v>195</x:v>
      </x:c>
      <x:c r="R291" s="141" t="n">
        <x:f>Q291-M291</x:f>
        <x:v>26</x:v>
      </x:c>
      <x:c r="S291" s="143" t="n">
        <x:f>'Assumptions'!$B$8</x:f>
        <x:v>12</x:v>
      </x:c>
      <x:c r="T291" s="141" t="n">
        <x:f>N291*S291</x:f>
        <x:v>108</x:v>
      </x:c>
      <x:c r="U291" s="139" t="str">
        <x:v>Source Valid</x:v>
      </x:c>
      <x:c r="V291" s="139" t="str">
        <x:v>High</x:v>
      </x:c>
      <x:c r="W291" s="147" t="str">
        <x:v>Source wholesale and buying prices retained</x:v>
      </x:c>
      <x:c r="X291" s="139" t="str">
        <x:v>Ready</x:v>
      </x:c>
      <x:c r="Y291" s="144" t="b">
        <x:v>1</x:v>
      </x:c>
      <x:c r="Z291" s="139" t="str">
        <x:v>WS RATES.pdf</x:v>
      </x:c>
      <x:c r="AA291" s="139" t="n">
        <x:v>9</x:v>
      </x:c>
      <x:c r="AB291" s="139" t="n">
        <x:v>3</x:v>
      </x:c>
      <x:c r="AC291" s="139" t="str">
        <x:v>PIANO EXECUTIVE 333 PENC</x:v>
      </x:c>
      <x:c r="AD291" s="145" t="n">
        <x:v>178</x:v>
      </x:c>
      <x:c r="AE291" s="147" t="str">
        <x:v>Merged across PDFs — Truncated-name completion</x:v>
      </x:c>
      <x:c r="AF291" s="147" t="str">
        <x:v>Completed/updated from WS RATES.pdf</x:v>
      </x:c>
      <x:c r="AG291" s="147" t="str">
        <x:v>Exact WS RATES.pdf category</x:v>
      </x:c>
      <x:c r="AH291" s="139" t="str">
        <x:v>WS-RATES:9:3</x:v>
      </x:c>
      <x:c r="AI291" s="146"/>
      <x:c r="AJ291" s="146"/>
      <x:c r="AK291" s="146"/>
      <x:c r="AL291" s="146"/>
      <x:c r="AM291" s="146"/>
      <x:c r="AN291" s="147" t="str"/>
    </x:row>
    <x:row r="292">
      <x:c r="A292" s="139" t="str">
        <x:v>RS-000291</x:v>
      </x:c>
      <x:c r="B292" s="147" t="str">
        <x:v>PIANO RANGEEN PENCIL</x:v>
      </x:c>
      <x:c r="C292" s="139" t="str">
        <x:v>PENCILS</x:v>
      </x:c>
      <x:c r="D292" s="139" t="str">
        <x:v>Both</x:v>
      </x:c>
      <x:c r="E292" s="147" t="str">
        <x:v>From initial classified workbook</x:v>
      </x:c>
      <x:c r="F292" s="139" t="str">
        <x:v>Piece</x:v>
      </x:c>
      <x:c r="G292" s="139"/>
      <x:c r="H292" s="139" t="str">
        <x:v>Not stated</x:v>
      </x:c>
      <x:c r="I292" s="139" t="str">
        <x:v>PKR</x:v>
      </x:c>
      <x:c r="J292" s="140" t="n">
        <x:v>177</x:v>
      </x:c>
      <x:c r="K292" s="140" t="n">
        <x:v>169</x:v>
      </x:c>
      <x:c r="L292" s="140" t="n">
        <x:v>177</x:v>
      </x:c>
      <x:c r="M292" s="140" t="n">
        <x:v>169</x:v>
      </x:c>
      <x:c r="N292" s="141" t="n">
        <x:f>L292-M292</x:f>
        <x:v>8</x:v>
      </x:c>
      <x:c r="O292" s="142" t="n">
        <x:f>IF(L292&gt;0,N292/L292,"")</x:f>
        <x:v>0.04519774011299435</x:v>
      </x:c>
      <x:c r="P292" s="142" t="n">
        <x:f>IF(M292&gt;0,N292/M292,"")</x:f>
        <x:v>0.047337278106508875</x:v>
      </x:c>
      <x:c r="Q292" s="141" t="n">
        <x:f>ROUND(L292*(1+'Assumptions'!$B$7)/'Assumptions'!$B$9,0)*'Assumptions'!$B$9</x:f>
        <x:v>195</x:v>
      </x:c>
      <x:c r="R292" s="141" t="n">
        <x:f>Q292-M292</x:f>
        <x:v>26</x:v>
      </x:c>
      <x:c r="S292" s="143" t="n">
        <x:f>'Assumptions'!$B$8</x:f>
        <x:v>12</x:v>
      </x:c>
      <x:c r="T292" s="141" t="n">
        <x:f>N292*S292</x:f>
        <x:v>96</x:v>
      </x:c>
      <x:c r="U292" s="139" t="str">
        <x:v>Source Valid</x:v>
      </x:c>
      <x:c r="V292" s="139" t="str">
        <x:v>High</x:v>
      </x:c>
      <x:c r="W292" s="147" t="str">
        <x:v>Source wholesale and buying prices retained</x:v>
      </x:c>
      <x:c r="X292" s="139" t="str">
        <x:v>Ready</x:v>
      </x:c>
      <x:c r="Y292" s="144" t="b">
        <x:v>1</x:v>
      </x:c>
      <x:c r="Z292" s="139" t="str">
        <x:v>WS RATES.pdf</x:v>
      </x:c>
      <x:c r="AA292" s="139" t="n">
        <x:v>9</x:v>
      </x:c>
      <x:c r="AB292" s="139" t="n">
        <x:v>4</x:v>
      </x:c>
      <x:c r="AC292" s="139" t="str">
        <x:v>PIANO RANGEEN PENCIL</x:v>
      </x:c>
      <x:c r="AD292" s="145" t="n">
        <x:v>177</x:v>
      </x:c>
      <x:c r="AE292" s="147" t="str">
        <x:v>Merged across PDFs — Exact/source-linked match</x:v>
      </x:c>
      <x:c r="AF292" s="147" t="str">
        <x:v>Exact WS RATES.pdf name</x:v>
      </x:c>
      <x:c r="AG292" s="147" t="str">
        <x:v>Exact WS RATES.pdf category</x:v>
      </x:c>
      <x:c r="AH292" s="139" t="str">
        <x:v>WS-RATES:9:4</x:v>
      </x:c>
      <x:c r="AI292" s="146"/>
      <x:c r="AJ292" s="146"/>
      <x:c r="AK292" s="146"/>
      <x:c r="AL292" s="146"/>
      <x:c r="AM292" s="146"/>
      <x:c r="AN292" s="147" t="str"/>
    </x:row>
    <x:row r="293">
      <x:c r="A293" s="139" t="str">
        <x:v>RS-000292</x:v>
      </x:c>
      <x:c r="B293" s="147" t="str">
        <x:v>PIANO BROWN PENCIL</x:v>
      </x:c>
      <x:c r="C293" s="139" t="str">
        <x:v>PENCILS</x:v>
      </x:c>
      <x:c r="D293" s="139" t="str">
        <x:v>Both</x:v>
      </x:c>
      <x:c r="E293" s="147" t="str">
        <x:v>From initial classified workbook</x:v>
      </x:c>
      <x:c r="F293" s="139" t="str">
        <x:v>Piece</x:v>
      </x:c>
      <x:c r="G293" s="139"/>
      <x:c r="H293" s="139" t="str">
        <x:v>Not stated</x:v>
      </x:c>
      <x:c r="I293" s="139" t="str">
        <x:v>PKR</x:v>
      </x:c>
      <x:c r="J293" s="140" t="n">
        <x:v>181</x:v>
      </x:c>
      <x:c r="K293" s="140" t="n">
        <x:v>172</x:v>
      </x:c>
      <x:c r="L293" s="140" t="n">
        <x:v>181</x:v>
      </x:c>
      <x:c r="M293" s="140" t="n">
        <x:v>172</x:v>
      </x:c>
      <x:c r="N293" s="141" t="n">
        <x:f>L293-M293</x:f>
        <x:v>9</x:v>
      </x:c>
      <x:c r="O293" s="142" t="n">
        <x:f>IF(L293&gt;0,N293/L293,"")</x:f>
        <x:v>0.049723756906077346</x:v>
      </x:c>
      <x:c r="P293" s="142" t="n">
        <x:f>IF(M293&gt;0,N293/M293,"")</x:f>
        <x:v>0.05232558139534884</x:v>
      </x:c>
      <x:c r="Q293" s="141" t="n">
        <x:f>ROUND(L293*(1+'Assumptions'!$B$7)/'Assumptions'!$B$9,0)*'Assumptions'!$B$9</x:f>
        <x:v>200</x:v>
      </x:c>
      <x:c r="R293" s="141" t="n">
        <x:f>Q293-M293</x:f>
        <x:v>28</x:v>
      </x:c>
      <x:c r="S293" s="143" t="n">
        <x:f>'Assumptions'!$B$8</x:f>
        <x:v>12</x:v>
      </x:c>
      <x:c r="T293" s="141" t="n">
        <x:f>N293*S293</x:f>
        <x:v>108</x:v>
      </x:c>
      <x:c r="U293" s="139" t="str">
        <x:v>Source Valid</x:v>
      </x:c>
      <x:c r="V293" s="139" t="str">
        <x:v>High</x:v>
      </x:c>
      <x:c r="W293" s="147" t="str">
        <x:v>Source wholesale and buying prices retained</x:v>
      </x:c>
      <x:c r="X293" s="139" t="str">
        <x:v>Ready</x:v>
      </x:c>
      <x:c r="Y293" s="144" t="b">
        <x:v>1</x:v>
      </x:c>
      <x:c r="Z293" s="139" t="str">
        <x:v>WS RATES.pdf</x:v>
      </x:c>
      <x:c r="AA293" s="139" t="n">
        <x:v>9</x:v>
      </x:c>
      <x:c r="AB293" s="139" t="n">
        <x:v>5</x:v>
      </x:c>
      <x:c r="AC293" s="139" t="str">
        <x:v>PIANO BROWN PENCIL</x:v>
      </x:c>
      <x:c r="AD293" s="145" t="n">
        <x:v>181</x:v>
      </x:c>
      <x:c r="AE293" s="147" t="str">
        <x:v>Merged across PDFs — Exact/source-linked match</x:v>
      </x:c>
      <x:c r="AF293" s="147" t="str">
        <x:v>Exact WS RATES.pdf name</x:v>
      </x:c>
      <x:c r="AG293" s="147" t="str">
        <x:v>Exact WS RATES.pdf category</x:v>
      </x:c>
      <x:c r="AH293" s="139" t="str">
        <x:v>WS-RATES:9:5</x:v>
      </x:c>
      <x:c r="AI293" s="146"/>
      <x:c r="AJ293" s="146"/>
      <x:c r="AK293" s="146"/>
      <x:c r="AL293" s="146"/>
      <x:c r="AM293" s="146"/>
      <x:c r="AN293" s="147" t="str"/>
    </x:row>
    <x:row r="294">
      <x:c r="A294" s="139" t="str">
        <x:v>RS-000293</x:v>
      </x:c>
      <x:c r="B294" s="147" t="str">
        <x:v>DEER PRO PLUS ERASER DR48</x:v>
      </x:c>
      <x:c r="C294" s="139" t="str">
        <x:v>ERASERS</x:v>
      </x:c>
      <x:c r="D294" s="139" t="str">
        <x:v>Both</x:v>
      </x:c>
      <x:c r="E294" s="147" t="str">
        <x:v>From initial classified workbook</x:v>
      </x:c>
      <x:c r="F294" s="139" t="str">
        <x:v>Piece</x:v>
      </x:c>
      <x:c r="G294" s="139"/>
      <x:c r="H294" s="139" t="str">
        <x:v>Not stated</x:v>
      </x:c>
      <x:c r="I294" s="139" t="str">
        <x:v>PKR</x:v>
      </x:c>
      <x:c r="J294" s="140" t="n">
        <x:v>336</x:v>
      </x:c>
      <x:c r="K294" s="140" t="n">
        <x:v>290</x:v>
      </x:c>
      <x:c r="L294" s="140" t="n">
        <x:v>336</x:v>
      </x:c>
      <x:c r="M294" s="140" t="n">
        <x:v>290</x:v>
      </x:c>
      <x:c r="N294" s="141" t="n">
        <x:f>L294-M294</x:f>
        <x:v>46</x:v>
      </x:c>
      <x:c r="O294" s="142" t="n">
        <x:f>IF(L294&gt;0,N294/L294,"")</x:f>
        <x:v>0.13690476190476192</x:v>
      </x:c>
      <x:c r="P294" s="142" t="n">
        <x:f>IF(M294&gt;0,N294/M294,"")</x:f>
        <x:v>0.15862068965517243</x:v>
      </x:c>
      <x:c r="Q294" s="141" t="n">
        <x:f>ROUND(L294*(1+'Assumptions'!$B$7)/'Assumptions'!$B$9,0)*'Assumptions'!$B$9</x:f>
        <x:v>370</x:v>
      </x:c>
      <x:c r="R294" s="141" t="n">
        <x:f>Q294-M294</x:f>
        <x:v>80</x:v>
      </x:c>
      <x:c r="S294" s="143" t="n">
        <x:f>'Assumptions'!$B$8</x:f>
        <x:v>12</x:v>
      </x:c>
      <x:c r="T294" s="141" t="n">
        <x:f>N294*S294</x:f>
        <x:v>552</x:v>
      </x:c>
      <x:c r="U294" s="139" t="str">
        <x:v>Source Valid</x:v>
      </x:c>
      <x:c r="V294" s="139" t="str">
        <x:v>High</x:v>
      </x:c>
      <x:c r="W294" s="147" t="str">
        <x:v>Source wholesale and buying prices retained</x:v>
      </x:c>
      <x:c r="X294" s="139" t="str">
        <x:v>Ready</x:v>
      </x:c>
      <x:c r="Y294" s="144" t="b">
        <x:v>1</x:v>
      </x:c>
      <x:c r="Z294" s="139" t="str">
        <x:v>WS RATES.pdf</x:v>
      </x:c>
      <x:c r="AA294" s="139" t="n">
        <x:v>9</x:v>
      </x:c>
      <x:c r="AB294" s="139" t="n">
        <x:v>6</x:v>
      </x:c>
      <x:c r="AC294" s="139" t="str">
        <x:v>DEER PRO PLUS ERASER DR</x:v>
      </x:c>
      <x:c r="AD294" s="145" t="n">
        <x:v>336</x:v>
      </x:c>
      <x:c r="AE294" s="147" t="str">
        <x:v>Merged across PDFs — Truncated-name completion</x:v>
      </x:c>
      <x:c r="AF294" s="147" t="str">
        <x:v>Completed/updated from WS RATES.pdf</x:v>
      </x:c>
      <x:c r="AG294" s="147" t="str">
        <x:v>Exact WS RATES.pdf category</x:v>
      </x:c>
      <x:c r="AH294" s="139" t="str">
        <x:v>WS-RATES:9:6</x:v>
      </x:c>
      <x:c r="AI294" s="146"/>
      <x:c r="AJ294" s="146"/>
      <x:c r="AK294" s="146"/>
      <x:c r="AL294" s="146"/>
      <x:c r="AM294" s="146"/>
      <x:c r="AN294" s="147" t="str"/>
    </x:row>
    <x:row r="295">
      <x:c r="A295" s="139" t="str">
        <x:v>RS-000294</x:v>
      </x:c>
      <x:c r="B295" s="147" t="str">
        <x:v>2026 DAIRY 950</x:v>
      </x:c>
      <x:c r="C295" s="139" t="str">
        <x:v>CHINA DAIRIES</x:v>
      </x:c>
      <x:c r="D295" s="139" t="str">
        <x:v>Both</x:v>
      </x:c>
      <x:c r="E295" s="147" t="str">
        <x:v>From initial classified workbook</x:v>
      </x:c>
      <x:c r="F295" s="139" t="str">
        <x:v>Piece</x:v>
      </x:c>
      <x:c r="G295" s="139"/>
      <x:c r="H295" s="139" t="str">
        <x:v>Not stated</x:v>
      </x:c>
      <x:c r="I295" s="139" t="str">
        <x:v>PKR</x:v>
      </x:c>
      <x:c r="J295" s="140" t="n">
        <x:v>510</x:v>
      </x:c>
      <x:c r="K295" s="140" t="n">
        <x:v>480</x:v>
      </x:c>
      <x:c r="L295" s="140" t="n">
        <x:v>510</x:v>
      </x:c>
      <x:c r="M295" s="140" t="n">
        <x:v>480</x:v>
      </x:c>
      <x:c r="N295" s="141" t="n">
        <x:f>L295-M295</x:f>
        <x:v>30</x:v>
      </x:c>
      <x:c r="O295" s="142" t="n">
        <x:f>IF(L295&gt;0,N295/L295,"")</x:f>
        <x:v>0.058823529411764705</x:v>
      </x:c>
      <x:c r="P295" s="142" t="n">
        <x:f>IF(M295&gt;0,N295/M295,"")</x:f>
        <x:v>0.0625</x:v>
      </x:c>
      <x:c r="Q295" s="141" t="n">
        <x:f>ROUND(L295*(1+'Assumptions'!$B$7)/'Assumptions'!$B$9,0)*'Assumptions'!$B$9</x:f>
        <x:v>560</x:v>
      </x:c>
      <x:c r="R295" s="141" t="n">
        <x:f>Q295-M295</x:f>
        <x:v>80</x:v>
      </x:c>
      <x:c r="S295" s="143" t="n">
        <x:f>'Assumptions'!$B$8</x:f>
        <x:v>12</x:v>
      </x:c>
      <x:c r="T295" s="141" t="n">
        <x:f>N295*S295</x:f>
        <x:v>360</x:v>
      </x:c>
      <x:c r="U295" s="139" t="str">
        <x:v>Source Valid</x:v>
      </x:c>
      <x:c r="V295" s="139" t="str">
        <x:v>High</x:v>
      </x:c>
      <x:c r="W295" s="147" t="str">
        <x:v>Source wholesale and buying prices retained</x:v>
      </x:c>
      <x:c r="X295" s="139" t="str">
        <x:v>Ready</x:v>
      </x:c>
      <x:c r="Y295" s="144" t="b">
        <x:v>1</x:v>
      </x:c>
      <x:c r="Z295" s="139" t="str">
        <x:v>WS RATES.pdf</x:v>
      </x:c>
      <x:c r="AA295" s="139" t="n">
        <x:v>9</x:v>
      </x:c>
      <x:c r="AB295" s="139" t="n">
        <x:v>7</x:v>
      </x:c>
      <x:c r="AC295" s="139" t="str">
        <x:v>2026 DAIRY 950</x:v>
      </x:c>
      <x:c r="AD295" s="145" t="n">
        <x:v>510</x:v>
      </x:c>
      <x:c r="AE295" s="147" t="str">
        <x:v>Merged across PDFs — Exact/source-linked match</x:v>
      </x:c>
      <x:c r="AF295" s="147" t="str">
        <x:v>Exact WS RATES.pdf name</x:v>
      </x:c>
      <x:c r="AG295" s="147" t="str">
        <x:v>Exact WS RATES.pdf category</x:v>
      </x:c>
      <x:c r="AH295" s="139" t="str">
        <x:v>WS-RATES:9:7</x:v>
      </x:c>
      <x:c r="AI295" s="146"/>
      <x:c r="AJ295" s="146"/>
      <x:c r="AK295" s="146"/>
      <x:c r="AL295" s="146"/>
      <x:c r="AM295" s="146"/>
      <x:c r="AN295" s="147" t="str"/>
    </x:row>
    <x:row r="296">
      <x:c r="A296" s="139" t="str">
        <x:v>RS-000295</x:v>
      </x:c>
      <x:c r="B296" s="147" t="str">
        <x:v>2026 DAIRY 680</x:v>
      </x:c>
      <x:c r="C296" s="139" t="str">
        <x:v>CHINA DAIRIES</x:v>
      </x:c>
      <x:c r="D296" s="139" t="str">
        <x:v>Both</x:v>
      </x:c>
      <x:c r="E296" s="147" t="str">
        <x:v>From initial classified workbook</x:v>
      </x:c>
      <x:c r="F296" s="139" t="str">
        <x:v>Piece</x:v>
      </x:c>
      <x:c r="G296" s="139"/>
      <x:c r="H296" s="139" t="str">
        <x:v>Not stated</x:v>
      </x:c>
      <x:c r="I296" s="139" t="str">
        <x:v>PKR</x:v>
      </x:c>
      <x:c r="J296" s="140" t="n">
        <x:v>380</x:v>
      </x:c>
      <x:c r="K296" s="140" t="n">
        <x:v>345</x:v>
      </x:c>
      <x:c r="L296" s="140" t="n">
        <x:v>380</x:v>
      </x:c>
      <x:c r="M296" s="140" t="n">
        <x:v>345</x:v>
      </x:c>
      <x:c r="N296" s="141" t="n">
        <x:f>L296-M296</x:f>
        <x:v>35</x:v>
      </x:c>
      <x:c r="O296" s="142" t="n">
        <x:f>IF(L296&gt;0,N296/L296,"")</x:f>
        <x:v>0.09210526315789473</x:v>
      </x:c>
      <x:c r="P296" s="142" t="n">
        <x:f>IF(M296&gt;0,N296/M296,"")</x:f>
        <x:v>0.10144927536231885</x:v>
      </x:c>
      <x:c r="Q296" s="141" t="n">
        <x:f>ROUND(L296*(1+'Assumptions'!$B$7)/'Assumptions'!$B$9,0)*'Assumptions'!$B$9</x:f>
        <x:v>420</x:v>
      </x:c>
      <x:c r="R296" s="141" t="n">
        <x:f>Q296-M296</x:f>
        <x:v>75</x:v>
      </x:c>
      <x:c r="S296" s="143" t="n">
        <x:f>'Assumptions'!$B$8</x:f>
        <x:v>12</x:v>
      </x:c>
      <x:c r="T296" s="141" t="n">
        <x:f>N296*S296</x:f>
        <x:v>420</x:v>
      </x:c>
      <x:c r="U296" s="139" t="str">
        <x:v>Source Valid</x:v>
      </x:c>
      <x:c r="V296" s="139" t="str">
        <x:v>High</x:v>
      </x:c>
      <x:c r="W296" s="147" t="str">
        <x:v>Source wholesale and buying prices retained</x:v>
      </x:c>
      <x:c r="X296" s="139" t="str">
        <x:v>Ready</x:v>
      </x:c>
      <x:c r="Y296" s="144" t="b">
        <x:v>1</x:v>
      </x:c>
      <x:c r="Z296" s="139" t="str">
        <x:v>WS RATES.pdf</x:v>
      </x:c>
      <x:c r="AA296" s="139" t="n">
        <x:v>9</x:v>
      </x:c>
      <x:c r="AB296" s="139" t="n">
        <x:v>8</x:v>
      </x:c>
      <x:c r="AC296" s="139" t="str">
        <x:v>2026 DAIRY 680</x:v>
      </x:c>
      <x:c r="AD296" s="145" t="n">
        <x:v>380</x:v>
      </x:c>
      <x:c r="AE296" s="147" t="str">
        <x:v>Merged across PDFs — Exact/source-linked match</x:v>
      </x:c>
      <x:c r="AF296" s="147" t="str">
        <x:v>Exact WS RATES.pdf name</x:v>
      </x:c>
      <x:c r="AG296" s="147" t="str">
        <x:v>Exact WS RATES.pdf category</x:v>
      </x:c>
      <x:c r="AH296" s="139" t="str">
        <x:v>WS-RATES:9:8</x:v>
      </x:c>
      <x:c r="AI296" s="146"/>
      <x:c r="AJ296" s="146"/>
      <x:c r="AK296" s="146"/>
      <x:c r="AL296" s="146"/>
      <x:c r="AM296" s="146"/>
      <x:c r="AN296" s="147" t="str"/>
    </x:row>
    <x:row r="297">
      <x:c r="A297" s="139" t="str">
        <x:v>RS-000296</x:v>
      </x:c>
      <x:c r="B297" s="147" t="str">
        <x:v>DUX SILVER PENCIL 7001 (24PCS</x:v>
      </x:c>
      <x:c r="C297" s="139" t="str">
        <x:v>PENCILS</x:v>
      </x:c>
      <x:c r="D297" s="139" t="str">
        <x:v>Both</x:v>
      </x:c>
      <x:c r="E297" s="147" t="str">
        <x:v>From initial classified workbook</x:v>
      </x:c>
      <x:c r="F297" s="139" t="str">
        <x:v>Pack</x:v>
      </x:c>
      <x:c r="G297" s="139" t="n">
        <x:v>24</x:v>
      </x:c>
      <x:c r="H297" s="139" t="str">
        <x:v>Parsed from product name</x:v>
      </x:c>
      <x:c r="I297" s="139" t="str">
        <x:v>PKR</x:v>
      </x:c>
      <x:c r="J297" s="140" t="n">
        <x:v>384</x:v>
      </x:c>
      <x:c r="K297" s="140" t="n">
        <x:v>345</x:v>
      </x:c>
      <x:c r="L297" s="140" t="n">
        <x:v>384</x:v>
      </x:c>
      <x:c r="M297" s="140" t="n">
        <x:v>345</x:v>
      </x:c>
      <x:c r="N297" s="141" t="n">
        <x:f>L297-M297</x:f>
        <x:v>39</x:v>
      </x:c>
      <x:c r="O297" s="142" t="n">
        <x:f>IF(L297&gt;0,N297/L297,"")</x:f>
        <x:v>0.1015625</x:v>
      </x:c>
      <x:c r="P297" s="142" t="n">
        <x:f>IF(M297&gt;0,N297/M297,"")</x:f>
        <x:v>0.11304347826086956</x:v>
      </x:c>
      <x:c r="Q297" s="141" t="n">
        <x:f>ROUND(L297*(1+'Assumptions'!$B$7)/'Assumptions'!$B$9,0)*'Assumptions'!$B$9</x:f>
        <x:v>420</x:v>
      </x:c>
      <x:c r="R297" s="141" t="n">
        <x:f>Q297-M297</x:f>
        <x:v>75</x:v>
      </x:c>
      <x:c r="S297" s="143" t="n">
        <x:f>'Assumptions'!$B$8</x:f>
        <x:v>12</x:v>
      </x:c>
      <x:c r="T297" s="141" t="n">
        <x:f>N297*S297</x:f>
        <x:v>468</x:v>
      </x:c>
      <x:c r="U297" s="139" t="str">
        <x:v>Source Valid</x:v>
      </x:c>
      <x:c r="V297" s="139" t="str">
        <x:v>High</x:v>
      </x:c>
      <x:c r="W297" s="147" t="str">
        <x:v>Source wholesale and buying prices retained</x:v>
      </x:c>
      <x:c r="X297" s="139" t="str">
        <x:v>Ready</x:v>
      </x:c>
      <x:c r="Y297" s="144" t="b">
        <x:v>1</x:v>
      </x:c>
      <x:c r="Z297" s="139" t="str">
        <x:v>WS RATES.pdf</x:v>
      </x:c>
      <x:c r="AA297" s="139" t="n">
        <x:v>9</x:v>
      </x:c>
      <x:c r="AB297" s="139" t="n">
        <x:v>9</x:v>
      </x:c>
      <x:c r="AC297" s="139" t="str">
        <x:v>DUX SILVER PENCIL 7001 (2</x:v>
      </x:c>
      <x:c r="AD297" s="145" t="n">
        <x:v>384</x:v>
      </x:c>
      <x:c r="AE297" s="147" t="str">
        <x:v>Merged across PDFs — Truncated-name completion</x:v>
      </x:c>
      <x:c r="AF297" s="147" t="str">
        <x:v>Completed/updated from WS RATES.pdf</x:v>
      </x:c>
      <x:c r="AG297" s="147" t="str">
        <x:v>Exact WS RATES.pdf category</x:v>
      </x:c>
      <x:c r="AH297" s="139" t="str">
        <x:v>WS-RATES:9:9</x:v>
      </x:c>
      <x:c r="AI297" s="146"/>
      <x:c r="AJ297" s="146"/>
      <x:c r="AK297" s="146"/>
      <x:c r="AL297" s="146"/>
      <x:c r="AM297" s="146"/>
      <x:c r="AN297" s="147" t="str"/>
    </x:row>
    <x:row r="298">
      <x:c r="A298" s="139" t="str">
        <x:v>RS-000297</x:v>
      </x:c>
      <x:c r="B298" s="147" t="str">
        <x:v>RUBI CARBON PAPER</x:v>
      </x:c>
      <x:c r="C298" s="139" t="str">
        <x:v>CHINA DAIRIES</x:v>
      </x:c>
      <x:c r="D298" s="139" t="str">
        <x:v>Both</x:v>
      </x:c>
      <x:c r="E298" s="147" t="str">
        <x:v>From initial classified workbook</x:v>
      </x:c>
      <x:c r="F298" s="139" t="str">
        <x:v>Piece</x:v>
      </x:c>
      <x:c r="G298" s="139"/>
      <x:c r="H298" s="139" t="str">
        <x:v>Not stated</x:v>
      </x:c>
      <x:c r="I298" s="139" t="str">
        <x:v>PKR</x:v>
      </x:c>
      <x:c r="J298" s="140" t="n">
        <x:v>400</x:v>
      </x:c>
      <x:c r="K298" s="140" t="n">
        <x:v>375</x:v>
      </x:c>
      <x:c r="L298" s="140" t="n">
        <x:v>400</x:v>
      </x:c>
      <x:c r="M298" s="140" t="n">
        <x:v>375</x:v>
      </x:c>
      <x:c r="N298" s="141" t="n">
        <x:f>L298-M298</x:f>
        <x:v>25</x:v>
      </x:c>
      <x:c r="O298" s="142" t="n">
        <x:f>IF(L298&gt;0,N298/L298,"")</x:f>
        <x:v>0.0625</x:v>
      </x:c>
      <x:c r="P298" s="142" t="n">
        <x:f>IF(M298&gt;0,N298/M298,"")</x:f>
        <x:v>0.06666666666666667</x:v>
      </x:c>
      <x:c r="Q298" s="141" t="n">
        <x:f>ROUND(L298*(1+'Assumptions'!$B$7)/'Assumptions'!$B$9,0)*'Assumptions'!$B$9</x:f>
        <x:v>440</x:v>
      </x:c>
      <x:c r="R298" s="141" t="n">
        <x:f>Q298-M298</x:f>
        <x:v>65</x:v>
      </x:c>
      <x:c r="S298" s="143" t="n">
        <x:f>'Assumptions'!$B$8</x:f>
        <x:v>12</x:v>
      </x:c>
      <x:c r="T298" s="141" t="n">
        <x:f>N298*S298</x:f>
        <x:v>300</x:v>
      </x:c>
      <x:c r="U298" s="139" t="str">
        <x:v>Source Valid</x:v>
      </x:c>
      <x:c r="V298" s="139" t="str">
        <x:v>High</x:v>
      </x:c>
      <x:c r="W298" s="147" t="str">
        <x:v>Source wholesale and buying prices retained</x:v>
      </x:c>
      <x:c r="X298" s="139" t="str">
        <x:v>Ready</x:v>
      </x:c>
      <x:c r="Y298" s="144" t="b">
        <x:v>1</x:v>
      </x:c>
      <x:c r="Z298" s="139" t="str">
        <x:v>WS RATES.pdf</x:v>
      </x:c>
      <x:c r="AA298" s="139" t="n">
        <x:v>9</x:v>
      </x:c>
      <x:c r="AB298" s="139" t="n">
        <x:v>10</x:v>
      </x:c>
      <x:c r="AC298" s="139" t="str">
        <x:v>RUBI CARBON PAPER</x:v>
      </x:c>
      <x:c r="AD298" s="145" t="n">
        <x:v>400</x:v>
      </x:c>
      <x:c r="AE298" s="147" t="str">
        <x:v>Merged across PDFs — Exact/source-linked match</x:v>
      </x:c>
      <x:c r="AF298" s="147" t="str">
        <x:v>Exact WS RATES.pdf name</x:v>
      </x:c>
      <x:c r="AG298" s="147" t="str">
        <x:v>Exact WS RATES.pdf category</x:v>
      </x:c>
      <x:c r="AH298" s="139" t="str">
        <x:v>WS-RATES:9:10</x:v>
      </x:c>
      <x:c r="AI298" s="146"/>
      <x:c r="AJ298" s="146"/>
      <x:c r="AK298" s="146"/>
      <x:c r="AL298" s="146"/>
      <x:c r="AM298" s="146"/>
      <x:c r="AN298" s="147" t="str"/>
    </x:row>
    <x:row r="299">
      <x:c r="A299" s="139" t="str">
        <x:v>RS-000298</x:v>
      </x:c>
      <x:c r="B299" s="147" t="str">
        <x:v>DUX JUMBO COLOUR PENCIL</x:v>
      </x:c>
      <x:c r="C299" s="139" t="str">
        <x:v>BALL POINT</x:v>
      </x:c>
      <x:c r="D299" s="139" t="str">
        <x:v>Both</x:v>
      </x:c>
      <x:c r="E299" s="147" t="str">
        <x:v>From initial classified workbook</x:v>
      </x:c>
      <x:c r="F299" s="139" t="str">
        <x:v>Piece</x:v>
      </x:c>
      <x:c r="G299" s="139"/>
      <x:c r="H299" s="139" t="str">
        <x:v>Not stated</x:v>
      </x:c>
      <x:c r="I299" s="139" t="str">
        <x:v>PKR</x:v>
      </x:c>
      <x:c r="J299" s="140" t="n">
        <x:v>430</x:v>
      </x:c>
      <x:c r="K299" s="140" t="n">
        <x:v>410</x:v>
      </x:c>
      <x:c r="L299" s="140" t="n">
        <x:v>430</x:v>
      </x:c>
      <x:c r="M299" s="140" t="n">
        <x:v>410</x:v>
      </x:c>
      <x:c r="N299" s="141" t="n">
        <x:f>L299-M299</x:f>
        <x:v>20</x:v>
      </x:c>
      <x:c r="O299" s="142" t="n">
        <x:f>IF(L299&gt;0,N299/L299,"")</x:f>
        <x:v>0.046511627906976744</x:v>
      </x:c>
      <x:c r="P299" s="142" t="n">
        <x:f>IF(M299&gt;0,N299/M299,"")</x:f>
        <x:v>0.04878048780487805</x:v>
      </x:c>
      <x:c r="Q299" s="141" t="n">
        <x:f>ROUND(L299*(1+'Assumptions'!$B$7)/'Assumptions'!$B$9,0)*'Assumptions'!$B$9</x:f>
        <x:v>475</x:v>
      </x:c>
      <x:c r="R299" s="141" t="n">
        <x:f>Q299-M299</x:f>
        <x:v>65</x:v>
      </x:c>
      <x:c r="S299" s="143" t="n">
        <x:f>'Assumptions'!$B$8</x:f>
        <x:v>12</x:v>
      </x:c>
      <x:c r="T299" s="141" t="n">
        <x:f>N299*S299</x:f>
        <x:v>240</x:v>
      </x:c>
      <x:c r="U299" s="139" t="str">
        <x:v>Source Valid</x:v>
      </x:c>
      <x:c r="V299" s="139" t="str">
        <x:v>High</x:v>
      </x:c>
      <x:c r="W299" s="147" t="str">
        <x:v>Source wholesale and buying prices retained</x:v>
      </x:c>
      <x:c r="X299" s="139" t="str">
        <x:v>Ready</x:v>
      </x:c>
      <x:c r="Y299" s="144" t="b">
        <x:v>1</x:v>
      </x:c>
      <x:c r="Z299" s="139" t="str">
        <x:v>WS RATES.pdf</x:v>
      </x:c>
      <x:c r="AA299" s="139" t="n">
        <x:v>9</x:v>
      </x:c>
      <x:c r="AB299" s="139" t="n">
        <x:v>11</x:v>
      </x:c>
      <x:c r="AC299" s="139" t="str">
        <x:v>DUX JUMBO COLOUR PENCIL</x:v>
      </x:c>
      <x:c r="AD299" s="145" t="n">
        <x:v>430</x:v>
      </x:c>
      <x:c r="AE299" s="147" t="str">
        <x:v>Merged across PDFs — Exact/source-linked match</x:v>
      </x:c>
      <x:c r="AF299" s="147" t="str">
        <x:v>Exact WS RATES.pdf name</x:v>
      </x:c>
      <x:c r="AG299" s="147" t="str">
        <x:v>Exact WS RATES.pdf category</x:v>
      </x:c>
      <x:c r="AH299" s="139" t="str">
        <x:v>WS-RATES:9:11</x:v>
      </x:c>
      <x:c r="AI299" s="146"/>
      <x:c r="AJ299" s="146"/>
      <x:c r="AK299" s="146"/>
      <x:c r="AL299" s="146"/>
      <x:c r="AM299" s="146"/>
      <x:c r="AN299" s="147" t="str"/>
    </x:row>
    <x:row r="300">
      <x:c r="A300" s="139" t="str">
        <x:v>RS-000299</x:v>
      </x:c>
      <x:c r="B300" s="147" t="str">
        <x:v>PANDA MULTI COLOUR 100+1</x:v>
      </x:c>
      <x:c r="C300" s="139" t="str">
        <x:v>BALL POINT</x:v>
      </x:c>
      <x:c r="D300" s="139" t="str">
        <x:v>Both</x:v>
      </x:c>
      <x:c r="E300" s="147" t="str">
        <x:v>From initial classified workbook</x:v>
      </x:c>
      <x:c r="F300" s="139" t="str">
        <x:v>Pack</x:v>
      </x:c>
      <x:c r="G300" s="139" t="n">
        <x:v>101</x:v>
      </x:c>
      <x:c r="H300" s="139" t="str">
        <x:v>Parsed from product name</x:v>
      </x:c>
      <x:c r="I300" s="139" t="str">
        <x:v>PKR</x:v>
      </x:c>
      <x:c r="J300" s="140" t="n">
        <x:v>260</x:v>
      </x:c>
      <x:c r="K300" s="140" t="n">
        <x:v>220</x:v>
      </x:c>
      <x:c r="L300" s="140" t="n">
        <x:v>260</x:v>
      </x:c>
      <x:c r="M300" s="140" t="n">
        <x:v>220</x:v>
      </x:c>
      <x:c r="N300" s="141" t="n">
        <x:f>L300-M300</x:f>
        <x:v>40</x:v>
      </x:c>
      <x:c r="O300" s="142" t="n">
        <x:f>IF(L300&gt;0,N300/L300,"")</x:f>
        <x:v>0.15384615384615385</x:v>
      </x:c>
      <x:c r="P300" s="142" t="n">
        <x:f>IF(M300&gt;0,N300/M300,"")</x:f>
        <x:v>0.18181818181818182</x:v>
      </x:c>
      <x:c r="Q300" s="141" t="n">
        <x:f>ROUND(L300*(1+'Assumptions'!$B$7)/'Assumptions'!$B$9,0)*'Assumptions'!$B$9</x:f>
        <x:v>285</x:v>
      </x:c>
      <x:c r="R300" s="141" t="n">
        <x:f>Q300-M300</x:f>
        <x:v>65</x:v>
      </x:c>
      <x:c r="S300" s="143" t="n">
        <x:f>'Assumptions'!$B$8</x:f>
        <x:v>12</x:v>
      </x:c>
      <x:c r="T300" s="141" t="n">
        <x:f>N300*S300</x:f>
        <x:v>480</x:v>
      </x:c>
      <x:c r="U300" s="139" t="str">
        <x:v>Source Valid</x:v>
      </x:c>
      <x:c r="V300" s="139" t="str">
        <x:v>High</x:v>
      </x:c>
      <x:c r="W300" s="147" t="str">
        <x:v>Source wholesale and buying prices retained</x:v>
      </x:c>
      <x:c r="X300" s="139" t="str">
        <x:v>Ready</x:v>
      </x:c>
      <x:c r="Y300" s="144" t="b">
        <x:v>1</x:v>
      </x:c>
      <x:c r="Z300" s="139" t="str">
        <x:v>WS RATES.pdf</x:v>
      </x:c>
      <x:c r="AA300" s="139" t="n">
        <x:v>9</x:v>
      </x:c>
      <x:c r="AB300" s="139" t="n">
        <x:v>12</x:v>
      </x:c>
      <x:c r="AC300" s="139" t="str">
        <x:v>PANDA MULTI COLOUR 100+</x:v>
      </x:c>
      <x:c r="AD300" s="145" t="n">
        <x:v>260</x:v>
      </x:c>
      <x:c r="AE300" s="147" t="str">
        <x:v>Merged across PDFs — Truncated-name completion</x:v>
      </x:c>
      <x:c r="AF300" s="147" t="str">
        <x:v>Completed/updated from WS RATES.pdf</x:v>
      </x:c>
      <x:c r="AG300" s="147" t="str">
        <x:v>Exact WS RATES.pdf category</x:v>
      </x:c>
      <x:c r="AH300" s="139" t="str">
        <x:v>WS-RATES:9:12</x:v>
      </x:c>
      <x:c r="AI300" s="146"/>
      <x:c r="AJ300" s="146"/>
      <x:c r="AK300" s="146"/>
      <x:c r="AL300" s="146"/>
      <x:c r="AM300" s="146"/>
      <x:c r="AN300" s="147" t="str"/>
    </x:row>
    <x:row r="301">
      <x:c r="A301" s="139" t="str">
        <x:v>RS-000300</x:v>
      </x:c>
      <x:c r="B301" s="147" t="str">
        <x:v>LR 100 NEAT REGISTER L</x:v>
      </x:c>
      <x:c r="C301" s="139" t="str">
        <x:v>REGISTERS</x:v>
      </x:c>
      <x:c r="D301" s="139" t="str">
        <x:v>Both</x:v>
      </x:c>
      <x:c r="E301" s="147" t="str">
        <x:v>From initial classified workbook</x:v>
      </x:c>
      <x:c r="F301" s="139" t="str">
        <x:v>Piece</x:v>
      </x:c>
      <x:c r="G301" s="139"/>
      <x:c r="H301" s="139" t="str">
        <x:v>Not stated</x:v>
      </x:c>
      <x:c r="I301" s="139" t="str">
        <x:v>PKR</x:v>
      </x:c>
      <x:c r="J301" s="140" t="n">
        <x:v>120</x:v>
      </x:c>
      <x:c r="K301" s="140" t="n">
        <x:v>100</x:v>
      </x:c>
      <x:c r="L301" s="140" t="n">
        <x:v>120</x:v>
      </x:c>
      <x:c r="M301" s="140" t="n">
        <x:v>100</x:v>
      </x:c>
      <x:c r="N301" s="141" t="n">
        <x:f>L301-M301</x:f>
        <x:v>20</x:v>
      </x:c>
      <x:c r="O301" s="142" t="n">
        <x:f>IF(L301&gt;0,N301/L301,"")</x:f>
        <x:v>0.16666666666666666</x:v>
      </x:c>
      <x:c r="P301" s="142" t="n">
        <x:f>IF(M301&gt;0,N301/M301,"")</x:f>
        <x:v>0.2</x:v>
      </x:c>
      <x:c r="Q301" s="141" t="n">
        <x:f>ROUND(L301*(1+'Assumptions'!$B$7)/'Assumptions'!$B$9,0)*'Assumptions'!$B$9</x:f>
        <x:v>130</x:v>
      </x:c>
      <x:c r="R301" s="141" t="n">
        <x:f>Q301-M301</x:f>
        <x:v>30</x:v>
      </x:c>
      <x:c r="S301" s="143" t="n">
        <x:f>'Assumptions'!$B$8</x:f>
        <x:v>12</x:v>
      </x:c>
      <x:c r="T301" s="141" t="n">
        <x:f>N301*S301</x:f>
        <x:v>240</x:v>
      </x:c>
      <x:c r="U301" s="139" t="str">
        <x:v>Source Valid</x:v>
      </x:c>
      <x:c r="V301" s="139" t="str">
        <x:v>High</x:v>
      </x:c>
      <x:c r="W301" s="147" t="str">
        <x:v>Source wholesale and buying prices retained</x:v>
      </x:c>
      <x:c r="X301" s="139" t="str">
        <x:v>Ready</x:v>
      </x:c>
      <x:c r="Y301" s="144" t="b">
        <x:v>1</x:v>
      </x:c>
      <x:c r="Z301" s="139" t="str">
        <x:v>WS RATES.pdf</x:v>
      </x:c>
      <x:c r="AA301" s="139" t="n">
        <x:v>9</x:v>
      </x:c>
      <x:c r="AB301" s="139" t="n">
        <x:v>13</x:v>
      </x:c>
      <x:c r="AC301" s="139" t="str">
        <x:v>LR 100 NEAT REGISTER L</x:v>
      </x:c>
      <x:c r="AD301" s="145" t="n">
        <x:v>120</x:v>
      </x:c>
      <x:c r="AE301" s="147" t="str">
        <x:v>Merged across PDFs — Exact/source-linked match</x:v>
      </x:c>
      <x:c r="AF301" s="147" t="str">
        <x:v>Exact WS RATES.pdf name</x:v>
      </x:c>
      <x:c r="AG301" s="147" t="str">
        <x:v>Exact WS RATES.pdf category</x:v>
      </x:c>
      <x:c r="AH301" s="139" t="str">
        <x:v>WS-RATES:9:13</x:v>
      </x:c>
      <x:c r="AI301" s="146"/>
      <x:c r="AJ301" s="146"/>
      <x:c r="AK301" s="146"/>
      <x:c r="AL301" s="146"/>
      <x:c r="AM301" s="146"/>
      <x:c r="AN301" s="147" t="str"/>
    </x:row>
    <x:row r="302">
      <x:c r="A302" s="139" t="str">
        <x:v>RS-000301</x:v>
      </x:c>
      <x:c r="B302" s="147" t="str">
        <x:v>BAOKE TABLE PEN</x:v>
      </x:c>
      <x:c r="C302" s="139" t="str">
        <x:v>BALL POINT</x:v>
      </x:c>
      <x:c r="D302" s="139" t="str">
        <x:v>Both</x:v>
      </x:c>
      <x:c r="E302" s="147" t="str">
        <x:v>From initial classified workbook</x:v>
      </x:c>
      <x:c r="F302" s="139" t="str">
        <x:v>Piece</x:v>
      </x:c>
      <x:c r="G302" s="139"/>
      <x:c r="H302" s="139" t="str">
        <x:v>Not stated</x:v>
      </x:c>
      <x:c r="I302" s="139" t="str">
        <x:v>PKR</x:v>
      </x:c>
      <x:c r="J302" s="140" t="n">
        <x:v>130</x:v>
      </x:c>
      <x:c r="K302" s="140" t="n">
        <x:v>113</x:v>
      </x:c>
      <x:c r="L302" s="140" t="n">
        <x:v>130</x:v>
      </x:c>
      <x:c r="M302" s="140" t="n">
        <x:v>113</x:v>
      </x:c>
      <x:c r="N302" s="141" t="n">
        <x:f>L302-M302</x:f>
        <x:v>17</x:v>
      </x:c>
      <x:c r="O302" s="142" t="n">
        <x:f>IF(L302&gt;0,N302/L302,"")</x:f>
        <x:v>0.13076923076923078</x:v>
      </x:c>
      <x:c r="P302" s="142" t="n">
        <x:f>IF(M302&gt;0,N302/M302,"")</x:f>
        <x:v>0.1504424778761062</x:v>
      </x:c>
      <x:c r="Q302" s="141" t="n">
        <x:f>ROUND(L302*(1+'Assumptions'!$B$7)/'Assumptions'!$B$9,0)*'Assumptions'!$B$9</x:f>
        <x:v>145</x:v>
      </x:c>
      <x:c r="R302" s="141" t="n">
        <x:f>Q302-M302</x:f>
        <x:v>32</x:v>
      </x:c>
      <x:c r="S302" s="143" t="n">
        <x:f>'Assumptions'!$B$8</x:f>
        <x:v>12</x:v>
      </x:c>
      <x:c r="T302" s="141" t="n">
        <x:f>N302*S302</x:f>
        <x:v>204</x:v>
      </x:c>
      <x:c r="U302" s="139" t="str">
        <x:v>Source Valid</x:v>
      </x:c>
      <x:c r="V302" s="139" t="str">
        <x:v>High</x:v>
      </x:c>
      <x:c r="W302" s="147" t="str">
        <x:v>Source wholesale and buying prices retained</x:v>
      </x:c>
      <x:c r="X302" s="139" t="str">
        <x:v>Ready</x:v>
      </x:c>
      <x:c r="Y302" s="144" t="b">
        <x:v>1</x:v>
      </x:c>
      <x:c r="Z302" s="139" t="str">
        <x:v>WS RATES.pdf</x:v>
      </x:c>
      <x:c r="AA302" s="139" t="n">
        <x:v>9</x:v>
      </x:c>
      <x:c r="AB302" s="139" t="n">
        <x:v>14</x:v>
      </x:c>
      <x:c r="AC302" s="139" t="str">
        <x:v>BAOKE TABLE PEN</x:v>
      </x:c>
      <x:c r="AD302" s="145" t="n">
        <x:v>130</x:v>
      </x:c>
      <x:c r="AE302" s="147" t="str">
        <x:v>Merged across PDFs — Exact/source-linked match</x:v>
      </x:c>
      <x:c r="AF302" s="147" t="str">
        <x:v>Exact WS RATES.pdf name</x:v>
      </x:c>
      <x:c r="AG302" s="147" t="str">
        <x:v>Exact WS RATES.pdf category</x:v>
      </x:c>
      <x:c r="AH302" s="139" t="str">
        <x:v>WS-RATES:9:14</x:v>
      </x:c>
      <x:c r="AI302" s="146"/>
      <x:c r="AJ302" s="146"/>
      <x:c r="AK302" s="146"/>
      <x:c r="AL302" s="146"/>
      <x:c r="AM302" s="146"/>
      <x:c r="AN302" s="147" t="str"/>
    </x:row>
    <x:row r="303">
      <x:c r="A303" s="139" t="str">
        <x:v>RS-000302</x:v>
      </x:c>
      <x:c r="B303" s="147" t="str">
        <x:v>QURAN PAK 117</x:v>
      </x:c>
      <x:c r="C303" s="139" t="str">
        <x:v>BALL POINT</x:v>
      </x:c>
      <x:c r="D303" s="139" t="str">
        <x:v>Both</x:v>
      </x:c>
      <x:c r="E303" s="147" t="str">
        <x:v>From initial classified workbook</x:v>
      </x:c>
      <x:c r="F303" s="139" t="str">
        <x:v>Piece</x:v>
      </x:c>
      <x:c r="G303" s="139"/>
      <x:c r="H303" s="139" t="str">
        <x:v>Not stated</x:v>
      </x:c>
      <x:c r="I303" s="139" t="str">
        <x:v>PKR</x:v>
      </x:c>
      <x:c r="J303" s="140" t="n">
        <x:v>3150</x:v>
      </x:c>
      <x:c r="K303" s="140" t="n">
        <x:v>3055</x:v>
      </x:c>
      <x:c r="L303" s="140" t="n">
        <x:v>3150</x:v>
      </x:c>
      <x:c r="M303" s="140" t="n">
        <x:v>3055</x:v>
      </x:c>
      <x:c r="N303" s="141" t="n">
        <x:f>L303-M303</x:f>
        <x:v>95</x:v>
      </x:c>
      <x:c r="O303" s="142" t="n">
        <x:f>IF(L303&gt;0,N303/L303,"")</x:f>
        <x:v>0.03015873015873016</x:v>
      </x:c>
      <x:c r="P303" s="142" t="n">
        <x:f>IF(M303&gt;0,N303/M303,"")</x:f>
        <x:v>0.031096563011456628</x:v>
      </x:c>
      <x:c r="Q303" s="141" t="n">
        <x:f>ROUND(L303*(1+'Assumptions'!$B$7)/'Assumptions'!$B$9,0)*'Assumptions'!$B$9</x:f>
        <x:v>3465</x:v>
      </x:c>
      <x:c r="R303" s="141" t="n">
        <x:f>Q303-M303</x:f>
        <x:v>410</x:v>
      </x:c>
      <x:c r="S303" s="143" t="n">
        <x:f>'Assumptions'!$B$8</x:f>
        <x:v>12</x:v>
      </x:c>
      <x:c r="T303" s="141" t="n">
        <x:f>N303*S303</x:f>
        <x:v>1140</x:v>
      </x:c>
      <x:c r="U303" s="139" t="str">
        <x:v>Source Valid</x:v>
      </x:c>
      <x:c r="V303" s="139" t="str">
        <x:v>High</x:v>
      </x:c>
      <x:c r="W303" s="147" t="str">
        <x:v>Source wholesale and buying prices retained</x:v>
      </x:c>
      <x:c r="X303" s="139" t="str">
        <x:v>Ready</x:v>
      </x:c>
      <x:c r="Y303" s="144" t="b">
        <x:v>1</x:v>
      </x:c>
      <x:c r="Z303" s="139" t="str">
        <x:v>WS RATES.pdf</x:v>
      </x:c>
      <x:c r="AA303" s="139" t="n">
        <x:v>9</x:v>
      </x:c>
      <x:c r="AB303" s="139" t="n">
        <x:v>15</x:v>
      </x:c>
      <x:c r="AC303" s="139" t="str">
        <x:v>QURAN PAK 117</x:v>
      </x:c>
      <x:c r="AD303" s="145" t="n">
        <x:v>3150</x:v>
      </x:c>
      <x:c r="AE303" s="147" t="str">
        <x:v>Merged across PDFs — Exact/source-linked match</x:v>
      </x:c>
      <x:c r="AF303" s="147" t="str">
        <x:v>Exact WS RATES.pdf name</x:v>
      </x:c>
      <x:c r="AG303" s="147" t="str">
        <x:v>Exact WS RATES.pdf category</x:v>
      </x:c>
      <x:c r="AH303" s="139" t="str">
        <x:v>WS-RATES:9:15</x:v>
      </x:c>
      <x:c r="AI303" s="146"/>
      <x:c r="AJ303" s="146"/>
      <x:c r="AK303" s="146"/>
      <x:c r="AL303" s="146"/>
      <x:c r="AM303" s="146"/>
      <x:c r="AN303" s="147" t="str"/>
    </x:row>
    <x:row r="304">
      <x:c r="A304" s="139" t="str">
        <x:v>RS-000303</x:v>
      </x:c>
      <x:c r="B304" s="147" t="str">
        <x:v>BUTTERFLY</x:v>
      </x:c>
      <x:c r="C304" s="139" t="str">
        <x:v>CHINA</x:v>
      </x:c>
      <x:c r="D304" s="139" t="str">
        <x:v>Both</x:v>
      </x:c>
      <x:c r="E304" s="147" t="str">
        <x:v>From initial classified workbook</x:v>
      </x:c>
      <x:c r="F304" s="139" t="str">
        <x:v>Piece</x:v>
      </x:c>
      <x:c r="G304" s="139"/>
      <x:c r="H304" s="139" t="str">
        <x:v>Not stated</x:v>
      </x:c>
      <x:c r="I304" s="139" t="str">
        <x:v>PKR</x:v>
      </x:c>
      <x:c r="J304" s="140" t="n">
        <x:v>160</x:v>
      </x:c>
      <x:c r="K304" s="140" t="n">
        <x:v>135</x:v>
      </x:c>
      <x:c r="L304" s="140" t="n">
        <x:v>160</x:v>
      </x:c>
      <x:c r="M304" s="140" t="n">
        <x:v>135</x:v>
      </x:c>
      <x:c r="N304" s="141" t="n">
        <x:f>L304-M304</x:f>
        <x:v>25</x:v>
      </x:c>
      <x:c r="O304" s="142" t="n">
        <x:f>IF(L304&gt;0,N304/L304,"")</x:f>
        <x:v>0.15625</x:v>
      </x:c>
      <x:c r="P304" s="142" t="n">
        <x:f>IF(M304&gt;0,N304/M304,"")</x:f>
        <x:v>0.18518518518518517</x:v>
      </x:c>
      <x:c r="Q304" s="141" t="n">
        <x:f>ROUND(L304*(1+'Assumptions'!$B$7)/'Assumptions'!$B$9,0)*'Assumptions'!$B$9</x:f>
        <x:v>175</x:v>
      </x:c>
      <x:c r="R304" s="141" t="n">
        <x:f>Q304-M304</x:f>
        <x:v>40</x:v>
      </x:c>
      <x:c r="S304" s="143" t="n">
        <x:f>'Assumptions'!$B$8</x:f>
        <x:v>12</x:v>
      </x:c>
      <x:c r="T304" s="141" t="n">
        <x:f>N304*S304</x:f>
        <x:v>300</x:v>
      </x:c>
      <x:c r="U304" s="139" t="str">
        <x:v>Source Valid</x:v>
      </x:c>
      <x:c r="V304" s="139" t="str">
        <x:v>High</x:v>
      </x:c>
      <x:c r="W304" s="147" t="str">
        <x:v>Source wholesale and buying prices retained</x:v>
      </x:c>
      <x:c r="X304" s="139" t="str">
        <x:v>Ready</x:v>
      </x:c>
      <x:c r="Y304" s="144" t="b">
        <x:v>1</x:v>
      </x:c>
      <x:c r="Z304" s="139" t="str">
        <x:v>WS RATES.pdf</x:v>
      </x:c>
      <x:c r="AA304" s="139" t="n">
        <x:v>9</x:v>
      </x:c>
      <x:c r="AB304" s="139" t="n">
        <x:v>16</x:v>
      </x:c>
      <x:c r="AC304" s="139" t="str">
        <x:v>BUTTERFLY</x:v>
      </x:c>
      <x:c r="AD304" s="145" t="n">
        <x:v>160</x:v>
      </x:c>
      <x:c r="AE304" s="147" t="str">
        <x:v>Merged across PDFs — Exact/source-linked match</x:v>
      </x:c>
      <x:c r="AF304" s="147" t="str">
        <x:v>Exact WS RATES.pdf name</x:v>
      </x:c>
      <x:c r="AG304" s="147" t="str">
        <x:v>Exact WS RATES.pdf category</x:v>
      </x:c>
      <x:c r="AH304" s="139" t="str">
        <x:v>WS-RATES:9:16</x:v>
      </x:c>
      <x:c r="AI304" s="146"/>
      <x:c r="AJ304" s="146"/>
      <x:c r="AK304" s="146"/>
      <x:c r="AL304" s="146"/>
      <x:c r="AM304" s="146"/>
      <x:c r="AN304" s="147" t="str"/>
    </x:row>
    <x:row r="305">
      <x:c r="A305" s="139" t="str">
        <x:v>RS-000304</x:v>
      </x:c>
      <x:c r="B305" s="147" t="str">
        <x:v>BIRTHDAY CANDLE 2</x:v>
      </x:c>
      <x:c r="C305" s="139" t="str">
        <x:v>CHINA</x:v>
      </x:c>
      <x:c r="D305" s="139" t="str">
        <x:v>Both</x:v>
      </x:c>
      <x:c r="E305" s="147" t="str">
        <x:v>From initial classified workbook</x:v>
      </x:c>
      <x:c r="F305" s="139" t="str">
        <x:v>Piece</x:v>
      </x:c>
      <x:c r="G305" s="139"/>
      <x:c r="H305" s="139" t="str">
        <x:v>Not stated</x:v>
      </x:c>
      <x:c r="I305" s="139" t="str">
        <x:v>PKR</x:v>
      </x:c>
      <x:c r="J305" s="140" t="n">
        <x:v>90</x:v>
      </x:c>
      <x:c r="K305" s="140" t="n">
        <x:v>72</x:v>
      </x:c>
      <x:c r="L305" s="140" t="n">
        <x:v>90</x:v>
      </x:c>
      <x:c r="M305" s="140" t="n">
        <x:v>72</x:v>
      </x:c>
      <x:c r="N305" s="141" t="n">
        <x:f>L305-M305</x:f>
        <x:v>18</x:v>
      </x:c>
      <x:c r="O305" s="142" t="n">
        <x:f>IF(L305&gt;0,N305/L305,"")</x:f>
        <x:v>0.2</x:v>
      </x:c>
      <x:c r="P305" s="142" t="n">
        <x:f>IF(M305&gt;0,N305/M305,"")</x:f>
        <x:v>0.25</x:v>
      </x:c>
      <x:c r="Q305" s="141" t="n">
        <x:f>ROUND(L305*(1+'Assumptions'!$B$7)/'Assumptions'!$B$9,0)*'Assumptions'!$B$9</x:f>
        <x:v>100</x:v>
      </x:c>
      <x:c r="R305" s="141" t="n">
        <x:f>Q305-M305</x:f>
        <x:v>28</x:v>
      </x:c>
      <x:c r="S305" s="143" t="n">
        <x:f>'Assumptions'!$B$8</x:f>
        <x:v>12</x:v>
      </x:c>
      <x:c r="T305" s="141" t="n">
        <x:f>N305*S305</x:f>
        <x:v>216</x:v>
      </x:c>
      <x:c r="U305" s="139" t="str">
        <x:v>Source Valid</x:v>
      </x:c>
      <x:c r="V305" s="139" t="str">
        <x:v>High</x:v>
      </x:c>
      <x:c r="W305" s="147" t="str">
        <x:v>Source wholesale and buying prices retained</x:v>
      </x:c>
      <x:c r="X305" s="139" t="str">
        <x:v>Ready</x:v>
      </x:c>
      <x:c r="Y305" s="144" t="b">
        <x:v>1</x:v>
      </x:c>
      <x:c r="Z305" s="139" t="str">
        <x:v>WS RATES.pdf</x:v>
      </x:c>
      <x:c r="AA305" s="139" t="n">
        <x:v>9</x:v>
      </x:c>
      <x:c r="AB305" s="139" t="n">
        <x:v>17</x:v>
      </x:c>
      <x:c r="AC305" s="139" t="str">
        <x:v>BIRTHDAY CANDLE 2</x:v>
      </x:c>
      <x:c r="AD305" s="145" t="n">
        <x:v>90</x:v>
      </x:c>
      <x:c r="AE305" s="147" t="str">
        <x:v>Merged across PDFs — Exact/source-linked match</x:v>
      </x:c>
      <x:c r="AF305" s="147" t="str">
        <x:v>Exact WS RATES.pdf name</x:v>
      </x:c>
      <x:c r="AG305" s="147" t="str">
        <x:v>Exact WS RATES.pdf category</x:v>
      </x:c>
      <x:c r="AH305" s="139" t="str">
        <x:v>WS-RATES:9:17</x:v>
      </x:c>
      <x:c r="AI305" s="146"/>
      <x:c r="AJ305" s="146"/>
      <x:c r="AK305" s="146"/>
      <x:c r="AL305" s="146"/>
      <x:c r="AM305" s="146"/>
      <x:c r="AN305" s="147" t="str"/>
    </x:row>
    <x:row r="306">
      <x:c r="A306" s="139" t="str">
        <x:v>RS-000305</x:v>
      </x:c>
      <x:c r="B306" s="147" t="str">
        <x:v>BIRTHDAY CANDLE 1</x:v>
      </x:c>
      <x:c r="C306" s="139" t="str">
        <x:v>CHINA</x:v>
      </x:c>
      <x:c r="D306" s="139" t="str">
        <x:v>Both</x:v>
      </x:c>
      <x:c r="E306" s="147" t="str">
        <x:v>From initial classified workbook</x:v>
      </x:c>
      <x:c r="F306" s="139" t="str">
        <x:v>Piece</x:v>
      </x:c>
      <x:c r="G306" s="139"/>
      <x:c r="H306" s="139" t="str">
        <x:v>Not stated</x:v>
      </x:c>
      <x:c r="I306" s="139" t="str">
        <x:v>PKR</x:v>
      </x:c>
      <x:c r="J306" s="140" t="n">
        <x:v>115</x:v>
      </x:c>
      <x:c r="K306" s="140" t="n">
        <x:v>92</x:v>
      </x:c>
      <x:c r="L306" s="140" t="n">
        <x:v>115</x:v>
      </x:c>
      <x:c r="M306" s="140" t="n">
        <x:v>92</x:v>
      </x:c>
      <x:c r="N306" s="141" t="n">
        <x:f>L306-M306</x:f>
        <x:v>23</x:v>
      </x:c>
      <x:c r="O306" s="142" t="n">
        <x:f>IF(L306&gt;0,N306/L306,"")</x:f>
        <x:v>0.2</x:v>
      </x:c>
      <x:c r="P306" s="142" t="n">
        <x:f>IF(M306&gt;0,N306/M306,"")</x:f>
        <x:v>0.25</x:v>
      </x:c>
      <x:c r="Q306" s="141" t="n">
        <x:f>ROUND(L306*(1+'Assumptions'!$B$7)/'Assumptions'!$B$9,0)*'Assumptions'!$B$9</x:f>
        <x:v>125</x:v>
      </x:c>
      <x:c r="R306" s="141" t="n">
        <x:f>Q306-M306</x:f>
        <x:v>33</x:v>
      </x:c>
      <x:c r="S306" s="143" t="n">
        <x:f>'Assumptions'!$B$8</x:f>
        <x:v>12</x:v>
      </x:c>
      <x:c r="T306" s="141" t="n">
        <x:f>N306*S306</x:f>
        <x:v>276</x:v>
      </x:c>
      <x:c r="U306" s="139" t="str">
        <x:v>Source Valid</x:v>
      </x:c>
      <x:c r="V306" s="139" t="str">
        <x:v>High</x:v>
      </x:c>
      <x:c r="W306" s="147" t="str">
        <x:v>Source wholesale and buying prices retained</x:v>
      </x:c>
      <x:c r="X306" s="139" t="str">
        <x:v>Ready</x:v>
      </x:c>
      <x:c r="Y306" s="144" t="b">
        <x:v>1</x:v>
      </x:c>
      <x:c r="Z306" s="139" t="str">
        <x:v>WS RATES.pdf</x:v>
      </x:c>
      <x:c r="AA306" s="139" t="n">
        <x:v>9</x:v>
      </x:c>
      <x:c r="AB306" s="139" t="n">
        <x:v>18</x:v>
      </x:c>
      <x:c r="AC306" s="139" t="str">
        <x:v>BIRTHDAY CANDLE 1</x:v>
      </x:c>
      <x:c r="AD306" s="145" t="n">
        <x:v>115</x:v>
      </x:c>
      <x:c r="AE306" s="147" t="str">
        <x:v>Merged across PDFs — Exact/source-linked match</x:v>
      </x:c>
      <x:c r="AF306" s="147" t="str">
        <x:v>Exact WS RATES.pdf name</x:v>
      </x:c>
      <x:c r="AG306" s="147" t="str">
        <x:v>Exact WS RATES.pdf category</x:v>
      </x:c>
      <x:c r="AH306" s="139" t="str">
        <x:v>WS-RATES:9:18</x:v>
      </x:c>
      <x:c r="AI306" s="146"/>
      <x:c r="AJ306" s="146"/>
      <x:c r="AK306" s="146"/>
      <x:c r="AL306" s="146"/>
      <x:c r="AM306" s="146"/>
      <x:c r="AN306" s="147" t="str"/>
    </x:row>
    <x:row r="307">
      <x:c r="A307" s="139" t="str">
        <x:v>RS-000306</x:v>
      </x:c>
      <x:c r="B307" s="147" t="str">
        <x:v>THEME UMRAH MUBARAK</x:v>
      </x:c>
      <x:c r="C307" s="139" t="str">
        <x:v>CHINA</x:v>
      </x:c>
      <x:c r="D307" s="139" t="str">
        <x:v>Both</x:v>
      </x:c>
      <x:c r="E307" s="147" t="str">
        <x:v>From initial classified workbook</x:v>
      </x:c>
      <x:c r="F307" s="139" t="str">
        <x:v>Piece</x:v>
      </x:c>
      <x:c r="G307" s="139"/>
      <x:c r="H307" s="139" t="str">
        <x:v>Not stated</x:v>
      </x:c>
      <x:c r="I307" s="139" t="str">
        <x:v>PKR</x:v>
      </x:c>
      <x:c r="J307" s="140" t="n">
        <x:v>430</x:v>
      </x:c>
      <x:c r="K307" s="140" t="n">
        <x:v>405</x:v>
      </x:c>
      <x:c r="L307" s="140" t="n">
        <x:v>430</x:v>
      </x:c>
      <x:c r="M307" s="140" t="n">
        <x:v>405</x:v>
      </x:c>
      <x:c r="N307" s="141" t="n">
        <x:f>L307-M307</x:f>
        <x:v>25</x:v>
      </x:c>
      <x:c r="O307" s="142" t="n">
        <x:f>IF(L307&gt;0,N307/L307,"")</x:f>
        <x:v>0.05813953488372093</x:v>
      </x:c>
      <x:c r="P307" s="142" t="n">
        <x:f>IF(M307&gt;0,N307/M307,"")</x:f>
        <x:v>0.06172839506172839</x:v>
      </x:c>
      <x:c r="Q307" s="141" t="n">
        <x:f>ROUND(L307*(1+'Assumptions'!$B$7)/'Assumptions'!$B$9,0)*'Assumptions'!$B$9</x:f>
        <x:v>475</x:v>
      </x:c>
      <x:c r="R307" s="141" t="n">
        <x:f>Q307-M307</x:f>
        <x:v>70</x:v>
      </x:c>
      <x:c r="S307" s="143" t="n">
        <x:f>'Assumptions'!$B$8</x:f>
        <x:v>12</x:v>
      </x:c>
      <x:c r="T307" s="141" t="n">
        <x:f>N307*S307</x:f>
        <x:v>300</x:v>
      </x:c>
      <x:c r="U307" s="139" t="str">
        <x:v>Source Valid</x:v>
      </x:c>
      <x:c r="V307" s="139" t="str">
        <x:v>High</x:v>
      </x:c>
      <x:c r="W307" s="147" t="str">
        <x:v>Source wholesale and buying prices retained</x:v>
      </x:c>
      <x:c r="X307" s="139" t="str">
        <x:v>Ready</x:v>
      </x:c>
      <x:c r="Y307" s="144" t="b">
        <x:v>1</x:v>
      </x:c>
      <x:c r="Z307" s="139" t="str">
        <x:v>WS RATES.pdf</x:v>
      </x:c>
      <x:c r="AA307" s="139" t="n">
        <x:v>9</x:v>
      </x:c>
      <x:c r="AB307" s="139" t="n">
        <x:v>19</x:v>
      </x:c>
      <x:c r="AC307" s="139" t="str">
        <x:v>THEME UMRAH MUBARAK</x:v>
      </x:c>
      <x:c r="AD307" s="145" t="n">
        <x:v>430</x:v>
      </x:c>
      <x:c r="AE307" s="147" t="str">
        <x:v>Merged across PDFs — Exact/source-linked match</x:v>
      </x:c>
      <x:c r="AF307" s="147" t="str">
        <x:v>Exact WS RATES.pdf name</x:v>
      </x:c>
      <x:c r="AG307" s="147" t="str">
        <x:v>Exact WS RATES.pdf category</x:v>
      </x:c>
      <x:c r="AH307" s="139" t="str">
        <x:v>WS-RATES:9:19</x:v>
      </x:c>
      <x:c r="AI307" s="146"/>
      <x:c r="AJ307" s="146"/>
      <x:c r="AK307" s="146"/>
      <x:c r="AL307" s="146"/>
      <x:c r="AM307" s="146"/>
      <x:c r="AN307" s="147" t="str"/>
    </x:row>
    <x:row r="308">
      <x:c r="A308" s="139" t="str">
        <x:v>RS-000307</x:v>
      </x:c>
      <x:c r="B308" s="147" t="str">
        <x:v>CHAMKEELI DAIRY LARGE</x:v>
      </x:c>
      <x:c r="C308" s="139" t="str">
        <x:v>CHINA DAIRIES</x:v>
      </x:c>
      <x:c r="D308" s="139" t="str">
        <x:v>Both</x:v>
      </x:c>
      <x:c r="E308" s="147" t="str">
        <x:v>From initial classified workbook</x:v>
      </x:c>
      <x:c r="F308" s="139" t="str">
        <x:v>Piece</x:v>
      </x:c>
      <x:c r="G308" s="139"/>
      <x:c r="H308" s="139" t="str">
        <x:v>Not stated</x:v>
      </x:c>
      <x:c r="I308" s="139" t="str">
        <x:v>PKR</x:v>
      </x:c>
      <x:c r="J308" s="140" t="n">
        <x:v>200</x:v>
      </x:c>
      <x:c r="K308" s="140" t="n">
        <x:v>165</x:v>
      </x:c>
      <x:c r="L308" s="140" t="n">
        <x:v>200</x:v>
      </x:c>
      <x:c r="M308" s="140" t="n">
        <x:v>165</x:v>
      </x:c>
      <x:c r="N308" s="141" t="n">
        <x:f>L308-M308</x:f>
        <x:v>35</x:v>
      </x:c>
      <x:c r="O308" s="142" t="n">
        <x:f>IF(L308&gt;0,N308/L308,"")</x:f>
        <x:v>0.175</x:v>
      </x:c>
      <x:c r="P308" s="142" t="n">
        <x:f>IF(M308&gt;0,N308/M308,"")</x:f>
        <x:v>0.21212121212121213</x:v>
      </x:c>
      <x:c r="Q308" s="141" t="n">
        <x:f>ROUND(L308*(1+'Assumptions'!$B$7)/'Assumptions'!$B$9,0)*'Assumptions'!$B$9</x:f>
        <x:v>220</x:v>
      </x:c>
      <x:c r="R308" s="141" t="n">
        <x:f>Q308-M308</x:f>
        <x:v>55</x:v>
      </x:c>
      <x:c r="S308" s="143" t="n">
        <x:f>'Assumptions'!$B$8</x:f>
        <x:v>12</x:v>
      </x:c>
      <x:c r="T308" s="141" t="n">
        <x:f>N308*S308</x:f>
        <x:v>420</x:v>
      </x:c>
      <x:c r="U308" s="139" t="str">
        <x:v>Source Valid</x:v>
      </x:c>
      <x:c r="V308" s="139" t="str">
        <x:v>High</x:v>
      </x:c>
      <x:c r="W308" s="147" t="str">
        <x:v>Source wholesale and buying prices retained</x:v>
      </x:c>
      <x:c r="X308" s="139" t="str">
        <x:v>Ready</x:v>
      </x:c>
      <x:c r="Y308" s="144" t="b">
        <x:v>1</x:v>
      </x:c>
      <x:c r="Z308" s="139" t="str">
        <x:v>WS RATES.pdf</x:v>
      </x:c>
      <x:c r="AA308" s="139" t="n">
        <x:v>9</x:v>
      </x:c>
      <x:c r="AB308" s="139" t="n">
        <x:v>20</x:v>
      </x:c>
      <x:c r="AC308" s="139" t="str">
        <x:v>CHAMKEELI DAIRY LARGE</x:v>
      </x:c>
      <x:c r="AD308" s="145" t="n">
        <x:v>200</x:v>
      </x:c>
      <x:c r="AE308" s="147" t="str">
        <x:v>Merged across PDFs — Exact/source-linked match</x:v>
      </x:c>
      <x:c r="AF308" s="147" t="str">
        <x:v>Exact WS RATES.pdf name</x:v>
      </x:c>
      <x:c r="AG308" s="147" t="str">
        <x:v>Exact WS RATES.pdf category</x:v>
      </x:c>
      <x:c r="AH308" s="139" t="str">
        <x:v>WS-RATES:9:20</x:v>
      </x:c>
      <x:c r="AI308" s="146"/>
      <x:c r="AJ308" s="146"/>
      <x:c r="AK308" s="146"/>
      <x:c r="AL308" s="146"/>
      <x:c r="AM308" s="146"/>
      <x:c r="AN308" s="147" t="str"/>
    </x:row>
    <x:row r="309">
      <x:c r="A309" s="139" t="str">
        <x:v>RS-000308</x:v>
      </x:c>
      <x:c r="B309" s="147" t="str">
        <x:v>3D STICKER WORLD 3+</x:v>
      </x:c>
      <x:c r="C309" s="139" t="str">
        <x:v>STICKERS</x:v>
      </x:c>
      <x:c r="D309" s="139" t="str">
        <x:v>Both</x:v>
      </x:c>
      <x:c r="E309" s="147" t="str">
        <x:v>From initial classified workbook</x:v>
      </x:c>
      <x:c r="F309" s="139" t="str">
        <x:v>Piece</x:v>
      </x:c>
      <x:c r="G309" s="139"/>
      <x:c r="H309" s="139" t="str">
        <x:v>Not stated</x:v>
      </x:c>
      <x:c r="I309" s="139" t="str">
        <x:v>PKR</x:v>
      </x:c>
      <x:c r="J309" s="140" t="n">
        <x:v>65</x:v>
      </x:c>
      <x:c r="K309" s="140" t="n">
        <x:v>47</x:v>
      </x:c>
      <x:c r="L309" s="140" t="n">
        <x:v>65</x:v>
      </x:c>
      <x:c r="M309" s="140" t="n">
        <x:v>47</x:v>
      </x:c>
      <x:c r="N309" s="141" t="n">
        <x:f>L309-M309</x:f>
        <x:v>18</x:v>
      </x:c>
      <x:c r="O309" s="142" t="n">
        <x:f>IF(L309&gt;0,N309/L309,"")</x:f>
        <x:v>0.27692307692307694</x:v>
      </x:c>
      <x:c r="P309" s="142" t="n">
        <x:f>IF(M309&gt;0,N309/M309,"")</x:f>
        <x:v>0.3829787234042553</x:v>
      </x:c>
      <x:c r="Q309" s="141" t="n">
        <x:f>ROUND(L309*(1+'Assumptions'!$B$7)/'Assumptions'!$B$9,0)*'Assumptions'!$B$9</x:f>
        <x:v>70</x:v>
      </x:c>
      <x:c r="R309" s="141" t="n">
        <x:f>Q309-M309</x:f>
        <x:v>23</x:v>
      </x:c>
      <x:c r="S309" s="143" t="n">
        <x:f>'Assumptions'!$B$8</x:f>
        <x:v>12</x:v>
      </x:c>
      <x:c r="T309" s="141" t="n">
        <x:f>N309*S309</x:f>
        <x:v>216</x:v>
      </x:c>
      <x:c r="U309" s="139" t="str">
        <x:v>Source Valid</x:v>
      </x:c>
      <x:c r="V309" s="139" t="str">
        <x:v>High</x:v>
      </x:c>
      <x:c r="W309" s="147" t="str">
        <x:v>Source wholesale and buying prices retained</x:v>
      </x:c>
      <x:c r="X309" s="139" t="str">
        <x:v>Ready</x:v>
      </x:c>
      <x:c r="Y309" s="144" t="b">
        <x:v>1</x:v>
      </x:c>
      <x:c r="Z309" s="139" t="str">
        <x:v>WS RATES.pdf</x:v>
      </x:c>
      <x:c r="AA309" s="139" t="n">
        <x:v>9</x:v>
      </x:c>
      <x:c r="AB309" s="139" t="n">
        <x:v>21</x:v>
      </x:c>
      <x:c r="AC309" s="139" t="str">
        <x:v>3D STICKER WORLD 3+</x:v>
      </x:c>
      <x:c r="AD309" s="145" t="n">
        <x:v>65</x:v>
      </x:c>
      <x:c r="AE309" s="147" t="str">
        <x:v>Merged across PDFs — Exact/source-linked match</x:v>
      </x:c>
      <x:c r="AF309" s="147" t="str">
        <x:v>Exact WS RATES.pdf name</x:v>
      </x:c>
      <x:c r="AG309" s="147" t="str">
        <x:v>Exact WS RATES.pdf category</x:v>
      </x:c>
      <x:c r="AH309" s="139" t="str">
        <x:v>WS-RATES:9:21</x:v>
      </x:c>
      <x:c r="AI309" s="146"/>
      <x:c r="AJ309" s="146"/>
      <x:c r="AK309" s="146"/>
      <x:c r="AL309" s="146"/>
      <x:c r="AM309" s="146"/>
      <x:c r="AN309" s="147" t="str"/>
    </x:row>
    <x:row r="310">
      <x:c r="A310" s="139" t="str">
        <x:v>RS-000309</x:v>
      </x:c>
      <x:c r="B310" s="147" t="str">
        <x:v>HAPPY MARRIAGE DISPLAY</x:v>
      </x:c>
      <x:c r="C310" s="139" t="str">
        <x:v>DISPLAY</x:v>
      </x:c>
      <x:c r="D310" s="139" t="str">
        <x:v>Wholesale/Bulk</x:v>
      </x:c>
      <x:c r="E310" s="147" t="str">
        <x:v>From initial classified workbook</x:v>
      </x:c>
      <x:c r="F310" s="139" t="str">
        <x:v>Piece</x:v>
      </x:c>
      <x:c r="G310" s="139"/>
      <x:c r="H310" s="139" t="str">
        <x:v>Not stated</x:v>
      </x:c>
      <x:c r="I310" s="139" t="str">
        <x:v>PKR</x:v>
      </x:c>
      <x:c r="J310" s="140" t="n">
        <x:v>190</x:v>
      </x:c>
      <x:c r="K310" s="140" t="n">
        <x:v>180</x:v>
      </x:c>
      <x:c r="L310" s="140" t="n">
        <x:v>190</x:v>
      </x:c>
      <x:c r="M310" s="140" t="n">
        <x:v>180</x:v>
      </x:c>
      <x:c r="N310" s="141" t="n">
        <x:f>L310-M310</x:f>
        <x:v>10</x:v>
      </x:c>
      <x:c r="O310" s="142" t="n">
        <x:f>IF(L310&gt;0,N310/L310,"")</x:f>
        <x:v>0.05263157894736842</x:v>
      </x:c>
      <x:c r="P310" s="142" t="n">
        <x:f>IF(M310&gt;0,N310/M310,"")</x:f>
        <x:v>0.05555555555555555</x:v>
      </x:c>
      <x:c r="Q310" s="141" t="n">
        <x:f>ROUND(L310*(1+'Assumptions'!$B$7)/'Assumptions'!$B$9,0)*'Assumptions'!$B$9</x:f>
        <x:v>210</x:v>
      </x:c>
      <x:c r="R310" s="141" t="n">
        <x:f>Q310-M310</x:f>
        <x:v>30</x:v>
      </x:c>
      <x:c r="S310" s="143" t="n">
        <x:f>'Assumptions'!$B$8</x:f>
        <x:v>12</x:v>
      </x:c>
      <x:c r="T310" s="141" t="n">
        <x:f>N310*S310</x:f>
        <x:v>120</x:v>
      </x:c>
      <x:c r="U310" s="139" t="str">
        <x:v>Source Valid</x:v>
      </x:c>
      <x:c r="V310" s="139" t="str">
        <x:v>High</x:v>
      </x:c>
      <x:c r="W310" s="147" t="str">
        <x:v>Source wholesale and buying prices retained</x:v>
      </x:c>
      <x:c r="X310" s="139" t="str">
        <x:v>Ready</x:v>
      </x:c>
      <x:c r="Y310" s="144" t="b">
        <x:v>1</x:v>
      </x:c>
      <x:c r="Z310" s="139" t="str">
        <x:v>WS RATES.pdf</x:v>
      </x:c>
      <x:c r="AA310" s="139" t="n">
        <x:v>9</x:v>
      </x:c>
      <x:c r="AB310" s="139" t="n">
        <x:v>22</x:v>
      </x:c>
      <x:c r="AC310" s="139" t="str">
        <x:v>HAPPY MARRIAGE DISPLAY</x:v>
      </x:c>
      <x:c r="AD310" s="145" t="n">
        <x:v>190</x:v>
      </x:c>
      <x:c r="AE310" s="147" t="str">
        <x:v>Merged across PDFs — Exact/source-linked match</x:v>
      </x:c>
      <x:c r="AF310" s="147" t="str">
        <x:v>Exact WS RATES.pdf name</x:v>
      </x:c>
      <x:c r="AG310" s="147" t="str">
        <x:v>Exact WS RATES.pdf category</x:v>
      </x:c>
      <x:c r="AH310" s="139" t="str">
        <x:v>WS-RATES:9:22</x:v>
      </x:c>
      <x:c r="AI310" s="146"/>
      <x:c r="AJ310" s="146"/>
      <x:c r="AK310" s="146"/>
      <x:c r="AL310" s="146"/>
      <x:c r="AM310" s="146"/>
      <x:c r="AN310" s="147" t="str"/>
    </x:row>
    <x:row r="311">
      <x:c r="A311" s="139" t="str">
        <x:v>RS-000310</x:v>
      </x:c>
      <x:c r="B311" s="147" t="str">
        <x:v>STAPLER PATTA JP268C</x:v>
      </x:c>
      <x:c r="C311" s="139" t="str">
        <x:v>STAPLERS</x:v>
      </x:c>
      <x:c r="D311" s="139" t="str">
        <x:v>Both</x:v>
      </x:c>
      <x:c r="E311" s="147" t="str">
        <x:v>From initial classified workbook</x:v>
      </x:c>
      <x:c r="F311" s="139" t="str">
        <x:v>Piece</x:v>
      </x:c>
      <x:c r="G311" s="139"/>
      <x:c r="H311" s="139" t="str">
        <x:v>Not stated</x:v>
      </x:c>
      <x:c r="I311" s="139" t="str">
        <x:v>PKR</x:v>
      </x:c>
      <x:c r="J311" s="140" t="n">
        <x:v>58</x:v>
      </x:c>
      <x:c r="K311" s="140" t="n">
        <x:v>50</x:v>
      </x:c>
      <x:c r="L311" s="140" t="n">
        <x:v>58</x:v>
      </x:c>
      <x:c r="M311" s="140" t="n">
        <x:v>50</x:v>
      </x:c>
      <x:c r="N311" s="141" t="n">
        <x:f>L311-M311</x:f>
        <x:v>8</x:v>
      </x:c>
      <x:c r="O311" s="142" t="n">
        <x:f>IF(L311&gt;0,N311/L311,"")</x:f>
        <x:v>0.13793103448275862</x:v>
      </x:c>
      <x:c r="P311" s="142" t="n">
        <x:f>IF(M311&gt;0,N311/M311,"")</x:f>
        <x:v>0.16</x:v>
      </x:c>
      <x:c r="Q311" s="141" t="n">
        <x:f>ROUND(L311*(1+'Assumptions'!$B$7)/'Assumptions'!$B$9,0)*'Assumptions'!$B$9</x:f>
        <x:v>65</x:v>
      </x:c>
      <x:c r="R311" s="141" t="n">
        <x:f>Q311-M311</x:f>
        <x:v>15</x:v>
      </x:c>
      <x:c r="S311" s="143" t="n">
        <x:f>'Assumptions'!$B$8</x:f>
        <x:v>12</x:v>
      </x:c>
      <x:c r="T311" s="141" t="n">
        <x:f>N311*S311</x:f>
        <x:v>96</x:v>
      </x:c>
      <x:c r="U311" s="139" t="str">
        <x:v>Source Valid</x:v>
      </x:c>
      <x:c r="V311" s="139" t="str">
        <x:v>High</x:v>
      </x:c>
      <x:c r="W311" s="147" t="str">
        <x:v>Source wholesale and buying prices retained</x:v>
      </x:c>
      <x:c r="X311" s="139" t="str">
        <x:v>Ready</x:v>
      </x:c>
      <x:c r="Y311" s="144" t="b">
        <x:v>1</x:v>
      </x:c>
      <x:c r="Z311" s="139" t="str">
        <x:v>WS RATES.pdf</x:v>
      </x:c>
      <x:c r="AA311" s="139" t="n">
        <x:v>9</x:v>
      </x:c>
      <x:c r="AB311" s="139" t="n">
        <x:v>23</x:v>
      </x:c>
      <x:c r="AC311" s="139" t="str">
        <x:v>STAPLER PATTA JP268C</x:v>
      </x:c>
      <x:c r="AD311" s="145" t="n">
        <x:v>58</x:v>
      </x:c>
      <x:c r="AE311" s="147" t="str">
        <x:v>Merged across PDFs — Exact/source-linked match</x:v>
      </x:c>
      <x:c r="AF311" s="147" t="str">
        <x:v>Exact WS RATES.pdf name</x:v>
      </x:c>
      <x:c r="AG311" s="147" t="str">
        <x:v>Exact WS RATES.pdf category</x:v>
      </x:c>
      <x:c r="AH311" s="139" t="str">
        <x:v>WS-RATES:9:23</x:v>
      </x:c>
      <x:c r="AI311" s="146"/>
      <x:c r="AJ311" s="146"/>
      <x:c r="AK311" s="146"/>
      <x:c r="AL311" s="146"/>
      <x:c r="AM311" s="146"/>
      <x:c r="AN311" s="147" t="str"/>
    </x:row>
    <x:row r="312">
      <x:c r="A312" s="139" t="str">
        <x:v>RS-000311</x:v>
      </x:c>
      <x:c r="B312" s="147" t="str">
        <x:v>PUR GEOMETRY 302</x:v>
      </x:c>
      <x:c r="C312" s="139" t="str">
        <x:v>D-SET SQARE</x:v>
      </x:c>
      <x:c r="D312" s="139" t="str">
        <x:v>Both</x:v>
      </x:c>
      <x:c r="E312" s="147" t="str">
        <x:v>From initial classified workbook</x:v>
      </x:c>
      <x:c r="F312" s="139" t="str">
        <x:v>Piece</x:v>
      </x:c>
      <x:c r="G312" s="139"/>
      <x:c r="H312" s="139" t="str">
        <x:v>Not stated</x:v>
      </x:c>
      <x:c r="I312" s="139" t="str">
        <x:v>PKR</x:v>
      </x:c>
      <x:c r="J312" s="140" t="n">
        <x:v>175</x:v>
      </x:c>
      <x:c r="K312" s="140" t="n">
        <x:v>145</x:v>
      </x:c>
      <x:c r="L312" s="140" t="n">
        <x:v>175</x:v>
      </x:c>
      <x:c r="M312" s="140" t="n">
        <x:v>145</x:v>
      </x:c>
      <x:c r="N312" s="141" t="n">
        <x:f>L312-M312</x:f>
        <x:v>30</x:v>
      </x:c>
      <x:c r="O312" s="142" t="n">
        <x:f>IF(L312&gt;0,N312/L312,"")</x:f>
        <x:v>0.17142857142857143</x:v>
      </x:c>
      <x:c r="P312" s="142" t="n">
        <x:f>IF(M312&gt;0,N312/M312,"")</x:f>
        <x:v>0.20689655172413793</x:v>
      </x:c>
      <x:c r="Q312" s="141" t="n">
        <x:f>ROUND(L312*(1+'Assumptions'!$B$7)/'Assumptions'!$B$9,0)*'Assumptions'!$B$9</x:f>
        <x:v>195</x:v>
      </x:c>
      <x:c r="R312" s="141" t="n">
        <x:f>Q312-M312</x:f>
        <x:v>50</x:v>
      </x:c>
      <x:c r="S312" s="143" t="n">
        <x:f>'Assumptions'!$B$8</x:f>
        <x:v>12</x:v>
      </x:c>
      <x:c r="T312" s="141" t="n">
        <x:f>N312*S312</x:f>
        <x:v>360</x:v>
      </x:c>
      <x:c r="U312" s="139" t="str">
        <x:v>Source Valid</x:v>
      </x:c>
      <x:c r="V312" s="139" t="str">
        <x:v>High</x:v>
      </x:c>
      <x:c r="W312" s="147" t="str">
        <x:v>Source wholesale and buying prices retained</x:v>
      </x:c>
      <x:c r="X312" s="139" t="str">
        <x:v>Ready</x:v>
      </x:c>
      <x:c r="Y312" s="144" t="b">
        <x:v>1</x:v>
      </x:c>
      <x:c r="Z312" s="139" t="str">
        <x:v>WS RATES.pdf</x:v>
      </x:c>
      <x:c r="AA312" s="139" t="n">
        <x:v>9</x:v>
      </x:c>
      <x:c r="AB312" s="139" t="n">
        <x:v>24</x:v>
      </x:c>
      <x:c r="AC312" s="139" t="str">
        <x:v>PUR GEOMETRY 302</x:v>
      </x:c>
      <x:c r="AD312" s="145" t="n">
        <x:v>175</x:v>
      </x:c>
      <x:c r="AE312" s="147" t="str">
        <x:v>Merged across PDFs — Exact/source-linked match</x:v>
      </x:c>
      <x:c r="AF312" s="147" t="str">
        <x:v>Exact WS RATES.pdf name</x:v>
      </x:c>
      <x:c r="AG312" s="147" t="str">
        <x:v>Exact WS RATES.pdf category</x:v>
      </x:c>
      <x:c r="AH312" s="139" t="str">
        <x:v>WS-RATES:9:24</x:v>
      </x:c>
      <x:c r="AI312" s="146"/>
      <x:c r="AJ312" s="146"/>
      <x:c r="AK312" s="146"/>
      <x:c r="AL312" s="146"/>
      <x:c r="AM312" s="146"/>
      <x:c r="AN312" s="147" t="str"/>
    </x:row>
    <x:row r="313">
      <x:c r="A313" s="139" t="str">
        <x:v>RS-000312</x:v>
      </x:c>
      <x:c r="B313" s="147" t="str">
        <x:v>KIDDY D (1PCS)</x:v>
      </x:c>
      <x:c r="C313" s="139" t="str">
        <x:v>D-SET SQARE</x:v>
      </x:c>
      <x:c r="D313" s="139" t="str">
        <x:v>Both</x:v>
      </x:c>
      <x:c r="E313" s="147" t="str">
        <x:v>From initial classified workbook</x:v>
      </x:c>
      <x:c r="F313" s="139" t="str">
        <x:v>Piece</x:v>
      </x:c>
      <x:c r="G313" s="139" t="n">
        <x:v>1</x:v>
      </x:c>
      <x:c r="H313" s="139" t="str">
        <x:v>Parsed from product name</x:v>
      </x:c>
      <x:c r="I313" s="139" t="str">
        <x:v>PKR</x:v>
      </x:c>
      <x:c r="J313" s="140" t="n">
        <x:v>16</x:v>
      </x:c>
      <x:c r="K313" s="140" t="n">
        <x:v>12.5</x:v>
      </x:c>
      <x:c r="L313" s="140" t="n">
        <x:v>16</x:v>
      </x:c>
      <x:c r="M313" s="140" t="n">
        <x:v>12.5</x:v>
      </x:c>
      <x:c r="N313" s="141" t="n">
        <x:f>L313-M313</x:f>
        <x:v>3.5</x:v>
      </x:c>
      <x:c r="O313" s="142" t="n">
        <x:f>IF(L313&gt;0,N313/L313,"")</x:f>
        <x:v>0.21875</x:v>
      </x:c>
      <x:c r="P313" s="142" t="n">
        <x:f>IF(M313&gt;0,N313/M313,"")</x:f>
        <x:v>0.28</x:v>
      </x:c>
      <x:c r="Q313" s="141" t="n">
        <x:f>ROUND(L313*(1+'Assumptions'!$B$7)/'Assumptions'!$B$9,0)*'Assumptions'!$B$9</x:f>
        <x:v>20</x:v>
      </x:c>
      <x:c r="R313" s="141" t="n">
        <x:f>Q313-M313</x:f>
        <x:v>7.5</x:v>
      </x:c>
      <x:c r="S313" s="143" t="n">
        <x:f>'Assumptions'!$B$8</x:f>
        <x:v>12</x:v>
      </x:c>
      <x:c r="T313" s="141" t="n">
        <x:f>N313*S313</x:f>
        <x:v>42</x:v>
      </x:c>
      <x:c r="U313" s="139" t="str">
        <x:v>Source Valid</x:v>
      </x:c>
      <x:c r="V313" s="139" t="str">
        <x:v>High</x:v>
      </x:c>
      <x:c r="W313" s="147" t="str">
        <x:v>Source wholesale and buying prices retained</x:v>
      </x:c>
      <x:c r="X313" s="139" t="str">
        <x:v>Ready</x:v>
      </x:c>
      <x:c r="Y313" s="144" t="b">
        <x:v>1</x:v>
      </x:c>
      <x:c r="Z313" s="139" t="str">
        <x:v>WS RATES.pdf</x:v>
      </x:c>
      <x:c r="AA313" s="139" t="n">
        <x:v>9</x:v>
      </x:c>
      <x:c r="AB313" s="139" t="n">
        <x:v>25</x:v>
      </x:c>
      <x:c r="AC313" s="139" t="str">
        <x:v>KIDDY D (1PCS)</x:v>
      </x:c>
      <x:c r="AD313" s="145" t="n">
        <x:v>16</x:v>
      </x:c>
      <x:c r="AE313" s="147" t="str">
        <x:v>Merged across PDFs — Exact/source-linked match</x:v>
      </x:c>
      <x:c r="AF313" s="147" t="str">
        <x:v>Exact WS RATES.pdf name</x:v>
      </x:c>
      <x:c r="AG313" s="147" t="str">
        <x:v>Exact WS RATES.pdf category</x:v>
      </x:c>
      <x:c r="AH313" s="139" t="str">
        <x:v>WS-RATES:9:25</x:v>
      </x:c>
      <x:c r="AI313" s="146"/>
      <x:c r="AJ313" s="146"/>
      <x:c r="AK313" s="146"/>
      <x:c r="AL313" s="146"/>
      <x:c r="AM313" s="146"/>
      <x:c r="AN313" s="147" t="str"/>
    </x:row>
    <x:row r="314">
      <x:c r="A314" s="139" t="str">
        <x:v>RS-000313</x:v>
      </x:c>
      <x:c r="B314" s="147" t="str">
        <x:v>GATTA KHATA COPY 68G NO 4</x:v>
      </x:c>
      <x:c r="C314" s="139" t="str">
        <x:v>GATTA REGISTER</x:v>
      </x:c>
      <x:c r="D314" s="139" t="str">
        <x:v>Both</x:v>
      </x:c>
      <x:c r="E314" s="147" t="str">
        <x:v>From initial classified workbook</x:v>
      </x:c>
      <x:c r="F314" s="139" t="str">
        <x:v>Piece</x:v>
      </x:c>
      <x:c r="G314" s="139"/>
      <x:c r="H314" s="139" t="str">
        <x:v>Not stated</x:v>
      </x:c>
      <x:c r="I314" s="139" t="str">
        <x:v>PKR</x:v>
      </x:c>
      <x:c r="J314" s="140" t="n">
        <x:v>190</x:v>
      </x:c>
      <x:c r="K314" s="140" t="n">
        <x:v>165</x:v>
      </x:c>
      <x:c r="L314" s="140" t="n">
        <x:v>190</x:v>
      </x:c>
      <x:c r="M314" s="140" t="n">
        <x:v>165</x:v>
      </x:c>
      <x:c r="N314" s="141" t="n">
        <x:f>L314-M314</x:f>
        <x:v>25</x:v>
      </x:c>
      <x:c r="O314" s="142" t="n">
        <x:f>IF(L314&gt;0,N314/L314,"")</x:f>
        <x:v>0.13157894736842105</x:v>
      </x:c>
      <x:c r="P314" s="142" t="n">
        <x:f>IF(M314&gt;0,N314/M314,"")</x:f>
        <x:v>0.15151515151515152</x:v>
      </x:c>
      <x:c r="Q314" s="141" t="n">
        <x:f>ROUND(L314*(1+'Assumptions'!$B$7)/'Assumptions'!$B$9,0)*'Assumptions'!$B$9</x:f>
        <x:v>210</x:v>
      </x:c>
      <x:c r="R314" s="141" t="n">
        <x:f>Q314-M314</x:f>
        <x:v>45</x:v>
      </x:c>
      <x:c r="S314" s="143" t="n">
        <x:f>'Assumptions'!$B$8</x:f>
        <x:v>12</x:v>
      </x:c>
      <x:c r="T314" s="141" t="n">
        <x:f>N314*S314</x:f>
        <x:v>300</x:v>
      </x:c>
      <x:c r="U314" s="139" t="str">
        <x:v>Source Valid</x:v>
      </x:c>
      <x:c r="V314" s="139" t="str">
        <x:v>High</x:v>
      </x:c>
      <x:c r="W314" s="147" t="str">
        <x:v>Source wholesale and buying prices retained</x:v>
      </x:c>
      <x:c r="X314" s="139" t="str">
        <x:v>Ready</x:v>
      </x:c>
      <x:c r="Y314" s="144" t="b">
        <x:v>1</x:v>
      </x:c>
      <x:c r="Z314" s="139" t="str">
        <x:v>WS RATES.pdf</x:v>
      </x:c>
      <x:c r="AA314" s="139" t="n">
        <x:v>9</x:v>
      </x:c>
      <x:c r="AB314" s="139" t="n">
        <x:v>26</x:v>
      </x:c>
      <x:c r="AC314" s="139" t="str">
        <x:v>GATTA KHATA COPY 68G NO</x:v>
      </x:c>
      <x:c r="AD314" s="145" t="n">
        <x:v>190</x:v>
      </x:c>
      <x:c r="AE314" s="147" t="str">
        <x:v>Merged across PDFs — Truncated-name completion</x:v>
      </x:c>
      <x:c r="AF314" s="147" t="str">
        <x:v>Completed/updated from WS RATES.pdf</x:v>
      </x:c>
      <x:c r="AG314" s="147" t="str">
        <x:v>Exact WS RATES.pdf category</x:v>
      </x:c>
      <x:c r="AH314" s="139" t="str">
        <x:v>WS-RATES:9:26</x:v>
      </x:c>
      <x:c r="AI314" s="146"/>
      <x:c r="AJ314" s="146"/>
      <x:c r="AK314" s="146"/>
      <x:c r="AL314" s="146"/>
      <x:c r="AM314" s="146"/>
      <x:c r="AN314" s="147" t="str"/>
    </x:row>
    <x:row r="315">
      <x:c r="A315" s="139" t="str">
        <x:v>RS-000314</x:v>
      </x:c>
      <x:c r="B315" s="147" t="str">
        <x:v>PRISM STAPLER PR-300</x:v>
      </x:c>
      <x:c r="C315" s="139" t="str">
        <x:v>STAPLERS</x:v>
      </x:c>
      <x:c r="D315" s="139" t="str">
        <x:v>Both</x:v>
      </x:c>
      <x:c r="E315" s="147" t="str">
        <x:v>From initial classified workbook</x:v>
      </x:c>
      <x:c r="F315" s="139" t="str">
        <x:v>Piece</x:v>
      </x:c>
      <x:c r="G315" s="139"/>
      <x:c r="H315" s="139" t="str">
        <x:v>Not stated</x:v>
      </x:c>
      <x:c r="I315" s="139" t="str">
        <x:v>PKR</x:v>
      </x:c>
      <x:c r="J315" s="140" t="n">
        <x:v>3500</x:v>
      </x:c>
      <x:c r="K315" s="140" t="n">
        <x:v>3300</x:v>
      </x:c>
      <x:c r="L315" s="140" t="n">
        <x:v>3500</x:v>
      </x:c>
      <x:c r="M315" s="140" t="n">
        <x:v>3300</x:v>
      </x:c>
      <x:c r="N315" s="141" t="n">
        <x:f>L315-M315</x:f>
        <x:v>200</x:v>
      </x:c>
      <x:c r="O315" s="142" t="n">
        <x:f>IF(L315&gt;0,N315/L315,"")</x:f>
        <x:v>0.05714285714285714</x:v>
      </x:c>
      <x:c r="P315" s="142" t="n">
        <x:f>IF(M315&gt;0,N315/M315,"")</x:f>
        <x:v>0.06060606060606061</x:v>
      </x:c>
      <x:c r="Q315" s="141" t="n">
        <x:f>ROUND(L315*(1+'Assumptions'!$B$7)/'Assumptions'!$B$9,0)*'Assumptions'!$B$9</x:f>
        <x:v>3850</x:v>
      </x:c>
      <x:c r="R315" s="141" t="n">
        <x:f>Q315-M315</x:f>
        <x:v>550</x:v>
      </x:c>
      <x:c r="S315" s="143" t="n">
        <x:f>'Assumptions'!$B$8</x:f>
        <x:v>12</x:v>
      </x:c>
      <x:c r="T315" s="141" t="n">
        <x:f>N315*S315</x:f>
        <x:v>2400</x:v>
      </x:c>
      <x:c r="U315" s="139" t="str">
        <x:v>Source Valid</x:v>
      </x:c>
      <x:c r="V315" s="139" t="str">
        <x:v>High</x:v>
      </x:c>
      <x:c r="W315" s="147" t="str">
        <x:v>Source wholesale and buying prices retained</x:v>
      </x:c>
      <x:c r="X315" s="139" t="str">
        <x:v>Ready</x:v>
      </x:c>
      <x:c r="Y315" s="144" t="b">
        <x:v>1</x:v>
      </x:c>
      <x:c r="Z315" s="139" t="str">
        <x:v>WS RATES.pdf</x:v>
      </x:c>
      <x:c r="AA315" s="139" t="n">
        <x:v>9</x:v>
      </x:c>
      <x:c r="AB315" s="139" t="n">
        <x:v>27</x:v>
      </x:c>
      <x:c r="AC315" s="139" t="str">
        <x:v>PRISM STAPLER PR-300</x:v>
      </x:c>
      <x:c r="AD315" s="145" t="n">
        <x:v>3500</x:v>
      </x:c>
      <x:c r="AE315" s="147" t="str">
        <x:v>Merged across PDFs — Exact/source-linked match</x:v>
      </x:c>
      <x:c r="AF315" s="147" t="str">
        <x:v>Exact WS RATES.pdf name</x:v>
      </x:c>
      <x:c r="AG315" s="147" t="str">
        <x:v>Exact WS RATES.pdf category</x:v>
      </x:c>
      <x:c r="AH315" s="139" t="str">
        <x:v>WS-RATES:9:27</x:v>
      </x:c>
      <x:c r="AI315" s="146"/>
      <x:c r="AJ315" s="146"/>
      <x:c r="AK315" s="146"/>
      <x:c r="AL315" s="146"/>
      <x:c r="AM315" s="146"/>
      <x:c r="AN315" s="147" t="str"/>
    </x:row>
    <x:row r="316">
      <x:c r="A316" s="139" t="str">
        <x:v>RS-000315</x:v>
      </x:c>
      <x:c r="B316" s="147" t="str">
        <x:v>AS BROWNY GOLD PENCIL</x:v>
      </x:c>
      <x:c r="C316" s="139" t="str">
        <x:v>PENCILS</x:v>
      </x:c>
      <x:c r="D316" s="139" t="str">
        <x:v>Both</x:v>
      </x:c>
      <x:c r="E316" s="147" t="str">
        <x:v>From initial classified workbook</x:v>
      </x:c>
      <x:c r="F316" s="139" t="str">
        <x:v>Piece</x:v>
      </x:c>
      <x:c r="G316" s="139"/>
      <x:c r="H316" s="139" t="str">
        <x:v>Not stated</x:v>
      </x:c>
      <x:c r="I316" s="139" t="str">
        <x:v>PKR</x:v>
      </x:c>
      <x:c r="J316" s="140" t="n">
        <x:v>165</x:v>
      </x:c>
      <x:c r="K316" s="140" t="n">
        <x:v>149</x:v>
      </x:c>
      <x:c r="L316" s="140" t="n">
        <x:v>165</x:v>
      </x:c>
      <x:c r="M316" s="140" t="n">
        <x:v>149</x:v>
      </x:c>
      <x:c r="N316" s="141" t="n">
        <x:f>L316-M316</x:f>
        <x:v>16</x:v>
      </x:c>
      <x:c r="O316" s="142" t="n">
        <x:f>IF(L316&gt;0,N316/L316,"")</x:f>
        <x:v>0.09696969696969697</x:v>
      </x:c>
      <x:c r="P316" s="142" t="n">
        <x:f>IF(M316&gt;0,N316/M316,"")</x:f>
        <x:v>0.10738255033557047</x:v>
      </x:c>
      <x:c r="Q316" s="141" t="n">
        <x:f>ROUND(L316*(1+'Assumptions'!$B$7)/'Assumptions'!$B$9,0)*'Assumptions'!$B$9</x:f>
        <x:v>180</x:v>
      </x:c>
      <x:c r="R316" s="141" t="n">
        <x:f>Q316-M316</x:f>
        <x:v>31</x:v>
      </x:c>
      <x:c r="S316" s="143" t="n">
        <x:f>'Assumptions'!$B$8</x:f>
        <x:v>12</x:v>
      </x:c>
      <x:c r="T316" s="141" t="n">
        <x:f>N316*S316</x:f>
        <x:v>192</x:v>
      </x:c>
      <x:c r="U316" s="139" t="str">
        <x:v>Source Valid</x:v>
      </x:c>
      <x:c r="V316" s="139" t="str">
        <x:v>High</x:v>
      </x:c>
      <x:c r="W316" s="147" t="str">
        <x:v>Source wholesale and buying prices retained</x:v>
      </x:c>
      <x:c r="X316" s="139" t="str">
        <x:v>Ready</x:v>
      </x:c>
      <x:c r="Y316" s="144" t="b">
        <x:v>1</x:v>
      </x:c>
      <x:c r="Z316" s="139" t="str">
        <x:v>WS RATES.pdf</x:v>
      </x:c>
      <x:c r="AA316" s="139" t="n">
        <x:v>9</x:v>
      </x:c>
      <x:c r="AB316" s="139" t="n">
        <x:v>28</x:v>
      </x:c>
      <x:c r="AC316" s="139" t="str">
        <x:v>AS BROWNY GOLD PENCIL</x:v>
      </x:c>
      <x:c r="AD316" s="145" t="n">
        <x:v>165</x:v>
      </x:c>
      <x:c r="AE316" s="147" t="str">
        <x:v>Merged across PDFs — Exact/source-linked match</x:v>
      </x:c>
      <x:c r="AF316" s="147" t="str">
        <x:v>Exact WS RATES.pdf name</x:v>
      </x:c>
      <x:c r="AG316" s="147" t="str">
        <x:v>Exact WS RATES.pdf category</x:v>
      </x:c>
      <x:c r="AH316" s="139" t="str">
        <x:v>WS-RATES:9:28</x:v>
      </x:c>
      <x:c r="AI316" s="146"/>
      <x:c r="AJ316" s="146"/>
      <x:c r="AK316" s="146"/>
      <x:c r="AL316" s="146"/>
      <x:c r="AM316" s="146"/>
      <x:c r="AN316" s="147" t="str"/>
    </x:row>
    <x:row r="317">
      <x:c r="A317" s="139" t="str">
        <x:v>RS-000316</x:v>
      </x:c>
      <x:c r="B317" s="147" t="str">
        <x:v>GUM 20 SALE 15PCS</x:v>
      </x:c>
      <x:c r="C317" s="139" t="str">
        <x:v>GUM STICK</x:v>
      </x:c>
      <x:c r="D317" s="139" t="str">
        <x:v>Wholesale/Bulk</x:v>
      </x:c>
      <x:c r="E317" s="147" t="str">
        <x:v>From initial classified workbook</x:v>
      </x:c>
      <x:c r="F317" s="139" t="str">
        <x:v>Pack</x:v>
      </x:c>
      <x:c r="G317" s="139" t="n">
        <x:v>15</x:v>
      </x:c>
      <x:c r="H317" s="139" t="str">
        <x:v>Parsed from product name</x:v>
      </x:c>
      <x:c r="I317" s="139" t="str">
        <x:v>PKR</x:v>
      </x:c>
      <x:c r="J317" s="140" t="n">
        <x:v>200</x:v>
      </x:c>
      <x:c r="K317" s="140" t="n">
        <x:v>180</x:v>
      </x:c>
      <x:c r="L317" s="140" t="n">
        <x:v>200</x:v>
      </x:c>
      <x:c r="M317" s="140" t="n">
        <x:v>180</x:v>
      </x:c>
      <x:c r="N317" s="141" t="n">
        <x:f>L317-M317</x:f>
        <x:v>20</x:v>
      </x:c>
      <x:c r="O317" s="142" t="n">
        <x:f>IF(L317&gt;0,N317/L317,"")</x:f>
        <x:v>0.1</x:v>
      </x:c>
      <x:c r="P317" s="142" t="n">
        <x:f>IF(M317&gt;0,N317/M317,"")</x:f>
        <x:v>0.1111111111111111</x:v>
      </x:c>
      <x:c r="Q317" s="141" t="n">
        <x:f>ROUND(L317*(1+'Assumptions'!$B$7)/'Assumptions'!$B$9,0)*'Assumptions'!$B$9</x:f>
        <x:v>220</x:v>
      </x:c>
      <x:c r="R317" s="141" t="n">
        <x:f>Q317-M317</x:f>
        <x:v>40</x:v>
      </x:c>
      <x:c r="S317" s="143" t="n">
        <x:f>'Assumptions'!$B$8</x:f>
        <x:v>12</x:v>
      </x:c>
      <x:c r="T317" s="141" t="n">
        <x:f>N317*S317</x:f>
        <x:v>240</x:v>
      </x:c>
      <x:c r="U317" s="139" t="str">
        <x:v>Source Valid</x:v>
      </x:c>
      <x:c r="V317" s="139" t="str">
        <x:v>High</x:v>
      </x:c>
      <x:c r="W317" s="147" t="str">
        <x:v>Source wholesale and buying prices retained</x:v>
      </x:c>
      <x:c r="X317" s="139" t="str">
        <x:v>Ready</x:v>
      </x:c>
      <x:c r="Y317" s="144" t="b">
        <x:v>1</x:v>
      </x:c>
      <x:c r="Z317" s="139" t="str">
        <x:v>WS RATES.pdf</x:v>
      </x:c>
      <x:c r="AA317" s="139" t="n">
        <x:v>9</x:v>
      </x:c>
      <x:c r="AB317" s="139" t="n">
        <x:v>29</x:v>
      </x:c>
      <x:c r="AC317" s="139" t="str">
        <x:v>GUM 20 SALE 15PCS</x:v>
      </x:c>
      <x:c r="AD317" s="145" t="n">
        <x:v>200</x:v>
      </x:c>
      <x:c r="AE317" s="147" t="str">
        <x:v>Merged across PDFs — Exact/source-linked match</x:v>
      </x:c>
      <x:c r="AF317" s="147" t="str">
        <x:v>Exact WS RATES.pdf name</x:v>
      </x:c>
      <x:c r="AG317" s="147" t="str">
        <x:v>Exact WS RATES.pdf category</x:v>
      </x:c>
      <x:c r="AH317" s="139" t="str">
        <x:v>WS-RATES:9:29</x:v>
      </x:c>
      <x:c r="AI317" s="146"/>
      <x:c r="AJ317" s="146"/>
      <x:c r="AK317" s="146"/>
      <x:c r="AL317" s="146"/>
      <x:c r="AM317" s="146"/>
      <x:c r="AN317" s="147" t="str"/>
    </x:row>
    <x:row r="318">
      <x:c r="A318" s="139" t="str">
        <x:v>RS-000317</x:v>
      </x:c>
      <x:c r="B318" s="147" t="str">
        <x:v>DUX SMART GEL PEN</x:v>
      </x:c>
      <x:c r="C318" s="139" t="str">
        <x:v>GEL PEN</x:v>
      </x:c>
      <x:c r="D318" s="139" t="str">
        <x:v>Both</x:v>
      </x:c>
      <x:c r="E318" s="147" t="str">
        <x:v>From initial classified workbook</x:v>
      </x:c>
      <x:c r="F318" s="139" t="str">
        <x:v>Piece</x:v>
      </x:c>
      <x:c r="G318" s="139"/>
      <x:c r="H318" s="139" t="str">
        <x:v>Not stated</x:v>
      </x:c>
      <x:c r="I318" s="139" t="str">
        <x:v>PKR</x:v>
      </x:c>
      <x:c r="J318" s="140" t="n">
        <x:v>600</x:v>
      </x:c>
      <x:c r="K318" s="140" t="n">
        <x:v>550</x:v>
      </x:c>
      <x:c r="L318" s="140" t="n">
        <x:v>600</x:v>
      </x:c>
      <x:c r="M318" s="140" t="n">
        <x:v>550</x:v>
      </x:c>
      <x:c r="N318" s="141" t="n">
        <x:f>L318-M318</x:f>
        <x:v>50</x:v>
      </x:c>
      <x:c r="O318" s="142" t="n">
        <x:f>IF(L318&gt;0,N318/L318,"")</x:f>
        <x:v>0.08333333333333333</x:v>
      </x:c>
      <x:c r="P318" s="142" t="n">
        <x:f>IF(M318&gt;0,N318/M318,"")</x:f>
        <x:v>0.09090909090909091</x:v>
      </x:c>
      <x:c r="Q318" s="141" t="n">
        <x:f>ROUND(L318*(1+'Assumptions'!$B$7)/'Assumptions'!$B$9,0)*'Assumptions'!$B$9</x:f>
        <x:v>660</x:v>
      </x:c>
      <x:c r="R318" s="141" t="n">
        <x:f>Q318-M318</x:f>
        <x:v>110</x:v>
      </x:c>
      <x:c r="S318" s="143" t="n">
        <x:f>'Assumptions'!$B$8</x:f>
        <x:v>12</x:v>
      </x:c>
      <x:c r="T318" s="141" t="n">
        <x:f>N318*S318</x:f>
        <x:v>600</x:v>
      </x:c>
      <x:c r="U318" s="139" t="str">
        <x:v>Source Valid</x:v>
      </x:c>
      <x:c r="V318" s="139" t="str">
        <x:v>High</x:v>
      </x:c>
      <x:c r="W318" s="147" t="str">
        <x:v>Source wholesale and buying prices retained</x:v>
      </x:c>
      <x:c r="X318" s="139" t="str">
        <x:v>Ready</x:v>
      </x:c>
      <x:c r="Y318" s="144" t="b">
        <x:v>1</x:v>
      </x:c>
      <x:c r="Z318" s="139" t="str">
        <x:v>WS RATES.pdf</x:v>
      </x:c>
      <x:c r="AA318" s="139" t="n">
        <x:v>9</x:v>
      </x:c>
      <x:c r="AB318" s="139" t="n">
        <x:v>30</x:v>
      </x:c>
      <x:c r="AC318" s="139" t="str">
        <x:v>DUX SMART GEL PEN</x:v>
      </x:c>
      <x:c r="AD318" s="145" t="n">
        <x:v>600</x:v>
      </x:c>
      <x:c r="AE318" s="147" t="str">
        <x:v>Merged across PDFs — Exact/source-linked match</x:v>
      </x:c>
      <x:c r="AF318" s="147" t="str">
        <x:v>Exact WS RATES.pdf name</x:v>
      </x:c>
      <x:c r="AG318" s="147" t="str">
        <x:v>Exact WS RATES.pdf category</x:v>
      </x:c>
      <x:c r="AH318" s="139" t="str">
        <x:v>WS-RATES:9:30</x:v>
      </x:c>
      <x:c r="AI318" s="146"/>
      <x:c r="AJ318" s="146"/>
      <x:c r="AK318" s="146"/>
      <x:c r="AL318" s="146"/>
      <x:c r="AM318" s="146"/>
      <x:c r="AN318" s="147" t="str"/>
    </x:row>
    <x:row r="319">
      <x:c r="A319" s="139" t="str">
        <x:v>RS-000318</x:v>
      </x:c>
      <x:c r="B319" s="147" t="str">
        <x:v>MAGNIFYING GLASS 70MM</x:v>
      </x:c>
      <x:c r="C319" s="139" t="str">
        <x:v>CHINA</x:v>
      </x:c>
      <x:c r="D319" s="139" t="str">
        <x:v>Both</x:v>
      </x:c>
      <x:c r="E319" s="147" t="str">
        <x:v>From initial classified workbook</x:v>
      </x:c>
      <x:c r="F319" s="139" t="str">
        <x:v>Piece</x:v>
      </x:c>
      <x:c r="G319" s="139"/>
      <x:c r="H319" s="139" t="str">
        <x:v>Not stated</x:v>
      </x:c>
      <x:c r="I319" s="139" t="str">
        <x:v>PKR</x:v>
      </x:c>
      <x:c r="J319" s="140" t="n">
        <x:v>310</x:v>
      </x:c>
      <x:c r="K319" s="140" t="n">
        <x:v>290</x:v>
      </x:c>
      <x:c r="L319" s="140" t="n">
        <x:v>310</x:v>
      </x:c>
      <x:c r="M319" s="140" t="n">
        <x:v>290</x:v>
      </x:c>
      <x:c r="N319" s="141" t="n">
        <x:f>L319-M319</x:f>
        <x:v>20</x:v>
      </x:c>
      <x:c r="O319" s="142" t="n">
        <x:f>IF(L319&gt;0,N319/L319,"")</x:f>
        <x:v>0.06451612903225806</x:v>
      </x:c>
      <x:c r="P319" s="142" t="n">
        <x:f>IF(M319&gt;0,N319/M319,"")</x:f>
        <x:v>0.06896551724137931</x:v>
      </x:c>
      <x:c r="Q319" s="141" t="n">
        <x:f>ROUND(L319*(1+'Assumptions'!$B$7)/'Assumptions'!$B$9,0)*'Assumptions'!$B$9</x:f>
        <x:v>340</x:v>
      </x:c>
      <x:c r="R319" s="141" t="n">
        <x:f>Q319-M319</x:f>
        <x:v>50</x:v>
      </x:c>
      <x:c r="S319" s="143" t="n">
        <x:f>'Assumptions'!$B$8</x:f>
        <x:v>12</x:v>
      </x:c>
      <x:c r="T319" s="141" t="n">
        <x:f>N319*S319</x:f>
        <x:v>240</x:v>
      </x:c>
      <x:c r="U319" s="139" t="str">
        <x:v>Source Valid</x:v>
      </x:c>
      <x:c r="V319" s="139" t="str">
        <x:v>High</x:v>
      </x:c>
      <x:c r="W319" s="147" t="str">
        <x:v>Source wholesale and buying prices retained</x:v>
      </x:c>
      <x:c r="X319" s="139" t="str">
        <x:v>Ready</x:v>
      </x:c>
      <x:c r="Y319" s="144" t="b">
        <x:v>1</x:v>
      </x:c>
      <x:c r="Z319" s="139" t="str">
        <x:v>WS RATES.pdf</x:v>
      </x:c>
      <x:c r="AA319" s="139" t="n">
        <x:v>9</x:v>
      </x:c>
      <x:c r="AB319" s="139" t="n">
        <x:v>31</x:v>
      </x:c>
      <x:c r="AC319" s="139" t="str">
        <x:v>MAGNIFYING GLASS 70MM</x:v>
      </x:c>
      <x:c r="AD319" s="145" t="n">
        <x:v>310</x:v>
      </x:c>
      <x:c r="AE319" s="147" t="str">
        <x:v>Merged across PDFs — Exact/source-linked match</x:v>
      </x:c>
      <x:c r="AF319" s="147" t="str">
        <x:v>Exact WS RATES.pdf name</x:v>
      </x:c>
      <x:c r="AG319" s="147" t="str">
        <x:v>Exact WS RATES.pdf category</x:v>
      </x:c>
      <x:c r="AH319" s="139" t="str">
        <x:v>WS-RATES:9:31</x:v>
      </x:c>
      <x:c r="AI319" s="146"/>
      <x:c r="AJ319" s="146"/>
      <x:c r="AK319" s="146"/>
      <x:c r="AL319" s="146"/>
      <x:c r="AM319" s="146"/>
      <x:c r="AN319" s="147" t="str"/>
    </x:row>
    <x:row r="320">
      <x:c r="A320" s="139" t="str">
        <x:v>RS-000319</x:v>
      </x:c>
      <x:c r="B320" s="147" t="str">
        <x:v>RERASABLE GEL PEN GP723</x:v>
      </x:c>
      <x:c r="C320" s="139" t="str">
        <x:v>GEL PEN</x:v>
      </x:c>
      <x:c r="D320" s="139" t="str">
        <x:v>Both</x:v>
      </x:c>
      <x:c r="E320" s="147" t="str">
        <x:v>From initial classified workbook</x:v>
      </x:c>
      <x:c r="F320" s="139" t="str">
        <x:v>Piece</x:v>
      </x:c>
      <x:c r="G320" s="139"/>
      <x:c r="H320" s="139" t="str">
        <x:v>Not stated</x:v>
      </x:c>
      <x:c r="I320" s="139" t="str">
        <x:v>PKR</x:v>
      </x:c>
      <x:c r="J320" s="140" t="n">
        <x:v>540</x:v>
      </x:c>
      <x:c r="K320" s="140" t="n">
        <x:v>500</x:v>
      </x:c>
      <x:c r="L320" s="140" t="n">
        <x:v>540</x:v>
      </x:c>
      <x:c r="M320" s="140" t="n">
        <x:v>500</x:v>
      </x:c>
      <x:c r="N320" s="141" t="n">
        <x:f>L320-M320</x:f>
        <x:v>40</x:v>
      </x:c>
      <x:c r="O320" s="142" t="n">
        <x:f>IF(L320&gt;0,N320/L320,"")</x:f>
        <x:v>0.07407407407407407</x:v>
      </x:c>
      <x:c r="P320" s="142" t="n">
        <x:f>IF(M320&gt;0,N320/M320,"")</x:f>
        <x:v>0.08</x:v>
      </x:c>
      <x:c r="Q320" s="141" t="n">
        <x:f>ROUND(L320*(1+'Assumptions'!$B$7)/'Assumptions'!$B$9,0)*'Assumptions'!$B$9</x:f>
        <x:v>595</x:v>
      </x:c>
      <x:c r="R320" s="141" t="n">
        <x:f>Q320-M320</x:f>
        <x:v>95</x:v>
      </x:c>
      <x:c r="S320" s="143" t="n">
        <x:f>'Assumptions'!$B$8</x:f>
        <x:v>12</x:v>
      </x:c>
      <x:c r="T320" s="141" t="n">
        <x:f>N320*S320</x:f>
        <x:v>480</x:v>
      </x:c>
      <x:c r="U320" s="139" t="str">
        <x:v>Source Valid</x:v>
      </x:c>
      <x:c r="V320" s="139" t="str">
        <x:v>High</x:v>
      </x:c>
      <x:c r="W320" s="147" t="str">
        <x:v>Source wholesale and buying prices retained</x:v>
      </x:c>
      <x:c r="X320" s="139" t="str">
        <x:v>Ready</x:v>
      </x:c>
      <x:c r="Y320" s="144" t="b">
        <x:v>1</x:v>
      </x:c>
      <x:c r="Z320" s="139" t="str">
        <x:v>WS RATES.pdf</x:v>
      </x:c>
      <x:c r="AA320" s="139" t="n">
        <x:v>9</x:v>
      </x:c>
      <x:c r="AB320" s="139" t="n">
        <x:v>32</x:v>
      </x:c>
      <x:c r="AC320" s="139" t="str">
        <x:v>RERASABLE GEL PEN GP723</x:v>
      </x:c>
      <x:c r="AD320" s="145" t="n">
        <x:v>540</x:v>
      </x:c>
      <x:c r="AE320" s="147" t="str">
        <x:v>Merged across PDFs — Exact/source-linked match</x:v>
      </x:c>
      <x:c r="AF320" s="147" t="str">
        <x:v>Exact WS RATES.pdf name</x:v>
      </x:c>
      <x:c r="AG320" s="147" t="str">
        <x:v>Exact WS RATES.pdf category</x:v>
      </x:c>
      <x:c r="AH320" s="139" t="str">
        <x:v>WS-RATES:9:32</x:v>
      </x:c>
      <x:c r="AI320" s="146"/>
      <x:c r="AJ320" s="146"/>
      <x:c r="AK320" s="146"/>
      <x:c r="AL320" s="146"/>
      <x:c r="AM320" s="146"/>
      <x:c r="AN320" s="147" t="str"/>
    </x:row>
    <x:row r="321">
      <x:c r="A321" s="139" t="str">
        <x:v>RS-000320</x:v>
      </x:c>
      <x:c r="B321" s="147" t="str">
        <x:v>DOLLAR MIX PENCIL 24BOX</x:v>
      </x:c>
      <x:c r="C321" s="139" t="str">
        <x:v>PENCILS</x:v>
      </x:c>
      <x:c r="D321" s="139" t="str">
        <x:v>Both</x:v>
      </x:c>
      <x:c r="E321" s="147" t="str">
        <x:v>From initial classified workbook</x:v>
      </x:c>
      <x:c r="F321" s="139" t="str">
        <x:v>Box</x:v>
      </x:c>
      <x:c r="G321" s="139"/>
      <x:c r="H321" s="139" t="str">
        <x:v>Not stated</x:v>
      </x:c>
      <x:c r="I321" s="139" t="str">
        <x:v>PKR</x:v>
      </x:c>
      <x:c r="J321" s="140" t="n">
        <x:v>4000</x:v>
      </x:c>
      <x:c r="K321" s="140" t="n">
        <x:v>3920</x:v>
      </x:c>
      <x:c r="L321" s="140" t="n">
        <x:v>4000</x:v>
      </x:c>
      <x:c r="M321" s="140" t="n">
        <x:v>3920</x:v>
      </x:c>
      <x:c r="N321" s="141" t="n">
        <x:f>L321-M321</x:f>
        <x:v>80</x:v>
      </x:c>
      <x:c r="O321" s="142" t="n">
        <x:f>IF(L321&gt;0,N321/L321,"")</x:f>
        <x:v>0.02</x:v>
      </x:c>
      <x:c r="P321" s="142" t="n">
        <x:f>IF(M321&gt;0,N321/M321,"")</x:f>
        <x:v>0.02040816326530612</x:v>
      </x:c>
      <x:c r="Q321" s="141" t="n">
        <x:f>ROUND(L321*(1+'Assumptions'!$B$7)/'Assumptions'!$B$9,0)*'Assumptions'!$B$9</x:f>
        <x:v>4400</x:v>
      </x:c>
      <x:c r="R321" s="141" t="n">
        <x:f>Q321-M321</x:f>
        <x:v>480</x:v>
      </x:c>
      <x:c r="S321" s="143" t="n">
        <x:f>'Assumptions'!$B$8</x:f>
        <x:v>12</x:v>
      </x:c>
      <x:c r="T321" s="141" t="n">
        <x:f>N321*S321</x:f>
        <x:v>960</x:v>
      </x:c>
      <x:c r="U321" s="139" t="str">
        <x:v>Source Valid</x:v>
      </x:c>
      <x:c r="V321" s="139" t="str">
        <x:v>High</x:v>
      </x:c>
      <x:c r="W321" s="147" t="str">
        <x:v>Source wholesale and buying prices retained</x:v>
      </x:c>
      <x:c r="X321" s="139" t="str">
        <x:v>Ready</x:v>
      </x:c>
      <x:c r="Y321" s="144" t="b">
        <x:v>1</x:v>
      </x:c>
      <x:c r="Z321" s="139" t="str">
        <x:v>WS RATES.pdf</x:v>
      </x:c>
      <x:c r="AA321" s="139" t="n">
        <x:v>9</x:v>
      </x:c>
      <x:c r="AB321" s="139" t="n">
        <x:v>33</x:v>
      </x:c>
      <x:c r="AC321" s="139" t="str">
        <x:v>DOLLAR MIX PENCIL 24BOX</x:v>
      </x:c>
      <x:c r="AD321" s="145" t="n">
        <x:v>4000</x:v>
      </x:c>
      <x:c r="AE321" s="147" t="str">
        <x:v>Merged across PDFs — Exact/source-linked match</x:v>
      </x:c>
      <x:c r="AF321" s="147" t="str">
        <x:v>Exact WS RATES.pdf name</x:v>
      </x:c>
      <x:c r="AG321" s="147" t="str">
        <x:v>Exact WS RATES.pdf category</x:v>
      </x:c>
      <x:c r="AH321" s="139" t="str">
        <x:v>WS-RATES:9:33</x:v>
      </x:c>
      <x:c r="AI321" s="146"/>
      <x:c r="AJ321" s="146"/>
      <x:c r="AK321" s="146"/>
      <x:c r="AL321" s="146"/>
      <x:c r="AM321" s="146"/>
      <x:c r="AN321" s="147" t="str"/>
    </x:row>
    <x:row r="322">
      <x:c r="A322" s="139" t="str">
        <x:v>RS-000321</x:v>
      </x:c>
      <x:c r="B322" s="147" t="str">
        <x:v>DUX STAPLER D50</x:v>
      </x:c>
      <x:c r="C322" s="139" t="str">
        <x:v>STAPLERS</x:v>
      </x:c>
      <x:c r="D322" s="139" t="str">
        <x:v>Both</x:v>
      </x:c>
      <x:c r="E322" s="147" t="str">
        <x:v>From initial classified workbook</x:v>
      </x:c>
      <x:c r="F322" s="139" t="str">
        <x:v>Piece</x:v>
      </x:c>
      <x:c r="G322" s="139"/>
      <x:c r="H322" s="139" t="str">
        <x:v>Not stated</x:v>
      </x:c>
      <x:c r="I322" s="139" t="str">
        <x:v>PKR</x:v>
      </x:c>
      <x:c r="J322" s="140" t="n">
        <x:v>365</x:v>
      </x:c>
      <x:c r="K322" s="140" t="n">
        <x:v>340</x:v>
      </x:c>
      <x:c r="L322" s="140" t="n">
        <x:v>365</x:v>
      </x:c>
      <x:c r="M322" s="140" t="n">
        <x:v>340</x:v>
      </x:c>
      <x:c r="N322" s="141" t="n">
        <x:f>L322-M322</x:f>
        <x:v>25</x:v>
      </x:c>
      <x:c r="O322" s="142" t="n">
        <x:f>IF(L322&gt;0,N322/L322,"")</x:f>
        <x:v>0.0684931506849315</x:v>
      </x:c>
      <x:c r="P322" s="142" t="n">
        <x:f>IF(M322&gt;0,N322/M322,"")</x:f>
        <x:v>0.07352941176470588</x:v>
      </x:c>
      <x:c r="Q322" s="141" t="n">
        <x:f>ROUND(L322*(1+'Assumptions'!$B$7)/'Assumptions'!$B$9,0)*'Assumptions'!$B$9</x:f>
        <x:v>400</x:v>
      </x:c>
      <x:c r="R322" s="141" t="n">
        <x:f>Q322-M322</x:f>
        <x:v>60</x:v>
      </x:c>
      <x:c r="S322" s="143" t="n">
        <x:f>'Assumptions'!$B$8</x:f>
        <x:v>12</x:v>
      </x:c>
      <x:c r="T322" s="141" t="n">
        <x:f>N322*S322</x:f>
        <x:v>300</x:v>
      </x:c>
      <x:c r="U322" s="139" t="str">
        <x:v>Source Valid</x:v>
      </x:c>
      <x:c r="V322" s="139" t="str">
        <x:v>High</x:v>
      </x:c>
      <x:c r="W322" s="147" t="str">
        <x:v>Source wholesale and buying prices retained</x:v>
      </x:c>
      <x:c r="X322" s="139" t="str">
        <x:v>Ready</x:v>
      </x:c>
      <x:c r="Y322" s="144" t="b">
        <x:v>1</x:v>
      </x:c>
      <x:c r="Z322" s="139" t="str">
        <x:v>WS RATES.pdf</x:v>
      </x:c>
      <x:c r="AA322" s="139" t="n">
        <x:v>9</x:v>
      </x:c>
      <x:c r="AB322" s="139" t="n">
        <x:v>34</x:v>
      </x:c>
      <x:c r="AC322" s="139" t="str">
        <x:v>DUX STAPLER D50</x:v>
      </x:c>
      <x:c r="AD322" s="145" t="n">
        <x:v>365</x:v>
      </x:c>
      <x:c r="AE322" s="147" t="str">
        <x:v>Merged across PDFs — Exact/source-linked match</x:v>
      </x:c>
      <x:c r="AF322" s="147" t="str">
        <x:v>Exact WS RATES.pdf name</x:v>
      </x:c>
      <x:c r="AG322" s="147" t="str">
        <x:v>Exact WS RATES.pdf category</x:v>
      </x:c>
      <x:c r="AH322" s="139" t="str">
        <x:v>WS-RATES:9:34</x:v>
      </x:c>
      <x:c r="AI322" s="146"/>
      <x:c r="AJ322" s="146"/>
      <x:c r="AK322" s="146"/>
      <x:c r="AL322" s="146"/>
      <x:c r="AM322" s="146"/>
      <x:c r="AN322" s="147" t="str"/>
    </x:row>
    <x:row r="323">
      <x:c r="A323" s="139" t="str">
        <x:v>RS-000322</x:v>
      </x:c>
      <x:c r="B323" s="147" t="str">
        <x:v>M&amp;G GUM STICK (8G)</x:v>
      </x:c>
      <x:c r="C323" s="139" t="str">
        <x:v>GUM STICK</x:v>
      </x:c>
      <x:c r="D323" s="139" t="str">
        <x:v>Both</x:v>
      </x:c>
      <x:c r="E323" s="147" t="str">
        <x:v>From initial classified workbook</x:v>
      </x:c>
      <x:c r="F323" s="139" t="str">
        <x:v>Piece</x:v>
      </x:c>
      <x:c r="G323" s="139"/>
      <x:c r="H323" s="139" t="str">
        <x:v>Not stated</x:v>
      </x:c>
      <x:c r="I323" s="139" t="str">
        <x:v>PKR</x:v>
      </x:c>
      <x:c r="J323" s="140" t="n">
        <x:v>39</x:v>
      </x:c>
      <x:c r="K323" s="140" t="n">
        <x:v>35.5</x:v>
      </x:c>
      <x:c r="L323" s="140" t="n">
        <x:v>39</x:v>
      </x:c>
      <x:c r="M323" s="140" t="n">
        <x:v>35.5</x:v>
      </x:c>
      <x:c r="N323" s="141" t="n">
        <x:f>L323-M323</x:f>
        <x:v>3.5</x:v>
      </x:c>
      <x:c r="O323" s="142" t="n">
        <x:f>IF(L323&gt;0,N323/L323,"")</x:f>
        <x:v>0.08974358974358974</x:v>
      </x:c>
      <x:c r="P323" s="142" t="n">
        <x:f>IF(M323&gt;0,N323/M323,"")</x:f>
        <x:v>0.09859154929577464</x:v>
      </x:c>
      <x:c r="Q323" s="141" t="n">
        <x:f>ROUND(L323*(1+'Assumptions'!$B$7)/'Assumptions'!$B$9,0)*'Assumptions'!$B$9</x:f>
        <x:v>45</x:v>
      </x:c>
      <x:c r="R323" s="141" t="n">
        <x:f>Q323-M323</x:f>
        <x:v>9.5</x:v>
      </x:c>
      <x:c r="S323" s="143" t="n">
        <x:f>'Assumptions'!$B$8</x:f>
        <x:v>12</x:v>
      </x:c>
      <x:c r="T323" s="141" t="n">
        <x:f>N323*S323</x:f>
        <x:v>42</x:v>
      </x:c>
      <x:c r="U323" s="139" t="str">
        <x:v>Source Valid</x:v>
      </x:c>
      <x:c r="V323" s="139" t="str">
        <x:v>High</x:v>
      </x:c>
      <x:c r="W323" s="147" t="str">
        <x:v>Source wholesale and buying prices retained</x:v>
      </x:c>
      <x:c r="X323" s="139" t="str">
        <x:v>Ready</x:v>
      </x:c>
      <x:c r="Y323" s="144" t="b">
        <x:v>1</x:v>
      </x:c>
      <x:c r="Z323" s="139" t="str">
        <x:v>WS RATES.pdf</x:v>
      </x:c>
      <x:c r="AA323" s="139" t="n">
        <x:v>9</x:v>
      </x:c>
      <x:c r="AB323" s="139" t="n">
        <x:v>35</x:v>
      </x:c>
      <x:c r="AC323" s="139" t="str">
        <x:v>M&amp;G GUM STICK (8G)</x:v>
      </x:c>
      <x:c r="AD323" s="145" t="n">
        <x:v>39</x:v>
      </x:c>
      <x:c r="AE323" s="147" t="str">
        <x:v>Merged across PDFs — Exact/source-linked match</x:v>
      </x:c>
      <x:c r="AF323" s="147" t="str">
        <x:v>Exact WS RATES.pdf name</x:v>
      </x:c>
      <x:c r="AG323" s="147" t="str">
        <x:v>Exact WS RATES.pdf category</x:v>
      </x:c>
      <x:c r="AH323" s="139" t="str">
        <x:v>WS-RATES:9:35</x:v>
      </x:c>
      <x:c r="AI323" s="146"/>
      <x:c r="AJ323" s="146"/>
      <x:c r="AK323" s="146"/>
      <x:c r="AL323" s="146"/>
      <x:c r="AM323" s="146"/>
      <x:c r="AN323" s="147" t="str"/>
    </x:row>
    <x:row r="324">
      <x:c r="A324" s="139" t="str">
        <x:v>RS-000323</x:v>
      </x:c>
      <x:c r="B324" s="147" t="str">
        <x:v>ZIG ZAG SHARPNER</x:v>
      </x:c>
      <x:c r="C324" s="139" t="str">
        <x:v>SHARPNERS</x:v>
      </x:c>
      <x:c r="D324" s="139" t="str">
        <x:v>Both</x:v>
      </x:c>
      <x:c r="E324" s="147" t="str">
        <x:v>From initial classified workbook</x:v>
      </x:c>
      <x:c r="F324" s="139" t="str">
        <x:v>Piece</x:v>
      </x:c>
      <x:c r="G324" s="139"/>
      <x:c r="H324" s="139" t="str">
        <x:v>Not stated</x:v>
      </x:c>
      <x:c r="I324" s="139" t="str">
        <x:v>PKR</x:v>
      </x:c>
      <x:c r="J324" s="140" t="n">
        <x:v>260</x:v>
      </x:c>
      <x:c r="K324" s="140" t="n">
        <x:v>243</x:v>
      </x:c>
      <x:c r="L324" s="140" t="n">
        <x:v>260</x:v>
      </x:c>
      <x:c r="M324" s="140" t="n">
        <x:v>243</x:v>
      </x:c>
      <x:c r="N324" s="141" t="n">
        <x:f>L324-M324</x:f>
        <x:v>17</x:v>
      </x:c>
      <x:c r="O324" s="142" t="n">
        <x:f>IF(L324&gt;0,N324/L324,"")</x:f>
        <x:v>0.06538461538461539</x:v>
      </x:c>
      <x:c r="P324" s="142" t="n">
        <x:f>IF(M324&gt;0,N324/M324,"")</x:f>
        <x:v>0.06995884773662552</x:v>
      </x:c>
      <x:c r="Q324" s="141" t="n">
        <x:f>ROUND(L324*(1+'Assumptions'!$B$7)/'Assumptions'!$B$9,0)*'Assumptions'!$B$9</x:f>
        <x:v>285</x:v>
      </x:c>
      <x:c r="R324" s="141" t="n">
        <x:f>Q324-M324</x:f>
        <x:v>42</x:v>
      </x:c>
      <x:c r="S324" s="143" t="n">
        <x:f>'Assumptions'!$B$8</x:f>
        <x:v>12</x:v>
      </x:c>
      <x:c r="T324" s="141" t="n">
        <x:f>N324*S324</x:f>
        <x:v>204</x:v>
      </x:c>
      <x:c r="U324" s="139" t="str">
        <x:v>Source Valid</x:v>
      </x:c>
      <x:c r="V324" s="139" t="str">
        <x:v>High</x:v>
      </x:c>
      <x:c r="W324" s="147" t="str">
        <x:v>Source wholesale and buying prices retained</x:v>
      </x:c>
      <x:c r="X324" s="139" t="str">
        <x:v>Ready</x:v>
      </x:c>
      <x:c r="Y324" s="144" t="b">
        <x:v>1</x:v>
      </x:c>
      <x:c r="Z324" s="139" t="str">
        <x:v>WS RATES.pdf</x:v>
      </x:c>
      <x:c r="AA324" s="139" t="n">
        <x:v>9</x:v>
      </x:c>
      <x:c r="AB324" s="139" t="n">
        <x:v>36</x:v>
      </x:c>
      <x:c r="AC324" s="139" t="str">
        <x:v>ZIG ZAG SHARPNER</x:v>
      </x:c>
      <x:c r="AD324" s="145" t="n">
        <x:v>260</x:v>
      </x:c>
      <x:c r="AE324" s="147" t="str">
        <x:v>Merged across PDFs — Exact/source-linked match</x:v>
      </x:c>
      <x:c r="AF324" s="147" t="str">
        <x:v>Exact WS RATES.pdf name</x:v>
      </x:c>
      <x:c r="AG324" s="147" t="str">
        <x:v>Exact WS RATES.pdf category</x:v>
      </x:c>
      <x:c r="AH324" s="139" t="str">
        <x:v>WS-RATES:9:36</x:v>
      </x:c>
      <x:c r="AI324" s="146"/>
      <x:c r="AJ324" s="146"/>
      <x:c r="AK324" s="146"/>
      <x:c r="AL324" s="146"/>
      <x:c r="AM324" s="146"/>
      <x:c r="AN324" s="147" t="str"/>
    </x:row>
    <x:row r="325">
      <x:c r="A325" s="139" t="str">
        <x:v>RS-000324</x:v>
      </x:c>
      <x:c r="B325" s="147" t="str">
        <x:v>2026 DAIRY 1900</x:v>
      </x:c>
      <x:c r="C325" s="139" t="str">
        <x:v>CHINA DAIRIES</x:v>
      </x:c>
      <x:c r="D325" s="139" t="str">
        <x:v>Both</x:v>
      </x:c>
      <x:c r="E325" s="147" t="str">
        <x:v>From initial classified workbook</x:v>
      </x:c>
      <x:c r="F325" s="139" t="str">
        <x:v>Piece</x:v>
      </x:c>
      <x:c r="G325" s="139"/>
      <x:c r="H325" s="139" t="str">
        <x:v>Not stated</x:v>
      </x:c>
      <x:c r="I325" s="139" t="str">
        <x:v>PKR</x:v>
      </x:c>
      <x:c r="J325" s="140" t="n">
        <x:v>1100</x:v>
      </x:c>
      <x:c r="K325" s="140" t="n">
        <x:v>970</x:v>
      </x:c>
      <x:c r="L325" s="140" t="n">
        <x:v>1100</x:v>
      </x:c>
      <x:c r="M325" s="140" t="n">
        <x:v>970</x:v>
      </x:c>
      <x:c r="N325" s="141" t="n">
        <x:f>L325-M325</x:f>
        <x:v>130</x:v>
      </x:c>
      <x:c r="O325" s="142" t="n">
        <x:f>IF(L325&gt;0,N325/L325,"")</x:f>
        <x:v>0.11818181818181818</x:v>
      </x:c>
      <x:c r="P325" s="142" t="n">
        <x:f>IF(M325&gt;0,N325/M325,"")</x:f>
        <x:v>0.13402061855670103</x:v>
      </x:c>
      <x:c r="Q325" s="141" t="n">
        <x:f>ROUND(L325*(1+'Assumptions'!$B$7)/'Assumptions'!$B$9,0)*'Assumptions'!$B$9</x:f>
        <x:v>1210</x:v>
      </x:c>
      <x:c r="R325" s="141" t="n">
        <x:f>Q325-M325</x:f>
        <x:v>240</x:v>
      </x:c>
      <x:c r="S325" s="143" t="n">
        <x:f>'Assumptions'!$B$8</x:f>
        <x:v>12</x:v>
      </x:c>
      <x:c r="T325" s="141" t="n">
        <x:f>N325*S325</x:f>
        <x:v>1560</x:v>
      </x:c>
      <x:c r="U325" s="139" t="str">
        <x:v>Source Valid</x:v>
      </x:c>
      <x:c r="V325" s="139" t="str">
        <x:v>High</x:v>
      </x:c>
      <x:c r="W325" s="147" t="str">
        <x:v>Source wholesale and buying prices retained</x:v>
      </x:c>
      <x:c r="X325" s="139" t="str">
        <x:v>Ready</x:v>
      </x:c>
      <x:c r="Y325" s="144" t="b">
        <x:v>1</x:v>
      </x:c>
      <x:c r="Z325" s="139" t="str">
        <x:v>WS RATES.pdf</x:v>
      </x:c>
      <x:c r="AA325" s="139" t="n">
        <x:v>9</x:v>
      </x:c>
      <x:c r="AB325" s="139" t="n">
        <x:v>37</x:v>
      </x:c>
      <x:c r="AC325" s="139" t="str">
        <x:v>2026 DAIRY 1900</x:v>
      </x:c>
      <x:c r="AD325" s="145" t="n">
        <x:v>1100</x:v>
      </x:c>
      <x:c r="AE325" s="147" t="str">
        <x:v>Merged across PDFs — Exact/source-linked match</x:v>
      </x:c>
      <x:c r="AF325" s="147" t="str">
        <x:v>Exact WS RATES.pdf name</x:v>
      </x:c>
      <x:c r="AG325" s="147" t="str">
        <x:v>Exact WS RATES.pdf category</x:v>
      </x:c>
      <x:c r="AH325" s="139" t="str">
        <x:v>WS-RATES:9:37</x:v>
      </x:c>
      <x:c r="AI325" s="146"/>
      <x:c r="AJ325" s="146"/>
      <x:c r="AK325" s="146"/>
      <x:c r="AL325" s="146"/>
      <x:c r="AM325" s="146"/>
      <x:c r="AN325" s="147" t="str"/>
    </x:row>
    <x:row r="326">
      <x:c r="A326" s="139" t="str">
        <x:v>RS-000325</x:v>
      </x:c>
      <x:c r="B326" s="147" t="str">
        <x:v>2026 DAIRY 1800</x:v>
      </x:c>
      <x:c r="C326" s="139" t="str">
        <x:v>CHINA DAIRIES</x:v>
      </x:c>
      <x:c r="D326" s="139" t="str">
        <x:v>Both</x:v>
      </x:c>
      <x:c r="E326" s="147" t="str">
        <x:v>From initial classified workbook</x:v>
      </x:c>
      <x:c r="F326" s="139" t="str">
        <x:v>Piece</x:v>
      </x:c>
      <x:c r="G326" s="139"/>
      <x:c r="H326" s="139" t="str">
        <x:v>Not stated</x:v>
      </x:c>
      <x:c r="I326" s="139" t="str">
        <x:v>PKR</x:v>
      </x:c>
      <x:c r="J326" s="140" t="n">
        <x:v>1050</x:v>
      </x:c>
      <x:c r="K326" s="140" t="n">
        <x:v>920</x:v>
      </x:c>
      <x:c r="L326" s="140" t="n">
        <x:v>1050</x:v>
      </x:c>
      <x:c r="M326" s="140" t="n">
        <x:v>920</x:v>
      </x:c>
      <x:c r="N326" s="141" t="n">
        <x:f>L326-M326</x:f>
        <x:v>130</x:v>
      </x:c>
      <x:c r="O326" s="142" t="n">
        <x:f>IF(L326&gt;0,N326/L326,"")</x:f>
        <x:v>0.12380952380952381</x:v>
      </x:c>
      <x:c r="P326" s="142" t="n">
        <x:f>IF(M326&gt;0,N326/M326,"")</x:f>
        <x:v>0.14130434782608695</x:v>
      </x:c>
      <x:c r="Q326" s="141" t="n">
        <x:f>ROUND(L326*(1+'Assumptions'!$B$7)/'Assumptions'!$B$9,0)*'Assumptions'!$B$9</x:f>
        <x:v>1155</x:v>
      </x:c>
      <x:c r="R326" s="141" t="n">
        <x:f>Q326-M326</x:f>
        <x:v>235</x:v>
      </x:c>
      <x:c r="S326" s="143" t="n">
        <x:f>'Assumptions'!$B$8</x:f>
        <x:v>12</x:v>
      </x:c>
      <x:c r="T326" s="141" t="n">
        <x:f>N326*S326</x:f>
        <x:v>1560</x:v>
      </x:c>
      <x:c r="U326" s="139" t="str">
        <x:v>Source Valid</x:v>
      </x:c>
      <x:c r="V326" s="139" t="str">
        <x:v>High</x:v>
      </x:c>
      <x:c r="W326" s="147" t="str">
        <x:v>Source wholesale and buying prices retained</x:v>
      </x:c>
      <x:c r="X326" s="139" t="str">
        <x:v>Ready</x:v>
      </x:c>
      <x:c r="Y326" s="144" t="b">
        <x:v>1</x:v>
      </x:c>
      <x:c r="Z326" s="139" t="str">
        <x:v>WS RATES.pdf</x:v>
      </x:c>
      <x:c r="AA326" s="139" t="n">
        <x:v>10</x:v>
      </x:c>
      <x:c r="AB326" s="139" t="n">
        <x:v>2</x:v>
      </x:c>
      <x:c r="AC326" s="139" t="str">
        <x:v>2026 DAIRY 1800</x:v>
      </x:c>
      <x:c r="AD326" s="145" t="n">
        <x:v>1050</x:v>
      </x:c>
      <x:c r="AE326" s="147" t="str">
        <x:v>Merged across PDFs — Exact/source-linked match</x:v>
      </x:c>
      <x:c r="AF326" s="147" t="str">
        <x:v>Exact WS RATES.pdf name</x:v>
      </x:c>
      <x:c r="AG326" s="147" t="str">
        <x:v>Exact WS RATES.pdf category</x:v>
      </x:c>
      <x:c r="AH326" s="139" t="str">
        <x:v>WS-RATES:10:2</x:v>
      </x:c>
      <x:c r="AI326" s="146"/>
      <x:c r="AJ326" s="146"/>
      <x:c r="AK326" s="146"/>
      <x:c r="AL326" s="146"/>
      <x:c r="AM326" s="146"/>
      <x:c r="AN326" s="147" t="str"/>
    </x:row>
    <x:row r="327">
      <x:c r="A327" s="139" t="str">
        <x:v>RS-000326</x:v>
      </x:c>
      <x:c r="B327" s="147" t="str">
        <x:v>2026 DAIRY 900</x:v>
      </x:c>
      <x:c r="C327" s="139" t="str">
        <x:v>CHINA DAIRIES</x:v>
      </x:c>
      <x:c r="D327" s="139" t="str">
        <x:v>Both</x:v>
      </x:c>
      <x:c r="E327" s="147" t="str">
        <x:v>From initial classified workbook</x:v>
      </x:c>
      <x:c r="F327" s="139" t="str">
        <x:v>Piece</x:v>
      </x:c>
      <x:c r="G327" s="139"/>
      <x:c r="H327" s="139" t="str">
        <x:v>Not stated</x:v>
      </x:c>
      <x:c r="I327" s="139" t="str">
        <x:v>PKR</x:v>
      </x:c>
      <x:c r="J327" s="140" t="n">
        <x:v>600</x:v>
      </x:c>
      <x:c r="K327" s="140" t="n">
        <x:v>470</x:v>
      </x:c>
      <x:c r="L327" s="140" t="n">
        <x:v>600</x:v>
      </x:c>
      <x:c r="M327" s="140" t="n">
        <x:v>470</x:v>
      </x:c>
      <x:c r="N327" s="141" t="n">
        <x:f>L327-M327</x:f>
        <x:v>130</x:v>
      </x:c>
      <x:c r="O327" s="142" t="n">
        <x:f>IF(L327&gt;0,N327/L327,"")</x:f>
        <x:v>0.21666666666666667</x:v>
      </x:c>
      <x:c r="P327" s="142" t="n">
        <x:f>IF(M327&gt;0,N327/M327,"")</x:f>
        <x:v>0.2765957446808511</x:v>
      </x:c>
      <x:c r="Q327" s="141" t="n">
        <x:f>ROUND(L327*(1+'Assumptions'!$B$7)/'Assumptions'!$B$9,0)*'Assumptions'!$B$9</x:f>
        <x:v>660</x:v>
      </x:c>
      <x:c r="R327" s="141" t="n">
        <x:f>Q327-M327</x:f>
        <x:v>190</x:v>
      </x:c>
      <x:c r="S327" s="143" t="n">
        <x:f>'Assumptions'!$B$8</x:f>
        <x:v>12</x:v>
      </x:c>
      <x:c r="T327" s="141" t="n">
        <x:f>N327*S327</x:f>
        <x:v>1560</x:v>
      </x:c>
      <x:c r="U327" s="139" t="str">
        <x:v>Source Valid</x:v>
      </x:c>
      <x:c r="V327" s="139" t="str">
        <x:v>High</x:v>
      </x:c>
      <x:c r="W327" s="147" t="str">
        <x:v>Source wholesale and buying prices retained</x:v>
      </x:c>
      <x:c r="X327" s="139" t="str">
        <x:v>Ready</x:v>
      </x:c>
      <x:c r="Y327" s="144" t="b">
        <x:v>1</x:v>
      </x:c>
      <x:c r="Z327" s="139" t="str">
        <x:v>WS RATES.pdf</x:v>
      </x:c>
      <x:c r="AA327" s="139" t="n">
        <x:v>10</x:v>
      </x:c>
      <x:c r="AB327" s="139" t="n">
        <x:v>3</x:v>
      </x:c>
      <x:c r="AC327" s="139" t="str">
        <x:v>2026 DAIRY 900</x:v>
      </x:c>
      <x:c r="AD327" s="145" t="n">
        <x:v>600</x:v>
      </x:c>
      <x:c r="AE327" s="147" t="str">
        <x:v>Merged across PDFs — Exact/source-linked match</x:v>
      </x:c>
      <x:c r="AF327" s="147" t="str">
        <x:v>Exact WS RATES.pdf name</x:v>
      </x:c>
      <x:c r="AG327" s="147" t="str">
        <x:v>Exact WS RATES.pdf category</x:v>
      </x:c>
      <x:c r="AH327" s="139" t="str">
        <x:v>WS-RATES:10:3</x:v>
      </x:c>
      <x:c r="AI327" s="146"/>
      <x:c r="AJ327" s="146"/>
      <x:c r="AK327" s="146"/>
      <x:c r="AL327" s="146"/>
      <x:c r="AM327" s="146"/>
      <x:c r="AN327" s="147" t="str"/>
    </x:row>
    <x:row r="328">
      <x:c r="A328" s="139" t="str">
        <x:v>RS-000327</x:v>
      </x:c>
      <x:c r="B328" s="147" t="str">
        <x:v>2026 DAIRY 1200</x:v>
      </x:c>
      <x:c r="C328" s="139" t="str">
        <x:v>CHINA DAIRIES</x:v>
      </x:c>
      <x:c r="D328" s="139" t="str">
        <x:v>Both</x:v>
      </x:c>
      <x:c r="E328" s="147" t="str">
        <x:v>From initial classified workbook</x:v>
      </x:c>
      <x:c r="F328" s="139" t="str">
        <x:v>Piece</x:v>
      </x:c>
      <x:c r="G328" s="139"/>
      <x:c r="H328" s="139" t="str">
        <x:v>Not stated</x:v>
      </x:c>
      <x:c r="I328" s="139" t="str">
        <x:v>PKR</x:v>
      </x:c>
      <x:c r="J328" s="140" t="n">
        <x:v>750</x:v>
      </x:c>
      <x:c r="K328" s="140" t="n">
        <x:v>620</x:v>
      </x:c>
      <x:c r="L328" s="140" t="n">
        <x:v>750</x:v>
      </x:c>
      <x:c r="M328" s="140" t="n">
        <x:v>620</x:v>
      </x:c>
      <x:c r="N328" s="141" t="n">
        <x:f>L328-M328</x:f>
        <x:v>130</x:v>
      </x:c>
      <x:c r="O328" s="142" t="n">
        <x:f>IF(L328&gt;0,N328/L328,"")</x:f>
        <x:v>0.17333333333333334</x:v>
      </x:c>
      <x:c r="P328" s="142" t="n">
        <x:f>IF(M328&gt;0,N328/M328,"")</x:f>
        <x:v>0.20967741935483872</x:v>
      </x:c>
      <x:c r="Q328" s="141" t="n">
        <x:f>ROUND(L328*(1+'Assumptions'!$B$7)/'Assumptions'!$B$9,0)*'Assumptions'!$B$9</x:f>
        <x:v>825</x:v>
      </x:c>
      <x:c r="R328" s="141" t="n">
        <x:f>Q328-M328</x:f>
        <x:v>205</x:v>
      </x:c>
      <x:c r="S328" s="143" t="n">
        <x:f>'Assumptions'!$B$8</x:f>
        <x:v>12</x:v>
      </x:c>
      <x:c r="T328" s="141" t="n">
        <x:f>N328*S328</x:f>
        <x:v>1560</x:v>
      </x:c>
      <x:c r="U328" s="139" t="str">
        <x:v>Source Valid</x:v>
      </x:c>
      <x:c r="V328" s="139" t="str">
        <x:v>High</x:v>
      </x:c>
      <x:c r="W328" s="147" t="str">
        <x:v>Source wholesale and buying prices retained</x:v>
      </x:c>
      <x:c r="X328" s="139" t="str">
        <x:v>Ready</x:v>
      </x:c>
      <x:c r="Y328" s="144" t="b">
        <x:v>1</x:v>
      </x:c>
      <x:c r="Z328" s="139" t="str">
        <x:v>WS RATES.pdf</x:v>
      </x:c>
      <x:c r="AA328" s="139" t="n">
        <x:v>10</x:v>
      </x:c>
      <x:c r="AB328" s="139" t="n">
        <x:v>4</x:v>
      </x:c>
      <x:c r="AC328" s="139" t="str">
        <x:v>2026 DAIRY 1200</x:v>
      </x:c>
      <x:c r="AD328" s="145" t="n">
        <x:v>750</x:v>
      </x:c>
      <x:c r="AE328" s="147" t="str">
        <x:v>Merged across PDFs — Exact/source-linked match</x:v>
      </x:c>
      <x:c r="AF328" s="147" t="str">
        <x:v>Exact WS RATES.pdf name</x:v>
      </x:c>
      <x:c r="AG328" s="147" t="str">
        <x:v>Exact WS RATES.pdf category</x:v>
      </x:c>
      <x:c r="AH328" s="139" t="str">
        <x:v>WS-RATES:10:4</x:v>
      </x:c>
      <x:c r="AI328" s="146"/>
      <x:c r="AJ328" s="146"/>
      <x:c r="AK328" s="146"/>
      <x:c r="AL328" s="146"/>
      <x:c r="AM328" s="146"/>
      <x:c r="AN328" s="147" t="str"/>
    </x:row>
    <x:row r="329">
      <x:c r="A329" s="139" t="str">
        <x:v>RS-000328</x:v>
      </x:c>
      <x:c r="B329" s="147" t="str">
        <x:v>PRICE TAG MACHINE</x:v>
      </x:c>
      <x:c r="C329" s="139" t="str">
        <x:v>CHINA DAIRIES</x:v>
      </x:c>
      <x:c r="D329" s="139" t="str">
        <x:v>Both</x:v>
      </x:c>
      <x:c r="E329" s="147" t="str">
        <x:v>From initial classified workbook</x:v>
      </x:c>
      <x:c r="F329" s="139" t="str">
        <x:v>Piece</x:v>
      </x:c>
      <x:c r="G329" s="139"/>
      <x:c r="H329" s="139" t="str">
        <x:v>Not stated</x:v>
      </x:c>
      <x:c r="I329" s="139" t="str">
        <x:v>PKR</x:v>
      </x:c>
      <x:c r="J329" s="140" t="n">
        <x:v>850</x:v>
      </x:c>
      <x:c r="K329" s="140" t="n">
        <x:v>670</x:v>
      </x:c>
      <x:c r="L329" s="140" t="n">
        <x:v>850</x:v>
      </x:c>
      <x:c r="M329" s="140" t="n">
        <x:v>670</x:v>
      </x:c>
      <x:c r="N329" s="141" t="n">
        <x:f>L329-M329</x:f>
        <x:v>180</x:v>
      </x:c>
      <x:c r="O329" s="142" t="n">
        <x:f>IF(L329&gt;0,N329/L329,"")</x:f>
        <x:v>0.21176470588235294</x:v>
      </x:c>
      <x:c r="P329" s="142" t="n">
        <x:f>IF(M329&gt;0,N329/M329,"")</x:f>
        <x:v>0.26865671641791045</x:v>
      </x:c>
      <x:c r="Q329" s="141" t="n">
        <x:f>ROUND(L329*(1+'Assumptions'!$B$7)/'Assumptions'!$B$9,0)*'Assumptions'!$B$9</x:f>
        <x:v>935</x:v>
      </x:c>
      <x:c r="R329" s="141" t="n">
        <x:f>Q329-M329</x:f>
        <x:v>265</x:v>
      </x:c>
      <x:c r="S329" s="143" t="n">
        <x:f>'Assumptions'!$B$8</x:f>
        <x:v>12</x:v>
      </x:c>
      <x:c r="T329" s="141" t="n">
        <x:f>N329*S329</x:f>
        <x:v>2160</x:v>
      </x:c>
      <x:c r="U329" s="139" t="str">
        <x:v>Source Valid</x:v>
      </x:c>
      <x:c r="V329" s="139" t="str">
        <x:v>High</x:v>
      </x:c>
      <x:c r="W329" s="147" t="str">
        <x:v>Source wholesale and buying prices retained</x:v>
      </x:c>
      <x:c r="X329" s="139" t="str">
        <x:v>Ready</x:v>
      </x:c>
      <x:c r="Y329" s="144" t="b">
        <x:v>1</x:v>
      </x:c>
      <x:c r="Z329" s="139" t="str">
        <x:v>WS RATES.pdf</x:v>
      </x:c>
      <x:c r="AA329" s="139" t="n">
        <x:v>10</x:v>
      </x:c>
      <x:c r="AB329" s="139" t="n">
        <x:v>5</x:v>
      </x:c>
      <x:c r="AC329" s="139" t="str">
        <x:v>PRICE TAG MACHINE</x:v>
      </x:c>
      <x:c r="AD329" s="145" t="n">
        <x:v>850</x:v>
      </x:c>
      <x:c r="AE329" s="147" t="str">
        <x:v>Merged across PDFs — Exact/source-linked match</x:v>
      </x:c>
      <x:c r="AF329" s="147" t="str">
        <x:v>Exact WS RATES.pdf name</x:v>
      </x:c>
      <x:c r="AG329" s="147" t="str">
        <x:v>Exact WS RATES.pdf category</x:v>
      </x:c>
      <x:c r="AH329" s="139" t="str">
        <x:v>WS-RATES:10:5</x:v>
      </x:c>
      <x:c r="AI329" s="146"/>
      <x:c r="AJ329" s="146"/>
      <x:c r="AK329" s="146"/>
      <x:c r="AL329" s="146"/>
      <x:c r="AM329" s="146"/>
      <x:c r="AN329" s="147" t="str"/>
    </x:row>
    <x:row r="330">
      <x:c r="A330" s="139" t="str">
        <x:v>RS-000329</x:v>
      </x:c>
      <x:c r="B330" s="147" t="str">
        <x:v>CELL 2025H</x:v>
      </x:c>
      <x:c r="C330" s="139" t="str">
        <x:v>CHINA DAIRIES</x:v>
      </x:c>
      <x:c r="D330" s="139" t="str">
        <x:v>Both</x:v>
      </x:c>
      <x:c r="E330" s="147" t="str">
        <x:v>From initial classified workbook</x:v>
      </x:c>
      <x:c r="F330" s="139" t="str">
        <x:v>Piece</x:v>
      </x:c>
      <x:c r="G330" s="139"/>
      <x:c r="H330" s="139" t="str">
        <x:v>Not stated</x:v>
      </x:c>
      <x:c r="I330" s="139" t="str">
        <x:v>PKR</x:v>
      </x:c>
      <x:c r="J330" s="140" t="n">
        <x:v>140</x:v>
      </x:c>
      <x:c r="K330" s="140" t="n">
        <x:v>110</x:v>
      </x:c>
      <x:c r="L330" s="140" t="n">
        <x:v>140</x:v>
      </x:c>
      <x:c r="M330" s="140" t="n">
        <x:v>110</x:v>
      </x:c>
      <x:c r="N330" s="141" t="n">
        <x:f>L330-M330</x:f>
        <x:v>30</x:v>
      </x:c>
      <x:c r="O330" s="142" t="n">
        <x:f>IF(L330&gt;0,N330/L330,"")</x:f>
        <x:v>0.21428571428571427</x:v>
      </x:c>
      <x:c r="P330" s="142" t="n">
        <x:f>IF(M330&gt;0,N330/M330,"")</x:f>
        <x:v>0.2727272727272727</x:v>
      </x:c>
      <x:c r="Q330" s="141" t="n">
        <x:f>ROUND(L330*(1+'Assumptions'!$B$7)/'Assumptions'!$B$9,0)*'Assumptions'!$B$9</x:f>
        <x:v>155</x:v>
      </x:c>
      <x:c r="R330" s="141" t="n">
        <x:f>Q330-M330</x:f>
        <x:v>45</x:v>
      </x:c>
      <x:c r="S330" s="143" t="n">
        <x:f>'Assumptions'!$B$8</x:f>
        <x:v>12</x:v>
      </x:c>
      <x:c r="T330" s="141" t="n">
        <x:f>N330*S330</x:f>
        <x:v>360</x:v>
      </x:c>
      <x:c r="U330" s="139" t="str">
        <x:v>Source Valid</x:v>
      </x:c>
      <x:c r="V330" s="139" t="str">
        <x:v>High</x:v>
      </x:c>
      <x:c r="W330" s="147" t="str">
        <x:v>Source wholesale and buying prices retained</x:v>
      </x:c>
      <x:c r="X330" s="139" t="str">
        <x:v>Ready</x:v>
      </x:c>
      <x:c r="Y330" s="144" t="b">
        <x:v>1</x:v>
      </x:c>
      <x:c r="Z330" s="139" t="str">
        <x:v>WS RATES.pdf</x:v>
      </x:c>
      <x:c r="AA330" s="139" t="n">
        <x:v>10</x:v>
      </x:c>
      <x:c r="AB330" s="139" t="n">
        <x:v>6</x:v>
      </x:c>
      <x:c r="AC330" s="139" t="str">
        <x:v>CELL 2025H</x:v>
      </x:c>
      <x:c r="AD330" s="145" t="n">
        <x:v>140</x:v>
      </x:c>
      <x:c r="AE330" s="147" t="str">
        <x:v>Merged across PDFs — Exact/source-linked match</x:v>
      </x:c>
      <x:c r="AF330" s="147" t="str">
        <x:v>Exact WS RATES.pdf name</x:v>
      </x:c>
      <x:c r="AG330" s="147" t="str">
        <x:v>Exact WS RATES.pdf category</x:v>
      </x:c>
      <x:c r="AH330" s="139" t="str">
        <x:v>WS-RATES:10:6</x:v>
      </x:c>
      <x:c r="AI330" s="146"/>
      <x:c r="AJ330" s="146"/>
      <x:c r="AK330" s="146"/>
      <x:c r="AL330" s="146"/>
      <x:c r="AM330" s="146"/>
      <x:c r="AN330" s="147" t="str"/>
    </x:row>
    <x:row r="331">
      <x:c r="A331" s="139" t="str">
        <x:v>RS-000330</x:v>
      </x:c>
      <x:c r="B331" s="147" t="str">
        <x:v>P10 PRACTICAL COPY</x:v>
      </x:c>
      <x:c r="C331" s="139" t="str">
        <x:v>PRACTICAL COPY</x:v>
      </x:c>
      <x:c r="D331" s="139" t="str">
        <x:v>Both</x:v>
      </x:c>
      <x:c r="E331" s="147" t="str">
        <x:v>From initial classified workbook</x:v>
      </x:c>
      <x:c r="F331" s="139" t="str">
        <x:v>Piece</x:v>
      </x:c>
      <x:c r="G331" s="139"/>
      <x:c r="H331" s="139" t="str">
        <x:v>Not stated</x:v>
      </x:c>
      <x:c r="I331" s="139" t="str">
        <x:v>PKR</x:v>
      </x:c>
      <x:c r="J331" s="140" t="n">
        <x:v>320</x:v>
      </x:c>
      <x:c r="K331" s="140" t="n">
        <x:v>265</x:v>
      </x:c>
      <x:c r="L331" s="140" t="n">
        <x:v>320</x:v>
      </x:c>
      <x:c r="M331" s="140" t="n">
        <x:v>265</x:v>
      </x:c>
      <x:c r="N331" s="141" t="n">
        <x:f>L331-M331</x:f>
        <x:v>55</x:v>
      </x:c>
      <x:c r="O331" s="142" t="n">
        <x:f>IF(L331&gt;0,N331/L331,"")</x:f>
        <x:v>0.171875</x:v>
      </x:c>
      <x:c r="P331" s="142" t="n">
        <x:f>IF(M331&gt;0,N331/M331,"")</x:f>
        <x:v>0.20754716981132076</x:v>
      </x:c>
      <x:c r="Q331" s="141" t="n">
        <x:f>ROUND(L331*(1+'Assumptions'!$B$7)/'Assumptions'!$B$9,0)*'Assumptions'!$B$9</x:f>
        <x:v>350</x:v>
      </x:c>
      <x:c r="R331" s="141" t="n">
        <x:f>Q331-M331</x:f>
        <x:v>85</x:v>
      </x:c>
      <x:c r="S331" s="143" t="n">
        <x:f>'Assumptions'!$B$8</x:f>
        <x:v>12</x:v>
      </x:c>
      <x:c r="T331" s="141" t="n">
        <x:f>N331*S331</x:f>
        <x:v>660</x:v>
      </x:c>
      <x:c r="U331" s="139" t="str">
        <x:v>Source Valid</x:v>
      </x:c>
      <x:c r="V331" s="139" t="str">
        <x:v>High</x:v>
      </x:c>
      <x:c r="W331" s="147" t="str">
        <x:v>Source wholesale and buying prices retained</x:v>
      </x:c>
      <x:c r="X331" s="139" t="str">
        <x:v>Ready</x:v>
      </x:c>
      <x:c r="Y331" s="144" t="b">
        <x:v>1</x:v>
      </x:c>
      <x:c r="Z331" s="139" t="str">
        <x:v>WS RATES.pdf</x:v>
      </x:c>
      <x:c r="AA331" s="139" t="n">
        <x:v>10</x:v>
      </x:c>
      <x:c r="AB331" s="139" t="n">
        <x:v>7</x:v>
      </x:c>
      <x:c r="AC331" s="139" t="str">
        <x:v>P10 PRACTICAL COPY</x:v>
      </x:c>
      <x:c r="AD331" s="145" t="n">
        <x:v>320</x:v>
      </x:c>
      <x:c r="AE331" s="147" t="str">
        <x:v>Merged across PDFs — Exact/source-linked match</x:v>
      </x:c>
      <x:c r="AF331" s="147" t="str">
        <x:v>Exact WS RATES.pdf name</x:v>
      </x:c>
      <x:c r="AG331" s="147" t="str">
        <x:v>Exact WS RATES.pdf category</x:v>
      </x:c>
      <x:c r="AH331" s="139" t="str">
        <x:v>WS-RATES:10:7</x:v>
      </x:c>
      <x:c r="AI331" s="146"/>
      <x:c r="AJ331" s="146"/>
      <x:c r="AK331" s="146"/>
      <x:c r="AL331" s="146"/>
      <x:c r="AM331" s="146"/>
      <x:c r="AN331" s="147" t="str"/>
    </x:row>
    <x:row r="332">
      <x:c r="A332" s="139" t="str">
        <x:v>RS-000331</x:v>
      </x:c>
      <x:c r="B332" s="147" t="str">
        <x:v>TUFF TAPE</x:v>
      </x:c>
      <x:c r="C332" s="139" t="str">
        <x:v>TAPE</x:v>
      </x:c>
      <x:c r="D332" s="139" t="str">
        <x:v>Both</x:v>
      </x:c>
      <x:c r="E332" s="147" t="str">
        <x:v>From initial classified workbook</x:v>
      </x:c>
      <x:c r="F332" s="139" t="str">
        <x:v>Piece</x:v>
      </x:c>
      <x:c r="G332" s="139"/>
      <x:c r="H332" s="139" t="str">
        <x:v>Not stated</x:v>
      </x:c>
      <x:c r="I332" s="139" t="str">
        <x:v>PKR</x:v>
      </x:c>
      <x:c r="J332" s="140" t="n">
        <x:v>255</x:v>
      </x:c>
      <x:c r="K332" s="140" t="n">
        <x:v>240</x:v>
      </x:c>
      <x:c r="L332" s="140" t="n">
        <x:v>255</x:v>
      </x:c>
      <x:c r="M332" s="140" t="n">
        <x:v>240</x:v>
      </x:c>
      <x:c r="N332" s="141" t="n">
        <x:f>L332-M332</x:f>
        <x:v>15</x:v>
      </x:c>
      <x:c r="O332" s="142" t="n">
        <x:f>IF(L332&gt;0,N332/L332,"")</x:f>
        <x:v>0.058823529411764705</x:v>
      </x:c>
      <x:c r="P332" s="142" t="n">
        <x:f>IF(M332&gt;0,N332/M332,"")</x:f>
        <x:v>0.0625</x:v>
      </x:c>
      <x:c r="Q332" s="141" t="n">
        <x:f>ROUND(L332*(1+'Assumptions'!$B$7)/'Assumptions'!$B$9,0)*'Assumptions'!$B$9</x:f>
        <x:v>280</x:v>
      </x:c>
      <x:c r="R332" s="141" t="n">
        <x:f>Q332-M332</x:f>
        <x:v>40</x:v>
      </x:c>
      <x:c r="S332" s="143" t="n">
        <x:f>'Assumptions'!$B$8</x:f>
        <x:v>12</x:v>
      </x:c>
      <x:c r="T332" s="141" t="n">
        <x:f>N332*S332</x:f>
        <x:v>180</x:v>
      </x:c>
      <x:c r="U332" s="139" t="str">
        <x:v>Source Valid</x:v>
      </x:c>
      <x:c r="V332" s="139" t="str">
        <x:v>High</x:v>
      </x:c>
      <x:c r="W332" s="147" t="str">
        <x:v>Source wholesale and buying prices retained</x:v>
      </x:c>
      <x:c r="X332" s="139" t="str">
        <x:v>Ready</x:v>
      </x:c>
      <x:c r="Y332" s="144" t="b">
        <x:v>1</x:v>
      </x:c>
      <x:c r="Z332" s="139" t="str">
        <x:v>WS RATES.pdf</x:v>
      </x:c>
      <x:c r="AA332" s="139" t="n">
        <x:v>10</x:v>
      </x:c>
      <x:c r="AB332" s="139" t="n">
        <x:v>8</x:v>
      </x:c>
      <x:c r="AC332" s="139" t="str">
        <x:v>TUFF TAPE</x:v>
      </x:c>
      <x:c r="AD332" s="145" t="n">
        <x:v>255</x:v>
      </x:c>
      <x:c r="AE332" s="147" t="str">
        <x:v>Merged across PDFs — Exact/source-linked match</x:v>
      </x:c>
      <x:c r="AF332" s="147" t="str">
        <x:v>Exact WS RATES.pdf name</x:v>
      </x:c>
      <x:c r="AG332" s="147" t="str">
        <x:v>Exact WS RATES.pdf category</x:v>
      </x:c>
      <x:c r="AH332" s="139" t="str">
        <x:v>WS-RATES:10:8</x:v>
      </x:c>
      <x:c r="AI332" s="146"/>
      <x:c r="AJ332" s="146"/>
      <x:c r="AK332" s="146"/>
      <x:c r="AL332" s="146"/>
      <x:c r="AM332" s="146"/>
      <x:c r="AN332" s="147" t="str"/>
    </x:row>
    <x:row r="333">
      <x:c r="A333" s="139" t="str">
        <x:v>RS-000332</x:v>
      </x:c>
      <x:c r="B333" s="147" t="str">
        <x:v>SHUTTLE FBD 406</x:v>
      </x:c>
      <x:c r="C333" s="139" t="str">
        <x:v>RACKETS</x:v>
      </x:c>
      <x:c r="D333" s="139" t="str">
        <x:v>Both</x:v>
      </x:c>
      <x:c r="E333" s="147" t="str">
        <x:v>From initial classified workbook</x:v>
      </x:c>
      <x:c r="F333" s="139" t="str">
        <x:v>Piece</x:v>
      </x:c>
      <x:c r="G333" s="139"/>
      <x:c r="H333" s="139" t="str">
        <x:v>Not stated</x:v>
      </x:c>
      <x:c r="I333" s="139" t="str">
        <x:v>PKR</x:v>
      </x:c>
      <x:c r="J333" s="140" t="n">
        <x:v>300</x:v>
      </x:c>
      <x:c r="K333" s="140" t="n">
        <x:v>240</x:v>
      </x:c>
      <x:c r="L333" s="140" t="n">
        <x:v>300</x:v>
      </x:c>
      <x:c r="M333" s="140" t="n">
        <x:v>240</x:v>
      </x:c>
      <x:c r="N333" s="141" t="n">
        <x:f>L333-M333</x:f>
        <x:v>60</x:v>
      </x:c>
      <x:c r="O333" s="142" t="n">
        <x:f>IF(L333&gt;0,N333/L333,"")</x:f>
        <x:v>0.2</x:v>
      </x:c>
      <x:c r="P333" s="142" t="n">
        <x:f>IF(M333&gt;0,N333/M333,"")</x:f>
        <x:v>0.25</x:v>
      </x:c>
      <x:c r="Q333" s="141" t="n">
        <x:f>ROUND(L333*(1+'Assumptions'!$B$7)/'Assumptions'!$B$9,0)*'Assumptions'!$B$9</x:f>
        <x:v>330</x:v>
      </x:c>
      <x:c r="R333" s="141" t="n">
        <x:f>Q333-M333</x:f>
        <x:v>90</x:v>
      </x:c>
      <x:c r="S333" s="143" t="n">
        <x:f>'Assumptions'!$B$8</x:f>
        <x:v>12</x:v>
      </x:c>
      <x:c r="T333" s="141" t="n">
        <x:f>N333*S333</x:f>
        <x:v>720</x:v>
      </x:c>
      <x:c r="U333" s="139" t="str">
        <x:v>Source Valid</x:v>
      </x:c>
      <x:c r="V333" s="139" t="str">
        <x:v>High</x:v>
      </x:c>
      <x:c r="W333" s="147" t="str">
        <x:v>Source wholesale and buying prices retained</x:v>
      </x:c>
      <x:c r="X333" s="139" t="str">
        <x:v>Ready</x:v>
      </x:c>
      <x:c r="Y333" s="144" t="b">
        <x:v>1</x:v>
      </x:c>
      <x:c r="Z333" s="139" t="str">
        <x:v>WS RATES.pdf</x:v>
      </x:c>
      <x:c r="AA333" s="139" t="n">
        <x:v>10</x:v>
      </x:c>
      <x:c r="AB333" s="139" t="n">
        <x:v>9</x:v>
      </x:c>
      <x:c r="AC333" s="139" t="str">
        <x:v>SHUTTLE FBD 406</x:v>
      </x:c>
      <x:c r="AD333" s="145" t="n">
        <x:v>300</x:v>
      </x:c>
      <x:c r="AE333" s="147" t="str">
        <x:v>Merged across PDFs — Exact/source-linked match</x:v>
      </x:c>
      <x:c r="AF333" s="147" t="str">
        <x:v>Exact WS RATES.pdf name</x:v>
      </x:c>
      <x:c r="AG333" s="147" t="str">
        <x:v>Exact WS RATES.pdf category</x:v>
      </x:c>
      <x:c r="AH333" s="139" t="str">
        <x:v>WS-RATES:10:9</x:v>
      </x:c>
      <x:c r="AI333" s="146"/>
      <x:c r="AJ333" s="146"/>
      <x:c r="AK333" s="146"/>
      <x:c r="AL333" s="146"/>
      <x:c r="AM333" s="146"/>
      <x:c r="AN333" s="147" t="str"/>
    </x:row>
    <x:row r="334">
      <x:c r="A334" s="139" t="str">
        <x:v>RS-000333</x:v>
      </x:c>
      <x:c r="B334" s="147" t="str">
        <x:v>BIRTHDAY CANDLE 10</x:v>
      </x:c>
      <x:c r="C334" s="139" t="str">
        <x:v>CHINA</x:v>
      </x:c>
      <x:c r="D334" s="139" t="str">
        <x:v>Both</x:v>
      </x:c>
      <x:c r="E334" s="147" t="str">
        <x:v>From initial classified workbook</x:v>
      </x:c>
      <x:c r="F334" s="139" t="str">
        <x:v>Piece</x:v>
      </x:c>
      <x:c r="G334" s="139"/>
      <x:c r="H334" s="139" t="str">
        <x:v>Not stated</x:v>
      </x:c>
      <x:c r="I334" s="139" t="str">
        <x:v>PKR</x:v>
      </x:c>
      <x:c r="J334" s="140" t="n">
        <x:v>45</x:v>
      </x:c>
      <x:c r="K334" s="140" t="n">
        <x:v>41</x:v>
      </x:c>
      <x:c r="L334" s="140" t="n">
        <x:v>45</x:v>
      </x:c>
      <x:c r="M334" s="140" t="n">
        <x:v>41</x:v>
      </x:c>
      <x:c r="N334" s="141" t="n">
        <x:f>L334-M334</x:f>
        <x:v>4</x:v>
      </x:c>
      <x:c r="O334" s="142" t="n">
        <x:f>IF(L334&gt;0,N334/L334,"")</x:f>
        <x:v>0.08888888888888889</x:v>
      </x:c>
      <x:c r="P334" s="142" t="n">
        <x:f>IF(M334&gt;0,N334/M334,"")</x:f>
        <x:v>0.0975609756097561</x:v>
      </x:c>
      <x:c r="Q334" s="141" t="n">
        <x:f>ROUND(L334*(1+'Assumptions'!$B$7)/'Assumptions'!$B$9,0)*'Assumptions'!$B$9</x:f>
        <x:v>50</x:v>
      </x:c>
      <x:c r="R334" s="141" t="n">
        <x:f>Q334-M334</x:f>
        <x:v>9</x:v>
      </x:c>
      <x:c r="S334" s="143" t="n">
        <x:f>'Assumptions'!$B$8</x:f>
        <x:v>12</x:v>
      </x:c>
      <x:c r="T334" s="141" t="n">
        <x:f>N334*S334</x:f>
        <x:v>48</x:v>
      </x:c>
      <x:c r="U334" s="139" t="str">
        <x:v>Source Valid</x:v>
      </x:c>
      <x:c r="V334" s="139" t="str">
        <x:v>High</x:v>
      </x:c>
      <x:c r="W334" s="147" t="str">
        <x:v>Source wholesale and buying prices retained</x:v>
      </x:c>
      <x:c r="X334" s="139" t="str">
        <x:v>Ready</x:v>
      </x:c>
      <x:c r="Y334" s="144" t="b">
        <x:v>1</x:v>
      </x:c>
      <x:c r="Z334" s="139" t="str">
        <x:v>WS RATES.pdf</x:v>
      </x:c>
      <x:c r="AA334" s="139" t="n">
        <x:v>10</x:v>
      </x:c>
      <x:c r="AB334" s="139" t="n">
        <x:v>10</x:v>
      </x:c>
      <x:c r="AC334" s="139" t="str">
        <x:v>BIRTHDAY CANDLE 10</x:v>
      </x:c>
      <x:c r="AD334" s="145" t="n">
        <x:v>45</x:v>
      </x:c>
      <x:c r="AE334" s="147" t="str">
        <x:v>Merged across PDFs — Exact/source-linked match</x:v>
      </x:c>
      <x:c r="AF334" s="147" t="str">
        <x:v>Exact WS RATES.pdf name</x:v>
      </x:c>
      <x:c r="AG334" s="147" t="str">
        <x:v>Exact WS RATES.pdf category</x:v>
      </x:c>
      <x:c r="AH334" s="139" t="str">
        <x:v>WS-RATES:10:10</x:v>
      </x:c>
      <x:c r="AI334" s="146"/>
      <x:c r="AJ334" s="146"/>
      <x:c r="AK334" s="146"/>
      <x:c r="AL334" s="146"/>
      <x:c r="AM334" s="146"/>
      <x:c r="AN334" s="147" t="str"/>
    </x:row>
    <x:row r="335">
      <x:c r="A335" s="139" t="str">
        <x:v>RS-000334</x:v>
      </x:c>
      <x:c r="B335" s="147" t="str">
        <x:v>BIRTHDAY CANDLE 41</x:v>
      </x:c>
      <x:c r="C335" s="139" t="str">
        <x:v>CHINA</x:v>
      </x:c>
      <x:c r="D335" s="139" t="str">
        <x:v>Both</x:v>
      </x:c>
      <x:c r="E335" s="147" t="str">
        <x:v>From initial classified workbook</x:v>
      </x:c>
      <x:c r="F335" s="139" t="str">
        <x:v>Piece</x:v>
      </x:c>
      <x:c r="G335" s="139"/>
      <x:c r="H335" s="139" t="str">
        <x:v>Not stated</x:v>
      </x:c>
      <x:c r="I335" s="139" t="str">
        <x:v>PKR</x:v>
      </x:c>
      <x:c r="J335" s="140" t="n">
        <x:v>140</x:v>
      </x:c>
      <x:c r="K335" s="140" t="n">
        <x:v>123</x:v>
      </x:c>
      <x:c r="L335" s="140" t="n">
        <x:v>140</x:v>
      </x:c>
      <x:c r="M335" s="140" t="n">
        <x:v>123</x:v>
      </x:c>
      <x:c r="N335" s="141" t="n">
        <x:f>L335-M335</x:f>
        <x:v>17</x:v>
      </x:c>
      <x:c r="O335" s="142" t="n">
        <x:f>IF(L335&gt;0,N335/L335,"")</x:f>
        <x:v>0.12142857142857143</x:v>
      </x:c>
      <x:c r="P335" s="142" t="n">
        <x:f>IF(M335&gt;0,N335/M335,"")</x:f>
        <x:v>0.13821138211382114</x:v>
      </x:c>
      <x:c r="Q335" s="141" t="n">
        <x:f>ROUND(L335*(1+'Assumptions'!$B$7)/'Assumptions'!$B$9,0)*'Assumptions'!$B$9</x:f>
        <x:v>155</x:v>
      </x:c>
      <x:c r="R335" s="141" t="n">
        <x:f>Q335-M335</x:f>
        <x:v>32</x:v>
      </x:c>
      <x:c r="S335" s="143" t="n">
        <x:f>'Assumptions'!$B$8</x:f>
        <x:v>12</x:v>
      </x:c>
      <x:c r="T335" s="141" t="n">
        <x:f>N335*S335</x:f>
        <x:v>204</x:v>
      </x:c>
      <x:c r="U335" s="139" t="str">
        <x:v>Source Valid</x:v>
      </x:c>
      <x:c r="V335" s="139" t="str">
        <x:v>High</x:v>
      </x:c>
      <x:c r="W335" s="147" t="str">
        <x:v>Source wholesale and buying prices retained</x:v>
      </x:c>
      <x:c r="X335" s="139" t="str">
        <x:v>Ready</x:v>
      </x:c>
      <x:c r="Y335" s="144" t="b">
        <x:v>1</x:v>
      </x:c>
      <x:c r="Z335" s="139" t="str">
        <x:v>WS RATES.pdf</x:v>
      </x:c>
      <x:c r="AA335" s="139" t="n">
        <x:v>10</x:v>
      </x:c>
      <x:c r="AB335" s="139" t="n">
        <x:v>11</x:v>
      </x:c>
      <x:c r="AC335" s="139" t="str">
        <x:v>BIRTHDAY CANDLE 41</x:v>
      </x:c>
      <x:c r="AD335" s="145" t="n">
        <x:v>140</x:v>
      </x:c>
      <x:c r="AE335" s="147" t="str">
        <x:v>Merged across PDFs — Exact/source-linked match</x:v>
      </x:c>
      <x:c r="AF335" s="147" t="str">
        <x:v>Exact WS RATES.pdf name</x:v>
      </x:c>
      <x:c r="AG335" s="147" t="str">
        <x:v>Exact WS RATES.pdf category</x:v>
      </x:c>
      <x:c r="AH335" s="139" t="str">
        <x:v>WS-RATES:10:11</x:v>
      </x:c>
      <x:c r="AI335" s="146"/>
      <x:c r="AJ335" s="146"/>
      <x:c r="AK335" s="146"/>
      <x:c r="AL335" s="146"/>
      <x:c r="AM335" s="146"/>
      <x:c r="AN335" s="147" t="str"/>
    </x:row>
    <x:row r="336">
      <x:c r="A336" s="139" t="str">
        <x:v>RS-000335</x:v>
      </x:c>
      <x:c r="B336" s="147" t="str">
        <x:v>BIRTHDAY CANDLE 15</x:v>
      </x:c>
      <x:c r="C336" s="139" t="str">
        <x:v>CHINA</x:v>
      </x:c>
      <x:c r="D336" s="139" t="str">
        <x:v>Both</x:v>
      </x:c>
      <x:c r="E336" s="147" t="str">
        <x:v>From initial classified workbook</x:v>
      </x:c>
      <x:c r="F336" s="139" t="str">
        <x:v>Piece</x:v>
      </x:c>
      <x:c r="G336" s="139"/>
      <x:c r="H336" s="139" t="str">
        <x:v>Not stated</x:v>
      </x:c>
      <x:c r="I336" s="139" t="str">
        <x:v>PKR</x:v>
      </x:c>
      <x:c r="J336" s="140" t="n">
        <x:v>90</x:v>
      </x:c>
      <x:c r="K336" s="140" t="n">
        <x:v>77</x:v>
      </x:c>
      <x:c r="L336" s="140" t="n">
        <x:v>90</x:v>
      </x:c>
      <x:c r="M336" s="140" t="n">
        <x:v>77</x:v>
      </x:c>
      <x:c r="N336" s="141" t="n">
        <x:f>L336-M336</x:f>
        <x:v>13</x:v>
      </x:c>
      <x:c r="O336" s="142" t="n">
        <x:f>IF(L336&gt;0,N336/L336,"")</x:f>
        <x:v>0.14444444444444443</x:v>
      </x:c>
      <x:c r="P336" s="142" t="n">
        <x:f>IF(M336&gt;0,N336/M336,"")</x:f>
        <x:v>0.16883116883116883</x:v>
      </x:c>
      <x:c r="Q336" s="141" t="n">
        <x:f>ROUND(L336*(1+'Assumptions'!$B$7)/'Assumptions'!$B$9,0)*'Assumptions'!$B$9</x:f>
        <x:v>100</x:v>
      </x:c>
      <x:c r="R336" s="141" t="n">
        <x:f>Q336-M336</x:f>
        <x:v>23</x:v>
      </x:c>
      <x:c r="S336" s="143" t="n">
        <x:f>'Assumptions'!$B$8</x:f>
        <x:v>12</x:v>
      </x:c>
      <x:c r="T336" s="141" t="n">
        <x:f>N336*S336</x:f>
        <x:v>156</x:v>
      </x:c>
      <x:c r="U336" s="139" t="str">
        <x:v>Source Valid</x:v>
      </x:c>
      <x:c r="V336" s="139" t="str">
        <x:v>High</x:v>
      </x:c>
      <x:c r="W336" s="147" t="str">
        <x:v>Source wholesale and buying prices retained</x:v>
      </x:c>
      <x:c r="X336" s="139" t="str">
        <x:v>Ready</x:v>
      </x:c>
      <x:c r="Y336" s="144" t="b">
        <x:v>1</x:v>
      </x:c>
      <x:c r="Z336" s="139" t="str">
        <x:v>WS RATES.pdf</x:v>
      </x:c>
      <x:c r="AA336" s="139" t="n">
        <x:v>10</x:v>
      </x:c>
      <x:c r="AB336" s="139" t="n">
        <x:v>12</x:v>
      </x:c>
      <x:c r="AC336" s="139" t="str">
        <x:v>BIRTHDAY CANDLE 15</x:v>
      </x:c>
      <x:c r="AD336" s="145" t="n">
        <x:v>90</x:v>
      </x:c>
      <x:c r="AE336" s="147" t="str">
        <x:v>Merged across PDFs — Exact/source-linked match</x:v>
      </x:c>
      <x:c r="AF336" s="147" t="str">
        <x:v>Exact WS RATES.pdf name</x:v>
      </x:c>
      <x:c r="AG336" s="147" t="str">
        <x:v>Exact WS RATES.pdf category</x:v>
      </x:c>
      <x:c r="AH336" s="139" t="str">
        <x:v>WS-RATES:10:12</x:v>
      </x:c>
      <x:c r="AI336" s="146"/>
      <x:c r="AJ336" s="146"/>
      <x:c r="AK336" s="146"/>
      <x:c r="AL336" s="146"/>
      <x:c r="AM336" s="146"/>
      <x:c r="AN336" s="147" t="str"/>
    </x:row>
    <x:row r="337">
      <x:c r="A337" s="139" t="str">
        <x:v>RS-000336</x:v>
      </x:c>
      <x:c r="B337" s="147" t="str">
        <x:v>BIRTHDAY CANDLE 16</x:v>
      </x:c>
      <x:c r="C337" s="139" t="str">
        <x:v>CHINA</x:v>
      </x:c>
      <x:c r="D337" s="139" t="str">
        <x:v>Both</x:v>
      </x:c>
      <x:c r="E337" s="147" t="str">
        <x:v>From initial classified workbook</x:v>
      </x:c>
      <x:c r="F337" s="139" t="str">
        <x:v>Piece</x:v>
      </x:c>
      <x:c r="G337" s="139"/>
      <x:c r="H337" s="139" t="str">
        <x:v>Not stated</x:v>
      </x:c>
      <x:c r="I337" s="139" t="str">
        <x:v>PKR</x:v>
      </x:c>
      <x:c r="J337" s="140" t="n">
        <x:v>110</x:v>
      </x:c>
      <x:c r="K337" s="140" t="n">
        <x:v>92</x:v>
      </x:c>
      <x:c r="L337" s="140" t="n">
        <x:v>110</x:v>
      </x:c>
      <x:c r="M337" s="140" t="n">
        <x:v>92</x:v>
      </x:c>
      <x:c r="N337" s="141" t="n">
        <x:f>L337-M337</x:f>
        <x:v>18</x:v>
      </x:c>
      <x:c r="O337" s="142" t="n">
        <x:f>IF(L337&gt;0,N337/L337,"")</x:f>
        <x:v>0.16363636363636364</x:v>
      </x:c>
      <x:c r="P337" s="142" t="n">
        <x:f>IF(M337&gt;0,N337/M337,"")</x:f>
        <x:v>0.1956521739130435</x:v>
      </x:c>
      <x:c r="Q337" s="141" t="n">
        <x:f>ROUND(L337*(1+'Assumptions'!$B$7)/'Assumptions'!$B$9,0)*'Assumptions'!$B$9</x:f>
        <x:v>120</x:v>
      </x:c>
      <x:c r="R337" s="141" t="n">
        <x:f>Q337-M337</x:f>
        <x:v>28</x:v>
      </x:c>
      <x:c r="S337" s="143" t="n">
        <x:f>'Assumptions'!$B$8</x:f>
        <x:v>12</x:v>
      </x:c>
      <x:c r="T337" s="141" t="n">
        <x:f>N337*S337</x:f>
        <x:v>216</x:v>
      </x:c>
      <x:c r="U337" s="139" t="str">
        <x:v>Source Valid</x:v>
      </x:c>
      <x:c r="V337" s="139" t="str">
        <x:v>High</x:v>
      </x:c>
      <x:c r="W337" s="147" t="str">
        <x:v>Source wholesale and buying prices retained</x:v>
      </x:c>
      <x:c r="X337" s="139" t="str">
        <x:v>Ready</x:v>
      </x:c>
      <x:c r="Y337" s="144" t="b">
        <x:v>1</x:v>
      </x:c>
      <x:c r="Z337" s="139" t="str">
        <x:v>WS RATES.pdf</x:v>
      </x:c>
      <x:c r="AA337" s="139" t="n">
        <x:v>10</x:v>
      </x:c>
      <x:c r="AB337" s="139" t="n">
        <x:v>13</x:v>
      </x:c>
      <x:c r="AC337" s="139" t="str">
        <x:v>BIRTHDAY CANDLE 16</x:v>
      </x:c>
      <x:c r="AD337" s="145" t="n">
        <x:v>110</x:v>
      </x:c>
      <x:c r="AE337" s="147" t="str">
        <x:v>Merged across PDFs — Exact/source-linked match</x:v>
      </x:c>
      <x:c r="AF337" s="147" t="str">
        <x:v>Exact WS RATES.pdf name</x:v>
      </x:c>
      <x:c r="AG337" s="147" t="str">
        <x:v>Exact WS RATES.pdf category</x:v>
      </x:c>
      <x:c r="AH337" s="139" t="str">
        <x:v>WS-RATES:10:13</x:v>
      </x:c>
      <x:c r="AI337" s="146"/>
      <x:c r="AJ337" s="146"/>
      <x:c r="AK337" s="146"/>
      <x:c r="AL337" s="146"/>
      <x:c r="AM337" s="146"/>
      <x:c r="AN337" s="147" t="str"/>
    </x:row>
    <x:row r="338">
      <x:c r="A338" s="139" t="str">
        <x:v>RS-000337</x:v>
      </x:c>
      <x:c r="B338" s="147" t="str">
        <x:v>BIRTHDAY CANDLE 17</x:v>
      </x:c>
      <x:c r="C338" s="139" t="str">
        <x:v>CHINA</x:v>
      </x:c>
      <x:c r="D338" s="139" t="str">
        <x:v>Both</x:v>
      </x:c>
      <x:c r="E338" s="147" t="str">
        <x:v>From initial classified workbook</x:v>
      </x:c>
      <x:c r="F338" s="139" t="str">
        <x:v>Piece</x:v>
      </x:c>
      <x:c r="G338" s="139"/>
      <x:c r="H338" s="139" t="str">
        <x:v>Not stated</x:v>
      </x:c>
      <x:c r="I338" s="139" t="str">
        <x:v>PKR</x:v>
      </x:c>
      <x:c r="J338" s="140" t="n">
        <x:v>75</x:v>
      </x:c>
      <x:c r="K338" s="140" t="n">
        <x:v>62</x:v>
      </x:c>
      <x:c r="L338" s="140" t="n">
        <x:v>75</x:v>
      </x:c>
      <x:c r="M338" s="140" t="n">
        <x:v>62</x:v>
      </x:c>
      <x:c r="N338" s="141" t="n">
        <x:f>L338-M338</x:f>
        <x:v>13</x:v>
      </x:c>
      <x:c r="O338" s="142" t="n">
        <x:f>IF(L338&gt;0,N338/L338,"")</x:f>
        <x:v>0.17333333333333334</x:v>
      </x:c>
      <x:c r="P338" s="142" t="n">
        <x:f>IF(M338&gt;0,N338/M338,"")</x:f>
        <x:v>0.20967741935483872</x:v>
      </x:c>
      <x:c r="Q338" s="141" t="n">
        <x:f>ROUND(L338*(1+'Assumptions'!$B$7)/'Assumptions'!$B$9,0)*'Assumptions'!$B$9</x:f>
        <x:v>85</x:v>
      </x:c>
      <x:c r="R338" s="141" t="n">
        <x:f>Q338-M338</x:f>
        <x:v>23</x:v>
      </x:c>
      <x:c r="S338" s="143" t="n">
        <x:f>'Assumptions'!$B$8</x:f>
        <x:v>12</x:v>
      </x:c>
      <x:c r="T338" s="141" t="n">
        <x:f>N338*S338</x:f>
        <x:v>156</x:v>
      </x:c>
      <x:c r="U338" s="139" t="str">
        <x:v>Source Valid</x:v>
      </x:c>
      <x:c r="V338" s="139" t="str">
        <x:v>High</x:v>
      </x:c>
      <x:c r="W338" s="147" t="str">
        <x:v>Source wholesale and buying prices retained</x:v>
      </x:c>
      <x:c r="X338" s="139" t="str">
        <x:v>Ready</x:v>
      </x:c>
      <x:c r="Y338" s="144" t="b">
        <x:v>1</x:v>
      </x:c>
      <x:c r="Z338" s="139" t="str">
        <x:v>WS RATES.pdf</x:v>
      </x:c>
      <x:c r="AA338" s="139" t="n">
        <x:v>10</x:v>
      </x:c>
      <x:c r="AB338" s="139" t="n">
        <x:v>14</x:v>
      </x:c>
      <x:c r="AC338" s="139" t="str">
        <x:v>BIRTHDAY CANDLE 17</x:v>
      </x:c>
      <x:c r="AD338" s="145" t="n">
        <x:v>75</x:v>
      </x:c>
      <x:c r="AE338" s="147" t="str">
        <x:v>Merged across PDFs — Exact/source-linked match</x:v>
      </x:c>
      <x:c r="AF338" s="147" t="str">
        <x:v>Exact WS RATES.pdf name</x:v>
      </x:c>
      <x:c r="AG338" s="147" t="str">
        <x:v>Exact WS RATES.pdf category</x:v>
      </x:c>
      <x:c r="AH338" s="139" t="str">
        <x:v>WS-RATES:10:14</x:v>
      </x:c>
      <x:c r="AI338" s="146"/>
      <x:c r="AJ338" s="146"/>
      <x:c r="AK338" s="146"/>
      <x:c r="AL338" s="146"/>
      <x:c r="AM338" s="146"/>
      <x:c r="AN338" s="147" t="str"/>
    </x:row>
    <x:row r="339">
      <x:c r="A339" s="139" t="str">
        <x:v>RS-000338</x:v>
      </x:c>
      <x:c r="B339" s="147" t="str">
        <x:v>BIRTHDAY CANDLE 9</x:v>
      </x:c>
      <x:c r="C339" s="139" t="str">
        <x:v>CHINA</x:v>
      </x:c>
      <x:c r="D339" s="139" t="str">
        <x:v>Both</x:v>
      </x:c>
      <x:c r="E339" s="147" t="str">
        <x:v>From initial classified workbook</x:v>
      </x:c>
      <x:c r="F339" s="139" t="str">
        <x:v>Piece</x:v>
      </x:c>
      <x:c r="G339" s="139"/>
      <x:c r="H339" s="139" t="str">
        <x:v>Not stated</x:v>
      </x:c>
      <x:c r="I339" s="139" t="str">
        <x:v>PKR</x:v>
      </x:c>
      <x:c r="J339" s="140" t="n">
        <x:v>140</x:v>
      </x:c>
      <x:c r="K339" s="140" t="n">
        <x:v>112</x:v>
      </x:c>
      <x:c r="L339" s="140" t="n">
        <x:v>140</x:v>
      </x:c>
      <x:c r="M339" s="140" t="n">
        <x:v>112</x:v>
      </x:c>
      <x:c r="N339" s="141" t="n">
        <x:f>L339-M339</x:f>
        <x:v>28</x:v>
      </x:c>
      <x:c r="O339" s="142" t="n">
        <x:f>IF(L339&gt;0,N339/L339,"")</x:f>
        <x:v>0.2</x:v>
      </x:c>
      <x:c r="P339" s="142" t="n">
        <x:f>IF(M339&gt;0,N339/M339,"")</x:f>
        <x:v>0.25</x:v>
      </x:c>
      <x:c r="Q339" s="141" t="n">
        <x:f>ROUND(L339*(1+'Assumptions'!$B$7)/'Assumptions'!$B$9,0)*'Assumptions'!$B$9</x:f>
        <x:v>155</x:v>
      </x:c>
      <x:c r="R339" s="141" t="n">
        <x:f>Q339-M339</x:f>
        <x:v>43</x:v>
      </x:c>
      <x:c r="S339" s="143" t="n">
        <x:f>'Assumptions'!$B$8</x:f>
        <x:v>12</x:v>
      </x:c>
      <x:c r="T339" s="141" t="n">
        <x:f>N339*S339</x:f>
        <x:v>336</x:v>
      </x:c>
      <x:c r="U339" s="139" t="str">
        <x:v>Source Valid</x:v>
      </x:c>
      <x:c r="V339" s="139" t="str">
        <x:v>High</x:v>
      </x:c>
      <x:c r="W339" s="147" t="str">
        <x:v>Source wholesale and buying prices retained</x:v>
      </x:c>
      <x:c r="X339" s="139" t="str">
        <x:v>Ready</x:v>
      </x:c>
      <x:c r="Y339" s="144" t="b">
        <x:v>1</x:v>
      </x:c>
      <x:c r="Z339" s="139" t="str">
        <x:v>WS RATES.pdf</x:v>
      </x:c>
      <x:c r="AA339" s="139" t="n">
        <x:v>10</x:v>
      </x:c>
      <x:c r="AB339" s="139" t="n">
        <x:v>15</x:v>
      </x:c>
      <x:c r="AC339" s="139" t="str">
        <x:v>BIRTHDAY CANDLE 9</x:v>
      </x:c>
      <x:c r="AD339" s="145" t="n">
        <x:v>140</x:v>
      </x:c>
      <x:c r="AE339" s="147" t="str">
        <x:v>Merged across PDFs — Exact/source-linked match</x:v>
      </x:c>
      <x:c r="AF339" s="147" t="str">
        <x:v>Exact WS RATES.pdf name</x:v>
      </x:c>
      <x:c r="AG339" s="147" t="str">
        <x:v>Exact WS RATES.pdf category</x:v>
      </x:c>
      <x:c r="AH339" s="139" t="str">
        <x:v>WS-RATES:10:15</x:v>
      </x:c>
      <x:c r="AI339" s="146"/>
      <x:c r="AJ339" s="146"/>
      <x:c r="AK339" s="146"/>
      <x:c r="AL339" s="146"/>
      <x:c r="AM339" s="146"/>
      <x:c r="AN339" s="147" t="str"/>
    </x:row>
    <x:row r="340">
      <x:c r="A340" s="139" t="str">
        <x:v>RS-000339</x:v>
      </x:c>
      <x:c r="B340" s="147" t="str">
        <x:v>BIRTHDAY CANDLE 21</x:v>
      </x:c>
      <x:c r="C340" s="139" t="str">
        <x:v>CHINA</x:v>
      </x:c>
      <x:c r="D340" s="139" t="str">
        <x:v>Both</x:v>
      </x:c>
      <x:c r="E340" s="147" t="str">
        <x:v>From initial classified workbook</x:v>
      </x:c>
      <x:c r="F340" s="139" t="str">
        <x:v>Piece</x:v>
      </x:c>
      <x:c r="G340" s="139"/>
      <x:c r="H340" s="139" t="str">
        <x:v>Not stated</x:v>
      </x:c>
      <x:c r="I340" s="139" t="str">
        <x:v>PKR</x:v>
      </x:c>
      <x:c r="J340" s="140" t="n">
        <x:v>60</x:v>
      </x:c>
      <x:c r="K340" s="140" t="n">
        <x:v>52</x:v>
      </x:c>
      <x:c r="L340" s="140" t="n">
        <x:v>60</x:v>
      </x:c>
      <x:c r="M340" s="140" t="n">
        <x:v>52</x:v>
      </x:c>
      <x:c r="N340" s="141" t="n">
        <x:f>L340-M340</x:f>
        <x:v>8</x:v>
      </x:c>
      <x:c r="O340" s="142" t="n">
        <x:f>IF(L340&gt;0,N340/L340,"")</x:f>
        <x:v>0.13333333333333333</x:v>
      </x:c>
      <x:c r="P340" s="142" t="n">
        <x:f>IF(M340&gt;0,N340/M340,"")</x:f>
        <x:v>0.15384615384615385</x:v>
      </x:c>
      <x:c r="Q340" s="141" t="n">
        <x:f>ROUND(L340*(1+'Assumptions'!$B$7)/'Assumptions'!$B$9,0)*'Assumptions'!$B$9</x:f>
        <x:v>65</x:v>
      </x:c>
      <x:c r="R340" s="141" t="n">
        <x:f>Q340-M340</x:f>
        <x:v>13</x:v>
      </x:c>
      <x:c r="S340" s="143" t="n">
        <x:f>'Assumptions'!$B$8</x:f>
        <x:v>12</x:v>
      </x:c>
      <x:c r="T340" s="141" t="n">
        <x:f>N340*S340</x:f>
        <x:v>96</x:v>
      </x:c>
      <x:c r="U340" s="139" t="str">
        <x:v>Source Valid</x:v>
      </x:c>
      <x:c r="V340" s="139" t="str">
        <x:v>High</x:v>
      </x:c>
      <x:c r="W340" s="147" t="str">
        <x:v>Source wholesale and buying prices retained</x:v>
      </x:c>
      <x:c r="X340" s="139" t="str">
        <x:v>Ready</x:v>
      </x:c>
      <x:c r="Y340" s="144" t="b">
        <x:v>1</x:v>
      </x:c>
      <x:c r="Z340" s="139" t="str">
        <x:v>WS RATES.pdf</x:v>
      </x:c>
      <x:c r="AA340" s="139" t="n">
        <x:v>10</x:v>
      </x:c>
      <x:c r="AB340" s="139" t="n">
        <x:v>16</x:v>
      </x:c>
      <x:c r="AC340" s="139" t="str">
        <x:v>BIRTHDAY CANDLE 21</x:v>
      </x:c>
      <x:c r="AD340" s="145" t="n">
        <x:v>60</x:v>
      </x:c>
      <x:c r="AE340" s="147" t="str">
        <x:v>Merged across PDFs — Exact/source-linked match</x:v>
      </x:c>
      <x:c r="AF340" s="147" t="str">
        <x:v>Exact WS RATES.pdf name</x:v>
      </x:c>
      <x:c r="AG340" s="147" t="str">
        <x:v>Exact WS RATES.pdf category</x:v>
      </x:c>
      <x:c r="AH340" s="139" t="str">
        <x:v>WS-RATES:10:16</x:v>
      </x:c>
      <x:c r="AI340" s="146"/>
      <x:c r="AJ340" s="146"/>
      <x:c r="AK340" s="146"/>
      <x:c r="AL340" s="146"/>
      <x:c r="AM340" s="146"/>
      <x:c r="AN340" s="147" t="str"/>
    </x:row>
    <x:row r="341">
      <x:c r="A341" s="139" t="str">
        <x:v>RS-000340</x:v>
      </x:c>
      <x:c r="B341" s="147" t="str">
        <x:v>BIRTHDAY CANDLE 8</x:v>
      </x:c>
      <x:c r="C341" s="139" t="str">
        <x:v>CHINA</x:v>
      </x:c>
      <x:c r="D341" s="139" t="str">
        <x:v>Both</x:v>
      </x:c>
      <x:c r="E341" s="147" t="str">
        <x:v>From initial classified workbook</x:v>
      </x:c>
      <x:c r="F341" s="139" t="str">
        <x:v>Piece</x:v>
      </x:c>
      <x:c r="G341" s="139"/>
      <x:c r="H341" s="139" t="str">
        <x:v>Not stated</x:v>
      </x:c>
      <x:c r="I341" s="139" t="str">
        <x:v>PKR</x:v>
      </x:c>
      <x:c r="J341" s="140" t="n">
        <x:v>130</x:v>
      </x:c>
      <x:c r="K341" s="140" t="n">
        <x:v>112</x:v>
      </x:c>
      <x:c r="L341" s="140" t="n">
        <x:v>130</x:v>
      </x:c>
      <x:c r="M341" s="140" t="n">
        <x:v>112</x:v>
      </x:c>
      <x:c r="N341" s="141" t="n">
        <x:f>L341-M341</x:f>
        <x:v>18</x:v>
      </x:c>
      <x:c r="O341" s="142" t="n">
        <x:f>IF(L341&gt;0,N341/L341,"")</x:f>
        <x:v>0.13846153846153847</x:v>
      </x:c>
      <x:c r="P341" s="142" t="n">
        <x:f>IF(M341&gt;0,N341/M341,"")</x:f>
        <x:v>0.16071428571428573</x:v>
      </x:c>
      <x:c r="Q341" s="141" t="n">
        <x:f>ROUND(L341*(1+'Assumptions'!$B$7)/'Assumptions'!$B$9,0)*'Assumptions'!$B$9</x:f>
        <x:v>145</x:v>
      </x:c>
      <x:c r="R341" s="141" t="n">
        <x:f>Q341-M341</x:f>
        <x:v>33</x:v>
      </x:c>
      <x:c r="S341" s="143" t="n">
        <x:f>'Assumptions'!$B$8</x:f>
        <x:v>12</x:v>
      </x:c>
      <x:c r="T341" s="141" t="n">
        <x:f>N341*S341</x:f>
        <x:v>216</x:v>
      </x:c>
      <x:c r="U341" s="139" t="str">
        <x:v>Source Valid</x:v>
      </x:c>
      <x:c r="V341" s="139" t="str">
        <x:v>High</x:v>
      </x:c>
      <x:c r="W341" s="147" t="str">
        <x:v>Source wholesale and buying prices retained</x:v>
      </x:c>
      <x:c r="X341" s="139" t="str">
        <x:v>Ready</x:v>
      </x:c>
      <x:c r="Y341" s="144" t="b">
        <x:v>1</x:v>
      </x:c>
      <x:c r="Z341" s="139" t="str">
        <x:v>WS RATES.pdf</x:v>
      </x:c>
      <x:c r="AA341" s="139" t="n">
        <x:v>10</x:v>
      </x:c>
      <x:c r="AB341" s="139" t="n">
        <x:v>17</x:v>
      </x:c>
      <x:c r="AC341" s="139" t="str">
        <x:v>BIRTHDAY CANDLE 8</x:v>
      </x:c>
      <x:c r="AD341" s="145" t="n">
        <x:v>130</x:v>
      </x:c>
      <x:c r="AE341" s="147" t="str">
        <x:v>Merged across PDFs — Exact/source-linked match</x:v>
      </x:c>
      <x:c r="AF341" s="147" t="str">
        <x:v>Exact WS RATES.pdf name</x:v>
      </x:c>
      <x:c r="AG341" s="147" t="str">
        <x:v>Exact WS RATES.pdf category</x:v>
      </x:c>
      <x:c r="AH341" s="139" t="str">
        <x:v>WS-RATES:10:17</x:v>
      </x:c>
      <x:c r="AI341" s="146"/>
      <x:c r="AJ341" s="146"/>
      <x:c r="AK341" s="146"/>
      <x:c r="AL341" s="146"/>
      <x:c r="AM341" s="146"/>
      <x:c r="AN341" s="147" t="str"/>
    </x:row>
    <x:row r="342">
      <x:c r="A342" s="139" t="str">
        <x:v>RS-000341</x:v>
      </x:c>
      <x:c r="B342" s="147" t="str">
        <x:v>BIRTHDAY CANDLE 18</x:v>
      </x:c>
      <x:c r="C342" s="139" t="str">
        <x:v>CHINA</x:v>
      </x:c>
      <x:c r="D342" s="139" t="str">
        <x:v>Both</x:v>
      </x:c>
      <x:c r="E342" s="147" t="str">
        <x:v>From initial classified workbook</x:v>
      </x:c>
      <x:c r="F342" s="139" t="str">
        <x:v>Piece</x:v>
      </x:c>
      <x:c r="G342" s="139"/>
      <x:c r="H342" s="139" t="str">
        <x:v>Not stated</x:v>
      </x:c>
      <x:c r="I342" s="139" t="str">
        <x:v>PKR</x:v>
      </x:c>
      <x:c r="J342" s="140" t="n">
        <x:v>150</x:v>
      </x:c>
      <x:c r="K342" s="140" t="n">
        <x:v>143</x:v>
      </x:c>
      <x:c r="L342" s="140" t="n">
        <x:v>150</x:v>
      </x:c>
      <x:c r="M342" s="140" t="n">
        <x:v>143</x:v>
      </x:c>
      <x:c r="N342" s="141" t="n">
        <x:f>L342-M342</x:f>
        <x:v>7</x:v>
      </x:c>
      <x:c r="O342" s="142" t="n">
        <x:f>IF(L342&gt;0,N342/L342,"")</x:f>
        <x:v>0.04666666666666667</x:v>
      </x:c>
      <x:c r="P342" s="142" t="n">
        <x:f>IF(M342&gt;0,N342/M342,"")</x:f>
        <x:v>0.04895104895104895</x:v>
      </x:c>
      <x:c r="Q342" s="141" t="n">
        <x:f>ROUND(L342*(1+'Assumptions'!$B$7)/'Assumptions'!$B$9,0)*'Assumptions'!$B$9</x:f>
        <x:v>165</x:v>
      </x:c>
      <x:c r="R342" s="141" t="n">
        <x:f>Q342-M342</x:f>
        <x:v>22</x:v>
      </x:c>
      <x:c r="S342" s="143" t="n">
        <x:f>'Assumptions'!$B$8</x:f>
        <x:v>12</x:v>
      </x:c>
      <x:c r="T342" s="141" t="n">
        <x:f>N342*S342</x:f>
        <x:v>84</x:v>
      </x:c>
      <x:c r="U342" s="139" t="str">
        <x:v>Source Valid</x:v>
      </x:c>
      <x:c r="V342" s="139" t="str">
        <x:v>High</x:v>
      </x:c>
      <x:c r="W342" s="147" t="str">
        <x:v>Source wholesale and buying prices retained</x:v>
      </x:c>
      <x:c r="X342" s="139" t="str">
        <x:v>Ready</x:v>
      </x:c>
      <x:c r="Y342" s="144" t="b">
        <x:v>1</x:v>
      </x:c>
      <x:c r="Z342" s="139" t="str">
        <x:v>WS RATES.pdf</x:v>
      </x:c>
      <x:c r="AA342" s="139" t="n">
        <x:v>10</x:v>
      </x:c>
      <x:c r="AB342" s="139" t="n">
        <x:v>18</x:v>
      </x:c>
      <x:c r="AC342" s="139" t="str">
        <x:v>BIRTHDAY CANDLE 18</x:v>
      </x:c>
      <x:c r="AD342" s="145" t="n">
        <x:v>150</x:v>
      </x:c>
      <x:c r="AE342" s="147" t="str">
        <x:v>Merged across PDFs — Exact/source-linked match</x:v>
      </x:c>
      <x:c r="AF342" s="147" t="str">
        <x:v>Exact WS RATES.pdf name</x:v>
      </x:c>
      <x:c r="AG342" s="147" t="str">
        <x:v>Exact WS RATES.pdf category</x:v>
      </x:c>
      <x:c r="AH342" s="139" t="str">
        <x:v>WS-RATES:10:18</x:v>
      </x:c>
      <x:c r="AI342" s="146"/>
      <x:c r="AJ342" s="146"/>
      <x:c r="AK342" s="146"/>
      <x:c r="AL342" s="146"/>
      <x:c r="AM342" s="146"/>
      <x:c r="AN342" s="147" t="str"/>
    </x:row>
    <x:row r="343">
      <x:c r="A343" s="139" t="str">
        <x:v>RS-000342</x:v>
      </x:c>
      <x:c r="B343" s="147" t="str">
        <x:v>BALOON METALIC (10PCS)</x:v>
      </x:c>
      <x:c r="C343" s="139" t="str">
        <x:v>CHINA</x:v>
      </x:c>
      <x:c r="D343" s="139" t="str">
        <x:v>Wholesale/Bulk</x:v>
      </x:c>
      <x:c r="E343" s="147" t="str">
        <x:v>From initial classified workbook</x:v>
      </x:c>
      <x:c r="F343" s="139" t="str">
        <x:v>Pack</x:v>
      </x:c>
      <x:c r="G343" s="139" t="n">
        <x:v>10</x:v>
      </x:c>
      <x:c r="H343" s="139" t="str">
        <x:v>Parsed from product name</x:v>
      </x:c>
      <x:c r="I343" s="139" t="str">
        <x:v>PKR</x:v>
      </x:c>
      <x:c r="J343" s="140" t="n">
        <x:v>90</x:v>
      </x:c>
      <x:c r="K343" s="140" t="n">
        <x:v>72</x:v>
      </x:c>
      <x:c r="L343" s="140" t="n">
        <x:v>90</x:v>
      </x:c>
      <x:c r="M343" s="140" t="n">
        <x:v>72</x:v>
      </x:c>
      <x:c r="N343" s="141" t="n">
        <x:f>L343-M343</x:f>
        <x:v>18</x:v>
      </x:c>
      <x:c r="O343" s="142" t="n">
        <x:f>IF(L343&gt;0,N343/L343,"")</x:f>
        <x:v>0.2</x:v>
      </x:c>
      <x:c r="P343" s="142" t="n">
        <x:f>IF(M343&gt;0,N343/M343,"")</x:f>
        <x:v>0.25</x:v>
      </x:c>
      <x:c r="Q343" s="141" t="n">
        <x:f>ROUND(L343*(1+'Assumptions'!$B$7)/'Assumptions'!$B$9,0)*'Assumptions'!$B$9</x:f>
        <x:v>100</x:v>
      </x:c>
      <x:c r="R343" s="141" t="n">
        <x:f>Q343-M343</x:f>
        <x:v>28</x:v>
      </x:c>
      <x:c r="S343" s="143" t="n">
        <x:f>'Assumptions'!$B$8</x:f>
        <x:v>12</x:v>
      </x:c>
      <x:c r="T343" s="141" t="n">
        <x:f>N343*S343</x:f>
        <x:v>216</x:v>
      </x:c>
      <x:c r="U343" s="139" t="str">
        <x:v>Source Valid</x:v>
      </x:c>
      <x:c r="V343" s="139" t="str">
        <x:v>High</x:v>
      </x:c>
      <x:c r="W343" s="147" t="str">
        <x:v>Source wholesale and buying prices retained</x:v>
      </x:c>
      <x:c r="X343" s="139" t="str">
        <x:v>Ready</x:v>
      </x:c>
      <x:c r="Y343" s="144" t="b">
        <x:v>1</x:v>
      </x:c>
      <x:c r="Z343" s="139" t="str">
        <x:v>WS RATES.pdf</x:v>
      </x:c>
      <x:c r="AA343" s="139" t="n">
        <x:v>10</x:v>
      </x:c>
      <x:c r="AB343" s="139" t="n">
        <x:v>19</x:v>
      </x:c>
      <x:c r="AC343" s="139" t="str">
        <x:v>BALOON METALIC (10PCS)</x:v>
      </x:c>
      <x:c r="AD343" s="145" t="n">
        <x:v>90</x:v>
      </x:c>
      <x:c r="AE343" s="147" t="str">
        <x:v>Merged across PDFs — Exact/source-linked match</x:v>
      </x:c>
      <x:c r="AF343" s="147" t="str">
        <x:v>Exact WS RATES.pdf name</x:v>
      </x:c>
      <x:c r="AG343" s="147" t="str">
        <x:v>Exact WS RATES.pdf category</x:v>
      </x:c>
      <x:c r="AH343" s="139" t="str">
        <x:v>WS-RATES:10:19</x:v>
      </x:c>
      <x:c r="AI343" s="146"/>
      <x:c r="AJ343" s="146"/>
      <x:c r="AK343" s="146"/>
      <x:c r="AL343" s="146"/>
      <x:c r="AM343" s="146"/>
      <x:c r="AN343" s="147" t="str"/>
    </x:row>
    <x:row r="344">
      <x:c r="A344" s="139" t="str">
        <x:v>RS-000343</x:v>
      </x:c>
      <x:c r="B344" s="147" t="str">
        <x:v>BALOON PUMP</x:v>
      </x:c>
      <x:c r="C344" s="139" t="str">
        <x:v>CHINA</x:v>
      </x:c>
      <x:c r="D344" s="139" t="str">
        <x:v>Both</x:v>
      </x:c>
      <x:c r="E344" s="147" t="str">
        <x:v>From initial classified workbook</x:v>
      </x:c>
      <x:c r="F344" s="139" t="str">
        <x:v>Piece</x:v>
      </x:c>
      <x:c r="G344" s="139"/>
      <x:c r="H344" s="139" t="str">
        <x:v>Not stated</x:v>
      </x:c>
      <x:c r="I344" s="139" t="str">
        <x:v>PKR</x:v>
      </x:c>
      <x:c r="J344" s="140" t="n">
        <x:v>150</x:v>
      </x:c>
      <x:c r="K344" s="140" t="n">
        <x:v>155</x:v>
      </x:c>
      <x:c r="L344" s="140" t="n">
        <x:v>175</x:v>
      </x:c>
      <x:c r="M344" s="140" t="n">
        <x:v>155</x:v>
      </x:c>
      <x:c r="N344" s="141" t="n">
        <x:f>L344-M344</x:f>
        <x:v>20</x:v>
      </x:c>
      <x:c r="O344" s="142" t="n">
        <x:f>IF(L344&gt;0,N344/L344,"")</x:f>
        <x:v>0.11428571428571428</x:v>
      </x:c>
      <x:c r="P344" s="142" t="n">
        <x:f>IF(M344&gt;0,N344/M344,"")</x:f>
        <x:v>0.12903225806451613</x:v>
      </x:c>
      <x:c r="Q344" s="141" t="n">
        <x:f>ROUND(L344*(1+'Assumptions'!$B$7)/'Assumptions'!$B$9,0)*'Assumptions'!$B$9</x:f>
        <x:v>195</x:v>
      </x:c>
      <x:c r="R344" s="141" t="n">
        <x:f>Q344-M344</x:f>
        <x:v>40</x:v>
      </x:c>
      <x:c r="S344" s="143" t="n">
        <x:f>'Assumptions'!$B$8</x:f>
        <x:v>12</x:v>
      </x:c>
      <x:c r="T344" s="141" t="n">
        <x:f>N344*S344</x:f>
        <x:v>240</x:v>
      </x:c>
      <x:c r="U344" s="139" t="str">
        <x:v>Corrected Wholesale</x:v>
      </x:c>
      <x:c r="V344" s="139" t="str">
        <x:v>Mock correction</x:v>
      </x:c>
      <x:c r="W344" s="147" t="str">
        <x:v>Wholesale did not cover buying price; raised using category median margin</x:v>
      </x:c>
      <x:c r="X344" s="139" t="str">
        <x:v>Ready with Mock Price</x:v>
      </x:c>
      <x:c r="Y344" s="144" t="b">
        <x:v>1</x:v>
      </x:c>
      <x:c r="Z344" s="139" t="str">
        <x:v>WS RATES.pdf</x:v>
      </x:c>
      <x:c r="AA344" s="139" t="n">
        <x:v>10</x:v>
      </x:c>
      <x:c r="AB344" s="139" t="n">
        <x:v>20</x:v>
      </x:c>
      <x:c r="AC344" s="139" t="str">
        <x:v>BALOON PUMP</x:v>
      </x:c>
      <x:c r="AD344" s="145" t="n">
        <x:v>150</x:v>
      </x:c>
      <x:c r="AE344" s="147" t="str">
        <x:v>Merged across PDFs — Exact/source-linked match</x:v>
      </x:c>
      <x:c r="AF344" s="147" t="str">
        <x:v>Exact WS RATES.pdf name</x:v>
      </x:c>
      <x:c r="AG344" s="147" t="str">
        <x:v>Exact WS RATES.pdf category</x:v>
      </x:c>
      <x:c r="AH344" s="139" t="str">
        <x:v>WS-RATES:10:20</x:v>
      </x:c>
      <x:c r="AI344" s="146"/>
      <x:c r="AJ344" s="146"/>
      <x:c r="AK344" s="146"/>
      <x:c r="AL344" s="146"/>
      <x:c r="AM344" s="146"/>
      <x:c r="AN344" s="147" t="str">
        <x:v>Wholesale did not cover buying price; raised using category median margin</x:v>
      </x:c>
    </x:row>
    <x:row r="345">
      <x:c r="A345" s="139" t="str">
        <x:v>RS-000344</x:v>
      </x:c>
      <x:c r="B345" s="147" t="str">
        <x:v>PARTY BALOON (16PCS)</x:v>
      </x:c>
      <x:c r="C345" s="139" t="str">
        <x:v>CHINA</x:v>
      </x:c>
      <x:c r="D345" s="139" t="str">
        <x:v>Wholesale/Bulk</x:v>
      </x:c>
      <x:c r="E345" s="147" t="str">
        <x:v>From initial classified workbook</x:v>
      </x:c>
      <x:c r="F345" s="139" t="str">
        <x:v>Pack</x:v>
      </x:c>
      <x:c r="G345" s="139" t="n">
        <x:v>16</x:v>
      </x:c>
      <x:c r="H345" s="139" t="str">
        <x:v>Parsed from product name</x:v>
      </x:c>
      <x:c r="I345" s="139" t="str">
        <x:v>PKR</x:v>
      </x:c>
      <x:c r="J345" s="140" t="n">
        <x:v>160</x:v>
      </x:c>
      <x:c r="K345" s="140" t="n">
        <x:v>133</x:v>
      </x:c>
      <x:c r="L345" s="140" t="n">
        <x:v>160</x:v>
      </x:c>
      <x:c r="M345" s="140" t="n">
        <x:v>133</x:v>
      </x:c>
      <x:c r="N345" s="141" t="n">
        <x:f>L345-M345</x:f>
        <x:v>27</x:v>
      </x:c>
      <x:c r="O345" s="142" t="n">
        <x:f>IF(L345&gt;0,N345/L345,"")</x:f>
        <x:v>0.16875</x:v>
      </x:c>
      <x:c r="P345" s="142" t="n">
        <x:f>IF(M345&gt;0,N345/M345,"")</x:f>
        <x:v>0.20300751879699247</x:v>
      </x:c>
      <x:c r="Q345" s="141" t="n">
        <x:f>ROUND(L345*(1+'Assumptions'!$B$7)/'Assumptions'!$B$9,0)*'Assumptions'!$B$9</x:f>
        <x:v>175</x:v>
      </x:c>
      <x:c r="R345" s="141" t="n">
        <x:f>Q345-M345</x:f>
        <x:v>42</x:v>
      </x:c>
      <x:c r="S345" s="143" t="n">
        <x:f>'Assumptions'!$B$8</x:f>
        <x:v>12</x:v>
      </x:c>
      <x:c r="T345" s="141" t="n">
        <x:f>N345*S345</x:f>
        <x:v>324</x:v>
      </x:c>
      <x:c r="U345" s="139" t="str">
        <x:v>Source Valid</x:v>
      </x:c>
      <x:c r="V345" s="139" t="str">
        <x:v>High</x:v>
      </x:c>
      <x:c r="W345" s="147" t="str">
        <x:v>Source wholesale and buying prices retained</x:v>
      </x:c>
      <x:c r="X345" s="139" t="str">
        <x:v>Ready</x:v>
      </x:c>
      <x:c r="Y345" s="144" t="b">
        <x:v>1</x:v>
      </x:c>
      <x:c r="Z345" s="139" t="str">
        <x:v>WS RATES.pdf</x:v>
      </x:c>
      <x:c r="AA345" s="139" t="n">
        <x:v>10</x:v>
      </x:c>
      <x:c r="AB345" s="139" t="n">
        <x:v>21</x:v>
      </x:c>
      <x:c r="AC345" s="139" t="str">
        <x:v>PARTY BALOON (16PCS)</x:v>
      </x:c>
      <x:c r="AD345" s="145" t="n">
        <x:v>160</x:v>
      </x:c>
      <x:c r="AE345" s="147" t="str">
        <x:v>Merged across PDFs — Exact/source-linked match</x:v>
      </x:c>
      <x:c r="AF345" s="147" t="str">
        <x:v>Exact WS RATES.pdf name</x:v>
      </x:c>
      <x:c r="AG345" s="147" t="str">
        <x:v>Exact WS RATES.pdf category</x:v>
      </x:c>
      <x:c r="AH345" s="139" t="str">
        <x:v>WS-RATES:10:21</x:v>
      </x:c>
      <x:c r="AI345" s="146"/>
      <x:c r="AJ345" s="146"/>
      <x:c r="AK345" s="146"/>
      <x:c r="AL345" s="146"/>
      <x:c r="AM345" s="146"/>
      <x:c r="AN345" s="147" t="str"/>
    </x:row>
    <x:row r="346">
      <x:c r="A346" s="139" t="str">
        <x:v>RS-000345</x:v>
      </x:c>
      <x:c r="B346" s="147" t="str">
        <x:v>HAPPY BIRTHDAY THEME (11PCS)</x:v>
      </x:c>
      <x:c r="C346" s="139" t="str">
        <x:v>CHINA</x:v>
      </x:c>
      <x:c r="D346" s="139" t="str">
        <x:v>Both</x:v>
      </x:c>
      <x:c r="E346" s="147" t="str">
        <x:v>From initial classified workbook</x:v>
      </x:c>
      <x:c r="F346" s="139" t="str">
        <x:v>Pack</x:v>
      </x:c>
      <x:c r="G346" s="139" t="n">
        <x:v>11</x:v>
      </x:c>
      <x:c r="H346" s="139" t="str">
        <x:v>Parsed from product name</x:v>
      </x:c>
      <x:c r="I346" s="139" t="str">
        <x:v>PKR</x:v>
      </x:c>
      <x:c r="J346" s="140" t="n">
        <x:v>160</x:v>
      </x:c>
      <x:c r="K346" s="140" t="n">
        <x:v>133</x:v>
      </x:c>
      <x:c r="L346" s="140" t="n">
        <x:v>160</x:v>
      </x:c>
      <x:c r="M346" s="140" t="n">
        <x:v>133</x:v>
      </x:c>
      <x:c r="N346" s="141" t="n">
        <x:f>L346-M346</x:f>
        <x:v>27</x:v>
      </x:c>
      <x:c r="O346" s="142" t="n">
        <x:f>IF(L346&gt;0,N346/L346,"")</x:f>
        <x:v>0.16875</x:v>
      </x:c>
      <x:c r="P346" s="142" t="n">
        <x:f>IF(M346&gt;0,N346/M346,"")</x:f>
        <x:v>0.20300751879699247</x:v>
      </x:c>
      <x:c r="Q346" s="141" t="n">
        <x:f>ROUND(L346*(1+'Assumptions'!$B$7)/'Assumptions'!$B$9,0)*'Assumptions'!$B$9</x:f>
        <x:v>175</x:v>
      </x:c>
      <x:c r="R346" s="141" t="n">
        <x:f>Q346-M346</x:f>
        <x:v>42</x:v>
      </x:c>
      <x:c r="S346" s="143" t="n">
        <x:f>'Assumptions'!$B$8</x:f>
        <x:v>12</x:v>
      </x:c>
      <x:c r="T346" s="141" t="n">
        <x:f>N346*S346</x:f>
        <x:v>324</x:v>
      </x:c>
      <x:c r="U346" s="139" t="str">
        <x:v>Source Valid</x:v>
      </x:c>
      <x:c r="V346" s="139" t="str">
        <x:v>High</x:v>
      </x:c>
      <x:c r="W346" s="147" t="str">
        <x:v>Source wholesale and buying prices retained</x:v>
      </x:c>
      <x:c r="X346" s="139" t="str">
        <x:v>Ready</x:v>
      </x:c>
      <x:c r="Y346" s="144" t="b">
        <x:v>1</x:v>
      </x:c>
      <x:c r="Z346" s="139" t="str">
        <x:v>WS RATES.pdf</x:v>
      </x:c>
      <x:c r="AA346" s="139" t="n">
        <x:v>10</x:v>
      </x:c>
      <x:c r="AB346" s="139" t="n">
        <x:v>22</x:v>
      </x:c>
      <x:c r="AC346" s="139" t="str">
        <x:v>HAPPY BIRTHDAY THEME (1</x:v>
      </x:c>
      <x:c r="AD346" s="145" t="n">
        <x:v>160</x:v>
      </x:c>
      <x:c r="AE346" s="147" t="str">
        <x:v>Merged across PDFs — Truncated-name completion</x:v>
      </x:c>
      <x:c r="AF346" s="147" t="str">
        <x:v>Completed/updated from WS RATES.pdf</x:v>
      </x:c>
      <x:c r="AG346" s="147" t="str">
        <x:v>Exact WS RATES.pdf category</x:v>
      </x:c>
      <x:c r="AH346" s="139" t="str">
        <x:v>WS-RATES:10:22</x:v>
      </x:c>
      <x:c r="AI346" s="146"/>
      <x:c r="AJ346" s="146"/>
      <x:c r="AK346" s="146"/>
      <x:c r="AL346" s="146"/>
      <x:c r="AM346" s="146"/>
      <x:c r="AN346" s="147" t="str"/>
    </x:row>
    <x:row r="347">
      <x:c r="A347" s="139" t="str">
        <x:v>RS-000346</x:v>
      </x:c>
      <x:c r="B347" s="147" t="str">
        <x:v>NUMBER CANDLE LARGE</x:v>
      </x:c>
      <x:c r="C347" s="139" t="str">
        <x:v>CHINA</x:v>
      </x:c>
      <x:c r="D347" s="139" t="str">
        <x:v>Both</x:v>
      </x:c>
      <x:c r="E347" s="147" t="str">
        <x:v>From initial classified workbook</x:v>
      </x:c>
      <x:c r="F347" s="139" t="str">
        <x:v>Piece</x:v>
      </x:c>
      <x:c r="G347" s="139"/>
      <x:c r="H347" s="139" t="str">
        <x:v>Not stated</x:v>
      </x:c>
      <x:c r="I347" s="139" t="str">
        <x:v>PKR</x:v>
      </x:c>
      <x:c r="J347" s="140" t="n">
        <x:v>140</x:v>
      </x:c>
      <x:c r="K347" s="140" t="n">
        <x:v>122</x:v>
      </x:c>
      <x:c r="L347" s="140" t="n">
        <x:v>140</x:v>
      </x:c>
      <x:c r="M347" s="140" t="n">
        <x:v>122</x:v>
      </x:c>
      <x:c r="N347" s="141" t="n">
        <x:f>L347-M347</x:f>
        <x:v>18</x:v>
      </x:c>
      <x:c r="O347" s="142" t="n">
        <x:f>IF(L347&gt;0,N347/L347,"")</x:f>
        <x:v>0.12857142857142856</x:v>
      </x:c>
      <x:c r="P347" s="142" t="n">
        <x:f>IF(M347&gt;0,N347/M347,"")</x:f>
        <x:v>0.14754098360655737</x:v>
      </x:c>
      <x:c r="Q347" s="141" t="n">
        <x:f>ROUND(L347*(1+'Assumptions'!$B$7)/'Assumptions'!$B$9,0)*'Assumptions'!$B$9</x:f>
        <x:v>155</x:v>
      </x:c>
      <x:c r="R347" s="141" t="n">
        <x:f>Q347-M347</x:f>
        <x:v>33</x:v>
      </x:c>
      <x:c r="S347" s="143" t="n">
        <x:f>'Assumptions'!$B$8</x:f>
        <x:v>12</x:v>
      </x:c>
      <x:c r="T347" s="141" t="n">
        <x:f>N347*S347</x:f>
        <x:v>216</x:v>
      </x:c>
      <x:c r="U347" s="139" t="str">
        <x:v>Source Valid</x:v>
      </x:c>
      <x:c r="V347" s="139" t="str">
        <x:v>High</x:v>
      </x:c>
      <x:c r="W347" s="147" t="str">
        <x:v>Source wholesale and buying prices retained</x:v>
      </x:c>
      <x:c r="X347" s="139" t="str">
        <x:v>Ready</x:v>
      </x:c>
      <x:c r="Y347" s="144" t="b">
        <x:v>1</x:v>
      </x:c>
      <x:c r="Z347" s="139" t="str">
        <x:v>WS RATES.pdf</x:v>
      </x:c>
      <x:c r="AA347" s="139" t="n">
        <x:v>10</x:v>
      </x:c>
      <x:c r="AB347" s="139" t="n">
        <x:v>23</x:v>
      </x:c>
      <x:c r="AC347" s="139" t="str">
        <x:v>NUMBER CANDLE LARGE</x:v>
      </x:c>
      <x:c r="AD347" s="145" t="n">
        <x:v>140</x:v>
      </x:c>
      <x:c r="AE347" s="147" t="str">
        <x:v>Merged across PDFs — Exact/source-linked match</x:v>
      </x:c>
      <x:c r="AF347" s="147" t="str">
        <x:v>Exact WS RATES.pdf name</x:v>
      </x:c>
      <x:c r="AG347" s="147" t="str">
        <x:v>Exact WS RATES.pdf category</x:v>
      </x:c>
      <x:c r="AH347" s="139" t="str">
        <x:v>WS-RATES:10:23</x:v>
      </x:c>
      <x:c r="AI347" s="146"/>
      <x:c r="AJ347" s="146"/>
      <x:c r="AK347" s="146"/>
      <x:c r="AL347" s="146"/>
      <x:c r="AM347" s="146"/>
      <x:c r="AN347" s="147" t="str"/>
    </x:row>
    <x:row r="348">
      <x:c r="A348" s="139" t="str">
        <x:v>RS-000347</x:v>
      </x:c>
      <x:c r="B348" s="147" t="str">
        <x:v>NUMBER CANDLE SMALL</x:v>
      </x:c>
      <x:c r="C348" s="139" t="str">
        <x:v>CHINA</x:v>
      </x:c>
      <x:c r="D348" s="139" t="str">
        <x:v>Both</x:v>
      </x:c>
      <x:c r="E348" s="147" t="str">
        <x:v>From initial classified workbook</x:v>
      </x:c>
      <x:c r="F348" s="139" t="str">
        <x:v>Piece</x:v>
      </x:c>
      <x:c r="G348" s="139"/>
      <x:c r="H348" s="139" t="str">
        <x:v>Not stated</x:v>
      </x:c>
      <x:c r="I348" s="139" t="str">
        <x:v>PKR</x:v>
      </x:c>
      <x:c r="J348" s="140" t="n">
        <x:v>55</x:v>
      </x:c>
      <x:c r="K348" s="140" t="n">
        <x:v>47</x:v>
      </x:c>
      <x:c r="L348" s="140" t="n">
        <x:v>55</x:v>
      </x:c>
      <x:c r="M348" s="140" t="n">
        <x:v>47</x:v>
      </x:c>
      <x:c r="N348" s="141" t="n">
        <x:f>L348-M348</x:f>
        <x:v>8</x:v>
      </x:c>
      <x:c r="O348" s="142" t="n">
        <x:f>IF(L348&gt;0,N348/L348,"")</x:f>
        <x:v>0.14545454545454545</x:v>
      </x:c>
      <x:c r="P348" s="142" t="n">
        <x:f>IF(M348&gt;0,N348/M348,"")</x:f>
        <x:v>0.1702127659574468</x:v>
      </x:c>
      <x:c r="Q348" s="141" t="n">
        <x:f>ROUND(L348*(1+'Assumptions'!$B$7)/'Assumptions'!$B$9,0)*'Assumptions'!$B$9</x:f>
        <x:v>60</x:v>
      </x:c>
      <x:c r="R348" s="141" t="n">
        <x:f>Q348-M348</x:f>
        <x:v>13</x:v>
      </x:c>
      <x:c r="S348" s="143" t="n">
        <x:f>'Assumptions'!$B$8</x:f>
        <x:v>12</x:v>
      </x:c>
      <x:c r="T348" s="141" t="n">
        <x:f>N348*S348</x:f>
        <x:v>96</x:v>
      </x:c>
      <x:c r="U348" s="139" t="str">
        <x:v>Source Valid</x:v>
      </x:c>
      <x:c r="V348" s="139" t="str">
        <x:v>High</x:v>
      </x:c>
      <x:c r="W348" s="147" t="str">
        <x:v>Source wholesale and buying prices retained</x:v>
      </x:c>
      <x:c r="X348" s="139" t="str">
        <x:v>Ready</x:v>
      </x:c>
      <x:c r="Y348" s="144" t="b">
        <x:v>1</x:v>
      </x:c>
      <x:c r="Z348" s="139" t="str">
        <x:v>WS RATES.pdf</x:v>
      </x:c>
      <x:c r="AA348" s="139" t="n">
        <x:v>10</x:v>
      </x:c>
      <x:c r="AB348" s="139" t="n">
        <x:v>24</x:v>
      </x:c>
      <x:c r="AC348" s="139" t="str">
        <x:v>NUMBER CANDLE SMALL</x:v>
      </x:c>
      <x:c r="AD348" s="145" t="n">
        <x:v>55</x:v>
      </x:c>
      <x:c r="AE348" s="147" t="str">
        <x:v>Merged across PDFs — Exact/source-linked match</x:v>
      </x:c>
      <x:c r="AF348" s="147" t="str">
        <x:v>Exact WS RATES.pdf name</x:v>
      </x:c>
      <x:c r="AG348" s="147" t="str">
        <x:v>Exact WS RATES.pdf category</x:v>
      </x:c>
      <x:c r="AH348" s="139" t="str">
        <x:v>WS-RATES:10:24</x:v>
      </x:c>
      <x:c r="AI348" s="146"/>
      <x:c r="AJ348" s="146"/>
      <x:c r="AK348" s="146"/>
      <x:c r="AL348" s="146"/>
      <x:c r="AM348" s="146"/>
      <x:c r="AN348" s="147" t="str"/>
    </x:row>
    <x:row r="349">
      <x:c r="A349" s="139" t="str">
        <x:v>RS-000348</x:v>
      </x:c>
      <x:c r="B349" s="147" t="str">
        <x:v>FAIRY LIGHT</x:v>
      </x:c>
      <x:c r="C349" s="139" t="str">
        <x:v>CHINA</x:v>
      </x:c>
      <x:c r="D349" s="139" t="str">
        <x:v>Both</x:v>
      </x:c>
      <x:c r="E349" s="147" t="str">
        <x:v>From initial classified workbook</x:v>
      </x:c>
      <x:c r="F349" s="139" t="str">
        <x:v>Piece</x:v>
      </x:c>
      <x:c r="G349" s="139"/>
      <x:c r="H349" s="139" t="str">
        <x:v>Not stated</x:v>
      </x:c>
      <x:c r="I349" s="139" t="str">
        <x:v>PKR</x:v>
      </x:c>
      <x:c r="J349" s="140" t="n">
        <x:v>80</x:v>
      </x:c>
      <x:c r="K349" s="140" t="n">
        <x:v>52</x:v>
      </x:c>
      <x:c r="L349" s="140" t="n">
        <x:v>80</x:v>
      </x:c>
      <x:c r="M349" s="140" t="n">
        <x:v>52</x:v>
      </x:c>
      <x:c r="N349" s="141" t="n">
        <x:f>L349-M349</x:f>
        <x:v>28</x:v>
      </x:c>
      <x:c r="O349" s="142" t="n">
        <x:f>IF(L349&gt;0,N349/L349,"")</x:f>
        <x:v>0.35</x:v>
      </x:c>
      <x:c r="P349" s="142" t="n">
        <x:f>IF(M349&gt;0,N349/M349,"")</x:f>
        <x:v>0.5384615384615384</x:v>
      </x:c>
      <x:c r="Q349" s="141" t="n">
        <x:f>ROUND(L349*(1+'Assumptions'!$B$7)/'Assumptions'!$B$9,0)*'Assumptions'!$B$9</x:f>
        <x:v>90</x:v>
      </x:c>
      <x:c r="R349" s="141" t="n">
        <x:f>Q349-M349</x:f>
        <x:v>38</x:v>
      </x:c>
      <x:c r="S349" s="143" t="n">
        <x:f>'Assumptions'!$B$8</x:f>
        <x:v>12</x:v>
      </x:c>
      <x:c r="T349" s="141" t="n">
        <x:f>N349*S349</x:f>
        <x:v>336</x:v>
      </x:c>
      <x:c r="U349" s="139" t="str">
        <x:v>Source Valid</x:v>
      </x:c>
      <x:c r="V349" s="139" t="str">
        <x:v>High</x:v>
      </x:c>
      <x:c r="W349" s="147" t="str">
        <x:v>Source wholesale and buying prices retained</x:v>
      </x:c>
      <x:c r="X349" s="139" t="str">
        <x:v>Ready</x:v>
      </x:c>
      <x:c r="Y349" s="144" t="b">
        <x:v>1</x:v>
      </x:c>
      <x:c r="Z349" s="139" t="str">
        <x:v>WS RATES.pdf</x:v>
      </x:c>
      <x:c r="AA349" s="139" t="n">
        <x:v>10</x:v>
      </x:c>
      <x:c r="AB349" s="139" t="n">
        <x:v>25</x:v>
      </x:c>
      <x:c r="AC349" s="139" t="str">
        <x:v>FAIRY LIGHT</x:v>
      </x:c>
      <x:c r="AD349" s="145" t="n">
        <x:v>80</x:v>
      </x:c>
      <x:c r="AE349" s="147" t="str">
        <x:v>Merged across PDFs — Exact/source-linked match</x:v>
      </x:c>
      <x:c r="AF349" s="147" t="str">
        <x:v>Exact WS RATES.pdf name</x:v>
      </x:c>
      <x:c r="AG349" s="147" t="str">
        <x:v>Exact WS RATES.pdf category</x:v>
      </x:c>
      <x:c r="AH349" s="139" t="str">
        <x:v>WS-RATES:10:25</x:v>
      </x:c>
      <x:c r="AI349" s="146"/>
      <x:c r="AJ349" s="146"/>
      <x:c r="AK349" s="146"/>
      <x:c r="AL349" s="146"/>
      <x:c r="AM349" s="146"/>
      <x:c r="AN349" s="147" t="str"/>
    </x:row>
    <x:row r="350">
      <x:c r="A350" s="139" t="str">
        <x:v>RS-000349</x:v>
      </x:c>
      <x:c r="B350" s="147" t="str">
        <x:v>CAKE TOPPER NET</x:v>
      </x:c>
      <x:c r="C350" s="139" t="str">
        <x:v>CHINA</x:v>
      </x:c>
      <x:c r="D350" s="139" t="str">
        <x:v>Both</x:v>
      </x:c>
      <x:c r="E350" s="147" t="str">
        <x:v>From initial classified workbook</x:v>
      </x:c>
      <x:c r="F350" s="139" t="str">
        <x:v>Piece</x:v>
      </x:c>
      <x:c r="G350" s="139"/>
      <x:c r="H350" s="139" t="str">
        <x:v>Not stated</x:v>
      </x:c>
      <x:c r="I350" s="139" t="str">
        <x:v>PKR</x:v>
      </x:c>
      <x:c r="J350" s="140" t="n">
        <x:v>150</x:v>
      </x:c>
      <x:c r="K350" s="140" t="n">
        <x:v>130</x:v>
      </x:c>
      <x:c r="L350" s="140" t="n">
        <x:v>150</x:v>
      </x:c>
      <x:c r="M350" s="140" t="n">
        <x:v>130</x:v>
      </x:c>
      <x:c r="N350" s="141" t="n">
        <x:f>L350-M350</x:f>
        <x:v>20</x:v>
      </x:c>
      <x:c r="O350" s="142" t="n">
        <x:f>IF(L350&gt;0,N350/L350,"")</x:f>
        <x:v>0.13333333333333333</x:v>
      </x:c>
      <x:c r="P350" s="142" t="n">
        <x:f>IF(M350&gt;0,N350/M350,"")</x:f>
        <x:v>0.15384615384615385</x:v>
      </x:c>
      <x:c r="Q350" s="141" t="n">
        <x:f>ROUND(L350*(1+'Assumptions'!$B$7)/'Assumptions'!$B$9,0)*'Assumptions'!$B$9</x:f>
        <x:v>165</x:v>
      </x:c>
      <x:c r="R350" s="141" t="n">
        <x:f>Q350-M350</x:f>
        <x:v>35</x:v>
      </x:c>
      <x:c r="S350" s="143" t="n">
        <x:f>'Assumptions'!$B$8</x:f>
        <x:v>12</x:v>
      </x:c>
      <x:c r="T350" s="141" t="n">
        <x:f>N350*S350</x:f>
        <x:v>240</x:v>
      </x:c>
      <x:c r="U350" s="139" t="str">
        <x:v>Source Valid</x:v>
      </x:c>
      <x:c r="V350" s="139" t="str">
        <x:v>High</x:v>
      </x:c>
      <x:c r="W350" s="147" t="str">
        <x:v>Source wholesale and buying prices retained</x:v>
      </x:c>
      <x:c r="X350" s="139" t="str">
        <x:v>Ready</x:v>
      </x:c>
      <x:c r="Y350" s="144" t="b">
        <x:v>1</x:v>
      </x:c>
      <x:c r="Z350" s="139" t="str">
        <x:v>WS RATES.pdf</x:v>
      </x:c>
      <x:c r="AA350" s="139" t="n">
        <x:v>10</x:v>
      </x:c>
      <x:c r="AB350" s="139" t="n">
        <x:v>26</x:v>
      </x:c>
      <x:c r="AC350" s="139" t="str">
        <x:v>CAKE TOPPER NET</x:v>
      </x:c>
      <x:c r="AD350" s="145" t="n">
        <x:v>150</x:v>
      </x:c>
      <x:c r="AE350" s="147" t="str">
        <x:v>Merged across PDFs — Exact/source-linked match</x:v>
      </x:c>
      <x:c r="AF350" s="147" t="str">
        <x:v>Exact WS RATES.pdf name</x:v>
      </x:c>
      <x:c r="AG350" s="147" t="str">
        <x:v>Exact WS RATES.pdf category</x:v>
      </x:c>
      <x:c r="AH350" s="139" t="str">
        <x:v>WS-RATES:10:26</x:v>
      </x:c>
      <x:c r="AI350" s="146"/>
      <x:c r="AJ350" s="146"/>
      <x:c r="AK350" s="146"/>
      <x:c r="AL350" s="146"/>
      <x:c r="AM350" s="146"/>
      <x:c r="AN350" s="147" t="str"/>
    </x:row>
    <x:row r="351">
      <x:c r="A351" s="139" t="str">
        <x:v>RS-000350</x:v>
      </x:c>
      <x:c r="B351" s="147" t="str">
        <x:v>CAKE TOPPER LARGE</x:v>
      </x:c>
      <x:c r="C351" s="139" t="str">
        <x:v>CHINA</x:v>
      </x:c>
      <x:c r="D351" s="139" t="str">
        <x:v>Both</x:v>
      </x:c>
      <x:c r="E351" s="147" t="str">
        <x:v>From initial classified workbook</x:v>
      </x:c>
      <x:c r="F351" s="139" t="str">
        <x:v>Piece</x:v>
      </x:c>
      <x:c r="G351" s="139"/>
      <x:c r="H351" s="139" t="str">
        <x:v>Not stated</x:v>
      </x:c>
      <x:c r="I351" s="139" t="str">
        <x:v>PKR</x:v>
      </x:c>
      <x:c r="J351" s="140" t="n">
        <x:v>135</x:v>
      </x:c>
      <x:c r="K351" s="140" t="n">
        <x:v>133</x:v>
      </x:c>
      <x:c r="L351" s="140" t="n">
        <x:v>135</x:v>
      </x:c>
      <x:c r="M351" s="140" t="n">
        <x:v>133</x:v>
      </x:c>
      <x:c r="N351" s="141" t="n">
        <x:f>L351-M351</x:f>
        <x:v>2</x:v>
      </x:c>
      <x:c r="O351" s="142" t="n">
        <x:f>IF(L351&gt;0,N351/L351,"")</x:f>
        <x:v>0.014814814814814815</x:v>
      </x:c>
      <x:c r="P351" s="142" t="n">
        <x:f>IF(M351&gt;0,N351/M351,"")</x:f>
        <x:v>0.015037593984962405</x:v>
      </x:c>
      <x:c r="Q351" s="141" t="n">
        <x:f>ROUND(L351*(1+'Assumptions'!$B$7)/'Assumptions'!$B$9,0)*'Assumptions'!$B$9</x:f>
        <x:v>150</x:v>
      </x:c>
      <x:c r="R351" s="141" t="n">
        <x:f>Q351-M351</x:f>
        <x:v>17</x:v>
      </x:c>
      <x:c r="S351" s="143" t="n">
        <x:f>'Assumptions'!$B$8</x:f>
        <x:v>12</x:v>
      </x:c>
      <x:c r="T351" s="141" t="n">
        <x:f>N351*S351</x:f>
        <x:v>24</x:v>
      </x:c>
      <x:c r="U351" s="139" t="str">
        <x:v>Source Valid</x:v>
      </x:c>
      <x:c r="V351" s="139" t="str">
        <x:v>High</x:v>
      </x:c>
      <x:c r="W351" s="147" t="str">
        <x:v>Source wholesale and buying prices retained</x:v>
      </x:c>
      <x:c r="X351" s="139" t="str">
        <x:v>Ready</x:v>
      </x:c>
      <x:c r="Y351" s="144" t="b">
        <x:v>1</x:v>
      </x:c>
      <x:c r="Z351" s="139" t="str">
        <x:v>WS RATES.pdf</x:v>
      </x:c>
      <x:c r="AA351" s="139" t="n">
        <x:v>10</x:v>
      </x:c>
      <x:c r="AB351" s="139" t="n">
        <x:v>27</x:v>
      </x:c>
      <x:c r="AC351" s="139" t="str">
        <x:v>CAKE TOPPER LARGE</x:v>
      </x:c>
      <x:c r="AD351" s="145" t="n">
        <x:v>135</x:v>
      </x:c>
      <x:c r="AE351" s="147" t="str">
        <x:v>Merged across PDFs — Exact/source-linked match</x:v>
      </x:c>
      <x:c r="AF351" s="147" t="str">
        <x:v>Exact WS RATES.pdf name</x:v>
      </x:c>
      <x:c r="AG351" s="147" t="str">
        <x:v>Exact WS RATES.pdf category</x:v>
      </x:c>
      <x:c r="AH351" s="139" t="str">
        <x:v>WS-RATES:10:27</x:v>
      </x:c>
      <x:c r="AI351" s="146"/>
      <x:c r="AJ351" s="146"/>
      <x:c r="AK351" s="146"/>
      <x:c r="AL351" s="146"/>
      <x:c r="AM351" s="146"/>
      <x:c r="AN351" s="147" t="str"/>
    </x:row>
    <x:row r="352">
      <x:c r="A352" s="139" t="str">
        <x:v>RS-000351</x:v>
      </x:c>
      <x:c r="B352" s="147" t="str">
        <x:v>FOIL STAR+DILL</x:v>
      </x:c>
      <x:c r="C352" s="139" t="str">
        <x:v>CHINA</x:v>
      </x:c>
      <x:c r="D352" s="139" t="str">
        <x:v>Both</x:v>
      </x:c>
      <x:c r="E352" s="147" t="str">
        <x:v>From initial classified workbook</x:v>
      </x:c>
      <x:c r="F352" s="139" t="str">
        <x:v>Piece</x:v>
      </x:c>
      <x:c r="G352" s="139"/>
      <x:c r="H352" s="139" t="str">
        <x:v>Not stated</x:v>
      </x:c>
      <x:c r="I352" s="139" t="str">
        <x:v>PKR</x:v>
      </x:c>
      <x:c r="J352" s="140" t="n">
        <x:v>75</x:v>
      </x:c>
      <x:c r="K352" s="140" t="n">
        <x:v>58</x:v>
      </x:c>
      <x:c r="L352" s="140" t="n">
        <x:v>75</x:v>
      </x:c>
      <x:c r="M352" s="140" t="n">
        <x:v>58</x:v>
      </x:c>
      <x:c r="N352" s="141" t="n">
        <x:f>L352-M352</x:f>
        <x:v>17</x:v>
      </x:c>
      <x:c r="O352" s="142" t="n">
        <x:f>IF(L352&gt;0,N352/L352,"")</x:f>
        <x:v>0.22666666666666666</x:v>
      </x:c>
      <x:c r="P352" s="142" t="n">
        <x:f>IF(M352&gt;0,N352/M352,"")</x:f>
        <x:v>0.29310344827586204</x:v>
      </x:c>
      <x:c r="Q352" s="141" t="n">
        <x:f>ROUND(L352*(1+'Assumptions'!$B$7)/'Assumptions'!$B$9,0)*'Assumptions'!$B$9</x:f>
        <x:v>85</x:v>
      </x:c>
      <x:c r="R352" s="141" t="n">
        <x:f>Q352-M352</x:f>
        <x:v>27</x:v>
      </x:c>
      <x:c r="S352" s="143" t="n">
        <x:f>'Assumptions'!$B$8</x:f>
        <x:v>12</x:v>
      </x:c>
      <x:c r="T352" s="141" t="n">
        <x:f>N352*S352</x:f>
        <x:v>204</x:v>
      </x:c>
      <x:c r="U352" s="139" t="str">
        <x:v>Source Valid</x:v>
      </x:c>
      <x:c r="V352" s="139" t="str">
        <x:v>High</x:v>
      </x:c>
      <x:c r="W352" s="147" t="str">
        <x:v>Source wholesale and buying prices retained</x:v>
      </x:c>
      <x:c r="X352" s="139" t="str">
        <x:v>Ready</x:v>
      </x:c>
      <x:c r="Y352" s="144" t="b">
        <x:v>1</x:v>
      </x:c>
      <x:c r="Z352" s="139" t="str">
        <x:v>WS RATES.pdf</x:v>
      </x:c>
      <x:c r="AA352" s="139" t="n">
        <x:v>10</x:v>
      </x:c>
      <x:c r="AB352" s="139" t="n">
        <x:v>28</x:v>
      </x:c>
      <x:c r="AC352" s="139" t="str">
        <x:v>FOIL STAR+DILL</x:v>
      </x:c>
      <x:c r="AD352" s="145" t="n">
        <x:v>75</x:v>
      </x:c>
      <x:c r="AE352" s="147" t="str">
        <x:v>Merged across PDFs — Exact/source-linked match</x:v>
      </x:c>
      <x:c r="AF352" s="147" t="str">
        <x:v>Exact WS RATES.pdf name</x:v>
      </x:c>
      <x:c r="AG352" s="147" t="str">
        <x:v>Exact WS RATES.pdf category</x:v>
      </x:c>
      <x:c r="AH352" s="139" t="str">
        <x:v>WS-RATES:10:28</x:v>
      </x:c>
      <x:c r="AI352" s="146"/>
      <x:c r="AJ352" s="146"/>
      <x:c r="AK352" s="146"/>
      <x:c r="AL352" s="146"/>
      <x:c r="AM352" s="146"/>
      <x:c r="AN352" s="147" t="str"/>
    </x:row>
    <x:row r="353">
      <x:c r="A353" s="139" t="str">
        <x:v>RS-000352</x:v>
      </x:c>
      <x:c r="B353" s="147" t="str">
        <x:v>BALOON STAND</x:v>
      </x:c>
      <x:c r="C353" s="139" t="str">
        <x:v>CHINA</x:v>
      </x:c>
      <x:c r="D353" s="139" t="str">
        <x:v>Both</x:v>
      </x:c>
      <x:c r="E353" s="147" t="str">
        <x:v>From initial classified workbook</x:v>
      </x:c>
      <x:c r="F353" s="139" t="str">
        <x:v>Piece</x:v>
      </x:c>
      <x:c r="G353" s="139"/>
      <x:c r="H353" s="139" t="str">
        <x:v>Not stated</x:v>
      </x:c>
      <x:c r="I353" s="139" t="str">
        <x:v>PKR</x:v>
      </x:c>
      <x:c r="J353" s="140" t="n">
        <x:v>230</x:v>
      </x:c>
      <x:c r="K353" s="140" t="n">
        <x:v>175</x:v>
      </x:c>
      <x:c r="L353" s="140" t="n">
        <x:v>230</x:v>
      </x:c>
      <x:c r="M353" s="140" t="n">
        <x:v>175</x:v>
      </x:c>
      <x:c r="N353" s="141" t="n">
        <x:f>L353-M353</x:f>
        <x:v>55</x:v>
      </x:c>
      <x:c r="O353" s="142" t="n">
        <x:f>IF(L353&gt;0,N353/L353,"")</x:f>
        <x:v>0.2391304347826087</x:v>
      </x:c>
      <x:c r="P353" s="142" t="n">
        <x:f>IF(M353&gt;0,N353/M353,"")</x:f>
        <x:v>0.3142857142857143</x:v>
      </x:c>
      <x:c r="Q353" s="141" t="n">
        <x:f>ROUND(L353*(1+'Assumptions'!$B$7)/'Assumptions'!$B$9,0)*'Assumptions'!$B$9</x:f>
        <x:v>255</x:v>
      </x:c>
      <x:c r="R353" s="141" t="n">
        <x:f>Q353-M353</x:f>
        <x:v>80</x:v>
      </x:c>
      <x:c r="S353" s="143" t="n">
        <x:f>'Assumptions'!$B$8</x:f>
        <x:v>12</x:v>
      </x:c>
      <x:c r="T353" s="141" t="n">
        <x:f>N353*S353</x:f>
        <x:v>660</x:v>
      </x:c>
      <x:c r="U353" s="139" t="str">
        <x:v>Source Valid</x:v>
      </x:c>
      <x:c r="V353" s="139" t="str">
        <x:v>High</x:v>
      </x:c>
      <x:c r="W353" s="147" t="str">
        <x:v>Source wholesale and buying prices retained</x:v>
      </x:c>
      <x:c r="X353" s="139" t="str">
        <x:v>Ready</x:v>
      </x:c>
      <x:c r="Y353" s="144" t="b">
        <x:v>1</x:v>
      </x:c>
      <x:c r="Z353" s="139" t="str">
        <x:v>WS RATES.pdf</x:v>
      </x:c>
      <x:c r="AA353" s="139" t="n">
        <x:v>10</x:v>
      </x:c>
      <x:c r="AB353" s="139" t="n">
        <x:v>29</x:v>
      </x:c>
      <x:c r="AC353" s="139" t="str">
        <x:v>BALOON STAND</x:v>
      </x:c>
      <x:c r="AD353" s="145" t="n">
        <x:v>230</x:v>
      </x:c>
      <x:c r="AE353" s="147" t="str">
        <x:v>Merged across PDFs — Exact/source-linked match</x:v>
      </x:c>
      <x:c r="AF353" s="147" t="str">
        <x:v>Exact WS RATES.pdf name</x:v>
      </x:c>
      <x:c r="AG353" s="147" t="str">
        <x:v>Exact WS RATES.pdf category</x:v>
      </x:c>
      <x:c r="AH353" s="139" t="str">
        <x:v>WS-RATES:10:29</x:v>
      </x:c>
      <x:c r="AI353" s="146"/>
      <x:c r="AJ353" s="146"/>
      <x:c r="AK353" s="146"/>
      <x:c r="AL353" s="146"/>
      <x:c r="AM353" s="146"/>
      <x:c r="AN353" s="147" t="str"/>
    </x:row>
    <x:row r="354">
      <x:c r="A354" s="139" t="str">
        <x:v>RS-000353</x:v>
      </x:c>
      <x:c r="B354" s="147" t="str">
        <x:v>CAKE PLATE LARGE</x:v>
      </x:c>
      <x:c r="C354" s="139" t="str">
        <x:v>CHINA</x:v>
      </x:c>
      <x:c r="D354" s="139" t="str">
        <x:v>Both</x:v>
      </x:c>
      <x:c r="E354" s="147" t="str">
        <x:v>From initial classified workbook</x:v>
      </x:c>
      <x:c r="F354" s="139" t="str">
        <x:v>Piece</x:v>
      </x:c>
      <x:c r="G354" s="139"/>
      <x:c r="H354" s="139" t="str">
        <x:v>Not stated</x:v>
      </x:c>
      <x:c r="I354" s="139" t="str">
        <x:v>PKR</x:v>
      </x:c>
      <x:c r="J354" s="140" t="n">
        <x:v>170</x:v>
      </x:c>
      <x:c r="K354" s="140" t="n">
        <x:v>133</x:v>
      </x:c>
      <x:c r="L354" s="140" t="n">
        <x:v>170</x:v>
      </x:c>
      <x:c r="M354" s="140" t="n">
        <x:v>133</x:v>
      </x:c>
      <x:c r="N354" s="141" t="n">
        <x:f>L354-M354</x:f>
        <x:v>37</x:v>
      </x:c>
      <x:c r="O354" s="142" t="n">
        <x:f>IF(L354&gt;0,N354/L354,"")</x:f>
        <x:v>0.21764705882352942</x:v>
      </x:c>
      <x:c r="P354" s="142" t="n">
        <x:f>IF(M354&gt;0,N354/M354,"")</x:f>
        <x:v>0.2781954887218045</x:v>
      </x:c>
      <x:c r="Q354" s="141" t="n">
        <x:f>ROUND(L354*(1+'Assumptions'!$B$7)/'Assumptions'!$B$9,0)*'Assumptions'!$B$9</x:f>
        <x:v>185</x:v>
      </x:c>
      <x:c r="R354" s="141" t="n">
        <x:f>Q354-M354</x:f>
        <x:v>52</x:v>
      </x:c>
      <x:c r="S354" s="143" t="n">
        <x:f>'Assumptions'!$B$8</x:f>
        <x:v>12</x:v>
      </x:c>
      <x:c r="T354" s="141" t="n">
        <x:f>N354*S354</x:f>
        <x:v>444</x:v>
      </x:c>
      <x:c r="U354" s="139" t="str">
        <x:v>Source Valid</x:v>
      </x:c>
      <x:c r="V354" s="139" t="str">
        <x:v>High</x:v>
      </x:c>
      <x:c r="W354" s="147" t="str">
        <x:v>Source wholesale and buying prices retained</x:v>
      </x:c>
      <x:c r="X354" s="139" t="str">
        <x:v>Ready</x:v>
      </x:c>
      <x:c r="Y354" s="144" t="b">
        <x:v>1</x:v>
      </x:c>
      <x:c r="Z354" s="139" t="str">
        <x:v>WS RATES.pdf</x:v>
      </x:c>
      <x:c r="AA354" s="139" t="n">
        <x:v>10</x:v>
      </x:c>
      <x:c r="AB354" s="139" t="n">
        <x:v>30</x:v>
      </x:c>
      <x:c r="AC354" s="139" t="str">
        <x:v>CAKE PLATE LARGE</x:v>
      </x:c>
      <x:c r="AD354" s="145" t="n">
        <x:v>170</x:v>
      </x:c>
      <x:c r="AE354" s="147" t="str">
        <x:v>Merged across PDFs — Exact/source-linked match</x:v>
      </x:c>
      <x:c r="AF354" s="147" t="str">
        <x:v>Exact WS RATES.pdf name</x:v>
      </x:c>
      <x:c r="AG354" s="147" t="str">
        <x:v>Exact WS RATES.pdf category</x:v>
      </x:c>
      <x:c r="AH354" s="139" t="str">
        <x:v>WS-RATES:10:30</x:v>
      </x:c>
      <x:c r="AI354" s="146"/>
      <x:c r="AJ354" s="146"/>
      <x:c r="AK354" s="146"/>
      <x:c r="AL354" s="146"/>
      <x:c r="AM354" s="146"/>
      <x:c r="AN354" s="147" t="str"/>
    </x:row>
    <x:row r="355">
      <x:c r="A355" s="139" t="str">
        <x:v>RS-000354</x:v>
      </x:c>
      <x:c r="B355" s="147" t="str">
        <x:v>CAKE PLATE SMALL</x:v>
      </x:c>
      <x:c r="C355" s="139" t="str">
        <x:v>CHINA</x:v>
      </x:c>
      <x:c r="D355" s="139" t="str">
        <x:v>Both</x:v>
      </x:c>
      <x:c r="E355" s="147" t="str">
        <x:v>From initial classified workbook</x:v>
      </x:c>
      <x:c r="F355" s="139" t="str">
        <x:v>Piece</x:v>
      </x:c>
      <x:c r="G355" s="139"/>
      <x:c r="H355" s="139" t="str">
        <x:v>Not stated</x:v>
      </x:c>
      <x:c r="I355" s="139" t="str">
        <x:v>PKR</x:v>
      </x:c>
      <x:c r="J355" s="140" t="n">
        <x:v>150</x:v>
      </x:c>
      <x:c r="K355" s="140" t="n">
        <x:v>113</x:v>
      </x:c>
      <x:c r="L355" s="140" t="n">
        <x:v>150</x:v>
      </x:c>
      <x:c r="M355" s="140" t="n">
        <x:v>113</x:v>
      </x:c>
      <x:c r="N355" s="141" t="n">
        <x:f>L355-M355</x:f>
        <x:v>37</x:v>
      </x:c>
      <x:c r="O355" s="142" t="n">
        <x:f>IF(L355&gt;0,N355/L355,"")</x:f>
        <x:v>0.24666666666666667</x:v>
      </x:c>
      <x:c r="P355" s="142" t="n">
        <x:f>IF(M355&gt;0,N355/M355,"")</x:f>
        <x:v>0.3274336283185841</x:v>
      </x:c>
      <x:c r="Q355" s="141" t="n">
        <x:f>ROUND(L355*(1+'Assumptions'!$B$7)/'Assumptions'!$B$9,0)*'Assumptions'!$B$9</x:f>
        <x:v>165</x:v>
      </x:c>
      <x:c r="R355" s="141" t="n">
        <x:f>Q355-M355</x:f>
        <x:v>52</x:v>
      </x:c>
      <x:c r="S355" s="143" t="n">
        <x:f>'Assumptions'!$B$8</x:f>
        <x:v>12</x:v>
      </x:c>
      <x:c r="T355" s="141" t="n">
        <x:f>N355*S355</x:f>
        <x:v>444</x:v>
      </x:c>
      <x:c r="U355" s="139" t="str">
        <x:v>Source Valid</x:v>
      </x:c>
      <x:c r="V355" s="139" t="str">
        <x:v>High</x:v>
      </x:c>
      <x:c r="W355" s="147" t="str">
        <x:v>Source wholesale and buying prices retained</x:v>
      </x:c>
      <x:c r="X355" s="139" t="str">
        <x:v>Ready</x:v>
      </x:c>
      <x:c r="Y355" s="144" t="b">
        <x:v>1</x:v>
      </x:c>
      <x:c r="Z355" s="139" t="str">
        <x:v>WS RATES.pdf</x:v>
      </x:c>
      <x:c r="AA355" s="139" t="n">
        <x:v>10</x:v>
      </x:c>
      <x:c r="AB355" s="139" t="n">
        <x:v>31</x:v>
      </x:c>
      <x:c r="AC355" s="139" t="str">
        <x:v>CAKE PLATE SMALL</x:v>
      </x:c>
      <x:c r="AD355" s="145" t="n">
        <x:v>150</x:v>
      </x:c>
      <x:c r="AE355" s="147" t="str">
        <x:v>Merged across PDFs — Exact/source-linked match</x:v>
      </x:c>
      <x:c r="AF355" s="147" t="str">
        <x:v>Exact WS RATES.pdf name</x:v>
      </x:c>
      <x:c r="AG355" s="147" t="str">
        <x:v>Exact WS RATES.pdf category</x:v>
      </x:c>
      <x:c r="AH355" s="139" t="str">
        <x:v>WS-RATES:10:31</x:v>
      </x:c>
      <x:c r="AI355" s="146"/>
      <x:c r="AJ355" s="146"/>
      <x:c r="AK355" s="146"/>
      <x:c r="AL355" s="146"/>
      <x:c r="AM355" s="146"/>
      <x:c r="AN355" s="147" t="str"/>
    </x:row>
    <x:row r="356">
      <x:c r="A356" s="139" t="str">
        <x:v>RS-000355</x:v>
      </x:c>
      <x:c r="B356" s="147" t="str">
        <x:v>HAPPY BIRTHDAY CARD DISPLAY</x:v>
      </x:c>
      <x:c r="C356" s="139" t="str">
        <x:v>CHINA</x:v>
      </x:c>
      <x:c r="D356" s="139" t="str">
        <x:v>Both</x:v>
      </x:c>
      <x:c r="E356" s="147" t="str">
        <x:v>From initial classified workbook</x:v>
      </x:c>
      <x:c r="F356" s="139" t="str">
        <x:v>Piece</x:v>
      </x:c>
      <x:c r="G356" s="139"/>
      <x:c r="H356" s="139" t="str">
        <x:v>Not stated</x:v>
      </x:c>
      <x:c r="I356" s="139" t="str">
        <x:v>PKR</x:v>
      </x:c>
      <x:c r="J356" s="140" t="n">
        <x:v>100</x:v>
      </x:c>
      <x:c r="K356" s="140" t="n">
        <x:v>72</x:v>
      </x:c>
      <x:c r="L356" s="140" t="n">
        <x:v>100</x:v>
      </x:c>
      <x:c r="M356" s="140" t="n">
        <x:v>72</x:v>
      </x:c>
      <x:c r="N356" s="141" t="n">
        <x:f>L356-M356</x:f>
        <x:v>28</x:v>
      </x:c>
      <x:c r="O356" s="142" t="n">
        <x:f>IF(L356&gt;0,N356/L356,"")</x:f>
        <x:v>0.28</x:v>
      </x:c>
      <x:c r="P356" s="142" t="n">
        <x:f>IF(M356&gt;0,N356/M356,"")</x:f>
        <x:v>0.3888888888888889</x:v>
      </x:c>
      <x:c r="Q356" s="141" t="n">
        <x:f>ROUND(L356*(1+'Assumptions'!$B$7)/'Assumptions'!$B$9,0)*'Assumptions'!$B$9</x:f>
        <x:v>110</x:v>
      </x:c>
      <x:c r="R356" s="141" t="n">
        <x:f>Q356-M356</x:f>
        <x:v>38</x:v>
      </x:c>
      <x:c r="S356" s="143" t="n">
        <x:f>'Assumptions'!$B$8</x:f>
        <x:v>12</x:v>
      </x:c>
      <x:c r="T356" s="141" t="n">
        <x:f>N356*S356</x:f>
        <x:v>336</x:v>
      </x:c>
      <x:c r="U356" s="139" t="str">
        <x:v>Source Valid</x:v>
      </x:c>
      <x:c r="V356" s="139" t="str">
        <x:v>High</x:v>
      </x:c>
      <x:c r="W356" s="147" t="str">
        <x:v>Source wholesale and buying prices retained</x:v>
      </x:c>
      <x:c r="X356" s="139" t="str">
        <x:v>Ready</x:v>
      </x:c>
      <x:c r="Y356" s="144" t="b">
        <x:v>1</x:v>
      </x:c>
      <x:c r="Z356" s="139" t="str">
        <x:v>WS RATES.pdf</x:v>
      </x:c>
      <x:c r="AA356" s="139" t="n">
        <x:v>10</x:v>
      </x:c>
      <x:c r="AB356" s="139" t="n">
        <x:v>32</x:v>
      </x:c>
      <x:c r="AC356" s="139" t="str">
        <x:v>HAPPY BIRTHDAY CARD DIS</x:v>
      </x:c>
      <x:c r="AD356" s="145" t="n">
        <x:v>100</x:v>
      </x:c>
      <x:c r="AE356" s="147" t="str">
        <x:v>Merged across PDFs — Truncated-name completion</x:v>
      </x:c>
      <x:c r="AF356" s="147" t="str">
        <x:v>Completed/updated from WS RATES.pdf</x:v>
      </x:c>
      <x:c r="AG356" s="147" t="str">
        <x:v>Exact WS RATES.pdf category</x:v>
      </x:c>
      <x:c r="AH356" s="139" t="str">
        <x:v>WS-RATES:10:32</x:v>
      </x:c>
      <x:c r="AI356" s="146"/>
      <x:c r="AJ356" s="146"/>
      <x:c r="AK356" s="146"/>
      <x:c r="AL356" s="146"/>
      <x:c r="AM356" s="146"/>
      <x:c r="AN356" s="147" t="str"/>
    </x:row>
    <x:row r="357">
      <x:c r="A357" s="139" t="str">
        <x:v>RS-000356</x:v>
      </x:c>
      <x:c r="B357" s="147" t="str">
        <x:v>HAPPY BIRTHDAY CARD DISPLAY</x:v>
      </x:c>
      <x:c r="C357" s="139" t="str">
        <x:v>CHINA</x:v>
      </x:c>
      <x:c r="D357" s="139" t="str">
        <x:v>Both</x:v>
      </x:c>
      <x:c r="E357" s="147" t="str">
        <x:v>From initial classified workbook</x:v>
      </x:c>
      <x:c r="F357" s="139" t="str">
        <x:v>Piece</x:v>
      </x:c>
      <x:c r="G357" s="139"/>
      <x:c r="H357" s="139" t="str">
        <x:v>Not stated</x:v>
      </x:c>
      <x:c r="I357" s="139" t="str">
        <x:v>PKR</x:v>
      </x:c>
      <x:c r="J357" s="140" t="n">
        <x:v>140</x:v>
      </x:c>
      <x:c r="K357" s="140" t="n">
        <x:v>112</x:v>
      </x:c>
      <x:c r="L357" s="140" t="n">
        <x:v>140</x:v>
      </x:c>
      <x:c r="M357" s="140" t="n">
        <x:v>112</x:v>
      </x:c>
      <x:c r="N357" s="141" t="n">
        <x:f>L357-M357</x:f>
        <x:v>28</x:v>
      </x:c>
      <x:c r="O357" s="142" t="n">
        <x:f>IF(L357&gt;0,N357/L357,"")</x:f>
        <x:v>0.2</x:v>
      </x:c>
      <x:c r="P357" s="142" t="n">
        <x:f>IF(M357&gt;0,N357/M357,"")</x:f>
        <x:v>0.25</x:v>
      </x:c>
      <x:c r="Q357" s="141" t="n">
        <x:f>ROUND(L357*(1+'Assumptions'!$B$7)/'Assumptions'!$B$9,0)*'Assumptions'!$B$9</x:f>
        <x:v>155</x:v>
      </x:c>
      <x:c r="R357" s="141" t="n">
        <x:f>Q357-M357</x:f>
        <x:v>43</x:v>
      </x:c>
      <x:c r="S357" s="143" t="n">
        <x:f>'Assumptions'!$B$8</x:f>
        <x:v>12</x:v>
      </x:c>
      <x:c r="T357" s="141" t="n">
        <x:f>N357*S357</x:f>
        <x:v>336</x:v>
      </x:c>
      <x:c r="U357" s="139" t="str">
        <x:v>Source Valid</x:v>
      </x:c>
      <x:c r="V357" s="139" t="str">
        <x:v>High</x:v>
      </x:c>
      <x:c r="W357" s="147" t="str">
        <x:v>Source wholesale and buying prices retained</x:v>
      </x:c>
      <x:c r="X357" s="139" t="str">
        <x:v>Ready</x:v>
      </x:c>
      <x:c r="Y357" s="144" t="b">
        <x:v>1</x:v>
      </x:c>
      <x:c r="Z357" s="139" t="str">
        <x:v>WS RATES.pdf</x:v>
      </x:c>
      <x:c r="AA357" s="139" t="n">
        <x:v>10</x:v>
      </x:c>
      <x:c r="AB357" s="139" t="n">
        <x:v>33</x:v>
      </x:c>
      <x:c r="AC357" s="139" t="str">
        <x:v>HAPPY BIRTHDAY CARD DIS</x:v>
      </x:c>
      <x:c r="AD357" s="145" t="n">
        <x:v>140</x:v>
      </x:c>
      <x:c r="AE357" s="147" t="str">
        <x:v>Merged across PDFs — Truncated-name completion</x:v>
      </x:c>
      <x:c r="AF357" s="147" t="str">
        <x:v>Completed/updated from WS RATES.pdf</x:v>
      </x:c>
      <x:c r="AG357" s="147" t="str">
        <x:v>Exact WS RATES.pdf category</x:v>
      </x:c>
      <x:c r="AH357" s="139" t="str">
        <x:v>WS-RATES:10:33</x:v>
      </x:c>
      <x:c r="AI357" s="146"/>
      <x:c r="AJ357" s="146"/>
      <x:c r="AK357" s="146"/>
      <x:c r="AL357" s="146"/>
      <x:c r="AM357" s="146"/>
      <x:c r="AN357" s="147" t="str"/>
    </x:row>
    <x:row r="358">
      <x:c r="A358" s="139" t="str">
        <x:v>RS-000357</x:v>
      </x:c>
      <x:c r="B358" s="147" t="str">
        <x:v>BIRTHDAY CAP 7</x:v>
      </x:c>
      <x:c r="C358" s="139" t="str">
        <x:v>CHINA</x:v>
      </x:c>
      <x:c r="D358" s="139" t="str">
        <x:v>Both</x:v>
      </x:c>
      <x:c r="E358" s="147" t="str">
        <x:v>From initial classified workbook</x:v>
      </x:c>
      <x:c r="F358" s="139" t="str">
        <x:v>Piece</x:v>
      </x:c>
      <x:c r="G358" s="139"/>
      <x:c r="H358" s="139" t="str">
        <x:v>Not stated</x:v>
      </x:c>
      <x:c r="I358" s="139" t="str">
        <x:v>PKR</x:v>
      </x:c>
      <x:c r="J358" s="140" t="n">
        <x:v>130</x:v>
      </x:c>
      <x:c r="K358" s="140" t="n">
        <x:v>111</x:v>
      </x:c>
      <x:c r="L358" s="140" t="n">
        <x:v>130</x:v>
      </x:c>
      <x:c r="M358" s="140" t="n">
        <x:v>111</x:v>
      </x:c>
      <x:c r="N358" s="141" t="n">
        <x:f>L358-M358</x:f>
        <x:v>19</x:v>
      </x:c>
      <x:c r="O358" s="142" t="n">
        <x:f>IF(L358&gt;0,N358/L358,"")</x:f>
        <x:v>0.14615384615384616</x:v>
      </x:c>
      <x:c r="P358" s="142" t="n">
        <x:f>IF(M358&gt;0,N358/M358,"")</x:f>
        <x:v>0.17117117117117117</x:v>
      </x:c>
      <x:c r="Q358" s="141" t="n">
        <x:f>ROUND(L358*(1+'Assumptions'!$B$7)/'Assumptions'!$B$9,0)*'Assumptions'!$B$9</x:f>
        <x:v>145</x:v>
      </x:c>
      <x:c r="R358" s="141" t="n">
        <x:f>Q358-M358</x:f>
        <x:v>34</x:v>
      </x:c>
      <x:c r="S358" s="143" t="n">
        <x:f>'Assumptions'!$B$8</x:f>
        <x:v>12</x:v>
      </x:c>
      <x:c r="T358" s="141" t="n">
        <x:f>N358*S358</x:f>
        <x:v>228</x:v>
      </x:c>
      <x:c r="U358" s="139" t="str">
        <x:v>Source Valid</x:v>
      </x:c>
      <x:c r="V358" s="139" t="str">
        <x:v>High</x:v>
      </x:c>
      <x:c r="W358" s="147" t="str">
        <x:v>Source wholesale and buying prices retained</x:v>
      </x:c>
      <x:c r="X358" s="139" t="str">
        <x:v>Ready</x:v>
      </x:c>
      <x:c r="Y358" s="144" t="b">
        <x:v>1</x:v>
      </x:c>
      <x:c r="Z358" s="139" t="str">
        <x:v>WS RATES.pdf</x:v>
      </x:c>
      <x:c r="AA358" s="139" t="n">
        <x:v>10</x:v>
      </x:c>
      <x:c r="AB358" s="139" t="n">
        <x:v>34</x:v>
      </x:c>
      <x:c r="AC358" s="139" t="str">
        <x:v>BIRTHDAY CAP 7</x:v>
      </x:c>
      <x:c r="AD358" s="145" t="n">
        <x:v>130</x:v>
      </x:c>
      <x:c r="AE358" s="147" t="str">
        <x:v>Merged across PDFs — Exact/source-linked match</x:v>
      </x:c>
      <x:c r="AF358" s="147" t="str">
        <x:v>Exact WS RATES.pdf name</x:v>
      </x:c>
      <x:c r="AG358" s="147" t="str">
        <x:v>Exact WS RATES.pdf category</x:v>
      </x:c>
      <x:c r="AH358" s="139" t="str">
        <x:v>WS-RATES:10:34</x:v>
      </x:c>
      <x:c r="AI358" s="146"/>
      <x:c r="AJ358" s="146"/>
      <x:c r="AK358" s="146"/>
      <x:c r="AL358" s="146"/>
      <x:c r="AM358" s="146"/>
      <x:c r="AN358" s="147" t="str"/>
    </x:row>
    <x:row r="359">
      <x:c r="A359" s="139" t="str">
        <x:v>RS-000358</x:v>
      </x:c>
      <x:c r="B359" s="147" t="str">
        <x:v>BIRTHDAY CAP 6</x:v>
      </x:c>
      <x:c r="C359" s="139" t="str">
        <x:v>CHINA</x:v>
      </x:c>
      <x:c r="D359" s="139" t="str">
        <x:v>Both</x:v>
      </x:c>
      <x:c r="E359" s="147" t="str">
        <x:v>From initial classified workbook</x:v>
      </x:c>
      <x:c r="F359" s="139" t="str">
        <x:v>Piece</x:v>
      </x:c>
      <x:c r="G359" s="139"/>
      <x:c r="H359" s="139" t="str">
        <x:v>Not stated</x:v>
      </x:c>
      <x:c r="I359" s="139" t="str">
        <x:v>PKR</x:v>
      </x:c>
      <x:c r="J359" s="140" t="n">
        <x:v>80</x:v>
      </x:c>
      <x:c r="K359" s="140" t="n">
        <x:v>66</x:v>
      </x:c>
      <x:c r="L359" s="140" t="n">
        <x:v>80</x:v>
      </x:c>
      <x:c r="M359" s="140" t="n">
        <x:v>66</x:v>
      </x:c>
      <x:c r="N359" s="141" t="n">
        <x:f>L359-M359</x:f>
        <x:v>14</x:v>
      </x:c>
      <x:c r="O359" s="142" t="n">
        <x:f>IF(L359&gt;0,N359/L359,"")</x:f>
        <x:v>0.175</x:v>
      </x:c>
      <x:c r="P359" s="142" t="n">
        <x:f>IF(M359&gt;0,N359/M359,"")</x:f>
        <x:v>0.21212121212121213</x:v>
      </x:c>
      <x:c r="Q359" s="141" t="n">
        <x:f>ROUND(L359*(1+'Assumptions'!$B$7)/'Assumptions'!$B$9,0)*'Assumptions'!$B$9</x:f>
        <x:v>90</x:v>
      </x:c>
      <x:c r="R359" s="141" t="n">
        <x:f>Q359-M359</x:f>
        <x:v>24</x:v>
      </x:c>
      <x:c r="S359" s="143" t="n">
        <x:f>'Assumptions'!$B$8</x:f>
        <x:v>12</x:v>
      </x:c>
      <x:c r="T359" s="141" t="n">
        <x:f>N359*S359</x:f>
        <x:v>168</x:v>
      </x:c>
      <x:c r="U359" s="139" t="str">
        <x:v>Source Valid</x:v>
      </x:c>
      <x:c r="V359" s="139" t="str">
        <x:v>High</x:v>
      </x:c>
      <x:c r="W359" s="147" t="str">
        <x:v>Source wholesale and buying prices retained</x:v>
      </x:c>
      <x:c r="X359" s="139" t="str">
        <x:v>Ready</x:v>
      </x:c>
      <x:c r="Y359" s="144" t="b">
        <x:v>1</x:v>
      </x:c>
      <x:c r="Z359" s="139" t="str">
        <x:v>WS RATES.pdf</x:v>
      </x:c>
      <x:c r="AA359" s="139" t="n">
        <x:v>10</x:v>
      </x:c>
      <x:c r="AB359" s="139" t="n">
        <x:v>35</x:v>
      </x:c>
      <x:c r="AC359" s="139" t="str">
        <x:v>BIRTHDAY CAP 6</x:v>
      </x:c>
      <x:c r="AD359" s="145" t="n">
        <x:v>80</x:v>
      </x:c>
      <x:c r="AE359" s="147" t="str">
        <x:v>Merged across PDFs — Exact/source-linked match</x:v>
      </x:c>
      <x:c r="AF359" s="147" t="str">
        <x:v>Exact WS RATES.pdf name</x:v>
      </x:c>
      <x:c r="AG359" s="147" t="str">
        <x:v>Exact WS RATES.pdf category</x:v>
      </x:c>
      <x:c r="AH359" s="139" t="str">
        <x:v>WS-RATES:10:35</x:v>
      </x:c>
      <x:c r="AI359" s="146"/>
      <x:c r="AJ359" s="146"/>
      <x:c r="AK359" s="146"/>
      <x:c r="AL359" s="146"/>
      <x:c r="AM359" s="146"/>
      <x:c r="AN359" s="147" t="str"/>
    </x:row>
    <x:row r="360">
      <x:c r="A360" s="139" t="str">
        <x:v>RS-000359</x:v>
      </x:c>
      <x:c r="B360" s="147" t="str">
        <x:v>BIRTHDAY CAP 5</x:v>
      </x:c>
      <x:c r="C360" s="139" t="str">
        <x:v>CHINA</x:v>
      </x:c>
      <x:c r="D360" s="139" t="str">
        <x:v>Both</x:v>
      </x:c>
      <x:c r="E360" s="147" t="str">
        <x:v>From initial classified workbook</x:v>
      </x:c>
      <x:c r="F360" s="139" t="str">
        <x:v>Piece</x:v>
      </x:c>
      <x:c r="G360" s="139"/>
      <x:c r="H360" s="139" t="str">
        <x:v>Not stated</x:v>
      </x:c>
      <x:c r="I360" s="139" t="str">
        <x:v>PKR</x:v>
      </x:c>
      <x:c r="J360" s="140" t="n">
        <x:v>100</x:v>
      </x:c>
      <x:c r="K360" s="140" t="n">
        <x:v>72</x:v>
      </x:c>
      <x:c r="L360" s="140" t="n">
        <x:v>100</x:v>
      </x:c>
      <x:c r="M360" s="140" t="n">
        <x:v>72</x:v>
      </x:c>
      <x:c r="N360" s="141" t="n">
        <x:f>L360-M360</x:f>
        <x:v>28</x:v>
      </x:c>
      <x:c r="O360" s="142" t="n">
        <x:f>IF(L360&gt;0,N360/L360,"")</x:f>
        <x:v>0.28</x:v>
      </x:c>
      <x:c r="P360" s="142" t="n">
        <x:f>IF(M360&gt;0,N360/M360,"")</x:f>
        <x:v>0.3888888888888889</x:v>
      </x:c>
      <x:c r="Q360" s="141" t="n">
        <x:f>ROUND(L360*(1+'Assumptions'!$B$7)/'Assumptions'!$B$9,0)*'Assumptions'!$B$9</x:f>
        <x:v>110</x:v>
      </x:c>
      <x:c r="R360" s="141" t="n">
        <x:f>Q360-M360</x:f>
        <x:v>38</x:v>
      </x:c>
      <x:c r="S360" s="143" t="n">
        <x:f>'Assumptions'!$B$8</x:f>
        <x:v>12</x:v>
      </x:c>
      <x:c r="T360" s="141" t="n">
        <x:f>N360*S360</x:f>
        <x:v>336</x:v>
      </x:c>
      <x:c r="U360" s="139" t="str">
        <x:v>Source Valid</x:v>
      </x:c>
      <x:c r="V360" s="139" t="str">
        <x:v>High</x:v>
      </x:c>
      <x:c r="W360" s="147" t="str">
        <x:v>Source wholesale and buying prices retained</x:v>
      </x:c>
      <x:c r="X360" s="139" t="str">
        <x:v>Ready</x:v>
      </x:c>
      <x:c r="Y360" s="144" t="b">
        <x:v>1</x:v>
      </x:c>
      <x:c r="Z360" s="139" t="str">
        <x:v>WS RATES.pdf</x:v>
      </x:c>
      <x:c r="AA360" s="139" t="n">
        <x:v>10</x:v>
      </x:c>
      <x:c r="AB360" s="139" t="n">
        <x:v>36</x:v>
      </x:c>
      <x:c r="AC360" s="139" t="str">
        <x:v>BIRTHDAY CAP 5</x:v>
      </x:c>
      <x:c r="AD360" s="145" t="n">
        <x:v>100</x:v>
      </x:c>
      <x:c r="AE360" s="147" t="str">
        <x:v>Merged across PDFs — Exact/source-linked match</x:v>
      </x:c>
      <x:c r="AF360" s="147" t="str">
        <x:v>Exact WS RATES.pdf name</x:v>
      </x:c>
      <x:c r="AG360" s="147" t="str">
        <x:v>Exact WS RATES.pdf category</x:v>
      </x:c>
      <x:c r="AH360" s="139" t="str">
        <x:v>WS-RATES:10:36</x:v>
      </x:c>
      <x:c r="AI360" s="146"/>
      <x:c r="AJ360" s="146"/>
      <x:c r="AK360" s="146"/>
      <x:c r="AL360" s="146"/>
      <x:c r="AM360" s="146"/>
      <x:c r="AN360" s="147" t="str"/>
    </x:row>
    <x:row r="361">
      <x:c r="A361" s="139" t="str">
        <x:v>RS-000360</x:v>
      </x:c>
      <x:c r="B361" s="147" t="str">
        <x:v>BIRTHDAY CAP 4</x:v>
      </x:c>
      <x:c r="C361" s="139" t="str">
        <x:v>CHINA</x:v>
      </x:c>
      <x:c r="D361" s="139" t="str">
        <x:v>Both</x:v>
      </x:c>
      <x:c r="E361" s="147" t="str">
        <x:v>From initial classified workbook</x:v>
      </x:c>
      <x:c r="F361" s="139" t="str">
        <x:v>Piece</x:v>
      </x:c>
      <x:c r="G361" s="139"/>
      <x:c r="H361" s="139" t="str">
        <x:v>Not stated</x:v>
      </x:c>
      <x:c r="I361" s="139" t="str">
        <x:v>PKR</x:v>
      </x:c>
      <x:c r="J361" s="140" t="n">
        <x:v>60</x:v>
      </x:c>
      <x:c r="K361" s="140" t="n">
        <x:v>46</x:v>
      </x:c>
      <x:c r="L361" s="140" t="n">
        <x:v>60</x:v>
      </x:c>
      <x:c r="M361" s="140" t="n">
        <x:v>46</x:v>
      </x:c>
      <x:c r="N361" s="141" t="n">
        <x:f>L361-M361</x:f>
        <x:v>14</x:v>
      </x:c>
      <x:c r="O361" s="142" t="n">
        <x:f>IF(L361&gt;0,N361/L361,"")</x:f>
        <x:v>0.23333333333333334</x:v>
      </x:c>
      <x:c r="P361" s="142" t="n">
        <x:f>IF(M361&gt;0,N361/M361,"")</x:f>
        <x:v>0.30434782608695654</x:v>
      </x:c>
      <x:c r="Q361" s="141" t="n">
        <x:f>ROUND(L361*(1+'Assumptions'!$B$7)/'Assumptions'!$B$9,0)*'Assumptions'!$B$9</x:f>
        <x:v>65</x:v>
      </x:c>
      <x:c r="R361" s="141" t="n">
        <x:f>Q361-M361</x:f>
        <x:v>19</x:v>
      </x:c>
      <x:c r="S361" s="143" t="n">
        <x:f>'Assumptions'!$B$8</x:f>
        <x:v>12</x:v>
      </x:c>
      <x:c r="T361" s="141" t="n">
        <x:f>N361*S361</x:f>
        <x:v>168</x:v>
      </x:c>
      <x:c r="U361" s="139" t="str">
        <x:v>Source Valid</x:v>
      </x:c>
      <x:c r="V361" s="139" t="str">
        <x:v>High</x:v>
      </x:c>
      <x:c r="W361" s="147" t="str">
        <x:v>Source wholesale and buying prices retained</x:v>
      </x:c>
      <x:c r="X361" s="139" t="str">
        <x:v>Ready</x:v>
      </x:c>
      <x:c r="Y361" s="144" t="b">
        <x:v>1</x:v>
      </x:c>
      <x:c r="Z361" s="139" t="str">
        <x:v>WS RATES.pdf</x:v>
      </x:c>
      <x:c r="AA361" s="139" t="n">
        <x:v>10</x:v>
      </x:c>
      <x:c r="AB361" s="139" t="n">
        <x:v>37</x:v>
      </x:c>
      <x:c r="AC361" s="139" t="str">
        <x:v>BIRTHDAY CAP 4</x:v>
      </x:c>
      <x:c r="AD361" s="145" t="n">
        <x:v>60</x:v>
      </x:c>
      <x:c r="AE361" s="147" t="str">
        <x:v>Merged across PDFs — Exact/source-linked match</x:v>
      </x:c>
      <x:c r="AF361" s="147" t="str">
        <x:v>Exact WS RATES.pdf name</x:v>
      </x:c>
      <x:c r="AG361" s="147" t="str">
        <x:v>Exact WS RATES.pdf category</x:v>
      </x:c>
      <x:c r="AH361" s="139" t="str">
        <x:v>WS-RATES:10:37</x:v>
      </x:c>
      <x:c r="AI361" s="146"/>
      <x:c r="AJ361" s="146"/>
      <x:c r="AK361" s="146"/>
      <x:c r="AL361" s="146"/>
      <x:c r="AM361" s="146"/>
      <x:c r="AN361" s="147" t="str"/>
    </x:row>
    <x:row r="362">
      <x:c r="A362" s="139" t="str">
        <x:v>RS-000361</x:v>
      </x:c>
      <x:c r="B362" s="147" t="str">
        <x:v>DORI GOLA</x:v>
      </x:c>
      <x:c r="C362" s="139" t="str">
        <x:v>CHINA</x:v>
      </x:c>
      <x:c r="D362" s="139" t="str">
        <x:v>Both</x:v>
      </x:c>
      <x:c r="E362" s="147" t="str">
        <x:v>From initial classified workbook</x:v>
      </x:c>
      <x:c r="F362" s="139" t="str">
        <x:v>Piece</x:v>
      </x:c>
      <x:c r="G362" s="139"/>
      <x:c r="H362" s="139" t="str">
        <x:v>Not stated</x:v>
      </x:c>
      <x:c r="I362" s="139" t="str">
        <x:v>PKR</x:v>
      </x:c>
      <x:c r="J362" s="140" t="n">
        <x:v>160</x:v>
      </x:c>
      <x:c r="K362" s="140" t="n">
        <x:v>100</x:v>
      </x:c>
      <x:c r="L362" s="140" t="n">
        <x:v>160</x:v>
      </x:c>
      <x:c r="M362" s="140" t="n">
        <x:v>100</x:v>
      </x:c>
      <x:c r="N362" s="141" t="n">
        <x:f>L362-M362</x:f>
        <x:v>60</x:v>
      </x:c>
      <x:c r="O362" s="142" t="n">
        <x:f>IF(L362&gt;0,N362/L362,"")</x:f>
        <x:v>0.375</x:v>
      </x:c>
      <x:c r="P362" s="142" t="n">
        <x:f>IF(M362&gt;0,N362/M362,"")</x:f>
        <x:v>0.6</x:v>
      </x:c>
      <x:c r="Q362" s="141" t="n">
        <x:f>ROUND(L362*(1+'Assumptions'!$B$7)/'Assumptions'!$B$9,0)*'Assumptions'!$B$9</x:f>
        <x:v>175</x:v>
      </x:c>
      <x:c r="R362" s="141" t="n">
        <x:f>Q362-M362</x:f>
        <x:v>75</x:v>
      </x:c>
      <x:c r="S362" s="143" t="n">
        <x:f>'Assumptions'!$B$8</x:f>
        <x:v>12</x:v>
      </x:c>
      <x:c r="T362" s="141" t="n">
        <x:f>N362*S362</x:f>
        <x:v>720</x:v>
      </x:c>
      <x:c r="U362" s="139" t="str">
        <x:v>Source Valid</x:v>
      </x:c>
      <x:c r="V362" s="139" t="str">
        <x:v>High</x:v>
      </x:c>
      <x:c r="W362" s="147" t="str">
        <x:v>Source wholesale and buying prices retained</x:v>
      </x:c>
      <x:c r="X362" s="139" t="str">
        <x:v>Ready</x:v>
      </x:c>
      <x:c r="Y362" s="144" t="b">
        <x:v>1</x:v>
      </x:c>
      <x:c r="Z362" s="139" t="str">
        <x:v>WS RATES.pdf</x:v>
      </x:c>
      <x:c r="AA362" s="139" t="n">
        <x:v>11</x:v>
      </x:c>
      <x:c r="AB362" s="139" t="n">
        <x:v>2</x:v>
      </x:c>
      <x:c r="AC362" s="139" t="str">
        <x:v>DORI GOLA</x:v>
      </x:c>
      <x:c r="AD362" s="145" t="n">
        <x:v>160</x:v>
      </x:c>
      <x:c r="AE362" s="147" t="str">
        <x:v>Merged across PDFs — Exact/source-linked match</x:v>
      </x:c>
      <x:c r="AF362" s="147" t="str">
        <x:v>Exact WS RATES.pdf name</x:v>
      </x:c>
      <x:c r="AG362" s="147" t="str">
        <x:v>Exact WS RATES.pdf category</x:v>
      </x:c>
      <x:c r="AH362" s="139" t="str">
        <x:v>WS-RATES:11:2</x:v>
      </x:c>
      <x:c r="AI362" s="146"/>
      <x:c r="AJ362" s="146"/>
      <x:c r="AK362" s="146"/>
      <x:c r="AL362" s="146"/>
      <x:c r="AM362" s="146"/>
      <x:c r="AN362" s="147" t="str"/>
    </x:row>
    <x:row r="363">
      <x:c r="A363" s="139" t="str">
        <x:v>RS-000362</x:v>
      </x:c>
      <x:c r="B363" s="147" t="str">
        <x:v>POM POM</x:v>
      </x:c>
      <x:c r="C363" s="139" t="str">
        <x:v>CHINA</x:v>
      </x:c>
      <x:c r="D363" s="139" t="str">
        <x:v>Both</x:v>
      </x:c>
      <x:c r="E363" s="147" t="str">
        <x:v>From initial classified workbook</x:v>
      </x:c>
      <x:c r="F363" s="139" t="str">
        <x:v>Piece</x:v>
      </x:c>
      <x:c r="G363" s="139"/>
      <x:c r="H363" s="139" t="str">
        <x:v>Not stated</x:v>
      </x:c>
      <x:c r="I363" s="139" t="str">
        <x:v>PKR</x:v>
      </x:c>
      <x:c r="J363" s="140" t="n">
        <x:v>100</x:v>
      </x:c>
      <x:c r="K363" s="140" t="n">
        <x:v>78</x:v>
      </x:c>
      <x:c r="L363" s="140" t="n">
        <x:v>100</x:v>
      </x:c>
      <x:c r="M363" s="140" t="n">
        <x:v>78</x:v>
      </x:c>
      <x:c r="N363" s="141" t="n">
        <x:f>L363-M363</x:f>
        <x:v>22</x:v>
      </x:c>
      <x:c r="O363" s="142" t="n">
        <x:f>IF(L363&gt;0,N363/L363,"")</x:f>
        <x:v>0.22</x:v>
      </x:c>
      <x:c r="P363" s="142" t="n">
        <x:f>IF(M363&gt;0,N363/M363,"")</x:f>
        <x:v>0.28205128205128205</x:v>
      </x:c>
      <x:c r="Q363" s="141" t="n">
        <x:f>ROUND(L363*(1+'Assumptions'!$B$7)/'Assumptions'!$B$9,0)*'Assumptions'!$B$9</x:f>
        <x:v>110</x:v>
      </x:c>
      <x:c r="R363" s="141" t="n">
        <x:f>Q363-M363</x:f>
        <x:v>32</x:v>
      </x:c>
      <x:c r="S363" s="143" t="n">
        <x:f>'Assumptions'!$B$8</x:f>
        <x:v>12</x:v>
      </x:c>
      <x:c r="T363" s="141" t="n">
        <x:f>N363*S363</x:f>
        <x:v>264</x:v>
      </x:c>
      <x:c r="U363" s="139" t="str">
        <x:v>Source Valid</x:v>
      </x:c>
      <x:c r="V363" s="139" t="str">
        <x:v>High</x:v>
      </x:c>
      <x:c r="W363" s="147" t="str">
        <x:v>Source wholesale and buying prices retained</x:v>
      </x:c>
      <x:c r="X363" s="139" t="str">
        <x:v>Ready</x:v>
      </x:c>
      <x:c r="Y363" s="144" t="b">
        <x:v>1</x:v>
      </x:c>
      <x:c r="Z363" s="139" t="str">
        <x:v>WS RATES.pdf</x:v>
      </x:c>
      <x:c r="AA363" s="139" t="n">
        <x:v>11</x:v>
      </x:c>
      <x:c r="AB363" s="139" t="n">
        <x:v>3</x:v>
      </x:c>
      <x:c r="AC363" s="139" t="str">
        <x:v>POM POM</x:v>
      </x:c>
      <x:c r="AD363" s="145" t="n">
        <x:v>100</x:v>
      </x:c>
      <x:c r="AE363" s="147" t="str">
        <x:v>Merged across PDFs — Exact/source-linked match</x:v>
      </x:c>
      <x:c r="AF363" s="147" t="str">
        <x:v>Exact WS RATES.pdf name</x:v>
      </x:c>
      <x:c r="AG363" s="147" t="str">
        <x:v>Exact WS RATES.pdf category</x:v>
      </x:c>
      <x:c r="AH363" s="139" t="str">
        <x:v>WS-RATES:11:3</x:v>
      </x:c>
      <x:c r="AI363" s="146"/>
      <x:c r="AJ363" s="146"/>
      <x:c r="AK363" s="146"/>
      <x:c r="AL363" s="146"/>
      <x:c r="AM363" s="146"/>
      <x:c r="AN363" s="147" t="str"/>
    </x:row>
    <x:row r="364">
      <x:c r="A364" s="139" t="str">
        <x:v>RS-000363</x:v>
      </x:c>
      <x:c r="B364" s="147" t="str">
        <x:v>POCKET TISSUE BOX (24PCS) R+E</x:v>
      </x:c>
      <x:c r="C364" s="139" t="str">
        <x:v>CHINA</x:v>
      </x:c>
      <x:c r="D364" s="139" t="str">
        <x:v>Wholesale/Bulk</x:v>
      </x:c>
      <x:c r="E364" s="147" t="str">
        <x:v>From initial classified workbook</x:v>
      </x:c>
      <x:c r="F364" s="139" t="str">
        <x:v>Box</x:v>
      </x:c>
      <x:c r="G364" s="139" t="n">
        <x:v>24</x:v>
      </x:c>
      <x:c r="H364" s="139" t="str">
        <x:v>Parsed from product name</x:v>
      </x:c>
      <x:c r="I364" s="139" t="str">
        <x:v>PKR</x:v>
      </x:c>
      <x:c r="J364" s="140" t="n">
        <x:v>264</x:v>
      </x:c>
      <x:c r="K364" s="140" t="n">
        <x:v>228</x:v>
      </x:c>
      <x:c r="L364" s="140" t="n">
        <x:v>264</x:v>
      </x:c>
      <x:c r="M364" s="140" t="n">
        <x:v>228</x:v>
      </x:c>
      <x:c r="N364" s="141" t="n">
        <x:f>L364-M364</x:f>
        <x:v>36</x:v>
      </x:c>
      <x:c r="O364" s="142" t="n">
        <x:f>IF(L364&gt;0,N364/L364,"")</x:f>
        <x:v>0.13636363636363635</x:v>
      </x:c>
      <x:c r="P364" s="142" t="n">
        <x:f>IF(M364&gt;0,N364/M364,"")</x:f>
        <x:v>0.15789473684210525</x:v>
      </x:c>
      <x:c r="Q364" s="141" t="n">
        <x:f>ROUND(L364*(1+'Assumptions'!$B$7)/'Assumptions'!$B$9,0)*'Assumptions'!$B$9</x:f>
        <x:v>290</x:v>
      </x:c>
      <x:c r="R364" s="141" t="n">
        <x:f>Q364-M364</x:f>
        <x:v>62</x:v>
      </x:c>
      <x:c r="S364" s="143" t="n">
        <x:f>'Assumptions'!$B$8</x:f>
        <x:v>12</x:v>
      </x:c>
      <x:c r="T364" s="141" t="n">
        <x:f>N364*S364</x:f>
        <x:v>432</x:v>
      </x:c>
      <x:c r="U364" s="139" t="str">
        <x:v>Source Valid</x:v>
      </x:c>
      <x:c r="V364" s="139" t="str">
        <x:v>High</x:v>
      </x:c>
      <x:c r="W364" s="147" t="str">
        <x:v>Source wholesale and buying prices retained</x:v>
      </x:c>
      <x:c r="X364" s="139" t="str">
        <x:v>Ready</x:v>
      </x:c>
      <x:c r="Y364" s="144" t="b">
        <x:v>1</x:v>
      </x:c>
      <x:c r="Z364" s="139" t="str">
        <x:v>WS RATES.pdf</x:v>
      </x:c>
      <x:c r="AA364" s="139" t="n">
        <x:v>11</x:v>
      </x:c>
      <x:c r="AB364" s="139" t="n">
        <x:v>4</x:v>
      </x:c>
      <x:c r="AC364" s="139" t="str">
        <x:v>POCKET TISSUE BOX (24PCS</x:v>
      </x:c>
      <x:c r="AD364" s="145" t="n">
        <x:v>264</x:v>
      </x:c>
      <x:c r="AE364" s="147" t="str">
        <x:v>Merged across PDFs — Truncated-name completion</x:v>
      </x:c>
      <x:c r="AF364" s="147" t="str">
        <x:v>Completed/updated from WS RATES.pdf</x:v>
      </x:c>
      <x:c r="AG364" s="147" t="str">
        <x:v>Exact WS RATES.pdf category</x:v>
      </x:c>
      <x:c r="AH364" s="139" t="str">
        <x:v>WS-RATES:11:4</x:v>
      </x:c>
      <x:c r="AI364" s="146"/>
      <x:c r="AJ364" s="146"/>
      <x:c r="AK364" s="146"/>
      <x:c r="AL364" s="146"/>
      <x:c r="AM364" s="146"/>
      <x:c r="AN364" s="147" t="str"/>
    </x:row>
    <x:row r="365">
      <x:c r="A365" s="139" t="str">
        <x:v>RS-000364</x:v>
      </x:c>
      <x:c r="B365" s="147" t="str">
        <x:v>TISSUE ROLL RAHAT</x:v>
      </x:c>
      <x:c r="C365" s="139" t="str">
        <x:v>CHINA</x:v>
      </x:c>
      <x:c r="D365" s="139" t="str">
        <x:v>Both</x:v>
      </x:c>
      <x:c r="E365" s="147" t="str">
        <x:v>From initial classified workbook</x:v>
      </x:c>
      <x:c r="F365" s="139" t="str">
        <x:v>Piece</x:v>
      </x:c>
      <x:c r="G365" s="139"/>
      <x:c r="H365" s="139" t="str">
        <x:v>Not stated</x:v>
      </x:c>
      <x:c r="I365" s="139" t="str">
        <x:v>PKR</x:v>
      </x:c>
      <x:c r="J365" s="140" t="n">
        <x:v>50</x:v>
      </x:c>
      <x:c r="K365" s="140" t="n">
        <x:v>42</x:v>
      </x:c>
      <x:c r="L365" s="140" t="n">
        <x:v>50</x:v>
      </x:c>
      <x:c r="M365" s="140" t="n">
        <x:v>42</x:v>
      </x:c>
      <x:c r="N365" s="141" t="n">
        <x:f>L365-M365</x:f>
        <x:v>8</x:v>
      </x:c>
      <x:c r="O365" s="142" t="n">
        <x:f>IF(L365&gt;0,N365/L365,"")</x:f>
        <x:v>0.16</x:v>
      </x:c>
      <x:c r="P365" s="142" t="n">
        <x:f>IF(M365&gt;0,N365/M365,"")</x:f>
        <x:v>0.19047619047619047</x:v>
      </x:c>
      <x:c r="Q365" s="141" t="n">
        <x:f>ROUND(L365*(1+'Assumptions'!$B$7)/'Assumptions'!$B$9,0)*'Assumptions'!$B$9</x:f>
        <x:v>55</x:v>
      </x:c>
      <x:c r="R365" s="141" t="n">
        <x:f>Q365-M365</x:f>
        <x:v>13</x:v>
      </x:c>
      <x:c r="S365" s="143" t="n">
        <x:f>'Assumptions'!$B$8</x:f>
        <x:v>12</x:v>
      </x:c>
      <x:c r="T365" s="141" t="n">
        <x:f>N365*S365</x:f>
        <x:v>96</x:v>
      </x:c>
      <x:c r="U365" s="139" t="str">
        <x:v>Source Valid</x:v>
      </x:c>
      <x:c r="V365" s="139" t="str">
        <x:v>High</x:v>
      </x:c>
      <x:c r="W365" s="147" t="str">
        <x:v>Source wholesale and buying prices retained</x:v>
      </x:c>
      <x:c r="X365" s="139" t="str">
        <x:v>Ready</x:v>
      </x:c>
      <x:c r="Y365" s="144" t="b">
        <x:v>1</x:v>
      </x:c>
      <x:c r="Z365" s="139" t="str">
        <x:v>WS RATES.pdf</x:v>
      </x:c>
      <x:c r="AA365" s="139" t="n">
        <x:v>11</x:v>
      </x:c>
      <x:c r="AB365" s="139" t="n">
        <x:v>5</x:v>
      </x:c>
      <x:c r="AC365" s="139" t="str">
        <x:v>TISSUE ROLL RAHAT</x:v>
      </x:c>
      <x:c r="AD365" s="145" t="n">
        <x:v>50</x:v>
      </x:c>
      <x:c r="AE365" s="147" t="str">
        <x:v>Merged across PDFs — Exact/source-linked match</x:v>
      </x:c>
      <x:c r="AF365" s="147" t="str">
        <x:v>Exact WS RATES.pdf name</x:v>
      </x:c>
      <x:c r="AG365" s="147" t="str">
        <x:v>Exact WS RATES.pdf category</x:v>
      </x:c>
      <x:c r="AH365" s="139" t="str">
        <x:v>WS-RATES:11:5</x:v>
      </x:c>
      <x:c r="AI365" s="146"/>
      <x:c r="AJ365" s="146"/>
      <x:c r="AK365" s="146"/>
      <x:c r="AL365" s="146"/>
      <x:c r="AM365" s="146"/>
      <x:c r="AN365" s="147" t="str"/>
    </x:row>
    <x:row r="366">
      <x:c r="A366" s="139" t="str">
        <x:v>RS-000365</x:v>
      </x:c>
      <x:c r="B366" s="147" t="str">
        <x:v>SAFETY PIN DL2304 (400PCS)</x:v>
      </x:c>
      <x:c r="C366" s="139" t="str">
        <x:v>CHINA</x:v>
      </x:c>
      <x:c r="D366" s="139" t="str">
        <x:v>Wholesale/Bulk</x:v>
      </x:c>
      <x:c r="E366" s="147" t="str">
        <x:v>From initial classified workbook</x:v>
      </x:c>
      <x:c r="F366" s="139" t="str">
        <x:v>Pack</x:v>
      </x:c>
      <x:c r="G366" s="139" t="n">
        <x:v>400</x:v>
      </x:c>
      <x:c r="H366" s="139" t="str">
        <x:v>Parsed from product name</x:v>
      </x:c>
      <x:c r="I366" s="139" t="str">
        <x:v>PKR</x:v>
      </x:c>
      <x:c r="J366" s="140" t="n">
        <x:v>510</x:v>
      </x:c>
      <x:c r="K366" s="140" t="n">
        <x:v>485</x:v>
      </x:c>
      <x:c r="L366" s="140" t="n">
        <x:v>510</x:v>
      </x:c>
      <x:c r="M366" s="140" t="n">
        <x:v>485</x:v>
      </x:c>
      <x:c r="N366" s="141" t="n">
        <x:f>L366-M366</x:f>
        <x:v>25</x:v>
      </x:c>
      <x:c r="O366" s="142" t="n">
        <x:f>IF(L366&gt;0,N366/L366,"")</x:f>
        <x:v>0.049019607843137254</x:v>
      </x:c>
      <x:c r="P366" s="142" t="n">
        <x:f>IF(M366&gt;0,N366/M366,"")</x:f>
        <x:v>0.05154639175257732</x:v>
      </x:c>
      <x:c r="Q366" s="141" t="n">
        <x:f>ROUND(L366*(1+'Assumptions'!$B$7)/'Assumptions'!$B$9,0)*'Assumptions'!$B$9</x:f>
        <x:v>560</x:v>
      </x:c>
      <x:c r="R366" s="141" t="n">
        <x:f>Q366-M366</x:f>
        <x:v>75</x:v>
      </x:c>
      <x:c r="S366" s="143" t="n">
        <x:f>'Assumptions'!$B$8</x:f>
        <x:v>12</x:v>
      </x:c>
      <x:c r="T366" s="141" t="n">
        <x:f>N366*S366</x:f>
        <x:v>300</x:v>
      </x:c>
      <x:c r="U366" s="139" t="str">
        <x:v>Source Valid</x:v>
      </x:c>
      <x:c r="V366" s="139" t="str">
        <x:v>High</x:v>
      </x:c>
      <x:c r="W366" s="147" t="str">
        <x:v>Source wholesale and buying prices retained</x:v>
      </x:c>
      <x:c r="X366" s="139" t="str">
        <x:v>Ready</x:v>
      </x:c>
      <x:c r="Y366" s="144" t="b">
        <x:v>1</x:v>
      </x:c>
      <x:c r="Z366" s="139" t="str">
        <x:v>WS RATES.pdf</x:v>
      </x:c>
      <x:c r="AA366" s="139" t="n">
        <x:v>11</x:v>
      </x:c>
      <x:c r="AB366" s="139" t="n">
        <x:v>6</x:v>
      </x:c>
      <x:c r="AC366" s="139" t="str">
        <x:v>SAFETY PIN DL2304 (400PCS</x:v>
      </x:c>
      <x:c r="AD366" s="145" t="n">
        <x:v>510</x:v>
      </x:c>
      <x:c r="AE366" s="147" t="str">
        <x:v>Merged across PDFs — Exact/source-linked match</x:v>
      </x:c>
      <x:c r="AF366" s="147" t="str">
        <x:v>Completed/updated from WS RATES.pdf</x:v>
      </x:c>
      <x:c r="AG366" s="147" t="str">
        <x:v>Exact WS RATES.pdf category</x:v>
      </x:c>
      <x:c r="AH366" s="139" t="str">
        <x:v>WS-RATES:11:6</x:v>
      </x:c>
      <x:c r="AI366" s="146"/>
      <x:c r="AJ366" s="146"/>
      <x:c r="AK366" s="146"/>
      <x:c r="AL366" s="146"/>
      <x:c r="AM366" s="146"/>
      <x:c r="AN366" s="147" t="str"/>
    </x:row>
    <x:row r="367">
      <x:c r="A367" s="139" t="str">
        <x:v>RS-000366</x:v>
      </x:c>
      <x:c r="B367" s="147" t="str">
        <x:v>L SHAPE FOLDER</x:v>
      </x:c>
      <x:c r="C367" s="139" t="str">
        <x:v>FILE</x:v>
      </x:c>
      <x:c r="D367" s="139" t="str">
        <x:v>Both</x:v>
      </x:c>
      <x:c r="E367" s="147" t="str">
        <x:v>From initial classified workbook</x:v>
      </x:c>
      <x:c r="F367" s="139" t="str">
        <x:v>Piece</x:v>
      </x:c>
      <x:c r="G367" s="139"/>
      <x:c r="H367" s="139" t="str">
        <x:v>Not stated</x:v>
      </x:c>
      <x:c r="I367" s="139" t="str">
        <x:v>PKR</x:v>
      </x:c>
      <x:c r="J367" s="140" t="n">
        <x:v>180</x:v>
      </x:c>
      <x:c r="K367" s="140" t="n">
        <x:v>160</x:v>
      </x:c>
      <x:c r="L367" s="140" t="n">
        <x:v>180</x:v>
      </x:c>
      <x:c r="M367" s="140" t="n">
        <x:v>160</x:v>
      </x:c>
      <x:c r="N367" s="141" t="n">
        <x:f>L367-M367</x:f>
        <x:v>20</x:v>
      </x:c>
      <x:c r="O367" s="142" t="n">
        <x:f>IF(L367&gt;0,N367/L367,"")</x:f>
        <x:v>0.1111111111111111</x:v>
      </x:c>
      <x:c r="P367" s="142" t="n">
        <x:f>IF(M367&gt;0,N367/M367,"")</x:f>
        <x:v>0.125</x:v>
      </x:c>
      <x:c r="Q367" s="141" t="n">
        <x:f>ROUND(L367*(1+'Assumptions'!$B$7)/'Assumptions'!$B$9,0)*'Assumptions'!$B$9</x:f>
        <x:v>200</x:v>
      </x:c>
      <x:c r="R367" s="141" t="n">
        <x:f>Q367-M367</x:f>
        <x:v>40</x:v>
      </x:c>
      <x:c r="S367" s="143" t="n">
        <x:f>'Assumptions'!$B$8</x:f>
        <x:v>12</x:v>
      </x:c>
      <x:c r="T367" s="141" t="n">
        <x:f>N367*S367</x:f>
        <x:v>240</x:v>
      </x:c>
      <x:c r="U367" s="139" t="str">
        <x:v>Source Valid</x:v>
      </x:c>
      <x:c r="V367" s="139" t="str">
        <x:v>High</x:v>
      </x:c>
      <x:c r="W367" s="147" t="str">
        <x:v>Source wholesale and buying prices retained</x:v>
      </x:c>
      <x:c r="X367" s="139" t="str">
        <x:v>Ready</x:v>
      </x:c>
      <x:c r="Y367" s="144" t="b">
        <x:v>1</x:v>
      </x:c>
      <x:c r="Z367" s="139" t="str">
        <x:v>WS RATES.pdf</x:v>
      </x:c>
      <x:c r="AA367" s="139" t="n">
        <x:v>11</x:v>
      </x:c>
      <x:c r="AB367" s="139" t="n">
        <x:v>7</x:v>
      </x:c>
      <x:c r="AC367" s="139" t="str">
        <x:v>L SHAPE FOLDER</x:v>
      </x:c>
      <x:c r="AD367" s="145" t="n">
        <x:v>180</x:v>
      </x:c>
      <x:c r="AE367" s="147" t="str">
        <x:v>Merged across PDFs — Exact/source-linked match</x:v>
      </x:c>
      <x:c r="AF367" s="147" t="str">
        <x:v>Exact WS RATES.pdf name</x:v>
      </x:c>
      <x:c r="AG367" s="147" t="str">
        <x:v>Exact WS RATES.pdf category</x:v>
      </x:c>
      <x:c r="AH367" s="139" t="str">
        <x:v>WS-RATES:11:7</x:v>
      </x:c>
      <x:c r="AI367" s="146"/>
      <x:c r="AJ367" s="146"/>
      <x:c r="AK367" s="146"/>
      <x:c r="AL367" s="146"/>
      <x:c r="AM367" s="146"/>
      <x:c r="AN367" s="147" t="str"/>
    </x:row>
    <x:row r="368">
      <x:c r="A368" s="139" t="str">
        <x:v>RS-000367</x:v>
      </x:c>
      <x:c r="B368" s="147" t="str">
        <x:v>QURAN PAK 441</x:v>
      </x:c>
      <x:c r="C368" s="139" t="str">
        <x:v>QURAN-E-PAK</x:v>
      </x:c>
      <x:c r="D368" s="139" t="str">
        <x:v>Both</x:v>
      </x:c>
      <x:c r="E368" s="147" t="str">
        <x:v>From initial classified workbook</x:v>
      </x:c>
      <x:c r="F368" s="139" t="str">
        <x:v>Piece</x:v>
      </x:c>
      <x:c r="G368" s="139"/>
      <x:c r="H368" s="139" t="str">
        <x:v>Not stated</x:v>
      </x:c>
      <x:c r="I368" s="139" t="str">
        <x:v>PKR</x:v>
      </x:c>
      <x:c r="J368" s="140" t="n">
        <x:v>1490</x:v>
      </x:c>
      <x:c r="K368" s="140" t="n">
        <x:v>1300</x:v>
      </x:c>
      <x:c r="L368" s="140" t="n">
        <x:v>1490</x:v>
      </x:c>
      <x:c r="M368" s="140" t="n">
        <x:v>1300</x:v>
      </x:c>
      <x:c r="N368" s="141" t="n">
        <x:f>L368-M368</x:f>
        <x:v>190</x:v>
      </x:c>
      <x:c r="O368" s="142" t="n">
        <x:f>IF(L368&gt;0,N368/L368,"")</x:f>
        <x:v>0.12751677852348994</x:v>
      </x:c>
      <x:c r="P368" s="142" t="n">
        <x:f>IF(M368&gt;0,N368/M368,"")</x:f>
        <x:v>0.14615384615384616</x:v>
      </x:c>
      <x:c r="Q368" s="141" t="n">
        <x:f>ROUND(L368*(1+'Assumptions'!$B$7)/'Assumptions'!$B$9,0)*'Assumptions'!$B$9</x:f>
        <x:v>1640</x:v>
      </x:c>
      <x:c r="R368" s="141" t="n">
        <x:f>Q368-M368</x:f>
        <x:v>340</x:v>
      </x:c>
      <x:c r="S368" s="143" t="n">
        <x:f>'Assumptions'!$B$8</x:f>
        <x:v>12</x:v>
      </x:c>
      <x:c r="T368" s="141" t="n">
        <x:f>N368*S368</x:f>
        <x:v>2280</x:v>
      </x:c>
      <x:c r="U368" s="139" t="str">
        <x:v>Source Valid</x:v>
      </x:c>
      <x:c r="V368" s="139" t="str">
        <x:v>High</x:v>
      </x:c>
      <x:c r="W368" s="147" t="str">
        <x:v>Source wholesale and buying prices retained</x:v>
      </x:c>
      <x:c r="X368" s="139" t="str">
        <x:v>Ready</x:v>
      </x:c>
      <x:c r="Y368" s="144" t="b">
        <x:v>1</x:v>
      </x:c>
      <x:c r="Z368" s="139" t="str">
        <x:v>WS RATES.pdf</x:v>
      </x:c>
      <x:c r="AA368" s="139" t="n">
        <x:v>11</x:v>
      </x:c>
      <x:c r="AB368" s="139" t="n">
        <x:v>8</x:v>
      </x:c>
      <x:c r="AC368" s="139" t="str">
        <x:v>QURAN PAK 441</x:v>
      </x:c>
      <x:c r="AD368" s="145" t="n">
        <x:v>1490</x:v>
      </x:c>
      <x:c r="AE368" s="147" t="str">
        <x:v>Merged across PDFs — Exact/source-linked match</x:v>
      </x:c>
      <x:c r="AF368" s="147" t="str">
        <x:v>Exact WS RATES.pdf name</x:v>
      </x:c>
      <x:c r="AG368" s="147" t="str">
        <x:v>Exact WS RATES.pdf category</x:v>
      </x:c>
      <x:c r="AH368" s="139" t="str">
        <x:v>WS-RATES:11:8</x:v>
      </x:c>
      <x:c r="AI368" s="146"/>
      <x:c r="AJ368" s="146"/>
      <x:c r="AK368" s="146"/>
      <x:c r="AL368" s="146"/>
      <x:c r="AM368" s="146"/>
      <x:c r="AN368" s="147" t="str"/>
    </x:row>
    <x:row r="369">
      <x:c r="A369" s="139" t="str">
        <x:v>RS-000368</x:v>
      </x:c>
      <x:c r="B369" s="147" t="str">
        <x:v>QURAN PAK 411F</x:v>
      </x:c>
      <x:c r="C369" s="139" t="str">
        <x:v>QURAN-E-PAK</x:v>
      </x:c>
      <x:c r="D369" s="139" t="str">
        <x:v>Both</x:v>
      </x:c>
      <x:c r="E369" s="147" t="str">
        <x:v>From initial classified workbook</x:v>
      </x:c>
      <x:c r="F369" s="139" t="str">
        <x:v>Piece</x:v>
      </x:c>
      <x:c r="G369" s="139"/>
      <x:c r="H369" s="139" t="str">
        <x:v>Not stated</x:v>
      </x:c>
      <x:c r="I369" s="139" t="str">
        <x:v>PKR</x:v>
      </x:c>
      <x:c r="J369" s="140" t="n">
        <x:v>1500</x:v>
      </x:c>
      <x:c r="K369" s="140" t="n">
        <x:v>1300</x:v>
      </x:c>
      <x:c r="L369" s="140" t="n">
        <x:v>1500</x:v>
      </x:c>
      <x:c r="M369" s="140" t="n">
        <x:v>1300</x:v>
      </x:c>
      <x:c r="N369" s="141" t="n">
        <x:f>L369-M369</x:f>
        <x:v>200</x:v>
      </x:c>
      <x:c r="O369" s="142" t="n">
        <x:f>IF(L369&gt;0,N369/L369,"")</x:f>
        <x:v>0.13333333333333333</x:v>
      </x:c>
      <x:c r="P369" s="142" t="n">
        <x:f>IF(M369&gt;0,N369/M369,"")</x:f>
        <x:v>0.15384615384615385</x:v>
      </x:c>
      <x:c r="Q369" s="141" t="n">
        <x:f>ROUND(L369*(1+'Assumptions'!$B$7)/'Assumptions'!$B$9,0)*'Assumptions'!$B$9</x:f>
        <x:v>1650</x:v>
      </x:c>
      <x:c r="R369" s="141" t="n">
        <x:f>Q369-M369</x:f>
        <x:v>350</x:v>
      </x:c>
      <x:c r="S369" s="143" t="n">
        <x:f>'Assumptions'!$B$8</x:f>
        <x:v>12</x:v>
      </x:c>
      <x:c r="T369" s="141" t="n">
        <x:f>N369*S369</x:f>
        <x:v>2400</x:v>
      </x:c>
      <x:c r="U369" s="139" t="str">
        <x:v>Source Valid</x:v>
      </x:c>
      <x:c r="V369" s="139" t="str">
        <x:v>High</x:v>
      </x:c>
      <x:c r="W369" s="147" t="str">
        <x:v>Source wholesale and buying prices retained</x:v>
      </x:c>
      <x:c r="X369" s="139" t="str">
        <x:v>Ready</x:v>
      </x:c>
      <x:c r="Y369" s="144" t="b">
        <x:v>1</x:v>
      </x:c>
      <x:c r="Z369" s="139" t="str">
        <x:v>WS RATES.pdf</x:v>
      </x:c>
      <x:c r="AA369" s="139" t="n">
        <x:v>11</x:v>
      </x:c>
      <x:c r="AB369" s="139" t="n">
        <x:v>9</x:v>
      </x:c>
      <x:c r="AC369" s="139" t="str">
        <x:v>QURAN PAK 411F</x:v>
      </x:c>
      <x:c r="AD369" s="145" t="n">
        <x:v>1500</x:v>
      </x:c>
      <x:c r="AE369" s="147" t="str">
        <x:v>Merged across PDFs — Exact/source-linked match</x:v>
      </x:c>
      <x:c r="AF369" s="147" t="str">
        <x:v>Exact WS RATES.pdf name</x:v>
      </x:c>
      <x:c r="AG369" s="147" t="str">
        <x:v>Exact WS RATES.pdf category</x:v>
      </x:c>
      <x:c r="AH369" s="139" t="str">
        <x:v>WS-RATES:11:9</x:v>
      </x:c>
      <x:c r="AI369" s="146"/>
      <x:c r="AJ369" s="146"/>
      <x:c r="AK369" s="146"/>
      <x:c r="AL369" s="146"/>
      <x:c r="AM369" s="146"/>
      <x:c r="AN369" s="147" t="str"/>
    </x:row>
    <x:row r="370">
      <x:c r="A370" s="139" t="str">
        <x:v>RS-000369</x:v>
      </x:c>
      <x:c r="B370" s="147" t="str">
        <x:v>KEY CHAIN NO 14</x:v>
      </x:c>
      <x:c r="C370" s="139" t="str">
        <x:v>KEY CHAINS</x:v>
      </x:c>
      <x:c r="D370" s="139" t="str">
        <x:v>Both</x:v>
      </x:c>
      <x:c r="E370" s="147" t="str">
        <x:v>From initial classified workbook</x:v>
      </x:c>
      <x:c r="F370" s="139" t="str">
        <x:v>Piece</x:v>
      </x:c>
      <x:c r="G370" s="139"/>
      <x:c r="H370" s="139" t="str">
        <x:v>Not stated</x:v>
      </x:c>
      <x:c r="I370" s="139" t="str">
        <x:v>PKR</x:v>
      </x:c>
      <x:c r="J370" s="140" t="n">
        <x:v>540</x:v>
      </x:c>
      <x:c r="K370" s="140" t="n">
        <x:v>480</x:v>
      </x:c>
      <x:c r="L370" s="140" t="n">
        <x:v>540</x:v>
      </x:c>
      <x:c r="M370" s="140" t="n">
        <x:v>480</x:v>
      </x:c>
      <x:c r="N370" s="141" t="n">
        <x:f>L370-M370</x:f>
        <x:v>60</x:v>
      </x:c>
      <x:c r="O370" s="142" t="n">
        <x:f>IF(L370&gt;0,N370/L370,"")</x:f>
        <x:v>0.1111111111111111</x:v>
      </x:c>
      <x:c r="P370" s="142" t="n">
        <x:f>IF(M370&gt;0,N370/M370,"")</x:f>
        <x:v>0.125</x:v>
      </x:c>
      <x:c r="Q370" s="141" t="n">
        <x:f>ROUND(L370*(1+'Assumptions'!$B$7)/'Assumptions'!$B$9,0)*'Assumptions'!$B$9</x:f>
        <x:v>595</x:v>
      </x:c>
      <x:c r="R370" s="141" t="n">
        <x:f>Q370-M370</x:f>
        <x:v>115</x:v>
      </x:c>
      <x:c r="S370" s="143" t="n">
        <x:f>'Assumptions'!$B$8</x:f>
        <x:v>12</x:v>
      </x:c>
      <x:c r="T370" s="141" t="n">
        <x:f>N370*S370</x:f>
        <x:v>720</x:v>
      </x:c>
      <x:c r="U370" s="139" t="str">
        <x:v>Source Valid</x:v>
      </x:c>
      <x:c r="V370" s="139" t="str">
        <x:v>High</x:v>
      </x:c>
      <x:c r="W370" s="147" t="str">
        <x:v>Source wholesale and buying prices retained</x:v>
      </x:c>
      <x:c r="X370" s="139" t="str">
        <x:v>Ready</x:v>
      </x:c>
      <x:c r="Y370" s="144" t="b">
        <x:v>1</x:v>
      </x:c>
      <x:c r="Z370" s="139" t="str">
        <x:v>WS RATES.pdf</x:v>
      </x:c>
      <x:c r="AA370" s="139" t="n">
        <x:v>11</x:v>
      </x:c>
      <x:c r="AB370" s="139" t="n">
        <x:v>10</x:v>
      </x:c>
      <x:c r="AC370" s="139" t="str">
        <x:v>KEY CHAIN NO 14</x:v>
      </x:c>
      <x:c r="AD370" s="145" t="n">
        <x:v>540</x:v>
      </x:c>
      <x:c r="AE370" s="147" t="str">
        <x:v>Merged across PDFs — Exact/source-linked match</x:v>
      </x:c>
      <x:c r="AF370" s="147" t="str">
        <x:v>Exact WS RATES.pdf name</x:v>
      </x:c>
      <x:c r="AG370" s="147" t="str">
        <x:v>Exact WS RATES.pdf category</x:v>
      </x:c>
      <x:c r="AH370" s="139" t="str">
        <x:v>WS-RATES:11:10</x:v>
      </x:c>
      <x:c r="AI370" s="146"/>
      <x:c r="AJ370" s="146"/>
      <x:c r="AK370" s="146"/>
      <x:c r="AL370" s="146"/>
      <x:c r="AM370" s="146"/>
      <x:c r="AN370" s="147" t="str"/>
    </x:row>
    <x:row r="371">
      <x:c r="A371" s="139" t="str">
        <x:v>RS-000370</x:v>
      </x:c>
      <x:c r="B371" s="147" t="str">
        <x:v>KEY CHAIN NO 13</x:v>
      </x:c>
      <x:c r="C371" s="139" t="str">
        <x:v>KEY CHAINS</x:v>
      </x:c>
      <x:c r="D371" s="139" t="str">
        <x:v>Both</x:v>
      </x:c>
      <x:c r="E371" s="147" t="str">
        <x:v>From initial classified workbook</x:v>
      </x:c>
      <x:c r="F371" s="139" t="str">
        <x:v>Piece</x:v>
      </x:c>
      <x:c r="G371" s="139"/>
      <x:c r="H371" s="139" t="str">
        <x:v>Not stated</x:v>
      </x:c>
      <x:c r="I371" s="139" t="str">
        <x:v>PKR</x:v>
      </x:c>
      <x:c r="J371" s="140" t="n">
        <x:v>1680</x:v>
      </x:c>
      <x:c r="K371" s="140" t="n">
        <x:v>1620</x:v>
      </x:c>
      <x:c r="L371" s="140" t="n">
        <x:v>1680</x:v>
      </x:c>
      <x:c r="M371" s="140" t="n">
        <x:v>1620</x:v>
      </x:c>
      <x:c r="N371" s="141" t="n">
        <x:f>L371-M371</x:f>
        <x:v>60</x:v>
      </x:c>
      <x:c r="O371" s="142" t="n">
        <x:f>IF(L371&gt;0,N371/L371,"")</x:f>
        <x:v>0.03571428571428571</x:v>
      </x:c>
      <x:c r="P371" s="142" t="n">
        <x:f>IF(M371&gt;0,N371/M371,"")</x:f>
        <x:v>0.037037037037037035</x:v>
      </x:c>
      <x:c r="Q371" s="141" t="n">
        <x:f>ROUND(L371*(1+'Assumptions'!$B$7)/'Assumptions'!$B$9,0)*'Assumptions'!$B$9</x:f>
        <x:v>1850</x:v>
      </x:c>
      <x:c r="R371" s="141" t="n">
        <x:f>Q371-M371</x:f>
        <x:v>230</x:v>
      </x:c>
      <x:c r="S371" s="143" t="n">
        <x:f>'Assumptions'!$B$8</x:f>
        <x:v>12</x:v>
      </x:c>
      <x:c r="T371" s="141" t="n">
        <x:f>N371*S371</x:f>
        <x:v>720</x:v>
      </x:c>
      <x:c r="U371" s="139" t="str">
        <x:v>Source Valid</x:v>
      </x:c>
      <x:c r="V371" s="139" t="str">
        <x:v>High</x:v>
      </x:c>
      <x:c r="W371" s="147" t="str">
        <x:v>Source wholesale and buying prices retained</x:v>
      </x:c>
      <x:c r="X371" s="139" t="str">
        <x:v>Ready</x:v>
      </x:c>
      <x:c r="Y371" s="144" t="b">
        <x:v>1</x:v>
      </x:c>
      <x:c r="Z371" s="139" t="str">
        <x:v>WS RATES.pdf</x:v>
      </x:c>
      <x:c r="AA371" s="139" t="n">
        <x:v>11</x:v>
      </x:c>
      <x:c r="AB371" s="139" t="n">
        <x:v>11</x:v>
      </x:c>
      <x:c r="AC371" s="139" t="str">
        <x:v>KEY CHAIN NO 13</x:v>
      </x:c>
      <x:c r="AD371" s="145" t="n">
        <x:v>1680</x:v>
      </x:c>
      <x:c r="AE371" s="147" t="str">
        <x:v>Merged across PDFs — Exact/source-linked match</x:v>
      </x:c>
      <x:c r="AF371" s="147" t="str">
        <x:v>Exact WS RATES.pdf name</x:v>
      </x:c>
      <x:c r="AG371" s="147" t="str">
        <x:v>Exact WS RATES.pdf category</x:v>
      </x:c>
      <x:c r="AH371" s="139" t="str">
        <x:v>WS-RATES:11:11</x:v>
      </x:c>
      <x:c r="AI371" s="146"/>
      <x:c r="AJ371" s="146"/>
      <x:c r="AK371" s="146"/>
      <x:c r="AL371" s="146"/>
      <x:c r="AM371" s="146"/>
      <x:c r="AN371" s="147" t="str"/>
    </x:row>
    <x:row r="372">
      <x:c r="A372" s="139" t="str">
        <x:v>RS-000371</x:v>
      </x:c>
      <x:c r="B372" s="147" t="str">
        <x:v>KEY CHAIN NO 12</x:v>
      </x:c>
      <x:c r="C372" s="139" t="str">
        <x:v>KEY CHAINS</x:v>
      </x:c>
      <x:c r="D372" s="139" t="str">
        <x:v>Both</x:v>
      </x:c>
      <x:c r="E372" s="147" t="str">
        <x:v>From initial classified workbook</x:v>
      </x:c>
      <x:c r="F372" s="139" t="str">
        <x:v>Piece</x:v>
      </x:c>
      <x:c r="G372" s="139"/>
      <x:c r="H372" s="139" t="str">
        <x:v>Not stated</x:v>
      </x:c>
      <x:c r="I372" s="139" t="str">
        <x:v>PKR</x:v>
      </x:c>
      <x:c r="J372" s="140" t="n">
        <x:v>2640</x:v>
      </x:c>
      <x:c r="K372" s="140" t="n">
        <x:v>2520</x:v>
      </x:c>
      <x:c r="L372" s="140" t="n">
        <x:v>2640</x:v>
      </x:c>
      <x:c r="M372" s="140" t="n">
        <x:v>2520</x:v>
      </x:c>
      <x:c r="N372" s="141" t="n">
        <x:f>L372-M372</x:f>
        <x:v>120</x:v>
      </x:c>
      <x:c r="O372" s="142" t="n">
        <x:f>IF(L372&gt;0,N372/L372,"")</x:f>
        <x:v>0.045454545454545456</x:v>
      </x:c>
      <x:c r="P372" s="142" t="n">
        <x:f>IF(M372&gt;0,N372/M372,"")</x:f>
        <x:v>0.047619047619047616</x:v>
      </x:c>
      <x:c r="Q372" s="141" t="n">
        <x:f>ROUND(L372*(1+'Assumptions'!$B$7)/'Assumptions'!$B$9,0)*'Assumptions'!$B$9</x:f>
        <x:v>2905</x:v>
      </x:c>
      <x:c r="R372" s="141" t="n">
        <x:f>Q372-M372</x:f>
        <x:v>385</x:v>
      </x:c>
      <x:c r="S372" s="143" t="n">
        <x:f>'Assumptions'!$B$8</x:f>
        <x:v>12</x:v>
      </x:c>
      <x:c r="T372" s="141" t="n">
        <x:f>N372*S372</x:f>
        <x:v>1440</x:v>
      </x:c>
      <x:c r="U372" s="139" t="str">
        <x:v>Source Valid</x:v>
      </x:c>
      <x:c r="V372" s="139" t="str">
        <x:v>High</x:v>
      </x:c>
      <x:c r="W372" s="147" t="str">
        <x:v>Source wholesale and buying prices retained</x:v>
      </x:c>
      <x:c r="X372" s="139" t="str">
        <x:v>Ready</x:v>
      </x:c>
      <x:c r="Y372" s="144" t="b">
        <x:v>1</x:v>
      </x:c>
      <x:c r="Z372" s="139" t="str">
        <x:v>WS RATES.pdf</x:v>
      </x:c>
      <x:c r="AA372" s="139" t="n">
        <x:v>11</x:v>
      </x:c>
      <x:c r="AB372" s="139" t="n">
        <x:v>12</x:v>
      </x:c>
      <x:c r="AC372" s="139" t="str">
        <x:v>KEY CHAIN NO 12</x:v>
      </x:c>
      <x:c r="AD372" s="145" t="n">
        <x:v>2640</x:v>
      </x:c>
      <x:c r="AE372" s="147" t="str">
        <x:v>Merged across PDFs — Exact/source-linked match</x:v>
      </x:c>
      <x:c r="AF372" s="147" t="str">
        <x:v>Exact WS RATES.pdf name</x:v>
      </x:c>
      <x:c r="AG372" s="147" t="str">
        <x:v>Exact WS RATES.pdf category</x:v>
      </x:c>
      <x:c r="AH372" s="139" t="str">
        <x:v>WS-RATES:11:12</x:v>
      </x:c>
      <x:c r="AI372" s="146"/>
      <x:c r="AJ372" s="146"/>
      <x:c r="AK372" s="146"/>
      <x:c r="AL372" s="146"/>
      <x:c r="AM372" s="146"/>
      <x:c r="AN372" s="147" t="str"/>
    </x:row>
    <x:row r="373">
      <x:c r="A373" s="139" t="str">
        <x:v>RS-000372</x:v>
      </x:c>
      <x:c r="B373" s="147" t="str">
        <x:v>KEY CHAIN NO 11</x:v>
      </x:c>
      <x:c r="C373" s="139" t="str">
        <x:v>KEY CHAINS</x:v>
      </x:c>
      <x:c r="D373" s="139" t="str">
        <x:v>Both</x:v>
      </x:c>
      <x:c r="E373" s="147" t="str">
        <x:v>From initial classified workbook</x:v>
      </x:c>
      <x:c r="F373" s="139" t="str">
        <x:v>Piece</x:v>
      </x:c>
      <x:c r="G373" s="139"/>
      <x:c r="H373" s="139" t="str">
        <x:v>Not stated</x:v>
      </x:c>
      <x:c r="I373" s="139" t="str">
        <x:v>PKR</x:v>
      </x:c>
      <x:c r="J373" s="140" t="n">
        <x:v>720</x:v>
      </x:c>
      <x:c r="K373" s="140" t="n">
        <x:v>660</x:v>
      </x:c>
      <x:c r="L373" s="140" t="n">
        <x:v>720</x:v>
      </x:c>
      <x:c r="M373" s="140" t="n">
        <x:v>660</x:v>
      </x:c>
      <x:c r="N373" s="141" t="n">
        <x:f>L373-M373</x:f>
        <x:v>60</x:v>
      </x:c>
      <x:c r="O373" s="142" t="n">
        <x:f>IF(L373&gt;0,N373/L373,"")</x:f>
        <x:v>0.08333333333333333</x:v>
      </x:c>
      <x:c r="P373" s="142" t="n">
        <x:f>IF(M373&gt;0,N373/M373,"")</x:f>
        <x:v>0.09090909090909091</x:v>
      </x:c>
      <x:c r="Q373" s="141" t="n">
        <x:f>ROUND(L373*(1+'Assumptions'!$B$7)/'Assumptions'!$B$9,0)*'Assumptions'!$B$9</x:f>
        <x:v>790</x:v>
      </x:c>
      <x:c r="R373" s="141" t="n">
        <x:f>Q373-M373</x:f>
        <x:v>130</x:v>
      </x:c>
      <x:c r="S373" s="143" t="n">
        <x:f>'Assumptions'!$B$8</x:f>
        <x:v>12</x:v>
      </x:c>
      <x:c r="T373" s="141" t="n">
        <x:f>N373*S373</x:f>
        <x:v>720</x:v>
      </x:c>
      <x:c r="U373" s="139" t="str">
        <x:v>Source Valid</x:v>
      </x:c>
      <x:c r="V373" s="139" t="str">
        <x:v>High</x:v>
      </x:c>
      <x:c r="W373" s="147" t="str">
        <x:v>Source wholesale and buying prices retained</x:v>
      </x:c>
      <x:c r="X373" s="139" t="str">
        <x:v>Ready</x:v>
      </x:c>
      <x:c r="Y373" s="144" t="b">
        <x:v>1</x:v>
      </x:c>
      <x:c r="Z373" s="139" t="str">
        <x:v>WS RATES.pdf</x:v>
      </x:c>
      <x:c r="AA373" s="139" t="n">
        <x:v>11</x:v>
      </x:c>
      <x:c r="AB373" s="139" t="n">
        <x:v>13</x:v>
      </x:c>
      <x:c r="AC373" s="139" t="str">
        <x:v>KEY CHAIN NO 11</x:v>
      </x:c>
      <x:c r="AD373" s="145" t="n">
        <x:v>720</x:v>
      </x:c>
      <x:c r="AE373" s="147" t="str">
        <x:v>Merged across PDFs — Exact/source-linked match</x:v>
      </x:c>
      <x:c r="AF373" s="147" t="str">
        <x:v>Exact WS RATES.pdf name</x:v>
      </x:c>
      <x:c r="AG373" s="147" t="str">
        <x:v>Exact WS RATES.pdf category</x:v>
      </x:c>
      <x:c r="AH373" s="139" t="str">
        <x:v>WS-RATES:11:13</x:v>
      </x:c>
      <x:c r="AI373" s="146"/>
      <x:c r="AJ373" s="146"/>
      <x:c r="AK373" s="146"/>
      <x:c r="AL373" s="146"/>
      <x:c r="AM373" s="146"/>
      <x:c r="AN373" s="147" t="str"/>
    </x:row>
    <x:row r="374">
      <x:c r="A374" s="139" t="str">
        <x:v>RS-000373</x:v>
      </x:c>
      <x:c r="B374" s="147" t="str">
        <x:v>KEY CHAIN NO 10</x:v>
      </x:c>
      <x:c r="C374" s="139" t="str">
        <x:v>KEY CHAINS</x:v>
      </x:c>
      <x:c r="D374" s="139" t="str">
        <x:v>Both</x:v>
      </x:c>
      <x:c r="E374" s="147" t="str">
        <x:v>From initial classified workbook</x:v>
      </x:c>
      <x:c r="F374" s="139" t="str">
        <x:v>Piece</x:v>
      </x:c>
      <x:c r="G374" s="139"/>
      <x:c r="H374" s="139" t="str">
        <x:v>Not stated</x:v>
      </x:c>
      <x:c r="I374" s="139" t="str">
        <x:v>PKR</x:v>
      </x:c>
      <x:c r="J374" s="140" t="n">
        <x:v>600</x:v>
      </x:c>
      <x:c r="K374" s="140" t="n">
        <x:v>480</x:v>
      </x:c>
      <x:c r="L374" s="140" t="n">
        <x:v>600</x:v>
      </x:c>
      <x:c r="M374" s="140" t="n">
        <x:v>480</x:v>
      </x:c>
      <x:c r="N374" s="141" t="n">
        <x:f>L374-M374</x:f>
        <x:v>120</x:v>
      </x:c>
      <x:c r="O374" s="142" t="n">
        <x:f>IF(L374&gt;0,N374/L374,"")</x:f>
        <x:v>0.2</x:v>
      </x:c>
      <x:c r="P374" s="142" t="n">
        <x:f>IF(M374&gt;0,N374/M374,"")</x:f>
        <x:v>0.25</x:v>
      </x:c>
      <x:c r="Q374" s="141" t="n">
        <x:f>ROUND(L374*(1+'Assumptions'!$B$7)/'Assumptions'!$B$9,0)*'Assumptions'!$B$9</x:f>
        <x:v>660</x:v>
      </x:c>
      <x:c r="R374" s="141" t="n">
        <x:f>Q374-M374</x:f>
        <x:v>180</x:v>
      </x:c>
      <x:c r="S374" s="143" t="n">
        <x:f>'Assumptions'!$B$8</x:f>
        <x:v>12</x:v>
      </x:c>
      <x:c r="T374" s="141" t="n">
        <x:f>N374*S374</x:f>
        <x:v>1440</x:v>
      </x:c>
      <x:c r="U374" s="139" t="str">
        <x:v>Source Valid</x:v>
      </x:c>
      <x:c r="V374" s="139" t="str">
        <x:v>High</x:v>
      </x:c>
      <x:c r="W374" s="147" t="str">
        <x:v>Source wholesale and buying prices retained</x:v>
      </x:c>
      <x:c r="X374" s="139" t="str">
        <x:v>Ready</x:v>
      </x:c>
      <x:c r="Y374" s="144" t="b">
        <x:v>1</x:v>
      </x:c>
      <x:c r="Z374" s="139" t="str">
        <x:v>WS RATES.pdf</x:v>
      </x:c>
      <x:c r="AA374" s="139" t="n">
        <x:v>11</x:v>
      </x:c>
      <x:c r="AB374" s="139" t="n">
        <x:v>14</x:v>
      </x:c>
      <x:c r="AC374" s="139" t="str">
        <x:v>KEY CHAIN NO 10</x:v>
      </x:c>
      <x:c r="AD374" s="145" t="n">
        <x:v>600</x:v>
      </x:c>
      <x:c r="AE374" s="147" t="str">
        <x:v>Merged across PDFs — Exact/source-linked match</x:v>
      </x:c>
      <x:c r="AF374" s="147" t="str">
        <x:v>Exact WS RATES.pdf name</x:v>
      </x:c>
      <x:c r="AG374" s="147" t="str">
        <x:v>Exact WS RATES.pdf category</x:v>
      </x:c>
      <x:c r="AH374" s="139" t="str">
        <x:v>WS-RATES:11:14</x:v>
      </x:c>
      <x:c r="AI374" s="146"/>
      <x:c r="AJ374" s="146"/>
      <x:c r="AK374" s="146"/>
      <x:c r="AL374" s="146"/>
      <x:c r="AM374" s="146"/>
      <x:c r="AN374" s="147" t="str"/>
    </x:row>
    <x:row r="375">
      <x:c r="A375" s="139" t="str">
        <x:v>RS-000374</x:v>
      </x:c>
      <x:c r="B375" s="147" t="str">
        <x:v>KEY CHAIN NO 9</x:v>
      </x:c>
      <x:c r="C375" s="139" t="str">
        <x:v>KEY CHAINS</x:v>
      </x:c>
      <x:c r="D375" s="139" t="str">
        <x:v>Both</x:v>
      </x:c>
      <x:c r="E375" s="147" t="str">
        <x:v>From initial classified workbook</x:v>
      </x:c>
      <x:c r="F375" s="139" t="str">
        <x:v>Piece</x:v>
      </x:c>
      <x:c r="G375" s="139"/>
      <x:c r="H375" s="139" t="str">
        <x:v>Not stated</x:v>
      </x:c>
      <x:c r="I375" s="139" t="str">
        <x:v>PKR</x:v>
      </x:c>
      <x:c r="J375" s="140" t="n">
        <x:v>1080</x:v>
      </x:c>
      <x:c r="K375" s="140" t="n">
        <x:v>900</x:v>
      </x:c>
      <x:c r="L375" s="140" t="n">
        <x:v>1080</x:v>
      </x:c>
      <x:c r="M375" s="140" t="n">
        <x:v>900</x:v>
      </x:c>
      <x:c r="N375" s="141" t="n">
        <x:f>L375-M375</x:f>
        <x:v>180</x:v>
      </x:c>
      <x:c r="O375" s="142" t="n">
        <x:f>IF(L375&gt;0,N375/L375,"")</x:f>
        <x:v>0.16666666666666666</x:v>
      </x:c>
      <x:c r="P375" s="142" t="n">
        <x:f>IF(M375&gt;0,N375/M375,"")</x:f>
        <x:v>0.2</x:v>
      </x:c>
      <x:c r="Q375" s="141" t="n">
        <x:f>ROUND(L375*(1+'Assumptions'!$B$7)/'Assumptions'!$B$9,0)*'Assumptions'!$B$9</x:f>
        <x:v>1190</x:v>
      </x:c>
      <x:c r="R375" s="141" t="n">
        <x:f>Q375-M375</x:f>
        <x:v>290</x:v>
      </x:c>
      <x:c r="S375" s="143" t="n">
        <x:f>'Assumptions'!$B$8</x:f>
        <x:v>12</x:v>
      </x:c>
      <x:c r="T375" s="141" t="n">
        <x:f>N375*S375</x:f>
        <x:v>2160</x:v>
      </x:c>
      <x:c r="U375" s="139" t="str">
        <x:v>Source Valid</x:v>
      </x:c>
      <x:c r="V375" s="139" t="str">
        <x:v>High</x:v>
      </x:c>
      <x:c r="W375" s="147" t="str">
        <x:v>Source wholesale and buying prices retained</x:v>
      </x:c>
      <x:c r="X375" s="139" t="str">
        <x:v>Ready</x:v>
      </x:c>
      <x:c r="Y375" s="144" t="b">
        <x:v>1</x:v>
      </x:c>
      <x:c r="Z375" s="139" t="str">
        <x:v>WS RATES.pdf</x:v>
      </x:c>
      <x:c r="AA375" s="139" t="n">
        <x:v>11</x:v>
      </x:c>
      <x:c r="AB375" s="139" t="n">
        <x:v>15</x:v>
      </x:c>
      <x:c r="AC375" s="139" t="str">
        <x:v>KEY CHAIN NO 9</x:v>
      </x:c>
      <x:c r="AD375" s="145" t="n">
        <x:v>1080</x:v>
      </x:c>
      <x:c r="AE375" s="147" t="str">
        <x:v>Merged across PDFs — Exact/source-linked match</x:v>
      </x:c>
      <x:c r="AF375" s="147" t="str">
        <x:v>Exact WS RATES.pdf name</x:v>
      </x:c>
      <x:c r="AG375" s="147" t="str">
        <x:v>Exact WS RATES.pdf category</x:v>
      </x:c>
      <x:c r="AH375" s="139" t="str">
        <x:v>WS-RATES:11:15</x:v>
      </x:c>
      <x:c r="AI375" s="146"/>
      <x:c r="AJ375" s="146"/>
      <x:c r="AK375" s="146"/>
      <x:c r="AL375" s="146"/>
      <x:c r="AM375" s="146"/>
      <x:c r="AN375" s="147" t="str"/>
    </x:row>
    <x:row r="376">
      <x:c r="A376" s="139" t="str">
        <x:v>RS-000375</x:v>
      </x:c>
      <x:c r="B376" s="147" t="str">
        <x:v>KEY CHAIN NO 8</x:v>
      </x:c>
      <x:c r="C376" s="139" t="str">
        <x:v>KEY CHAINS</x:v>
      </x:c>
      <x:c r="D376" s="139" t="str">
        <x:v>Both</x:v>
      </x:c>
      <x:c r="E376" s="147" t="str">
        <x:v>From initial classified workbook</x:v>
      </x:c>
      <x:c r="F376" s="139" t="str">
        <x:v>Piece</x:v>
      </x:c>
      <x:c r="G376" s="139"/>
      <x:c r="H376" s="139" t="str">
        <x:v>Not stated</x:v>
      </x:c>
      <x:c r="I376" s="139" t="str">
        <x:v>PKR</x:v>
      </x:c>
      <x:c r="J376" s="140" t="n">
        <x:v>840</x:v>
      </x:c>
      <x:c r="K376" s="140" t="n">
        <x:v>790</x:v>
      </x:c>
      <x:c r="L376" s="140" t="n">
        <x:v>840</x:v>
      </x:c>
      <x:c r="M376" s="140" t="n">
        <x:v>790</x:v>
      </x:c>
      <x:c r="N376" s="141" t="n">
        <x:f>L376-M376</x:f>
        <x:v>50</x:v>
      </x:c>
      <x:c r="O376" s="142" t="n">
        <x:f>IF(L376&gt;0,N376/L376,"")</x:f>
        <x:v>0.05952380952380952</x:v>
      </x:c>
      <x:c r="P376" s="142" t="n">
        <x:f>IF(M376&gt;0,N376/M376,"")</x:f>
        <x:v>0.06329113924050633</x:v>
      </x:c>
      <x:c r="Q376" s="141" t="n">
        <x:f>ROUND(L376*(1+'Assumptions'!$B$7)/'Assumptions'!$B$9,0)*'Assumptions'!$B$9</x:f>
        <x:v>925</x:v>
      </x:c>
      <x:c r="R376" s="141" t="n">
        <x:f>Q376-M376</x:f>
        <x:v>135</x:v>
      </x:c>
      <x:c r="S376" s="143" t="n">
        <x:f>'Assumptions'!$B$8</x:f>
        <x:v>12</x:v>
      </x:c>
      <x:c r="T376" s="141" t="n">
        <x:f>N376*S376</x:f>
        <x:v>600</x:v>
      </x:c>
      <x:c r="U376" s="139" t="str">
        <x:v>Source Valid</x:v>
      </x:c>
      <x:c r="V376" s="139" t="str">
        <x:v>High</x:v>
      </x:c>
      <x:c r="W376" s="147" t="str">
        <x:v>Source wholesale and buying prices retained</x:v>
      </x:c>
      <x:c r="X376" s="139" t="str">
        <x:v>Ready</x:v>
      </x:c>
      <x:c r="Y376" s="144" t="b">
        <x:v>1</x:v>
      </x:c>
      <x:c r="Z376" s="139" t="str">
        <x:v>WS RATES.pdf</x:v>
      </x:c>
      <x:c r="AA376" s="139" t="n">
        <x:v>11</x:v>
      </x:c>
      <x:c r="AB376" s="139" t="n">
        <x:v>16</x:v>
      </x:c>
      <x:c r="AC376" s="139" t="str">
        <x:v>KEY CHAIN NO 8</x:v>
      </x:c>
      <x:c r="AD376" s="145" t="n">
        <x:v>840</x:v>
      </x:c>
      <x:c r="AE376" s="147" t="str">
        <x:v>Merged across PDFs — Exact/source-linked match</x:v>
      </x:c>
      <x:c r="AF376" s="147" t="str">
        <x:v>Exact WS RATES.pdf name</x:v>
      </x:c>
      <x:c r="AG376" s="147" t="str">
        <x:v>Exact WS RATES.pdf category</x:v>
      </x:c>
      <x:c r="AH376" s="139" t="str">
        <x:v>WS-RATES:11:16</x:v>
      </x:c>
      <x:c r="AI376" s="146"/>
      <x:c r="AJ376" s="146"/>
      <x:c r="AK376" s="146"/>
      <x:c r="AL376" s="146"/>
      <x:c r="AM376" s="146"/>
      <x:c r="AN376" s="147" t="str"/>
    </x:row>
    <x:row r="377">
      <x:c r="A377" s="139" t="str">
        <x:v>RS-000376</x:v>
      </x:c>
      <x:c r="B377" s="147" t="str">
        <x:v>KEY CHAIN NO 7</x:v>
      </x:c>
      <x:c r="C377" s="139" t="str">
        <x:v>KEY CHAINS</x:v>
      </x:c>
      <x:c r="D377" s="139" t="str">
        <x:v>Both</x:v>
      </x:c>
      <x:c r="E377" s="147" t="str">
        <x:v>From initial classified workbook</x:v>
      </x:c>
      <x:c r="F377" s="139" t="str">
        <x:v>Piece</x:v>
      </x:c>
      <x:c r="G377" s="139"/>
      <x:c r="H377" s="139" t="str">
        <x:v>Not stated</x:v>
      </x:c>
      <x:c r="I377" s="139" t="str">
        <x:v>PKR</x:v>
      </x:c>
      <x:c r="J377" s="140" t="n">
        <x:v>600</x:v>
      </x:c>
      <x:c r="K377" s="140" t="n">
        <x:v>540</x:v>
      </x:c>
      <x:c r="L377" s="140" t="n">
        <x:v>600</x:v>
      </x:c>
      <x:c r="M377" s="140" t="n">
        <x:v>540</x:v>
      </x:c>
      <x:c r="N377" s="141" t="n">
        <x:f>L377-M377</x:f>
        <x:v>60</x:v>
      </x:c>
      <x:c r="O377" s="142" t="n">
        <x:f>IF(L377&gt;0,N377/L377,"")</x:f>
        <x:v>0.1</x:v>
      </x:c>
      <x:c r="P377" s="142" t="n">
        <x:f>IF(M377&gt;0,N377/M377,"")</x:f>
        <x:v>0.1111111111111111</x:v>
      </x:c>
      <x:c r="Q377" s="141" t="n">
        <x:f>ROUND(L377*(1+'Assumptions'!$B$7)/'Assumptions'!$B$9,0)*'Assumptions'!$B$9</x:f>
        <x:v>660</x:v>
      </x:c>
      <x:c r="R377" s="141" t="n">
        <x:f>Q377-M377</x:f>
        <x:v>120</x:v>
      </x:c>
      <x:c r="S377" s="143" t="n">
        <x:f>'Assumptions'!$B$8</x:f>
        <x:v>12</x:v>
      </x:c>
      <x:c r="T377" s="141" t="n">
        <x:f>N377*S377</x:f>
        <x:v>720</x:v>
      </x:c>
      <x:c r="U377" s="139" t="str">
        <x:v>Source Valid</x:v>
      </x:c>
      <x:c r="V377" s="139" t="str">
        <x:v>High</x:v>
      </x:c>
      <x:c r="W377" s="147" t="str">
        <x:v>Source wholesale and buying prices retained</x:v>
      </x:c>
      <x:c r="X377" s="139" t="str">
        <x:v>Ready</x:v>
      </x:c>
      <x:c r="Y377" s="144" t="b">
        <x:v>1</x:v>
      </x:c>
      <x:c r="Z377" s="139" t="str">
        <x:v>WS RATES.pdf</x:v>
      </x:c>
      <x:c r="AA377" s="139" t="n">
        <x:v>11</x:v>
      </x:c>
      <x:c r="AB377" s="139" t="n">
        <x:v>17</x:v>
      </x:c>
      <x:c r="AC377" s="139" t="str">
        <x:v>KEY CHAIN NO 7</x:v>
      </x:c>
      <x:c r="AD377" s="145" t="n">
        <x:v>600</x:v>
      </x:c>
      <x:c r="AE377" s="147" t="str">
        <x:v>Merged across PDFs — Exact/source-linked match</x:v>
      </x:c>
      <x:c r="AF377" s="147" t="str">
        <x:v>Exact WS RATES.pdf name</x:v>
      </x:c>
      <x:c r="AG377" s="147" t="str">
        <x:v>Exact WS RATES.pdf category</x:v>
      </x:c>
      <x:c r="AH377" s="139" t="str">
        <x:v>WS-RATES:11:17</x:v>
      </x:c>
      <x:c r="AI377" s="146"/>
      <x:c r="AJ377" s="146"/>
      <x:c r="AK377" s="146"/>
      <x:c r="AL377" s="146"/>
      <x:c r="AM377" s="146"/>
      <x:c r="AN377" s="147" t="str"/>
    </x:row>
    <x:row r="378">
      <x:c r="A378" s="139" t="str">
        <x:v>RS-000377</x:v>
      </x:c>
      <x:c r="B378" s="147" t="str">
        <x:v>KEY CHAIN NO 6</x:v>
      </x:c>
      <x:c r="C378" s="139" t="str">
        <x:v>KEY CHAINS</x:v>
      </x:c>
      <x:c r="D378" s="139" t="str">
        <x:v>Both</x:v>
      </x:c>
      <x:c r="E378" s="147" t="str">
        <x:v>From initial classified workbook</x:v>
      </x:c>
      <x:c r="F378" s="139" t="str">
        <x:v>Piece</x:v>
      </x:c>
      <x:c r="G378" s="139"/>
      <x:c r="H378" s="139" t="str">
        <x:v>Not stated</x:v>
      </x:c>
      <x:c r="I378" s="139" t="str">
        <x:v>PKR</x:v>
      </x:c>
      <x:c r="J378" s="140" t="n">
        <x:v>660</x:v>
      </x:c>
      <x:c r="K378" s="140" t="n">
        <x:v>600</x:v>
      </x:c>
      <x:c r="L378" s="140" t="n">
        <x:v>660</x:v>
      </x:c>
      <x:c r="M378" s="140" t="n">
        <x:v>600</x:v>
      </x:c>
      <x:c r="N378" s="141" t="n">
        <x:f>L378-M378</x:f>
        <x:v>60</x:v>
      </x:c>
      <x:c r="O378" s="142" t="n">
        <x:f>IF(L378&gt;0,N378/L378,"")</x:f>
        <x:v>0.09090909090909091</x:v>
      </x:c>
      <x:c r="P378" s="142" t="n">
        <x:f>IF(M378&gt;0,N378/M378,"")</x:f>
        <x:v>0.1</x:v>
      </x:c>
      <x:c r="Q378" s="141" t="n">
        <x:f>ROUND(L378*(1+'Assumptions'!$B$7)/'Assumptions'!$B$9,0)*'Assumptions'!$B$9</x:f>
        <x:v>725</x:v>
      </x:c>
      <x:c r="R378" s="141" t="n">
        <x:f>Q378-M378</x:f>
        <x:v>125</x:v>
      </x:c>
      <x:c r="S378" s="143" t="n">
        <x:f>'Assumptions'!$B$8</x:f>
        <x:v>12</x:v>
      </x:c>
      <x:c r="T378" s="141" t="n">
        <x:f>N378*S378</x:f>
        <x:v>720</x:v>
      </x:c>
      <x:c r="U378" s="139" t="str">
        <x:v>Source Valid</x:v>
      </x:c>
      <x:c r="V378" s="139" t="str">
        <x:v>High</x:v>
      </x:c>
      <x:c r="W378" s="147" t="str">
        <x:v>Source wholesale and buying prices retained</x:v>
      </x:c>
      <x:c r="X378" s="139" t="str">
        <x:v>Ready</x:v>
      </x:c>
      <x:c r="Y378" s="144" t="b">
        <x:v>1</x:v>
      </x:c>
      <x:c r="Z378" s="139" t="str">
        <x:v>WS RATES.pdf</x:v>
      </x:c>
      <x:c r="AA378" s="139" t="n">
        <x:v>11</x:v>
      </x:c>
      <x:c r="AB378" s="139" t="n">
        <x:v>18</x:v>
      </x:c>
      <x:c r="AC378" s="139" t="str">
        <x:v>KEY CHAIN NO 6</x:v>
      </x:c>
      <x:c r="AD378" s="145" t="n">
        <x:v>660</x:v>
      </x:c>
      <x:c r="AE378" s="147" t="str">
        <x:v>Merged across PDFs — Exact/source-linked match</x:v>
      </x:c>
      <x:c r="AF378" s="147" t="str">
        <x:v>Exact WS RATES.pdf name</x:v>
      </x:c>
      <x:c r="AG378" s="147" t="str">
        <x:v>Exact WS RATES.pdf category</x:v>
      </x:c>
      <x:c r="AH378" s="139" t="str">
        <x:v>WS-RATES:11:18</x:v>
      </x:c>
      <x:c r="AI378" s="146"/>
      <x:c r="AJ378" s="146"/>
      <x:c r="AK378" s="146"/>
      <x:c r="AL378" s="146"/>
      <x:c r="AM378" s="146"/>
      <x:c r="AN378" s="147" t="str"/>
    </x:row>
    <x:row r="379">
      <x:c r="A379" s="139" t="str">
        <x:v>RS-000378</x:v>
      </x:c>
      <x:c r="B379" s="147" t="str">
        <x:v>KEY CHAIN NO 5</x:v>
      </x:c>
      <x:c r="C379" s="139" t="str">
        <x:v>KEY CHAINS</x:v>
      </x:c>
      <x:c r="D379" s="139" t="str">
        <x:v>Both</x:v>
      </x:c>
      <x:c r="E379" s="147" t="str">
        <x:v>From initial classified workbook</x:v>
      </x:c>
      <x:c r="F379" s="139" t="str">
        <x:v>Piece</x:v>
      </x:c>
      <x:c r="G379" s="139"/>
      <x:c r="H379" s="139" t="str">
        <x:v>Not stated</x:v>
      </x:c>
      <x:c r="I379" s="139" t="str">
        <x:v>PKR</x:v>
      </x:c>
      <x:c r="J379" s="140" t="n">
        <x:v>600</x:v>
      </x:c>
      <x:c r="K379" s="140" t="n">
        <x:v>520</x:v>
      </x:c>
      <x:c r="L379" s="140" t="n">
        <x:v>600</x:v>
      </x:c>
      <x:c r="M379" s="140" t="n">
        <x:v>520</x:v>
      </x:c>
      <x:c r="N379" s="141" t="n">
        <x:f>L379-M379</x:f>
        <x:v>80</x:v>
      </x:c>
      <x:c r="O379" s="142" t="n">
        <x:f>IF(L379&gt;0,N379/L379,"")</x:f>
        <x:v>0.13333333333333333</x:v>
      </x:c>
      <x:c r="P379" s="142" t="n">
        <x:f>IF(M379&gt;0,N379/M379,"")</x:f>
        <x:v>0.15384615384615385</x:v>
      </x:c>
      <x:c r="Q379" s="141" t="n">
        <x:f>ROUND(L379*(1+'Assumptions'!$B$7)/'Assumptions'!$B$9,0)*'Assumptions'!$B$9</x:f>
        <x:v>660</x:v>
      </x:c>
      <x:c r="R379" s="141" t="n">
        <x:f>Q379-M379</x:f>
        <x:v>140</x:v>
      </x:c>
      <x:c r="S379" s="143" t="n">
        <x:f>'Assumptions'!$B$8</x:f>
        <x:v>12</x:v>
      </x:c>
      <x:c r="T379" s="141" t="n">
        <x:f>N379*S379</x:f>
        <x:v>960</x:v>
      </x:c>
      <x:c r="U379" s="139" t="str">
        <x:v>Source Valid</x:v>
      </x:c>
      <x:c r="V379" s="139" t="str">
        <x:v>High</x:v>
      </x:c>
      <x:c r="W379" s="147" t="str">
        <x:v>Source wholesale and buying prices retained</x:v>
      </x:c>
      <x:c r="X379" s="139" t="str">
        <x:v>Ready</x:v>
      </x:c>
      <x:c r="Y379" s="144" t="b">
        <x:v>1</x:v>
      </x:c>
      <x:c r="Z379" s="139" t="str">
        <x:v>WS RATES.pdf</x:v>
      </x:c>
      <x:c r="AA379" s="139" t="n">
        <x:v>11</x:v>
      </x:c>
      <x:c r="AB379" s="139" t="n">
        <x:v>19</x:v>
      </x:c>
      <x:c r="AC379" s="139" t="str">
        <x:v>KEY CHAIN NO 5</x:v>
      </x:c>
      <x:c r="AD379" s="145" t="n">
        <x:v>600</x:v>
      </x:c>
      <x:c r="AE379" s="147" t="str">
        <x:v>Merged across PDFs — Exact/source-linked match</x:v>
      </x:c>
      <x:c r="AF379" s="147" t="str">
        <x:v>Exact WS RATES.pdf name</x:v>
      </x:c>
      <x:c r="AG379" s="147" t="str">
        <x:v>Exact WS RATES.pdf category</x:v>
      </x:c>
      <x:c r="AH379" s="139" t="str">
        <x:v>WS-RATES:11:19</x:v>
      </x:c>
      <x:c r="AI379" s="146"/>
      <x:c r="AJ379" s="146"/>
      <x:c r="AK379" s="146"/>
      <x:c r="AL379" s="146"/>
      <x:c r="AM379" s="146"/>
      <x:c r="AN379" s="147" t="str"/>
    </x:row>
    <x:row r="380">
      <x:c r="A380" s="139" t="str">
        <x:v>RS-000379</x:v>
      </x:c>
      <x:c r="B380" s="147" t="str">
        <x:v>KEY CHAIN NO 4</x:v>
      </x:c>
      <x:c r="C380" s="139" t="str">
        <x:v>KEY CHAINS</x:v>
      </x:c>
      <x:c r="D380" s="139" t="str">
        <x:v>Both</x:v>
      </x:c>
      <x:c r="E380" s="147" t="str">
        <x:v>From initial classified workbook</x:v>
      </x:c>
      <x:c r="F380" s="139" t="str">
        <x:v>Piece</x:v>
      </x:c>
      <x:c r="G380" s="139"/>
      <x:c r="H380" s="139" t="str">
        <x:v>Not stated</x:v>
      </x:c>
      <x:c r="I380" s="139" t="str">
        <x:v>PKR</x:v>
      </x:c>
      <x:c r="J380" s="140" t="n">
        <x:v>960</x:v>
      </x:c>
      <x:c r="K380" s="140" t="n">
        <x:v>890</x:v>
      </x:c>
      <x:c r="L380" s="140" t="n">
        <x:v>960</x:v>
      </x:c>
      <x:c r="M380" s="140" t="n">
        <x:v>890</x:v>
      </x:c>
      <x:c r="N380" s="141" t="n">
        <x:f>L380-M380</x:f>
        <x:v>70</x:v>
      </x:c>
      <x:c r="O380" s="142" t="n">
        <x:f>IF(L380&gt;0,N380/L380,"")</x:f>
        <x:v>0.07291666666666667</x:v>
      </x:c>
      <x:c r="P380" s="142" t="n">
        <x:f>IF(M380&gt;0,N380/M380,"")</x:f>
        <x:v>0.07865168539325842</x:v>
      </x:c>
      <x:c r="Q380" s="141" t="n">
        <x:f>ROUND(L380*(1+'Assumptions'!$B$7)/'Assumptions'!$B$9,0)*'Assumptions'!$B$9</x:f>
        <x:v>1055</x:v>
      </x:c>
      <x:c r="R380" s="141" t="n">
        <x:f>Q380-M380</x:f>
        <x:v>165</x:v>
      </x:c>
      <x:c r="S380" s="143" t="n">
        <x:f>'Assumptions'!$B$8</x:f>
        <x:v>12</x:v>
      </x:c>
      <x:c r="T380" s="141" t="n">
        <x:f>N380*S380</x:f>
        <x:v>840</x:v>
      </x:c>
      <x:c r="U380" s="139" t="str">
        <x:v>Source Valid</x:v>
      </x:c>
      <x:c r="V380" s="139" t="str">
        <x:v>High</x:v>
      </x:c>
      <x:c r="W380" s="147" t="str">
        <x:v>Source wholesale and buying prices retained</x:v>
      </x:c>
      <x:c r="X380" s="139" t="str">
        <x:v>Ready</x:v>
      </x:c>
      <x:c r="Y380" s="144" t="b">
        <x:v>1</x:v>
      </x:c>
      <x:c r="Z380" s="139" t="str">
        <x:v>WS RATES.pdf</x:v>
      </x:c>
      <x:c r="AA380" s="139" t="n">
        <x:v>11</x:v>
      </x:c>
      <x:c r="AB380" s="139" t="n">
        <x:v>20</x:v>
      </x:c>
      <x:c r="AC380" s="139" t="str">
        <x:v>KEY CHAIN NO 4</x:v>
      </x:c>
      <x:c r="AD380" s="145" t="n">
        <x:v>960</x:v>
      </x:c>
      <x:c r="AE380" s="147" t="str">
        <x:v>Merged across PDFs — Exact/source-linked match</x:v>
      </x:c>
      <x:c r="AF380" s="147" t="str">
        <x:v>Exact WS RATES.pdf name</x:v>
      </x:c>
      <x:c r="AG380" s="147" t="str">
        <x:v>Exact WS RATES.pdf category</x:v>
      </x:c>
      <x:c r="AH380" s="139" t="str">
        <x:v>WS-RATES:11:20</x:v>
      </x:c>
      <x:c r="AI380" s="146"/>
      <x:c r="AJ380" s="146"/>
      <x:c r="AK380" s="146"/>
      <x:c r="AL380" s="146"/>
      <x:c r="AM380" s="146"/>
      <x:c r="AN380" s="147" t="str"/>
    </x:row>
    <x:row r="381">
      <x:c r="A381" s="139" t="str">
        <x:v>RS-000380</x:v>
      </x:c>
      <x:c r="B381" s="147" t="str">
        <x:v>KEY CHAIN NO 3</x:v>
      </x:c>
      <x:c r="C381" s="139" t="str">
        <x:v>KEY CHAINS</x:v>
      </x:c>
      <x:c r="D381" s="139" t="str">
        <x:v>Both</x:v>
      </x:c>
      <x:c r="E381" s="147" t="str">
        <x:v>From initial classified workbook</x:v>
      </x:c>
      <x:c r="F381" s="139" t="str">
        <x:v>Piece</x:v>
      </x:c>
      <x:c r="G381" s="139"/>
      <x:c r="H381" s="139" t="str">
        <x:v>Not stated</x:v>
      </x:c>
      <x:c r="I381" s="139" t="str">
        <x:v>PKR</x:v>
      </x:c>
      <x:c r="J381" s="140" t="n">
        <x:v>980</x:v>
      </x:c>
      <x:c r="K381" s="140" t="n">
        <x:v>890</x:v>
      </x:c>
      <x:c r="L381" s="140" t="n">
        <x:v>980</x:v>
      </x:c>
      <x:c r="M381" s="140" t="n">
        <x:v>890</x:v>
      </x:c>
      <x:c r="N381" s="141" t="n">
        <x:f>L381-M381</x:f>
        <x:v>90</x:v>
      </x:c>
      <x:c r="O381" s="142" t="n">
        <x:f>IF(L381&gt;0,N381/L381,"")</x:f>
        <x:v>0.09183673469387756</x:v>
      </x:c>
      <x:c r="P381" s="142" t="n">
        <x:f>IF(M381&gt;0,N381/M381,"")</x:f>
        <x:v>0.10112359550561797</x:v>
      </x:c>
      <x:c r="Q381" s="141" t="n">
        <x:f>ROUND(L381*(1+'Assumptions'!$B$7)/'Assumptions'!$B$9,0)*'Assumptions'!$B$9</x:f>
        <x:v>1080</x:v>
      </x:c>
      <x:c r="R381" s="141" t="n">
        <x:f>Q381-M381</x:f>
        <x:v>190</x:v>
      </x:c>
      <x:c r="S381" s="143" t="n">
        <x:f>'Assumptions'!$B$8</x:f>
        <x:v>12</x:v>
      </x:c>
      <x:c r="T381" s="141" t="n">
        <x:f>N381*S381</x:f>
        <x:v>1080</x:v>
      </x:c>
      <x:c r="U381" s="139" t="str">
        <x:v>Source Valid</x:v>
      </x:c>
      <x:c r="V381" s="139" t="str">
        <x:v>High</x:v>
      </x:c>
      <x:c r="W381" s="147" t="str">
        <x:v>Source wholesale and buying prices retained</x:v>
      </x:c>
      <x:c r="X381" s="139" t="str">
        <x:v>Ready</x:v>
      </x:c>
      <x:c r="Y381" s="144" t="b">
        <x:v>1</x:v>
      </x:c>
      <x:c r="Z381" s="139" t="str">
        <x:v>WS RATES.pdf</x:v>
      </x:c>
      <x:c r="AA381" s="139" t="n">
        <x:v>11</x:v>
      </x:c>
      <x:c r="AB381" s="139" t="n">
        <x:v>21</x:v>
      </x:c>
      <x:c r="AC381" s="139" t="str">
        <x:v>KEY CHAIN NO 3</x:v>
      </x:c>
      <x:c r="AD381" s="145" t="n">
        <x:v>980</x:v>
      </x:c>
      <x:c r="AE381" s="147" t="str">
        <x:v>Merged across PDFs — Exact/source-linked match</x:v>
      </x:c>
      <x:c r="AF381" s="147" t="str">
        <x:v>Exact WS RATES.pdf name</x:v>
      </x:c>
      <x:c r="AG381" s="147" t="str">
        <x:v>Exact WS RATES.pdf category</x:v>
      </x:c>
      <x:c r="AH381" s="139" t="str">
        <x:v>WS-RATES:11:21</x:v>
      </x:c>
      <x:c r="AI381" s="146"/>
      <x:c r="AJ381" s="146"/>
      <x:c r="AK381" s="146"/>
      <x:c r="AL381" s="146"/>
      <x:c r="AM381" s="146"/>
      <x:c r="AN381" s="147" t="str"/>
    </x:row>
    <x:row r="382">
      <x:c r="A382" s="139" t="str">
        <x:v>RS-000381</x:v>
      </x:c>
      <x:c r="B382" s="147" t="str">
        <x:v>KEY CHAIN NO 2</x:v>
      </x:c>
      <x:c r="C382" s="139" t="str">
        <x:v>KEY CHAINS</x:v>
      </x:c>
      <x:c r="D382" s="139" t="str">
        <x:v>Both</x:v>
      </x:c>
      <x:c r="E382" s="147" t="str">
        <x:v>From initial classified workbook</x:v>
      </x:c>
      <x:c r="F382" s="139" t="str">
        <x:v>Piece</x:v>
      </x:c>
      <x:c r="G382" s="139"/>
      <x:c r="H382" s="139" t="str">
        <x:v>Not stated</x:v>
      </x:c>
      <x:c r="I382" s="139" t="str">
        <x:v>PKR</x:v>
      </x:c>
      <x:c r="J382" s="140" t="n">
        <x:v>540</x:v>
      </x:c>
      <x:c r="K382" s="140" t="n">
        <x:v>430</x:v>
      </x:c>
      <x:c r="L382" s="140" t="n">
        <x:v>540</x:v>
      </x:c>
      <x:c r="M382" s="140" t="n">
        <x:v>430</x:v>
      </x:c>
      <x:c r="N382" s="141" t="n">
        <x:f>L382-M382</x:f>
        <x:v>110</x:v>
      </x:c>
      <x:c r="O382" s="142" t="n">
        <x:f>IF(L382&gt;0,N382/L382,"")</x:f>
        <x:v>0.2037037037037037</x:v>
      </x:c>
      <x:c r="P382" s="142" t="n">
        <x:f>IF(M382&gt;0,N382/M382,"")</x:f>
        <x:v>0.2558139534883721</x:v>
      </x:c>
      <x:c r="Q382" s="141" t="n">
        <x:f>ROUND(L382*(1+'Assumptions'!$B$7)/'Assumptions'!$B$9,0)*'Assumptions'!$B$9</x:f>
        <x:v>595</x:v>
      </x:c>
      <x:c r="R382" s="141" t="n">
        <x:f>Q382-M382</x:f>
        <x:v>165</x:v>
      </x:c>
      <x:c r="S382" s="143" t="n">
        <x:f>'Assumptions'!$B$8</x:f>
        <x:v>12</x:v>
      </x:c>
      <x:c r="T382" s="141" t="n">
        <x:f>N382*S382</x:f>
        <x:v>1320</x:v>
      </x:c>
      <x:c r="U382" s="139" t="str">
        <x:v>Source Valid</x:v>
      </x:c>
      <x:c r="V382" s="139" t="str">
        <x:v>High</x:v>
      </x:c>
      <x:c r="W382" s="147" t="str">
        <x:v>Source wholesale and buying prices retained</x:v>
      </x:c>
      <x:c r="X382" s="139" t="str">
        <x:v>Ready</x:v>
      </x:c>
      <x:c r="Y382" s="144" t="b">
        <x:v>1</x:v>
      </x:c>
      <x:c r="Z382" s="139" t="str">
        <x:v>WS RATES.pdf</x:v>
      </x:c>
      <x:c r="AA382" s="139" t="n">
        <x:v>11</x:v>
      </x:c>
      <x:c r="AB382" s="139" t="n">
        <x:v>22</x:v>
      </x:c>
      <x:c r="AC382" s="139" t="str">
        <x:v>KEY CHAIN NO 2</x:v>
      </x:c>
      <x:c r="AD382" s="145" t="n">
        <x:v>540</x:v>
      </x:c>
      <x:c r="AE382" s="147" t="str">
        <x:v>Merged across PDFs — Exact/source-linked match</x:v>
      </x:c>
      <x:c r="AF382" s="147" t="str">
        <x:v>Exact WS RATES.pdf name</x:v>
      </x:c>
      <x:c r="AG382" s="147" t="str">
        <x:v>Exact WS RATES.pdf category</x:v>
      </x:c>
      <x:c r="AH382" s="139" t="str">
        <x:v>WS-RATES:11:22</x:v>
      </x:c>
      <x:c r="AI382" s="146"/>
      <x:c r="AJ382" s="146"/>
      <x:c r="AK382" s="146"/>
      <x:c r="AL382" s="146"/>
      <x:c r="AM382" s="146"/>
      <x:c r="AN382" s="147" t="str"/>
    </x:row>
    <x:row r="383">
      <x:c r="A383" s="139" t="str">
        <x:v>RS-000382</x:v>
      </x:c>
      <x:c r="B383" s="147" t="str">
        <x:v>KEY CHAIN NO 1</x:v>
      </x:c>
      <x:c r="C383" s="139" t="str">
        <x:v>KEY CHAINS</x:v>
      </x:c>
      <x:c r="D383" s="139" t="str">
        <x:v>Both</x:v>
      </x:c>
      <x:c r="E383" s="147" t="str">
        <x:v>From initial classified workbook</x:v>
      </x:c>
      <x:c r="F383" s="139" t="str">
        <x:v>Piece</x:v>
      </x:c>
      <x:c r="G383" s="139"/>
      <x:c r="H383" s="139" t="str">
        <x:v>Not stated</x:v>
      </x:c>
      <x:c r="I383" s="139" t="str">
        <x:v>PKR</x:v>
      </x:c>
      <x:c r="J383" s="140" t="n">
        <x:v>360</x:v>
      </x:c>
      <x:c r="K383" s="140" t="n">
        <x:v>290</x:v>
      </x:c>
      <x:c r="L383" s="140" t="n">
        <x:v>360</x:v>
      </x:c>
      <x:c r="M383" s="140" t="n">
        <x:v>290</x:v>
      </x:c>
      <x:c r="N383" s="141" t="n">
        <x:f>L383-M383</x:f>
        <x:v>70</x:v>
      </x:c>
      <x:c r="O383" s="142" t="n">
        <x:f>IF(L383&gt;0,N383/L383,"")</x:f>
        <x:v>0.19444444444444445</x:v>
      </x:c>
      <x:c r="P383" s="142" t="n">
        <x:f>IF(M383&gt;0,N383/M383,"")</x:f>
        <x:v>0.2413793103448276</x:v>
      </x:c>
      <x:c r="Q383" s="141" t="n">
        <x:f>ROUND(L383*(1+'Assumptions'!$B$7)/'Assumptions'!$B$9,0)*'Assumptions'!$B$9</x:f>
        <x:v>395</x:v>
      </x:c>
      <x:c r="R383" s="141" t="n">
        <x:f>Q383-M383</x:f>
        <x:v>105</x:v>
      </x:c>
      <x:c r="S383" s="143" t="n">
        <x:f>'Assumptions'!$B$8</x:f>
        <x:v>12</x:v>
      </x:c>
      <x:c r="T383" s="141" t="n">
        <x:f>N383*S383</x:f>
        <x:v>840</x:v>
      </x:c>
      <x:c r="U383" s="139" t="str">
        <x:v>Source Valid</x:v>
      </x:c>
      <x:c r="V383" s="139" t="str">
        <x:v>High</x:v>
      </x:c>
      <x:c r="W383" s="147" t="str">
        <x:v>Source wholesale and buying prices retained</x:v>
      </x:c>
      <x:c r="X383" s="139" t="str">
        <x:v>Ready</x:v>
      </x:c>
      <x:c r="Y383" s="144" t="b">
        <x:v>1</x:v>
      </x:c>
      <x:c r="Z383" s="139" t="str">
        <x:v>WS RATES.pdf</x:v>
      </x:c>
      <x:c r="AA383" s="139" t="n">
        <x:v>11</x:v>
      </x:c>
      <x:c r="AB383" s="139" t="n">
        <x:v>23</x:v>
      </x:c>
      <x:c r="AC383" s="139" t="str">
        <x:v>KEY CHAIN NO 1</x:v>
      </x:c>
      <x:c r="AD383" s="145" t="n">
        <x:v>360</x:v>
      </x:c>
      <x:c r="AE383" s="147" t="str">
        <x:v>Merged across PDFs — Exact/source-linked match</x:v>
      </x:c>
      <x:c r="AF383" s="147" t="str">
        <x:v>Exact WS RATES.pdf name</x:v>
      </x:c>
      <x:c r="AG383" s="147" t="str">
        <x:v>Exact WS RATES.pdf category</x:v>
      </x:c>
      <x:c r="AH383" s="139" t="str">
        <x:v>WS-RATES:11:23</x:v>
      </x:c>
      <x:c r="AI383" s="146"/>
      <x:c r="AJ383" s="146"/>
      <x:c r="AK383" s="146"/>
      <x:c r="AL383" s="146"/>
      <x:c r="AM383" s="146"/>
      <x:c r="AN383" s="147" t="str"/>
    </x:row>
    <x:row r="384">
      <x:c r="A384" s="139" t="str">
        <x:v>RS-000383</x:v>
      </x:c>
      <x:c r="B384" s="147" t="str">
        <x:v>3D HOME DECORE</x:v>
      </x:c>
      <x:c r="C384" s="139" t="str">
        <x:v>STICKERS</x:v>
      </x:c>
      <x:c r="D384" s="139" t="str">
        <x:v>Both</x:v>
      </x:c>
      <x:c r="E384" s="147" t="str">
        <x:v>From initial classified workbook</x:v>
      </x:c>
      <x:c r="F384" s="139" t="str">
        <x:v>Piece</x:v>
      </x:c>
      <x:c r="G384" s="139"/>
      <x:c r="H384" s="139" t="str">
        <x:v>Not stated</x:v>
      </x:c>
      <x:c r="I384" s="139" t="str">
        <x:v>PKR</x:v>
      </x:c>
      <x:c r="J384" s="140" t="n">
        <x:v>180</x:v>
      </x:c>
      <x:c r="K384" s="140" t="n">
        <x:v>163</x:v>
      </x:c>
      <x:c r="L384" s="140" t="n">
        <x:v>180</x:v>
      </x:c>
      <x:c r="M384" s="140" t="n">
        <x:v>163</x:v>
      </x:c>
      <x:c r="N384" s="141" t="n">
        <x:f>L384-M384</x:f>
        <x:v>17</x:v>
      </x:c>
      <x:c r="O384" s="142" t="n">
        <x:f>IF(L384&gt;0,N384/L384,"")</x:f>
        <x:v>0.09444444444444444</x:v>
      </x:c>
      <x:c r="P384" s="142" t="n">
        <x:f>IF(M384&gt;0,N384/M384,"")</x:f>
        <x:v>0.10429447852760736</x:v>
      </x:c>
      <x:c r="Q384" s="141" t="n">
        <x:f>ROUND(L384*(1+'Assumptions'!$B$7)/'Assumptions'!$B$9,0)*'Assumptions'!$B$9</x:f>
        <x:v>200</x:v>
      </x:c>
      <x:c r="R384" s="141" t="n">
        <x:f>Q384-M384</x:f>
        <x:v>37</x:v>
      </x:c>
      <x:c r="S384" s="143" t="n">
        <x:f>'Assumptions'!$B$8</x:f>
        <x:v>12</x:v>
      </x:c>
      <x:c r="T384" s="141" t="n">
        <x:f>N384*S384</x:f>
        <x:v>204</x:v>
      </x:c>
      <x:c r="U384" s="139" t="str">
        <x:v>Source Valid</x:v>
      </x:c>
      <x:c r="V384" s="139" t="str">
        <x:v>High</x:v>
      </x:c>
      <x:c r="W384" s="147" t="str">
        <x:v>Source wholesale and buying prices retained</x:v>
      </x:c>
      <x:c r="X384" s="139" t="str">
        <x:v>Ready</x:v>
      </x:c>
      <x:c r="Y384" s="144" t="b">
        <x:v>1</x:v>
      </x:c>
      <x:c r="Z384" s="139" t="str">
        <x:v>WS RATES.pdf</x:v>
      </x:c>
      <x:c r="AA384" s="139" t="n">
        <x:v>11</x:v>
      </x:c>
      <x:c r="AB384" s="139" t="n">
        <x:v>24</x:v>
      </x:c>
      <x:c r="AC384" s="139" t="str">
        <x:v>3D HOME DECORE</x:v>
      </x:c>
      <x:c r="AD384" s="145" t="n">
        <x:v>180</x:v>
      </x:c>
      <x:c r="AE384" s="147" t="str">
        <x:v>Merged across PDFs — Exact/source-linked match</x:v>
      </x:c>
      <x:c r="AF384" s="147" t="str">
        <x:v>Exact WS RATES.pdf name</x:v>
      </x:c>
      <x:c r="AG384" s="147" t="str">
        <x:v>Exact WS RATES.pdf category</x:v>
      </x:c>
      <x:c r="AH384" s="139" t="str">
        <x:v>WS-RATES:11:24</x:v>
      </x:c>
      <x:c r="AI384" s="146"/>
      <x:c r="AJ384" s="146"/>
      <x:c r="AK384" s="146"/>
      <x:c r="AL384" s="146"/>
      <x:c r="AM384" s="146"/>
      <x:c r="AN384" s="147" t="str"/>
    </x:row>
    <x:row r="385">
      <x:c r="A385" s="139" t="str">
        <x:v>RS-000384</x:v>
      </x:c>
      <x:c r="B385" s="147" t="str">
        <x:v>3D WALL STICKER</x:v>
      </x:c>
      <x:c r="C385" s="139" t="str">
        <x:v>STICKERS</x:v>
      </x:c>
      <x:c r="D385" s="139" t="str">
        <x:v>Both</x:v>
      </x:c>
      <x:c r="E385" s="147" t="str">
        <x:v>From initial classified workbook</x:v>
      </x:c>
      <x:c r="F385" s="139" t="str">
        <x:v>Piece</x:v>
      </x:c>
      <x:c r="G385" s="139"/>
      <x:c r="H385" s="139" t="str">
        <x:v>Not stated</x:v>
      </x:c>
      <x:c r="I385" s="139" t="str">
        <x:v>PKR</x:v>
      </x:c>
      <x:c r="J385" s="140" t="n">
        <x:v>220</x:v>
      </x:c>
      <x:c r="K385" s="140" t="n">
        <x:v>198</x:v>
      </x:c>
      <x:c r="L385" s="140" t="n">
        <x:v>220</x:v>
      </x:c>
      <x:c r="M385" s="140" t="n">
        <x:v>198</x:v>
      </x:c>
      <x:c r="N385" s="141" t="n">
        <x:f>L385-M385</x:f>
        <x:v>22</x:v>
      </x:c>
      <x:c r="O385" s="142" t="n">
        <x:f>IF(L385&gt;0,N385/L385,"")</x:f>
        <x:v>0.1</x:v>
      </x:c>
      <x:c r="P385" s="142" t="n">
        <x:f>IF(M385&gt;0,N385/M385,"")</x:f>
        <x:v>0.1111111111111111</x:v>
      </x:c>
      <x:c r="Q385" s="141" t="n">
        <x:f>ROUND(L385*(1+'Assumptions'!$B$7)/'Assumptions'!$B$9,0)*'Assumptions'!$B$9</x:f>
        <x:v>240</x:v>
      </x:c>
      <x:c r="R385" s="141" t="n">
        <x:f>Q385-M385</x:f>
        <x:v>42</x:v>
      </x:c>
      <x:c r="S385" s="143" t="n">
        <x:f>'Assumptions'!$B$8</x:f>
        <x:v>12</x:v>
      </x:c>
      <x:c r="T385" s="141" t="n">
        <x:f>N385*S385</x:f>
        <x:v>264</x:v>
      </x:c>
      <x:c r="U385" s="139" t="str">
        <x:v>Source Valid</x:v>
      </x:c>
      <x:c r="V385" s="139" t="str">
        <x:v>High</x:v>
      </x:c>
      <x:c r="W385" s="147" t="str">
        <x:v>Source wholesale and buying prices retained</x:v>
      </x:c>
      <x:c r="X385" s="139" t="str">
        <x:v>Ready</x:v>
      </x:c>
      <x:c r="Y385" s="144" t="b">
        <x:v>1</x:v>
      </x:c>
      <x:c r="Z385" s="139" t="str">
        <x:v>WS RATES.pdf</x:v>
      </x:c>
      <x:c r="AA385" s="139" t="n">
        <x:v>11</x:v>
      </x:c>
      <x:c r="AB385" s="139" t="n">
        <x:v>25</x:v>
      </x:c>
      <x:c r="AC385" s="139" t="str">
        <x:v>3D WALL STICKER</x:v>
      </x:c>
      <x:c r="AD385" s="145" t="n">
        <x:v>220</x:v>
      </x:c>
      <x:c r="AE385" s="147" t="str">
        <x:v>Merged across PDFs — Exact/source-linked match</x:v>
      </x:c>
      <x:c r="AF385" s="147" t="str">
        <x:v>Exact WS RATES.pdf name</x:v>
      </x:c>
      <x:c r="AG385" s="147" t="str">
        <x:v>Exact WS RATES.pdf category</x:v>
      </x:c>
      <x:c r="AH385" s="139" t="str">
        <x:v>WS-RATES:11:25</x:v>
      </x:c>
      <x:c r="AI385" s="146"/>
      <x:c r="AJ385" s="146"/>
      <x:c r="AK385" s="146"/>
      <x:c r="AL385" s="146"/>
      <x:c r="AM385" s="146"/>
      <x:c r="AN385" s="147" t="str"/>
    </x:row>
    <x:row r="386">
      <x:c r="A386" s="139" t="str">
        <x:v>RS-000385</x:v>
      </x:c>
      <x:c r="B386" s="147" t="str">
        <x:v>FOIL MIX (5 PCS THEME)</x:v>
      </x:c>
      <x:c r="C386" s="139" t="str">
        <x:v>CHINA</x:v>
      </x:c>
      <x:c r="D386" s="139" t="str">
        <x:v>Wholesale/Bulk</x:v>
      </x:c>
      <x:c r="E386" s="147" t="str">
        <x:v>From initial classified workbook</x:v>
      </x:c>
      <x:c r="F386" s="139" t="str">
        <x:v>Pack</x:v>
      </x:c>
      <x:c r="G386" s="139" t="n">
        <x:v>5</x:v>
      </x:c>
      <x:c r="H386" s="139" t="str">
        <x:v>Parsed from product name</x:v>
      </x:c>
      <x:c r="I386" s="139" t="str">
        <x:v>PKR</x:v>
      </x:c>
      <x:c r="J386" s="140" t="n">
        <x:v>240</x:v>
      </x:c>
      <x:c r="K386" s="140" t="n">
        <x:v>205</x:v>
      </x:c>
      <x:c r="L386" s="140" t="n">
        <x:v>240</x:v>
      </x:c>
      <x:c r="M386" s="140" t="n">
        <x:v>205</x:v>
      </x:c>
      <x:c r="N386" s="141" t="n">
        <x:f>L386-M386</x:f>
        <x:v>35</x:v>
      </x:c>
      <x:c r="O386" s="142" t="n">
        <x:f>IF(L386&gt;0,N386/L386,"")</x:f>
        <x:v>0.14583333333333334</x:v>
      </x:c>
      <x:c r="P386" s="142" t="n">
        <x:f>IF(M386&gt;0,N386/M386,"")</x:f>
        <x:v>0.17073170731707318</x:v>
      </x:c>
      <x:c r="Q386" s="141" t="n">
        <x:f>ROUND(L386*(1+'Assumptions'!$B$7)/'Assumptions'!$B$9,0)*'Assumptions'!$B$9</x:f>
        <x:v>265</x:v>
      </x:c>
      <x:c r="R386" s="141" t="n">
        <x:f>Q386-M386</x:f>
        <x:v>60</x:v>
      </x:c>
      <x:c r="S386" s="143" t="n">
        <x:f>'Assumptions'!$B$8</x:f>
        <x:v>12</x:v>
      </x:c>
      <x:c r="T386" s="141" t="n">
        <x:f>N386*S386</x:f>
        <x:v>420</x:v>
      </x:c>
      <x:c r="U386" s="139" t="str">
        <x:v>Source Valid</x:v>
      </x:c>
      <x:c r="V386" s="139" t="str">
        <x:v>High</x:v>
      </x:c>
      <x:c r="W386" s="147" t="str">
        <x:v>Source wholesale and buying prices retained</x:v>
      </x:c>
      <x:c r="X386" s="139" t="str">
        <x:v>Ready</x:v>
      </x:c>
      <x:c r="Y386" s="144" t="b">
        <x:v>1</x:v>
      </x:c>
      <x:c r="Z386" s="139" t="str">
        <x:v>WS RATES.pdf</x:v>
      </x:c>
      <x:c r="AA386" s="139" t="n">
        <x:v>11</x:v>
      </x:c>
      <x:c r="AB386" s="139" t="n">
        <x:v>26</x:v>
      </x:c>
      <x:c r="AC386" s="139" t="str">
        <x:v>FOIL MIX (5 PCS THEME)</x:v>
      </x:c>
      <x:c r="AD386" s="145" t="n">
        <x:v>240</x:v>
      </x:c>
      <x:c r="AE386" s="147" t="str">
        <x:v>Merged across PDFs — Exact/source-linked match</x:v>
      </x:c>
      <x:c r="AF386" s="147" t="str">
        <x:v>Exact WS RATES.pdf name</x:v>
      </x:c>
      <x:c r="AG386" s="147" t="str">
        <x:v>Exact WS RATES.pdf category</x:v>
      </x:c>
      <x:c r="AH386" s="139" t="str">
        <x:v>WS-RATES:11:26</x:v>
      </x:c>
      <x:c r="AI386" s="146"/>
      <x:c r="AJ386" s="146"/>
      <x:c r="AK386" s="146"/>
      <x:c r="AL386" s="146"/>
      <x:c r="AM386" s="146"/>
      <x:c r="AN386" s="147" t="str"/>
    </x:row>
    <x:row r="387">
      <x:c r="A387" s="139" t="str">
        <x:v>RS-000386</x:v>
      </x:c>
      <x:c r="B387" s="147" t="str">
        <x:v>GATTA KHATA COPY 68G NO 5</x:v>
      </x:c>
      <x:c r="C387" s="139" t="str">
        <x:v>GATTA REGISTER</x:v>
      </x:c>
      <x:c r="D387" s="139" t="str">
        <x:v>Both</x:v>
      </x:c>
      <x:c r="E387" s="147" t="str">
        <x:v>From initial classified workbook</x:v>
      </x:c>
      <x:c r="F387" s="139" t="str">
        <x:v>Piece</x:v>
      </x:c>
      <x:c r="G387" s="139"/>
      <x:c r="H387" s="139" t="str">
        <x:v>Not stated</x:v>
      </x:c>
      <x:c r="I387" s="139" t="str">
        <x:v>PKR</x:v>
      </x:c>
      <x:c r="J387" s="140" t="n">
        <x:v>240</x:v>
      </x:c>
      <x:c r="K387" s="140" t="n">
        <x:v>230</x:v>
      </x:c>
      <x:c r="L387" s="140" t="n">
        <x:v>240</x:v>
      </x:c>
      <x:c r="M387" s="140" t="n">
        <x:v>230</x:v>
      </x:c>
      <x:c r="N387" s="141" t="n">
        <x:f>L387-M387</x:f>
        <x:v>10</x:v>
      </x:c>
      <x:c r="O387" s="142" t="n">
        <x:f>IF(L387&gt;0,N387/L387,"")</x:f>
        <x:v>0.041666666666666664</x:v>
      </x:c>
      <x:c r="P387" s="142" t="n">
        <x:f>IF(M387&gt;0,N387/M387,"")</x:f>
        <x:v>0.043478260869565216</x:v>
      </x:c>
      <x:c r="Q387" s="141" t="n">
        <x:f>ROUND(L387*(1+'Assumptions'!$B$7)/'Assumptions'!$B$9,0)*'Assumptions'!$B$9</x:f>
        <x:v>265</x:v>
      </x:c>
      <x:c r="R387" s="141" t="n">
        <x:f>Q387-M387</x:f>
        <x:v>35</x:v>
      </x:c>
      <x:c r="S387" s="143" t="n">
        <x:f>'Assumptions'!$B$8</x:f>
        <x:v>12</x:v>
      </x:c>
      <x:c r="T387" s="141" t="n">
        <x:f>N387*S387</x:f>
        <x:v>120</x:v>
      </x:c>
      <x:c r="U387" s="139" t="str">
        <x:v>Source Valid</x:v>
      </x:c>
      <x:c r="V387" s="139" t="str">
        <x:v>High</x:v>
      </x:c>
      <x:c r="W387" s="147" t="str">
        <x:v>Source wholesale and buying prices retained</x:v>
      </x:c>
      <x:c r="X387" s="139" t="str">
        <x:v>Ready</x:v>
      </x:c>
      <x:c r="Y387" s="144" t="b">
        <x:v>1</x:v>
      </x:c>
      <x:c r="Z387" s="139" t="str">
        <x:v>WS RATES.pdf</x:v>
      </x:c>
      <x:c r="AA387" s="139" t="n">
        <x:v>11</x:v>
      </x:c>
      <x:c r="AB387" s="139" t="n">
        <x:v>27</x:v>
      </x:c>
      <x:c r="AC387" s="139" t="str">
        <x:v>GATTA KHATA COPY 68G NO</x:v>
      </x:c>
      <x:c r="AD387" s="145" t="n">
        <x:v>240</x:v>
      </x:c>
      <x:c r="AE387" s="147" t="str">
        <x:v>Merged across PDFs — Truncated-name completion</x:v>
      </x:c>
      <x:c r="AF387" s="147" t="str">
        <x:v>Completed/updated from WS RATES.pdf</x:v>
      </x:c>
      <x:c r="AG387" s="147" t="str">
        <x:v>Exact WS RATES.pdf category</x:v>
      </x:c>
      <x:c r="AH387" s="139" t="str">
        <x:v>WS-RATES:11:27</x:v>
      </x:c>
      <x:c r="AI387" s="146"/>
      <x:c r="AJ387" s="146"/>
      <x:c r="AK387" s="146"/>
      <x:c r="AL387" s="146"/>
      <x:c r="AM387" s="146"/>
      <x:c r="AN387" s="147" t="str"/>
    </x:row>
    <x:row r="388">
      <x:c r="A388" s="139" t="str">
        <x:v>RS-000387</x:v>
      </x:c>
      <x:c r="B388" s="147" t="str">
        <x:v>WICKET+BAT GIFT BAG</x:v>
      </x:c>
      <x:c r="C388" s="139" t="str">
        <x:v>BAT</x:v>
      </x:c>
      <x:c r="D388" s="139" t="str">
        <x:v>Both</x:v>
      </x:c>
      <x:c r="E388" s="147" t="str">
        <x:v>From initial classified workbook</x:v>
      </x:c>
      <x:c r="F388" s="139" t="str">
        <x:v>Piece</x:v>
      </x:c>
      <x:c r="G388" s="139"/>
      <x:c r="H388" s="139" t="str">
        <x:v>Not stated</x:v>
      </x:c>
      <x:c r="I388" s="139" t="str">
        <x:v>PKR</x:v>
      </x:c>
      <x:c r="J388" s="140" t="n">
        <x:v>350</x:v>
      </x:c>
      <x:c r="K388" s="140" t="n">
        <x:v>310</x:v>
      </x:c>
      <x:c r="L388" s="140" t="n">
        <x:v>350</x:v>
      </x:c>
      <x:c r="M388" s="140" t="n">
        <x:v>310</x:v>
      </x:c>
      <x:c r="N388" s="141" t="n">
        <x:f>L388-M388</x:f>
        <x:v>40</x:v>
      </x:c>
      <x:c r="O388" s="142" t="n">
        <x:f>IF(L388&gt;0,N388/L388,"")</x:f>
        <x:v>0.11428571428571428</x:v>
      </x:c>
      <x:c r="P388" s="142" t="n">
        <x:f>IF(M388&gt;0,N388/M388,"")</x:f>
        <x:v>0.12903225806451613</x:v>
      </x:c>
      <x:c r="Q388" s="141" t="n">
        <x:f>ROUND(L388*(1+'Assumptions'!$B$7)/'Assumptions'!$B$9,0)*'Assumptions'!$B$9</x:f>
        <x:v>385</x:v>
      </x:c>
      <x:c r="R388" s="141" t="n">
        <x:f>Q388-M388</x:f>
        <x:v>75</x:v>
      </x:c>
      <x:c r="S388" s="143" t="n">
        <x:f>'Assumptions'!$B$8</x:f>
        <x:v>12</x:v>
      </x:c>
      <x:c r="T388" s="141" t="n">
        <x:f>N388*S388</x:f>
        <x:v>480</x:v>
      </x:c>
      <x:c r="U388" s="139" t="str">
        <x:v>Source Valid</x:v>
      </x:c>
      <x:c r="V388" s="139" t="str">
        <x:v>High</x:v>
      </x:c>
      <x:c r="W388" s="147" t="str">
        <x:v>Source wholesale and buying prices retained</x:v>
      </x:c>
      <x:c r="X388" s="139" t="str">
        <x:v>Ready</x:v>
      </x:c>
      <x:c r="Y388" s="144" t="b">
        <x:v>1</x:v>
      </x:c>
      <x:c r="Z388" s="139" t="str">
        <x:v>WS RATES.pdf</x:v>
      </x:c>
      <x:c r="AA388" s="139" t="n">
        <x:v>11</x:v>
      </x:c>
      <x:c r="AB388" s="139" t="n">
        <x:v>28</x:v>
      </x:c>
      <x:c r="AC388" s="139" t="str">
        <x:v>WICKET+BAT GIFT BAG</x:v>
      </x:c>
      <x:c r="AD388" s="145" t="n">
        <x:v>350</x:v>
      </x:c>
      <x:c r="AE388" s="147" t="str">
        <x:v>Merged across PDFs — Exact/source-linked match</x:v>
      </x:c>
      <x:c r="AF388" s="147" t="str">
        <x:v>Exact WS RATES.pdf name</x:v>
      </x:c>
      <x:c r="AG388" s="147" t="str">
        <x:v>Exact WS RATES.pdf category</x:v>
      </x:c>
      <x:c r="AH388" s="139" t="str">
        <x:v>WS-RATES:11:28</x:v>
      </x:c>
      <x:c r="AI388" s="146"/>
      <x:c r="AJ388" s="146"/>
      <x:c r="AK388" s="146"/>
      <x:c r="AL388" s="146"/>
      <x:c r="AM388" s="146"/>
      <x:c r="AN388" s="147" t="str"/>
    </x:row>
    <x:row r="389">
      <x:c r="A389" s="139" t="str">
        <x:v>RS-000388</x:v>
      </x:c>
      <x:c r="B389" s="147" t="str">
        <x:v>PLASTIC BAT NO 6 A+</x:v>
      </x:c>
      <x:c r="C389" s="139" t="str">
        <x:v>BAT</x:v>
      </x:c>
      <x:c r="D389" s="139" t="str">
        <x:v>Both</x:v>
      </x:c>
      <x:c r="E389" s="147" t="str">
        <x:v>From initial classified workbook</x:v>
      </x:c>
      <x:c r="F389" s="139" t="str">
        <x:v>Piece</x:v>
      </x:c>
      <x:c r="G389" s="139"/>
      <x:c r="H389" s="139" t="str">
        <x:v>Not stated</x:v>
      </x:c>
      <x:c r="I389" s="139" t="str">
        <x:v>PKR</x:v>
      </x:c>
      <x:c r="J389" s="140" t="n">
        <x:v>350</x:v>
      </x:c>
      <x:c r="K389" s="140" t="n">
        <x:v>320</x:v>
      </x:c>
      <x:c r="L389" s="140" t="n">
        <x:v>350</x:v>
      </x:c>
      <x:c r="M389" s="140" t="n">
        <x:v>320</x:v>
      </x:c>
      <x:c r="N389" s="141" t="n">
        <x:f>L389-M389</x:f>
        <x:v>30</x:v>
      </x:c>
      <x:c r="O389" s="142" t="n">
        <x:f>IF(L389&gt;0,N389/L389,"")</x:f>
        <x:v>0.08571428571428572</x:v>
      </x:c>
      <x:c r="P389" s="142" t="n">
        <x:f>IF(M389&gt;0,N389/M389,"")</x:f>
        <x:v>0.09375</x:v>
      </x:c>
      <x:c r="Q389" s="141" t="n">
        <x:f>ROUND(L389*(1+'Assumptions'!$B$7)/'Assumptions'!$B$9,0)*'Assumptions'!$B$9</x:f>
        <x:v>385</x:v>
      </x:c>
      <x:c r="R389" s="141" t="n">
        <x:f>Q389-M389</x:f>
        <x:v>65</x:v>
      </x:c>
      <x:c r="S389" s="143" t="n">
        <x:f>'Assumptions'!$B$8</x:f>
        <x:v>12</x:v>
      </x:c>
      <x:c r="T389" s="141" t="n">
        <x:f>N389*S389</x:f>
        <x:v>360</x:v>
      </x:c>
      <x:c r="U389" s="139" t="str">
        <x:v>Source Valid</x:v>
      </x:c>
      <x:c r="V389" s="139" t="str">
        <x:v>High</x:v>
      </x:c>
      <x:c r="W389" s="147" t="str">
        <x:v>Source wholesale and buying prices retained</x:v>
      </x:c>
      <x:c r="X389" s="139" t="str">
        <x:v>Ready</x:v>
      </x:c>
      <x:c r="Y389" s="144" t="b">
        <x:v>1</x:v>
      </x:c>
      <x:c r="Z389" s="139" t="str">
        <x:v>WS RATES.pdf</x:v>
      </x:c>
      <x:c r="AA389" s="139" t="n">
        <x:v>11</x:v>
      </x:c>
      <x:c r="AB389" s="139" t="n">
        <x:v>29</x:v>
      </x:c>
      <x:c r="AC389" s="139" t="str">
        <x:v>PLASTIC BAT NO 6 A+</x:v>
      </x:c>
      <x:c r="AD389" s="145" t="n">
        <x:v>350</x:v>
      </x:c>
      <x:c r="AE389" s="147" t="str">
        <x:v>Merged across PDFs — Exact/source-linked match</x:v>
      </x:c>
      <x:c r="AF389" s="147" t="str">
        <x:v>Exact WS RATES.pdf name</x:v>
      </x:c>
      <x:c r="AG389" s="147" t="str">
        <x:v>Exact WS RATES.pdf category</x:v>
      </x:c>
      <x:c r="AH389" s="139" t="str">
        <x:v>WS-RATES:11:29</x:v>
      </x:c>
      <x:c r="AI389" s="146"/>
      <x:c r="AJ389" s="146"/>
      <x:c r="AK389" s="146"/>
      <x:c r="AL389" s="146"/>
      <x:c r="AM389" s="146"/>
      <x:c r="AN389" s="147" t="str"/>
    </x:row>
    <x:row r="390">
      <x:c r="A390" s="139" t="str">
        <x:v>RS-000389</x:v>
      </x:c>
      <x:c r="B390" s="147" t="str">
        <x:v>PLASTIC BAT NO 4 A+</x:v>
      </x:c>
      <x:c r="C390" s="139" t="str">
        <x:v>BAT</x:v>
      </x:c>
      <x:c r="D390" s="139" t="str">
        <x:v>Both</x:v>
      </x:c>
      <x:c r="E390" s="147" t="str">
        <x:v>From initial classified workbook</x:v>
      </x:c>
      <x:c r="F390" s="139" t="str">
        <x:v>Piece</x:v>
      </x:c>
      <x:c r="G390" s="139"/>
      <x:c r="H390" s="139" t="str">
        <x:v>Not stated</x:v>
      </x:c>
      <x:c r="I390" s="139" t="str">
        <x:v>PKR</x:v>
      </x:c>
      <x:c r="J390" s="140" t="n">
        <x:v>280</x:v>
      </x:c>
      <x:c r="K390" s="140" t="n">
        <x:v>250</x:v>
      </x:c>
      <x:c r="L390" s="140" t="n">
        <x:v>280</x:v>
      </x:c>
      <x:c r="M390" s="140" t="n">
        <x:v>250</x:v>
      </x:c>
      <x:c r="N390" s="141" t="n">
        <x:f>L390-M390</x:f>
        <x:v>30</x:v>
      </x:c>
      <x:c r="O390" s="142" t="n">
        <x:f>IF(L390&gt;0,N390/L390,"")</x:f>
        <x:v>0.10714285714285714</x:v>
      </x:c>
      <x:c r="P390" s="142" t="n">
        <x:f>IF(M390&gt;0,N390/M390,"")</x:f>
        <x:v>0.12</x:v>
      </x:c>
      <x:c r="Q390" s="141" t="n">
        <x:f>ROUND(L390*(1+'Assumptions'!$B$7)/'Assumptions'!$B$9,0)*'Assumptions'!$B$9</x:f>
        <x:v>310</x:v>
      </x:c>
      <x:c r="R390" s="141" t="n">
        <x:f>Q390-M390</x:f>
        <x:v>60</x:v>
      </x:c>
      <x:c r="S390" s="143" t="n">
        <x:f>'Assumptions'!$B$8</x:f>
        <x:v>12</x:v>
      </x:c>
      <x:c r="T390" s="141" t="n">
        <x:f>N390*S390</x:f>
        <x:v>360</x:v>
      </x:c>
      <x:c r="U390" s="139" t="str">
        <x:v>Source Valid</x:v>
      </x:c>
      <x:c r="V390" s="139" t="str">
        <x:v>High</x:v>
      </x:c>
      <x:c r="W390" s="147" t="str">
        <x:v>Source wholesale and buying prices retained</x:v>
      </x:c>
      <x:c r="X390" s="139" t="str">
        <x:v>Ready</x:v>
      </x:c>
      <x:c r="Y390" s="144" t="b">
        <x:v>1</x:v>
      </x:c>
      <x:c r="Z390" s="139" t="str">
        <x:v>WS RATES.pdf</x:v>
      </x:c>
      <x:c r="AA390" s="139" t="n">
        <x:v>11</x:v>
      </x:c>
      <x:c r="AB390" s="139" t="n">
        <x:v>30</x:v>
      </x:c>
      <x:c r="AC390" s="139" t="str">
        <x:v>PLASTIC BAT NO 4 A+</x:v>
      </x:c>
      <x:c r="AD390" s="145" t="n">
        <x:v>280</x:v>
      </x:c>
      <x:c r="AE390" s="147" t="str">
        <x:v>Merged across PDFs — Exact/source-linked match</x:v>
      </x:c>
      <x:c r="AF390" s="147" t="str">
        <x:v>Exact WS RATES.pdf name</x:v>
      </x:c>
      <x:c r="AG390" s="147" t="str">
        <x:v>Exact WS RATES.pdf category</x:v>
      </x:c>
      <x:c r="AH390" s="139" t="str">
        <x:v>WS-RATES:11:30</x:v>
      </x:c>
      <x:c r="AI390" s="146"/>
      <x:c r="AJ390" s="146"/>
      <x:c r="AK390" s="146"/>
      <x:c r="AL390" s="146"/>
      <x:c r="AM390" s="146"/>
      <x:c r="AN390" s="147" t="str"/>
    </x:row>
    <x:row r="391">
      <x:c r="A391" s="139" t="str">
        <x:v>RS-000390</x:v>
      </x:c>
      <x:c r="B391" s="147" t="str">
        <x:v>FOOT BALL MOLTEN</x:v>
      </x:c>
      <x:c r="C391" s="139" t="str">
        <x:v>CHINA DAIRIES</x:v>
      </x:c>
      <x:c r="D391" s="139" t="str">
        <x:v>Both</x:v>
      </x:c>
      <x:c r="E391" s="147" t="str">
        <x:v>From initial classified workbook</x:v>
      </x:c>
      <x:c r="F391" s="139" t="str">
        <x:v>Piece</x:v>
      </x:c>
      <x:c r="G391" s="139"/>
      <x:c r="H391" s="139" t="str">
        <x:v>Not stated</x:v>
      </x:c>
      <x:c r="I391" s="139" t="str">
        <x:v>PKR</x:v>
      </x:c>
      <x:c r="J391" s="140" t="n">
        <x:v>780</x:v>
      </x:c>
      <x:c r="K391" s="140" t="n">
        <x:v>650</x:v>
      </x:c>
      <x:c r="L391" s="140" t="n">
        <x:v>780</x:v>
      </x:c>
      <x:c r="M391" s="140" t="n">
        <x:v>650</x:v>
      </x:c>
      <x:c r="N391" s="141" t="n">
        <x:f>L391-M391</x:f>
        <x:v>130</x:v>
      </x:c>
      <x:c r="O391" s="142" t="n">
        <x:f>IF(L391&gt;0,N391/L391,"")</x:f>
        <x:v>0.16666666666666666</x:v>
      </x:c>
      <x:c r="P391" s="142" t="n">
        <x:f>IF(M391&gt;0,N391/M391,"")</x:f>
        <x:v>0.2</x:v>
      </x:c>
      <x:c r="Q391" s="141" t="n">
        <x:f>ROUND(L391*(1+'Assumptions'!$B$7)/'Assumptions'!$B$9,0)*'Assumptions'!$B$9</x:f>
        <x:v>860</x:v>
      </x:c>
      <x:c r="R391" s="141" t="n">
        <x:f>Q391-M391</x:f>
        <x:v>210</x:v>
      </x:c>
      <x:c r="S391" s="143" t="n">
        <x:f>'Assumptions'!$B$8</x:f>
        <x:v>12</x:v>
      </x:c>
      <x:c r="T391" s="141" t="n">
        <x:f>N391*S391</x:f>
        <x:v>1560</x:v>
      </x:c>
      <x:c r="U391" s="139" t="str">
        <x:v>Source Valid</x:v>
      </x:c>
      <x:c r="V391" s="139" t="str">
        <x:v>High</x:v>
      </x:c>
      <x:c r="W391" s="147" t="str">
        <x:v>Source wholesale and buying prices retained</x:v>
      </x:c>
      <x:c r="X391" s="139" t="str">
        <x:v>Ready</x:v>
      </x:c>
      <x:c r="Y391" s="144" t="b">
        <x:v>1</x:v>
      </x:c>
      <x:c r="Z391" s="139" t="str">
        <x:v>WS RATES.pdf</x:v>
      </x:c>
      <x:c r="AA391" s="139" t="n">
        <x:v>11</x:v>
      </x:c>
      <x:c r="AB391" s="139" t="n">
        <x:v>31</x:v>
      </x:c>
      <x:c r="AC391" s="139" t="str">
        <x:v>FOOT BALL MOLTEN</x:v>
      </x:c>
      <x:c r="AD391" s="145" t="n">
        <x:v>780</x:v>
      </x:c>
      <x:c r="AE391" s="147" t="str">
        <x:v>Merged across PDFs — Exact/source-linked match</x:v>
      </x:c>
      <x:c r="AF391" s="147" t="str">
        <x:v>Exact WS RATES.pdf name</x:v>
      </x:c>
      <x:c r="AG391" s="147" t="str">
        <x:v>Exact WS RATES.pdf category</x:v>
      </x:c>
      <x:c r="AH391" s="139" t="str">
        <x:v>WS-RATES:11:31</x:v>
      </x:c>
      <x:c r="AI391" s="146"/>
      <x:c r="AJ391" s="146"/>
      <x:c r="AK391" s="146"/>
      <x:c r="AL391" s="146"/>
      <x:c r="AM391" s="146"/>
      <x:c r="AN391" s="147" t="str"/>
    </x:row>
    <x:row r="392">
      <x:c r="A392" s="139" t="str">
        <x:v>RS-000391</x:v>
      </x:c>
      <x:c r="B392" s="147" t="str">
        <x:v>APEX TENNIS BALL JAR</x:v>
      </x:c>
      <x:c r="C392" s="139" t="str">
        <x:v>BALL POINT</x:v>
      </x:c>
      <x:c r="D392" s="139" t="str">
        <x:v>Wholesale/Bulk</x:v>
      </x:c>
      <x:c r="E392" s="147" t="str">
        <x:v>From initial classified workbook</x:v>
      </x:c>
      <x:c r="F392" s="139" t="str">
        <x:v>Jar</x:v>
      </x:c>
      <x:c r="G392" s="139"/>
      <x:c r="H392" s="139" t="str">
        <x:v>Not stated</x:v>
      </x:c>
      <x:c r="I392" s="139" t="str">
        <x:v>PKR</x:v>
      </x:c>
      <x:c r="J392" s="140" t="n">
        <x:v>750</x:v>
      </x:c>
      <x:c r="K392" s="140" t="n">
        <x:v>650</x:v>
      </x:c>
      <x:c r="L392" s="140" t="n">
        <x:v>750</x:v>
      </x:c>
      <x:c r="M392" s="140" t="n">
        <x:v>650</x:v>
      </x:c>
      <x:c r="N392" s="141" t="n">
        <x:f>L392-M392</x:f>
        <x:v>100</x:v>
      </x:c>
      <x:c r="O392" s="142" t="n">
        <x:f>IF(L392&gt;0,N392/L392,"")</x:f>
        <x:v>0.13333333333333333</x:v>
      </x:c>
      <x:c r="P392" s="142" t="n">
        <x:f>IF(M392&gt;0,N392/M392,"")</x:f>
        <x:v>0.15384615384615385</x:v>
      </x:c>
      <x:c r="Q392" s="141" t="n">
        <x:f>ROUND(L392*(1+'Assumptions'!$B$7)/'Assumptions'!$B$9,0)*'Assumptions'!$B$9</x:f>
        <x:v>825</x:v>
      </x:c>
      <x:c r="R392" s="141" t="n">
        <x:f>Q392-M392</x:f>
        <x:v>175</x:v>
      </x:c>
      <x:c r="S392" s="143" t="n">
        <x:f>'Assumptions'!$B$8</x:f>
        <x:v>12</x:v>
      </x:c>
      <x:c r="T392" s="141" t="n">
        <x:f>N392*S392</x:f>
        <x:v>1200</x:v>
      </x:c>
      <x:c r="U392" s="139" t="str">
        <x:v>Source Valid</x:v>
      </x:c>
      <x:c r="V392" s="139" t="str">
        <x:v>High</x:v>
      </x:c>
      <x:c r="W392" s="147" t="str">
        <x:v>Source wholesale and buying prices retained</x:v>
      </x:c>
      <x:c r="X392" s="139" t="str">
        <x:v>Ready</x:v>
      </x:c>
      <x:c r="Y392" s="144" t="b">
        <x:v>1</x:v>
      </x:c>
      <x:c r="Z392" s="139" t="str">
        <x:v>WS RATES.pdf</x:v>
      </x:c>
      <x:c r="AA392" s="139" t="n">
        <x:v>11</x:v>
      </x:c>
      <x:c r="AB392" s="139" t="n">
        <x:v>32</x:v>
      </x:c>
      <x:c r="AC392" s="139" t="str">
        <x:v>APEX TENNIS BALL JAR</x:v>
      </x:c>
      <x:c r="AD392" s="145" t="n">
        <x:v>750</x:v>
      </x:c>
      <x:c r="AE392" s="147" t="str">
        <x:v>Merged across PDFs — Exact/source-linked match</x:v>
      </x:c>
      <x:c r="AF392" s="147" t="str">
        <x:v>Exact WS RATES.pdf name</x:v>
      </x:c>
      <x:c r="AG392" s="147" t="str">
        <x:v>Exact WS RATES.pdf category</x:v>
      </x:c>
      <x:c r="AH392" s="139" t="str">
        <x:v>WS-RATES:11:32</x:v>
      </x:c>
      <x:c r="AI392" s="146"/>
      <x:c r="AJ392" s="146"/>
      <x:c r="AK392" s="146"/>
      <x:c r="AL392" s="146"/>
      <x:c r="AM392" s="146"/>
      <x:c r="AN392" s="147" t="str"/>
    </x:row>
    <x:row r="393">
      <x:c r="A393" s="139" t="str">
        <x:v>RS-000392</x:v>
      </x:c>
      <x:c r="B393" s="147" t="str">
        <x:v>SHUTTLE MAVIS 2000</x:v>
      </x:c>
      <x:c r="C393" s="139" t="str">
        <x:v>CHINA DAIRIES</x:v>
      </x:c>
      <x:c r="D393" s="139" t="str">
        <x:v>Both</x:v>
      </x:c>
      <x:c r="E393" s="147" t="str">
        <x:v>From initial classified workbook</x:v>
      </x:c>
      <x:c r="F393" s="139" t="str">
        <x:v>Piece</x:v>
      </x:c>
      <x:c r="G393" s="139"/>
      <x:c r="H393" s="139" t="str">
        <x:v>Not stated</x:v>
      </x:c>
      <x:c r="I393" s="139" t="str">
        <x:v>PKR</x:v>
      </x:c>
      <x:c r="J393" s="140" t="n">
        <x:v>360</x:v>
      </x:c>
      <x:c r="K393" s="140" t="n">
        <x:v>235</x:v>
      </x:c>
      <x:c r="L393" s="140" t="n">
        <x:v>360</x:v>
      </x:c>
      <x:c r="M393" s="140" t="n">
        <x:v>235</x:v>
      </x:c>
      <x:c r="N393" s="141" t="n">
        <x:f>L393-M393</x:f>
        <x:v>125</x:v>
      </x:c>
      <x:c r="O393" s="142" t="n">
        <x:f>IF(L393&gt;0,N393/L393,"")</x:f>
        <x:v>0.3472222222222222</x:v>
      </x:c>
      <x:c r="P393" s="142" t="n">
        <x:f>IF(M393&gt;0,N393/M393,"")</x:f>
        <x:v>0.5319148936170213</x:v>
      </x:c>
      <x:c r="Q393" s="141" t="n">
        <x:f>ROUND(L393*(1+'Assumptions'!$B$7)/'Assumptions'!$B$9,0)*'Assumptions'!$B$9</x:f>
        <x:v>395</x:v>
      </x:c>
      <x:c r="R393" s="141" t="n">
        <x:f>Q393-M393</x:f>
        <x:v>160</x:v>
      </x:c>
      <x:c r="S393" s="143" t="n">
        <x:f>'Assumptions'!$B$8</x:f>
        <x:v>12</x:v>
      </x:c>
      <x:c r="T393" s="141" t="n">
        <x:f>N393*S393</x:f>
        <x:v>1500</x:v>
      </x:c>
      <x:c r="U393" s="139" t="str">
        <x:v>Source Valid</x:v>
      </x:c>
      <x:c r="V393" s="139" t="str">
        <x:v>High</x:v>
      </x:c>
      <x:c r="W393" s="147" t="str">
        <x:v>Source wholesale and buying prices retained</x:v>
      </x:c>
      <x:c r="X393" s="139" t="str">
        <x:v>Ready</x:v>
      </x:c>
      <x:c r="Y393" s="144" t="b">
        <x:v>1</x:v>
      </x:c>
      <x:c r="Z393" s="139" t="str">
        <x:v>WS RATES.pdf</x:v>
      </x:c>
      <x:c r="AA393" s="139" t="n">
        <x:v>11</x:v>
      </x:c>
      <x:c r="AB393" s="139" t="n">
        <x:v>33</x:v>
      </x:c>
      <x:c r="AC393" s="139" t="str">
        <x:v>SHUTTLE MAVIS 2000</x:v>
      </x:c>
      <x:c r="AD393" s="145" t="n">
        <x:v>360</x:v>
      </x:c>
      <x:c r="AE393" s="147" t="str">
        <x:v>Merged across PDFs — Exact/source-linked match</x:v>
      </x:c>
      <x:c r="AF393" s="147" t="str">
        <x:v>Exact WS RATES.pdf name</x:v>
      </x:c>
      <x:c r="AG393" s="147" t="str">
        <x:v>Exact WS RATES.pdf category</x:v>
      </x:c>
      <x:c r="AH393" s="139" t="str">
        <x:v>WS-RATES:11:33</x:v>
      </x:c>
      <x:c r="AI393" s="146"/>
      <x:c r="AJ393" s="146"/>
      <x:c r="AK393" s="146"/>
      <x:c r="AL393" s="146"/>
      <x:c r="AM393" s="146"/>
      <x:c r="AN393" s="147" t="str"/>
    </x:row>
    <x:row r="394">
      <x:c r="A394" s="139" t="str">
        <x:v>RS-000393</x:v>
      </x:c>
      <x:c r="B394" s="147" t="str">
        <x:v>DOLLAR INK PEN FP 2 QALAM</x:v>
      </x:c>
      <x:c r="C394" s="139" t="str">
        <x:v>INK PEN</x:v>
      </x:c>
      <x:c r="D394" s="139" t="str">
        <x:v>Both</x:v>
      </x:c>
      <x:c r="E394" s="147" t="str">
        <x:v>From initial classified workbook</x:v>
      </x:c>
      <x:c r="F394" s="139" t="str">
        <x:v>Piece</x:v>
      </x:c>
      <x:c r="G394" s="139"/>
      <x:c r="H394" s="139" t="str">
        <x:v>Not stated</x:v>
      </x:c>
      <x:c r="I394" s="139" t="str">
        <x:v>PKR</x:v>
      </x:c>
      <x:c r="J394" s="140" t="n">
        <x:v>446</x:v>
      </x:c>
      <x:c r="K394" s="140" t="n">
        <x:v>422</x:v>
      </x:c>
      <x:c r="L394" s="140" t="n">
        <x:v>446</x:v>
      </x:c>
      <x:c r="M394" s="140" t="n">
        <x:v>422</x:v>
      </x:c>
      <x:c r="N394" s="141" t="n">
        <x:f>L394-M394</x:f>
        <x:v>24</x:v>
      </x:c>
      <x:c r="O394" s="142" t="n">
        <x:f>IF(L394&gt;0,N394/L394,"")</x:f>
        <x:v>0.053811659192825115</x:v>
      </x:c>
      <x:c r="P394" s="142" t="n">
        <x:f>IF(M394&gt;0,N394/M394,"")</x:f>
        <x:v>0.05687203791469194</x:v>
      </x:c>
      <x:c r="Q394" s="141" t="n">
        <x:f>ROUND(L394*(1+'Assumptions'!$B$7)/'Assumptions'!$B$9,0)*'Assumptions'!$B$9</x:f>
        <x:v>490</x:v>
      </x:c>
      <x:c r="R394" s="141" t="n">
        <x:f>Q394-M394</x:f>
        <x:v>68</x:v>
      </x:c>
      <x:c r="S394" s="143" t="n">
        <x:f>'Assumptions'!$B$8</x:f>
        <x:v>12</x:v>
      </x:c>
      <x:c r="T394" s="141" t="n">
        <x:f>N394*S394</x:f>
        <x:v>288</x:v>
      </x:c>
      <x:c r="U394" s="139" t="str">
        <x:v>Source Valid</x:v>
      </x:c>
      <x:c r="V394" s="139" t="str">
        <x:v>High</x:v>
      </x:c>
      <x:c r="W394" s="147" t="str">
        <x:v>Source wholesale and buying prices retained</x:v>
      </x:c>
      <x:c r="X394" s="139" t="str">
        <x:v>Ready</x:v>
      </x:c>
      <x:c r="Y394" s="144" t="b">
        <x:v>1</x:v>
      </x:c>
      <x:c r="Z394" s="139" t="str">
        <x:v>WS RATES.pdf</x:v>
      </x:c>
      <x:c r="AA394" s="139" t="n">
        <x:v>11</x:v>
      </x:c>
      <x:c r="AB394" s="139" t="n">
        <x:v>34</x:v>
      </x:c>
      <x:c r="AC394" s="139" t="str">
        <x:v>DOLLAR INK PEN FP 2 QALA</x:v>
      </x:c>
      <x:c r="AD394" s="145" t="n">
        <x:v>446</x:v>
      </x:c>
      <x:c r="AE394" s="147" t="str">
        <x:v>Merged across PDFs — Truncated-name completion</x:v>
      </x:c>
      <x:c r="AF394" s="147" t="str">
        <x:v>Completed/updated from WS RATES.pdf</x:v>
      </x:c>
      <x:c r="AG394" s="147" t="str">
        <x:v>Exact WS RATES.pdf category</x:v>
      </x:c>
      <x:c r="AH394" s="139" t="str">
        <x:v>WS-RATES:11:34</x:v>
      </x:c>
      <x:c r="AI394" s="146"/>
      <x:c r="AJ394" s="146"/>
      <x:c r="AK394" s="146"/>
      <x:c r="AL394" s="146"/>
      <x:c r="AM394" s="146"/>
      <x:c r="AN394" s="147" t="str"/>
    </x:row>
    <x:row r="395">
      <x:c r="A395" s="139" t="str">
        <x:v>RS-000394</x:v>
      </x:c>
      <x:c r="B395" s="147" t="str">
        <x:v>TEMPO GUM STICK 8G(BOX 24 PC</x:v>
      </x:c>
      <x:c r="C395" s="139" t="str">
        <x:v>GUM STICK</x:v>
      </x:c>
      <x:c r="D395" s="139" t="str">
        <x:v>Both</x:v>
      </x:c>
      <x:c r="E395" s="147" t="str">
        <x:v>From initial classified workbook</x:v>
      </x:c>
      <x:c r="F395" s="139" t="str">
        <x:v>Box</x:v>
      </x:c>
      <x:c r="G395" s="139" t="n">
        <x:v>24</x:v>
      </x:c>
      <x:c r="H395" s="139" t="str">
        <x:v>Parsed from product name</x:v>
      </x:c>
      <x:c r="I395" s="139" t="str">
        <x:v>PKR</x:v>
      </x:c>
      <x:c r="J395" s="140" t="n">
        <x:v>1032</x:v>
      </x:c>
      <x:c r="K395" s="140" t="n">
        <x:v>980</x:v>
      </x:c>
      <x:c r="L395" s="140" t="n">
        <x:v>1032</x:v>
      </x:c>
      <x:c r="M395" s="140" t="n">
        <x:v>980</x:v>
      </x:c>
      <x:c r="N395" s="141" t="n">
        <x:f>L395-M395</x:f>
        <x:v>52</x:v>
      </x:c>
      <x:c r="O395" s="142" t="n">
        <x:f>IF(L395&gt;0,N395/L395,"")</x:f>
        <x:v>0.050387596899224806</x:v>
      </x:c>
      <x:c r="P395" s="142" t="n">
        <x:f>IF(M395&gt;0,N395/M395,"")</x:f>
        <x:v>0.053061224489795916</x:v>
      </x:c>
      <x:c r="Q395" s="141" t="n">
        <x:f>ROUND(L395*(1+'Assumptions'!$B$7)/'Assumptions'!$B$9,0)*'Assumptions'!$B$9</x:f>
        <x:v>1135</x:v>
      </x:c>
      <x:c r="R395" s="141" t="n">
        <x:f>Q395-M395</x:f>
        <x:v>155</x:v>
      </x:c>
      <x:c r="S395" s="143" t="n">
        <x:f>'Assumptions'!$B$8</x:f>
        <x:v>12</x:v>
      </x:c>
      <x:c r="T395" s="141" t="n">
        <x:f>N395*S395</x:f>
        <x:v>624</x:v>
      </x:c>
      <x:c r="U395" s="139" t="str">
        <x:v>Source Valid</x:v>
      </x:c>
      <x:c r="V395" s="139" t="str">
        <x:v>High</x:v>
      </x:c>
      <x:c r="W395" s="147" t="str">
        <x:v>Source wholesale and buying prices retained</x:v>
      </x:c>
      <x:c r="X395" s="139" t="str">
        <x:v>Ready</x:v>
      </x:c>
      <x:c r="Y395" s="144" t="b">
        <x:v>1</x:v>
      </x:c>
      <x:c r="Z395" s="139" t="str">
        <x:v>WS RATES.pdf</x:v>
      </x:c>
      <x:c r="AA395" s="139" t="n">
        <x:v>11</x:v>
      </x:c>
      <x:c r="AB395" s="139" t="n">
        <x:v>35</x:v>
      </x:c>
      <x:c r="AC395" s="139" t="str">
        <x:v>TEMPO GUM STICK 8G(BOX</x:v>
      </x:c>
      <x:c r="AD395" s="145" t="n">
        <x:v>1032</x:v>
      </x:c>
      <x:c r="AE395" s="147" t="str">
        <x:v>Merged across PDFs — Truncated-name completion</x:v>
      </x:c>
      <x:c r="AF395" s="147" t="str">
        <x:v>Completed/updated from WS RATES.pdf</x:v>
      </x:c>
      <x:c r="AG395" s="147" t="str">
        <x:v>Exact WS RATES.pdf category</x:v>
      </x:c>
      <x:c r="AH395" s="139" t="str">
        <x:v>WS-RATES:11:35</x:v>
      </x:c>
      <x:c r="AI395" s="146"/>
      <x:c r="AJ395" s="146"/>
      <x:c r="AK395" s="146"/>
      <x:c r="AL395" s="146"/>
      <x:c r="AM395" s="146"/>
      <x:c r="AN395" s="147" t="str"/>
    </x:row>
    <x:row r="396">
      <x:c r="A396" s="139" t="str">
        <x:v>RS-000395</x:v>
      </x:c>
      <x:c r="B396" s="147" t="str">
        <x:v>CTIFREE UL190 PRO</x:v>
      </x:c>
      <x:c r="C396" s="139" t="str">
        <x:v>SCIENTIFIC CALCULAT</x:v>
      </x:c>
      <x:c r="D396" s="139" t="str">
        <x:v>Both</x:v>
      </x:c>
      <x:c r="E396" s="147" t="str">
        <x:v>From initial classified workbook</x:v>
      </x:c>
      <x:c r="F396" s="139" t="str">
        <x:v>Piece</x:v>
      </x:c>
      <x:c r="G396" s="139"/>
      <x:c r="H396" s="139" t="str">
        <x:v>Not stated</x:v>
      </x:c>
      <x:c r="I396" s="139" t="str">
        <x:v>PKR</x:v>
      </x:c>
      <x:c r="J396" s="140" t="n">
        <x:v>1130</x:v>
      </x:c>
      <x:c r="K396" s="140" t="n">
        <x:v>1020</x:v>
      </x:c>
      <x:c r="L396" s="140" t="n">
        <x:v>1130</x:v>
      </x:c>
      <x:c r="M396" s="140" t="n">
        <x:v>1020</x:v>
      </x:c>
      <x:c r="N396" s="141" t="n">
        <x:f>L396-M396</x:f>
        <x:v>110</x:v>
      </x:c>
      <x:c r="O396" s="142" t="n">
        <x:f>IF(L396&gt;0,N396/L396,"")</x:f>
        <x:v>0.09734513274336283</x:v>
      </x:c>
      <x:c r="P396" s="142" t="n">
        <x:f>IF(M396&gt;0,N396/M396,"")</x:f>
        <x:v>0.10784313725490197</x:v>
      </x:c>
      <x:c r="Q396" s="141" t="n">
        <x:f>ROUND(L396*(1+'Assumptions'!$B$7)/'Assumptions'!$B$9,0)*'Assumptions'!$B$9</x:f>
        <x:v>1245</x:v>
      </x:c>
      <x:c r="R396" s="141" t="n">
        <x:f>Q396-M396</x:f>
        <x:v>225</x:v>
      </x:c>
      <x:c r="S396" s="143" t="n">
        <x:f>'Assumptions'!$B$8</x:f>
        <x:v>12</x:v>
      </x:c>
      <x:c r="T396" s="141" t="n">
        <x:f>N396*S396</x:f>
        <x:v>1320</x:v>
      </x:c>
      <x:c r="U396" s="139" t="str">
        <x:v>Source Valid</x:v>
      </x:c>
      <x:c r="V396" s="139" t="str">
        <x:v>High</x:v>
      </x:c>
      <x:c r="W396" s="147" t="str">
        <x:v>Source wholesale and buying prices retained</x:v>
      </x:c>
      <x:c r="X396" s="139" t="str">
        <x:v>Ready</x:v>
      </x:c>
      <x:c r="Y396" s="144" t="b">
        <x:v>1</x:v>
      </x:c>
      <x:c r="Z396" s="139" t="str">
        <x:v>WS RATES.pdf</x:v>
      </x:c>
      <x:c r="AA396" s="139" t="n">
        <x:v>11</x:v>
      </x:c>
      <x:c r="AB396" s="139" t="n">
        <x:v>36</x:v>
      </x:c>
      <x:c r="AC396" s="139" t="str">
        <x:v>CTIFREE UL190 PRO</x:v>
      </x:c>
      <x:c r="AD396" s="145" t="n">
        <x:v>1130</x:v>
      </x:c>
      <x:c r="AE396" s="147" t="str">
        <x:v>Merged across PDFs — Exact/source-linked match</x:v>
      </x:c>
      <x:c r="AF396" s="147" t="str">
        <x:v>Exact WS RATES.pdf name</x:v>
      </x:c>
      <x:c r="AG396" s="147" t="str">
        <x:v>Exact WS RATES.pdf category</x:v>
      </x:c>
      <x:c r="AH396" s="139" t="str">
        <x:v>WS-RATES:11:36</x:v>
      </x:c>
      <x:c r="AI396" s="146"/>
      <x:c r="AJ396" s="146"/>
      <x:c r="AK396" s="146"/>
      <x:c r="AL396" s="146"/>
      <x:c r="AM396" s="146"/>
      <x:c r="AN396" s="147" t="str"/>
    </x:row>
    <x:row r="397">
      <x:c r="A397" s="139" t="str">
        <x:v>RS-000396</x:v>
      </x:c>
      <x:c r="B397" s="147" t="str">
        <x:v>CTIFREE UL180 PRO</x:v>
      </x:c>
      <x:c r="C397" s="139" t="str">
        <x:v>SCIENTIFIC CALCULAT</x:v>
      </x:c>
      <x:c r="D397" s="139" t="str">
        <x:v>Both</x:v>
      </x:c>
      <x:c r="E397" s="147" t="str">
        <x:v>From initial classified workbook</x:v>
      </x:c>
      <x:c r="F397" s="139" t="str">
        <x:v>Piece</x:v>
      </x:c>
      <x:c r="G397" s="139"/>
      <x:c r="H397" s="139" t="str">
        <x:v>Not stated</x:v>
      </x:c>
      <x:c r="I397" s="139" t="str">
        <x:v>PKR</x:v>
      </x:c>
      <x:c r="J397" s="140" t="n">
        <x:v>1100</x:v>
      </x:c>
      <x:c r="K397" s="140" t="n">
        <x:v>1010</x:v>
      </x:c>
      <x:c r="L397" s="140" t="n">
        <x:v>1100</x:v>
      </x:c>
      <x:c r="M397" s="140" t="n">
        <x:v>1010</x:v>
      </x:c>
      <x:c r="N397" s="141" t="n">
        <x:f>L397-M397</x:f>
        <x:v>90</x:v>
      </x:c>
      <x:c r="O397" s="142" t="n">
        <x:f>IF(L397&gt;0,N397/L397,"")</x:f>
        <x:v>0.08181818181818182</x:v>
      </x:c>
      <x:c r="P397" s="142" t="n">
        <x:f>IF(M397&gt;0,N397/M397,"")</x:f>
        <x:v>0.0891089108910891</x:v>
      </x:c>
      <x:c r="Q397" s="141" t="n">
        <x:f>ROUND(L397*(1+'Assumptions'!$B$7)/'Assumptions'!$B$9,0)*'Assumptions'!$B$9</x:f>
        <x:v>1210</x:v>
      </x:c>
      <x:c r="R397" s="141" t="n">
        <x:f>Q397-M397</x:f>
        <x:v>200</x:v>
      </x:c>
      <x:c r="S397" s="143" t="n">
        <x:f>'Assumptions'!$B$8</x:f>
        <x:v>12</x:v>
      </x:c>
      <x:c r="T397" s="141" t="n">
        <x:f>N397*S397</x:f>
        <x:v>1080</x:v>
      </x:c>
      <x:c r="U397" s="139" t="str">
        <x:v>Source Valid</x:v>
      </x:c>
      <x:c r="V397" s="139" t="str">
        <x:v>High</x:v>
      </x:c>
      <x:c r="W397" s="147" t="str">
        <x:v>Source wholesale and buying prices retained</x:v>
      </x:c>
      <x:c r="X397" s="139" t="str">
        <x:v>Ready</x:v>
      </x:c>
      <x:c r="Y397" s="144" t="b">
        <x:v>1</x:v>
      </x:c>
      <x:c r="Z397" s="139" t="str">
        <x:v>WS RATES.pdf</x:v>
      </x:c>
      <x:c r="AA397" s="139" t="n">
        <x:v>11</x:v>
      </x:c>
      <x:c r="AB397" s="139" t="n">
        <x:v>37</x:v>
      </x:c>
      <x:c r="AC397" s="139" t="str">
        <x:v>CTIFREE UL180 PRO</x:v>
      </x:c>
      <x:c r="AD397" s="145" t="n">
        <x:v>1100</x:v>
      </x:c>
      <x:c r="AE397" s="147" t="str">
        <x:v>Merged across PDFs — Exact/source-linked match</x:v>
      </x:c>
      <x:c r="AF397" s="147" t="str">
        <x:v>Exact WS RATES.pdf name</x:v>
      </x:c>
      <x:c r="AG397" s="147" t="str">
        <x:v>Exact WS RATES.pdf category</x:v>
      </x:c>
      <x:c r="AH397" s="139" t="str">
        <x:v>WS-RATES:11:37</x:v>
      </x:c>
      <x:c r="AI397" s="146"/>
      <x:c r="AJ397" s="146"/>
      <x:c r="AK397" s="146"/>
      <x:c r="AL397" s="146"/>
      <x:c r="AM397" s="146"/>
      <x:c r="AN397" s="147" t="str"/>
    </x:row>
    <x:row r="398">
      <x:c r="A398" s="139" t="str">
        <x:v>RS-000397</x:v>
      </x:c>
      <x:c r="B398" s="147" t="str">
        <x:v>CTIFREE UL340 PRO</x:v>
      </x:c>
      <x:c r="C398" s="139" t="str">
        <x:v>SCIENTIFIC CALCULAT</x:v>
      </x:c>
      <x:c r="D398" s="139" t="str">
        <x:v>Both</x:v>
      </x:c>
      <x:c r="E398" s="147" t="str">
        <x:v>From initial classified workbook</x:v>
      </x:c>
      <x:c r="F398" s="139" t="str">
        <x:v>Piece</x:v>
      </x:c>
      <x:c r="G398" s="139"/>
      <x:c r="H398" s="139" t="str">
        <x:v>Not stated</x:v>
      </x:c>
      <x:c r="I398" s="139" t="str">
        <x:v>PKR</x:v>
      </x:c>
      <x:c r="J398" s="140" t="n">
        <x:v>1150</x:v>
      </x:c>
      <x:c r="K398" s="140" t="n">
        <x:v>1040</x:v>
      </x:c>
      <x:c r="L398" s="140" t="n">
        <x:v>1150</x:v>
      </x:c>
      <x:c r="M398" s="140" t="n">
        <x:v>1040</x:v>
      </x:c>
      <x:c r="N398" s="141" t="n">
        <x:f>L398-M398</x:f>
        <x:v>110</x:v>
      </x:c>
      <x:c r="O398" s="142" t="n">
        <x:f>IF(L398&gt;0,N398/L398,"")</x:f>
        <x:v>0.09565217391304348</x:v>
      </x:c>
      <x:c r="P398" s="142" t="n">
        <x:f>IF(M398&gt;0,N398/M398,"")</x:f>
        <x:v>0.10576923076923077</x:v>
      </x:c>
      <x:c r="Q398" s="141" t="n">
        <x:f>ROUND(L398*(1+'Assumptions'!$B$7)/'Assumptions'!$B$9,0)*'Assumptions'!$B$9</x:f>
        <x:v>1265</x:v>
      </x:c>
      <x:c r="R398" s="141" t="n">
        <x:f>Q398-M398</x:f>
        <x:v>225</x:v>
      </x:c>
      <x:c r="S398" s="143" t="n">
        <x:f>'Assumptions'!$B$8</x:f>
        <x:v>12</x:v>
      </x:c>
      <x:c r="T398" s="141" t="n">
        <x:f>N398*S398</x:f>
        <x:v>1320</x:v>
      </x:c>
      <x:c r="U398" s="139" t="str">
        <x:v>Source Valid</x:v>
      </x:c>
      <x:c r="V398" s="139" t="str">
        <x:v>High</x:v>
      </x:c>
      <x:c r="W398" s="147" t="str">
        <x:v>Source wholesale and buying prices retained</x:v>
      </x:c>
      <x:c r="X398" s="139" t="str">
        <x:v>Ready</x:v>
      </x:c>
      <x:c r="Y398" s="144" t="b">
        <x:v>1</x:v>
      </x:c>
      <x:c r="Z398" s="139" t="str">
        <x:v>WS RATES.pdf</x:v>
      </x:c>
      <x:c r="AA398" s="139" t="n">
        <x:v>12</x:v>
      </x:c>
      <x:c r="AB398" s="139" t="n">
        <x:v>2</x:v>
      </x:c>
      <x:c r="AC398" s="139" t="str">
        <x:v>CTIFREE UL340 PRO</x:v>
      </x:c>
      <x:c r="AD398" s="145" t="n">
        <x:v>1150</x:v>
      </x:c>
      <x:c r="AE398" s="147" t="str">
        <x:v>Merged across PDFs — Exact/source-linked match</x:v>
      </x:c>
      <x:c r="AF398" s="147" t="str">
        <x:v>Exact WS RATES.pdf name</x:v>
      </x:c>
      <x:c r="AG398" s="147" t="str">
        <x:v>Exact WS RATES.pdf category</x:v>
      </x:c>
      <x:c r="AH398" s="139" t="str">
        <x:v>WS-RATES:12:2</x:v>
      </x:c>
      <x:c r="AI398" s="146"/>
      <x:c r="AJ398" s="146"/>
      <x:c r="AK398" s="146"/>
      <x:c r="AL398" s="146"/>
      <x:c r="AM398" s="146"/>
      <x:c r="AN398" s="147" t="str"/>
    </x:row>
    <x:row r="399">
      <x:c r="A399" s="139" t="str">
        <x:v>RS-000398</x:v>
      </x:c>
      <x:c r="B399" s="147" t="str">
        <x:v>CTIFREE UL140G</x:v>
      </x:c>
      <x:c r="C399" s="139" t="str">
        <x:v>SCIENTIFIC CALCULAT</x:v>
      </x:c>
      <x:c r="D399" s="139" t="str">
        <x:v>Both</x:v>
      </x:c>
      <x:c r="E399" s="147" t="str">
        <x:v>From initial classified workbook</x:v>
      </x:c>
      <x:c r="F399" s="139" t="str">
        <x:v>Piece</x:v>
      </x:c>
      <x:c r="G399" s="139"/>
      <x:c r="H399" s="139" t="str">
        <x:v>Not stated</x:v>
      </x:c>
      <x:c r="I399" s="139" t="str">
        <x:v>PKR</x:v>
      </x:c>
      <x:c r="J399" s="140" t="n">
        <x:v>1050</x:v>
      </x:c>
      <x:c r="K399" s="140" t="n">
        <x:v>940</x:v>
      </x:c>
      <x:c r="L399" s="140" t="n">
        <x:v>1050</x:v>
      </x:c>
      <x:c r="M399" s="140" t="n">
        <x:v>940</x:v>
      </x:c>
      <x:c r="N399" s="141" t="n">
        <x:f>L399-M399</x:f>
        <x:v>110</x:v>
      </x:c>
      <x:c r="O399" s="142" t="n">
        <x:f>IF(L399&gt;0,N399/L399,"")</x:f>
        <x:v>0.10476190476190476</x:v>
      </x:c>
      <x:c r="P399" s="142" t="n">
        <x:f>IF(M399&gt;0,N399/M399,"")</x:f>
        <x:v>0.11702127659574468</x:v>
      </x:c>
      <x:c r="Q399" s="141" t="n">
        <x:f>ROUND(L399*(1+'Assumptions'!$B$7)/'Assumptions'!$B$9,0)*'Assumptions'!$B$9</x:f>
        <x:v>1155</x:v>
      </x:c>
      <x:c r="R399" s="141" t="n">
        <x:f>Q399-M399</x:f>
        <x:v>215</x:v>
      </x:c>
      <x:c r="S399" s="143" t="n">
        <x:f>'Assumptions'!$B$8</x:f>
        <x:v>12</x:v>
      </x:c>
      <x:c r="T399" s="141" t="n">
        <x:f>N399*S399</x:f>
        <x:v>1320</x:v>
      </x:c>
      <x:c r="U399" s="139" t="str">
        <x:v>Source Valid</x:v>
      </x:c>
      <x:c r="V399" s="139" t="str">
        <x:v>High</x:v>
      </x:c>
      <x:c r="W399" s="147" t="str">
        <x:v>Source wholesale and buying prices retained</x:v>
      </x:c>
      <x:c r="X399" s="139" t="str">
        <x:v>Ready</x:v>
      </x:c>
      <x:c r="Y399" s="144" t="b">
        <x:v>1</x:v>
      </x:c>
      <x:c r="Z399" s="139" t="str">
        <x:v>WS RATES.pdf</x:v>
      </x:c>
      <x:c r="AA399" s="139" t="n">
        <x:v>12</x:v>
      </x:c>
      <x:c r="AB399" s="139" t="n">
        <x:v>3</x:v>
      </x:c>
      <x:c r="AC399" s="139" t="str">
        <x:v>CTIFREE UL140G</x:v>
      </x:c>
      <x:c r="AD399" s="145" t="n">
        <x:v>1050</x:v>
      </x:c>
      <x:c r="AE399" s="147" t="str">
        <x:v>Merged across PDFs — Exact/source-linked match</x:v>
      </x:c>
      <x:c r="AF399" s="147" t="str">
        <x:v>Exact WS RATES.pdf name</x:v>
      </x:c>
      <x:c r="AG399" s="147" t="str">
        <x:v>Exact WS RATES.pdf category</x:v>
      </x:c>
      <x:c r="AH399" s="139" t="str">
        <x:v>WS-RATES:12:3</x:v>
      </x:c>
      <x:c r="AI399" s="146"/>
      <x:c r="AJ399" s="146"/>
      <x:c r="AK399" s="146"/>
      <x:c r="AL399" s="146"/>
      <x:c r="AM399" s="146"/>
      <x:c r="AN399" s="147" t="str"/>
    </x:row>
    <x:row r="400">
      <x:c r="A400" s="139" t="str">
        <x:v>RS-000399</x:v>
      </x:c>
      <x:c r="B400" s="147" t="str">
        <x:v>CALCULATOR CELL LR1130 + LR44</x:v>
      </x:c>
      <x:c r="C400" s="139" t="str">
        <x:v>CHINA</x:v>
      </x:c>
      <x:c r="D400" s="139" t="str">
        <x:v>Both</x:v>
      </x:c>
      <x:c r="E400" s="147" t="str">
        <x:v>From initial classified workbook</x:v>
      </x:c>
      <x:c r="F400" s="139" t="str">
        <x:v>Piece</x:v>
      </x:c>
      <x:c r="G400" s="139"/>
      <x:c r="H400" s="139" t="str">
        <x:v>Not stated</x:v>
      </x:c>
      <x:c r="I400" s="139" t="str">
        <x:v>PKR</x:v>
      </x:c>
      <x:c r="J400" s="140" t="n">
        <x:v>100</x:v>
      </x:c>
      <x:c r="K400" s="140" t="n">
        <x:v>65</x:v>
      </x:c>
      <x:c r="L400" s="140" t="n">
        <x:v>100</x:v>
      </x:c>
      <x:c r="M400" s="140" t="n">
        <x:v>65</x:v>
      </x:c>
      <x:c r="N400" s="141" t="n">
        <x:f>L400-M400</x:f>
        <x:v>35</x:v>
      </x:c>
      <x:c r="O400" s="142" t="n">
        <x:f>IF(L400&gt;0,N400/L400,"")</x:f>
        <x:v>0.35</x:v>
      </x:c>
      <x:c r="P400" s="142" t="n">
        <x:f>IF(M400&gt;0,N400/M400,"")</x:f>
        <x:v>0.5384615384615384</x:v>
      </x:c>
      <x:c r="Q400" s="141" t="n">
        <x:f>ROUND(L400*(1+'Assumptions'!$B$7)/'Assumptions'!$B$9,0)*'Assumptions'!$B$9</x:f>
        <x:v>110</x:v>
      </x:c>
      <x:c r="R400" s="141" t="n">
        <x:f>Q400-M400</x:f>
        <x:v>45</x:v>
      </x:c>
      <x:c r="S400" s="143" t="n">
        <x:f>'Assumptions'!$B$8</x:f>
        <x:v>12</x:v>
      </x:c>
      <x:c r="T400" s="141" t="n">
        <x:f>N400*S400</x:f>
        <x:v>420</x:v>
      </x:c>
      <x:c r="U400" s="139" t="str">
        <x:v>Source Valid</x:v>
      </x:c>
      <x:c r="V400" s="139" t="str">
        <x:v>High</x:v>
      </x:c>
      <x:c r="W400" s="147" t="str">
        <x:v>Source wholesale and buying prices retained</x:v>
      </x:c>
      <x:c r="X400" s="139" t="str">
        <x:v>Ready</x:v>
      </x:c>
      <x:c r="Y400" s="144" t="b">
        <x:v>1</x:v>
      </x:c>
      <x:c r="Z400" s="139" t="str">
        <x:v>WS RATES.pdf</x:v>
      </x:c>
      <x:c r="AA400" s="139" t="n">
        <x:v>12</x:v>
      </x:c>
      <x:c r="AB400" s="139" t="n">
        <x:v>4</x:v>
      </x:c>
      <x:c r="AC400" s="139" t="str">
        <x:v>CALCULATOR CELL LR1130 +</x:v>
      </x:c>
      <x:c r="AD400" s="145" t="n">
        <x:v>100</x:v>
      </x:c>
      <x:c r="AE400" s="147" t="str">
        <x:v>Merged across PDFs — Truncated-name completion</x:v>
      </x:c>
      <x:c r="AF400" s="147" t="str">
        <x:v>Completed/updated from WS RATES.pdf</x:v>
      </x:c>
      <x:c r="AG400" s="147" t="str">
        <x:v>Exact WS RATES.pdf category</x:v>
      </x:c>
      <x:c r="AH400" s="139" t="str">
        <x:v>WS-RATES:12:4</x:v>
      </x:c>
      <x:c r="AI400" s="146"/>
      <x:c r="AJ400" s="146"/>
      <x:c r="AK400" s="146"/>
      <x:c r="AL400" s="146"/>
      <x:c r="AM400" s="146"/>
      <x:c r="AN400" s="147" t="str"/>
    </x:row>
    <x:row r="401">
      <x:c r="A401" s="139" t="str">
        <x:v>RS-000400</x:v>
      </x:c>
      <x:c r="B401" s="147" t="str">
        <x:v>ADX GERMAN GLUE 230G</x:v>
      </x:c>
      <x:c r="C401" s="139" t="str">
        <x:v>GERMAN GLUE</x:v>
      </x:c>
      <x:c r="D401" s="139" t="str">
        <x:v>Both</x:v>
      </x:c>
      <x:c r="E401" s="147" t="str">
        <x:v>From initial classified workbook</x:v>
      </x:c>
      <x:c r="F401" s="139" t="str">
        <x:v>Piece</x:v>
      </x:c>
      <x:c r="G401" s="139"/>
      <x:c r="H401" s="139" t="str">
        <x:v>Not stated</x:v>
      </x:c>
      <x:c r="I401" s="139" t="str">
        <x:v>PKR</x:v>
      </x:c>
      <x:c r="J401" s="140" t="n">
        <x:v>220</x:v>
      </x:c>
      <x:c r="K401" s="140" t="n">
        <x:v>195</x:v>
      </x:c>
      <x:c r="L401" s="140" t="n">
        <x:v>220</x:v>
      </x:c>
      <x:c r="M401" s="140" t="n">
        <x:v>195</x:v>
      </x:c>
      <x:c r="N401" s="141" t="n">
        <x:f>L401-M401</x:f>
        <x:v>25</x:v>
      </x:c>
      <x:c r="O401" s="142" t="n">
        <x:f>IF(L401&gt;0,N401/L401,"")</x:f>
        <x:v>0.11363636363636363</x:v>
      </x:c>
      <x:c r="P401" s="142" t="n">
        <x:f>IF(M401&gt;0,N401/M401,"")</x:f>
        <x:v>0.1282051282051282</x:v>
      </x:c>
      <x:c r="Q401" s="141" t="n">
        <x:f>ROUND(L401*(1+'Assumptions'!$B$7)/'Assumptions'!$B$9,0)*'Assumptions'!$B$9</x:f>
        <x:v>240</x:v>
      </x:c>
      <x:c r="R401" s="141" t="n">
        <x:f>Q401-M401</x:f>
        <x:v>45</x:v>
      </x:c>
      <x:c r="S401" s="143" t="n">
        <x:f>'Assumptions'!$B$8</x:f>
        <x:v>12</x:v>
      </x:c>
      <x:c r="T401" s="141" t="n">
        <x:f>N401*S401</x:f>
        <x:v>300</x:v>
      </x:c>
      <x:c r="U401" s="139" t="str">
        <x:v>Source Valid</x:v>
      </x:c>
      <x:c r="V401" s="139" t="str">
        <x:v>High</x:v>
      </x:c>
      <x:c r="W401" s="147" t="str">
        <x:v>Source wholesale and buying prices retained</x:v>
      </x:c>
      <x:c r="X401" s="139" t="str">
        <x:v>Ready</x:v>
      </x:c>
      <x:c r="Y401" s="144" t="b">
        <x:v>1</x:v>
      </x:c>
      <x:c r="Z401" s="139" t="str">
        <x:v>WS RATES.pdf</x:v>
      </x:c>
      <x:c r="AA401" s="139" t="n">
        <x:v>12</x:v>
      </x:c>
      <x:c r="AB401" s="139" t="n">
        <x:v>5</x:v>
      </x:c>
      <x:c r="AC401" s="139" t="str">
        <x:v>ADX GERMAN GLUE 230G</x:v>
      </x:c>
      <x:c r="AD401" s="145" t="n">
        <x:v>220</x:v>
      </x:c>
      <x:c r="AE401" s="147" t="str">
        <x:v>Merged across PDFs — Exact/source-linked match</x:v>
      </x:c>
      <x:c r="AF401" s="147" t="str">
        <x:v>Exact WS RATES.pdf name</x:v>
      </x:c>
      <x:c r="AG401" s="147" t="str">
        <x:v>Exact WS RATES.pdf category</x:v>
      </x:c>
      <x:c r="AH401" s="139" t="str">
        <x:v>WS-RATES:12:5</x:v>
      </x:c>
      <x:c r="AI401" s="146"/>
      <x:c r="AJ401" s="146"/>
      <x:c r="AK401" s="146"/>
      <x:c r="AL401" s="146"/>
      <x:c r="AM401" s="146"/>
      <x:c r="AN401" s="147" t="str"/>
    </x:row>
    <x:row r="402">
      <x:c r="A402" s="139" t="str">
        <x:v>RS-000401</x:v>
      </x:c>
      <x:c r="B402" s="147" t="str">
        <x:v>ADX GERMAN GLUE 100G</x:v>
      </x:c>
      <x:c r="C402" s="139" t="str">
        <x:v>GERMAN GLUE</x:v>
      </x:c>
      <x:c r="D402" s="139" t="str">
        <x:v>Both</x:v>
      </x:c>
      <x:c r="E402" s="147" t="str">
        <x:v>From initial classified workbook</x:v>
      </x:c>
      <x:c r="F402" s="139" t="str">
        <x:v>Piece</x:v>
      </x:c>
      <x:c r="G402" s="139"/>
      <x:c r="H402" s="139" t="str">
        <x:v>Not stated</x:v>
      </x:c>
      <x:c r="I402" s="139" t="str">
        <x:v>PKR</x:v>
      </x:c>
      <x:c r="J402" s="140" t="n">
        <x:v>130</x:v>
      </x:c>
      <x:c r="K402" s="140" t="n">
        <x:v>110</x:v>
      </x:c>
      <x:c r="L402" s="140" t="n">
        <x:v>130</x:v>
      </x:c>
      <x:c r="M402" s="140" t="n">
        <x:v>110</x:v>
      </x:c>
      <x:c r="N402" s="141" t="n">
        <x:f>L402-M402</x:f>
        <x:v>20</x:v>
      </x:c>
      <x:c r="O402" s="142" t="n">
        <x:f>IF(L402&gt;0,N402/L402,"")</x:f>
        <x:v>0.15384615384615385</x:v>
      </x:c>
      <x:c r="P402" s="142" t="n">
        <x:f>IF(M402&gt;0,N402/M402,"")</x:f>
        <x:v>0.18181818181818182</x:v>
      </x:c>
      <x:c r="Q402" s="141" t="n">
        <x:f>ROUND(L402*(1+'Assumptions'!$B$7)/'Assumptions'!$B$9,0)*'Assumptions'!$B$9</x:f>
        <x:v>145</x:v>
      </x:c>
      <x:c r="R402" s="141" t="n">
        <x:f>Q402-M402</x:f>
        <x:v>35</x:v>
      </x:c>
      <x:c r="S402" s="143" t="n">
        <x:f>'Assumptions'!$B$8</x:f>
        <x:v>12</x:v>
      </x:c>
      <x:c r="T402" s="141" t="n">
        <x:f>N402*S402</x:f>
        <x:v>240</x:v>
      </x:c>
      <x:c r="U402" s="139" t="str">
        <x:v>Source Valid</x:v>
      </x:c>
      <x:c r="V402" s="139" t="str">
        <x:v>High</x:v>
      </x:c>
      <x:c r="W402" s="147" t="str">
        <x:v>Source wholesale and buying prices retained</x:v>
      </x:c>
      <x:c r="X402" s="139" t="str">
        <x:v>Ready</x:v>
      </x:c>
      <x:c r="Y402" s="144" t="b">
        <x:v>1</x:v>
      </x:c>
      <x:c r="Z402" s="139" t="str">
        <x:v>WS RATES.pdf</x:v>
      </x:c>
      <x:c r="AA402" s="139" t="n">
        <x:v>12</x:v>
      </x:c>
      <x:c r="AB402" s="139" t="n">
        <x:v>6</x:v>
      </x:c>
      <x:c r="AC402" s="139" t="str">
        <x:v>ADX GERMAN GLUE 100G</x:v>
      </x:c>
      <x:c r="AD402" s="145" t="n">
        <x:v>130</x:v>
      </x:c>
      <x:c r="AE402" s="147" t="str">
        <x:v>Merged across PDFs — Exact/source-linked match</x:v>
      </x:c>
      <x:c r="AF402" s="147" t="str">
        <x:v>Exact WS RATES.pdf name</x:v>
      </x:c>
      <x:c r="AG402" s="147" t="str">
        <x:v>Exact WS RATES.pdf category</x:v>
      </x:c>
      <x:c r="AH402" s="139" t="str">
        <x:v>WS-RATES:12:6</x:v>
      </x:c>
      <x:c r="AI402" s="146"/>
      <x:c r="AJ402" s="146"/>
      <x:c r="AK402" s="146"/>
      <x:c r="AL402" s="146"/>
      <x:c r="AM402" s="146"/>
      <x:c r="AN402" s="147" t="str"/>
    </x:row>
    <x:row r="403">
      <x:c r="A403" s="139" t="str">
        <x:v>RS-000402</x:v>
      </x:c>
      <x:c r="B403" s="147" t="str">
        <x:v>SHADI LIFAFA CARD DORI</x:v>
      </x:c>
      <x:c r="C403" s="139" t="str">
        <x:v>LIFAFA</x:v>
      </x:c>
      <x:c r="D403" s="139" t="str">
        <x:v>Both</x:v>
      </x:c>
      <x:c r="E403" s="147" t="str">
        <x:v>From initial classified workbook</x:v>
      </x:c>
      <x:c r="F403" s="139" t="str">
        <x:v>Piece</x:v>
      </x:c>
      <x:c r="G403" s="139"/>
      <x:c r="H403" s="139" t="str">
        <x:v>Not stated</x:v>
      </x:c>
      <x:c r="I403" s="139" t="str">
        <x:v>PKR</x:v>
      </x:c>
      <x:c r="J403" s="140" t="n">
        <x:v>60</x:v>
      </x:c>
      <x:c r="K403" s="140" t="n">
        <x:v>45</x:v>
      </x:c>
      <x:c r="L403" s="140" t="n">
        <x:v>60</x:v>
      </x:c>
      <x:c r="M403" s="140" t="n">
        <x:v>45</x:v>
      </x:c>
      <x:c r="N403" s="141" t="n">
        <x:f>L403-M403</x:f>
        <x:v>15</x:v>
      </x:c>
      <x:c r="O403" s="142" t="n">
        <x:f>IF(L403&gt;0,N403/L403,"")</x:f>
        <x:v>0.25</x:v>
      </x:c>
      <x:c r="P403" s="142" t="n">
        <x:f>IF(M403&gt;0,N403/M403,"")</x:f>
        <x:v>0.3333333333333333</x:v>
      </x:c>
      <x:c r="Q403" s="141" t="n">
        <x:f>ROUND(L403*(1+'Assumptions'!$B$7)/'Assumptions'!$B$9,0)*'Assumptions'!$B$9</x:f>
        <x:v>65</x:v>
      </x:c>
      <x:c r="R403" s="141" t="n">
        <x:f>Q403-M403</x:f>
        <x:v>20</x:v>
      </x:c>
      <x:c r="S403" s="143" t="n">
        <x:f>'Assumptions'!$B$8</x:f>
        <x:v>12</x:v>
      </x:c>
      <x:c r="T403" s="141" t="n">
        <x:f>N403*S403</x:f>
        <x:v>180</x:v>
      </x:c>
      <x:c r="U403" s="139" t="str">
        <x:v>Source Valid</x:v>
      </x:c>
      <x:c r="V403" s="139" t="str">
        <x:v>High</x:v>
      </x:c>
      <x:c r="W403" s="147" t="str">
        <x:v>Source wholesale and buying prices retained</x:v>
      </x:c>
      <x:c r="X403" s="139" t="str">
        <x:v>Ready</x:v>
      </x:c>
      <x:c r="Y403" s="144" t="b">
        <x:v>1</x:v>
      </x:c>
      <x:c r="Z403" s="139" t="str">
        <x:v>WS RATES.pdf</x:v>
      </x:c>
      <x:c r="AA403" s="139" t="n">
        <x:v>12</x:v>
      </x:c>
      <x:c r="AB403" s="139" t="n">
        <x:v>7</x:v>
      </x:c>
      <x:c r="AC403" s="139" t="str">
        <x:v>SHADI LIFAFA CARD DORI</x:v>
      </x:c>
      <x:c r="AD403" s="145" t="n">
        <x:v>60</x:v>
      </x:c>
      <x:c r="AE403" s="147" t="str">
        <x:v>Merged across PDFs — Exact/source-linked match</x:v>
      </x:c>
      <x:c r="AF403" s="147" t="str">
        <x:v>Exact WS RATES.pdf name</x:v>
      </x:c>
      <x:c r="AG403" s="147" t="str">
        <x:v>Exact WS RATES.pdf category</x:v>
      </x:c>
      <x:c r="AH403" s="139" t="str">
        <x:v>WS-RATES:12:7</x:v>
      </x:c>
      <x:c r="AI403" s="146"/>
      <x:c r="AJ403" s="146"/>
      <x:c r="AK403" s="146"/>
      <x:c r="AL403" s="146"/>
      <x:c r="AM403" s="146"/>
      <x:c r="AN403" s="147" t="str"/>
    </x:row>
    <x:row r="404">
      <x:c r="A404" s="139" t="str">
        <x:v>RS-000403</x:v>
      </x:c>
      <x:c r="B404" s="147" t="str">
        <x:v>DUX GEL PEN 6000</x:v>
      </x:c>
      <x:c r="C404" s="139" t="str">
        <x:v>GEL PEN</x:v>
      </x:c>
      <x:c r="D404" s="139" t="str">
        <x:v>Both</x:v>
      </x:c>
      <x:c r="E404" s="147" t="str">
        <x:v>From initial classified workbook</x:v>
      </x:c>
      <x:c r="F404" s="139" t="str">
        <x:v>Piece</x:v>
      </x:c>
      <x:c r="G404" s="139"/>
      <x:c r="H404" s="139" t="str">
        <x:v>Not stated</x:v>
      </x:c>
      <x:c r="I404" s="139" t="str">
        <x:v>PKR</x:v>
      </x:c>
      <x:c r="J404" s="140" t="n">
        <x:v>840</x:v>
      </x:c>
      <x:c r="K404" s="140" t="n">
        <x:v>790</x:v>
      </x:c>
      <x:c r="L404" s="140" t="n">
        <x:v>840</x:v>
      </x:c>
      <x:c r="M404" s="140" t="n">
        <x:v>790</x:v>
      </x:c>
      <x:c r="N404" s="141" t="n">
        <x:f>L404-M404</x:f>
        <x:v>50</x:v>
      </x:c>
      <x:c r="O404" s="142" t="n">
        <x:f>IF(L404&gt;0,N404/L404,"")</x:f>
        <x:v>0.05952380952380952</x:v>
      </x:c>
      <x:c r="P404" s="142" t="n">
        <x:f>IF(M404&gt;0,N404/M404,"")</x:f>
        <x:v>0.06329113924050633</x:v>
      </x:c>
      <x:c r="Q404" s="141" t="n">
        <x:f>ROUND(L404*(1+'Assumptions'!$B$7)/'Assumptions'!$B$9,0)*'Assumptions'!$B$9</x:f>
        <x:v>925</x:v>
      </x:c>
      <x:c r="R404" s="141" t="n">
        <x:f>Q404-M404</x:f>
        <x:v>135</x:v>
      </x:c>
      <x:c r="S404" s="143" t="n">
        <x:f>'Assumptions'!$B$8</x:f>
        <x:v>12</x:v>
      </x:c>
      <x:c r="T404" s="141" t="n">
        <x:f>N404*S404</x:f>
        <x:v>600</x:v>
      </x:c>
      <x:c r="U404" s="139" t="str">
        <x:v>Source Valid</x:v>
      </x:c>
      <x:c r="V404" s="139" t="str">
        <x:v>High</x:v>
      </x:c>
      <x:c r="W404" s="147" t="str">
        <x:v>Source wholesale and buying prices retained</x:v>
      </x:c>
      <x:c r="X404" s="139" t="str">
        <x:v>Ready</x:v>
      </x:c>
      <x:c r="Y404" s="144" t="b">
        <x:v>1</x:v>
      </x:c>
      <x:c r="Z404" s="139" t="str">
        <x:v>WS RATES.pdf</x:v>
      </x:c>
      <x:c r="AA404" s="139" t="n">
        <x:v>12</x:v>
      </x:c>
      <x:c r="AB404" s="139" t="n">
        <x:v>8</x:v>
      </x:c>
      <x:c r="AC404" s="139" t="str">
        <x:v>DUX GEL PEN 6000</x:v>
      </x:c>
      <x:c r="AD404" s="145" t="n">
        <x:v>840</x:v>
      </x:c>
      <x:c r="AE404" s="147" t="str">
        <x:v>Merged across PDFs — Exact/source-linked match</x:v>
      </x:c>
      <x:c r="AF404" s="147" t="str">
        <x:v>Exact WS RATES.pdf name</x:v>
      </x:c>
      <x:c r="AG404" s="147" t="str">
        <x:v>Exact WS RATES.pdf category</x:v>
      </x:c>
      <x:c r="AH404" s="139" t="str">
        <x:v>WS-RATES:12:8</x:v>
      </x:c>
      <x:c r="AI404" s="146"/>
      <x:c r="AJ404" s="146"/>
      <x:c r="AK404" s="146"/>
      <x:c r="AL404" s="146"/>
      <x:c r="AM404" s="146"/>
      <x:c r="AN404" s="147" t="str"/>
    </x:row>
    <x:row r="405">
      <x:c r="A405" s="139" t="str">
        <x:v>RS-000404</x:v>
      </x:c>
      <x:c r="B405" s="147" t="str">
        <x:v>TICK STAPLER PIN 23/13</x:v>
      </x:c>
      <x:c r="C405" s="139" t="str">
        <x:v>STAPLER PIN</x:v>
      </x:c>
      <x:c r="D405" s="139" t="str">
        <x:v>Both</x:v>
      </x:c>
      <x:c r="E405" s="147" t="str">
        <x:v>From initial classified workbook</x:v>
      </x:c>
      <x:c r="F405" s="139" t="str">
        <x:v>Piece</x:v>
      </x:c>
      <x:c r="G405" s="139"/>
      <x:c r="H405" s="139" t="str">
        <x:v>Not stated</x:v>
      </x:c>
      <x:c r="I405" s="139" t="str">
        <x:v>PKR</x:v>
      </x:c>
      <x:c r="J405" s="140" t="n">
        <x:v>170</x:v>
      </x:c>
      <x:c r="K405" s="140" t="n">
        <x:v>120</x:v>
      </x:c>
      <x:c r="L405" s="140" t="n">
        <x:v>170</x:v>
      </x:c>
      <x:c r="M405" s="140" t="n">
        <x:v>120</x:v>
      </x:c>
      <x:c r="N405" s="141" t="n">
        <x:f>L405-M405</x:f>
        <x:v>50</x:v>
      </x:c>
      <x:c r="O405" s="142" t="n">
        <x:f>IF(L405&gt;0,N405/L405,"")</x:f>
        <x:v>0.29411764705882354</x:v>
      </x:c>
      <x:c r="P405" s="142" t="n">
        <x:f>IF(M405&gt;0,N405/M405,"")</x:f>
        <x:v>0.4166666666666667</x:v>
      </x:c>
      <x:c r="Q405" s="141" t="n">
        <x:f>ROUND(L405*(1+'Assumptions'!$B$7)/'Assumptions'!$B$9,0)*'Assumptions'!$B$9</x:f>
        <x:v>185</x:v>
      </x:c>
      <x:c r="R405" s="141" t="n">
        <x:f>Q405-M405</x:f>
        <x:v>65</x:v>
      </x:c>
      <x:c r="S405" s="143" t="n">
        <x:f>'Assumptions'!$B$8</x:f>
        <x:v>12</x:v>
      </x:c>
      <x:c r="T405" s="141" t="n">
        <x:f>N405*S405</x:f>
        <x:v>600</x:v>
      </x:c>
      <x:c r="U405" s="139" t="str">
        <x:v>Source Valid</x:v>
      </x:c>
      <x:c r="V405" s="139" t="str">
        <x:v>High</x:v>
      </x:c>
      <x:c r="W405" s="147" t="str">
        <x:v>Source wholesale and buying prices retained</x:v>
      </x:c>
      <x:c r="X405" s="139" t="str">
        <x:v>Ready</x:v>
      </x:c>
      <x:c r="Y405" s="144" t="b">
        <x:v>1</x:v>
      </x:c>
      <x:c r="Z405" s="139" t="str">
        <x:v>WS RATES.pdf</x:v>
      </x:c>
      <x:c r="AA405" s="139" t="n">
        <x:v>12</x:v>
      </x:c>
      <x:c r="AB405" s="139" t="n">
        <x:v>9</x:v>
      </x:c>
      <x:c r="AC405" s="139" t="str">
        <x:v>TICK STAPLER PIN 23/13</x:v>
      </x:c>
      <x:c r="AD405" s="145" t="n">
        <x:v>170</x:v>
      </x:c>
      <x:c r="AE405" s="147" t="str">
        <x:v>Merged across PDFs — Exact/source-linked match</x:v>
      </x:c>
      <x:c r="AF405" s="147" t="str">
        <x:v>Exact WS RATES.pdf name</x:v>
      </x:c>
      <x:c r="AG405" s="147" t="str">
        <x:v>Exact WS RATES.pdf category</x:v>
      </x:c>
      <x:c r="AH405" s="139" t="str">
        <x:v>WS-RATES:12:9</x:v>
      </x:c>
      <x:c r="AI405" s="146"/>
      <x:c r="AJ405" s="146"/>
      <x:c r="AK405" s="146"/>
      <x:c r="AL405" s="146"/>
      <x:c r="AM405" s="146"/>
      <x:c r="AN405" s="147" t="str"/>
    </x:row>
    <x:row r="406">
      <x:c r="A406" s="139" t="str">
        <x:v>RS-000405</x:v>
      </x:c>
      <x:c r="B406" s="147" t="str">
        <x:v>TICK STAPLER PIN 23/10</x:v>
      </x:c>
      <x:c r="C406" s="139" t="str">
        <x:v>STAPLER PIN</x:v>
      </x:c>
      <x:c r="D406" s="139" t="str">
        <x:v>Both</x:v>
      </x:c>
      <x:c r="E406" s="147" t="str">
        <x:v>From initial classified workbook</x:v>
      </x:c>
      <x:c r="F406" s="139" t="str">
        <x:v>Piece</x:v>
      </x:c>
      <x:c r="G406" s="139"/>
      <x:c r="H406" s="139" t="str">
        <x:v>Not stated</x:v>
      </x:c>
      <x:c r="I406" s="139" t="str">
        <x:v>PKR</x:v>
      </x:c>
      <x:c r="J406" s="140" t="n">
        <x:v>140</x:v>
      </x:c>
      <x:c r="K406" s="140" t="n">
        <x:v>100</x:v>
      </x:c>
      <x:c r="L406" s="140" t="n">
        <x:v>140</x:v>
      </x:c>
      <x:c r="M406" s="140" t="n">
        <x:v>100</x:v>
      </x:c>
      <x:c r="N406" s="141" t="n">
        <x:f>L406-M406</x:f>
        <x:v>40</x:v>
      </x:c>
      <x:c r="O406" s="142" t="n">
        <x:f>IF(L406&gt;0,N406/L406,"")</x:f>
        <x:v>0.2857142857142857</x:v>
      </x:c>
      <x:c r="P406" s="142" t="n">
        <x:f>IF(M406&gt;0,N406/M406,"")</x:f>
        <x:v>0.4</x:v>
      </x:c>
      <x:c r="Q406" s="141" t="n">
        <x:f>ROUND(L406*(1+'Assumptions'!$B$7)/'Assumptions'!$B$9,0)*'Assumptions'!$B$9</x:f>
        <x:v>155</x:v>
      </x:c>
      <x:c r="R406" s="141" t="n">
        <x:f>Q406-M406</x:f>
        <x:v>55</x:v>
      </x:c>
      <x:c r="S406" s="143" t="n">
        <x:f>'Assumptions'!$B$8</x:f>
        <x:v>12</x:v>
      </x:c>
      <x:c r="T406" s="141" t="n">
        <x:f>N406*S406</x:f>
        <x:v>480</x:v>
      </x:c>
      <x:c r="U406" s="139" t="str">
        <x:v>Source Valid</x:v>
      </x:c>
      <x:c r="V406" s="139" t="str">
        <x:v>High</x:v>
      </x:c>
      <x:c r="W406" s="147" t="str">
        <x:v>Source wholesale and buying prices retained</x:v>
      </x:c>
      <x:c r="X406" s="139" t="str">
        <x:v>Ready</x:v>
      </x:c>
      <x:c r="Y406" s="144" t="b">
        <x:v>1</x:v>
      </x:c>
      <x:c r="Z406" s="139" t="str">
        <x:v>WS RATES.pdf</x:v>
      </x:c>
      <x:c r="AA406" s="139" t="n">
        <x:v>12</x:v>
      </x:c>
      <x:c r="AB406" s="139" t="n">
        <x:v>10</x:v>
      </x:c>
      <x:c r="AC406" s="139" t="str">
        <x:v>TICK STAPLER PIN 23/10</x:v>
      </x:c>
      <x:c r="AD406" s="145" t="n">
        <x:v>140</x:v>
      </x:c>
      <x:c r="AE406" s="147" t="str">
        <x:v>Merged across PDFs — Exact/source-linked match</x:v>
      </x:c>
      <x:c r="AF406" s="147" t="str">
        <x:v>Exact WS RATES.pdf name</x:v>
      </x:c>
      <x:c r="AG406" s="147" t="str">
        <x:v>Exact WS RATES.pdf category</x:v>
      </x:c>
      <x:c r="AH406" s="139" t="str">
        <x:v>WS-RATES:12:10</x:v>
      </x:c>
      <x:c r="AI406" s="146"/>
      <x:c r="AJ406" s="146"/>
      <x:c r="AK406" s="146"/>
      <x:c r="AL406" s="146"/>
      <x:c r="AM406" s="146"/>
      <x:c r="AN406" s="147" t="str"/>
    </x:row>
    <x:row r="407">
      <x:c r="A407" s="139" t="str">
        <x:v>RS-000406</x:v>
      </x:c>
      <x:c r="B407" s="147" t="str">
        <x:v>TICK STAPLER PIN 23/8</x:v>
      </x:c>
      <x:c r="C407" s="139" t="str">
        <x:v>STAPLER PIN</x:v>
      </x:c>
      <x:c r="D407" s="139" t="str">
        <x:v>Both</x:v>
      </x:c>
      <x:c r="E407" s="147" t="str">
        <x:v>From initial classified workbook</x:v>
      </x:c>
      <x:c r="F407" s="139" t="str">
        <x:v>Piece</x:v>
      </x:c>
      <x:c r="G407" s="139"/>
      <x:c r="H407" s="139" t="str">
        <x:v>Not stated</x:v>
      </x:c>
      <x:c r="I407" s="139" t="str">
        <x:v>PKR</x:v>
      </x:c>
      <x:c r="J407" s="140" t="n">
        <x:v>120</x:v>
      </x:c>
      <x:c r="K407" s="140" t="n">
        <x:v>92</x:v>
      </x:c>
      <x:c r="L407" s="140" t="n">
        <x:v>120</x:v>
      </x:c>
      <x:c r="M407" s="140" t="n">
        <x:v>92</x:v>
      </x:c>
      <x:c r="N407" s="141" t="n">
        <x:f>L407-M407</x:f>
        <x:v>28</x:v>
      </x:c>
      <x:c r="O407" s="142" t="n">
        <x:f>IF(L407&gt;0,N407/L407,"")</x:f>
        <x:v>0.23333333333333334</x:v>
      </x:c>
      <x:c r="P407" s="142" t="n">
        <x:f>IF(M407&gt;0,N407/M407,"")</x:f>
        <x:v>0.30434782608695654</x:v>
      </x:c>
      <x:c r="Q407" s="141" t="n">
        <x:f>ROUND(L407*(1+'Assumptions'!$B$7)/'Assumptions'!$B$9,0)*'Assumptions'!$B$9</x:f>
        <x:v>130</x:v>
      </x:c>
      <x:c r="R407" s="141" t="n">
        <x:f>Q407-M407</x:f>
        <x:v>38</x:v>
      </x:c>
      <x:c r="S407" s="143" t="n">
        <x:f>'Assumptions'!$B$8</x:f>
        <x:v>12</x:v>
      </x:c>
      <x:c r="T407" s="141" t="n">
        <x:f>N407*S407</x:f>
        <x:v>336</x:v>
      </x:c>
      <x:c r="U407" s="139" t="str">
        <x:v>Source Valid</x:v>
      </x:c>
      <x:c r="V407" s="139" t="str">
        <x:v>High</x:v>
      </x:c>
      <x:c r="W407" s="147" t="str">
        <x:v>Source wholesale and buying prices retained</x:v>
      </x:c>
      <x:c r="X407" s="139" t="str">
        <x:v>Ready</x:v>
      </x:c>
      <x:c r="Y407" s="144" t="b">
        <x:v>1</x:v>
      </x:c>
      <x:c r="Z407" s="139" t="str">
        <x:v>WS RATES.pdf</x:v>
      </x:c>
      <x:c r="AA407" s="139" t="n">
        <x:v>12</x:v>
      </x:c>
      <x:c r="AB407" s="139" t="n">
        <x:v>11</x:v>
      </x:c>
      <x:c r="AC407" s="139" t="str">
        <x:v>TICK STAPLER PIN 23/8</x:v>
      </x:c>
      <x:c r="AD407" s="145" t="n">
        <x:v>120</x:v>
      </x:c>
      <x:c r="AE407" s="147" t="str">
        <x:v>Merged across PDFs — Exact/source-linked match</x:v>
      </x:c>
      <x:c r="AF407" s="147" t="str">
        <x:v>Exact WS RATES.pdf name</x:v>
      </x:c>
      <x:c r="AG407" s="147" t="str">
        <x:v>Exact WS RATES.pdf category</x:v>
      </x:c>
      <x:c r="AH407" s="139" t="str">
        <x:v>WS-RATES:12:11</x:v>
      </x:c>
      <x:c r="AI407" s="146"/>
      <x:c r="AJ407" s="146"/>
      <x:c r="AK407" s="146"/>
      <x:c r="AL407" s="146"/>
      <x:c r="AM407" s="146"/>
      <x:c r="AN407" s="147" t="str"/>
    </x:row>
    <x:row r="408">
      <x:c r="A408" s="139" t="str">
        <x:v>RS-000407</x:v>
      </x:c>
      <x:c r="B408" s="147" t="str">
        <x:v>TICK/FS BOX FILE 3 INCH</x:v>
      </x:c>
      <x:c r="C408" s="139" t="str">
        <x:v>FILE</x:v>
      </x:c>
      <x:c r="D408" s="139" t="str">
        <x:v>Both</x:v>
      </x:c>
      <x:c r="E408" s="147" t="str">
        <x:v>From initial classified workbook</x:v>
      </x:c>
      <x:c r="F408" s="139" t="str">
        <x:v>Box</x:v>
      </x:c>
      <x:c r="G408" s="139"/>
      <x:c r="H408" s="139" t="str">
        <x:v>Not stated</x:v>
      </x:c>
      <x:c r="I408" s="139" t="str">
        <x:v>PKR</x:v>
      </x:c>
      <x:c r="J408" s="140" t="n">
        <x:v>285</x:v>
      </x:c>
      <x:c r="K408" s="140" t="n">
        <x:v>275</x:v>
      </x:c>
      <x:c r="L408" s="140" t="n">
        <x:v>285</x:v>
      </x:c>
      <x:c r="M408" s="140" t="n">
        <x:v>275</x:v>
      </x:c>
      <x:c r="N408" s="141" t="n">
        <x:f>L408-M408</x:f>
        <x:v>10</x:v>
      </x:c>
      <x:c r="O408" s="142" t="n">
        <x:f>IF(L408&gt;0,N408/L408,"")</x:f>
        <x:v>0.03508771929824561</x:v>
      </x:c>
      <x:c r="P408" s="142" t="n">
        <x:f>IF(M408&gt;0,N408/M408,"")</x:f>
        <x:v>0.03636363636363636</x:v>
      </x:c>
      <x:c r="Q408" s="141" t="n">
        <x:f>ROUND(L408*(1+'Assumptions'!$B$7)/'Assumptions'!$B$9,0)*'Assumptions'!$B$9</x:f>
        <x:v>315</x:v>
      </x:c>
      <x:c r="R408" s="141" t="n">
        <x:f>Q408-M408</x:f>
        <x:v>40</x:v>
      </x:c>
      <x:c r="S408" s="143" t="n">
        <x:f>'Assumptions'!$B$8</x:f>
        <x:v>12</x:v>
      </x:c>
      <x:c r="T408" s="141" t="n">
        <x:f>N408*S408</x:f>
        <x:v>120</x:v>
      </x:c>
      <x:c r="U408" s="139" t="str">
        <x:v>Source Valid</x:v>
      </x:c>
      <x:c r="V408" s="139" t="str">
        <x:v>High</x:v>
      </x:c>
      <x:c r="W408" s="147" t="str">
        <x:v>Source wholesale and buying prices retained</x:v>
      </x:c>
      <x:c r="X408" s="139" t="str">
        <x:v>Ready</x:v>
      </x:c>
      <x:c r="Y408" s="144" t="b">
        <x:v>1</x:v>
      </x:c>
      <x:c r="Z408" s="139" t="str">
        <x:v>WS RATES.pdf</x:v>
      </x:c>
      <x:c r="AA408" s="139" t="n">
        <x:v>12</x:v>
      </x:c>
      <x:c r="AB408" s="139" t="n">
        <x:v>12</x:v>
      </x:c>
      <x:c r="AC408" s="139" t="str">
        <x:v>TICK/FS BOX FILE 3 INCH</x:v>
      </x:c>
      <x:c r="AD408" s="145" t="n">
        <x:v>285</x:v>
      </x:c>
      <x:c r="AE408" s="147" t="str">
        <x:v>Merged across PDFs — Exact/source-linked match</x:v>
      </x:c>
      <x:c r="AF408" s="147" t="str">
        <x:v>Exact WS RATES.pdf name</x:v>
      </x:c>
      <x:c r="AG408" s="147" t="str">
        <x:v>Exact WS RATES.pdf category</x:v>
      </x:c>
      <x:c r="AH408" s="139" t="str">
        <x:v>WS-RATES:12:12</x:v>
      </x:c>
      <x:c r="AI408" s="146"/>
      <x:c r="AJ408" s="146"/>
      <x:c r="AK408" s="146"/>
      <x:c r="AL408" s="146"/>
      <x:c r="AM408" s="146"/>
      <x:c r="AN408" s="147" t="str"/>
    </x:row>
    <x:row r="409">
      <x:c r="A409" s="139" t="str">
        <x:v>RS-000408</x:v>
      </x:c>
      <x:c r="B409" s="147" t="str">
        <x:v>TICK CORRECTION PEN 24PC (BO</x:v>
      </x:c>
      <x:c r="C409" s="139" t="str">
        <x:v>Correction pen</x:v>
      </x:c>
      <x:c r="D409" s="139" t="str">
        <x:v>Wholesale/Bulk</x:v>
      </x:c>
      <x:c r="E409" s="147" t="str">
        <x:v>From initial classified workbook</x:v>
      </x:c>
      <x:c r="F409" s="139" t="str">
        <x:v>Pack</x:v>
      </x:c>
      <x:c r="G409" s="139" t="n">
        <x:v>24</x:v>
      </x:c>
      <x:c r="H409" s="139" t="str">
        <x:v>Parsed from product name</x:v>
      </x:c>
      <x:c r="I409" s="139" t="str">
        <x:v>PKR</x:v>
      </x:c>
      <x:c r="J409" s="140" t="n">
        <x:v>936</x:v>
      </x:c>
      <x:c r="K409" s="140" t="n">
        <x:v>450</x:v>
      </x:c>
      <x:c r="L409" s="140" t="n">
        <x:v>936</x:v>
      </x:c>
      <x:c r="M409" s="140" t="n">
        <x:v>450</x:v>
      </x:c>
      <x:c r="N409" s="141" t="n">
        <x:f>L409-M409</x:f>
        <x:v>486</x:v>
      </x:c>
      <x:c r="O409" s="142" t="n">
        <x:f>IF(L409&gt;0,N409/L409,"")</x:f>
        <x:v>0.5192307692307693</x:v>
      </x:c>
      <x:c r="P409" s="142" t="n">
        <x:f>IF(M409&gt;0,N409/M409,"")</x:f>
        <x:v>1.08</x:v>
      </x:c>
      <x:c r="Q409" s="141" t="n">
        <x:f>ROUND(L409*(1+'Assumptions'!$B$7)/'Assumptions'!$B$9,0)*'Assumptions'!$B$9</x:f>
        <x:v>1030</x:v>
      </x:c>
      <x:c r="R409" s="141" t="n">
        <x:f>Q409-M409</x:f>
        <x:v>580</x:v>
      </x:c>
      <x:c r="S409" s="143" t="n">
        <x:f>'Assumptions'!$B$8</x:f>
        <x:v>12</x:v>
      </x:c>
      <x:c r="T409" s="141" t="n">
        <x:f>N409*S409</x:f>
        <x:v>5832</x:v>
      </x:c>
      <x:c r="U409" s="139" t="str">
        <x:v>Source Valid</x:v>
      </x:c>
      <x:c r="V409" s="139" t="str">
        <x:v>High</x:v>
      </x:c>
      <x:c r="W409" s="147" t="str">
        <x:v>Source wholesale and buying prices retained</x:v>
      </x:c>
      <x:c r="X409" s="139" t="str">
        <x:v>Ready</x:v>
      </x:c>
      <x:c r="Y409" s="144" t="b">
        <x:v>1</x:v>
      </x:c>
      <x:c r="Z409" s="139" t="str">
        <x:v>WS RATES.pdf</x:v>
      </x:c>
      <x:c r="AA409" s="139" t="n">
        <x:v>12</x:v>
      </x:c>
      <x:c r="AB409" s="139" t="n">
        <x:v>13</x:v>
      </x:c>
      <x:c r="AC409" s="139" t="str">
        <x:v>TICK CORRECTION PEN 24PC</x:v>
      </x:c>
      <x:c r="AD409" s="145" t="n">
        <x:v>936</x:v>
      </x:c>
      <x:c r="AE409" s="147" t="str">
        <x:v>Merged across PDFs — Truncated-name completion</x:v>
      </x:c>
      <x:c r="AF409" s="147" t="str">
        <x:v>Completed/updated from WS RATES.pdf</x:v>
      </x:c>
      <x:c r="AG409" s="147" t="str">
        <x:v>Exact WS RATES.pdf category</x:v>
      </x:c>
      <x:c r="AH409" s="139" t="str">
        <x:v>WS-RATES:12:13</x:v>
      </x:c>
      <x:c r="AI409" s="146"/>
      <x:c r="AJ409" s="146"/>
      <x:c r="AK409" s="146"/>
      <x:c r="AL409" s="146"/>
      <x:c r="AM409" s="146"/>
      <x:c r="AN409" s="147" t="str"/>
    </x:row>
    <x:row r="410">
      <x:c r="A410" s="139" t="str">
        <x:v>RS-000409</x:v>
      </x:c>
      <x:c r="B410" s="147" t="str">
        <x:v>TICK CORRECTION PEN (1PC)</x:v>
      </x:c>
      <x:c r="C410" s="139" t="str">
        <x:v>Correction pen</x:v>
      </x:c>
      <x:c r="D410" s="139" t="str">
        <x:v>Both</x:v>
      </x:c>
      <x:c r="E410" s="147" t="str">
        <x:v>From initial classified workbook</x:v>
      </x:c>
      <x:c r="F410" s="139" t="str">
        <x:v>Piece</x:v>
      </x:c>
      <x:c r="G410" s="139" t="n">
        <x:v>1</x:v>
      </x:c>
      <x:c r="H410" s="139" t="str">
        <x:v>Parsed from product name</x:v>
      </x:c>
      <x:c r="I410" s="139" t="str">
        <x:v>PKR</x:v>
      </x:c>
      <x:c r="J410" s="140" t="n">
        <x:v>38</x:v>
      </x:c>
      <x:c r="K410" s="140" t="n">
        <x:v>37.5</x:v>
      </x:c>
      <x:c r="L410" s="140" t="n">
        <x:v>38</x:v>
      </x:c>
      <x:c r="M410" s="140" t="n">
        <x:v>37.5</x:v>
      </x:c>
      <x:c r="N410" s="141" t="n">
        <x:f>L410-M410</x:f>
        <x:v>0.5</x:v>
      </x:c>
      <x:c r="O410" s="142" t="n">
        <x:f>IF(L410&gt;0,N410/L410,"")</x:f>
        <x:v>0.013157894736842105</x:v>
      </x:c>
      <x:c r="P410" s="142" t="n">
        <x:f>IF(M410&gt;0,N410/M410,"")</x:f>
        <x:v>0.013333333333333334</x:v>
      </x:c>
      <x:c r="Q410" s="141" t="n">
        <x:f>ROUND(L410*(1+'Assumptions'!$B$7)/'Assumptions'!$B$9,0)*'Assumptions'!$B$9</x:f>
        <x:v>40</x:v>
      </x:c>
      <x:c r="R410" s="141" t="n">
        <x:f>Q410-M410</x:f>
        <x:v>2.5</x:v>
      </x:c>
      <x:c r="S410" s="143" t="n">
        <x:f>'Assumptions'!$B$8</x:f>
        <x:v>12</x:v>
      </x:c>
      <x:c r="T410" s="141" t="n">
        <x:f>N410*S410</x:f>
        <x:v>6</x:v>
      </x:c>
      <x:c r="U410" s="139" t="str">
        <x:v>Source Valid</x:v>
      </x:c>
      <x:c r="V410" s="139" t="str">
        <x:v>High</x:v>
      </x:c>
      <x:c r="W410" s="147" t="str">
        <x:v>Source wholesale and buying prices retained</x:v>
      </x:c>
      <x:c r="X410" s="139" t="str">
        <x:v>Ready</x:v>
      </x:c>
      <x:c r="Y410" s="144" t="b">
        <x:v>1</x:v>
      </x:c>
      <x:c r="Z410" s="139" t="str">
        <x:v>WS RATES.pdf</x:v>
      </x:c>
      <x:c r="AA410" s="139" t="n">
        <x:v>12</x:v>
      </x:c>
      <x:c r="AB410" s="139" t="n">
        <x:v>14</x:v>
      </x:c>
      <x:c r="AC410" s="139" t="str">
        <x:v>TICK CORRECTION PEN (1PC</x:v>
      </x:c>
      <x:c r="AD410" s="145" t="n">
        <x:v>38</x:v>
      </x:c>
      <x:c r="AE410" s="147" t="str">
        <x:v>Merged across PDFs — Exact/source-linked match</x:v>
      </x:c>
      <x:c r="AF410" s="147" t="str">
        <x:v>Completed/updated from WS RATES.pdf</x:v>
      </x:c>
      <x:c r="AG410" s="147" t="str">
        <x:v>Exact WS RATES.pdf category</x:v>
      </x:c>
      <x:c r="AH410" s="139" t="str">
        <x:v>WS-RATES:12:14</x:v>
      </x:c>
      <x:c r="AI410" s="146"/>
      <x:c r="AJ410" s="146"/>
      <x:c r="AK410" s="146"/>
      <x:c r="AL410" s="146"/>
      <x:c r="AM410" s="146"/>
      <x:c r="AN410" s="147" t="str"/>
    </x:row>
    <x:row r="411">
      <x:c r="A411" s="139" t="str">
        <x:v>RS-000410</x:v>
      </x:c>
      <x:c r="B411" s="147" t="str">
        <x:v>TICK ROLLER PEN (1PC)</x:v>
      </x:c>
      <x:c r="C411" s="139" t="str">
        <x:v>BALL POINT</x:v>
      </x:c>
      <x:c r="D411" s="139" t="str">
        <x:v>Both</x:v>
      </x:c>
      <x:c r="E411" s="147" t="str">
        <x:v>From initial classified workbook</x:v>
      </x:c>
      <x:c r="F411" s="139" t="str">
        <x:v>Piece</x:v>
      </x:c>
      <x:c r="G411" s="139" t="n">
        <x:v>1</x:v>
      </x:c>
      <x:c r="H411" s="139" t="str">
        <x:v>Parsed from product name</x:v>
      </x:c>
      <x:c r="I411" s="139" t="str">
        <x:v>PKR</x:v>
      </x:c>
      <x:c r="J411" s="140" t="n">
        <x:v>94</x:v>
      </x:c>
      <x:c r="K411" s="140" t="n">
        <x:v>89</x:v>
      </x:c>
      <x:c r="L411" s="140" t="n">
        <x:v>94</x:v>
      </x:c>
      <x:c r="M411" s="140" t="n">
        <x:v>89</x:v>
      </x:c>
      <x:c r="N411" s="141" t="n">
        <x:f>L411-M411</x:f>
        <x:v>5</x:v>
      </x:c>
      <x:c r="O411" s="142" t="n">
        <x:f>IF(L411&gt;0,N411/L411,"")</x:f>
        <x:v>0.05319148936170213</x:v>
      </x:c>
      <x:c r="P411" s="142" t="n">
        <x:f>IF(M411&gt;0,N411/M411,"")</x:f>
        <x:v>0.056179775280898875</x:v>
      </x:c>
      <x:c r="Q411" s="141" t="n">
        <x:f>ROUND(L411*(1+'Assumptions'!$B$7)/'Assumptions'!$B$9,0)*'Assumptions'!$B$9</x:f>
        <x:v>105</x:v>
      </x:c>
      <x:c r="R411" s="141" t="n">
        <x:f>Q411-M411</x:f>
        <x:v>16</x:v>
      </x:c>
      <x:c r="S411" s="143" t="n">
        <x:f>'Assumptions'!$B$8</x:f>
        <x:v>12</x:v>
      </x:c>
      <x:c r="T411" s="141" t="n">
        <x:f>N411*S411</x:f>
        <x:v>60</x:v>
      </x:c>
      <x:c r="U411" s="139" t="str">
        <x:v>Source Valid</x:v>
      </x:c>
      <x:c r="V411" s="139" t="str">
        <x:v>High</x:v>
      </x:c>
      <x:c r="W411" s="147" t="str">
        <x:v>Source wholesale and buying prices retained</x:v>
      </x:c>
      <x:c r="X411" s="139" t="str">
        <x:v>Ready</x:v>
      </x:c>
      <x:c r="Y411" s="144" t="b">
        <x:v>1</x:v>
      </x:c>
      <x:c r="Z411" s="139" t="str">
        <x:v>WS RATES.pdf</x:v>
      </x:c>
      <x:c r="AA411" s="139" t="n">
        <x:v>12</x:v>
      </x:c>
      <x:c r="AB411" s="139" t="n">
        <x:v>15</x:v>
      </x:c>
      <x:c r="AC411" s="139" t="str">
        <x:v>TICK ROLLER PEN (1PC)</x:v>
      </x:c>
      <x:c r="AD411" s="145" t="n">
        <x:v>94</x:v>
      </x:c>
      <x:c r="AE411" s="147" t="str">
        <x:v>Merged across PDFs — Exact/source-linked match</x:v>
      </x:c>
      <x:c r="AF411" s="147" t="str">
        <x:v>Exact WS RATES.pdf name</x:v>
      </x:c>
      <x:c r="AG411" s="147" t="str">
        <x:v>Exact WS RATES.pdf category</x:v>
      </x:c>
      <x:c r="AH411" s="139" t="str">
        <x:v>WS-RATES:12:15</x:v>
      </x:c>
      <x:c r="AI411" s="146"/>
      <x:c r="AJ411" s="146"/>
      <x:c r="AK411" s="146"/>
      <x:c r="AL411" s="146"/>
      <x:c r="AM411" s="146"/>
      <x:c r="AN411" s="147" t="str"/>
    </x:row>
    <x:row r="412">
      <x:c r="A412" s="139" t="str">
        <x:v>RS-000411</x:v>
      </x:c>
      <x:c r="B412" s="147" t="str">
        <x:v>TICK ALIF PENCIL</x:v>
      </x:c>
      <x:c r="C412" s="139" t="str">
        <x:v>PENCILS</x:v>
      </x:c>
      <x:c r="D412" s="139" t="str">
        <x:v>Both</x:v>
      </x:c>
      <x:c r="E412" s="147" t="str">
        <x:v>From initial classified workbook</x:v>
      </x:c>
      <x:c r="F412" s="139" t="str">
        <x:v>Piece</x:v>
      </x:c>
      <x:c r="G412" s="139"/>
      <x:c r="H412" s="139" t="str">
        <x:v>Not stated</x:v>
      </x:c>
      <x:c r="I412" s="139" t="str">
        <x:v>PKR</x:v>
      </x:c>
      <x:c r="J412" s="140" t="n">
        <x:v>170</x:v>
      </x:c>
      <x:c r="K412" s="140" t="n">
        <x:v>160</x:v>
      </x:c>
      <x:c r="L412" s="140" t="n">
        <x:v>170</x:v>
      </x:c>
      <x:c r="M412" s="140" t="n">
        <x:v>160</x:v>
      </x:c>
      <x:c r="N412" s="141" t="n">
        <x:f>L412-M412</x:f>
        <x:v>10</x:v>
      </x:c>
      <x:c r="O412" s="142" t="n">
        <x:f>IF(L412&gt;0,N412/L412,"")</x:f>
        <x:v>0.058823529411764705</x:v>
      </x:c>
      <x:c r="P412" s="142" t="n">
        <x:f>IF(M412&gt;0,N412/M412,"")</x:f>
        <x:v>0.0625</x:v>
      </x:c>
      <x:c r="Q412" s="141" t="n">
        <x:f>ROUND(L412*(1+'Assumptions'!$B$7)/'Assumptions'!$B$9,0)*'Assumptions'!$B$9</x:f>
        <x:v>185</x:v>
      </x:c>
      <x:c r="R412" s="141" t="n">
        <x:f>Q412-M412</x:f>
        <x:v>25</x:v>
      </x:c>
      <x:c r="S412" s="143" t="n">
        <x:f>'Assumptions'!$B$8</x:f>
        <x:v>12</x:v>
      </x:c>
      <x:c r="T412" s="141" t="n">
        <x:f>N412*S412</x:f>
        <x:v>120</x:v>
      </x:c>
      <x:c r="U412" s="139" t="str">
        <x:v>Source Valid</x:v>
      </x:c>
      <x:c r="V412" s="139" t="str">
        <x:v>High</x:v>
      </x:c>
      <x:c r="W412" s="147" t="str">
        <x:v>Source wholesale and buying prices retained</x:v>
      </x:c>
      <x:c r="X412" s="139" t="str">
        <x:v>Ready</x:v>
      </x:c>
      <x:c r="Y412" s="144" t="b">
        <x:v>1</x:v>
      </x:c>
      <x:c r="Z412" s="139" t="str">
        <x:v>WS RATES.pdf</x:v>
      </x:c>
      <x:c r="AA412" s="139" t="n">
        <x:v>12</x:v>
      </x:c>
      <x:c r="AB412" s="139" t="n">
        <x:v>16</x:v>
      </x:c>
      <x:c r="AC412" s="139" t="str">
        <x:v>TICK ALIF PENCIL</x:v>
      </x:c>
      <x:c r="AD412" s="145" t="n">
        <x:v>170</x:v>
      </x:c>
      <x:c r="AE412" s="147" t="str">
        <x:v>Merged across PDFs — Exact/source-linked match</x:v>
      </x:c>
      <x:c r="AF412" s="147" t="str">
        <x:v>Exact WS RATES.pdf name</x:v>
      </x:c>
      <x:c r="AG412" s="147" t="str">
        <x:v>Exact WS RATES.pdf category</x:v>
      </x:c>
      <x:c r="AH412" s="139" t="str">
        <x:v>WS-RATES:12:16</x:v>
      </x:c>
      <x:c r="AI412" s="146"/>
      <x:c r="AJ412" s="146"/>
      <x:c r="AK412" s="146"/>
      <x:c r="AL412" s="146"/>
      <x:c r="AM412" s="146"/>
      <x:c r="AN412" s="147" t="str"/>
    </x:row>
    <x:row r="413">
      <x:c r="A413" s="139" t="str">
        <x:v>RS-000412</x:v>
      </x:c>
      <x:c r="B413" s="147" t="str">
        <x:v>TICK PIN 10 NUMBER (BOX)</x:v>
      </x:c>
      <x:c r="C413" s="139" t="str">
        <x:v>STAPLER PIN</x:v>
      </x:c>
      <x:c r="D413" s="139" t="str">
        <x:v>Both</x:v>
      </x:c>
      <x:c r="E413" s="147" t="str">
        <x:v>From initial classified workbook</x:v>
      </x:c>
      <x:c r="F413" s="139" t="str">
        <x:v>Box</x:v>
      </x:c>
      <x:c r="G413" s="139"/>
      <x:c r="H413" s="139" t="str">
        <x:v>Not stated</x:v>
      </x:c>
      <x:c r="I413" s="139" t="str">
        <x:v>PKR</x:v>
      </x:c>
      <x:c r="J413" s="140" t="n">
        <x:v>550</x:v>
      </x:c>
      <x:c r="K413" s="140" t="n">
        <x:v>520</x:v>
      </x:c>
      <x:c r="L413" s="140" t="n">
        <x:v>550</x:v>
      </x:c>
      <x:c r="M413" s="140" t="n">
        <x:v>520</x:v>
      </x:c>
      <x:c r="N413" s="141" t="n">
        <x:f>L413-M413</x:f>
        <x:v>30</x:v>
      </x:c>
      <x:c r="O413" s="142" t="n">
        <x:f>IF(L413&gt;0,N413/L413,"")</x:f>
        <x:v>0.05454545454545454</x:v>
      </x:c>
      <x:c r="P413" s="142" t="n">
        <x:f>IF(M413&gt;0,N413/M413,"")</x:f>
        <x:v>0.057692307692307696</x:v>
      </x:c>
      <x:c r="Q413" s="141" t="n">
        <x:f>ROUND(L413*(1+'Assumptions'!$B$7)/'Assumptions'!$B$9,0)*'Assumptions'!$B$9</x:f>
        <x:v>605</x:v>
      </x:c>
      <x:c r="R413" s="141" t="n">
        <x:f>Q413-M413</x:f>
        <x:v>85</x:v>
      </x:c>
      <x:c r="S413" s="143" t="n">
        <x:f>'Assumptions'!$B$8</x:f>
        <x:v>12</x:v>
      </x:c>
      <x:c r="T413" s="141" t="n">
        <x:f>N413*S413</x:f>
        <x:v>360</x:v>
      </x:c>
      <x:c r="U413" s="139" t="str">
        <x:v>Source Valid</x:v>
      </x:c>
      <x:c r="V413" s="139" t="str">
        <x:v>High</x:v>
      </x:c>
      <x:c r="W413" s="147" t="str">
        <x:v>Source wholesale and buying prices retained</x:v>
      </x:c>
      <x:c r="X413" s="139" t="str">
        <x:v>Ready</x:v>
      </x:c>
      <x:c r="Y413" s="144" t="b">
        <x:v>1</x:v>
      </x:c>
      <x:c r="Z413" s="139" t="str">
        <x:v>WS RATES.pdf</x:v>
      </x:c>
      <x:c r="AA413" s="139" t="n">
        <x:v>12</x:v>
      </x:c>
      <x:c r="AB413" s="139" t="n">
        <x:v>17</x:v>
      </x:c>
      <x:c r="AC413" s="139" t="str">
        <x:v>TICK PIN 10 NUMBER (BOX)</x:v>
      </x:c>
      <x:c r="AD413" s="145" t="n">
        <x:v>550</x:v>
      </x:c>
      <x:c r="AE413" s="147" t="str">
        <x:v>Merged across PDFs — Exact/source-linked match</x:v>
      </x:c>
      <x:c r="AF413" s="147" t="str">
        <x:v>Exact WS RATES.pdf name</x:v>
      </x:c>
      <x:c r="AG413" s="147" t="str">
        <x:v>Exact WS RATES.pdf category</x:v>
      </x:c>
      <x:c r="AH413" s="139" t="str">
        <x:v>WS-RATES:12:17</x:v>
      </x:c>
      <x:c r="AI413" s="146"/>
      <x:c r="AJ413" s="146"/>
      <x:c r="AK413" s="146"/>
      <x:c r="AL413" s="146"/>
      <x:c r="AM413" s="146"/>
      <x:c r="AN413" s="147" t="str"/>
    </x:row>
    <x:row r="414">
      <x:c r="A414" s="139" t="str">
        <x:v>RS-000413</x:v>
      </x:c>
      <x:c r="B414" s="147" t="str">
        <x:v>TICK PIN 10 NUMBER (1PC)</x:v>
      </x:c>
      <x:c r="C414" s="139" t="str">
        <x:v>STAPLER PIN</x:v>
      </x:c>
      <x:c r="D414" s="139" t="str">
        <x:v>Both</x:v>
      </x:c>
      <x:c r="E414" s="147" t="str">
        <x:v>From initial classified workbook</x:v>
      </x:c>
      <x:c r="F414" s="139" t="str">
        <x:v>Piece</x:v>
      </x:c>
      <x:c r="G414" s="139" t="n">
        <x:v>1</x:v>
      </x:c>
      <x:c r="H414" s="139" t="str">
        <x:v>Parsed from product name</x:v>
      </x:c>
      <x:c r="I414" s="139" t="str">
        <x:v>PKR</x:v>
      </x:c>
      <x:c r="J414" s="140" t="n">
        <x:v>28</x:v>
      </x:c>
      <x:c r="K414" s="140" t="n">
        <x:v>26</x:v>
      </x:c>
      <x:c r="L414" s="140" t="n">
        <x:v>28</x:v>
      </x:c>
      <x:c r="M414" s="140" t="n">
        <x:v>26</x:v>
      </x:c>
      <x:c r="N414" s="141" t="n">
        <x:f>L414-M414</x:f>
        <x:v>2</x:v>
      </x:c>
      <x:c r="O414" s="142" t="n">
        <x:f>IF(L414&gt;0,N414/L414,"")</x:f>
        <x:v>0.07142857142857142</x:v>
      </x:c>
      <x:c r="P414" s="142" t="n">
        <x:f>IF(M414&gt;0,N414/M414,"")</x:f>
        <x:v>0.07692307692307693</x:v>
      </x:c>
      <x:c r="Q414" s="141" t="n">
        <x:f>ROUND(L414*(1+'Assumptions'!$B$7)/'Assumptions'!$B$9,0)*'Assumptions'!$B$9</x:f>
        <x:v>30</x:v>
      </x:c>
      <x:c r="R414" s="141" t="n">
        <x:f>Q414-M414</x:f>
        <x:v>4</x:v>
      </x:c>
      <x:c r="S414" s="143" t="n">
        <x:f>'Assumptions'!$B$8</x:f>
        <x:v>12</x:v>
      </x:c>
      <x:c r="T414" s="141" t="n">
        <x:f>N414*S414</x:f>
        <x:v>24</x:v>
      </x:c>
      <x:c r="U414" s="139" t="str">
        <x:v>Source Valid</x:v>
      </x:c>
      <x:c r="V414" s="139" t="str">
        <x:v>High</x:v>
      </x:c>
      <x:c r="W414" s="147" t="str">
        <x:v>Source wholesale and buying prices retained</x:v>
      </x:c>
      <x:c r="X414" s="139" t="str">
        <x:v>Ready</x:v>
      </x:c>
      <x:c r="Y414" s="144" t="b">
        <x:v>1</x:v>
      </x:c>
      <x:c r="Z414" s="139" t="str">
        <x:v>WS RATES.pdf</x:v>
      </x:c>
      <x:c r="AA414" s="139" t="n">
        <x:v>12</x:v>
      </x:c>
      <x:c r="AB414" s="139" t="n">
        <x:v>18</x:v>
      </x:c>
      <x:c r="AC414" s="139" t="str">
        <x:v>TICK PIN 10 NUMBER (1PC)</x:v>
      </x:c>
      <x:c r="AD414" s="145" t="n">
        <x:v>28</x:v>
      </x:c>
      <x:c r="AE414" s="147" t="str">
        <x:v>Merged across PDFs — Exact/source-linked match</x:v>
      </x:c>
      <x:c r="AF414" s="147" t="str">
        <x:v>Exact WS RATES.pdf name</x:v>
      </x:c>
      <x:c r="AG414" s="147" t="str">
        <x:v>Exact WS RATES.pdf category</x:v>
      </x:c>
      <x:c r="AH414" s="139" t="str">
        <x:v>WS-RATES:12:18</x:v>
      </x:c>
      <x:c r="AI414" s="146"/>
      <x:c r="AJ414" s="146"/>
      <x:c r="AK414" s="146"/>
      <x:c r="AL414" s="146"/>
      <x:c r="AM414" s="146"/>
      <x:c r="AN414" s="147" t="str"/>
    </x:row>
    <x:row r="415">
      <x:c r="A415" s="139" t="str">
        <x:v>RS-000414</x:v>
      </x:c>
      <x:c r="B415" s="147" t="str">
        <x:v>TICK PIN 24/6 (BOX)</x:v>
      </x:c>
      <x:c r="C415" s="139" t="str">
        <x:v>STAPLER PIN</x:v>
      </x:c>
      <x:c r="D415" s="139" t="str">
        <x:v>Both</x:v>
      </x:c>
      <x:c r="E415" s="147" t="str">
        <x:v>From initial classified workbook</x:v>
      </x:c>
      <x:c r="F415" s="139" t="str">
        <x:v>Box</x:v>
      </x:c>
      <x:c r="G415" s="139"/>
      <x:c r="H415" s="139" t="str">
        <x:v>Not stated</x:v>
      </x:c>
      <x:c r="I415" s="139" t="str">
        <x:v>PKR</x:v>
      </x:c>
      <x:c r="J415" s="140" t="n">
        <x:v>880</x:v>
      </x:c>
      <x:c r="K415" s="140" t="n">
        <x:v>850</x:v>
      </x:c>
      <x:c r="L415" s="140" t="n">
        <x:v>880</x:v>
      </x:c>
      <x:c r="M415" s="140" t="n">
        <x:v>850</x:v>
      </x:c>
      <x:c r="N415" s="141" t="n">
        <x:f>L415-M415</x:f>
        <x:v>30</x:v>
      </x:c>
      <x:c r="O415" s="142" t="n">
        <x:f>IF(L415&gt;0,N415/L415,"")</x:f>
        <x:v>0.03409090909090909</x:v>
      </x:c>
      <x:c r="P415" s="142" t="n">
        <x:f>IF(M415&gt;0,N415/M415,"")</x:f>
        <x:v>0.03529411764705882</x:v>
      </x:c>
      <x:c r="Q415" s="141" t="n">
        <x:f>ROUND(L415*(1+'Assumptions'!$B$7)/'Assumptions'!$B$9,0)*'Assumptions'!$B$9</x:f>
        <x:v>970</x:v>
      </x:c>
      <x:c r="R415" s="141" t="n">
        <x:f>Q415-M415</x:f>
        <x:v>120</x:v>
      </x:c>
      <x:c r="S415" s="143" t="n">
        <x:f>'Assumptions'!$B$8</x:f>
        <x:v>12</x:v>
      </x:c>
      <x:c r="T415" s="141" t="n">
        <x:f>N415*S415</x:f>
        <x:v>360</x:v>
      </x:c>
      <x:c r="U415" s="139" t="str">
        <x:v>Source Valid</x:v>
      </x:c>
      <x:c r="V415" s="139" t="str">
        <x:v>High</x:v>
      </x:c>
      <x:c r="W415" s="147" t="str">
        <x:v>Source wholesale and buying prices retained</x:v>
      </x:c>
      <x:c r="X415" s="139" t="str">
        <x:v>Ready</x:v>
      </x:c>
      <x:c r="Y415" s="144" t="b">
        <x:v>1</x:v>
      </x:c>
      <x:c r="Z415" s="139" t="str">
        <x:v>WS RATES.pdf</x:v>
      </x:c>
      <x:c r="AA415" s="139" t="n">
        <x:v>12</x:v>
      </x:c>
      <x:c r="AB415" s="139" t="n">
        <x:v>19</x:v>
      </x:c>
      <x:c r="AC415" s="139" t="str">
        <x:v>TICK PIN 24/6 (BOX)</x:v>
      </x:c>
      <x:c r="AD415" s="145" t="n">
        <x:v>880</x:v>
      </x:c>
      <x:c r="AE415" s="147" t="str">
        <x:v>Merged across PDFs — Exact/source-linked match</x:v>
      </x:c>
      <x:c r="AF415" s="147" t="str">
        <x:v>Exact WS RATES.pdf name</x:v>
      </x:c>
      <x:c r="AG415" s="147" t="str">
        <x:v>Exact WS RATES.pdf category</x:v>
      </x:c>
      <x:c r="AH415" s="139" t="str">
        <x:v>WS-RATES:12:19</x:v>
      </x:c>
      <x:c r="AI415" s="146"/>
      <x:c r="AJ415" s="146"/>
      <x:c r="AK415" s="146"/>
      <x:c r="AL415" s="146"/>
      <x:c r="AM415" s="146"/>
      <x:c r="AN415" s="147" t="str"/>
    </x:row>
    <x:row r="416">
      <x:c r="A416" s="139" t="str">
        <x:v>RS-000415</x:v>
      </x:c>
      <x:c r="B416" s="147" t="str">
        <x:v>TICK PIN 24/6 (1PC)</x:v>
      </x:c>
      <x:c r="C416" s="139" t="str">
        <x:v>STAPLER PIN</x:v>
      </x:c>
      <x:c r="D416" s="139" t="str">
        <x:v>Both</x:v>
      </x:c>
      <x:c r="E416" s="147" t="str">
        <x:v>From initial classified workbook</x:v>
      </x:c>
      <x:c r="F416" s="139" t="str">
        <x:v>Piece</x:v>
      </x:c>
      <x:c r="G416" s="139" t="n">
        <x:v>1</x:v>
      </x:c>
      <x:c r="H416" s="139" t="str">
        <x:v>Parsed from product name</x:v>
      </x:c>
      <x:c r="I416" s="139" t="str">
        <x:v>PKR</x:v>
      </x:c>
      <x:c r="J416" s="140" t="n">
        <x:v>46</x:v>
      </x:c>
      <x:c r="K416" s="140" t="n">
        <x:v>44</x:v>
      </x:c>
      <x:c r="L416" s="140" t="n">
        <x:v>46</x:v>
      </x:c>
      <x:c r="M416" s="140" t="n">
        <x:v>44</x:v>
      </x:c>
      <x:c r="N416" s="141" t="n">
        <x:f>L416-M416</x:f>
        <x:v>2</x:v>
      </x:c>
      <x:c r="O416" s="142" t="n">
        <x:f>IF(L416&gt;0,N416/L416,"")</x:f>
        <x:v>0.043478260869565216</x:v>
      </x:c>
      <x:c r="P416" s="142" t="n">
        <x:f>IF(M416&gt;0,N416/M416,"")</x:f>
        <x:v>0.045454545454545456</x:v>
      </x:c>
      <x:c r="Q416" s="141" t="n">
        <x:f>ROUND(L416*(1+'Assumptions'!$B$7)/'Assumptions'!$B$9,0)*'Assumptions'!$B$9</x:f>
        <x:v>50</x:v>
      </x:c>
      <x:c r="R416" s="141" t="n">
        <x:f>Q416-M416</x:f>
        <x:v>6</x:v>
      </x:c>
      <x:c r="S416" s="143" t="n">
        <x:f>'Assumptions'!$B$8</x:f>
        <x:v>12</x:v>
      </x:c>
      <x:c r="T416" s="141" t="n">
        <x:f>N416*S416</x:f>
        <x:v>24</x:v>
      </x:c>
      <x:c r="U416" s="139" t="str">
        <x:v>Source Valid</x:v>
      </x:c>
      <x:c r="V416" s="139" t="str">
        <x:v>High</x:v>
      </x:c>
      <x:c r="W416" s="147" t="str">
        <x:v>Source wholesale and buying prices retained</x:v>
      </x:c>
      <x:c r="X416" s="139" t="str">
        <x:v>Ready</x:v>
      </x:c>
      <x:c r="Y416" s="144" t="b">
        <x:v>1</x:v>
      </x:c>
      <x:c r="Z416" s="139" t="str">
        <x:v>WS RATES.pdf</x:v>
      </x:c>
      <x:c r="AA416" s="139" t="n">
        <x:v>12</x:v>
      </x:c>
      <x:c r="AB416" s="139" t="n">
        <x:v>20</x:v>
      </x:c>
      <x:c r="AC416" s="139" t="str">
        <x:v>TICK PIN 24/6 (1PC)</x:v>
      </x:c>
      <x:c r="AD416" s="145" t="n">
        <x:v>46</x:v>
      </x:c>
      <x:c r="AE416" s="147" t="str">
        <x:v>Merged across PDFs — Exact/source-linked match</x:v>
      </x:c>
      <x:c r="AF416" s="147" t="str">
        <x:v>Exact WS RATES.pdf name</x:v>
      </x:c>
      <x:c r="AG416" s="147" t="str">
        <x:v>Exact WS RATES.pdf category</x:v>
      </x:c>
      <x:c r="AH416" s="139" t="str">
        <x:v>WS-RATES:12:20</x:v>
      </x:c>
      <x:c r="AI416" s="146"/>
      <x:c r="AJ416" s="146"/>
      <x:c r="AK416" s="146"/>
      <x:c r="AL416" s="146"/>
      <x:c r="AM416" s="146"/>
      <x:c r="AN416" s="147" t="str"/>
    </x:row>
    <x:row r="417">
      <x:c r="A417" s="139" t="str">
        <x:v>RS-000416</x:v>
      </x:c>
      <x:c r="B417" s="147" t="str">
        <x:v>KN TENNIS BALL</x:v>
      </x:c>
      <x:c r="C417" s="139" t="str">
        <x:v>BALL</x:v>
      </x:c>
      <x:c r="D417" s="139" t="str">
        <x:v>Both</x:v>
      </x:c>
      <x:c r="E417" s="147" t="str">
        <x:v>From initial classified workbook</x:v>
      </x:c>
      <x:c r="F417" s="139" t="str">
        <x:v>Piece</x:v>
      </x:c>
      <x:c r="G417" s="139"/>
      <x:c r="H417" s="139" t="str">
        <x:v>Not stated</x:v>
      </x:c>
      <x:c r="I417" s="139" t="str">
        <x:v>PKR</x:v>
      </x:c>
      <x:c r="J417" s="140" t="n">
        <x:v>130</x:v>
      </x:c>
      <x:c r="K417" s="140" t="n">
        <x:v>85</x:v>
      </x:c>
      <x:c r="L417" s="140" t="n">
        <x:v>130</x:v>
      </x:c>
      <x:c r="M417" s="140" t="n">
        <x:v>85</x:v>
      </x:c>
      <x:c r="N417" s="141" t="n">
        <x:f>L417-M417</x:f>
        <x:v>45</x:v>
      </x:c>
      <x:c r="O417" s="142" t="n">
        <x:f>IF(L417&gt;0,N417/L417,"")</x:f>
        <x:v>0.34615384615384615</x:v>
      </x:c>
      <x:c r="P417" s="142" t="n">
        <x:f>IF(M417&gt;0,N417/M417,"")</x:f>
        <x:v>0.5294117647058824</x:v>
      </x:c>
      <x:c r="Q417" s="141" t="n">
        <x:f>ROUND(L417*(1+'Assumptions'!$B$7)/'Assumptions'!$B$9,0)*'Assumptions'!$B$9</x:f>
        <x:v>145</x:v>
      </x:c>
      <x:c r="R417" s="141" t="n">
        <x:f>Q417-M417</x:f>
        <x:v>60</x:v>
      </x:c>
      <x:c r="S417" s="143" t="n">
        <x:f>'Assumptions'!$B$8</x:f>
        <x:v>12</x:v>
      </x:c>
      <x:c r="T417" s="141" t="n">
        <x:f>N417*S417</x:f>
        <x:v>540</x:v>
      </x:c>
      <x:c r="U417" s="139" t="str">
        <x:v>Source Valid</x:v>
      </x:c>
      <x:c r="V417" s="139" t="str">
        <x:v>High</x:v>
      </x:c>
      <x:c r="W417" s="147" t="str">
        <x:v>Source wholesale and buying prices retained</x:v>
      </x:c>
      <x:c r="X417" s="139" t="str">
        <x:v>Ready</x:v>
      </x:c>
      <x:c r="Y417" s="144" t="b">
        <x:v>1</x:v>
      </x:c>
      <x:c r="Z417" s="139" t="str">
        <x:v>WS RATES.pdf</x:v>
      </x:c>
      <x:c r="AA417" s="139" t="n">
        <x:v>12</x:v>
      </x:c>
      <x:c r="AB417" s="139" t="n">
        <x:v>21</x:v>
      </x:c>
      <x:c r="AC417" s="139" t="str">
        <x:v>KN TENNIS BALL</x:v>
      </x:c>
      <x:c r="AD417" s="145" t="n">
        <x:v>130</x:v>
      </x:c>
      <x:c r="AE417" s="147" t="str">
        <x:v>Merged across PDFs — Exact/source-linked match</x:v>
      </x:c>
      <x:c r="AF417" s="147" t="str">
        <x:v>Exact WS RATES.pdf name</x:v>
      </x:c>
      <x:c r="AG417" s="147" t="str">
        <x:v>Exact WS RATES.pdf category</x:v>
      </x:c>
      <x:c r="AH417" s="139" t="str">
        <x:v>WS-RATES:12:21</x:v>
      </x:c>
      <x:c r="AI417" s="146"/>
      <x:c r="AJ417" s="146"/>
      <x:c r="AK417" s="146"/>
      <x:c r="AL417" s="146"/>
      <x:c r="AM417" s="146"/>
      <x:c r="AN417" s="147" t="str"/>
    </x:row>
    <x:row r="418">
      <x:c r="A418" s="139" t="str">
        <x:v>RS-000417</x:v>
      </x:c>
      <x:c r="B418" s="147" t="str">
        <x:v>KONEX RACKET</x:v>
      </x:c>
      <x:c r="C418" s="139" t="str">
        <x:v>RACKETS</x:v>
      </x:c>
      <x:c r="D418" s="139" t="str">
        <x:v>Both</x:v>
      </x:c>
      <x:c r="E418" s="147" t="str">
        <x:v>From initial classified workbook</x:v>
      </x:c>
      <x:c r="F418" s="139" t="str">
        <x:v>Piece</x:v>
      </x:c>
      <x:c r="G418" s="139"/>
      <x:c r="H418" s="139" t="str">
        <x:v>Not stated</x:v>
      </x:c>
      <x:c r="I418" s="139" t="str">
        <x:v>PKR</x:v>
      </x:c>
      <x:c r="J418" s="140" t="n">
        <x:v>950</x:v>
      </x:c>
      <x:c r="K418" s="140" t="n">
        <x:v>720</x:v>
      </x:c>
      <x:c r="L418" s="140" t="n">
        <x:v>950</x:v>
      </x:c>
      <x:c r="M418" s="140" t="n">
        <x:v>720</x:v>
      </x:c>
      <x:c r="N418" s="141" t="n">
        <x:f>L418-M418</x:f>
        <x:v>230</x:v>
      </x:c>
      <x:c r="O418" s="142" t="n">
        <x:f>IF(L418&gt;0,N418/L418,"")</x:f>
        <x:v>0.24210526315789474</x:v>
      </x:c>
      <x:c r="P418" s="142" t="n">
        <x:f>IF(M418&gt;0,N418/M418,"")</x:f>
        <x:v>0.3194444444444444</x:v>
      </x:c>
      <x:c r="Q418" s="141" t="n">
        <x:f>ROUND(L418*(1+'Assumptions'!$B$7)/'Assumptions'!$B$9,0)*'Assumptions'!$B$9</x:f>
        <x:v>1045</x:v>
      </x:c>
      <x:c r="R418" s="141" t="n">
        <x:f>Q418-M418</x:f>
        <x:v>325</x:v>
      </x:c>
      <x:c r="S418" s="143" t="n">
        <x:f>'Assumptions'!$B$8</x:f>
        <x:v>12</x:v>
      </x:c>
      <x:c r="T418" s="141" t="n">
        <x:f>N418*S418</x:f>
        <x:v>2760</x:v>
      </x:c>
      <x:c r="U418" s="139" t="str">
        <x:v>Source Valid</x:v>
      </x:c>
      <x:c r="V418" s="139" t="str">
        <x:v>High</x:v>
      </x:c>
      <x:c r="W418" s="147" t="str">
        <x:v>Source wholesale and buying prices retained</x:v>
      </x:c>
      <x:c r="X418" s="139" t="str">
        <x:v>Ready</x:v>
      </x:c>
      <x:c r="Y418" s="144" t="b">
        <x:v>1</x:v>
      </x:c>
      <x:c r="Z418" s="139" t="str">
        <x:v>WS RATES.pdf</x:v>
      </x:c>
      <x:c r="AA418" s="139" t="n">
        <x:v>12</x:v>
      </x:c>
      <x:c r="AB418" s="139" t="n">
        <x:v>22</x:v>
      </x:c>
      <x:c r="AC418" s="139" t="str">
        <x:v>KONEX RACKET</x:v>
      </x:c>
      <x:c r="AD418" s="145" t="n">
        <x:v>950</x:v>
      </x:c>
      <x:c r="AE418" s="147" t="str">
        <x:v>Merged across PDFs — Exact/source-linked match</x:v>
      </x:c>
      <x:c r="AF418" s="147" t="str">
        <x:v>Exact WS RATES.pdf name</x:v>
      </x:c>
      <x:c r="AG418" s="147" t="str">
        <x:v>Exact WS RATES.pdf category</x:v>
      </x:c>
      <x:c r="AH418" s="139" t="str">
        <x:v>WS-RATES:12:22</x:v>
      </x:c>
      <x:c r="AI418" s="146"/>
      <x:c r="AJ418" s="146"/>
      <x:c r="AK418" s="146"/>
      <x:c r="AL418" s="146"/>
      <x:c r="AM418" s="146"/>
      <x:c r="AN418" s="147" t="str"/>
    </x:row>
    <x:row r="419">
      <x:c r="A419" s="139" t="str">
        <x:v>RS-000418</x:v>
      </x:c>
      <x:c r="B419" s="147" t="str">
        <x:v>YONEX ZIP RACKET</x:v>
      </x:c>
      <x:c r="C419" s="139" t="str">
        <x:v>RACKETS</x:v>
      </x:c>
      <x:c r="D419" s="139" t="str">
        <x:v>Both</x:v>
      </x:c>
      <x:c r="E419" s="147" t="str">
        <x:v>From initial classified workbook</x:v>
      </x:c>
      <x:c r="F419" s="139" t="str">
        <x:v>Piece</x:v>
      </x:c>
      <x:c r="G419" s="139"/>
      <x:c r="H419" s="139" t="str">
        <x:v>Not stated</x:v>
      </x:c>
      <x:c r="I419" s="139" t="str">
        <x:v>PKR</x:v>
      </x:c>
      <x:c r="J419" s="140" t="n">
        <x:v>900</x:v>
      </x:c>
      <x:c r="K419" s="140" t="n">
        <x:v>670</x:v>
      </x:c>
      <x:c r="L419" s="140" t="n">
        <x:v>900</x:v>
      </x:c>
      <x:c r="M419" s="140" t="n">
        <x:v>670</x:v>
      </x:c>
      <x:c r="N419" s="141" t="n">
        <x:f>L419-M419</x:f>
        <x:v>230</x:v>
      </x:c>
      <x:c r="O419" s="142" t="n">
        <x:f>IF(L419&gt;0,N419/L419,"")</x:f>
        <x:v>0.25555555555555554</x:v>
      </x:c>
      <x:c r="P419" s="142" t="n">
        <x:f>IF(M419&gt;0,N419/M419,"")</x:f>
        <x:v>0.34328358208955223</x:v>
      </x:c>
      <x:c r="Q419" s="141" t="n">
        <x:f>ROUND(L419*(1+'Assumptions'!$B$7)/'Assumptions'!$B$9,0)*'Assumptions'!$B$9</x:f>
        <x:v>990</x:v>
      </x:c>
      <x:c r="R419" s="141" t="n">
        <x:f>Q419-M419</x:f>
        <x:v>320</x:v>
      </x:c>
      <x:c r="S419" s="143" t="n">
        <x:f>'Assumptions'!$B$8</x:f>
        <x:v>12</x:v>
      </x:c>
      <x:c r="T419" s="141" t="n">
        <x:f>N419*S419</x:f>
        <x:v>2760</x:v>
      </x:c>
      <x:c r="U419" s="139" t="str">
        <x:v>Source Valid</x:v>
      </x:c>
      <x:c r="V419" s="139" t="str">
        <x:v>High</x:v>
      </x:c>
      <x:c r="W419" s="147" t="str">
        <x:v>Source wholesale and buying prices retained</x:v>
      </x:c>
      <x:c r="X419" s="139" t="str">
        <x:v>Ready</x:v>
      </x:c>
      <x:c r="Y419" s="144" t="b">
        <x:v>1</x:v>
      </x:c>
      <x:c r="Z419" s="139" t="str">
        <x:v>WS RATES.pdf</x:v>
      </x:c>
      <x:c r="AA419" s="139" t="n">
        <x:v>12</x:v>
      </x:c>
      <x:c r="AB419" s="139" t="n">
        <x:v>23</x:v>
      </x:c>
      <x:c r="AC419" s="139" t="str">
        <x:v>YONEX ZIP RACKET</x:v>
      </x:c>
      <x:c r="AD419" s="145" t="n">
        <x:v>900</x:v>
      </x:c>
      <x:c r="AE419" s="147" t="str">
        <x:v>Merged across PDFs — Exact/source-linked match</x:v>
      </x:c>
      <x:c r="AF419" s="147" t="str">
        <x:v>Exact WS RATES.pdf name</x:v>
      </x:c>
      <x:c r="AG419" s="147" t="str">
        <x:v>Exact WS RATES.pdf category</x:v>
      </x:c>
      <x:c r="AH419" s="139" t="str">
        <x:v>WS-RATES:12:23</x:v>
      </x:c>
      <x:c r="AI419" s="146"/>
      <x:c r="AJ419" s="146"/>
      <x:c r="AK419" s="146"/>
      <x:c r="AL419" s="146"/>
      <x:c r="AM419" s="146"/>
      <x:c r="AN419" s="147" t="str"/>
    </x:row>
    <x:row r="420">
      <x:c r="A420" s="139" t="str">
        <x:v>RS-000419</x:v>
      </x:c>
      <x:c r="B420" s="147" t="str">
        <x:v>WILSON RACKET</x:v>
      </x:c>
      <x:c r="C420" s="139" t="str">
        <x:v>RACKETS</x:v>
      </x:c>
      <x:c r="D420" s="139" t="str">
        <x:v>Both</x:v>
      </x:c>
      <x:c r="E420" s="147" t="str">
        <x:v>From initial classified workbook</x:v>
      </x:c>
      <x:c r="F420" s="139" t="str">
        <x:v>Piece</x:v>
      </x:c>
      <x:c r="G420" s="139"/>
      <x:c r="H420" s="139" t="str">
        <x:v>Not stated</x:v>
      </x:c>
      <x:c r="I420" s="139" t="str">
        <x:v>PKR</x:v>
      </x:c>
      <x:c r="J420" s="140" t="n">
        <x:v>1050</x:v>
      </x:c>
      <x:c r="K420" s="140" t="n">
        <x:v>820</x:v>
      </x:c>
      <x:c r="L420" s="140" t="n">
        <x:v>1050</x:v>
      </x:c>
      <x:c r="M420" s="140" t="n">
        <x:v>820</x:v>
      </x:c>
      <x:c r="N420" s="141" t="n">
        <x:f>L420-M420</x:f>
        <x:v>230</x:v>
      </x:c>
      <x:c r="O420" s="142" t="n">
        <x:f>IF(L420&gt;0,N420/L420,"")</x:f>
        <x:v>0.21904761904761905</x:v>
      </x:c>
      <x:c r="P420" s="142" t="n">
        <x:f>IF(M420&gt;0,N420/M420,"")</x:f>
        <x:v>0.2804878048780488</x:v>
      </x:c>
      <x:c r="Q420" s="141" t="n">
        <x:f>ROUND(L420*(1+'Assumptions'!$B$7)/'Assumptions'!$B$9,0)*'Assumptions'!$B$9</x:f>
        <x:v>1155</x:v>
      </x:c>
      <x:c r="R420" s="141" t="n">
        <x:f>Q420-M420</x:f>
        <x:v>335</x:v>
      </x:c>
      <x:c r="S420" s="143" t="n">
        <x:f>'Assumptions'!$B$8</x:f>
        <x:v>12</x:v>
      </x:c>
      <x:c r="T420" s="141" t="n">
        <x:f>N420*S420</x:f>
        <x:v>2760</x:v>
      </x:c>
      <x:c r="U420" s="139" t="str">
        <x:v>Source Valid</x:v>
      </x:c>
      <x:c r="V420" s="139" t="str">
        <x:v>High</x:v>
      </x:c>
      <x:c r="W420" s="147" t="str">
        <x:v>Source wholesale and buying prices retained</x:v>
      </x:c>
      <x:c r="X420" s="139" t="str">
        <x:v>Ready</x:v>
      </x:c>
      <x:c r="Y420" s="144" t="b">
        <x:v>1</x:v>
      </x:c>
      <x:c r="Z420" s="139" t="str">
        <x:v>WS RATES.pdf</x:v>
      </x:c>
      <x:c r="AA420" s="139" t="n">
        <x:v>12</x:v>
      </x:c>
      <x:c r="AB420" s="139" t="n">
        <x:v>24</x:v>
      </x:c>
      <x:c r="AC420" s="139" t="str">
        <x:v>WILSON RACKET</x:v>
      </x:c>
      <x:c r="AD420" s="145" t="n">
        <x:v>1050</x:v>
      </x:c>
      <x:c r="AE420" s="147" t="str">
        <x:v>Merged across PDFs — Exact/source-linked match</x:v>
      </x:c>
      <x:c r="AF420" s="147" t="str">
        <x:v>Exact WS RATES.pdf name</x:v>
      </x:c>
      <x:c r="AG420" s="147" t="str">
        <x:v>Exact WS RATES.pdf category</x:v>
      </x:c>
      <x:c r="AH420" s="139" t="str">
        <x:v>WS-RATES:12:24</x:v>
      </x:c>
      <x:c r="AI420" s="146"/>
      <x:c r="AJ420" s="146"/>
      <x:c r="AK420" s="146"/>
      <x:c r="AL420" s="146"/>
      <x:c r="AM420" s="146"/>
      <x:c r="AN420" s="147" t="str"/>
    </x:row>
    <x:row r="421">
      <x:c r="A421" s="139" t="str">
        <x:v>RS-000420</x:v>
      </x:c>
      <x:c r="B421" s="147" t="str">
        <x:v>DUNLOP RACKET</x:v>
      </x:c>
      <x:c r="C421" s="139" t="str">
        <x:v>RACKETS</x:v>
      </x:c>
      <x:c r="D421" s="139" t="str">
        <x:v>Both</x:v>
      </x:c>
      <x:c r="E421" s="147" t="str">
        <x:v>From initial classified workbook</x:v>
      </x:c>
      <x:c r="F421" s="139" t="str">
        <x:v>Piece</x:v>
      </x:c>
      <x:c r="G421" s="139"/>
      <x:c r="H421" s="139" t="str">
        <x:v>Not stated</x:v>
      </x:c>
      <x:c r="I421" s="139" t="str">
        <x:v>PKR</x:v>
      </x:c>
      <x:c r="J421" s="140" t="n">
        <x:v>1300</x:v>
      </x:c>
      <x:c r="K421" s="140" t="n">
        <x:v>1000</x:v>
      </x:c>
      <x:c r="L421" s="140" t="n">
        <x:v>1300</x:v>
      </x:c>
      <x:c r="M421" s="140" t="n">
        <x:v>1000</x:v>
      </x:c>
      <x:c r="N421" s="141" t="n">
        <x:f>L421-M421</x:f>
        <x:v>300</x:v>
      </x:c>
      <x:c r="O421" s="142" t="n">
        <x:f>IF(L421&gt;0,N421/L421,"")</x:f>
        <x:v>0.23076923076923078</x:v>
      </x:c>
      <x:c r="P421" s="142" t="n">
        <x:f>IF(M421&gt;0,N421/M421,"")</x:f>
        <x:v>0.3</x:v>
      </x:c>
      <x:c r="Q421" s="141" t="n">
        <x:f>ROUND(L421*(1+'Assumptions'!$B$7)/'Assumptions'!$B$9,0)*'Assumptions'!$B$9</x:f>
        <x:v>1430</x:v>
      </x:c>
      <x:c r="R421" s="141" t="n">
        <x:f>Q421-M421</x:f>
        <x:v>430</x:v>
      </x:c>
      <x:c r="S421" s="143" t="n">
        <x:f>'Assumptions'!$B$8</x:f>
        <x:v>12</x:v>
      </x:c>
      <x:c r="T421" s="141" t="n">
        <x:f>N421*S421</x:f>
        <x:v>3600</x:v>
      </x:c>
      <x:c r="U421" s="139" t="str">
        <x:v>Source Valid</x:v>
      </x:c>
      <x:c r="V421" s="139" t="str">
        <x:v>High</x:v>
      </x:c>
      <x:c r="W421" s="147" t="str">
        <x:v>Source wholesale and buying prices retained</x:v>
      </x:c>
      <x:c r="X421" s="139" t="str">
        <x:v>Ready</x:v>
      </x:c>
      <x:c r="Y421" s="144" t="b">
        <x:v>1</x:v>
      </x:c>
      <x:c r="Z421" s="139" t="str">
        <x:v>WS RATES.pdf</x:v>
      </x:c>
      <x:c r="AA421" s="139" t="n">
        <x:v>12</x:v>
      </x:c>
      <x:c r="AB421" s="139" t="n">
        <x:v>25</x:v>
      </x:c>
      <x:c r="AC421" s="139" t="str">
        <x:v>DUNLOP RACKET</x:v>
      </x:c>
      <x:c r="AD421" s="145" t="n">
        <x:v>1300</x:v>
      </x:c>
      <x:c r="AE421" s="147" t="str">
        <x:v>Merged across PDFs — Exact/source-linked match</x:v>
      </x:c>
      <x:c r="AF421" s="147" t="str">
        <x:v>Exact WS RATES.pdf name</x:v>
      </x:c>
      <x:c r="AG421" s="147" t="str">
        <x:v>Exact WS RATES.pdf category</x:v>
      </x:c>
      <x:c r="AH421" s="139" t="str">
        <x:v>WS-RATES:12:25</x:v>
      </x:c>
      <x:c r="AI421" s="146"/>
      <x:c r="AJ421" s="146"/>
      <x:c r="AK421" s="146"/>
      <x:c r="AL421" s="146"/>
      <x:c r="AM421" s="146"/>
      <x:c r="AN421" s="147" t="str"/>
    </x:row>
    <x:row r="422">
      <x:c r="A422" s="139" t="str">
        <x:v>RS-000421</x:v>
      </x:c>
      <x:c r="B422" s="147" t="str">
        <x:v>HI QUA BUTTON RACKET</x:v>
      </x:c>
      <x:c r="C422" s="139" t="str">
        <x:v>RACKETS</x:v>
      </x:c>
      <x:c r="D422" s="139" t="str">
        <x:v>Both</x:v>
      </x:c>
      <x:c r="E422" s="147" t="str">
        <x:v>From initial classified workbook</x:v>
      </x:c>
      <x:c r="F422" s="139" t="str">
        <x:v>Piece</x:v>
      </x:c>
      <x:c r="G422" s="139"/>
      <x:c r="H422" s="139" t="str">
        <x:v>Not stated</x:v>
      </x:c>
      <x:c r="I422" s="139" t="str">
        <x:v>PKR</x:v>
      </x:c>
      <x:c r="J422" s="140" t="n">
        <x:v>600</x:v>
      </x:c>
      <x:c r="K422" s="140" t="n">
        <x:v>460</x:v>
      </x:c>
      <x:c r="L422" s="140" t="n">
        <x:v>600</x:v>
      </x:c>
      <x:c r="M422" s="140" t="n">
        <x:v>460</x:v>
      </x:c>
      <x:c r="N422" s="141" t="n">
        <x:f>L422-M422</x:f>
        <x:v>140</x:v>
      </x:c>
      <x:c r="O422" s="142" t="n">
        <x:f>IF(L422&gt;0,N422/L422,"")</x:f>
        <x:v>0.23333333333333334</x:v>
      </x:c>
      <x:c r="P422" s="142" t="n">
        <x:f>IF(M422&gt;0,N422/M422,"")</x:f>
        <x:v>0.30434782608695654</x:v>
      </x:c>
      <x:c r="Q422" s="141" t="n">
        <x:f>ROUND(L422*(1+'Assumptions'!$B$7)/'Assumptions'!$B$9,0)*'Assumptions'!$B$9</x:f>
        <x:v>660</x:v>
      </x:c>
      <x:c r="R422" s="141" t="n">
        <x:f>Q422-M422</x:f>
        <x:v>200</x:v>
      </x:c>
      <x:c r="S422" s="143" t="n">
        <x:f>'Assumptions'!$B$8</x:f>
        <x:v>12</x:v>
      </x:c>
      <x:c r="T422" s="141" t="n">
        <x:f>N422*S422</x:f>
        <x:v>1680</x:v>
      </x:c>
      <x:c r="U422" s="139" t="str">
        <x:v>Source Valid</x:v>
      </x:c>
      <x:c r="V422" s="139" t="str">
        <x:v>High</x:v>
      </x:c>
      <x:c r="W422" s="147" t="str">
        <x:v>Source wholesale and buying prices retained</x:v>
      </x:c>
      <x:c r="X422" s="139" t="str">
        <x:v>Ready</x:v>
      </x:c>
      <x:c r="Y422" s="144" t="b">
        <x:v>1</x:v>
      </x:c>
      <x:c r="Z422" s="139" t="str">
        <x:v>WS RATES.pdf</x:v>
      </x:c>
      <x:c r="AA422" s="139" t="n">
        <x:v>12</x:v>
      </x:c>
      <x:c r="AB422" s="139" t="n">
        <x:v>26</x:v>
      </x:c>
      <x:c r="AC422" s="139" t="str">
        <x:v>HI QUA BUTTON RACKET</x:v>
      </x:c>
      <x:c r="AD422" s="145" t="n">
        <x:v>600</x:v>
      </x:c>
      <x:c r="AE422" s="147" t="str">
        <x:v>Merged across PDFs — Exact/source-linked match</x:v>
      </x:c>
      <x:c r="AF422" s="147" t="str">
        <x:v>Exact WS RATES.pdf name</x:v>
      </x:c>
      <x:c r="AG422" s="147" t="str">
        <x:v>Exact WS RATES.pdf category</x:v>
      </x:c>
      <x:c r="AH422" s="139" t="str">
        <x:v>WS-RATES:12:26</x:v>
      </x:c>
      <x:c r="AI422" s="146"/>
      <x:c r="AJ422" s="146"/>
      <x:c r="AK422" s="146"/>
      <x:c r="AL422" s="146"/>
      <x:c r="AM422" s="146"/>
      <x:c r="AN422" s="147" t="str"/>
    </x:row>
    <x:row r="423">
      <x:c r="A423" s="139" t="str">
        <x:v>RS-000422</x:v>
      </x:c>
      <x:c r="B423" s="147" t="str">
        <x:v>GATTA KHATA LEDGER 68g N0 10</x:v>
      </x:c>
      <x:c r="C423" s="139" t="str">
        <x:v>GATTA REGISTER</x:v>
      </x:c>
      <x:c r="D423" s="139" t="str">
        <x:v>Both</x:v>
      </x:c>
      <x:c r="E423" s="147" t="str">
        <x:v>From initial classified workbook</x:v>
      </x:c>
      <x:c r="F423" s="139" t="str">
        <x:v>Piece</x:v>
      </x:c>
      <x:c r="G423" s="139"/>
      <x:c r="H423" s="139" t="str">
        <x:v>Not stated</x:v>
      </x:c>
      <x:c r="I423" s="139" t="str">
        <x:v>PKR</x:v>
      </x:c>
      <x:c r="J423" s="140" t="n">
        <x:v>850</x:v>
      </x:c>
      <x:c r="K423" s="140" t="n">
        <x:v>770</x:v>
      </x:c>
      <x:c r="L423" s="140" t="n">
        <x:v>850</x:v>
      </x:c>
      <x:c r="M423" s="140" t="n">
        <x:v>770</x:v>
      </x:c>
      <x:c r="N423" s="141" t="n">
        <x:f>L423-M423</x:f>
        <x:v>80</x:v>
      </x:c>
      <x:c r="O423" s="142" t="n">
        <x:f>IF(L423&gt;0,N423/L423,"")</x:f>
        <x:v>0.09411764705882353</x:v>
      </x:c>
      <x:c r="P423" s="142" t="n">
        <x:f>IF(M423&gt;0,N423/M423,"")</x:f>
        <x:v>0.1038961038961039</x:v>
      </x:c>
      <x:c r="Q423" s="141" t="n">
        <x:f>ROUND(L423*(1+'Assumptions'!$B$7)/'Assumptions'!$B$9,0)*'Assumptions'!$B$9</x:f>
        <x:v>935</x:v>
      </x:c>
      <x:c r="R423" s="141" t="n">
        <x:f>Q423-M423</x:f>
        <x:v>165</x:v>
      </x:c>
      <x:c r="S423" s="143" t="n">
        <x:f>'Assumptions'!$B$8</x:f>
        <x:v>12</x:v>
      </x:c>
      <x:c r="T423" s="141" t="n">
        <x:f>N423*S423</x:f>
        <x:v>960</x:v>
      </x:c>
      <x:c r="U423" s="139" t="str">
        <x:v>Source Valid</x:v>
      </x:c>
      <x:c r="V423" s="139" t="str">
        <x:v>High</x:v>
      </x:c>
      <x:c r="W423" s="147" t="str">
        <x:v>Source wholesale and buying prices retained</x:v>
      </x:c>
      <x:c r="X423" s="139" t="str">
        <x:v>Ready</x:v>
      </x:c>
      <x:c r="Y423" s="144" t="b">
        <x:v>1</x:v>
      </x:c>
      <x:c r="Z423" s="139" t="str">
        <x:v>WS RATES.pdf</x:v>
      </x:c>
      <x:c r="AA423" s="139" t="n">
        <x:v>12</x:v>
      </x:c>
      <x:c r="AB423" s="139" t="n">
        <x:v>27</x:v>
      </x:c>
      <x:c r="AC423" s="139" t="str">
        <x:v>GATTA KHATA LEDGER 68g</x:v>
      </x:c>
      <x:c r="AD423" s="145" t="n">
        <x:v>850</x:v>
      </x:c>
      <x:c r="AE423" s="147" t="str">
        <x:v>Merged across PDFs — Truncated-name completion</x:v>
      </x:c>
      <x:c r="AF423" s="147" t="str">
        <x:v>Completed/updated from WS RATES.pdf</x:v>
      </x:c>
      <x:c r="AG423" s="147" t="str">
        <x:v>Exact WS RATES.pdf category</x:v>
      </x:c>
      <x:c r="AH423" s="139" t="str">
        <x:v>WS-RATES:12:27</x:v>
      </x:c>
      <x:c r="AI423" s="146"/>
      <x:c r="AJ423" s="146"/>
      <x:c r="AK423" s="146"/>
      <x:c r="AL423" s="146"/>
      <x:c r="AM423" s="146"/>
      <x:c r="AN423" s="147" t="str"/>
    </x:row>
    <x:row r="424">
      <x:c r="A424" s="139" t="str">
        <x:v>RS-000423</x:v>
      </x:c>
      <x:c r="B424" s="147" t="str">
        <x:v>GATTA KHATA LEDGER 68g N0 8</x:v>
      </x:c>
      <x:c r="C424" s="139" t="str">
        <x:v>GATTA REGISTER</x:v>
      </x:c>
      <x:c r="D424" s="139" t="str">
        <x:v>Both</x:v>
      </x:c>
      <x:c r="E424" s="147" t="str">
        <x:v>From initial classified workbook</x:v>
      </x:c>
      <x:c r="F424" s="139" t="str">
        <x:v>Piece</x:v>
      </x:c>
      <x:c r="G424" s="139"/>
      <x:c r="H424" s="139" t="str">
        <x:v>Not stated</x:v>
      </x:c>
      <x:c r="I424" s="139" t="str">
        <x:v>PKR</x:v>
      </x:c>
      <x:c r="J424" s="140" t="n">
        <x:v>720</x:v>
      </x:c>
      <x:c r="K424" s="140" t="n">
        <x:v>610</x:v>
      </x:c>
      <x:c r="L424" s="140" t="n">
        <x:v>720</x:v>
      </x:c>
      <x:c r="M424" s="140" t="n">
        <x:v>610</x:v>
      </x:c>
      <x:c r="N424" s="141" t="n">
        <x:f>L424-M424</x:f>
        <x:v>110</x:v>
      </x:c>
      <x:c r="O424" s="142" t="n">
        <x:f>IF(L424&gt;0,N424/L424,"")</x:f>
        <x:v>0.1527777777777778</x:v>
      </x:c>
      <x:c r="P424" s="142" t="n">
        <x:f>IF(M424&gt;0,N424/M424,"")</x:f>
        <x:v>0.18032786885245902</x:v>
      </x:c>
      <x:c r="Q424" s="141" t="n">
        <x:f>ROUND(L424*(1+'Assumptions'!$B$7)/'Assumptions'!$B$9,0)*'Assumptions'!$B$9</x:f>
        <x:v>790</x:v>
      </x:c>
      <x:c r="R424" s="141" t="n">
        <x:f>Q424-M424</x:f>
        <x:v>180</x:v>
      </x:c>
      <x:c r="S424" s="143" t="n">
        <x:f>'Assumptions'!$B$8</x:f>
        <x:v>12</x:v>
      </x:c>
      <x:c r="T424" s="141" t="n">
        <x:f>N424*S424</x:f>
        <x:v>1320</x:v>
      </x:c>
      <x:c r="U424" s="139" t="str">
        <x:v>Source Valid</x:v>
      </x:c>
      <x:c r="V424" s="139" t="str">
        <x:v>High</x:v>
      </x:c>
      <x:c r="W424" s="147" t="str">
        <x:v>Source wholesale and buying prices retained</x:v>
      </x:c>
      <x:c r="X424" s="139" t="str">
        <x:v>Ready</x:v>
      </x:c>
      <x:c r="Y424" s="144" t="b">
        <x:v>1</x:v>
      </x:c>
      <x:c r="Z424" s="139" t="str">
        <x:v>WS RATES.pdf</x:v>
      </x:c>
      <x:c r="AA424" s="139" t="n">
        <x:v>12</x:v>
      </x:c>
      <x:c r="AB424" s="139" t="n">
        <x:v>28</x:v>
      </x:c>
      <x:c r="AC424" s="139" t="str">
        <x:v>GATTA KHATA LEDGER 68g</x:v>
      </x:c>
      <x:c r="AD424" s="145" t="n">
        <x:v>720</x:v>
      </x:c>
      <x:c r="AE424" s="147" t="str">
        <x:v>Merged across PDFs — Truncated-name completion</x:v>
      </x:c>
      <x:c r="AF424" s="147" t="str">
        <x:v>Completed/updated from WS RATES.pdf</x:v>
      </x:c>
      <x:c r="AG424" s="147" t="str">
        <x:v>Exact WS RATES.pdf category</x:v>
      </x:c>
      <x:c r="AH424" s="139" t="str">
        <x:v>WS-RATES:12:28</x:v>
      </x:c>
      <x:c r="AI424" s="146"/>
      <x:c r="AJ424" s="146"/>
      <x:c r="AK424" s="146"/>
      <x:c r="AL424" s="146"/>
      <x:c r="AM424" s="146"/>
      <x:c r="AN424" s="147" t="str"/>
    </x:row>
    <x:row r="425">
      <x:c r="A425" s="139" t="str">
        <x:v>RS-000424</x:v>
      </x:c>
      <x:c r="B425" s="147" t="str">
        <x:v>RPS 8</x:v>
      </x:c>
      <x:c r="C425" s="139" t="str">
        <x:v>GATTA REGISTER</x:v>
      </x:c>
      <x:c r="D425" s="139" t="str">
        <x:v>Both</x:v>
      </x:c>
      <x:c r="E425" s="147" t="str">
        <x:v>From initial classified workbook</x:v>
      </x:c>
      <x:c r="F425" s="139" t="str">
        <x:v>Piece</x:v>
      </x:c>
      <x:c r="G425" s="139"/>
      <x:c r="H425" s="139" t="str">
        <x:v>Not stated</x:v>
      </x:c>
      <x:c r="I425" s="139" t="str">
        <x:v>PKR</x:v>
      </x:c>
      <x:c r="J425" s="140" t="n">
        <x:v>720</x:v>
      </x:c>
      <x:c r="K425" s="140" t="n">
        <x:v>690</x:v>
      </x:c>
      <x:c r="L425" s="140" t="n">
        <x:v>720</x:v>
      </x:c>
      <x:c r="M425" s="140" t="n">
        <x:v>690</x:v>
      </x:c>
      <x:c r="N425" s="141" t="n">
        <x:f>L425-M425</x:f>
        <x:v>30</x:v>
      </x:c>
      <x:c r="O425" s="142" t="n">
        <x:f>IF(L425&gt;0,N425/L425,"")</x:f>
        <x:v>0.041666666666666664</x:v>
      </x:c>
      <x:c r="P425" s="142" t="n">
        <x:f>IF(M425&gt;0,N425/M425,"")</x:f>
        <x:v>0.043478260869565216</x:v>
      </x:c>
      <x:c r="Q425" s="141" t="n">
        <x:f>ROUND(L425*(1+'Assumptions'!$B$7)/'Assumptions'!$B$9,0)*'Assumptions'!$B$9</x:f>
        <x:v>790</x:v>
      </x:c>
      <x:c r="R425" s="141" t="n">
        <x:f>Q425-M425</x:f>
        <x:v>100</x:v>
      </x:c>
      <x:c r="S425" s="143" t="n">
        <x:f>'Assumptions'!$B$8</x:f>
        <x:v>12</x:v>
      </x:c>
      <x:c r="T425" s="141" t="n">
        <x:f>N425*S425</x:f>
        <x:v>360</x:v>
      </x:c>
      <x:c r="U425" s="139" t="str">
        <x:v>Source Valid</x:v>
      </x:c>
      <x:c r="V425" s="139" t="str">
        <x:v>High</x:v>
      </x:c>
      <x:c r="W425" s="147" t="str">
        <x:v>Source wholesale and buying prices retained</x:v>
      </x:c>
      <x:c r="X425" s="139" t="str">
        <x:v>Ready</x:v>
      </x:c>
      <x:c r="Y425" s="144" t="b">
        <x:v>1</x:v>
      </x:c>
      <x:c r="Z425" s="139" t="str">
        <x:v>WS RATES.pdf</x:v>
      </x:c>
      <x:c r="AA425" s="139" t="n">
        <x:v>12</x:v>
      </x:c>
      <x:c r="AB425" s="139" t="n">
        <x:v>29</x:v>
      </x:c>
      <x:c r="AC425" s="139" t="str">
        <x:v>RPS 8</x:v>
      </x:c>
      <x:c r="AD425" s="145" t="n">
        <x:v>720</x:v>
      </x:c>
      <x:c r="AE425" s="147" t="str">
        <x:v>Merged across PDFs — Exact/source-linked match</x:v>
      </x:c>
      <x:c r="AF425" s="147" t="str">
        <x:v>Exact WS RATES.pdf name</x:v>
      </x:c>
      <x:c r="AG425" s="147" t="str">
        <x:v>Exact WS RATES.pdf category</x:v>
      </x:c>
      <x:c r="AH425" s="139" t="str">
        <x:v>WS-RATES:12:29</x:v>
      </x:c>
      <x:c r="AI425" s="146"/>
      <x:c r="AJ425" s="146"/>
      <x:c r="AK425" s="146"/>
      <x:c r="AL425" s="146"/>
      <x:c r="AM425" s="146"/>
      <x:c r="AN425" s="147" t="str"/>
    </x:row>
    <x:row r="426">
      <x:c r="A426" s="139" t="str">
        <x:v>RS-000425</x:v>
      </x:c>
      <x:c r="B426" s="147" t="str">
        <x:v>MASKING TAPE 1 INCH(M)</x:v>
      </x:c>
      <x:c r="C426" s="139" t="str">
        <x:v>TAPE</x:v>
      </x:c>
      <x:c r="D426" s="139" t="str">
        <x:v>Both</x:v>
      </x:c>
      <x:c r="E426" s="147" t="str">
        <x:v>From initial classified workbook</x:v>
      </x:c>
      <x:c r="F426" s="139" t="str">
        <x:v>Piece</x:v>
      </x:c>
      <x:c r="G426" s="139"/>
      <x:c r="H426" s="139" t="str">
        <x:v>Not stated</x:v>
      </x:c>
      <x:c r="I426" s="139" t="str">
        <x:v>PKR</x:v>
      </x:c>
      <x:c r="J426" s="140" t="n">
        <x:v>55</x:v>
      </x:c>
      <x:c r="K426" s="140" t="n">
        <x:v>42</x:v>
      </x:c>
      <x:c r="L426" s="140" t="n">
        <x:v>55</x:v>
      </x:c>
      <x:c r="M426" s="140" t="n">
        <x:v>42</x:v>
      </x:c>
      <x:c r="N426" s="141" t="n">
        <x:f>L426-M426</x:f>
        <x:v>13</x:v>
      </x:c>
      <x:c r="O426" s="142" t="n">
        <x:f>IF(L426&gt;0,N426/L426,"")</x:f>
        <x:v>0.23636363636363636</x:v>
      </x:c>
      <x:c r="P426" s="142" t="n">
        <x:f>IF(M426&gt;0,N426/M426,"")</x:f>
        <x:v>0.30952380952380953</x:v>
      </x:c>
      <x:c r="Q426" s="141" t="n">
        <x:f>ROUND(L426*(1+'Assumptions'!$B$7)/'Assumptions'!$B$9,0)*'Assumptions'!$B$9</x:f>
        <x:v>60</x:v>
      </x:c>
      <x:c r="R426" s="141" t="n">
        <x:f>Q426-M426</x:f>
        <x:v>18</x:v>
      </x:c>
      <x:c r="S426" s="143" t="n">
        <x:f>'Assumptions'!$B$8</x:f>
        <x:v>12</x:v>
      </x:c>
      <x:c r="T426" s="141" t="n">
        <x:f>N426*S426</x:f>
        <x:v>156</x:v>
      </x:c>
      <x:c r="U426" s="139" t="str">
        <x:v>Source Valid</x:v>
      </x:c>
      <x:c r="V426" s="139" t="str">
        <x:v>High</x:v>
      </x:c>
      <x:c r="W426" s="147" t="str">
        <x:v>Source wholesale and buying prices retained</x:v>
      </x:c>
      <x:c r="X426" s="139" t="str">
        <x:v>Ready</x:v>
      </x:c>
      <x:c r="Y426" s="144" t="b">
        <x:v>1</x:v>
      </x:c>
      <x:c r="Z426" s="139" t="str">
        <x:v>WS RATES.pdf</x:v>
      </x:c>
      <x:c r="AA426" s="139" t="n">
        <x:v>12</x:v>
      </x:c>
      <x:c r="AB426" s="139" t="n">
        <x:v>30</x:v>
      </x:c>
      <x:c r="AC426" s="139" t="str">
        <x:v>MASKING TAPE 1 INCH(M)</x:v>
      </x:c>
      <x:c r="AD426" s="145" t="n">
        <x:v>55</x:v>
      </x:c>
      <x:c r="AE426" s="147" t="str">
        <x:v>Merged across PDFs — Exact/source-linked match</x:v>
      </x:c>
      <x:c r="AF426" s="147" t="str">
        <x:v>Exact WS RATES.pdf name</x:v>
      </x:c>
      <x:c r="AG426" s="147" t="str">
        <x:v>Exact WS RATES.pdf category</x:v>
      </x:c>
      <x:c r="AH426" s="139" t="str">
        <x:v>WS-RATES:12:30</x:v>
      </x:c>
      <x:c r="AI426" s="146"/>
      <x:c r="AJ426" s="146"/>
      <x:c r="AK426" s="146"/>
      <x:c r="AL426" s="146"/>
      <x:c r="AM426" s="146"/>
      <x:c r="AN426" s="147" t="str"/>
    </x:row>
    <x:row r="427">
      <x:c r="A427" s="139" t="str">
        <x:v>RS-000426</x:v>
      </x:c>
      <x:c r="B427" s="147" t="str">
        <x:v>MASKING TAPE 2 INCH L</x:v>
      </x:c>
      <x:c r="C427" s="139" t="str">
        <x:v>TAPE</x:v>
      </x:c>
      <x:c r="D427" s="139" t="str">
        <x:v>Both</x:v>
      </x:c>
      <x:c r="E427" s="147" t="str">
        <x:v>From initial classified workbook</x:v>
      </x:c>
      <x:c r="F427" s="139" t="str">
        <x:v>Piece</x:v>
      </x:c>
      <x:c r="G427" s="139"/>
      <x:c r="H427" s="139" t="str">
        <x:v>Not stated</x:v>
      </x:c>
      <x:c r="I427" s="139" t="str">
        <x:v>PKR</x:v>
      </x:c>
      <x:c r="J427" s="140" t="n">
        <x:v>140</x:v>
      </x:c>
      <x:c r="K427" s="140" t="n">
        <x:v>125</x:v>
      </x:c>
      <x:c r="L427" s="140" t="n">
        <x:v>140</x:v>
      </x:c>
      <x:c r="M427" s="140" t="n">
        <x:v>125</x:v>
      </x:c>
      <x:c r="N427" s="141" t="n">
        <x:f>L427-M427</x:f>
        <x:v>15</x:v>
      </x:c>
      <x:c r="O427" s="142" t="n">
        <x:f>IF(L427&gt;0,N427/L427,"")</x:f>
        <x:v>0.10714285714285714</x:v>
      </x:c>
      <x:c r="P427" s="142" t="n">
        <x:f>IF(M427&gt;0,N427/M427,"")</x:f>
        <x:v>0.12</x:v>
      </x:c>
      <x:c r="Q427" s="141" t="n">
        <x:f>ROUND(L427*(1+'Assumptions'!$B$7)/'Assumptions'!$B$9,0)*'Assumptions'!$B$9</x:f>
        <x:v>155</x:v>
      </x:c>
      <x:c r="R427" s="141" t="n">
        <x:f>Q427-M427</x:f>
        <x:v>30</x:v>
      </x:c>
      <x:c r="S427" s="143" t="n">
        <x:f>'Assumptions'!$B$8</x:f>
        <x:v>12</x:v>
      </x:c>
      <x:c r="T427" s="141" t="n">
        <x:f>N427*S427</x:f>
        <x:v>180</x:v>
      </x:c>
      <x:c r="U427" s="139" t="str">
        <x:v>Source Valid</x:v>
      </x:c>
      <x:c r="V427" s="139" t="str">
        <x:v>High</x:v>
      </x:c>
      <x:c r="W427" s="147" t="str">
        <x:v>Source wholesale and buying prices retained</x:v>
      </x:c>
      <x:c r="X427" s="139" t="str">
        <x:v>Ready</x:v>
      </x:c>
      <x:c r="Y427" s="144" t="b">
        <x:v>1</x:v>
      </x:c>
      <x:c r="Z427" s="139" t="str">
        <x:v>WS RATES.pdf</x:v>
      </x:c>
      <x:c r="AA427" s="139" t="n">
        <x:v>12</x:v>
      </x:c>
      <x:c r="AB427" s="139" t="n">
        <x:v>31</x:v>
      </x:c>
      <x:c r="AC427" s="139" t="str">
        <x:v>MASKING TAPE 2 INCH L</x:v>
      </x:c>
      <x:c r="AD427" s="145" t="n">
        <x:v>140</x:v>
      </x:c>
      <x:c r="AE427" s="147" t="str">
        <x:v>Merged across PDFs — Exact/source-linked match</x:v>
      </x:c>
      <x:c r="AF427" s="147" t="str">
        <x:v>Exact WS RATES.pdf name</x:v>
      </x:c>
      <x:c r="AG427" s="147" t="str">
        <x:v>Exact WS RATES.pdf category</x:v>
      </x:c>
      <x:c r="AH427" s="139" t="str">
        <x:v>WS-RATES:12:31</x:v>
      </x:c>
      <x:c r="AI427" s="146"/>
      <x:c r="AJ427" s="146"/>
      <x:c r="AK427" s="146"/>
      <x:c r="AL427" s="146"/>
      <x:c r="AM427" s="146"/>
      <x:c r="AN427" s="147" t="str"/>
    </x:row>
    <x:row r="428">
      <x:c r="A428" s="139" t="str">
        <x:v>RS-000427</x:v>
      </x:c>
      <x:c r="B428" s="147" t="str">
        <x:v>OMEGA ACRYLIC 75ML (G/S)</x:v>
      </x:c>
      <x:c r="C428" s="139" t="str">
        <x:v>COLORING KIT</x:v>
      </x:c>
      <x:c r="D428" s="139" t="str">
        <x:v>Both</x:v>
      </x:c>
      <x:c r="E428" s="147" t="str">
        <x:v>From initial classified workbook</x:v>
      </x:c>
      <x:c r="F428" s="139" t="str">
        <x:v>Piece</x:v>
      </x:c>
      <x:c r="G428" s="139"/>
      <x:c r="H428" s="139" t="str">
        <x:v>Not stated</x:v>
      </x:c>
      <x:c r="I428" s="139" t="str">
        <x:v>PKR</x:v>
      </x:c>
      <x:c r="J428" s="140" t="n">
        <x:v>350</x:v>
      </x:c>
      <x:c r="K428" s="140" t="n">
        <x:v>330</x:v>
      </x:c>
      <x:c r="L428" s="140" t="n">
        <x:v>350</x:v>
      </x:c>
      <x:c r="M428" s="140" t="n">
        <x:v>330</x:v>
      </x:c>
      <x:c r="N428" s="141" t="n">
        <x:f>L428-M428</x:f>
        <x:v>20</x:v>
      </x:c>
      <x:c r="O428" s="142" t="n">
        <x:f>IF(L428&gt;0,N428/L428,"")</x:f>
        <x:v>0.05714285714285714</x:v>
      </x:c>
      <x:c r="P428" s="142" t="n">
        <x:f>IF(M428&gt;0,N428/M428,"")</x:f>
        <x:v>0.06060606060606061</x:v>
      </x:c>
      <x:c r="Q428" s="141" t="n">
        <x:f>ROUND(L428*(1+'Assumptions'!$B$7)/'Assumptions'!$B$9,0)*'Assumptions'!$B$9</x:f>
        <x:v>385</x:v>
      </x:c>
      <x:c r="R428" s="141" t="n">
        <x:f>Q428-M428</x:f>
        <x:v>55</x:v>
      </x:c>
      <x:c r="S428" s="143" t="n">
        <x:f>'Assumptions'!$B$8</x:f>
        <x:v>12</x:v>
      </x:c>
      <x:c r="T428" s="141" t="n">
        <x:f>N428*S428</x:f>
        <x:v>240</x:v>
      </x:c>
      <x:c r="U428" s="139" t="str">
        <x:v>Source Valid</x:v>
      </x:c>
      <x:c r="V428" s="139" t="str">
        <x:v>High</x:v>
      </x:c>
      <x:c r="W428" s="147" t="str">
        <x:v>Source wholesale and buying prices retained</x:v>
      </x:c>
      <x:c r="X428" s="139" t="str">
        <x:v>Ready</x:v>
      </x:c>
      <x:c r="Y428" s="144" t="b">
        <x:v>1</x:v>
      </x:c>
      <x:c r="Z428" s="139" t="str">
        <x:v>WS RATES.pdf</x:v>
      </x:c>
      <x:c r="AA428" s="139" t="n">
        <x:v>12</x:v>
      </x:c>
      <x:c r="AB428" s="139" t="n">
        <x:v>32</x:v>
      </x:c>
      <x:c r="AC428" s="139" t="str">
        <x:v>OMEGA ACRYLIC 75ML (G/S)</x:v>
      </x:c>
      <x:c r="AD428" s="145" t="n">
        <x:v>350</x:v>
      </x:c>
      <x:c r="AE428" s="147" t="str">
        <x:v>Merged across PDFs — Exact/source-linked match</x:v>
      </x:c>
      <x:c r="AF428" s="147" t="str">
        <x:v>Exact WS RATES.pdf name</x:v>
      </x:c>
      <x:c r="AG428" s="147" t="str">
        <x:v>Exact WS RATES.pdf category</x:v>
      </x:c>
      <x:c r="AH428" s="139" t="str">
        <x:v>WS-RATES:12:32</x:v>
      </x:c>
      <x:c r="AI428" s="146"/>
      <x:c r="AJ428" s="146"/>
      <x:c r="AK428" s="146"/>
      <x:c r="AL428" s="146"/>
      <x:c r="AM428" s="146"/>
      <x:c r="AN428" s="147" t="str"/>
    </x:row>
    <x:row r="429">
      <x:c r="A429" s="139" t="str">
        <x:v>RS-000428</x:v>
      </x:c>
      <x:c r="B429" s="147" t="str">
        <x:v>CARPET LUDO SMALL</x:v>
      </x:c>
      <x:c r="C429" s="139" t="str">
        <x:v>LUDO</x:v>
      </x:c>
      <x:c r="D429" s="139" t="str">
        <x:v>Both</x:v>
      </x:c>
      <x:c r="E429" s="147" t="str">
        <x:v>From initial classified workbook</x:v>
      </x:c>
      <x:c r="F429" s="139" t="str">
        <x:v>Piece</x:v>
      </x:c>
      <x:c r="G429" s="139"/>
      <x:c r="H429" s="139" t="str">
        <x:v>Not stated</x:v>
      </x:c>
      <x:c r="I429" s="139" t="str">
        <x:v>PKR</x:v>
      </x:c>
      <x:c r="J429" s="140" t="n">
        <x:v>350</x:v>
      </x:c>
      <x:c r="K429" s="140" t="n">
        <x:v>320</x:v>
      </x:c>
      <x:c r="L429" s="140" t="n">
        <x:v>350</x:v>
      </x:c>
      <x:c r="M429" s="140" t="n">
        <x:v>320</x:v>
      </x:c>
      <x:c r="N429" s="141" t="n">
        <x:f>L429-M429</x:f>
        <x:v>30</x:v>
      </x:c>
      <x:c r="O429" s="142" t="n">
        <x:f>IF(L429&gt;0,N429/L429,"")</x:f>
        <x:v>0.08571428571428572</x:v>
      </x:c>
      <x:c r="P429" s="142" t="n">
        <x:f>IF(M429&gt;0,N429/M429,"")</x:f>
        <x:v>0.09375</x:v>
      </x:c>
      <x:c r="Q429" s="141" t="n">
        <x:f>ROUND(L429*(1+'Assumptions'!$B$7)/'Assumptions'!$B$9,0)*'Assumptions'!$B$9</x:f>
        <x:v>385</x:v>
      </x:c>
      <x:c r="R429" s="141" t="n">
        <x:f>Q429-M429</x:f>
        <x:v>65</x:v>
      </x:c>
      <x:c r="S429" s="143" t="n">
        <x:f>'Assumptions'!$B$8</x:f>
        <x:v>12</x:v>
      </x:c>
      <x:c r="T429" s="141" t="n">
        <x:f>N429*S429</x:f>
        <x:v>360</x:v>
      </x:c>
      <x:c r="U429" s="139" t="str">
        <x:v>Source Valid</x:v>
      </x:c>
      <x:c r="V429" s="139" t="str">
        <x:v>High</x:v>
      </x:c>
      <x:c r="W429" s="147" t="str">
        <x:v>Source wholesale and buying prices retained</x:v>
      </x:c>
      <x:c r="X429" s="139" t="str">
        <x:v>Ready</x:v>
      </x:c>
      <x:c r="Y429" s="144" t="b">
        <x:v>1</x:v>
      </x:c>
      <x:c r="Z429" s="139" t="str">
        <x:v>WS RATES.pdf</x:v>
      </x:c>
      <x:c r="AA429" s="139" t="n">
        <x:v>12</x:v>
      </x:c>
      <x:c r="AB429" s="139" t="n">
        <x:v>33</x:v>
      </x:c>
      <x:c r="AC429" s="139" t="str">
        <x:v>CARPET LUDO SMALL</x:v>
      </x:c>
      <x:c r="AD429" s="145" t="n">
        <x:v>350</x:v>
      </x:c>
      <x:c r="AE429" s="147" t="str">
        <x:v>Merged across PDFs — Exact/source-linked match</x:v>
      </x:c>
      <x:c r="AF429" s="147" t="str">
        <x:v>Exact WS RATES.pdf name</x:v>
      </x:c>
      <x:c r="AG429" s="147" t="str">
        <x:v>Exact WS RATES.pdf category</x:v>
      </x:c>
      <x:c r="AH429" s="139" t="str">
        <x:v>WS-RATES:12:33</x:v>
      </x:c>
      <x:c r="AI429" s="146"/>
      <x:c r="AJ429" s="146"/>
      <x:c r="AK429" s="146"/>
      <x:c r="AL429" s="146"/>
      <x:c r="AM429" s="146"/>
      <x:c r="AN429" s="147" t="str"/>
    </x:row>
    <x:row r="430">
      <x:c r="A430" s="139" t="str">
        <x:v>RS-000429</x:v>
      </x:c>
      <x:c r="B430" s="147" t="str">
        <x:v>ATM CARD COVER DUAL</x:v>
      </x:c>
      <x:c r="C430" s="139" t="str">
        <x:v>CARD COVER</x:v>
      </x:c>
      <x:c r="D430" s="139" t="str">
        <x:v>Both</x:v>
      </x:c>
      <x:c r="E430" s="147" t="str">
        <x:v>From initial classified workbook</x:v>
      </x:c>
      <x:c r="F430" s="139" t="str">
        <x:v>Piece</x:v>
      </x:c>
      <x:c r="G430" s="139"/>
      <x:c r="H430" s="139" t="str">
        <x:v>Not stated</x:v>
      </x:c>
      <x:c r="I430" s="139" t="str">
        <x:v>PKR</x:v>
      </x:c>
      <x:c r="J430" s="140" t="n">
        <x:v>700</x:v>
      </x:c>
      <x:c r="K430" s="140" t="n">
        <x:v>600</x:v>
      </x:c>
      <x:c r="L430" s="140" t="n">
        <x:v>700</x:v>
      </x:c>
      <x:c r="M430" s="140" t="n">
        <x:v>600</x:v>
      </x:c>
      <x:c r="N430" s="141" t="n">
        <x:f>L430-M430</x:f>
        <x:v>100</x:v>
      </x:c>
      <x:c r="O430" s="142" t="n">
        <x:f>IF(L430&gt;0,N430/L430,"")</x:f>
        <x:v>0.14285714285714285</x:v>
      </x:c>
      <x:c r="P430" s="142" t="n">
        <x:f>IF(M430&gt;0,N430/M430,"")</x:f>
        <x:v>0.16666666666666666</x:v>
      </x:c>
      <x:c r="Q430" s="141" t="n">
        <x:f>ROUND(L430*(1+'Assumptions'!$B$7)/'Assumptions'!$B$9,0)*'Assumptions'!$B$9</x:f>
        <x:v>770</x:v>
      </x:c>
      <x:c r="R430" s="141" t="n">
        <x:f>Q430-M430</x:f>
        <x:v>170</x:v>
      </x:c>
      <x:c r="S430" s="143" t="n">
        <x:f>'Assumptions'!$B$8</x:f>
        <x:v>12</x:v>
      </x:c>
      <x:c r="T430" s="141" t="n">
        <x:f>N430*S430</x:f>
        <x:v>1200</x:v>
      </x:c>
      <x:c r="U430" s="139" t="str">
        <x:v>Source Valid</x:v>
      </x:c>
      <x:c r="V430" s="139" t="str">
        <x:v>High</x:v>
      </x:c>
      <x:c r="W430" s="147" t="str">
        <x:v>Source wholesale and buying prices retained</x:v>
      </x:c>
      <x:c r="X430" s="139" t="str">
        <x:v>Ready</x:v>
      </x:c>
      <x:c r="Y430" s="144" t="b">
        <x:v>1</x:v>
      </x:c>
      <x:c r="Z430" s="139" t="str">
        <x:v>WS RATES.pdf</x:v>
      </x:c>
      <x:c r="AA430" s="139" t="n">
        <x:v>12</x:v>
      </x:c>
      <x:c r="AB430" s="139" t="n">
        <x:v>34</x:v>
      </x:c>
      <x:c r="AC430" s="139" t="str">
        <x:v>ATM CARD COVER DUAL</x:v>
      </x:c>
      <x:c r="AD430" s="145" t="n">
        <x:v>700</x:v>
      </x:c>
      <x:c r="AE430" s="147" t="str">
        <x:v>Merged across PDFs — Exact/source-linked match</x:v>
      </x:c>
      <x:c r="AF430" s="147" t="str">
        <x:v>Exact WS RATES.pdf name</x:v>
      </x:c>
      <x:c r="AG430" s="147" t="str">
        <x:v>Exact WS RATES.pdf category</x:v>
      </x:c>
      <x:c r="AH430" s="139" t="str">
        <x:v>WS-RATES:12:34</x:v>
      </x:c>
      <x:c r="AI430" s="146"/>
      <x:c r="AJ430" s="146"/>
      <x:c r="AK430" s="146"/>
      <x:c r="AL430" s="146"/>
      <x:c r="AM430" s="146"/>
      <x:c r="AN430" s="147" t="str"/>
    </x:row>
    <x:row r="431">
      <x:c r="A431" s="139" t="str">
        <x:v>RS-000430</x:v>
      </x:c>
      <x:c r="B431" s="147" t="str">
        <x:v>SIGNATURE COLOUR POINTER</x:v>
      </x:c>
      <x:c r="C431" s="139" t="str">
        <x:v>POINTER</x:v>
      </x:c>
      <x:c r="D431" s="139" t="str">
        <x:v>Both</x:v>
      </x:c>
      <x:c r="E431" s="147" t="str">
        <x:v>From initial classified workbook</x:v>
      </x:c>
      <x:c r="F431" s="139" t="str">
        <x:v>Piece</x:v>
      </x:c>
      <x:c r="G431" s="139"/>
      <x:c r="H431" s="139" t="str">
        <x:v>Not stated</x:v>
      </x:c>
      <x:c r="I431" s="139" t="str">
        <x:v>PKR</x:v>
      </x:c>
      <x:c r="J431" s="140" t="n">
        <x:v>230</x:v>
      </x:c>
      <x:c r="K431" s="140" t="n">
        <x:v>205</x:v>
      </x:c>
      <x:c r="L431" s="140" t="n">
        <x:v>230</x:v>
      </x:c>
      <x:c r="M431" s="140" t="n">
        <x:v>205</x:v>
      </x:c>
      <x:c r="N431" s="141" t="n">
        <x:f>L431-M431</x:f>
        <x:v>25</x:v>
      </x:c>
      <x:c r="O431" s="142" t="n">
        <x:f>IF(L431&gt;0,N431/L431,"")</x:f>
        <x:v>0.10869565217391304</x:v>
      </x:c>
      <x:c r="P431" s="142" t="n">
        <x:f>IF(M431&gt;0,N431/M431,"")</x:f>
        <x:v>0.12195121951219512</x:v>
      </x:c>
      <x:c r="Q431" s="141" t="n">
        <x:f>ROUND(L431*(1+'Assumptions'!$B$7)/'Assumptions'!$B$9,0)*'Assumptions'!$B$9</x:f>
        <x:v>255</x:v>
      </x:c>
      <x:c r="R431" s="141" t="n">
        <x:f>Q431-M431</x:f>
        <x:v>50</x:v>
      </x:c>
      <x:c r="S431" s="143" t="n">
        <x:f>'Assumptions'!$B$8</x:f>
        <x:v>12</x:v>
      </x:c>
      <x:c r="T431" s="141" t="n">
        <x:f>N431*S431</x:f>
        <x:v>300</x:v>
      </x:c>
      <x:c r="U431" s="139" t="str">
        <x:v>Source Valid</x:v>
      </x:c>
      <x:c r="V431" s="139" t="str">
        <x:v>High</x:v>
      </x:c>
      <x:c r="W431" s="147" t="str">
        <x:v>Source wholesale and buying prices retained</x:v>
      </x:c>
      <x:c r="X431" s="139" t="str">
        <x:v>Ready</x:v>
      </x:c>
      <x:c r="Y431" s="144" t="b">
        <x:v>1</x:v>
      </x:c>
      <x:c r="Z431" s="139" t="str">
        <x:v>WS RATES.pdf</x:v>
      </x:c>
      <x:c r="AA431" s="139" t="n">
        <x:v>12</x:v>
      </x:c>
      <x:c r="AB431" s="139" t="n">
        <x:v>35</x:v>
      </x:c>
      <x:c r="AC431" s="139" t="str">
        <x:v>SIGNATURE COLOUR POINTE</x:v>
      </x:c>
      <x:c r="AD431" s="145" t="n">
        <x:v>230</x:v>
      </x:c>
      <x:c r="AE431" s="147" t="str">
        <x:v>Merged across PDFs — Truncated-name completion</x:v>
      </x:c>
      <x:c r="AF431" s="147" t="str">
        <x:v>Completed/updated from WS RATES.pdf</x:v>
      </x:c>
      <x:c r="AG431" s="147" t="str">
        <x:v>Exact WS RATES.pdf category</x:v>
      </x:c>
      <x:c r="AH431" s="139" t="str">
        <x:v>WS-RATES:12:35</x:v>
      </x:c>
      <x:c r="AI431" s="146"/>
      <x:c r="AJ431" s="146"/>
      <x:c r="AK431" s="146"/>
      <x:c r="AL431" s="146"/>
      <x:c r="AM431" s="146"/>
      <x:c r="AN431" s="147" t="str"/>
    </x:row>
    <x:row r="432">
      <x:c r="A432" s="139" t="str">
        <x:v>RS-000431</x:v>
      </x:c>
      <x:c r="B432" s="147" t="str">
        <x:v>STAFF ATTANDANCE REGISTER IM</x:v>
      </x:c>
      <x:c r="C432" s="139" t="str">
        <x:v>GATTA REGISTER</x:v>
      </x:c>
      <x:c r="D432" s="139" t="str">
        <x:v>Both</x:v>
      </x:c>
      <x:c r="E432" s="147" t="str">
        <x:v>From initial classified workbook</x:v>
      </x:c>
      <x:c r="F432" s="139" t="str">
        <x:v>Piece</x:v>
      </x:c>
      <x:c r="G432" s="139"/>
      <x:c r="H432" s="139" t="str">
        <x:v>Not stated</x:v>
      </x:c>
      <x:c r="I432" s="139" t="str">
        <x:v>PKR</x:v>
      </x:c>
      <x:c r="J432" s="140" t="n">
        <x:v>350</x:v>
      </x:c>
      <x:c r="K432" s="140" t="n">
        <x:v>280</x:v>
      </x:c>
      <x:c r="L432" s="140" t="n">
        <x:v>350</x:v>
      </x:c>
      <x:c r="M432" s="140" t="n">
        <x:v>280</x:v>
      </x:c>
      <x:c r="N432" s="141" t="n">
        <x:f>L432-M432</x:f>
        <x:v>70</x:v>
      </x:c>
      <x:c r="O432" s="142" t="n">
        <x:f>IF(L432&gt;0,N432/L432,"")</x:f>
        <x:v>0.2</x:v>
      </x:c>
      <x:c r="P432" s="142" t="n">
        <x:f>IF(M432&gt;0,N432/M432,"")</x:f>
        <x:v>0.25</x:v>
      </x:c>
      <x:c r="Q432" s="141" t="n">
        <x:f>ROUND(L432*(1+'Assumptions'!$B$7)/'Assumptions'!$B$9,0)*'Assumptions'!$B$9</x:f>
        <x:v>385</x:v>
      </x:c>
      <x:c r="R432" s="141" t="n">
        <x:f>Q432-M432</x:f>
        <x:v>105</x:v>
      </x:c>
      <x:c r="S432" s="143" t="n">
        <x:f>'Assumptions'!$B$8</x:f>
        <x:v>12</x:v>
      </x:c>
      <x:c r="T432" s="141" t="n">
        <x:f>N432*S432</x:f>
        <x:v>840</x:v>
      </x:c>
      <x:c r="U432" s="139" t="str">
        <x:v>Source Valid</x:v>
      </x:c>
      <x:c r="V432" s="139" t="str">
        <x:v>High</x:v>
      </x:c>
      <x:c r="W432" s="147" t="str">
        <x:v>Source wholesale and buying prices retained</x:v>
      </x:c>
      <x:c r="X432" s="139" t="str">
        <x:v>Ready</x:v>
      </x:c>
      <x:c r="Y432" s="144" t="b">
        <x:v>1</x:v>
      </x:c>
      <x:c r="Z432" s="139" t="str">
        <x:v>WS RATES.pdf</x:v>
      </x:c>
      <x:c r="AA432" s="139" t="n">
        <x:v>12</x:v>
      </x:c>
      <x:c r="AB432" s="139" t="n">
        <x:v>36</x:v>
      </x:c>
      <x:c r="AC432" s="139" t="str">
        <x:v>STAFF ATTANDANCE REGIST</x:v>
      </x:c>
      <x:c r="AD432" s="145" t="n">
        <x:v>350</x:v>
      </x:c>
      <x:c r="AE432" s="147" t="str">
        <x:v>Merged across PDFs — Truncated-name completion</x:v>
      </x:c>
      <x:c r="AF432" s="147" t="str">
        <x:v>Completed/updated from WS RATES.pdf</x:v>
      </x:c>
      <x:c r="AG432" s="147" t="str">
        <x:v>Exact WS RATES.pdf category</x:v>
      </x:c>
      <x:c r="AH432" s="139" t="str">
        <x:v>WS-RATES:12:36</x:v>
      </x:c>
      <x:c r="AI432" s="146"/>
      <x:c r="AJ432" s="146"/>
      <x:c r="AK432" s="146"/>
      <x:c r="AL432" s="146"/>
      <x:c r="AM432" s="146"/>
      <x:c r="AN432" s="147" t="str"/>
    </x:row>
    <x:row r="433">
      <x:c r="A433" s="139" t="str">
        <x:v>RS-000432</x:v>
      </x:c>
      <x:c r="B433" s="147" t="str">
        <x:v>CAMEL GEOMETRY GB 200</x:v>
      </x:c>
      <x:c r="C433" s="139" t="str">
        <x:v>GEOMATRIES</x:v>
      </x:c>
      <x:c r="D433" s="139" t="str">
        <x:v>Both</x:v>
      </x:c>
      <x:c r="E433" s="147" t="str">
        <x:v>From initial classified workbook</x:v>
      </x:c>
      <x:c r="F433" s="139" t="str">
        <x:v>Piece</x:v>
      </x:c>
      <x:c r="G433" s="139"/>
      <x:c r="H433" s="139" t="str">
        <x:v>Not stated</x:v>
      </x:c>
      <x:c r="I433" s="139" t="str">
        <x:v>PKR</x:v>
      </x:c>
      <x:c r="J433" s="140" t="n">
        <x:v>299</x:v>
      </x:c>
      <x:c r="K433" s="140" t="n">
        <x:v>244.4</x:v>
      </x:c>
      <x:c r="L433" s="140" t="n">
        <x:v>299</x:v>
      </x:c>
      <x:c r="M433" s="140" t="n">
        <x:v>244.4</x:v>
      </x:c>
      <x:c r="N433" s="141" t="n">
        <x:f>L433-M433</x:f>
        <x:v>54.599999999999994</x:v>
      </x:c>
      <x:c r="O433" s="142" t="n">
        <x:f>IF(L433&gt;0,N433/L433,"")</x:f>
        <x:v>0.18260869565217389</x:v>
      </x:c>
      <x:c r="P433" s="142" t="n">
        <x:f>IF(M433&gt;0,N433/M433,"")</x:f>
        <x:v>0.2234042553191489</x:v>
      </x:c>
      <x:c r="Q433" s="141" t="n">
        <x:f>ROUND(L433*(1+'Assumptions'!$B$7)/'Assumptions'!$B$9,0)*'Assumptions'!$B$9</x:f>
        <x:v>330</x:v>
      </x:c>
      <x:c r="R433" s="141" t="n">
        <x:f>Q433-M433</x:f>
        <x:v>85.6</x:v>
      </x:c>
      <x:c r="S433" s="143" t="n">
        <x:f>'Assumptions'!$B$8</x:f>
        <x:v>12</x:v>
      </x:c>
      <x:c r="T433" s="141" t="n">
        <x:f>N433*S433</x:f>
        <x:v>655.1999999999999</x:v>
      </x:c>
      <x:c r="U433" s="139" t="str">
        <x:v>Source Valid</x:v>
      </x:c>
      <x:c r="V433" s="139" t="str">
        <x:v>High</x:v>
      </x:c>
      <x:c r="W433" s="147" t="str">
        <x:v>Source wholesale and buying prices retained</x:v>
      </x:c>
      <x:c r="X433" s="139" t="str">
        <x:v>Ready</x:v>
      </x:c>
      <x:c r="Y433" s="144" t="b">
        <x:v>1</x:v>
      </x:c>
      <x:c r="Z433" s="139" t="str">
        <x:v>WS RATES.pdf</x:v>
      </x:c>
      <x:c r="AA433" s="139" t="n">
        <x:v>12</x:v>
      </x:c>
      <x:c r="AB433" s="139" t="n">
        <x:v>37</x:v>
      </x:c>
      <x:c r="AC433" s="139" t="str">
        <x:v>CAMEL GEOMETRY GB 200</x:v>
      </x:c>
      <x:c r="AD433" s="145" t="n">
        <x:v>299</x:v>
      </x:c>
      <x:c r="AE433" s="147" t="str">
        <x:v>Merged across PDFs — Exact/source-linked match</x:v>
      </x:c>
      <x:c r="AF433" s="147" t="str">
        <x:v>Exact WS RATES.pdf name</x:v>
      </x:c>
      <x:c r="AG433" s="147" t="str">
        <x:v>Exact WS RATES.pdf category</x:v>
      </x:c>
      <x:c r="AH433" s="139" t="str">
        <x:v>WS-RATES:12:37</x:v>
      </x:c>
      <x:c r="AI433" s="146"/>
      <x:c r="AJ433" s="146"/>
      <x:c r="AK433" s="146"/>
      <x:c r="AL433" s="146"/>
      <x:c r="AM433" s="146"/>
      <x:c r="AN433" s="147" t="str"/>
    </x:row>
    <x:row r="434">
      <x:c r="A434" s="139" t="str">
        <x:v>RS-000433</x:v>
      </x:c>
      <x:c r="B434" s="147" t="str">
        <x:v>CAMEL GEOMETRY GB 99</x:v>
      </x:c>
      <x:c r="C434" s="139" t="str">
        <x:v>GEOMATRIES</x:v>
      </x:c>
      <x:c r="D434" s="139" t="str">
        <x:v>Both</x:v>
      </x:c>
      <x:c r="E434" s="147" t="str">
        <x:v>From initial classified workbook</x:v>
      </x:c>
      <x:c r="F434" s="139" t="str">
        <x:v>Piece</x:v>
      </x:c>
      <x:c r="G434" s="139"/>
      <x:c r="H434" s="139" t="str">
        <x:v>Not stated</x:v>
      </x:c>
      <x:c r="I434" s="139" t="str">
        <x:v>PKR</x:v>
      </x:c>
      <x:c r="J434" s="140" t="n">
        <x:v>96</x:v>
      </x:c>
      <x:c r="K434" s="140" t="n">
        <x:v>84.6</x:v>
      </x:c>
      <x:c r="L434" s="140" t="n">
        <x:v>96</x:v>
      </x:c>
      <x:c r="M434" s="140" t="n">
        <x:v>84.6</x:v>
      </x:c>
      <x:c r="N434" s="141" t="n">
        <x:f>L434-M434</x:f>
        <x:v>11.400000000000006</x:v>
      </x:c>
      <x:c r="O434" s="142" t="n">
        <x:f>IF(L434&gt;0,N434/L434,"")</x:f>
        <x:v>0.11875000000000006</x:v>
      </x:c>
      <x:c r="P434" s="142" t="n">
        <x:f>IF(M434&gt;0,N434/M434,"")</x:f>
        <x:v>0.13475177304964547</x:v>
      </x:c>
      <x:c r="Q434" s="141" t="n">
        <x:f>ROUND(L434*(1+'Assumptions'!$B$7)/'Assumptions'!$B$9,0)*'Assumptions'!$B$9</x:f>
        <x:v>105</x:v>
      </x:c>
      <x:c r="R434" s="141" t="n">
        <x:f>Q434-M434</x:f>
        <x:v>20.400000000000006</x:v>
      </x:c>
      <x:c r="S434" s="143" t="n">
        <x:f>'Assumptions'!$B$8</x:f>
        <x:v>12</x:v>
      </x:c>
      <x:c r="T434" s="141" t="n">
        <x:f>N434*S434</x:f>
        <x:v>136.80000000000007</x:v>
      </x:c>
      <x:c r="U434" s="139" t="str">
        <x:v>Source Valid</x:v>
      </x:c>
      <x:c r="V434" s="139" t="str">
        <x:v>High</x:v>
      </x:c>
      <x:c r="W434" s="147" t="str">
        <x:v>Source wholesale and buying prices retained</x:v>
      </x:c>
      <x:c r="X434" s="139" t="str">
        <x:v>Ready</x:v>
      </x:c>
      <x:c r="Y434" s="144" t="b">
        <x:v>1</x:v>
      </x:c>
      <x:c r="Z434" s="139" t="str">
        <x:v>WS RATES.pdf</x:v>
      </x:c>
      <x:c r="AA434" s="139" t="n">
        <x:v>13</x:v>
      </x:c>
      <x:c r="AB434" s="139" t="n">
        <x:v>2</x:v>
      </x:c>
      <x:c r="AC434" s="139" t="str">
        <x:v>CAMEL GEOMETRY GB 99</x:v>
      </x:c>
      <x:c r="AD434" s="145" t="n">
        <x:v>96</x:v>
      </x:c>
      <x:c r="AE434" s="147" t="str">
        <x:v>Merged across PDFs — Exact/source-linked match</x:v>
      </x:c>
      <x:c r="AF434" s="147" t="str">
        <x:v>Exact WS RATES.pdf name</x:v>
      </x:c>
      <x:c r="AG434" s="147" t="str">
        <x:v>Exact WS RATES.pdf category</x:v>
      </x:c>
      <x:c r="AH434" s="139" t="str">
        <x:v>WS-RATES:13:2</x:v>
      </x:c>
      <x:c r="AI434" s="146"/>
      <x:c r="AJ434" s="146"/>
      <x:c r="AK434" s="146"/>
      <x:c r="AL434" s="146"/>
      <x:c r="AM434" s="146"/>
      <x:c r="AN434" s="147" t="str"/>
    </x:row>
    <x:row r="435">
      <x:c r="A435" s="139" t="str">
        <x:v>RS-000434</x:v>
      </x:c>
      <x:c r="B435" s="147" t="str">
        <x:v>CAMEL MATH BOX 103</x:v>
      </x:c>
      <x:c r="C435" s="139" t="str">
        <x:v>GEOMATRIES</x:v>
      </x:c>
      <x:c r="D435" s="139" t="str">
        <x:v>Both</x:v>
      </x:c>
      <x:c r="E435" s="147" t="str">
        <x:v>From initial classified workbook</x:v>
      </x:c>
      <x:c r="F435" s="139" t="str">
        <x:v>Box</x:v>
      </x:c>
      <x:c r="G435" s="139"/>
      <x:c r="H435" s="139" t="str">
        <x:v>Not stated</x:v>
      </x:c>
      <x:c r="I435" s="139" t="str">
        <x:v>PKR</x:v>
      </x:c>
      <x:c r="J435" s="140" t="n">
        <x:v>285</x:v>
      </x:c>
      <x:c r="K435" s="140" t="n">
        <x:v>268</x:v>
      </x:c>
      <x:c r="L435" s="140" t="n">
        <x:v>285</x:v>
      </x:c>
      <x:c r="M435" s="140" t="n">
        <x:v>268</x:v>
      </x:c>
      <x:c r="N435" s="141" t="n">
        <x:f>L435-M435</x:f>
        <x:v>17</x:v>
      </x:c>
      <x:c r="O435" s="142" t="n">
        <x:f>IF(L435&gt;0,N435/L435,"")</x:f>
        <x:v>0.05964912280701754</x:v>
      </x:c>
      <x:c r="P435" s="142" t="n">
        <x:f>IF(M435&gt;0,N435/M435,"")</x:f>
        <x:v>0.06343283582089553</x:v>
      </x:c>
      <x:c r="Q435" s="141" t="n">
        <x:f>ROUND(L435*(1+'Assumptions'!$B$7)/'Assumptions'!$B$9,0)*'Assumptions'!$B$9</x:f>
        <x:v>315</x:v>
      </x:c>
      <x:c r="R435" s="141" t="n">
        <x:f>Q435-M435</x:f>
        <x:v>47</x:v>
      </x:c>
      <x:c r="S435" s="143" t="n">
        <x:f>'Assumptions'!$B$8</x:f>
        <x:v>12</x:v>
      </x:c>
      <x:c r="T435" s="141" t="n">
        <x:f>N435*S435</x:f>
        <x:v>204</x:v>
      </x:c>
      <x:c r="U435" s="139" t="str">
        <x:v>Source Valid</x:v>
      </x:c>
      <x:c r="V435" s="139" t="str">
        <x:v>High</x:v>
      </x:c>
      <x:c r="W435" s="147" t="str">
        <x:v>Source wholesale and buying prices retained</x:v>
      </x:c>
      <x:c r="X435" s="139" t="str">
        <x:v>Ready</x:v>
      </x:c>
      <x:c r="Y435" s="144" t="b">
        <x:v>1</x:v>
      </x:c>
      <x:c r="Z435" s="139" t="str">
        <x:v>WS RATES.pdf</x:v>
      </x:c>
      <x:c r="AA435" s="139" t="n">
        <x:v>13</x:v>
      </x:c>
      <x:c r="AB435" s="139" t="n">
        <x:v>3</x:v>
      </x:c>
      <x:c r="AC435" s="139" t="str">
        <x:v>CAMEL MATH BOX 103</x:v>
      </x:c>
      <x:c r="AD435" s="145" t="n">
        <x:v>285</x:v>
      </x:c>
      <x:c r="AE435" s="147" t="str">
        <x:v>Merged across PDFs — Exact/source-linked match</x:v>
      </x:c>
      <x:c r="AF435" s="147" t="str">
        <x:v>Exact WS RATES.pdf name</x:v>
      </x:c>
      <x:c r="AG435" s="147" t="str">
        <x:v>Exact WS RATES.pdf category</x:v>
      </x:c>
      <x:c r="AH435" s="139" t="str">
        <x:v>WS-RATES:13:3</x:v>
      </x:c>
      <x:c r="AI435" s="146"/>
      <x:c r="AJ435" s="146"/>
      <x:c r="AK435" s="146"/>
      <x:c r="AL435" s="146"/>
      <x:c r="AM435" s="146"/>
      <x:c r="AN435" s="147" t="str"/>
    </x:row>
    <x:row r="436">
      <x:c r="A436" s="139" t="str">
        <x:v>RS-000435</x:v>
      </x:c>
      <x:c r="B436" s="147" t="str">
        <x:v>CAMEL WATER COLOUR CWC280</x:v>
      </x:c>
      <x:c r="C436" s="139" t="str">
        <x:v>WATER COLORS</x:v>
      </x:c>
      <x:c r="D436" s="139" t="str">
        <x:v>Both</x:v>
      </x:c>
      <x:c r="E436" s="147" t="str">
        <x:v>From initial classified workbook</x:v>
      </x:c>
      <x:c r="F436" s="139" t="str">
        <x:v>Piece</x:v>
      </x:c>
      <x:c r="G436" s="139"/>
      <x:c r="H436" s="139" t="str">
        <x:v>Not stated</x:v>
      </x:c>
      <x:c r="I436" s="139" t="str">
        <x:v>PKR</x:v>
      </x:c>
      <x:c r="J436" s="140" t="n">
        <x:v>275</x:v>
      </x:c>
      <x:c r="K436" s="140" t="n">
        <x:v>258.5</x:v>
      </x:c>
      <x:c r="L436" s="140" t="n">
        <x:v>275</x:v>
      </x:c>
      <x:c r="M436" s="140" t="n">
        <x:v>258.5</x:v>
      </x:c>
      <x:c r="N436" s="141" t="n">
        <x:f>L436-M436</x:f>
        <x:v>16.5</x:v>
      </x:c>
      <x:c r="O436" s="142" t="n">
        <x:f>IF(L436&gt;0,N436/L436,"")</x:f>
        <x:v>0.06</x:v>
      </x:c>
      <x:c r="P436" s="142" t="n">
        <x:f>IF(M436&gt;0,N436/M436,"")</x:f>
        <x:v>0.06382978723404255</x:v>
      </x:c>
      <x:c r="Q436" s="141" t="n">
        <x:f>ROUND(L436*(1+'Assumptions'!$B$7)/'Assumptions'!$B$9,0)*'Assumptions'!$B$9</x:f>
        <x:v>305</x:v>
      </x:c>
      <x:c r="R436" s="141" t="n">
        <x:f>Q436-M436</x:f>
        <x:v>46.5</x:v>
      </x:c>
      <x:c r="S436" s="143" t="n">
        <x:f>'Assumptions'!$B$8</x:f>
        <x:v>12</x:v>
      </x:c>
      <x:c r="T436" s="141" t="n">
        <x:f>N436*S436</x:f>
        <x:v>198</x:v>
      </x:c>
      <x:c r="U436" s="139" t="str">
        <x:v>Source Valid</x:v>
      </x:c>
      <x:c r="V436" s="139" t="str">
        <x:v>High</x:v>
      </x:c>
      <x:c r="W436" s="147" t="str">
        <x:v>Source wholesale and buying prices retained</x:v>
      </x:c>
      <x:c r="X436" s="139" t="str">
        <x:v>Ready</x:v>
      </x:c>
      <x:c r="Y436" s="144" t="b">
        <x:v>1</x:v>
      </x:c>
      <x:c r="Z436" s="139" t="str">
        <x:v>WS RATES.pdf</x:v>
      </x:c>
      <x:c r="AA436" s="139" t="n">
        <x:v>13</x:v>
      </x:c>
      <x:c r="AB436" s="139" t="n">
        <x:v>4</x:v>
      </x:c>
      <x:c r="AC436" s="139" t="str">
        <x:v>CAMEL WATER COLOUR CWC</x:v>
      </x:c>
      <x:c r="AD436" s="145" t="n">
        <x:v>275</x:v>
      </x:c>
      <x:c r="AE436" s="147" t="str">
        <x:v>Merged across PDFs — Truncated-name completion</x:v>
      </x:c>
      <x:c r="AF436" s="147" t="str">
        <x:v>Completed/updated from WS RATES.pdf</x:v>
      </x:c>
      <x:c r="AG436" s="147" t="str">
        <x:v>Exact WS RATES.pdf category</x:v>
      </x:c>
      <x:c r="AH436" s="139" t="str">
        <x:v>WS-RATES:13:4</x:v>
      </x:c>
      <x:c r="AI436" s="146"/>
      <x:c r="AJ436" s="146"/>
      <x:c r="AK436" s="146"/>
      <x:c r="AL436" s="146"/>
      <x:c r="AM436" s="146"/>
      <x:c r="AN436" s="147" t="str"/>
    </x:row>
    <x:row r="437">
      <x:c r="A437" s="139" t="str">
        <x:v>RS-000436</x:v>
      </x:c>
      <x:c r="B437" s="147" t="str">
        <x:v>CAMEL CORRECTION 433 BOX</x:v>
      </x:c>
      <x:c r="C437" s="139" t="str">
        <x:v>Correction pen</x:v>
      </x:c>
      <x:c r="D437" s="139" t="str">
        <x:v>Both</x:v>
      </x:c>
      <x:c r="E437" s="147" t="str">
        <x:v>From initial classified workbook</x:v>
      </x:c>
      <x:c r="F437" s="139" t="str">
        <x:v>Box</x:v>
      </x:c>
      <x:c r="G437" s="139"/>
      <x:c r="H437" s="139" t="str">
        <x:v>Not stated</x:v>
      </x:c>
      <x:c r="I437" s="139" t="str">
        <x:v>PKR</x:v>
      </x:c>
      <x:c r="J437" s="140" t="n">
        <x:v>456</x:v>
      </x:c>
      <x:c r="K437" s="140" t="n">
        <x:v>428.6</x:v>
      </x:c>
      <x:c r="L437" s="140" t="n">
        <x:v>456</x:v>
      </x:c>
      <x:c r="M437" s="140" t="n">
        <x:v>428.6</x:v>
      </x:c>
      <x:c r="N437" s="141" t="n">
        <x:f>L437-M437</x:f>
        <x:v>27.399999999999977</x:v>
      </x:c>
      <x:c r="O437" s="142" t="n">
        <x:f>IF(L437&gt;0,N437/L437,"")</x:f>
        <x:v>0.060087719298245565</x:v>
      </x:c>
      <x:c r="P437" s="142" t="n">
        <x:f>IF(M437&gt;0,N437/M437,"")</x:f>
        <x:v>0.06392907139524026</x:v>
      </x:c>
      <x:c r="Q437" s="141" t="n">
        <x:f>ROUND(L437*(1+'Assumptions'!$B$7)/'Assumptions'!$B$9,0)*'Assumptions'!$B$9</x:f>
        <x:v>500</x:v>
      </x:c>
      <x:c r="R437" s="141" t="n">
        <x:f>Q437-M437</x:f>
        <x:v>71.39999999999998</x:v>
      </x:c>
      <x:c r="S437" s="143" t="n">
        <x:f>'Assumptions'!$B$8</x:f>
        <x:v>12</x:v>
      </x:c>
      <x:c r="T437" s="141" t="n">
        <x:f>N437*S437</x:f>
        <x:v>328.7999999999997</x:v>
      </x:c>
      <x:c r="U437" s="139" t="str">
        <x:v>Source Valid</x:v>
      </x:c>
      <x:c r="V437" s="139" t="str">
        <x:v>High</x:v>
      </x:c>
      <x:c r="W437" s="147" t="str">
        <x:v>Source wholesale and buying prices retained</x:v>
      </x:c>
      <x:c r="X437" s="139" t="str">
        <x:v>Ready</x:v>
      </x:c>
      <x:c r="Y437" s="144" t="b">
        <x:v>1</x:v>
      </x:c>
      <x:c r="Z437" s="139" t="str">
        <x:v>WS RATES.pdf</x:v>
      </x:c>
      <x:c r="AA437" s="139" t="n">
        <x:v>13</x:v>
      </x:c>
      <x:c r="AB437" s="139" t="n">
        <x:v>5</x:v>
      </x:c>
      <x:c r="AC437" s="139" t="str">
        <x:v>CAMEL CORRECTION 433 BO</x:v>
      </x:c>
      <x:c r="AD437" s="145" t="n">
        <x:v>456</x:v>
      </x:c>
      <x:c r="AE437" s="147" t="str">
        <x:v>Merged across PDFs — Truncated-name completion</x:v>
      </x:c>
      <x:c r="AF437" s="147" t="str">
        <x:v>Completed/updated from WS RATES.pdf</x:v>
      </x:c>
      <x:c r="AG437" s="147" t="str">
        <x:v>Exact WS RATES.pdf category</x:v>
      </x:c>
      <x:c r="AH437" s="139" t="str">
        <x:v>WS-RATES:13:5</x:v>
      </x:c>
      <x:c r="AI437" s="146"/>
      <x:c r="AJ437" s="146"/>
      <x:c r="AK437" s="146"/>
      <x:c r="AL437" s="146"/>
      <x:c r="AM437" s="146"/>
      <x:c r="AN437" s="147" t="str"/>
    </x:row>
    <x:row r="438">
      <x:c r="A438" s="139" t="str">
        <x:v>RS-000437</x:v>
      </x:c>
      <x:c r="B438" s="147" t="str">
        <x:v>CAMEL CORRECTION 433(1 PC)</x:v>
      </x:c>
      <x:c r="C438" s="139" t="str">
        <x:v>Correction pen</x:v>
      </x:c>
      <x:c r="D438" s="139" t="str">
        <x:v>Both</x:v>
      </x:c>
      <x:c r="E438" s="147" t="str">
        <x:v>From initial classified workbook</x:v>
      </x:c>
      <x:c r="F438" s="139" t="str">
        <x:v>Piece</x:v>
      </x:c>
      <x:c r="G438" s="139" t="n">
        <x:v>1</x:v>
      </x:c>
      <x:c r="H438" s="139" t="str">
        <x:v>Parsed from product name</x:v>
      </x:c>
      <x:c r="I438" s="139" t="str">
        <x:v>PKR</x:v>
      </x:c>
      <x:c r="J438" s="140" t="n">
        <x:v>38</x:v>
      </x:c>
      <x:c r="K438" s="140" t="n">
        <x:v>35.7</x:v>
      </x:c>
      <x:c r="L438" s="140" t="n">
        <x:v>38</x:v>
      </x:c>
      <x:c r="M438" s="140" t="n">
        <x:v>35.7</x:v>
      </x:c>
      <x:c r="N438" s="141" t="n">
        <x:f>L438-M438</x:f>
        <x:v>2.299999999999997</x:v>
      </x:c>
      <x:c r="O438" s="142" t="n">
        <x:f>IF(L438&gt;0,N438/L438,"")</x:f>
        <x:v>0.06052631578947361</x:v>
      </x:c>
      <x:c r="P438" s="142" t="n">
        <x:f>IF(M438&gt;0,N438/M438,"")</x:f>
        <x:v>0.06442577030812316</x:v>
      </x:c>
      <x:c r="Q438" s="141" t="n">
        <x:f>ROUND(L438*(1+'Assumptions'!$B$7)/'Assumptions'!$B$9,0)*'Assumptions'!$B$9</x:f>
        <x:v>40</x:v>
      </x:c>
      <x:c r="R438" s="141" t="n">
        <x:f>Q438-M438</x:f>
        <x:v>4.299999999999997</x:v>
      </x:c>
      <x:c r="S438" s="143" t="n">
        <x:f>'Assumptions'!$B$8</x:f>
        <x:v>12</x:v>
      </x:c>
      <x:c r="T438" s="141" t="n">
        <x:f>N438*S438</x:f>
        <x:v>27.599999999999966</x:v>
      </x:c>
      <x:c r="U438" s="139" t="str">
        <x:v>Source Valid</x:v>
      </x:c>
      <x:c r="V438" s="139" t="str">
        <x:v>High</x:v>
      </x:c>
      <x:c r="W438" s="147" t="str">
        <x:v>Source wholesale and buying prices retained</x:v>
      </x:c>
      <x:c r="X438" s="139" t="str">
        <x:v>Ready</x:v>
      </x:c>
      <x:c r="Y438" s="144" t="b">
        <x:v>1</x:v>
      </x:c>
      <x:c r="Z438" s="139" t="str">
        <x:v>WS RATES.pdf</x:v>
      </x:c>
      <x:c r="AA438" s="139" t="n">
        <x:v>13</x:v>
      </x:c>
      <x:c r="AB438" s="139" t="n">
        <x:v>6</x:v>
      </x:c>
      <x:c r="AC438" s="139" t="str">
        <x:v>CAMEL CORRECTION 433(1 P</x:v>
      </x:c>
      <x:c r="AD438" s="145" t="n">
        <x:v>38</x:v>
      </x:c>
      <x:c r="AE438" s="147" t="str">
        <x:v>Merged across PDFs — Truncated-name completion</x:v>
      </x:c>
      <x:c r="AF438" s="147" t="str">
        <x:v>Completed/updated from WS RATES.pdf</x:v>
      </x:c>
      <x:c r="AG438" s="147" t="str">
        <x:v>Exact WS RATES.pdf category</x:v>
      </x:c>
      <x:c r="AH438" s="139" t="str">
        <x:v>WS-RATES:13:6</x:v>
      </x:c>
      <x:c r="AI438" s="146"/>
      <x:c r="AJ438" s="146"/>
      <x:c r="AK438" s="146"/>
      <x:c r="AL438" s="146"/>
      <x:c r="AM438" s="146"/>
      <x:c r="AN438" s="147" t="str"/>
    </x:row>
    <x:row r="439">
      <x:c r="A439" s="139" t="str">
        <x:v>RS-000438</x:v>
      </x:c>
      <x:c r="B439" s="147" t="str">
        <x:v>CAMEL STAPLER 2424</x:v>
      </x:c>
      <x:c r="C439" s="139" t="str">
        <x:v>STAPLERS</x:v>
      </x:c>
      <x:c r="D439" s="139" t="str">
        <x:v>Both</x:v>
      </x:c>
      <x:c r="E439" s="147" t="str">
        <x:v>From initial classified workbook</x:v>
      </x:c>
      <x:c r="F439" s="139" t="str">
        <x:v>Piece</x:v>
      </x:c>
      <x:c r="G439" s="139"/>
      <x:c r="H439" s="139" t="str">
        <x:v>Not stated</x:v>
      </x:c>
      <x:c r="I439" s="139" t="str">
        <x:v>PKR</x:v>
      </x:c>
      <x:c r="J439" s="140" t="n">
        <x:v>265</x:v>
      </x:c>
      <x:c r="K439" s="140" t="n">
        <x:v>249</x:v>
      </x:c>
      <x:c r="L439" s="140" t="n">
        <x:v>265</x:v>
      </x:c>
      <x:c r="M439" s="140" t="n">
        <x:v>249</x:v>
      </x:c>
      <x:c r="N439" s="141" t="n">
        <x:f>L439-M439</x:f>
        <x:v>16</x:v>
      </x:c>
      <x:c r="O439" s="142" t="n">
        <x:f>IF(L439&gt;0,N439/L439,"")</x:f>
        <x:v>0.06037735849056604</x:v>
      </x:c>
      <x:c r="P439" s="142" t="n">
        <x:f>IF(M439&gt;0,N439/M439,"")</x:f>
        <x:v>0.0642570281124498</x:v>
      </x:c>
      <x:c r="Q439" s="141" t="n">
        <x:f>ROUND(L439*(1+'Assumptions'!$B$7)/'Assumptions'!$B$9,0)*'Assumptions'!$B$9</x:f>
        <x:v>290</x:v>
      </x:c>
      <x:c r="R439" s="141" t="n">
        <x:f>Q439-M439</x:f>
        <x:v>41</x:v>
      </x:c>
      <x:c r="S439" s="143" t="n">
        <x:f>'Assumptions'!$B$8</x:f>
        <x:v>12</x:v>
      </x:c>
      <x:c r="T439" s="141" t="n">
        <x:f>N439*S439</x:f>
        <x:v>192</x:v>
      </x:c>
      <x:c r="U439" s="139" t="str">
        <x:v>Source Valid</x:v>
      </x:c>
      <x:c r="V439" s="139" t="str">
        <x:v>High</x:v>
      </x:c>
      <x:c r="W439" s="147" t="str">
        <x:v>Source wholesale and buying prices retained</x:v>
      </x:c>
      <x:c r="X439" s="139" t="str">
        <x:v>Ready</x:v>
      </x:c>
      <x:c r="Y439" s="144" t="b">
        <x:v>1</x:v>
      </x:c>
      <x:c r="Z439" s="139" t="str">
        <x:v>WS RATES.pdf</x:v>
      </x:c>
      <x:c r="AA439" s="139" t="n">
        <x:v>13</x:v>
      </x:c>
      <x:c r="AB439" s="139" t="n">
        <x:v>7</x:v>
      </x:c>
      <x:c r="AC439" s="139" t="str">
        <x:v>CAMEL STAPLER 2424</x:v>
      </x:c>
      <x:c r="AD439" s="145" t="n">
        <x:v>265</x:v>
      </x:c>
      <x:c r="AE439" s="147" t="str">
        <x:v>Merged across PDFs — Exact/source-linked match</x:v>
      </x:c>
      <x:c r="AF439" s="147" t="str">
        <x:v>Exact WS RATES.pdf name</x:v>
      </x:c>
      <x:c r="AG439" s="147" t="str">
        <x:v>Exact WS RATES.pdf category</x:v>
      </x:c>
      <x:c r="AH439" s="139" t="str">
        <x:v>WS-RATES:13:7</x:v>
      </x:c>
      <x:c r="AI439" s="146"/>
      <x:c r="AJ439" s="146"/>
      <x:c r="AK439" s="146"/>
      <x:c r="AL439" s="146"/>
      <x:c r="AM439" s="146"/>
      <x:c r="AN439" s="147" t="str"/>
    </x:row>
    <x:row r="440">
      <x:c r="A440" s="139" t="str">
        <x:v>RS-000439</x:v>
      </x:c>
      <x:c r="B440" s="147" t="str">
        <x:v>CAMEL INK PEN 09</x:v>
      </x:c>
      <x:c r="C440" s="139" t="str">
        <x:v>Fountain pen</x:v>
      </x:c>
      <x:c r="D440" s="139" t="str">
        <x:v>Both</x:v>
      </x:c>
      <x:c r="E440" s="147" t="str">
        <x:v>From initial classified workbook</x:v>
      </x:c>
      <x:c r="F440" s="139" t="str">
        <x:v>Piece</x:v>
      </x:c>
      <x:c r="G440" s="139"/>
      <x:c r="H440" s="139" t="str">
        <x:v>Not stated</x:v>
      </x:c>
      <x:c r="I440" s="139" t="str">
        <x:v>PKR</x:v>
      </x:c>
      <x:c r="J440" s="140" t="n">
        <x:v>110</x:v>
      </x:c>
      <x:c r="K440" s="140" t="n">
        <x:v>103.4</x:v>
      </x:c>
      <x:c r="L440" s="140" t="n">
        <x:v>110</x:v>
      </x:c>
      <x:c r="M440" s="140" t="n">
        <x:v>103.4</x:v>
      </x:c>
      <x:c r="N440" s="141" t="n">
        <x:f>L440-M440</x:f>
        <x:v>6.599999999999994</x:v>
      </x:c>
      <x:c r="O440" s="142" t="n">
        <x:f>IF(L440&gt;0,N440/L440,"")</x:f>
        <x:v>0.05999999999999995</x:v>
      </x:c>
      <x:c r="P440" s="142" t="n">
        <x:f>IF(M440&gt;0,N440/M440,"")</x:f>
        <x:v>0.06382978723404249</x:v>
      </x:c>
      <x:c r="Q440" s="141" t="n">
        <x:f>ROUND(L440*(1+'Assumptions'!$B$7)/'Assumptions'!$B$9,0)*'Assumptions'!$B$9</x:f>
        <x:v>120</x:v>
      </x:c>
      <x:c r="R440" s="141" t="n">
        <x:f>Q440-M440</x:f>
        <x:v>16.599999999999994</x:v>
      </x:c>
      <x:c r="S440" s="143" t="n">
        <x:f>'Assumptions'!$B$8</x:f>
        <x:v>12</x:v>
      </x:c>
      <x:c r="T440" s="141" t="n">
        <x:f>N440*S440</x:f>
        <x:v>79.19999999999993</x:v>
      </x:c>
      <x:c r="U440" s="139" t="str">
        <x:v>Source Valid</x:v>
      </x:c>
      <x:c r="V440" s="139" t="str">
        <x:v>High</x:v>
      </x:c>
      <x:c r="W440" s="147" t="str">
        <x:v>Source wholesale and buying prices retained</x:v>
      </x:c>
      <x:c r="X440" s="139" t="str">
        <x:v>Ready</x:v>
      </x:c>
      <x:c r="Y440" s="144" t="b">
        <x:v>1</x:v>
      </x:c>
      <x:c r="Z440" s="139" t="str">
        <x:v>WS RATES.pdf</x:v>
      </x:c>
      <x:c r="AA440" s="139" t="n">
        <x:v>13</x:v>
      </x:c>
      <x:c r="AB440" s="139" t="n">
        <x:v>8</x:v>
      </x:c>
      <x:c r="AC440" s="139" t="str">
        <x:v>CAMEL INK PEN 09</x:v>
      </x:c>
      <x:c r="AD440" s="145" t="n">
        <x:v>110</x:v>
      </x:c>
      <x:c r="AE440" s="147" t="str">
        <x:v>Merged across PDFs — Exact/source-linked match</x:v>
      </x:c>
      <x:c r="AF440" s="147" t="str">
        <x:v>Exact WS RATES.pdf name</x:v>
      </x:c>
      <x:c r="AG440" s="147" t="str">
        <x:v>Exact WS RATES.pdf category</x:v>
      </x:c>
      <x:c r="AH440" s="139" t="str">
        <x:v>WS-RATES:13:8</x:v>
      </x:c>
      <x:c r="AI440" s="146"/>
      <x:c r="AJ440" s="146"/>
      <x:c r="AK440" s="146"/>
      <x:c r="AL440" s="146"/>
      <x:c r="AM440" s="146"/>
      <x:c r="AN440" s="147" t="str"/>
    </x:row>
    <x:row r="441">
      <x:c r="A441" s="139" t="str">
        <x:v>RS-000440</x:v>
      </x:c>
      <x:c r="B441" s="147" t="str">
        <x:v>CAMEL INK PEN 909</x:v>
      </x:c>
      <x:c r="C441" s="139" t="str">
        <x:v>Fountain pen</x:v>
      </x:c>
      <x:c r="D441" s="139" t="str">
        <x:v>Both</x:v>
      </x:c>
      <x:c r="E441" s="147" t="str">
        <x:v>From initial classified workbook</x:v>
      </x:c>
      <x:c r="F441" s="139" t="str">
        <x:v>Piece</x:v>
      </x:c>
      <x:c r="G441" s="139"/>
      <x:c r="H441" s="139" t="str">
        <x:v>Not stated</x:v>
      </x:c>
      <x:c r="I441" s="139" t="str">
        <x:v>PKR</x:v>
      </x:c>
      <x:c r="J441" s="140" t="n">
        <x:v>105</x:v>
      </x:c>
      <x:c r="K441" s="140" t="n">
        <x:v>98.7</x:v>
      </x:c>
      <x:c r="L441" s="140" t="n">
        <x:v>105</x:v>
      </x:c>
      <x:c r="M441" s="140" t="n">
        <x:v>98.7</x:v>
      </x:c>
      <x:c r="N441" s="141" t="n">
        <x:f>L441-M441</x:f>
        <x:v>6.299999999999997</x:v>
      </x:c>
      <x:c r="O441" s="142" t="n">
        <x:f>IF(L441&gt;0,N441/L441,"")</x:f>
        <x:v>0.05999999999999997</x:v>
      </x:c>
      <x:c r="P441" s="142" t="n">
        <x:f>IF(M441&gt;0,N441/M441,"")</x:f>
        <x:v>0.06382978723404252</x:v>
      </x:c>
      <x:c r="Q441" s="141" t="n">
        <x:f>ROUND(L441*(1+'Assumptions'!$B$7)/'Assumptions'!$B$9,0)*'Assumptions'!$B$9</x:f>
        <x:v>115</x:v>
      </x:c>
      <x:c r="R441" s="141" t="n">
        <x:f>Q441-M441</x:f>
        <x:v>16.299999999999997</x:v>
      </x:c>
      <x:c r="S441" s="143" t="n">
        <x:f>'Assumptions'!$B$8</x:f>
        <x:v>12</x:v>
      </x:c>
      <x:c r="T441" s="141" t="n">
        <x:f>N441*S441</x:f>
        <x:v>75.59999999999997</x:v>
      </x:c>
      <x:c r="U441" s="139" t="str">
        <x:v>Source Valid</x:v>
      </x:c>
      <x:c r="V441" s="139" t="str">
        <x:v>High</x:v>
      </x:c>
      <x:c r="W441" s="147" t="str">
        <x:v>Source wholesale and buying prices retained</x:v>
      </x:c>
      <x:c r="X441" s="139" t="str">
        <x:v>Ready</x:v>
      </x:c>
      <x:c r="Y441" s="144" t="b">
        <x:v>1</x:v>
      </x:c>
      <x:c r="Z441" s="139" t="str">
        <x:v>WS RATES.pdf</x:v>
      </x:c>
      <x:c r="AA441" s="139" t="n">
        <x:v>13</x:v>
      </x:c>
      <x:c r="AB441" s="139" t="n">
        <x:v>9</x:v>
      </x:c>
      <x:c r="AC441" s="139" t="str">
        <x:v>CAMEL INK PEN 909</x:v>
      </x:c>
      <x:c r="AD441" s="145" t="n">
        <x:v>105</x:v>
      </x:c>
      <x:c r="AE441" s="147" t="str">
        <x:v>Merged across PDFs — Exact/source-linked match</x:v>
      </x:c>
      <x:c r="AF441" s="147" t="str">
        <x:v>Exact WS RATES.pdf name</x:v>
      </x:c>
      <x:c r="AG441" s="147" t="str">
        <x:v>Exact WS RATES.pdf category</x:v>
      </x:c>
      <x:c r="AH441" s="139" t="str">
        <x:v>WS-RATES:13:9</x:v>
      </x:c>
      <x:c r="AI441" s="146"/>
      <x:c r="AJ441" s="146"/>
      <x:c r="AK441" s="146"/>
      <x:c r="AL441" s="146"/>
      <x:c r="AM441" s="146"/>
      <x:c r="AN441" s="147" t="str"/>
    </x:row>
    <x:row r="442">
      <x:c r="A442" s="139" t="str">
        <x:v>RS-000441</x:v>
      </x:c>
      <x:c r="B442" s="147" t="str">
        <x:v>CAMEL SHARPENER 4402B</x:v>
      </x:c>
      <x:c r="C442" s="139" t="str">
        <x:v>SHARPNERS</x:v>
      </x:c>
      <x:c r="D442" s="139" t="str">
        <x:v>Both</x:v>
      </x:c>
      <x:c r="E442" s="147" t="str">
        <x:v>From initial classified workbook</x:v>
      </x:c>
      <x:c r="F442" s="139" t="str">
        <x:v>Piece</x:v>
      </x:c>
      <x:c r="G442" s="139"/>
      <x:c r="H442" s="139" t="str">
        <x:v>Not stated</x:v>
      </x:c>
      <x:c r="I442" s="139" t="str">
        <x:v>PKR</x:v>
      </x:c>
      <x:c r="J442" s="140" t="n">
        <x:v>360</x:v>
      </x:c>
      <x:c r="K442" s="140" t="n">
        <x:v>338.4</x:v>
      </x:c>
      <x:c r="L442" s="140" t="n">
        <x:v>360</x:v>
      </x:c>
      <x:c r="M442" s="140" t="n">
        <x:v>338.4</x:v>
      </x:c>
      <x:c r="N442" s="141" t="n">
        <x:f>L442-M442</x:f>
        <x:v>21.600000000000023</x:v>
      </x:c>
      <x:c r="O442" s="142" t="n">
        <x:f>IF(L442&gt;0,N442/L442,"")</x:f>
        <x:v>0.06000000000000006</x:v>
      </x:c>
      <x:c r="P442" s="142" t="n">
        <x:f>IF(M442&gt;0,N442/M442,"")</x:f>
        <x:v>0.06382978723404263</x:v>
      </x:c>
      <x:c r="Q442" s="141" t="n">
        <x:f>ROUND(L442*(1+'Assumptions'!$B$7)/'Assumptions'!$B$9,0)*'Assumptions'!$B$9</x:f>
        <x:v>395</x:v>
      </x:c>
      <x:c r="R442" s="141" t="n">
        <x:f>Q442-M442</x:f>
        <x:v>56.60000000000002</x:v>
      </x:c>
      <x:c r="S442" s="143" t="n">
        <x:f>'Assumptions'!$B$8</x:f>
        <x:v>12</x:v>
      </x:c>
      <x:c r="T442" s="141" t="n">
        <x:f>N442*S442</x:f>
        <x:v>259.2000000000003</x:v>
      </x:c>
      <x:c r="U442" s="139" t="str">
        <x:v>Source Valid</x:v>
      </x:c>
      <x:c r="V442" s="139" t="str">
        <x:v>High</x:v>
      </x:c>
      <x:c r="W442" s="147" t="str">
        <x:v>Source wholesale and buying prices retained</x:v>
      </x:c>
      <x:c r="X442" s="139" t="str">
        <x:v>Ready</x:v>
      </x:c>
      <x:c r="Y442" s="144" t="b">
        <x:v>1</x:v>
      </x:c>
      <x:c r="Z442" s="139" t="str">
        <x:v>WS RATES.pdf</x:v>
      </x:c>
      <x:c r="AA442" s="139" t="n">
        <x:v>13</x:v>
      </x:c>
      <x:c r="AB442" s="139" t="n">
        <x:v>10</x:v>
      </x:c>
      <x:c r="AC442" s="139" t="str">
        <x:v>CAMEL SHARPENER 4402B</x:v>
      </x:c>
      <x:c r="AD442" s="145" t="n">
        <x:v>360</x:v>
      </x:c>
      <x:c r="AE442" s="147" t="str">
        <x:v>Merged across PDFs — Exact/source-linked match</x:v>
      </x:c>
      <x:c r="AF442" s="147" t="str">
        <x:v>Exact WS RATES.pdf name</x:v>
      </x:c>
      <x:c r="AG442" s="147" t="str">
        <x:v>Exact WS RATES.pdf category</x:v>
      </x:c>
      <x:c r="AH442" s="139" t="str">
        <x:v>WS-RATES:13:10</x:v>
      </x:c>
      <x:c r="AI442" s="146"/>
      <x:c r="AJ442" s="146"/>
      <x:c r="AK442" s="146"/>
      <x:c r="AL442" s="146"/>
      <x:c r="AM442" s="146"/>
      <x:c r="AN442" s="147" t="str"/>
    </x:row>
    <x:row r="443">
      <x:c r="A443" s="139" t="str">
        <x:v>RS-000442</x:v>
      </x:c>
      <x:c r="B443" s="147" t="str">
        <x:v>CAMEL SHARPNER 5510 20PC</x:v>
      </x:c>
      <x:c r="C443" s="139" t="str">
        <x:v>SHARPNERS</x:v>
      </x:c>
      <x:c r="D443" s="139" t="str">
        <x:v>Both</x:v>
      </x:c>
      <x:c r="E443" s="147" t="str">
        <x:v>From initial classified workbook</x:v>
      </x:c>
      <x:c r="F443" s="139" t="str">
        <x:v>Pack</x:v>
      </x:c>
      <x:c r="G443" s="139" t="n">
        <x:v>20</x:v>
      </x:c>
      <x:c r="H443" s="139" t="str">
        <x:v>Parsed from product name</x:v>
      </x:c>
      <x:c r="I443" s="139" t="str">
        <x:v>PKR</x:v>
      </x:c>
      <x:c r="J443" s="140" t="n">
        <x:v>140</x:v>
      </x:c>
      <x:c r="K443" s="140" t="n">
        <x:v>131.6</x:v>
      </x:c>
      <x:c r="L443" s="140" t="n">
        <x:v>140</x:v>
      </x:c>
      <x:c r="M443" s="140" t="n">
        <x:v>131.6</x:v>
      </x:c>
      <x:c r="N443" s="141" t="n">
        <x:f>L443-M443</x:f>
        <x:v>8.400000000000006</x:v>
      </x:c>
      <x:c r="O443" s="142" t="n">
        <x:f>IF(L443&gt;0,N443/L443,"")</x:f>
        <x:v>0.06000000000000004</x:v>
      </x:c>
      <x:c r="P443" s="142" t="n">
        <x:f>IF(M443&gt;0,N443/M443,"")</x:f>
        <x:v>0.0638297872340426</x:v>
      </x:c>
      <x:c r="Q443" s="141" t="n">
        <x:f>ROUND(L443*(1+'Assumptions'!$B$7)/'Assumptions'!$B$9,0)*'Assumptions'!$B$9</x:f>
        <x:v>155</x:v>
      </x:c>
      <x:c r="R443" s="141" t="n">
        <x:f>Q443-M443</x:f>
        <x:v>23.400000000000006</x:v>
      </x:c>
      <x:c r="S443" s="143" t="n">
        <x:f>'Assumptions'!$B$8</x:f>
        <x:v>12</x:v>
      </x:c>
      <x:c r="T443" s="141" t="n">
        <x:f>N443*S443</x:f>
        <x:v>100.80000000000007</x:v>
      </x:c>
      <x:c r="U443" s="139" t="str">
        <x:v>Source Valid</x:v>
      </x:c>
      <x:c r="V443" s="139" t="str">
        <x:v>High</x:v>
      </x:c>
      <x:c r="W443" s="147" t="str">
        <x:v>Source wholesale and buying prices retained</x:v>
      </x:c>
      <x:c r="X443" s="139" t="str">
        <x:v>Ready</x:v>
      </x:c>
      <x:c r="Y443" s="144" t="b">
        <x:v>1</x:v>
      </x:c>
      <x:c r="Z443" s="139" t="str">
        <x:v>WS RATES.pdf</x:v>
      </x:c>
      <x:c r="AA443" s="139" t="n">
        <x:v>13</x:v>
      </x:c>
      <x:c r="AB443" s="139" t="n">
        <x:v>11</x:v>
      </x:c>
      <x:c r="AC443" s="139" t="str">
        <x:v>CAMEL SHARPNER 5510 20P</x:v>
      </x:c>
      <x:c r="AD443" s="145" t="n">
        <x:v>140</x:v>
      </x:c>
      <x:c r="AE443" s="147" t="str">
        <x:v>Merged across PDFs — Truncated-name completion</x:v>
      </x:c>
      <x:c r="AF443" s="147" t="str">
        <x:v>Completed/updated from WS RATES.pdf</x:v>
      </x:c>
      <x:c r="AG443" s="147" t="str">
        <x:v>Exact WS RATES.pdf category</x:v>
      </x:c>
      <x:c r="AH443" s="139" t="str">
        <x:v>WS-RATES:13:11</x:v>
      </x:c>
      <x:c r="AI443" s="146"/>
      <x:c r="AJ443" s="146"/>
      <x:c r="AK443" s="146"/>
      <x:c r="AL443" s="146"/>
      <x:c r="AM443" s="146"/>
      <x:c r="AN443" s="147" t="str"/>
    </x:row>
    <x:row r="444">
      <x:c r="A444" s="139" t="str">
        <x:v>RS-000443</x:v>
      </x:c>
      <x:c r="B444" s="147" t="str">
        <x:v>CAMEL ERASER 1501</x:v>
      </x:c>
      <x:c r="C444" s="139" t="str">
        <x:v>ERASERS</x:v>
      </x:c>
      <x:c r="D444" s="139" t="str">
        <x:v>Both</x:v>
      </x:c>
      <x:c r="E444" s="147" t="str">
        <x:v>From initial classified workbook</x:v>
      </x:c>
      <x:c r="F444" s="139" t="str">
        <x:v>Piece</x:v>
      </x:c>
      <x:c r="G444" s="139"/>
      <x:c r="H444" s="139" t="str">
        <x:v>Not stated</x:v>
      </x:c>
      <x:c r="I444" s="139" t="str">
        <x:v>PKR</x:v>
      </x:c>
      <x:c r="J444" s="140" t="n">
        <x:v>350</x:v>
      </x:c>
      <x:c r="K444" s="140" t="n">
        <x:v>272</x:v>
      </x:c>
      <x:c r="L444" s="140" t="n">
        <x:v>350</x:v>
      </x:c>
      <x:c r="M444" s="140" t="n">
        <x:v>272</x:v>
      </x:c>
      <x:c r="N444" s="141" t="n">
        <x:f>L444-M444</x:f>
        <x:v>78</x:v>
      </x:c>
      <x:c r="O444" s="142" t="n">
        <x:f>IF(L444&gt;0,N444/L444,"")</x:f>
        <x:v>0.22285714285714286</x:v>
      </x:c>
      <x:c r="P444" s="142" t="n">
        <x:f>IF(M444&gt;0,N444/M444,"")</x:f>
        <x:v>0.2867647058823529</x:v>
      </x:c>
      <x:c r="Q444" s="141" t="n">
        <x:f>ROUND(L444*(1+'Assumptions'!$B$7)/'Assumptions'!$B$9,0)*'Assumptions'!$B$9</x:f>
        <x:v>385</x:v>
      </x:c>
      <x:c r="R444" s="141" t="n">
        <x:f>Q444-M444</x:f>
        <x:v>113</x:v>
      </x:c>
      <x:c r="S444" s="143" t="n">
        <x:f>'Assumptions'!$B$8</x:f>
        <x:v>12</x:v>
      </x:c>
      <x:c r="T444" s="141" t="n">
        <x:f>N444*S444</x:f>
        <x:v>936</x:v>
      </x:c>
      <x:c r="U444" s="139" t="str">
        <x:v>Source Valid</x:v>
      </x:c>
      <x:c r="V444" s="139" t="str">
        <x:v>High</x:v>
      </x:c>
      <x:c r="W444" s="147" t="str">
        <x:v>Source wholesale and buying prices retained</x:v>
      </x:c>
      <x:c r="X444" s="139" t="str">
        <x:v>Ready</x:v>
      </x:c>
      <x:c r="Y444" s="144" t="b">
        <x:v>1</x:v>
      </x:c>
      <x:c r="Z444" s="139" t="str">
        <x:v>WS RATES.pdf</x:v>
      </x:c>
      <x:c r="AA444" s="139" t="n">
        <x:v>13</x:v>
      </x:c>
      <x:c r="AB444" s="139" t="n">
        <x:v>12</x:v>
      </x:c>
      <x:c r="AC444" s="139" t="str">
        <x:v>CAMEL ERASER 1501</x:v>
      </x:c>
      <x:c r="AD444" s="145" t="n">
        <x:v>350</x:v>
      </x:c>
      <x:c r="AE444" s="147" t="str">
        <x:v>Merged across PDFs — Exact/source-linked match</x:v>
      </x:c>
      <x:c r="AF444" s="147" t="str">
        <x:v>Exact WS RATES.pdf name</x:v>
      </x:c>
      <x:c r="AG444" s="147" t="str">
        <x:v>Exact WS RATES.pdf category</x:v>
      </x:c>
      <x:c r="AH444" s="139" t="str">
        <x:v>WS-RATES:13:12</x:v>
      </x:c>
      <x:c r="AI444" s="146"/>
      <x:c r="AJ444" s="146"/>
      <x:c r="AK444" s="146"/>
      <x:c r="AL444" s="146"/>
      <x:c r="AM444" s="146"/>
      <x:c r="AN444" s="147" t="str"/>
    </x:row>
    <x:row r="445">
      <x:c r="A445" s="139" t="str">
        <x:v>RS-000444</x:v>
      </x:c>
      <x:c r="B445" s="147" t="str">
        <x:v>CAMEL ERASER 1560</x:v>
      </x:c>
      <x:c r="C445" s="139" t="str">
        <x:v>ERASERS</x:v>
      </x:c>
      <x:c r="D445" s="139" t="str">
        <x:v>Both</x:v>
      </x:c>
      <x:c r="E445" s="147" t="str">
        <x:v>From initial classified workbook</x:v>
      </x:c>
      <x:c r="F445" s="139" t="str">
        <x:v>Piece</x:v>
      </x:c>
      <x:c r="G445" s="139"/>
      <x:c r="H445" s="139" t="str">
        <x:v>Not stated</x:v>
      </x:c>
      <x:c r="I445" s="139" t="str">
        <x:v>PKR</x:v>
      </x:c>
      <x:c r="J445" s="140" t="n">
        <x:v>365</x:v>
      </x:c>
      <x:c r="K445" s="140" t="n">
        <x:v>343</x:v>
      </x:c>
      <x:c r="L445" s="140" t="n">
        <x:v>365</x:v>
      </x:c>
      <x:c r="M445" s="140" t="n">
        <x:v>343</x:v>
      </x:c>
      <x:c r="N445" s="141" t="n">
        <x:f>L445-M445</x:f>
        <x:v>22</x:v>
      </x:c>
      <x:c r="O445" s="142" t="n">
        <x:f>IF(L445&gt;0,N445/L445,"")</x:f>
        <x:v>0.06027397260273973</x:v>
      </x:c>
      <x:c r="P445" s="142" t="n">
        <x:f>IF(M445&gt;0,N445/M445,"")</x:f>
        <x:v>0.0641399416909621</x:v>
      </x:c>
      <x:c r="Q445" s="141" t="n">
        <x:f>ROUND(L445*(1+'Assumptions'!$B$7)/'Assumptions'!$B$9,0)*'Assumptions'!$B$9</x:f>
        <x:v>400</x:v>
      </x:c>
      <x:c r="R445" s="141" t="n">
        <x:f>Q445-M445</x:f>
        <x:v>57</x:v>
      </x:c>
      <x:c r="S445" s="143" t="n">
        <x:f>'Assumptions'!$B$8</x:f>
        <x:v>12</x:v>
      </x:c>
      <x:c r="T445" s="141" t="n">
        <x:f>N445*S445</x:f>
        <x:v>264</x:v>
      </x:c>
      <x:c r="U445" s="139" t="str">
        <x:v>Source Valid</x:v>
      </x:c>
      <x:c r="V445" s="139" t="str">
        <x:v>High</x:v>
      </x:c>
      <x:c r="W445" s="147" t="str">
        <x:v>Source wholesale and buying prices retained</x:v>
      </x:c>
      <x:c r="X445" s="139" t="str">
        <x:v>Ready</x:v>
      </x:c>
      <x:c r="Y445" s="144" t="b">
        <x:v>1</x:v>
      </x:c>
      <x:c r="Z445" s="139" t="str">
        <x:v>WS RATES.pdf</x:v>
      </x:c>
      <x:c r="AA445" s="139" t="n">
        <x:v>13</x:v>
      </x:c>
      <x:c r="AB445" s="139" t="n">
        <x:v>13</x:v>
      </x:c>
      <x:c r="AC445" s="139" t="str">
        <x:v>CAMEL ERASER 1560</x:v>
      </x:c>
      <x:c r="AD445" s="145" t="n">
        <x:v>365</x:v>
      </x:c>
      <x:c r="AE445" s="147" t="str">
        <x:v>Merged across PDFs — Exact/source-linked match</x:v>
      </x:c>
      <x:c r="AF445" s="147" t="str">
        <x:v>Exact WS RATES.pdf name</x:v>
      </x:c>
      <x:c r="AG445" s="147" t="str">
        <x:v>Exact WS RATES.pdf category</x:v>
      </x:c>
      <x:c r="AH445" s="139" t="str">
        <x:v>WS-RATES:13:13</x:v>
      </x:c>
      <x:c r="AI445" s="146"/>
      <x:c r="AJ445" s="146"/>
      <x:c r="AK445" s="146"/>
      <x:c r="AL445" s="146"/>
      <x:c r="AM445" s="146"/>
      <x:c r="AN445" s="147" t="str"/>
    </x:row>
    <x:row r="446">
      <x:c r="A446" s="139" t="str">
        <x:v>RS-000445</x:v>
      </x:c>
      <x:c r="B446" s="147" t="str">
        <x:v>CAMEL COMPASS 333</x:v>
      </x:c>
      <x:c r="C446" s="139" t="str">
        <x:v>COMPASS</x:v>
      </x:c>
      <x:c r="D446" s="139" t="str">
        <x:v>Both</x:v>
      </x:c>
      <x:c r="E446" s="147" t="str">
        <x:v>From initial classified workbook</x:v>
      </x:c>
      <x:c r="F446" s="139" t="str">
        <x:v>Piece</x:v>
      </x:c>
      <x:c r="G446" s="139"/>
      <x:c r="H446" s="139" t="str">
        <x:v>Not stated</x:v>
      </x:c>
      <x:c r="I446" s="139" t="str">
        <x:v>PKR</x:v>
      </x:c>
      <x:c r="J446" s="140" t="n">
        <x:v>68</x:v>
      </x:c>
      <x:c r="K446" s="140" t="n">
        <x:v>63.92</x:v>
      </x:c>
      <x:c r="L446" s="140" t="n">
        <x:v>68</x:v>
      </x:c>
      <x:c r="M446" s="140" t="n">
        <x:v>63.92</x:v>
      </x:c>
      <x:c r="N446" s="141" t="n">
        <x:f>L446-M446</x:f>
        <x:v>4.079999999999998</x:v>
      </x:c>
      <x:c r="O446" s="142" t="n">
        <x:f>IF(L446&gt;0,N446/L446,"")</x:f>
        <x:v>0.05999999999999998</x:v>
      </x:c>
      <x:c r="P446" s="142" t="n">
        <x:f>IF(M446&gt;0,N446/M446,"")</x:f>
        <x:v>0.06382978723404252</x:v>
      </x:c>
      <x:c r="Q446" s="141" t="n">
        <x:f>ROUND(L446*(1+'Assumptions'!$B$7)/'Assumptions'!$B$9,0)*'Assumptions'!$B$9</x:f>
        <x:v>75</x:v>
      </x:c>
      <x:c r="R446" s="141" t="n">
        <x:f>Q446-M446</x:f>
        <x:v>11.079999999999998</x:v>
      </x:c>
      <x:c r="S446" s="143" t="n">
        <x:f>'Assumptions'!$B$8</x:f>
        <x:v>12</x:v>
      </x:c>
      <x:c r="T446" s="141" t="n">
        <x:f>N446*S446</x:f>
        <x:v>48.95999999999998</x:v>
      </x:c>
      <x:c r="U446" s="139" t="str">
        <x:v>Source Valid</x:v>
      </x:c>
      <x:c r="V446" s="139" t="str">
        <x:v>High</x:v>
      </x:c>
      <x:c r="W446" s="147" t="str">
        <x:v>Source wholesale and buying prices retained</x:v>
      </x:c>
      <x:c r="X446" s="139" t="str">
        <x:v>Ready</x:v>
      </x:c>
      <x:c r="Y446" s="144" t="b">
        <x:v>1</x:v>
      </x:c>
      <x:c r="Z446" s="139" t="str">
        <x:v>WS RATES.pdf</x:v>
      </x:c>
      <x:c r="AA446" s="139" t="n">
        <x:v>13</x:v>
      </x:c>
      <x:c r="AB446" s="139" t="n">
        <x:v>14</x:v>
      </x:c>
      <x:c r="AC446" s="139" t="str">
        <x:v>CAMEL COMPASS 333</x:v>
      </x:c>
      <x:c r="AD446" s="145" t="n">
        <x:v>68</x:v>
      </x:c>
      <x:c r="AE446" s="147" t="str">
        <x:v>Merged across PDFs — Exact/source-linked match</x:v>
      </x:c>
      <x:c r="AF446" s="147" t="str">
        <x:v>Exact WS RATES.pdf name</x:v>
      </x:c>
      <x:c r="AG446" s="147" t="str">
        <x:v>Exact WS RATES.pdf category</x:v>
      </x:c>
      <x:c r="AH446" s="139" t="str">
        <x:v>WS-RATES:13:14</x:v>
      </x:c>
      <x:c r="AI446" s="146"/>
      <x:c r="AJ446" s="146"/>
      <x:c r="AK446" s="146"/>
      <x:c r="AL446" s="146"/>
      <x:c r="AM446" s="146"/>
      <x:c r="AN446" s="147" t="str"/>
    </x:row>
    <x:row r="447">
      <x:c r="A447" s="139" t="str">
        <x:v>RS-000446</x:v>
      </x:c>
      <x:c r="B447" s="147" t="str">
        <x:v>CAMEL COMPASS 444</x:v>
      </x:c>
      <x:c r="C447" s="139" t="str">
        <x:v>COMPASS</x:v>
      </x:c>
      <x:c r="D447" s="139" t="str">
        <x:v>Both</x:v>
      </x:c>
      <x:c r="E447" s="147" t="str">
        <x:v>From initial classified workbook</x:v>
      </x:c>
      <x:c r="F447" s="139" t="str">
        <x:v>Piece</x:v>
      </x:c>
      <x:c r="G447" s="139"/>
      <x:c r="H447" s="139" t="str">
        <x:v>Not stated</x:v>
      </x:c>
      <x:c r="I447" s="139" t="str">
        <x:v>PKR</x:v>
      </x:c>
      <x:c r="J447" s="140" t="n">
        <x:v>42</x:v>
      </x:c>
      <x:c r="K447" s="140" t="n">
        <x:v>39.5</x:v>
      </x:c>
      <x:c r="L447" s="140" t="n">
        <x:v>42</x:v>
      </x:c>
      <x:c r="M447" s="140" t="n">
        <x:v>39.5</x:v>
      </x:c>
      <x:c r="N447" s="141" t="n">
        <x:f>L447-M447</x:f>
        <x:v>2.5</x:v>
      </x:c>
      <x:c r="O447" s="142" t="n">
        <x:f>IF(L447&gt;0,N447/L447,"")</x:f>
        <x:v>0.05952380952380952</x:v>
      </x:c>
      <x:c r="P447" s="142" t="n">
        <x:f>IF(M447&gt;0,N447/M447,"")</x:f>
        <x:v>0.06329113924050633</x:v>
      </x:c>
      <x:c r="Q447" s="141" t="n">
        <x:f>ROUND(L447*(1+'Assumptions'!$B$7)/'Assumptions'!$B$9,0)*'Assumptions'!$B$9</x:f>
        <x:v>45</x:v>
      </x:c>
      <x:c r="R447" s="141" t="n">
        <x:f>Q447-M447</x:f>
        <x:v>5.5</x:v>
      </x:c>
      <x:c r="S447" s="143" t="n">
        <x:f>'Assumptions'!$B$8</x:f>
        <x:v>12</x:v>
      </x:c>
      <x:c r="T447" s="141" t="n">
        <x:f>N447*S447</x:f>
        <x:v>30</x:v>
      </x:c>
      <x:c r="U447" s="139" t="str">
        <x:v>Source Valid</x:v>
      </x:c>
      <x:c r="V447" s="139" t="str">
        <x:v>High</x:v>
      </x:c>
      <x:c r="W447" s="147" t="str">
        <x:v>Source wholesale and buying prices retained</x:v>
      </x:c>
      <x:c r="X447" s="139" t="str">
        <x:v>Ready</x:v>
      </x:c>
      <x:c r="Y447" s="144" t="b">
        <x:v>1</x:v>
      </x:c>
      <x:c r="Z447" s="139" t="str">
        <x:v>WS RATES.pdf</x:v>
      </x:c>
      <x:c r="AA447" s="139" t="n">
        <x:v>13</x:v>
      </x:c>
      <x:c r="AB447" s="139" t="n">
        <x:v>15</x:v>
      </x:c>
      <x:c r="AC447" s="139" t="str">
        <x:v>CAMEL COMPASS 444</x:v>
      </x:c>
      <x:c r="AD447" s="145" t="n">
        <x:v>42</x:v>
      </x:c>
      <x:c r="AE447" s="147" t="str">
        <x:v>Merged across PDFs — Exact/source-linked match</x:v>
      </x:c>
      <x:c r="AF447" s="147" t="str">
        <x:v>Exact WS RATES.pdf name</x:v>
      </x:c>
      <x:c r="AG447" s="147" t="str">
        <x:v>Exact WS RATES.pdf category</x:v>
      </x:c>
      <x:c r="AH447" s="139" t="str">
        <x:v>WS-RATES:13:15</x:v>
      </x:c>
      <x:c r="AI447" s="146"/>
      <x:c r="AJ447" s="146"/>
      <x:c r="AK447" s="146"/>
      <x:c r="AL447" s="146"/>
      <x:c r="AM447" s="146"/>
      <x:c r="AN447" s="147" t="str"/>
    </x:row>
    <x:row r="448">
      <x:c r="A448" s="139" t="str">
        <x:v>RS-000447</x:v>
      </x:c>
      <x:c r="B448" s="147" t="str">
        <x:v>CAMEL SCALE 12 INCH</x:v>
      </x:c>
      <x:c r="C448" s="139" t="str">
        <x:v>SCALES</x:v>
      </x:c>
      <x:c r="D448" s="139" t="str">
        <x:v>Both</x:v>
      </x:c>
      <x:c r="E448" s="147" t="str">
        <x:v>From initial classified workbook</x:v>
      </x:c>
      <x:c r="F448" s="139" t="str">
        <x:v>Piece</x:v>
      </x:c>
      <x:c r="G448" s="139"/>
      <x:c r="H448" s="139" t="str">
        <x:v>Not stated</x:v>
      </x:c>
      <x:c r="I448" s="139" t="str">
        <x:v>PKR</x:v>
      </x:c>
      <x:c r="J448" s="140" t="n">
        <x:v>44</x:v>
      </x:c>
      <x:c r="K448" s="140" t="n">
        <x:v>38.8</x:v>
      </x:c>
      <x:c r="L448" s="140" t="n">
        <x:v>44</x:v>
      </x:c>
      <x:c r="M448" s="140" t="n">
        <x:v>38.8</x:v>
      </x:c>
      <x:c r="N448" s="141" t="n">
        <x:f>L448-M448</x:f>
        <x:v>5.200000000000003</x:v>
      </x:c>
      <x:c r="O448" s="142" t="n">
        <x:f>IF(L448&gt;0,N448/L448,"")</x:f>
        <x:v>0.11818181818181825</x:v>
      </x:c>
      <x:c r="P448" s="142" t="n">
        <x:f>IF(M448&gt;0,N448/M448,"")</x:f>
        <x:v>0.1340206185567011</x:v>
      </x:c>
      <x:c r="Q448" s="141" t="n">
        <x:f>ROUND(L448*(1+'Assumptions'!$B$7)/'Assumptions'!$B$9,0)*'Assumptions'!$B$9</x:f>
        <x:v>50</x:v>
      </x:c>
      <x:c r="R448" s="141" t="n">
        <x:f>Q448-M448</x:f>
        <x:v>11.200000000000003</x:v>
      </x:c>
      <x:c r="S448" s="143" t="n">
        <x:f>'Assumptions'!$B$8</x:f>
        <x:v>12</x:v>
      </x:c>
      <x:c r="T448" s="141" t="n">
        <x:f>N448*S448</x:f>
        <x:v>62.400000000000034</x:v>
      </x:c>
      <x:c r="U448" s="139" t="str">
        <x:v>Source Valid</x:v>
      </x:c>
      <x:c r="V448" s="139" t="str">
        <x:v>High</x:v>
      </x:c>
      <x:c r="W448" s="147" t="str">
        <x:v>Source wholesale and buying prices retained</x:v>
      </x:c>
      <x:c r="X448" s="139" t="str">
        <x:v>Ready</x:v>
      </x:c>
      <x:c r="Y448" s="144" t="b">
        <x:v>1</x:v>
      </x:c>
      <x:c r="Z448" s="139" t="str">
        <x:v>WS RATES.pdf</x:v>
      </x:c>
      <x:c r="AA448" s="139" t="n">
        <x:v>13</x:v>
      </x:c>
      <x:c r="AB448" s="139" t="n">
        <x:v>16</x:v>
      </x:c>
      <x:c r="AC448" s="139" t="str">
        <x:v>CAMEL SCALE 12 INCH</x:v>
      </x:c>
      <x:c r="AD448" s="145" t="n">
        <x:v>44</x:v>
      </x:c>
      <x:c r="AE448" s="147" t="str">
        <x:v>Merged across PDFs — Exact/source-linked match</x:v>
      </x:c>
      <x:c r="AF448" s="147" t="str">
        <x:v>Exact WS RATES.pdf name</x:v>
      </x:c>
      <x:c r="AG448" s="147" t="str">
        <x:v>Exact WS RATES.pdf category</x:v>
      </x:c>
      <x:c r="AH448" s="139" t="str">
        <x:v>WS-RATES:13:16</x:v>
      </x:c>
      <x:c r="AI448" s="146"/>
      <x:c r="AJ448" s="146"/>
      <x:c r="AK448" s="146"/>
      <x:c r="AL448" s="146"/>
      <x:c r="AM448" s="146"/>
      <x:c r="AN448" s="147" t="str"/>
    </x:row>
    <x:row r="449">
      <x:c r="A449" s="139" t="str">
        <x:v>RS-000448</x:v>
      </x:c>
      <x:c r="B449" s="147" t="str">
        <x:v>CAMEL SCALE 8 INCH</x:v>
      </x:c>
      <x:c r="C449" s="139" t="str">
        <x:v>SCALES</x:v>
      </x:c>
      <x:c r="D449" s="139" t="str">
        <x:v>Both</x:v>
      </x:c>
      <x:c r="E449" s="147" t="str">
        <x:v>From initial classified workbook</x:v>
      </x:c>
      <x:c r="F449" s="139" t="str">
        <x:v>Piece</x:v>
      </x:c>
      <x:c r="G449" s="139"/>
      <x:c r="H449" s="139" t="str">
        <x:v>Not stated</x:v>
      </x:c>
      <x:c r="I449" s="139" t="str">
        <x:v>PKR</x:v>
      </x:c>
      <x:c r="J449" s="140" t="n">
        <x:v>36</x:v>
      </x:c>
      <x:c r="K449" s="140" t="n">
        <x:v>29</x:v>
      </x:c>
      <x:c r="L449" s="140" t="n">
        <x:v>36</x:v>
      </x:c>
      <x:c r="M449" s="140" t="n">
        <x:v>29</x:v>
      </x:c>
      <x:c r="N449" s="141" t="n">
        <x:f>L449-M449</x:f>
        <x:v>7</x:v>
      </x:c>
      <x:c r="O449" s="142" t="n">
        <x:f>IF(L449&gt;0,N449/L449,"")</x:f>
        <x:v>0.19444444444444445</x:v>
      </x:c>
      <x:c r="P449" s="142" t="n">
        <x:f>IF(M449&gt;0,N449/M449,"")</x:f>
        <x:v>0.2413793103448276</x:v>
      </x:c>
      <x:c r="Q449" s="141" t="n">
        <x:f>ROUND(L449*(1+'Assumptions'!$B$7)/'Assumptions'!$B$9,0)*'Assumptions'!$B$9</x:f>
        <x:v>40</x:v>
      </x:c>
      <x:c r="R449" s="141" t="n">
        <x:f>Q449-M449</x:f>
        <x:v>11</x:v>
      </x:c>
      <x:c r="S449" s="143" t="n">
        <x:f>'Assumptions'!$B$8</x:f>
        <x:v>12</x:v>
      </x:c>
      <x:c r="T449" s="141" t="n">
        <x:f>N449*S449</x:f>
        <x:v>84</x:v>
      </x:c>
      <x:c r="U449" s="139" t="str">
        <x:v>Source Valid</x:v>
      </x:c>
      <x:c r="V449" s="139" t="str">
        <x:v>High</x:v>
      </x:c>
      <x:c r="W449" s="147" t="str">
        <x:v>Source wholesale and buying prices retained</x:v>
      </x:c>
      <x:c r="X449" s="139" t="str">
        <x:v>Ready</x:v>
      </x:c>
      <x:c r="Y449" s="144" t="b">
        <x:v>1</x:v>
      </x:c>
      <x:c r="Z449" s="139" t="str">
        <x:v>WS RATES.pdf</x:v>
      </x:c>
      <x:c r="AA449" s="139" t="n">
        <x:v>13</x:v>
      </x:c>
      <x:c r="AB449" s="139" t="n">
        <x:v>17</x:v>
      </x:c>
      <x:c r="AC449" s="139" t="str">
        <x:v>CAMEL SCALE 8 INCH</x:v>
      </x:c>
      <x:c r="AD449" s="145" t="n">
        <x:v>36</x:v>
      </x:c>
      <x:c r="AE449" s="147" t="str">
        <x:v>Merged across PDFs — Exact/source-linked match</x:v>
      </x:c>
      <x:c r="AF449" s="147" t="str">
        <x:v>Exact WS RATES.pdf name</x:v>
      </x:c>
      <x:c r="AG449" s="147" t="str">
        <x:v>Exact WS RATES.pdf category</x:v>
      </x:c>
      <x:c r="AH449" s="139" t="str">
        <x:v>WS-RATES:13:17</x:v>
      </x:c>
      <x:c r="AI449" s="146"/>
      <x:c r="AJ449" s="146"/>
      <x:c r="AK449" s="146"/>
      <x:c r="AL449" s="146"/>
      <x:c r="AM449" s="146"/>
      <x:c r="AN449" s="147" t="str"/>
    </x:row>
    <x:row r="450">
      <x:c r="A450" s="139" t="str">
        <x:v>RS-000449</x:v>
      </x:c>
      <x:c r="B450" s="147" t="str">
        <x:v>CAMEL SCALE 6 INCH</x:v>
      </x:c>
      <x:c r="C450" s="139" t="str">
        <x:v>SCALES</x:v>
      </x:c>
      <x:c r="D450" s="139" t="str">
        <x:v>Both</x:v>
      </x:c>
      <x:c r="E450" s="147" t="str">
        <x:v>From initial classified workbook</x:v>
      </x:c>
      <x:c r="F450" s="139" t="str">
        <x:v>Piece</x:v>
      </x:c>
      <x:c r="G450" s="139"/>
      <x:c r="H450" s="139" t="str">
        <x:v>Not stated</x:v>
      </x:c>
      <x:c r="I450" s="139" t="str">
        <x:v>PKR</x:v>
      </x:c>
      <x:c r="J450" s="140" t="n">
        <x:v>23.25</x:v>
      </x:c>
      <x:c r="K450" s="140" t="n">
        <x:v>19.74</x:v>
      </x:c>
      <x:c r="L450" s="140" t="n">
        <x:v>23.25</x:v>
      </x:c>
      <x:c r="M450" s="140" t="n">
        <x:v>19.74</x:v>
      </x:c>
      <x:c r="N450" s="141" t="n">
        <x:f>L450-M450</x:f>
        <x:v>3.5100000000000016</x:v>
      </x:c>
      <x:c r="O450" s="142" t="n">
        <x:f>IF(L450&gt;0,N450/L450,"")</x:f>
        <x:v>0.15096774193548393</x:v>
      </x:c>
      <x:c r="P450" s="142" t="n">
        <x:f>IF(M450&gt;0,N450/M450,"")</x:f>
        <x:v>0.17781155015197578</x:v>
      </x:c>
      <x:c r="Q450" s="141" t="n">
        <x:f>ROUND(L450*(1+'Assumptions'!$B$7)/'Assumptions'!$B$9,0)*'Assumptions'!$B$9</x:f>
        <x:v>25</x:v>
      </x:c>
      <x:c r="R450" s="141" t="n">
        <x:f>Q450-M450</x:f>
        <x:v>5.260000000000002</x:v>
      </x:c>
      <x:c r="S450" s="143" t="n">
        <x:f>'Assumptions'!$B$8</x:f>
        <x:v>12</x:v>
      </x:c>
      <x:c r="T450" s="141" t="n">
        <x:f>N450*S450</x:f>
        <x:v>42.12000000000002</x:v>
      </x:c>
      <x:c r="U450" s="139" t="str">
        <x:v>Source Valid</x:v>
      </x:c>
      <x:c r="V450" s="139" t="str">
        <x:v>High</x:v>
      </x:c>
      <x:c r="W450" s="147" t="str">
        <x:v>Source wholesale and buying prices retained</x:v>
      </x:c>
      <x:c r="X450" s="139" t="str">
        <x:v>Ready</x:v>
      </x:c>
      <x:c r="Y450" s="144" t="b">
        <x:v>1</x:v>
      </x:c>
      <x:c r="Z450" s="139" t="str">
        <x:v>WS RATES.pdf</x:v>
      </x:c>
      <x:c r="AA450" s="139" t="n">
        <x:v>13</x:v>
      </x:c>
      <x:c r="AB450" s="139" t="n">
        <x:v>18</x:v>
      </x:c>
      <x:c r="AC450" s="139" t="str">
        <x:v>CAMEL SCALE 6 INCH</x:v>
      </x:c>
      <x:c r="AD450" s="145" t="n">
        <x:v>23.25</x:v>
      </x:c>
      <x:c r="AE450" s="147" t="str">
        <x:v>Merged across PDFs — Exact/source-linked match</x:v>
      </x:c>
      <x:c r="AF450" s="147" t="str">
        <x:v>Exact WS RATES.pdf name</x:v>
      </x:c>
      <x:c r="AG450" s="147" t="str">
        <x:v>Exact WS RATES.pdf category</x:v>
      </x:c>
      <x:c r="AH450" s="139" t="str">
        <x:v>WS-RATES:13:18</x:v>
      </x:c>
      <x:c r="AI450" s="146"/>
      <x:c r="AJ450" s="146"/>
      <x:c r="AK450" s="146"/>
      <x:c r="AL450" s="146"/>
      <x:c r="AM450" s="146"/>
      <x:c r="AN450" s="147" t="str"/>
    </x:row>
    <x:row r="451">
      <x:c r="A451" s="139" t="str">
        <x:v>RS-000450</x:v>
      </x:c>
      <x:c r="B451" s="147" t="str">
        <x:v>CAMEL STAPLER 91122</x:v>
      </x:c>
      <x:c r="C451" s="139" t="str">
        <x:v>STAPLERS</x:v>
      </x:c>
      <x:c r="D451" s="139" t="str">
        <x:v>Both</x:v>
      </x:c>
      <x:c r="E451" s="147" t="str">
        <x:v>From initial classified workbook</x:v>
      </x:c>
      <x:c r="F451" s="139" t="str">
        <x:v>Piece</x:v>
      </x:c>
      <x:c r="G451" s="139"/>
      <x:c r="H451" s="139" t="str">
        <x:v>Not stated</x:v>
      </x:c>
      <x:c r="I451" s="139" t="str">
        <x:v>PKR</x:v>
      </x:c>
      <x:c r="J451" s="140" t="n">
        <x:v>199</x:v>
      </x:c>
      <x:c r="K451" s="140" t="n">
        <x:v>187</x:v>
      </x:c>
      <x:c r="L451" s="140" t="n">
        <x:v>199</x:v>
      </x:c>
      <x:c r="M451" s="140" t="n">
        <x:v>187</x:v>
      </x:c>
      <x:c r="N451" s="141" t="n">
        <x:f>L451-M451</x:f>
        <x:v>12</x:v>
      </x:c>
      <x:c r="O451" s="142" t="n">
        <x:f>IF(L451&gt;0,N451/L451,"")</x:f>
        <x:v>0.06030150753768844</x:v>
      </x:c>
      <x:c r="P451" s="142" t="n">
        <x:f>IF(M451&gt;0,N451/M451,"")</x:f>
        <x:v>0.06417112299465241</x:v>
      </x:c>
      <x:c r="Q451" s="141" t="n">
        <x:f>ROUND(L451*(1+'Assumptions'!$B$7)/'Assumptions'!$B$9,0)*'Assumptions'!$B$9</x:f>
        <x:v>220</x:v>
      </x:c>
      <x:c r="R451" s="141" t="n">
        <x:f>Q451-M451</x:f>
        <x:v>33</x:v>
      </x:c>
      <x:c r="S451" s="143" t="n">
        <x:f>'Assumptions'!$B$8</x:f>
        <x:v>12</x:v>
      </x:c>
      <x:c r="T451" s="141" t="n">
        <x:f>N451*S451</x:f>
        <x:v>144</x:v>
      </x:c>
      <x:c r="U451" s="139" t="str">
        <x:v>Source Valid</x:v>
      </x:c>
      <x:c r="V451" s="139" t="str">
        <x:v>High</x:v>
      </x:c>
      <x:c r="W451" s="147" t="str">
        <x:v>Source wholesale and buying prices retained</x:v>
      </x:c>
      <x:c r="X451" s="139" t="str">
        <x:v>Ready</x:v>
      </x:c>
      <x:c r="Y451" s="144" t="b">
        <x:v>1</x:v>
      </x:c>
      <x:c r="Z451" s="139" t="str">
        <x:v>WS RATES.pdf</x:v>
      </x:c>
      <x:c r="AA451" s="139" t="n">
        <x:v>13</x:v>
      </x:c>
      <x:c r="AB451" s="139" t="n">
        <x:v>19</x:v>
      </x:c>
      <x:c r="AC451" s="139" t="str">
        <x:v>CAMEL STAPLER 91122</x:v>
      </x:c>
      <x:c r="AD451" s="145" t="n">
        <x:v>199</x:v>
      </x:c>
      <x:c r="AE451" s="147" t="str">
        <x:v>Merged across PDFs — Exact/source-linked match</x:v>
      </x:c>
      <x:c r="AF451" s="147" t="str">
        <x:v>Exact WS RATES.pdf name</x:v>
      </x:c>
      <x:c r="AG451" s="147" t="str">
        <x:v>Exact WS RATES.pdf category</x:v>
      </x:c>
      <x:c r="AH451" s="139" t="str">
        <x:v>WS-RATES:13:19</x:v>
      </x:c>
      <x:c r="AI451" s="146"/>
      <x:c r="AJ451" s="146"/>
      <x:c r="AK451" s="146"/>
      <x:c r="AL451" s="146"/>
      <x:c r="AM451" s="146"/>
      <x:c r="AN451" s="147" t="str"/>
    </x:row>
    <x:row r="452">
      <x:c r="A452" s="139" t="str">
        <x:v>RS-000451</x:v>
      </x:c>
      <x:c r="B452" s="147" t="str">
        <x:v>CHAMKEELI PRINT SHEET 96PC</x:v>
      </x:c>
      <x:c r="C452" s="139" t="str">
        <x:v>GIFT SHEET</x:v>
      </x:c>
      <x:c r="D452" s="139" t="str">
        <x:v>Both</x:v>
      </x:c>
      <x:c r="E452" s="147" t="str">
        <x:v>From initial classified workbook</x:v>
      </x:c>
      <x:c r="F452" s="139" t="str">
        <x:v>Pack</x:v>
      </x:c>
      <x:c r="G452" s="139" t="n">
        <x:v>96</x:v>
      </x:c>
      <x:c r="H452" s="139" t="str">
        <x:v>Parsed from product name</x:v>
      </x:c>
      <x:c r="I452" s="139" t="str">
        <x:v>PKR</x:v>
      </x:c>
      <x:c r="J452" s="140" t="n">
        <x:v>840</x:v>
      </x:c>
      <x:c r="K452" s="140" t="n">
        <x:v>790</x:v>
      </x:c>
      <x:c r="L452" s="140" t="n">
        <x:v>840</x:v>
      </x:c>
      <x:c r="M452" s="140" t="n">
        <x:v>790</x:v>
      </x:c>
      <x:c r="N452" s="141" t="n">
        <x:f>L452-M452</x:f>
        <x:v>50</x:v>
      </x:c>
      <x:c r="O452" s="142" t="n">
        <x:f>IF(L452&gt;0,N452/L452,"")</x:f>
        <x:v>0.05952380952380952</x:v>
      </x:c>
      <x:c r="P452" s="142" t="n">
        <x:f>IF(M452&gt;0,N452/M452,"")</x:f>
        <x:v>0.06329113924050633</x:v>
      </x:c>
      <x:c r="Q452" s="141" t="n">
        <x:f>ROUND(L452*(1+'Assumptions'!$B$7)/'Assumptions'!$B$9,0)*'Assumptions'!$B$9</x:f>
        <x:v>925</x:v>
      </x:c>
      <x:c r="R452" s="141" t="n">
        <x:f>Q452-M452</x:f>
        <x:v>135</x:v>
      </x:c>
      <x:c r="S452" s="143" t="n">
        <x:f>'Assumptions'!$B$8</x:f>
        <x:v>12</x:v>
      </x:c>
      <x:c r="T452" s="141" t="n">
        <x:f>N452*S452</x:f>
        <x:v>600</x:v>
      </x:c>
      <x:c r="U452" s="139" t="str">
        <x:v>Source Valid</x:v>
      </x:c>
      <x:c r="V452" s="139" t="str">
        <x:v>High</x:v>
      </x:c>
      <x:c r="W452" s="147" t="str">
        <x:v>Source wholesale and buying prices retained</x:v>
      </x:c>
      <x:c r="X452" s="139" t="str">
        <x:v>Ready</x:v>
      </x:c>
      <x:c r="Y452" s="144" t="b">
        <x:v>1</x:v>
      </x:c>
      <x:c r="Z452" s="139" t="str">
        <x:v>WS RATES.pdf</x:v>
      </x:c>
      <x:c r="AA452" s="139" t="n">
        <x:v>13</x:v>
      </x:c>
      <x:c r="AB452" s="139" t="n">
        <x:v>20</x:v>
      </x:c>
      <x:c r="AC452" s="139" t="str">
        <x:v>CHAMKEELI PRINT SHEET 96</x:v>
      </x:c>
      <x:c r="AD452" s="145" t="n">
        <x:v>840</x:v>
      </x:c>
      <x:c r="AE452" s="147" t="str">
        <x:v>Merged across PDFs — Truncated-name completion</x:v>
      </x:c>
      <x:c r="AF452" s="147" t="str">
        <x:v>Completed/updated from WS RATES.pdf</x:v>
      </x:c>
      <x:c r="AG452" s="147" t="str">
        <x:v>Exact WS RATES.pdf category</x:v>
      </x:c>
      <x:c r="AH452" s="139" t="str">
        <x:v>WS-RATES:13:20</x:v>
      </x:c>
      <x:c r="AI452" s="146"/>
      <x:c r="AJ452" s="146"/>
      <x:c r="AK452" s="146"/>
      <x:c r="AL452" s="146"/>
      <x:c r="AM452" s="146"/>
      <x:c r="AN452" s="147" t="str"/>
    </x:row>
    <x:row r="453">
      <x:c r="A453" s="139" t="str">
        <x:v>RS-000452</x:v>
      </x:c>
      <x:c r="B453" s="147" t="str">
        <x:v>SNOW SPRAY DANNY &amp; KOYO</x:v>
      </x:c>
      <x:c r="C453" s="139" t="str">
        <x:v>BIRTHDAY</x:v>
      </x:c>
      <x:c r="D453" s="139" t="str">
        <x:v>Both</x:v>
      </x:c>
      <x:c r="E453" s="147" t="str">
        <x:v>From initial classified workbook</x:v>
      </x:c>
      <x:c r="F453" s="139" t="str">
        <x:v>Piece</x:v>
      </x:c>
      <x:c r="G453" s="139"/>
      <x:c r="H453" s="139" t="str">
        <x:v>Not stated</x:v>
      </x:c>
      <x:c r="I453" s="139" t="str">
        <x:v>PKR</x:v>
      </x:c>
      <x:c r="J453" s="140" t="n">
        <x:v>95</x:v>
      </x:c>
      <x:c r="K453" s="140" t="n">
        <x:v>88</x:v>
      </x:c>
      <x:c r="L453" s="140" t="n">
        <x:v>95</x:v>
      </x:c>
      <x:c r="M453" s="140" t="n">
        <x:v>88</x:v>
      </x:c>
      <x:c r="N453" s="141" t="n">
        <x:f>L453-M453</x:f>
        <x:v>7</x:v>
      </x:c>
      <x:c r="O453" s="142" t="n">
        <x:f>IF(L453&gt;0,N453/L453,"")</x:f>
        <x:v>0.07368421052631578</x:v>
      </x:c>
      <x:c r="P453" s="142" t="n">
        <x:f>IF(M453&gt;0,N453/M453,"")</x:f>
        <x:v>0.07954545454545454</x:v>
      </x:c>
      <x:c r="Q453" s="141" t="n">
        <x:f>ROUND(L453*(1+'Assumptions'!$B$7)/'Assumptions'!$B$9,0)*'Assumptions'!$B$9</x:f>
        <x:v>105</x:v>
      </x:c>
      <x:c r="R453" s="141" t="n">
        <x:f>Q453-M453</x:f>
        <x:v>17</x:v>
      </x:c>
      <x:c r="S453" s="143" t="n">
        <x:f>'Assumptions'!$B$8</x:f>
        <x:v>12</x:v>
      </x:c>
      <x:c r="T453" s="141" t="n">
        <x:f>N453*S453</x:f>
        <x:v>84</x:v>
      </x:c>
      <x:c r="U453" s="139" t="str">
        <x:v>Source Valid</x:v>
      </x:c>
      <x:c r="V453" s="139" t="str">
        <x:v>High</x:v>
      </x:c>
      <x:c r="W453" s="147" t="str">
        <x:v>Source wholesale and buying prices retained</x:v>
      </x:c>
      <x:c r="X453" s="139" t="str">
        <x:v>Ready</x:v>
      </x:c>
      <x:c r="Y453" s="144" t="b">
        <x:v>1</x:v>
      </x:c>
      <x:c r="Z453" s="139" t="str">
        <x:v>WS RATES.pdf</x:v>
      </x:c>
      <x:c r="AA453" s="139" t="n">
        <x:v>13</x:v>
      </x:c>
      <x:c r="AB453" s="139" t="n">
        <x:v>21</x:v>
      </x:c>
      <x:c r="AC453" s="139" t="str">
        <x:v>SNOW SPRAY DANNY &amp; KOY</x:v>
      </x:c>
      <x:c r="AD453" s="145" t="n">
        <x:v>95</x:v>
      </x:c>
      <x:c r="AE453" s="147" t="str">
        <x:v>Merged across PDFs — Truncated-name completion</x:v>
      </x:c>
      <x:c r="AF453" s="147" t="str">
        <x:v>Completed/updated from WS RATES.pdf</x:v>
      </x:c>
      <x:c r="AG453" s="147" t="str">
        <x:v>Exact WS RATES.pdf category</x:v>
      </x:c>
      <x:c r="AH453" s="139" t="str">
        <x:v>WS-RATES:13:21</x:v>
      </x:c>
      <x:c r="AI453" s="146"/>
      <x:c r="AJ453" s="146"/>
      <x:c r="AK453" s="146"/>
      <x:c r="AL453" s="146"/>
      <x:c r="AM453" s="146"/>
      <x:c r="AN453" s="147" t="str"/>
    </x:row>
    <x:row r="454">
      <x:c r="A454" s="139" t="str">
        <x:v>RS-000453</x:v>
      </x:c>
      <x:c r="B454" s="147" t="str">
        <x:v>GAME SCALE SINGLE</x:v>
      </x:c>
      <x:c r="C454" s="139" t="str">
        <x:v>SCALES</x:v>
      </x:c>
      <x:c r="D454" s="139" t="str">
        <x:v>Both</x:v>
      </x:c>
      <x:c r="E454" s="147" t="str">
        <x:v>From initial classified workbook</x:v>
      </x:c>
      <x:c r="F454" s="139" t="str">
        <x:v>Piece</x:v>
      </x:c>
      <x:c r="G454" s="139"/>
      <x:c r="H454" s="139" t="str">
        <x:v>Not stated</x:v>
      </x:c>
      <x:c r="I454" s="139" t="str">
        <x:v>PKR</x:v>
      </x:c>
      <x:c r="J454" s="140" t="n">
        <x:v>60</x:v>
      </x:c>
      <x:c r="K454" s="140" t="n">
        <x:v>56</x:v>
      </x:c>
      <x:c r="L454" s="140" t="n">
        <x:v>60</x:v>
      </x:c>
      <x:c r="M454" s="140" t="n">
        <x:v>56</x:v>
      </x:c>
      <x:c r="N454" s="141" t="n">
        <x:f>L454-M454</x:f>
        <x:v>4</x:v>
      </x:c>
      <x:c r="O454" s="142" t="n">
        <x:f>IF(L454&gt;0,N454/L454,"")</x:f>
        <x:v>0.06666666666666667</x:v>
      </x:c>
      <x:c r="P454" s="142" t="n">
        <x:f>IF(M454&gt;0,N454/M454,"")</x:f>
        <x:v>0.07142857142857142</x:v>
      </x:c>
      <x:c r="Q454" s="141" t="n">
        <x:f>ROUND(L454*(1+'Assumptions'!$B$7)/'Assumptions'!$B$9,0)*'Assumptions'!$B$9</x:f>
        <x:v>65</x:v>
      </x:c>
      <x:c r="R454" s="141" t="n">
        <x:f>Q454-M454</x:f>
        <x:v>9</x:v>
      </x:c>
      <x:c r="S454" s="143" t="n">
        <x:f>'Assumptions'!$B$8</x:f>
        <x:v>12</x:v>
      </x:c>
      <x:c r="T454" s="141" t="n">
        <x:f>N454*S454</x:f>
        <x:v>48</x:v>
      </x:c>
      <x:c r="U454" s="139" t="str">
        <x:v>Source Valid</x:v>
      </x:c>
      <x:c r="V454" s="139" t="str">
        <x:v>High</x:v>
      </x:c>
      <x:c r="W454" s="147" t="str">
        <x:v>Source wholesale and buying prices retained</x:v>
      </x:c>
      <x:c r="X454" s="139" t="str">
        <x:v>Ready</x:v>
      </x:c>
      <x:c r="Y454" s="144" t="b">
        <x:v>1</x:v>
      </x:c>
      <x:c r="Z454" s="139" t="str">
        <x:v>WS RATES.pdf</x:v>
      </x:c>
      <x:c r="AA454" s="139" t="n">
        <x:v>13</x:v>
      </x:c>
      <x:c r="AB454" s="139" t="n">
        <x:v>22</x:v>
      </x:c>
      <x:c r="AC454" s="139" t="str">
        <x:v>GAME SCALE SINGLE</x:v>
      </x:c>
      <x:c r="AD454" s="145" t="n">
        <x:v>60</x:v>
      </x:c>
      <x:c r="AE454" s="147" t="str">
        <x:v>Merged across PDFs — Exact/source-linked match</x:v>
      </x:c>
      <x:c r="AF454" s="147" t="str">
        <x:v>Exact WS RATES.pdf name</x:v>
      </x:c>
      <x:c r="AG454" s="147" t="str">
        <x:v>Exact WS RATES.pdf category</x:v>
      </x:c>
      <x:c r="AH454" s="139" t="str">
        <x:v>WS-RATES:13:22</x:v>
      </x:c>
      <x:c r="AI454" s="146"/>
      <x:c r="AJ454" s="146"/>
      <x:c r="AK454" s="146"/>
      <x:c r="AL454" s="146"/>
      <x:c r="AM454" s="146"/>
      <x:c r="AN454" s="147" t="str"/>
    </x:row>
    <x:row r="455">
      <x:c r="A455" s="139" t="str">
        <x:v>RS-000454</x:v>
      </x:c>
      <x:c r="B455" s="147" t="str">
        <x:v>TT BALL SHIELD 101</x:v>
      </x:c>
      <x:c r="C455" s="139" t="str">
        <x:v>BALL</x:v>
      </x:c>
      <x:c r="D455" s="139" t="str">
        <x:v>Both</x:v>
      </x:c>
      <x:c r="E455" s="147" t="str">
        <x:v>From initial classified workbook</x:v>
      </x:c>
      <x:c r="F455" s="139" t="str">
        <x:v>Piece</x:v>
      </x:c>
      <x:c r="G455" s="139"/>
      <x:c r="H455" s="139" t="str">
        <x:v>Not stated</x:v>
      </x:c>
      <x:c r="I455" s="139" t="str">
        <x:v>PKR</x:v>
      </x:c>
      <x:c r="J455" s="140" t="n">
        <x:v>35</x:v>
      </x:c>
      <x:c r="K455" s="140" t="n">
        <x:v>27</x:v>
      </x:c>
      <x:c r="L455" s="140" t="n">
        <x:v>35</x:v>
      </x:c>
      <x:c r="M455" s="140" t="n">
        <x:v>27</x:v>
      </x:c>
      <x:c r="N455" s="141" t="n">
        <x:f>L455-M455</x:f>
        <x:v>8</x:v>
      </x:c>
      <x:c r="O455" s="142" t="n">
        <x:f>IF(L455&gt;0,N455/L455,"")</x:f>
        <x:v>0.22857142857142856</x:v>
      </x:c>
      <x:c r="P455" s="142" t="n">
        <x:f>IF(M455&gt;0,N455/M455,"")</x:f>
        <x:v>0.2962962962962963</x:v>
      </x:c>
      <x:c r="Q455" s="141" t="n">
        <x:f>ROUND(L455*(1+'Assumptions'!$B$7)/'Assumptions'!$B$9,0)*'Assumptions'!$B$9</x:f>
        <x:v>40</x:v>
      </x:c>
      <x:c r="R455" s="141" t="n">
        <x:f>Q455-M455</x:f>
        <x:v>13</x:v>
      </x:c>
      <x:c r="S455" s="143" t="n">
        <x:f>'Assumptions'!$B$8</x:f>
        <x:v>12</x:v>
      </x:c>
      <x:c r="T455" s="141" t="n">
        <x:f>N455*S455</x:f>
        <x:v>96</x:v>
      </x:c>
      <x:c r="U455" s="139" t="str">
        <x:v>Source Valid</x:v>
      </x:c>
      <x:c r="V455" s="139" t="str">
        <x:v>High</x:v>
      </x:c>
      <x:c r="W455" s="147" t="str">
        <x:v>Source wholesale and buying prices retained</x:v>
      </x:c>
      <x:c r="X455" s="139" t="str">
        <x:v>Ready</x:v>
      </x:c>
      <x:c r="Y455" s="144" t="b">
        <x:v>1</x:v>
      </x:c>
      <x:c r="Z455" s="139" t="str">
        <x:v>WS RATES.pdf</x:v>
      </x:c>
      <x:c r="AA455" s="139" t="n">
        <x:v>13</x:v>
      </x:c>
      <x:c r="AB455" s="139" t="n">
        <x:v>23</x:v>
      </x:c>
      <x:c r="AC455" s="139" t="str">
        <x:v>TT BALL SHIELD 101</x:v>
      </x:c>
      <x:c r="AD455" s="145" t="n">
        <x:v>35</x:v>
      </x:c>
      <x:c r="AE455" s="147" t="str">
        <x:v>Merged across PDFs — Exact/source-linked match</x:v>
      </x:c>
      <x:c r="AF455" s="147" t="str">
        <x:v>Exact WS RATES.pdf name</x:v>
      </x:c>
      <x:c r="AG455" s="147" t="str">
        <x:v>Exact WS RATES.pdf category</x:v>
      </x:c>
      <x:c r="AH455" s="139" t="str">
        <x:v>WS-RATES:13:23</x:v>
      </x:c>
      <x:c r="AI455" s="146"/>
      <x:c r="AJ455" s="146"/>
      <x:c r="AK455" s="146"/>
      <x:c r="AL455" s="146"/>
      <x:c r="AM455" s="146"/>
      <x:c r="AN455" s="147" t="str"/>
    </x:row>
    <x:row r="456">
      <x:c r="A456" s="139" t="str">
        <x:v>RS-000455</x:v>
      </x:c>
      <x:c r="B456" s="147" t="str">
        <x:v>RACKET YONEX 1PCS</x:v>
      </x:c>
      <x:c r="C456" s="139" t="str">
        <x:v>BAT</x:v>
      </x:c>
      <x:c r="D456" s="139" t="str">
        <x:v>Both</x:v>
      </x:c>
      <x:c r="E456" s="147" t="str">
        <x:v>From initial classified workbook</x:v>
      </x:c>
      <x:c r="F456" s="139" t="str">
        <x:v>Piece</x:v>
      </x:c>
      <x:c r="G456" s="139" t="n">
        <x:v>1</x:v>
      </x:c>
      <x:c r="H456" s="139" t="str">
        <x:v>Parsed from product name</x:v>
      </x:c>
      <x:c r="I456" s="139" t="str">
        <x:v>PKR</x:v>
      </x:c>
      <x:c r="J456" s="140" t="n">
        <x:v>1150</x:v>
      </x:c>
      <x:c r="K456" s="140" t="n">
        <x:v>1030</x:v>
      </x:c>
      <x:c r="L456" s="140" t="n">
        <x:v>1150</x:v>
      </x:c>
      <x:c r="M456" s="140" t="n">
        <x:v>1030</x:v>
      </x:c>
      <x:c r="N456" s="141" t="n">
        <x:f>L456-M456</x:f>
        <x:v>120</x:v>
      </x:c>
      <x:c r="O456" s="142" t="n">
        <x:f>IF(L456&gt;0,N456/L456,"")</x:f>
        <x:v>0.10434782608695652</x:v>
      </x:c>
      <x:c r="P456" s="142" t="n">
        <x:f>IF(M456&gt;0,N456/M456,"")</x:f>
        <x:v>0.11650485436893204</x:v>
      </x:c>
      <x:c r="Q456" s="141" t="n">
        <x:f>ROUND(L456*(1+'Assumptions'!$B$7)/'Assumptions'!$B$9,0)*'Assumptions'!$B$9</x:f>
        <x:v>1265</x:v>
      </x:c>
      <x:c r="R456" s="141" t="n">
        <x:f>Q456-M456</x:f>
        <x:v>235</x:v>
      </x:c>
      <x:c r="S456" s="143" t="n">
        <x:f>'Assumptions'!$B$8</x:f>
        <x:v>12</x:v>
      </x:c>
      <x:c r="T456" s="141" t="n">
        <x:f>N456*S456</x:f>
        <x:v>1440</x:v>
      </x:c>
      <x:c r="U456" s="139" t="str">
        <x:v>Source Valid</x:v>
      </x:c>
      <x:c r="V456" s="139" t="str">
        <x:v>High</x:v>
      </x:c>
      <x:c r="W456" s="147" t="str">
        <x:v>Source wholesale and buying prices retained</x:v>
      </x:c>
      <x:c r="X456" s="139" t="str">
        <x:v>Ready</x:v>
      </x:c>
      <x:c r="Y456" s="144" t="b">
        <x:v>1</x:v>
      </x:c>
      <x:c r="Z456" s="139" t="str">
        <x:v>WS RATES.pdf</x:v>
      </x:c>
      <x:c r="AA456" s="139" t="n">
        <x:v>13</x:v>
      </x:c>
      <x:c r="AB456" s="139" t="n">
        <x:v>24</x:v>
      </x:c>
      <x:c r="AC456" s="139" t="str">
        <x:v>RACKET YONEX 1PCS</x:v>
      </x:c>
      <x:c r="AD456" s="145" t="n">
        <x:v>1150</x:v>
      </x:c>
      <x:c r="AE456" s="147" t="str">
        <x:v>Merged across PDFs — Exact/source-linked match</x:v>
      </x:c>
      <x:c r="AF456" s="147" t="str">
        <x:v>Exact WS RATES.pdf name</x:v>
      </x:c>
      <x:c r="AG456" s="147" t="str">
        <x:v>Exact WS RATES.pdf category</x:v>
      </x:c>
      <x:c r="AH456" s="139" t="str">
        <x:v>WS-RATES:13:24</x:v>
      </x:c>
      <x:c r="AI456" s="146"/>
      <x:c r="AJ456" s="146"/>
      <x:c r="AK456" s="146"/>
      <x:c r="AL456" s="146"/>
      <x:c r="AM456" s="146"/>
      <x:c r="AN456" s="147" t="str"/>
    </x:row>
    <x:row r="457">
      <x:c r="A457" s="139" t="str">
        <x:v>RS-000456</x:v>
      </x:c>
      <x:c r="B457" s="147" t="str">
        <x:v>SHUTTLE MAVIS 350</x:v>
      </x:c>
      <x:c r="C457" s="139" t="str">
        <x:v>BAT</x:v>
      </x:c>
      <x:c r="D457" s="139" t="str">
        <x:v>Both</x:v>
      </x:c>
      <x:c r="E457" s="147" t="str">
        <x:v>From initial classified workbook</x:v>
      </x:c>
      <x:c r="F457" s="139" t="str">
        <x:v>Piece</x:v>
      </x:c>
      <x:c r="G457" s="139"/>
      <x:c r="H457" s="139" t="str">
        <x:v>Not stated</x:v>
      </x:c>
      <x:c r="I457" s="139" t="str">
        <x:v>PKR</x:v>
      </x:c>
      <x:c r="J457" s="140" t="n">
        <x:v>420</x:v>
      </x:c>
      <x:c r="K457" s="140" t="n">
        <x:v>380</x:v>
      </x:c>
      <x:c r="L457" s="140" t="n">
        <x:v>420</x:v>
      </x:c>
      <x:c r="M457" s="140" t="n">
        <x:v>380</x:v>
      </x:c>
      <x:c r="N457" s="141" t="n">
        <x:f>L457-M457</x:f>
        <x:v>40</x:v>
      </x:c>
      <x:c r="O457" s="142" t="n">
        <x:f>IF(L457&gt;0,N457/L457,"")</x:f>
        <x:v>0.09523809523809523</x:v>
      </x:c>
      <x:c r="P457" s="142" t="n">
        <x:f>IF(M457&gt;0,N457/M457,"")</x:f>
        <x:v>0.10526315789473684</x:v>
      </x:c>
      <x:c r="Q457" s="141" t="n">
        <x:f>ROUND(L457*(1+'Assumptions'!$B$7)/'Assumptions'!$B$9,0)*'Assumptions'!$B$9</x:f>
        <x:v>460</x:v>
      </x:c>
      <x:c r="R457" s="141" t="n">
        <x:f>Q457-M457</x:f>
        <x:v>80</x:v>
      </x:c>
      <x:c r="S457" s="143" t="n">
        <x:f>'Assumptions'!$B$8</x:f>
        <x:v>12</x:v>
      </x:c>
      <x:c r="T457" s="141" t="n">
        <x:f>N457*S457</x:f>
        <x:v>480</x:v>
      </x:c>
      <x:c r="U457" s="139" t="str">
        <x:v>Source Valid</x:v>
      </x:c>
      <x:c r="V457" s="139" t="str">
        <x:v>High</x:v>
      </x:c>
      <x:c r="W457" s="147" t="str">
        <x:v>Source wholesale and buying prices retained</x:v>
      </x:c>
      <x:c r="X457" s="139" t="str">
        <x:v>Ready</x:v>
      </x:c>
      <x:c r="Y457" s="144" t="b">
        <x:v>1</x:v>
      </x:c>
      <x:c r="Z457" s="139" t="str">
        <x:v>WS RATES.pdf</x:v>
      </x:c>
      <x:c r="AA457" s="139" t="n">
        <x:v>13</x:v>
      </x:c>
      <x:c r="AB457" s="139" t="n">
        <x:v>25</x:v>
      </x:c>
      <x:c r="AC457" s="139" t="str">
        <x:v>SHUTTLE MAVIS 350</x:v>
      </x:c>
      <x:c r="AD457" s="145" t="n">
        <x:v>420</x:v>
      </x:c>
      <x:c r="AE457" s="147" t="str">
        <x:v>Merged across PDFs — Exact/source-linked match</x:v>
      </x:c>
      <x:c r="AF457" s="147" t="str">
        <x:v>Exact WS RATES.pdf name</x:v>
      </x:c>
      <x:c r="AG457" s="147" t="str">
        <x:v>Exact WS RATES.pdf category</x:v>
      </x:c>
      <x:c r="AH457" s="139" t="str">
        <x:v>WS-RATES:13:25</x:v>
      </x:c>
      <x:c r="AI457" s="146"/>
      <x:c r="AJ457" s="146"/>
      <x:c r="AK457" s="146"/>
      <x:c r="AL457" s="146"/>
      <x:c r="AM457" s="146"/>
      <x:c r="AN457" s="147" t="str"/>
    </x:row>
    <x:row r="458">
      <x:c r="A458" s="139" t="str">
        <x:v>RS-000457</x:v>
      </x:c>
      <x:c r="B458" s="147" t="str">
        <x:v>GATTA KHATA LEDGER KRS 8</x:v>
      </x:c>
      <x:c r="C458" s="139" t="str">
        <x:v>GATTA REGISTER</x:v>
      </x:c>
      <x:c r="D458" s="139" t="str">
        <x:v>Both</x:v>
      </x:c>
      <x:c r="E458" s="147" t="str">
        <x:v>From initial classified workbook</x:v>
      </x:c>
      <x:c r="F458" s="139" t="str">
        <x:v>Piece</x:v>
      </x:c>
      <x:c r="G458" s="139"/>
      <x:c r="H458" s="139" t="str">
        <x:v>Not stated</x:v>
      </x:c>
      <x:c r="I458" s="139" t="str">
        <x:v>PKR</x:v>
      </x:c>
      <x:c r="J458" s="140" t="n">
        <x:v>1250</x:v>
      </x:c>
      <x:c r="K458" s="140" t="n">
        <x:v>1140</x:v>
      </x:c>
      <x:c r="L458" s="140" t="n">
        <x:v>1250</x:v>
      </x:c>
      <x:c r="M458" s="140" t="n">
        <x:v>1140</x:v>
      </x:c>
      <x:c r="N458" s="141" t="n">
        <x:f>L458-M458</x:f>
        <x:v>110</x:v>
      </x:c>
      <x:c r="O458" s="142" t="n">
        <x:f>IF(L458&gt;0,N458/L458,"")</x:f>
        <x:v>0.088</x:v>
      </x:c>
      <x:c r="P458" s="142" t="n">
        <x:f>IF(M458&gt;0,N458/M458,"")</x:f>
        <x:v>0.09649122807017543</x:v>
      </x:c>
      <x:c r="Q458" s="141" t="n">
        <x:f>ROUND(L458*(1+'Assumptions'!$B$7)/'Assumptions'!$B$9,0)*'Assumptions'!$B$9</x:f>
        <x:v>1375</x:v>
      </x:c>
      <x:c r="R458" s="141" t="n">
        <x:f>Q458-M458</x:f>
        <x:v>235</x:v>
      </x:c>
      <x:c r="S458" s="143" t="n">
        <x:f>'Assumptions'!$B$8</x:f>
        <x:v>12</x:v>
      </x:c>
      <x:c r="T458" s="141" t="n">
        <x:f>N458*S458</x:f>
        <x:v>1320</x:v>
      </x:c>
      <x:c r="U458" s="139" t="str">
        <x:v>Source Valid</x:v>
      </x:c>
      <x:c r="V458" s="139" t="str">
        <x:v>High</x:v>
      </x:c>
      <x:c r="W458" s="147" t="str">
        <x:v>Source wholesale and buying prices retained</x:v>
      </x:c>
      <x:c r="X458" s="139" t="str">
        <x:v>Ready</x:v>
      </x:c>
      <x:c r="Y458" s="144" t="b">
        <x:v>1</x:v>
      </x:c>
      <x:c r="Z458" s="139" t="str">
        <x:v>WS RATES.pdf</x:v>
      </x:c>
      <x:c r="AA458" s="139" t="n">
        <x:v>13</x:v>
      </x:c>
      <x:c r="AB458" s="139" t="n">
        <x:v>26</x:v>
      </x:c>
      <x:c r="AC458" s="139" t="str">
        <x:v>GATTA KHATA LEDGER KRS</x:v>
      </x:c>
      <x:c r="AD458" s="145" t="n">
        <x:v>1250</x:v>
      </x:c>
      <x:c r="AE458" s="147" t="str">
        <x:v>Merged across PDFs — Truncated-name completion</x:v>
      </x:c>
      <x:c r="AF458" s="147" t="str">
        <x:v>Completed/updated from WS RATES.pdf</x:v>
      </x:c>
      <x:c r="AG458" s="147" t="str">
        <x:v>Exact WS RATES.pdf category</x:v>
      </x:c>
      <x:c r="AH458" s="139" t="str">
        <x:v>WS-RATES:13:26</x:v>
      </x:c>
      <x:c r="AI458" s="146"/>
      <x:c r="AJ458" s="146"/>
      <x:c r="AK458" s="146"/>
      <x:c r="AL458" s="146"/>
      <x:c r="AM458" s="146"/>
      <x:c r="AN458" s="147" t="str"/>
    </x:row>
    <x:row r="459">
      <x:c r="A459" s="139" t="str">
        <x:v>RS-000458</x:v>
      </x:c>
      <x:c r="B459" s="147" t="str">
        <x:v>PLASTIC SHUTTLE SHAHEEN (6PC</x:v>
      </x:c>
      <x:c r="C459" s="139" t="str">
        <x:v>CHINA</x:v>
      </x:c>
      <x:c r="D459" s="139" t="str">
        <x:v>Both</x:v>
      </x:c>
      <x:c r="E459" s="147" t="str">
        <x:v>From initial classified workbook</x:v>
      </x:c>
      <x:c r="F459" s="139" t="str">
        <x:v>Pack</x:v>
      </x:c>
      <x:c r="G459" s="139" t="n">
        <x:v>6</x:v>
      </x:c>
      <x:c r="H459" s="139" t="str">
        <x:v>Parsed from product name</x:v>
      </x:c>
      <x:c r="I459" s="139" t="str">
        <x:v>PKR</x:v>
      </x:c>
      <x:c r="J459" s="140" t="n">
        <x:v>600</x:v>
      </x:c>
      <x:c r="K459" s="140" t="n">
        <x:v>450</x:v>
      </x:c>
      <x:c r="L459" s="140" t="n">
        <x:v>600</x:v>
      </x:c>
      <x:c r="M459" s="140" t="n">
        <x:v>450</x:v>
      </x:c>
      <x:c r="N459" s="141" t="n">
        <x:f>L459-M459</x:f>
        <x:v>150</x:v>
      </x:c>
      <x:c r="O459" s="142" t="n">
        <x:f>IF(L459&gt;0,N459/L459,"")</x:f>
        <x:v>0.25</x:v>
      </x:c>
      <x:c r="P459" s="142" t="n">
        <x:f>IF(M459&gt;0,N459/M459,"")</x:f>
        <x:v>0.3333333333333333</x:v>
      </x:c>
      <x:c r="Q459" s="141" t="n">
        <x:f>ROUND(L459*(1+'Assumptions'!$B$7)/'Assumptions'!$B$9,0)*'Assumptions'!$B$9</x:f>
        <x:v>660</x:v>
      </x:c>
      <x:c r="R459" s="141" t="n">
        <x:f>Q459-M459</x:f>
        <x:v>210</x:v>
      </x:c>
      <x:c r="S459" s="143" t="n">
        <x:f>'Assumptions'!$B$8</x:f>
        <x:v>12</x:v>
      </x:c>
      <x:c r="T459" s="141" t="n">
        <x:f>N459*S459</x:f>
        <x:v>1800</x:v>
      </x:c>
      <x:c r="U459" s="139" t="str">
        <x:v>Source Valid</x:v>
      </x:c>
      <x:c r="V459" s="139" t="str">
        <x:v>High</x:v>
      </x:c>
      <x:c r="W459" s="147" t="str">
        <x:v>Source wholesale and buying prices retained</x:v>
      </x:c>
      <x:c r="X459" s="139" t="str">
        <x:v>Ready</x:v>
      </x:c>
      <x:c r="Y459" s="144" t="b">
        <x:v>1</x:v>
      </x:c>
      <x:c r="Z459" s="139" t="str">
        <x:v>WS RATES.pdf</x:v>
      </x:c>
      <x:c r="AA459" s="139" t="n">
        <x:v>13</x:v>
      </x:c>
      <x:c r="AB459" s="139" t="n">
        <x:v>27</x:v>
      </x:c>
      <x:c r="AC459" s="139" t="str">
        <x:v>PLASTIC SHUTTLE SHAHEEN</x:v>
      </x:c>
      <x:c r="AD459" s="145" t="n">
        <x:v>600</x:v>
      </x:c>
      <x:c r="AE459" s="147" t="str">
        <x:v>Merged across PDFs — Truncated-name completion</x:v>
      </x:c>
      <x:c r="AF459" s="147" t="str">
        <x:v>Completed/updated from WS RATES.pdf</x:v>
      </x:c>
      <x:c r="AG459" s="147" t="str">
        <x:v>Exact WS RATES.pdf category</x:v>
      </x:c>
      <x:c r="AH459" s="139" t="str">
        <x:v>WS-RATES:13:27</x:v>
      </x:c>
      <x:c r="AI459" s="146"/>
      <x:c r="AJ459" s="146"/>
      <x:c r="AK459" s="146"/>
      <x:c r="AL459" s="146"/>
      <x:c r="AM459" s="146"/>
      <x:c r="AN459" s="147" t="str"/>
    </x:row>
    <x:row r="460">
      <x:c r="A460" s="139" t="str">
        <x:v>RS-000459</x:v>
      </x:c>
      <x:c r="B460" s="147" t="str">
        <x:v>OREO 12 INCH SCALE</x:v>
      </x:c>
      <x:c r="C460" s="139" t="str">
        <x:v>SCALES</x:v>
      </x:c>
      <x:c r="D460" s="139" t="str">
        <x:v>Both</x:v>
      </x:c>
      <x:c r="E460" s="147" t="str">
        <x:v>From initial classified workbook</x:v>
      </x:c>
      <x:c r="F460" s="139" t="str">
        <x:v>Piece</x:v>
      </x:c>
      <x:c r="G460" s="139"/>
      <x:c r="H460" s="139" t="str">
        <x:v>Not stated</x:v>
      </x:c>
      <x:c r="I460" s="139" t="str">
        <x:v>PKR</x:v>
      </x:c>
      <x:c r="J460" s="140" t="n">
        <x:v>30</x:v>
      </x:c>
      <x:c r="K460" s="140" t="n">
        <x:v>21</x:v>
      </x:c>
      <x:c r="L460" s="140" t="n">
        <x:v>30</x:v>
      </x:c>
      <x:c r="M460" s="140" t="n">
        <x:v>21</x:v>
      </x:c>
      <x:c r="N460" s="141" t="n">
        <x:f>L460-M460</x:f>
        <x:v>9</x:v>
      </x:c>
      <x:c r="O460" s="142" t="n">
        <x:f>IF(L460&gt;0,N460/L460,"")</x:f>
        <x:v>0.3</x:v>
      </x:c>
      <x:c r="P460" s="142" t="n">
        <x:f>IF(M460&gt;0,N460/M460,"")</x:f>
        <x:v>0.42857142857142855</x:v>
      </x:c>
      <x:c r="Q460" s="141" t="n">
        <x:f>ROUND(L460*(1+'Assumptions'!$B$7)/'Assumptions'!$B$9,0)*'Assumptions'!$B$9</x:f>
        <x:v>35</x:v>
      </x:c>
      <x:c r="R460" s="141" t="n">
        <x:f>Q460-M460</x:f>
        <x:v>14</x:v>
      </x:c>
      <x:c r="S460" s="143" t="n">
        <x:f>'Assumptions'!$B$8</x:f>
        <x:v>12</x:v>
      </x:c>
      <x:c r="T460" s="141" t="n">
        <x:f>N460*S460</x:f>
        <x:v>108</x:v>
      </x:c>
      <x:c r="U460" s="139" t="str">
        <x:v>Source Valid</x:v>
      </x:c>
      <x:c r="V460" s="139" t="str">
        <x:v>High</x:v>
      </x:c>
      <x:c r="W460" s="147" t="str">
        <x:v>Source wholesale and buying prices retained</x:v>
      </x:c>
      <x:c r="X460" s="139" t="str">
        <x:v>Ready</x:v>
      </x:c>
      <x:c r="Y460" s="144" t="b">
        <x:v>1</x:v>
      </x:c>
      <x:c r="Z460" s="139" t="str">
        <x:v>WS RATES.pdf</x:v>
      </x:c>
      <x:c r="AA460" s="139" t="n">
        <x:v>13</x:v>
      </x:c>
      <x:c r="AB460" s="139" t="n">
        <x:v>28</x:v>
      </x:c>
      <x:c r="AC460" s="139" t="str">
        <x:v>OREO 12 INCH SCALE</x:v>
      </x:c>
      <x:c r="AD460" s="145" t="n">
        <x:v>30</x:v>
      </x:c>
      <x:c r="AE460" s="147" t="str">
        <x:v>Merged across PDFs — Exact/source-linked match</x:v>
      </x:c>
      <x:c r="AF460" s="147" t="str">
        <x:v>Exact WS RATES.pdf name</x:v>
      </x:c>
      <x:c r="AG460" s="147" t="str">
        <x:v>Exact WS RATES.pdf category</x:v>
      </x:c>
      <x:c r="AH460" s="139" t="str">
        <x:v>WS-RATES:13:28</x:v>
      </x:c>
      <x:c r="AI460" s="146"/>
      <x:c r="AJ460" s="146"/>
      <x:c r="AK460" s="146"/>
      <x:c r="AL460" s="146"/>
      <x:c r="AM460" s="146"/>
      <x:c r="AN460" s="147" t="str"/>
    </x:row>
    <x:row r="461">
      <x:c r="A461" s="139" t="str">
        <x:v>RS-000460</x:v>
      </x:c>
      <x:c r="B461" s="147" t="str">
        <x:v>RACKET BABY 381</x:v>
      </x:c>
      <x:c r="C461" s="139" t="str">
        <x:v>RACKETS</x:v>
      </x:c>
      <x:c r="D461" s="139" t="str">
        <x:v>Both</x:v>
      </x:c>
      <x:c r="E461" s="147" t="str">
        <x:v>From initial classified workbook</x:v>
      </x:c>
      <x:c r="F461" s="139" t="str">
        <x:v>Piece</x:v>
      </x:c>
      <x:c r="G461" s="139"/>
      <x:c r="H461" s="139" t="str">
        <x:v>Not stated</x:v>
      </x:c>
      <x:c r="I461" s="139" t="str">
        <x:v>PKR</x:v>
      </x:c>
      <x:c r="J461" s="140" t="n">
        <x:v>430</x:v>
      </x:c>
      <x:c r="K461" s="140" t="n">
        <x:v>400</x:v>
      </x:c>
      <x:c r="L461" s="140" t="n">
        <x:v>430</x:v>
      </x:c>
      <x:c r="M461" s="140" t="n">
        <x:v>400</x:v>
      </x:c>
      <x:c r="N461" s="141" t="n">
        <x:f>L461-M461</x:f>
        <x:v>30</x:v>
      </x:c>
      <x:c r="O461" s="142" t="n">
        <x:f>IF(L461&gt;0,N461/L461,"")</x:f>
        <x:v>0.06976744186046512</x:v>
      </x:c>
      <x:c r="P461" s="142" t="n">
        <x:f>IF(M461&gt;0,N461/M461,"")</x:f>
        <x:v>0.075</x:v>
      </x:c>
      <x:c r="Q461" s="141" t="n">
        <x:f>ROUND(L461*(1+'Assumptions'!$B$7)/'Assumptions'!$B$9,0)*'Assumptions'!$B$9</x:f>
        <x:v>475</x:v>
      </x:c>
      <x:c r="R461" s="141" t="n">
        <x:f>Q461-M461</x:f>
        <x:v>75</x:v>
      </x:c>
      <x:c r="S461" s="143" t="n">
        <x:f>'Assumptions'!$B$8</x:f>
        <x:v>12</x:v>
      </x:c>
      <x:c r="T461" s="141" t="n">
        <x:f>N461*S461</x:f>
        <x:v>360</x:v>
      </x:c>
      <x:c r="U461" s="139" t="str">
        <x:v>Source Valid</x:v>
      </x:c>
      <x:c r="V461" s="139" t="str">
        <x:v>High</x:v>
      </x:c>
      <x:c r="W461" s="147" t="str">
        <x:v>Source wholesale and buying prices retained</x:v>
      </x:c>
      <x:c r="X461" s="139" t="str">
        <x:v>Ready</x:v>
      </x:c>
      <x:c r="Y461" s="144" t="b">
        <x:v>1</x:v>
      </x:c>
      <x:c r="Z461" s="139" t="str">
        <x:v>WS RATES.pdf</x:v>
      </x:c>
      <x:c r="AA461" s="139" t="n">
        <x:v>13</x:v>
      </x:c>
      <x:c r="AB461" s="139" t="n">
        <x:v>29</x:v>
      </x:c>
      <x:c r="AC461" s="139" t="str">
        <x:v>RACKET BABY 381</x:v>
      </x:c>
      <x:c r="AD461" s="145" t="n">
        <x:v>430</x:v>
      </x:c>
      <x:c r="AE461" s="147" t="str">
        <x:v>Merged across PDFs — Exact/source-linked match</x:v>
      </x:c>
      <x:c r="AF461" s="147" t="str">
        <x:v>Exact WS RATES.pdf name</x:v>
      </x:c>
      <x:c r="AG461" s="147" t="str">
        <x:v>Exact WS RATES.pdf category</x:v>
      </x:c>
      <x:c r="AH461" s="139" t="str">
        <x:v>WS-RATES:13:29</x:v>
      </x:c>
      <x:c r="AI461" s="146"/>
      <x:c r="AJ461" s="146"/>
      <x:c r="AK461" s="146"/>
      <x:c r="AL461" s="146"/>
      <x:c r="AM461" s="146"/>
      <x:c r="AN461" s="147" t="str"/>
    </x:row>
    <x:row r="462">
      <x:c r="A462" s="139" t="str">
        <x:v>RS-000461</x:v>
      </x:c>
      <x:c r="B462" s="147" t="str">
        <x:v>RACKET WINNER T LESS</x:v>
      </x:c>
      <x:c r="C462" s="139" t="str">
        <x:v>RACKETS</x:v>
      </x:c>
      <x:c r="D462" s="139" t="str">
        <x:v>Both</x:v>
      </x:c>
      <x:c r="E462" s="147" t="str">
        <x:v>From initial classified workbook</x:v>
      </x:c>
      <x:c r="F462" s="139" t="str">
        <x:v>Piece</x:v>
      </x:c>
      <x:c r="G462" s="139"/>
      <x:c r="H462" s="139" t="str">
        <x:v>Not stated</x:v>
      </x:c>
      <x:c r="I462" s="139" t="str">
        <x:v>PKR</x:v>
      </x:c>
      <x:c r="J462" s="140" t="n">
        <x:v>950</x:v>
      </x:c>
      <x:c r="K462" s="140" t="n">
        <x:v>770</x:v>
      </x:c>
      <x:c r="L462" s="140" t="n">
        <x:v>950</x:v>
      </x:c>
      <x:c r="M462" s="140" t="n">
        <x:v>770</x:v>
      </x:c>
      <x:c r="N462" s="141" t="n">
        <x:f>L462-M462</x:f>
        <x:v>180</x:v>
      </x:c>
      <x:c r="O462" s="142" t="n">
        <x:f>IF(L462&gt;0,N462/L462,"")</x:f>
        <x:v>0.18947368421052632</x:v>
      </x:c>
      <x:c r="P462" s="142" t="n">
        <x:f>IF(M462&gt;0,N462/M462,"")</x:f>
        <x:v>0.23376623376623376</x:v>
      </x:c>
      <x:c r="Q462" s="141" t="n">
        <x:f>ROUND(L462*(1+'Assumptions'!$B$7)/'Assumptions'!$B$9,0)*'Assumptions'!$B$9</x:f>
        <x:v>1045</x:v>
      </x:c>
      <x:c r="R462" s="141" t="n">
        <x:f>Q462-M462</x:f>
        <x:v>275</x:v>
      </x:c>
      <x:c r="S462" s="143" t="n">
        <x:f>'Assumptions'!$B$8</x:f>
        <x:v>12</x:v>
      </x:c>
      <x:c r="T462" s="141" t="n">
        <x:f>N462*S462</x:f>
        <x:v>2160</x:v>
      </x:c>
      <x:c r="U462" s="139" t="str">
        <x:v>Source Valid</x:v>
      </x:c>
      <x:c r="V462" s="139" t="str">
        <x:v>High</x:v>
      </x:c>
      <x:c r="W462" s="147" t="str">
        <x:v>Source wholesale and buying prices retained</x:v>
      </x:c>
      <x:c r="X462" s="139" t="str">
        <x:v>Ready</x:v>
      </x:c>
      <x:c r="Y462" s="144" t="b">
        <x:v>1</x:v>
      </x:c>
      <x:c r="Z462" s="139" t="str">
        <x:v>WS RATES.pdf</x:v>
      </x:c>
      <x:c r="AA462" s="139" t="n">
        <x:v>13</x:v>
      </x:c>
      <x:c r="AB462" s="139" t="n">
        <x:v>30</x:v>
      </x:c>
      <x:c r="AC462" s="139" t="str">
        <x:v>RACKET WINNER T LESS</x:v>
      </x:c>
      <x:c r="AD462" s="145" t="n">
        <x:v>950</x:v>
      </x:c>
      <x:c r="AE462" s="147" t="str">
        <x:v>Merged across PDFs — Exact/source-linked match</x:v>
      </x:c>
      <x:c r="AF462" s="147" t="str">
        <x:v>Exact WS RATES.pdf name</x:v>
      </x:c>
      <x:c r="AG462" s="147" t="str">
        <x:v>Exact WS RATES.pdf category</x:v>
      </x:c>
      <x:c r="AH462" s="139" t="str">
        <x:v>WS-RATES:13:30</x:v>
      </x:c>
      <x:c r="AI462" s="146"/>
      <x:c r="AJ462" s="146"/>
      <x:c r="AK462" s="146"/>
      <x:c r="AL462" s="146"/>
      <x:c r="AM462" s="146"/>
      <x:c r="AN462" s="147" t="str"/>
    </x:row>
    <x:row r="463">
      <x:c r="A463" s="139" t="str">
        <x:v>RS-000462</x:v>
      </x:c>
      <x:c r="B463" s="147" t="str">
        <x:v>SPIDER D (1PCS)</x:v>
      </x:c>
      <x:c r="C463" s="139" t="str">
        <x:v>D</x:v>
      </x:c>
      <x:c r="D463" s="139" t="str">
        <x:v>Both</x:v>
      </x:c>
      <x:c r="E463" s="147" t="str">
        <x:v>From initial classified workbook</x:v>
      </x:c>
      <x:c r="F463" s="139" t="str">
        <x:v>Piece</x:v>
      </x:c>
      <x:c r="G463" s="139" t="n">
        <x:v>1</x:v>
      </x:c>
      <x:c r="H463" s="139" t="str">
        <x:v>Parsed from product name</x:v>
      </x:c>
      <x:c r="I463" s="139" t="str">
        <x:v>PKR</x:v>
      </x:c>
      <x:c r="J463" s="140" t="n">
        <x:v>11</x:v>
      </x:c>
      <x:c r="K463" s="140" t="n">
        <x:v>8.25</x:v>
      </x:c>
      <x:c r="L463" s="140" t="n">
        <x:v>11</x:v>
      </x:c>
      <x:c r="M463" s="140" t="n">
        <x:v>8.25</x:v>
      </x:c>
      <x:c r="N463" s="141" t="n">
        <x:f>L463-M463</x:f>
        <x:v>2.75</x:v>
      </x:c>
      <x:c r="O463" s="142" t="n">
        <x:f>IF(L463&gt;0,N463/L463,"")</x:f>
        <x:v>0.25</x:v>
      </x:c>
      <x:c r="P463" s="142" t="n">
        <x:f>IF(M463&gt;0,N463/M463,"")</x:f>
        <x:v>0.3333333333333333</x:v>
      </x:c>
      <x:c r="Q463" s="141" t="n">
        <x:f>ROUND(L463*(1+'Assumptions'!$B$7)/'Assumptions'!$B$9,0)*'Assumptions'!$B$9</x:f>
        <x:v>10</x:v>
      </x:c>
      <x:c r="R463" s="141" t="n">
        <x:f>Q463-M463</x:f>
        <x:v>1.75</x:v>
      </x:c>
      <x:c r="S463" s="143" t="n">
        <x:f>'Assumptions'!$B$8</x:f>
        <x:v>12</x:v>
      </x:c>
      <x:c r="T463" s="141" t="n">
        <x:f>N463*S463</x:f>
        <x:v>33</x:v>
      </x:c>
      <x:c r="U463" s="139" t="str">
        <x:v>Source Valid</x:v>
      </x:c>
      <x:c r="V463" s="139" t="str">
        <x:v>High</x:v>
      </x:c>
      <x:c r="W463" s="147" t="str">
        <x:v>Source wholesale and buying prices retained</x:v>
      </x:c>
      <x:c r="X463" s="139" t="str">
        <x:v>Ready</x:v>
      </x:c>
      <x:c r="Y463" s="144" t="b">
        <x:v>1</x:v>
      </x:c>
      <x:c r="Z463" s="139" t="str">
        <x:v>WS RATES.pdf</x:v>
      </x:c>
      <x:c r="AA463" s="139" t="n">
        <x:v>13</x:v>
      </x:c>
      <x:c r="AB463" s="139" t="n">
        <x:v>31</x:v>
      </x:c>
      <x:c r="AC463" s="139" t="str">
        <x:v>SPIDER D (1PCS)</x:v>
      </x:c>
      <x:c r="AD463" s="145" t="n">
        <x:v>11</x:v>
      </x:c>
      <x:c r="AE463" s="147" t="str">
        <x:v>Merged across PDFs — Exact/source-linked match</x:v>
      </x:c>
      <x:c r="AF463" s="147" t="str">
        <x:v>Exact WS RATES.pdf name</x:v>
      </x:c>
      <x:c r="AG463" s="147" t="str">
        <x:v>Exact WS RATES.pdf category</x:v>
      </x:c>
      <x:c r="AH463" s="139" t="str">
        <x:v>WS-RATES:13:31</x:v>
      </x:c>
      <x:c r="AI463" s="146"/>
      <x:c r="AJ463" s="146"/>
      <x:c r="AK463" s="146"/>
      <x:c r="AL463" s="146"/>
      <x:c r="AM463" s="146"/>
      <x:c r="AN463" s="147" t="str"/>
    </x:row>
    <x:row r="464">
      <x:c r="A464" s="139" t="str">
        <x:v>RS-000463</x:v>
      </x:c>
      <x:c r="B464" s="147" t="str">
        <x:v>DUX INK PEN GALAXY</x:v>
      </x:c>
      <x:c r="C464" s="139" t="str">
        <x:v>FOUNTAIN INK</x:v>
      </x:c>
      <x:c r="D464" s="139" t="str">
        <x:v>Both</x:v>
      </x:c>
      <x:c r="E464" s="147" t="str">
        <x:v>From initial classified workbook</x:v>
      </x:c>
      <x:c r="F464" s="139" t="str">
        <x:v>Piece</x:v>
      </x:c>
      <x:c r="G464" s="139"/>
      <x:c r="H464" s="139" t="str">
        <x:v>Not stated</x:v>
      </x:c>
      <x:c r="I464" s="139" t="str">
        <x:v>PKR</x:v>
      </x:c>
      <x:c r="J464" s="140" t="n">
        <x:v>840</x:v>
      </x:c>
      <x:c r="K464" s="140" t="n">
        <x:v>800</x:v>
      </x:c>
      <x:c r="L464" s="140" t="n">
        <x:v>840</x:v>
      </x:c>
      <x:c r="M464" s="140" t="n">
        <x:v>800</x:v>
      </x:c>
      <x:c r="N464" s="141" t="n">
        <x:f>L464-M464</x:f>
        <x:v>40</x:v>
      </x:c>
      <x:c r="O464" s="142" t="n">
        <x:f>IF(L464&gt;0,N464/L464,"")</x:f>
        <x:v>0.047619047619047616</x:v>
      </x:c>
      <x:c r="P464" s="142" t="n">
        <x:f>IF(M464&gt;0,N464/M464,"")</x:f>
        <x:v>0.05</x:v>
      </x:c>
      <x:c r="Q464" s="141" t="n">
        <x:f>ROUND(L464*(1+'Assumptions'!$B$7)/'Assumptions'!$B$9,0)*'Assumptions'!$B$9</x:f>
        <x:v>925</x:v>
      </x:c>
      <x:c r="R464" s="141" t="n">
        <x:f>Q464-M464</x:f>
        <x:v>125</x:v>
      </x:c>
      <x:c r="S464" s="143" t="n">
        <x:f>'Assumptions'!$B$8</x:f>
        <x:v>12</x:v>
      </x:c>
      <x:c r="T464" s="141" t="n">
        <x:f>N464*S464</x:f>
        <x:v>480</x:v>
      </x:c>
      <x:c r="U464" s="139" t="str">
        <x:v>Source Valid</x:v>
      </x:c>
      <x:c r="V464" s="139" t="str">
        <x:v>High</x:v>
      </x:c>
      <x:c r="W464" s="147" t="str">
        <x:v>Source wholesale and buying prices retained</x:v>
      </x:c>
      <x:c r="X464" s="139" t="str">
        <x:v>Ready</x:v>
      </x:c>
      <x:c r="Y464" s="144" t="b">
        <x:v>1</x:v>
      </x:c>
      <x:c r="Z464" s="139" t="str">
        <x:v>WS RATES.pdf</x:v>
      </x:c>
      <x:c r="AA464" s="139" t="n">
        <x:v>13</x:v>
      </x:c>
      <x:c r="AB464" s="139" t="n">
        <x:v>32</x:v>
      </x:c>
      <x:c r="AC464" s="139" t="str">
        <x:v>DUX INK PEN GALAXY</x:v>
      </x:c>
      <x:c r="AD464" s="145" t="n">
        <x:v>840</x:v>
      </x:c>
      <x:c r="AE464" s="147" t="str">
        <x:v>Merged across PDFs — Exact/source-linked match</x:v>
      </x:c>
      <x:c r="AF464" s="147" t="str">
        <x:v>Exact WS RATES.pdf name</x:v>
      </x:c>
      <x:c r="AG464" s="147" t="str">
        <x:v>Exact WS RATES.pdf category</x:v>
      </x:c>
      <x:c r="AH464" s="139" t="str">
        <x:v>WS-RATES:13:32</x:v>
      </x:c>
      <x:c r="AI464" s="146"/>
      <x:c r="AJ464" s="146"/>
      <x:c r="AK464" s="146"/>
      <x:c r="AL464" s="146"/>
      <x:c r="AM464" s="146"/>
      <x:c r="AN464" s="147" t="str"/>
    </x:row>
    <x:row r="465">
      <x:c r="A465" s="139" t="str">
        <x:v>RS-000464</x:v>
      </x:c>
      <x:c r="B465" s="147" t="str">
        <x:v>DUX INK PEN SKY</x:v>
      </x:c>
      <x:c r="C465" s="139" t="str">
        <x:v>FOUNTAIN INK</x:v>
      </x:c>
      <x:c r="D465" s="139" t="str">
        <x:v>Both</x:v>
      </x:c>
      <x:c r="E465" s="147" t="str">
        <x:v>From initial classified workbook</x:v>
      </x:c>
      <x:c r="F465" s="139" t="str">
        <x:v>Piece</x:v>
      </x:c>
      <x:c r="G465" s="139"/>
      <x:c r="H465" s="139" t="str">
        <x:v>Not stated</x:v>
      </x:c>
      <x:c r="I465" s="139" t="str">
        <x:v>PKR</x:v>
      </x:c>
      <x:c r="J465" s="140" t="n">
        <x:v>840</x:v>
      </x:c>
      <x:c r="K465" s="140" t="n">
        <x:v>800</x:v>
      </x:c>
      <x:c r="L465" s="140" t="n">
        <x:v>840</x:v>
      </x:c>
      <x:c r="M465" s="140" t="n">
        <x:v>800</x:v>
      </x:c>
      <x:c r="N465" s="141" t="n">
        <x:f>L465-M465</x:f>
        <x:v>40</x:v>
      </x:c>
      <x:c r="O465" s="142" t="n">
        <x:f>IF(L465&gt;0,N465/L465,"")</x:f>
        <x:v>0.047619047619047616</x:v>
      </x:c>
      <x:c r="P465" s="142" t="n">
        <x:f>IF(M465&gt;0,N465/M465,"")</x:f>
        <x:v>0.05</x:v>
      </x:c>
      <x:c r="Q465" s="141" t="n">
        <x:f>ROUND(L465*(1+'Assumptions'!$B$7)/'Assumptions'!$B$9,0)*'Assumptions'!$B$9</x:f>
        <x:v>925</x:v>
      </x:c>
      <x:c r="R465" s="141" t="n">
        <x:f>Q465-M465</x:f>
        <x:v>125</x:v>
      </x:c>
      <x:c r="S465" s="143" t="n">
        <x:f>'Assumptions'!$B$8</x:f>
        <x:v>12</x:v>
      </x:c>
      <x:c r="T465" s="141" t="n">
        <x:f>N465*S465</x:f>
        <x:v>480</x:v>
      </x:c>
      <x:c r="U465" s="139" t="str">
        <x:v>Source Valid</x:v>
      </x:c>
      <x:c r="V465" s="139" t="str">
        <x:v>High</x:v>
      </x:c>
      <x:c r="W465" s="147" t="str">
        <x:v>Source wholesale and buying prices retained</x:v>
      </x:c>
      <x:c r="X465" s="139" t="str">
        <x:v>Ready</x:v>
      </x:c>
      <x:c r="Y465" s="144" t="b">
        <x:v>1</x:v>
      </x:c>
      <x:c r="Z465" s="139" t="str">
        <x:v>WS RATES.pdf</x:v>
      </x:c>
      <x:c r="AA465" s="139" t="n">
        <x:v>13</x:v>
      </x:c>
      <x:c r="AB465" s="139" t="n">
        <x:v>33</x:v>
      </x:c>
      <x:c r="AC465" s="139" t="str">
        <x:v>DUX INK PEN SKY</x:v>
      </x:c>
      <x:c r="AD465" s="145" t="n">
        <x:v>840</x:v>
      </x:c>
      <x:c r="AE465" s="147" t="str">
        <x:v>Merged across PDFs — Exact/source-linked match</x:v>
      </x:c>
      <x:c r="AF465" s="147" t="str">
        <x:v>Exact WS RATES.pdf name</x:v>
      </x:c>
      <x:c r="AG465" s="147" t="str">
        <x:v>Exact WS RATES.pdf category</x:v>
      </x:c>
      <x:c r="AH465" s="139" t="str">
        <x:v>WS-RATES:13:33</x:v>
      </x:c>
      <x:c r="AI465" s="146"/>
      <x:c r="AJ465" s="146"/>
      <x:c r="AK465" s="146"/>
      <x:c r="AL465" s="146"/>
      <x:c r="AM465" s="146"/>
      <x:c r="AN465" s="147" t="str"/>
    </x:row>
    <x:row r="466">
      <x:c r="A466" s="139" t="str">
        <x:v>RS-000465</x:v>
      </x:c>
      <x:c r="B466" s="147" t="str">
        <x:v>SM+URO 6+1 POSTER COLOUR</x:v>
      </x:c>
      <x:c r="C466" s="139" t="str">
        <x:v>POSTER COLORS</x:v>
      </x:c>
      <x:c r="D466" s="139" t="str">
        <x:v>Both</x:v>
      </x:c>
      <x:c r="E466" s="147" t="str">
        <x:v>From initial classified workbook</x:v>
      </x:c>
      <x:c r="F466" s="139" t="str">
        <x:v>Pack</x:v>
      </x:c>
      <x:c r="G466" s="139" t="n">
        <x:v>7</x:v>
      </x:c>
      <x:c r="H466" s="139" t="str">
        <x:v>Parsed from product name</x:v>
      </x:c>
      <x:c r="I466" s="139" t="str">
        <x:v>PKR</x:v>
      </x:c>
      <x:c r="J466" s="140" t="n">
        <x:v>120</x:v>
      </x:c>
      <x:c r="K466" s="140" t="n">
        <x:v>0</x:v>
      </x:c>
      <x:c r="L466" s="140" t="n">
        <x:v>120</x:v>
      </x:c>
      <x:c r="M466" s="140" t="n">
        <x:v>106</x:v>
      </x:c>
      <x:c r="N466" s="141" t="n">
        <x:f>L466-M466</x:f>
        <x:v>14</x:v>
      </x:c>
      <x:c r="O466" s="142" t="n">
        <x:f>IF(L466&gt;0,N466/L466,"")</x:f>
        <x:v>0.11666666666666667</x:v>
      </x:c>
      <x:c r="P466" s="142" t="n">
        <x:f>IF(M466&gt;0,N466/M466,"")</x:f>
        <x:v>0.1320754716981132</x:v>
      </x:c>
      <x:c r="Q466" s="141" t="n">
        <x:f>ROUND(L466*(1+'Assumptions'!$B$7)/'Assumptions'!$B$9,0)*'Assumptions'!$B$9</x:f>
        <x:v>130</x:v>
      </x:c>
      <x:c r="R466" s="141" t="n">
        <x:f>Q466-M466</x:f>
        <x:v>24</x:v>
      </x:c>
      <x:c r="S466" s="143" t="n">
        <x:f>'Assumptions'!$B$8</x:f>
        <x:v>12</x:v>
      </x:c>
      <x:c r="T466" s="141" t="n">
        <x:f>N466*S466</x:f>
        <x:v>168</x:v>
      </x:c>
      <x:c r="U466" s="139" t="str">
        <x:v>Mocked Buying</x:v>
      </x:c>
      <x:c r="V466" s="139" t="str">
        <x:v>Mock</x:v>
      </x:c>
      <x:c r="W466" s="147" t="str">
        <x:v>Buying price derived from wholesale price and category median margin</x:v>
      </x:c>
      <x:c r="X466" s="139" t="str">
        <x:v>Ready with Mock Price</x:v>
      </x:c>
      <x:c r="Y466" s="144" t="b">
        <x:v>1</x:v>
      </x:c>
      <x:c r="Z466" s="139" t="str">
        <x:v>WS RATES.pdf</x:v>
      </x:c>
      <x:c r="AA466" s="139" t="n">
        <x:v>13</x:v>
      </x:c>
      <x:c r="AB466" s="139" t="n">
        <x:v>34</x:v>
      </x:c>
      <x:c r="AC466" s="139" t="str">
        <x:v>SM+URO 6+1 POSTER COLO</x:v>
      </x:c>
      <x:c r="AD466" s="145" t="n">
        <x:v>120</x:v>
      </x:c>
      <x:c r="AE466" s="147" t="str">
        <x:v>Merged across PDFs — Truncated-name completion</x:v>
      </x:c>
      <x:c r="AF466" s="147" t="str">
        <x:v>Completed/updated from WS RATES.pdf</x:v>
      </x:c>
      <x:c r="AG466" s="147" t="str">
        <x:v>Exact WS RATES.pdf category</x:v>
      </x:c>
      <x:c r="AH466" s="139" t="str">
        <x:v>WS-RATES:13:34</x:v>
      </x:c>
      <x:c r="AI466" s="146"/>
      <x:c r="AJ466" s="146"/>
      <x:c r="AK466" s="146"/>
      <x:c r="AL466" s="146"/>
      <x:c r="AM466" s="146"/>
      <x:c r="AN466" s="147" t="str">
        <x:v>Buying price derived from wholesale price and category median margin</x:v>
      </x:c>
    </x:row>
    <x:row r="467">
      <x:c r="A467" s="139" t="str">
        <x:v>RS-000466</x:v>
      </x:c>
      <x:c r="B467" s="147" t="str">
        <x:v>DAIRY</x:v>
      </x:c>
      <x:c r="C467" s="139" t="str">
        <x:v>BALL POINT</x:v>
      </x:c>
      <x:c r="D467" s="139" t="str">
        <x:v>Both</x:v>
      </x:c>
      <x:c r="E467" s="147" t="str">
        <x:v>From initial classified workbook</x:v>
      </x:c>
      <x:c r="F467" s="139" t="str">
        <x:v>Piece</x:v>
      </x:c>
      <x:c r="G467" s="139"/>
      <x:c r="H467" s="139" t="str">
        <x:v>Not stated</x:v>
      </x:c>
      <x:c r="I467" s="139" t="str">
        <x:v>PKR</x:v>
      </x:c>
      <x:c r="J467" s="140" t="n">
        <x:v>0</x:v>
      </x:c>
      <x:c r="K467" s="140" t="n">
        <x:v>0</x:v>
      </x:c>
      <x:c r="L467" s="140" t="n">
        <x:v>175</x:v>
      </x:c>
      <x:c r="M467" s="140" t="n">
        <x:v>155</x:v>
      </x:c>
      <x:c r="N467" s="141" t="n">
        <x:f>L467-M467</x:f>
        <x:v>20</x:v>
      </x:c>
      <x:c r="O467" s="142" t="n">
        <x:f>IF(L467&gt;0,N467/L467,"")</x:f>
        <x:v>0.11428571428571428</x:v>
      </x:c>
      <x:c r="P467" s="142" t="n">
        <x:f>IF(M467&gt;0,N467/M467,"")</x:f>
        <x:v>0.12903225806451613</x:v>
      </x:c>
      <x:c r="Q467" s="141" t="n">
        <x:f>ROUND(L467*(1+'Assumptions'!$B$7)/'Assumptions'!$B$9,0)*'Assumptions'!$B$9</x:f>
        <x:v>195</x:v>
      </x:c>
      <x:c r="R467" s="141" t="n">
        <x:f>Q467-M467</x:f>
        <x:v>40</x:v>
      </x:c>
      <x:c r="S467" s="143" t="n">
        <x:f>'Assumptions'!$B$8</x:f>
        <x:v>12</x:v>
      </x:c>
      <x:c r="T467" s="141" t="n">
        <x:f>N467*S467</x:f>
        <x:v>240</x:v>
      </x:c>
      <x:c r="U467" s="139" t="str">
        <x:v>Mocked Both Prices</x:v>
      </x:c>
      <x:c r="V467" s="139" t="str">
        <x:v>Mock</x:v>
      </x:c>
      <x:c r="W467" s="147" t="str">
        <x:v>Both values missing/zero; used category median price pattern</x:v>
      </x:c>
      <x:c r="X467" s="139" t="str">
        <x:v>Ready with Mock Price</x:v>
      </x:c>
      <x:c r="Y467" s="144" t="b">
        <x:v>1</x:v>
      </x:c>
      <x:c r="Z467" s="139" t="str">
        <x:v>WS RATES.pdf</x:v>
      </x:c>
      <x:c r="AA467" s="139" t="n">
        <x:v>13</x:v>
      </x:c>
      <x:c r="AB467" s="139" t="n">
        <x:v>35</x:v>
      </x:c>
      <x:c r="AC467" s="139" t="str">
        <x:v>DAIRY</x:v>
      </x:c>
      <x:c r="AD467" s="145" t="n">
        <x:v>0</x:v>
      </x:c>
      <x:c r="AE467" s="147" t="str">
        <x:v>Merged across PDFs — Exact/source-linked match</x:v>
      </x:c>
      <x:c r="AF467" s="147" t="str">
        <x:v>Exact WS RATES.pdf name</x:v>
      </x:c>
      <x:c r="AG467" s="147" t="str">
        <x:v>Exact WS RATES.pdf category</x:v>
      </x:c>
      <x:c r="AH467" s="139" t="str">
        <x:v>WS-RATES:13:35</x:v>
      </x:c>
      <x:c r="AI467" s="146"/>
      <x:c r="AJ467" s="146"/>
      <x:c r="AK467" s="146"/>
      <x:c r="AL467" s="146"/>
      <x:c r="AM467" s="146"/>
      <x:c r="AN467" s="147" t="str">
        <x:v>Both values missing/zero; used category median price pattern</x:v>
      </x:c>
    </x:row>
    <x:row r="468">
      <x:c r="A468" s="139" t="str">
        <x:v>RS-000467</x:v>
      </x:c>
      <x:c r="B468" s="147" t="str">
        <x:v>CUTTER SMALL</x:v>
      </x:c>
      <x:c r="C468" s="139" t="str">
        <x:v>CUTTERS</x:v>
      </x:c>
      <x:c r="D468" s="139" t="str">
        <x:v>Both</x:v>
      </x:c>
      <x:c r="E468" s="147" t="str">
        <x:v>From initial classified workbook</x:v>
      </x:c>
      <x:c r="F468" s="139" t="str">
        <x:v>Piece</x:v>
      </x:c>
      <x:c r="G468" s="139"/>
      <x:c r="H468" s="139" t="str">
        <x:v>Not stated</x:v>
      </x:c>
      <x:c r="I468" s="139" t="str">
        <x:v>PKR</x:v>
      </x:c>
      <x:c r="J468" s="140" t="n">
        <x:v>60</x:v>
      </x:c>
      <x:c r="K468" s="140" t="n">
        <x:v>60</x:v>
      </x:c>
      <x:c r="L468" s="140" t="n">
        <x:v>70</x:v>
      </x:c>
      <x:c r="M468" s="140" t="n">
        <x:v>60</x:v>
      </x:c>
      <x:c r="N468" s="141" t="n">
        <x:f>L468-M468</x:f>
        <x:v>10</x:v>
      </x:c>
      <x:c r="O468" s="142" t="n">
        <x:f>IF(L468&gt;0,N468/L468,"")</x:f>
        <x:v>0.14285714285714285</x:v>
      </x:c>
      <x:c r="P468" s="142" t="n">
        <x:f>IF(M468&gt;0,N468/M468,"")</x:f>
        <x:v>0.16666666666666666</x:v>
      </x:c>
      <x:c r="Q468" s="141" t="n">
        <x:f>ROUND(L468*(1+'Assumptions'!$B$7)/'Assumptions'!$B$9,0)*'Assumptions'!$B$9</x:f>
        <x:v>75</x:v>
      </x:c>
      <x:c r="R468" s="141" t="n">
        <x:f>Q468-M468</x:f>
        <x:v>15</x:v>
      </x:c>
      <x:c r="S468" s="143" t="n">
        <x:f>'Assumptions'!$B$8</x:f>
        <x:v>12</x:v>
      </x:c>
      <x:c r="T468" s="141" t="n">
        <x:f>N468*S468</x:f>
        <x:v>120</x:v>
      </x:c>
      <x:c r="U468" s="139" t="str">
        <x:v>Corrected Wholesale</x:v>
      </x:c>
      <x:c r="V468" s="139" t="str">
        <x:v>Mock correction</x:v>
      </x:c>
      <x:c r="W468" s="147" t="str">
        <x:v>Wholesale did not cover buying price; raised using category median margin</x:v>
      </x:c>
      <x:c r="X468" s="139" t="str">
        <x:v>Ready with Mock Price</x:v>
      </x:c>
      <x:c r="Y468" s="144" t="b">
        <x:v>1</x:v>
      </x:c>
      <x:c r="Z468" s="139" t="str">
        <x:v>WS RATES.pdf</x:v>
      </x:c>
      <x:c r="AA468" s="139" t="n">
        <x:v>13</x:v>
      </x:c>
      <x:c r="AB468" s="139" t="n">
        <x:v>36</x:v>
      </x:c>
      <x:c r="AC468" s="139" t="str">
        <x:v>CUTTER SMALL</x:v>
      </x:c>
      <x:c r="AD468" s="145" t="n">
        <x:v>60</x:v>
      </x:c>
      <x:c r="AE468" s="147" t="str">
        <x:v>Merged across PDFs — Exact/source-linked match</x:v>
      </x:c>
      <x:c r="AF468" s="147" t="str">
        <x:v>Exact WS RATES.pdf name</x:v>
      </x:c>
      <x:c r="AG468" s="147" t="str">
        <x:v>Exact WS RATES.pdf category</x:v>
      </x:c>
      <x:c r="AH468" s="139" t="str">
        <x:v>WS-RATES:13:36</x:v>
      </x:c>
      <x:c r="AI468" s="146"/>
      <x:c r="AJ468" s="146"/>
      <x:c r="AK468" s="146"/>
      <x:c r="AL468" s="146"/>
      <x:c r="AM468" s="146"/>
      <x:c r="AN468" s="147" t="str">
        <x:v>Wholesale did not cover buying price; raised using category median margin</x:v>
      </x:c>
    </x:row>
    <x:row r="469">
      <x:c r="A469" s="139" t="str">
        <x:v>RS-000468</x:v>
      </x:c>
      <x:c r="B469" s="147" t="str">
        <x:v>MERCURY SHINE FOUNTAIN PEN</x:v>
      </x:c>
      <x:c r="C469" s="139" t="str">
        <x:v>FOUNTAIN INK</x:v>
      </x:c>
      <x:c r="D469" s="139" t="str">
        <x:v>Both</x:v>
      </x:c>
      <x:c r="E469" s="147" t="str">
        <x:v>From initial classified workbook</x:v>
      </x:c>
      <x:c r="F469" s="139" t="str">
        <x:v>Piece</x:v>
      </x:c>
      <x:c r="G469" s="139"/>
      <x:c r="H469" s="139" t="str">
        <x:v>Not stated</x:v>
      </x:c>
      <x:c r="I469" s="139" t="str">
        <x:v>PKR</x:v>
      </x:c>
      <x:c r="J469" s="140" t="n">
        <x:v>510</x:v>
      </x:c>
      <x:c r="K469" s="140" t="n">
        <x:v>475</x:v>
      </x:c>
      <x:c r="L469" s="140" t="n">
        <x:v>510</x:v>
      </x:c>
      <x:c r="M469" s="140" t="n">
        <x:v>475</x:v>
      </x:c>
      <x:c r="N469" s="141" t="n">
        <x:f>L469-M469</x:f>
        <x:v>35</x:v>
      </x:c>
      <x:c r="O469" s="142" t="n">
        <x:f>IF(L469&gt;0,N469/L469,"")</x:f>
        <x:v>0.06862745098039216</x:v>
      </x:c>
      <x:c r="P469" s="142" t="n">
        <x:f>IF(M469&gt;0,N469/M469,"")</x:f>
        <x:v>0.07368421052631578</x:v>
      </x:c>
      <x:c r="Q469" s="141" t="n">
        <x:f>ROUND(L469*(1+'Assumptions'!$B$7)/'Assumptions'!$B$9,0)*'Assumptions'!$B$9</x:f>
        <x:v>560</x:v>
      </x:c>
      <x:c r="R469" s="141" t="n">
        <x:f>Q469-M469</x:f>
        <x:v>85</x:v>
      </x:c>
      <x:c r="S469" s="143" t="n">
        <x:f>'Assumptions'!$B$8</x:f>
        <x:v>12</x:v>
      </x:c>
      <x:c r="T469" s="141" t="n">
        <x:f>N469*S469</x:f>
        <x:v>420</x:v>
      </x:c>
      <x:c r="U469" s="139" t="str">
        <x:v>Source Valid</x:v>
      </x:c>
      <x:c r="V469" s="139" t="str">
        <x:v>High</x:v>
      </x:c>
      <x:c r="W469" s="147" t="str">
        <x:v>Source wholesale and buying prices retained</x:v>
      </x:c>
      <x:c r="X469" s="139" t="str">
        <x:v>Ready</x:v>
      </x:c>
      <x:c r="Y469" s="144" t="b">
        <x:v>1</x:v>
      </x:c>
      <x:c r="Z469" s="139" t="str">
        <x:v>WS RATES.pdf</x:v>
      </x:c>
      <x:c r="AA469" s="139" t="n">
        <x:v>13</x:v>
      </x:c>
      <x:c r="AB469" s="139" t="n">
        <x:v>37</x:v>
      </x:c>
      <x:c r="AC469" s="139" t="str">
        <x:v>MERCURY SHINE FOUNTAIN</x:v>
      </x:c>
      <x:c r="AD469" s="145" t="n">
        <x:v>510</x:v>
      </x:c>
      <x:c r="AE469" s="147" t="str">
        <x:v>Merged across PDFs — Truncated-name completion</x:v>
      </x:c>
      <x:c r="AF469" s="147" t="str">
        <x:v>Completed/updated from WS RATES.pdf</x:v>
      </x:c>
      <x:c r="AG469" s="147" t="str">
        <x:v>Exact WS RATES.pdf category</x:v>
      </x:c>
      <x:c r="AH469" s="139" t="str">
        <x:v>WS-RATES:13:37</x:v>
      </x:c>
      <x:c r="AI469" s="146"/>
      <x:c r="AJ469" s="146"/>
      <x:c r="AK469" s="146"/>
      <x:c r="AL469" s="146"/>
      <x:c r="AM469" s="146"/>
      <x:c r="AN469" s="147" t="str"/>
    </x:row>
    <x:row r="470">
      <x:c r="A470" s="139" t="str">
        <x:v>RS-000469</x:v>
      </x:c>
      <x:c r="B470" s="147" t="str">
        <x:v>MERCURY FUSION FOUNTAIN PEN</x:v>
      </x:c>
      <x:c r="C470" s="139" t="str">
        <x:v>FOUNTAIN INK</x:v>
      </x:c>
      <x:c r="D470" s="139" t="str">
        <x:v>Both</x:v>
      </x:c>
      <x:c r="E470" s="147" t="str">
        <x:v>From initial classified workbook</x:v>
      </x:c>
      <x:c r="F470" s="139" t="str">
        <x:v>Piece</x:v>
      </x:c>
      <x:c r="G470" s="139"/>
      <x:c r="H470" s="139" t="str">
        <x:v>Not stated</x:v>
      </x:c>
      <x:c r="I470" s="139" t="str">
        <x:v>PKR</x:v>
      </x:c>
      <x:c r="J470" s="140" t="n">
        <x:v>504</x:v>
      </x:c>
      <x:c r="K470" s="140" t="n">
        <x:v>475</x:v>
      </x:c>
      <x:c r="L470" s="140" t="n">
        <x:v>504</x:v>
      </x:c>
      <x:c r="M470" s="140" t="n">
        <x:v>475</x:v>
      </x:c>
      <x:c r="N470" s="141" t="n">
        <x:f>L470-M470</x:f>
        <x:v>29</x:v>
      </x:c>
      <x:c r="O470" s="142" t="n">
        <x:f>IF(L470&gt;0,N470/L470,"")</x:f>
        <x:v>0.057539682539682536</x:v>
      </x:c>
      <x:c r="P470" s="142" t="n">
        <x:f>IF(M470&gt;0,N470/M470,"")</x:f>
        <x:v>0.061052631578947365</x:v>
      </x:c>
      <x:c r="Q470" s="141" t="n">
        <x:f>ROUND(L470*(1+'Assumptions'!$B$7)/'Assumptions'!$B$9,0)*'Assumptions'!$B$9</x:f>
        <x:v>555</x:v>
      </x:c>
      <x:c r="R470" s="141" t="n">
        <x:f>Q470-M470</x:f>
        <x:v>80</x:v>
      </x:c>
      <x:c r="S470" s="143" t="n">
        <x:f>'Assumptions'!$B$8</x:f>
        <x:v>12</x:v>
      </x:c>
      <x:c r="T470" s="141" t="n">
        <x:f>N470*S470</x:f>
        <x:v>348</x:v>
      </x:c>
      <x:c r="U470" s="139" t="str">
        <x:v>Source Valid</x:v>
      </x:c>
      <x:c r="V470" s="139" t="str">
        <x:v>High</x:v>
      </x:c>
      <x:c r="W470" s="147" t="str">
        <x:v>Source wholesale and buying prices retained</x:v>
      </x:c>
      <x:c r="X470" s="139" t="str">
        <x:v>Ready</x:v>
      </x:c>
      <x:c r="Y470" s="144" t="b">
        <x:v>1</x:v>
      </x:c>
      <x:c r="Z470" s="139" t="str">
        <x:v>WS RATES.pdf</x:v>
      </x:c>
      <x:c r="AA470" s="139" t="n">
        <x:v>14</x:v>
      </x:c>
      <x:c r="AB470" s="139" t="n">
        <x:v>2</x:v>
      </x:c>
      <x:c r="AC470" s="139" t="str">
        <x:v>MERCURY FUSION FOUNTAI</x:v>
      </x:c>
      <x:c r="AD470" s="145" t="n">
        <x:v>504</x:v>
      </x:c>
      <x:c r="AE470" s="147" t="str">
        <x:v>Merged across PDFs — Truncated-name completion</x:v>
      </x:c>
      <x:c r="AF470" s="147" t="str">
        <x:v>Completed/updated from WS RATES.pdf</x:v>
      </x:c>
      <x:c r="AG470" s="147" t="str">
        <x:v>Exact WS RATES.pdf category</x:v>
      </x:c>
      <x:c r="AH470" s="139" t="str">
        <x:v>WS-RATES:14:2</x:v>
      </x:c>
      <x:c r="AI470" s="146"/>
      <x:c r="AJ470" s="146"/>
      <x:c r="AK470" s="146"/>
      <x:c r="AL470" s="146"/>
      <x:c r="AM470" s="146"/>
      <x:c r="AN470" s="147" t="str"/>
    </x:row>
    <x:row r="471">
      <x:c r="A471" s="139" t="str">
        <x:v>RS-000470</x:v>
      </x:c>
      <x:c r="B471" s="147" t="str">
        <x:v>GATTA KHATA COPY 68g NO 6</x:v>
      </x:c>
      <x:c r="C471" s="139" t="str">
        <x:v>GATTA REGISTER</x:v>
      </x:c>
      <x:c r="D471" s="139" t="str">
        <x:v>Both</x:v>
      </x:c>
      <x:c r="E471" s="147" t="str">
        <x:v>From initial classified workbook</x:v>
      </x:c>
      <x:c r="F471" s="139" t="str">
        <x:v>Piece</x:v>
      </x:c>
      <x:c r="G471" s="139"/>
      <x:c r="H471" s="139" t="str">
        <x:v>Not stated</x:v>
      </x:c>
      <x:c r="I471" s="139" t="str">
        <x:v>PKR</x:v>
      </x:c>
      <x:c r="J471" s="140" t="n">
        <x:v>280</x:v>
      </x:c>
      <x:c r="K471" s="140" t="n">
        <x:v>270</x:v>
      </x:c>
      <x:c r="L471" s="140" t="n">
        <x:v>280</x:v>
      </x:c>
      <x:c r="M471" s="140" t="n">
        <x:v>270</x:v>
      </x:c>
      <x:c r="N471" s="141" t="n">
        <x:f>L471-M471</x:f>
        <x:v>10</x:v>
      </x:c>
      <x:c r="O471" s="142" t="n">
        <x:f>IF(L471&gt;0,N471/L471,"")</x:f>
        <x:v>0.03571428571428571</x:v>
      </x:c>
      <x:c r="P471" s="142" t="n">
        <x:f>IF(M471&gt;0,N471/M471,"")</x:f>
        <x:v>0.037037037037037035</x:v>
      </x:c>
      <x:c r="Q471" s="141" t="n">
        <x:f>ROUND(L471*(1+'Assumptions'!$B$7)/'Assumptions'!$B$9,0)*'Assumptions'!$B$9</x:f>
        <x:v>310</x:v>
      </x:c>
      <x:c r="R471" s="141" t="n">
        <x:f>Q471-M471</x:f>
        <x:v>40</x:v>
      </x:c>
      <x:c r="S471" s="143" t="n">
        <x:f>'Assumptions'!$B$8</x:f>
        <x:v>12</x:v>
      </x:c>
      <x:c r="T471" s="141" t="n">
        <x:f>N471*S471</x:f>
        <x:v>120</x:v>
      </x:c>
      <x:c r="U471" s="139" t="str">
        <x:v>Source Valid</x:v>
      </x:c>
      <x:c r="V471" s="139" t="str">
        <x:v>High</x:v>
      </x:c>
      <x:c r="W471" s="147" t="str">
        <x:v>Source wholesale and buying prices retained</x:v>
      </x:c>
      <x:c r="X471" s="139" t="str">
        <x:v>Ready</x:v>
      </x:c>
      <x:c r="Y471" s="144" t="b">
        <x:v>1</x:v>
      </x:c>
      <x:c r="Z471" s="139" t="str">
        <x:v>WS RATES.pdf</x:v>
      </x:c>
      <x:c r="AA471" s="139" t="n">
        <x:v>14</x:v>
      </x:c>
      <x:c r="AB471" s="139" t="n">
        <x:v>3</x:v>
      </x:c>
      <x:c r="AC471" s="139" t="str">
        <x:v>GATTA KHATA COPY 68g NO</x:v>
      </x:c>
      <x:c r="AD471" s="145" t="n">
        <x:v>280</x:v>
      </x:c>
      <x:c r="AE471" s="147" t="str">
        <x:v>Merged across PDFs — Truncated-name completion</x:v>
      </x:c>
      <x:c r="AF471" s="147" t="str">
        <x:v>Completed/updated from WS RATES.pdf</x:v>
      </x:c>
      <x:c r="AG471" s="147" t="str">
        <x:v>Exact WS RATES.pdf category</x:v>
      </x:c>
      <x:c r="AH471" s="139" t="str">
        <x:v>WS-RATES:14:3</x:v>
      </x:c>
      <x:c r="AI471" s="146"/>
      <x:c r="AJ471" s="146"/>
      <x:c r="AK471" s="146"/>
      <x:c r="AL471" s="146"/>
      <x:c r="AM471" s="146"/>
      <x:c r="AN471" s="147" t="str"/>
    </x:row>
    <x:row r="472">
      <x:c r="A472" s="139" t="str">
        <x:v>RS-000471</x:v>
      </x:c>
      <x:c r="B472" s="147" t="str">
        <x:v>POUCH 540</x:v>
      </x:c>
      <x:c r="C472" s="139" t="str">
        <x:v>POUCH</x:v>
      </x:c>
      <x:c r="D472" s="139" t="str">
        <x:v>Both</x:v>
      </x:c>
      <x:c r="E472" s="147" t="str">
        <x:v>From initial classified workbook</x:v>
      </x:c>
      <x:c r="F472" s="139" t="str">
        <x:v>Piece</x:v>
      </x:c>
      <x:c r="G472" s="139"/>
      <x:c r="H472" s="139" t="str">
        <x:v>Not stated</x:v>
      </x:c>
      <x:c r="I472" s="139" t="str">
        <x:v>PKR</x:v>
      </x:c>
      <x:c r="J472" s="140" t="n">
        <x:v>540</x:v>
      </x:c>
      <x:c r="K472" s="140" t="n">
        <x:v>440</x:v>
      </x:c>
      <x:c r="L472" s="140" t="n">
        <x:v>540</x:v>
      </x:c>
      <x:c r="M472" s="140" t="n">
        <x:v>440</x:v>
      </x:c>
      <x:c r="N472" s="141" t="n">
        <x:f>L472-M472</x:f>
        <x:v>100</x:v>
      </x:c>
      <x:c r="O472" s="142" t="n">
        <x:f>IF(L472&gt;0,N472/L472,"")</x:f>
        <x:v>0.18518518518518517</x:v>
      </x:c>
      <x:c r="P472" s="142" t="n">
        <x:f>IF(M472&gt;0,N472/M472,"")</x:f>
        <x:v>0.22727272727272727</x:v>
      </x:c>
      <x:c r="Q472" s="141" t="n">
        <x:f>ROUND(L472*(1+'Assumptions'!$B$7)/'Assumptions'!$B$9,0)*'Assumptions'!$B$9</x:f>
        <x:v>595</x:v>
      </x:c>
      <x:c r="R472" s="141" t="n">
        <x:f>Q472-M472</x:f>
        <x:v>155</x:v>
      </x:c>
      <x:c r="S472" s="143" t="n">
        <x:f>'Assumptions'!$B$8</x:f>
        <x:v>12</x:v>
      </x:c>
      <x:c r="T472" s="141" t="n">
        <x:f>N472*S472</x:f>
        <x:v>1200</x:v>
      </x:c>
      <x:c r="U472" s="139" t="str">
        <x:v>Source Valid</x:v>
      </x:c>
      <x:c r="V472" s="139" t="str">
        <x:v>High</x:v>
      </x:c>
      <x:c r="W472" s="147" t="str">
        <x:v>Source wholesale and buying prices retained</x:v>
      </x:c>
      <x:c r="X472" s="139" t="str">
        <x:v>Ready</x:v>
      </x:c>
      <x:c r="Y472" s="144" t="b">
        <x:v>1</x:v>
      </x:c>
      <x:c r="Z472" s="139" t="str">
        <x:v>WS RATES.pdf</x:v>
      </x:c>
      <x:c r="AA472" s="139" t="n">
        <x:v>14</x:v>
      </x:c>
      <x:c r="AB472" s="139" t="n">
        <x:v>4</x:v>
      </x:c>
      <x:c r="AC472" s="139" t="str">
        <x:v>POUCH 540</x:v>
      </x:c>
      <x:c r="AD472" s="145" t="n">
        <x:v>540</x:v>
      </x:c>
      <x:c r="AE472" s="147" t="str">
        <x:v>Merged across PDFs — Exact/source-linked match</x:v>
      </x:c>
      <x:c r="AF472" s="147" t="str">
        <x:v>Exact WS RATES.pdf name</x:v>
      </x:c>
      <x:c r="AG472" s="147" t="str">
        <x:v>Exact WS RATES.pdf category</x:v>
      </x:c>
      <x:c r="AH472" s="139" t="str">
        <x:v>WS-RATES:14:4</x:v>
      </x:c>
      <x:c r="AI472" s="146"/>
      <x:c r="AJ472" s="146"/>
      <x:c r="AK472" s="146"/>
      <x:c r="AL472" s="146"/>
      <x:c r="AM472" s="146"/>
      <x:c r="AN472" s="147" t="str"/>
    </x:row>
    <x:row r="473">
      <x:c r="A473" s="139" t="str">
        <x:v>RS-000472</x:v>
      </x:c>
      <x:c r="B473" s="147" t="str">
        <x:v>POCKET CALCULATOR FX210NR</x:v>
      </x:c>
      <x:c r="C473" s="139" t="str">
        <x:v>SHOP CALCULATOR</x:v>
      </x:c>
      <x:c r="D473" s="139" t="str">
        <x:v>Both</x:v>
      </x:c>
      <x:c r="E473" s="147" t="str">
        <x:v>From initial classified workbook</x:v>
      </x:c>
      <x:c r="F473" s="139" t="str">
        <x:v>Piece</x:v>
      </x:c>
      <x:c r="G473" s="139"/>
      <x:c r="H473" s="139" t="str">
        <x:v>Not stated</x:v>
      </x:c>
      <x:c r="I473" s="139" t="str">
        <x:v>PKR</x:v>
      </x:c>
      <x:c r="J473" s="140" t="n">
        <x:v>150</x:v>
      </x:c>
      <x:c r="K473" s="140" t="n">
        <x:v>127</x:v>
      </x:c>
      <x:c r="L473" s="140" t="n">
        <x:v>150</x:v>
      </x:c>
      <x:c r="M473" s="140" t="n">
        <x:v>127</x:v>
      </x:c>
      <x:c r="N473" s="141" t="n">
        <x:f>L473-M473</x:f>
        <x:v>23</x:v>
      </x:c>
      <x:c r="O473" s="142" t="n">
        <x:f>IF(L473&gt;0,N473/L473,"")</x:f>
        <x:v>0.15333333333333332</x:v>
      </x:c>
      <x:c r="P473" s="142" t="n">
        <x:f>IF(M473&gt;0,N473/M473,"")</x:f>
        <x:v>0.18110236220472442</x:v>
      </x:c>
      <x:c r="Q473" s="141" t="n">
        <x:f>ROUND(L473*(1+'Assumptions'!$B$7)/'Assumptions'!$B$9,0)*'Assumptions'!$B$9</x:f>
        <x:v>165</x:v>
      </x:c>
      <x:c r="R473" s="141" t="n">
        <x:f>Q473-M473</x:f>
        <x:v>38</x:v>
      </x:c>
      <x:c r="S473" s="143" t="n">
        <x:f>'Assumptions'!$B$8</x:f>
        <x:v>12</x:v>
      </x:c>
      <x:c r="T473" s="141" t="n">
        <x:f>N473*S473</x:f>
        <x:v>276</x:v>
      </x:c>
      <x:c r="U473" s="139" t="str">
        <x:v>Source Valid</x:v>
      </x:c>
      <x:c r="V473" s="139" t="str">
        <x:v>High</x:v>
      </x:c>
      <x:c r="W473" s="147" t="str">
        <x:v>Source wholesale and buying prices retained</x:v>
      </x:c>
      <x:c r="X473" s="139" t="str">
        <x:v>Ready</x:v>
      </x:c>
      <x:c r="Y473" s="144" t="b">
        <x:v>1</x:v>
      </x:c>
      <x:c r="Z473" s="139" t="str">
        <x:v>WS RATES.pdf</x:v>
      </x:c>
      <x:c r="AA473" s="139" t="n">
        <x:v>14</x:v>
      </x:c>
      <x:c r="AB473" s="139" t="n">
        <x:v>5</x:v>
      </x:c>
      <x:c r="AC473" s="139" t="str">
        <x:v>POCKET CALCULATOR FX210</x:v>
      </x:c>
      <x:c r="AD473" s="145" t="n">
        <x:v>150</x:v>
      </x:c>
      <x:c r="AE473" s="147" t="str">
        <x:v>Merged across PDFs — Truncated-name completion</x:v>
      </x:c>
      <x:c r="AF473" s="147" t="str">
        <x:v>Completed/updated from WS RATES.pdf</x:v>
      </x:c>
      <x:c r="AG473" s="147" t="str">
        <x:v>Exact WS RATES.pdf category</x:v>
      </x:c>
      <x:c r="AH473" s="139" t="str">
        <x:v>WS-RATES:14:5</x:v>
      </x:c>
      <x:c r="AI473" s="146"/>
      <x:c r="AJ473" s="146"/>
      <x:c r="AK473" s="146"/>
      <x:c r="AL473" s="146"/>
      <x:c r="AM473" s="146"/>
      <x:c r="AN473" s="147" t="str"/>
    </x:row>
    <x:row r="474">
      <x:c r="A474" s="139" t="str">
        <x:v>RS-000473</x:v>
      </x:c>
      <x:c r="B474" s="147" t="str">
        <x:v>CLIP BOARD GLITTER</x:v>
      </x:c>
      <x:c r="C474" s="139" t="str">
        <x:v>CHINA DAIRIES</x:v>
      </x:c>
      <x:c r="D474" s="139" t="str">
        <x:v>Both</x:v>
      </x:c>
      <x:c r="E474" s="147" t="str">
        <x:v>From initial classified workbook</x:v>
      </x:c>
      <x:c r="F474" s="139" t="str">
        <x:v>Piece</x:v>
      </x:c>
      <x:c r="G474" s="139"/>
      <x:c r="H474" s="139" t="str">
        <x:v>Not stated</x:v>
      </x:c>
      <x:c r="I474" s="139" t="str">
        <x:v>PKR</x:v>
      </x:c>
      <x:c r="J474" s="140" t="n">
        <x:v>62</x:v>
      </x:c>
      <x:c r="K474" s="140" t="n">
        <x:v>55</x:v>
      </x:c>
      <x:c r="L474" s="140" t="n">
        <x:v>62</x:v>
      </x:c>
      <x:c r="M474" s="140" t="n">
        <x:v>55</x:v>
      </x:c>
      <x:c r="N474" s="141" t="n">
        <x:f>L474-M474</x:f>
        <x:v>7</x:v>
      </x:c>
      <x:c r="O474" s="142" t="n">
        <x:f>IF(L474&gt;0,N474/L474,"")</x:f>
        <x:v>0.11290322580645161</x:v>
      </x:c>
      <x:c r="P474" s="142" t="n">
        <x:f>IF(M474&gt;0,N474/M474,"")</x:f>
        <x:v>0.12727272727272726</x:v>
      </x:c>
      <x:c r="Q474" s="141" t="n">
        <x:f>ROUND(L474*(1+'Assumptions'!$B$7)/'Assumptions'!$B$9,0)*'Assumptions'!$B$9</x:f>
        <x:v>70</x:v>
      </x:c>
      <x:c r="R474" s="141" t="n">
        <x:f>Q474-M474</x:f>
        <x:v>15</x:v>
      </x:c>
      <x:c r="S474" s="143" t="n">
        <x:f>'Assumptions'!$B$8</x:f>
        <x:v>12</x:v>
      </x:c>
      <x:c r="T474" s="141" t="n">
        <x:f>N474*S474</x:f>
        <x:v>84</x:v>
      </x:c>
      <x:c r="U474" s="139" t="str">
        <x:v>Source Valid</x:v>
      </x:c>
      <x:c r="V474" s="139" t="str">
        <x:v>High</x:v>
      </x:c>
      <x:c r="W474" s="147" t="str">
        <x:v>Source wholesale and buying prices retained</x:v>
      </x:c>
      <x:c r="X474" s="139" t="str">
        <x:v>Ready</x:v>
      </x:c>
      <x:c r="Y474" s="144" t="b">
        <x:v>1</x:v>
      </x:c>
      <x:c r="Z474" s="139" t="str">
        <x:v>WS RATES.pdf</x:v>
      </x:c>
      <x:c r="AA474" s="139" t="n">
        <x:v>14</x:v>
      </x:c>
      <x:c r="AB474" s="139" t="n">
        <x:v>6</x:v>
      </x:c>
      <x:c r="AC474" s="139" t="str">
        <x:v>CLIP BOARD GLITTER</x:v>
      </x:c>
      <x:c r="AD474" s="145" t="n">
        <x:v>62</x:v>
      </x:c>
      <x:c r="AE474" s="147" t="str">
        <x:v>Merged across PDFs — Exact/source-linked match</x:v>
      </x:c>
      <x:c r="AF474" s="147" t="str">
        <x:v>Exact WS RATES.pdf name</x:v>
      </x:c>
      <x:c r="AG474" s="147" t="str">
        <x:v>Exact WS RATES.pdf category</x:v>
      </x:c>
      <x:c r="AH474" s="139" t="str">
        <x:v>WS-RATES:14:6</x:v>
      </x:c>
      <x:c r="AI474" s="146"/>
      <x:c r="AJ474" s="146"/>
      <x:c r="AK474" s="146"/>
      <x:c r="AL474" s="146"/>
      <x:c r="AM474" s="146"/>
      <x:c r="AN474" s="147" t="str"/>
    </x:row>
    <x:row r="475">
      <x:c r="A475" s="139" t="str">
        <x:v>RS-000474</x:v>
      </x:c>
      <x:c r="B475" s="147" t="str">
        <x:v>PLASTIC BALL KAAN</x:v>
      </x:c>
      <x:c r="C475" s="139" t="str">
        <x:v>CHINA DAIRIES</x:v>
      </x:c>
      <x:c r="D475" s="139" t="str">
        <x:v>Both</x:v>
      </x:c>
      <x:c r="E475" s="147" t="str">
        <x:v>From initial classified workbook</x:v>
      </x:c>
      <x:c r="F475" s="139" t="str">
        <x:v>Piece</x:v>
      </x:c>
      <x:c r="G475" s="139"/>
      <x:c r="H475" s="139" t="str">
        <x:v>Not stated</x:v>
      </x:c>
      <x:c r="I475" s="139" t="str">
        <x:v>PKR</x:v>
      </x:c>
      <x:c r="J475" s="140" t="n">
        <x:v>120</x:v>
      </x:c>
      <x:c r="K475" s="140" t="n">
        <x:v>103</x:v>
      </x:c>
      <x:c r="L475" s="140" t="n">
        <x:v>120</x:v>
      </x:c>
      <x:c r="M475" s="140" t="n">
        <x:v>103</x:v>
      </x:c>
      <x:c r="N475" s="141" t="n">
        <x:f>L475-M475</x:f>
        <x:v>17</x:v>
      </x:c>
      <x:c r="O475" s="142" t="n">
        <x:f>IF(L475&gt;0,N475/L475,"")</x:f>
        <x:v>0.14166666666666666</x:v>
      </x:c>
      <x:c r="P475" s="142" t="n">
        <x:f>IF(M475&gt;0,N475/M475,"")</x:f>
        <x:v>0.1650485436893204</x:v>
      </x:c>
      <x:c r="Q475" s="141" t="n">
        <x:f>ROUND(L475*(1+'Assumptions'!$B$7)/'Assumptions'!$B$9,0)*'Assumptions'!$B$9</x:f>
        <x:v>130</x:v>
      </x:c>
      <x:c r="R475" s="141" t="n">
        <x:f>Q475-M475</x:f>
        <x:v>27</x:v>
      </x:c>
      <x:c r="S475" s="143" t="n">
        <x:f>'Assumptions'!$B$8</x:f>
        <x:v>12</x:v>
      </x:c>
      <x:c r="T475" s="141" t="n">
        <x:f>N475*S475</x:f>
        <x:v>204</x:v>
      </x:c>
      <x:c r="U475" s="139" t="str">
        <x:v>Source Valid</x:v>
      </x:c>
      <x:c r="V475" s="139" t="str">
        <x:v>High</x:v>
      </x:c>
      <x:c r="W475" s="147" t="str">
        <x:v>Source wholesale and buying prices retained</x:v>
      </x:c>
      <x:c r="X475" s="139" t="str">
        <x:v>Ready</x:v>
      </x:c>
      <x:c r="Y475" s="144" t="b">
        <x:v>1</x:v>
      </x:c>
      <x:c r="Z475" s="139" t="str">
        <x:v>WS RATES.pdf</x:v>
      </x:c>
      <x:c r="AA475" s="139" t="n">
        <x:v>14</x:v>
      </x:c>
      <x:c r="AB475" s="139" t="n">
        <x:v>7</x:v>
      </x:c>
      <x:c r="AC475" s="139" t="str">
        <x:v>PLASTIC BALL KAAN</x:v>
      </x:c>
      <x:c r="AD475" s="145" t="n">
        <x:v>120</x:v>
      </x:c>
      <x:c r="AE475" s="147" t="str">
        <x:v>Merged across PDFs — Exact/source-linked match</x:v>
      </x:c>
      <x:c r="AF475" s="147" t="str">
        <x:v>Exact WS RATES.pdf name</x:v>
      </x:c>
      <x:c r="AG475" s="147" t="str">
        <x:v>Exact WS RATES.pdf category</x:v>
      </x:c>
      <x:c r="AH475" s="139" t="str">
        <x:v>WS-RATES:14:7</x:v>
      </x:c>
      <x:c r="AI475" s="146"/>
      <x:c r="AJ475" s="146"/>
      <x:c r="AK475" s="146"/>
      <x:c r="AL475" s="146"/>
      <x:c r="AM475" s="146"/>
      <x:c r="AN475" s="147" t="str"/>
    </x:row>
    <x:row r="476">
      <x:c r="A476" s="139" t="str">
        <x:v>RS-000475</x:v>
      </x:c>
      <x:c r="B476" s="147" t="str">
        <x:v>PLASTIC BALL NO 46</x:v>
      </x:c>
      <x:c r="C476" s="139" t="str">
        <x:v>BALL POINT</x:v>
      </x:c>
      <x:c r="D476" s="139" t="str">
        <x:v>Both</x:v>
      </x:c>
      <x:c r="E476" s="147" t="str">
        <x:v>From initial classified workbook</x:v>
      </x:c>
      <x:c r="F476" s="139" t="str">
        <x:v>Piece</x:v>
      </x:c>
      <x:c r="G476" s="139"/>
      <x:c r="H476" s="139" t="str">
        <x:v>Not stated</x:v>
      </x:c>
      <x:c r="I476" s="139" t="str">
        <x:v>PKR</x:v>
      </x:c>
      <x:c r="J476" s="140" t="n">
        <x:v>46</x:v>
      </x:c>
      <x:c r="K476" s="140" t="n">
        <x:v>28</x:v>
      </x:c>
      <x:c r="L476" s="140" t="n">
        <x:v>46</x:v>
      </x:c>
      <x:c r="M476" s="140" t="n">
        <x:v>28</x:v>
      </x:c>
      <x:c r="N476" s="141" t="n">
        <x:f>L476-M476</x:f>
        <x:v>18</x:v>
      </x:c>
      <x:c r="O476" s="142" t="n">
        <x:f>IF(L476&gt;0,N476/L476,"")</x:f>
        <x:v>0.391304347826087</x:v>
      </x:c>
      <x:c r="P476" s="142" t="n">
        <x:f>IF(M476&gt;0,N476/M476,"")</x:f>
        <x:v>0.6428571428571429</x:v>
      </x:c>
      <x:c r="Q476" s="141" t="n">
        <x:f>ROUND(L476*(1+'Assumptions'!$B$7)/'Assumptions'!$B$9,0)*'Assumptions'!$B$9</x:f>
        <x:v>50</x:v>
      </x:c>
      <x:c r="R476" s="141" t="n">
        <x:f>Q476-M476</x:f>
        <x:v>22</x:v>
      </x:c>
      <x:c r="S476" s="143" t="n">
        <x:f>'Assumptions'!$B$8</x:f>
        <x:v>12</x:v>
      </x:c>
      <x:c r="T476" s="141" t="n">
        <x:f>N476*S476</x:f>
        <x:v>216</x:v>
      </x:c>
      <x:c r="U476" s="139" t="str">
        <x:v>Source Valid</x:v>
      </x:c>
      <x:c r="V476" s="139" t="str">
        <x:v>High</x:v>
      </x:c>
      <x:c r="W476" s="147" t="str">
        <x:v>Source wholesale and buying prices retained</x:v>
      </x:c>
      <x:c r="X476" s="139" t="str">
        <x:v>Ready</x:v>
      </x:c>
      <x:c r="Y476" s="144" t="b">
        <x:v>1</x:v>
      </x:c>
      <x:c r="Z476" s="139" t="str">
        <x:v>WS RATES.pdf</x:v>
      </x:c>
      <x:c r="AA476" s="139" t="n">
        <x:v>14</x:v>
      </x:c>
      <x:c r="AB476" s="139" t="n">
        <x:v>8</x:v>
      </x:c>
      <x:c r="AC476" s="139" t="str">
        <x:v>PLASTIC BALL NO 46</x:v>
      </x:c>
      <x:c r="AD476" s="145" t="n">
        <x:v>46</x:v>
      </x:c>
      <x:c r="AE476" s="147" t="str">
        <x:v>Merged across PDFs — Exact/source-linked match</x:v>
      </x:c>
      <x:c r="AF476" s="147" t="str">
        <x:v>Exact WS RATES.pdf name</x:v>
      </x:c>
      <x:c r="AG476" s="147" t="str">
        <x:v>Exact WS RATES.pdf category</x:v>
      </x:c>
      <x:c r="AH476" s="139" t="str">
        <x:v>WS-RATES:14:8</x:v>
      </x:c>
      <x:c r="AI476" s="146"/>
      <x:c r="AJ476" s="146"/>
      <x:c r="AK476" s="146"/>
      <x:c r="AL476" s="146"/>
      <x:c r="AM476" s="146"/>
      <x:c r="AN476" s="147" t="str"/>
    </x:row>
    <x:row r="477">
      <x:c r="A477" s="139" t="str">
        <x:v>RS-000476</x:v>
      </x:c>
      <x:c r="B477" s="147" t="str">
        <x:v>SMILEY STICKER COA-12</x:v>
      </x:c>
      <x:c r="C477" s="139" t="str">
        <x:v>CHINA</x:v>
      </x:c>
      <x:c r="D477" s="139" t="str">
        <x:v>Both</x:v>
      </x:c>
      <x:c r="E477" s="147" t="str">
        <x:v>From initial classified workbook</x:v>
      </x:c>
      <x:c r="F477" s="139" t="str">
        <x:v>Piece</x:v>
      </x:c>
      <x:c r="G477" s="139"/>
      <x:c r="H477" s="139" t="str">
        <x:v>Not stated</x:v>
      </x:c>
      <x:c r="I477" s="139" t="str">
        <x:v>PKR</x:v>
      </x:c>
      <x:c r="J477" s="140" t="n">
        <x:v>50</x:v>
      </x:c>
      <x:c r="K477" s="140" t="n">
        <x:v>36</x:v>
      </x:c>
      <x:c r="L477" s="140" t="n">
        <x:v>50</x:v>
      </x:c>
      <x:c r="M477" s="140" t="n">
        <x:v>36</x:v>
      </x:c>
      <x:c r="N477" s="141" t="n">
        <x:f>L477-M477</x:f>
        <x:v>14</x:v>
      </x:c>
      <x:c r="O477" s="142" t="n">
        <x:f>IF(L477&gt;0,N477/L477,"")</x:f>
        <x:v>0.28</x:v>
      </x:c>
      <x:c r="P477" s="142" t="n">
        <x:f>IF(M477&gt;0,N477/M477,"")</x:f>
        <x:v>0.3888888888888889</x:v>
      </x:c>
      <x:c r="Q477" s="141" t="n">
        <x:f>ROUND(L477*(1+'Assumptions'!$B$7)/'Assumptions'!$B$9,0)*'Assumptions'!$B$9</x:f>
        <x:v>55</x:v>
      </x:c>
      <x:c r="R477" s="141" t="n">
        <x:f>Q477-M477</x:f>
        <x:v>19</x:v>
      </x:c>
      <x:c r="S477" s="143" t="n">
        <x:f>'Assumptions'!$B$8</x:f>
        <x:v>12</x:v>
      </x:c>
      <x:c r="T477" s="141" t="n">
        <x:f>N477*S477</x:f>
        <x:v>168</x:v>
      </x:c>
      <x:c r="U477" s="139" t="str">
        <x:v>Source Valid</x:v>
      </x:c>
      <x:c r="V477" s="139" t="str">
        <x:v>High</x:v>
      </x:c>
      <x:c r="W477" s="147" t="str">
        <x:v>Source wholesale and buying prices retained</x:v>
      </x:c>
      <x:c r="X477" s="139" t="str">
        <x:v>Ready</x:v>
      </x:c>
      <x:c r="Y477" s="144" t="b">
        <x:v>1</x:v>
      </x:c>
      <x:c r="Z477" s="139" t="str">
        <x:v>WS RATES.pdf</x:v>
      </x:c>
      <x:c r="AA477" s="139" t="n">
        <x:v>14</x:v>
      </x:c>
      <x:c r="AB477" s="139" t="n">
        <x:v>9</x:v>
      </x:c>
      <x:c r="AC477" s="139" t="str">
        <x:v>SMILEY STICKER COA-12</x:v>
      </x:c>
      <x:c r="AD477" s="145" t="n">
        <x:v>50</x:v>
      </x:c>
      <x:c r="AE477" s="147" t="str">
        <x:v>Merged across PDFs — Exact/source-linked match</x:v>
      </x:c>
      <x:c r="AF477" s="147" t="str">
        <x:v>Exact WS RATES.pdf name</x:v>
      </x:c>
      <x:c r="AG477" s="147" t="str">
        <x:v>Exact WS RATES.pdf category</x:v>
      </x:c>
      <x:c r="AH477" s="139" t="str">
        <x:v>WS-RATES:14:9</x:v>
      </x:c>
      <x:c r="AI477" s="146"/>
      <x:c r="AJ477" s="146"/>
      <x:c r="AK477" s="146"/>
      <x:c r="AL477" s="146"/>
      <x:c r="AM477" s="146"/>
      <x:c r="AN477" s="147" t="str"/>
    </x:row>
    <x:row r="478">
      <x:c r="A478" s="139" t="str">
        <x:v>RS-000477</x:v>
      </x:c>
      <x:c r="B478" s="147" t="str">
        <x:v>CHINA MITTI LARGE</x:v>
      </x:c>
      <x:c r="C478" s="139" t="str">
        <x:v>CHINA</x:v>
      </x:c>
      <x:c r="D478" s="139" t="str">
        <x:v>Both</x:v>
      </x:c>
      <x:c r="E478" s="147" t="str">
        <x:v>From initial classified workbook</x:v>
      </x:c>
      <x:c r="F478" s="139" t="str">
        <x:v>Piece</x:v>
      </x:c>
      <x:c r="G478" s="139"/>
      <x:c r="H478" s="139" t="str">
        <x:v>Not stated</x:v>
      </x:c>
      <x:c r="I478" s="139" t="str">
        <x:v>PKR</x:v>
      </x:c>
      <x:c r="J478" s="140" t="n">
        <x:v>135</x:v>
      </x:c>
      <x:c r="K478" s="140" t="n">
        <x:v>112</x:v>
      </x:c>
      <x:c r="L478" s="140" t="n">
        <x:v>135</x:v>
      </x:c>
      <x:c r="M478" s="140" t="n">
        <x:v>112</x:v>
      </x:c>
      <x:c r="N478" s="141" t="n">
        <x:f>L478-M478</x:f>
        <x:v>23</x:v>
      </x:c>
      <x:c r="O478" s="142" t="n">
        <x:f>IF(L478&gt;0,N478/L478,"")</x:f>
        <x:v>0.17037037037037037</x:v>
      </x:c>
      <x:c r="P478" s="142" t="n">
        <x:f>IF(M478&gt;0,N478/M478,"")</x:f>
        <x:v>0.20535714285714285</x:v>
      </x:c>
      <x:c r="Q478" s="141" t="n">
        <x:f>ROUND(L478*(1+'Assumptions'!$B$7)/'Assumptions'!$B$9,0)*'Assumptions'!$B$9</x:f>
        <x:v>150</x:v>
      </x:c>
      <x:c r="R478" s="141" t="n">
        <x:f>Q478-M478</x:f>
        <x:v>38</x:v>
      </x:c>
      <x:c r="S478" s="143" t="n">
        <x:f>'Assumptions'!$B$8</x:f>
        <x:v>12</x:v>
      </x:c>
      <x:c r="T478" s="141" t="n">
        <x:f>N478*S478</x:f>
        <x:v>276</x:v>
      </x:c>
      <x:c r="U478" s="139" t="str">
        <x:v>Source Valid</x:v>
      </x:c>
      <x:c r="V478" s="139" t="str">
        <x:v>High</x:v>
      </x:c>
      <x:c r="W478" s="147" t="str">
        <x:v>Source wholesale and buying prices retained</x:v>
      </x:c>
      <x:c r="X478" s="139" t="str">
        <x:v>Ready</x:v>
      </x:c>
      <x:c r="Y478" s="144" t="b">
        <x:v>1</x:v>
      </x:c>
      <x:c r="Z478" s="139" t="str">
        <x:v>WS RATES.pdf</x:v>
      </x:c>
      <x:c r="AA478" s="139" t="n">
        <x:v>14</x:v>
      </x:c>
      <x:c r="AB478" s="139" t="n">
        <x:v>10</x:v>
      </x:c>
      <x:c r="AC478" s="139" t="str">
        <x:v>CHINA MITTI LARGE</x:v>
      </x:c>
      <x:c r="AD478" s="145" t="n">
        <x:v>135</x:v>
      </x:c>
      <x:c r="AE478" s="147" t="str">
        <x:v>Merged across PDFs — Exact/source-linked match</x:v>
      </x:c>
      <x:c r="AF478" s="147" t="str">
        <x:v>Exact WS RATES.pdf name</x:v>
      </x:c>
      <x:c r="AG478" s="147" t="str">
        <x:v>Exact WS RATES.pdf category</x:v>
      </x:c>
      <x:c r="AH478" s="139" t="str">
        <x:v>WS-RATES:14:10</x:v>
      </x:c>
      <x:c r="AI478" s="146"/>
      <x:c r="AJ478" s="146"/>
      <x:c r="AK478" s="146"/>
      <x:c r="AL478" s="146"/>
      <x:c r="AM478" s="146"/>
      <x:c r="AN478" s="147" t="str"/>
    </x:row>
    <x:row r="479">
      <x:c r="A479" s="139" t="str">
        <x:v>RS-000478</x:v>
      </x:c>
      <x:c r="B479" s="147" t="str">
        <x:v>SPINNER (L)</x:v>
      </x:c>
      <x:c r="C479" s="139" t="str">
        <x:v>LR</x:v>
      </x:c>
      <x:c r="D479" s="139" t="str">
        <x:v>Both</x:v>
      </x:c>
      <x:c r="E479" s="147" t="str">
        <x:v>From initial classified workbook</x:v>
      </x:c>
      <x:c r="F479" s="139" t="str">
        <x:v>Piece</x:v>
      </x:c>
      <x:c r="G479" s="139"/>
      <x:c r="H479" s="139" t="str">
        <x:v>Not stated</x:v>
      </x:c>
      <x:c r="I479" s="139" t="str">
        <x:v>PKR</x:v>
      </x:c>
      <x:c r="J479" s="140" t="n">
        <x:v>125</x:v>
      </x:c>
      <x:c r="K479" s="140" t="n">
        <x:v>110</x:v>
      </x:c>
      <x:c r="L479" s="140" t="n">
        <x:v>125</x:v>
      </x:c>
      <x:c r="M479" s="140" t="n">
        <x:v>110</x:v>
      </x:c>
      <x:c r="N479" s="141" t="n">
        <x:f>L479-M479</x:f>
        <x:v>15</x:v>
      </x:c>
      <x:c r="O479" s="142" t="n">
        <x:f>IF(L479&gt;0,N479/L479,"")</x:f>
        <x:v>0.12</x:v>
      </x:c>
      <x:c r="P479" s="142" t="n">
        <x:f>IF(M479&gt;0,N479/M479,"")</x:f>
        <x:v>0.13636363636363635</x:v>
      </x:c>
      <x:c r="Q479" s="141" t="n">
        <x:f>ROUND(L479*(1+'Assumptions'!$B$7)/'Assumptions'!$B$9,0)*'Assumptions'!$B$9</x:f>
        <x:v>140</x:v>
      </x:c>
      <x:c r="R479" s="141" t="n">
        <x:f>Q479-M479</x:f>
        <x:v>30</x:v>
      </x:c>
      <x:c r="S479" s="143" t="n">
        <x:f>'Assumptions'!$B$8</x:f>
        <x:v>12</x:v>
      </x:c>
      <x:c r="T479" s="141" t="n">
        <x:f>N479*S479</x:f>
        <x:v>180</x:v>
      </x:c>
      <x:c r="U479" s="139" t="str">
        <x:v>Source Valid</x:v>
      </x:c>
      <x:c r="V479" s="139" t="str">
        <x:v>High</x:v>
      </x:c>
      <x:c r="W479" s="147" t="str">
        <x:v>Source wholesale and buying prices retained</x:v>
      </x:c>
      <x:c r="X479" s="139" t="str">
        <x:v>Ready</x:v>
      </x:c>
      <x:c r="Y479" s="144" t="b">
        <x:v>1</x:v>
      </x:c>
      <x:c r="Z479" s="139" t="str">
        <x:v>WS RATES.pdf</x:v>
      </x:c>
      <x:c r="AA479" s="139" t="n">
        <x:v>14</x:v>
      </x:c>
      <x:c r="AB479" s="139" t="n">
        <x:v>11</x:v>
      </x:c>
      <x:c r="AC479" s="139" t="str">
        <x:v>SPINNER (L)</x:v>
      </x:c>
      <x:c r="AD479" s="145" t="n">
        <x:v>125</x:v>
      </x:c>
      <x:c r="AE479" s="147" t="str">
        <x:v>Merged across PDFs — Exact/source-linked match</x:v>
      </x:c>
      <x:c r="AF479" s="147" t="str">
        <x:v>Exact WS RATES.pdf name</x:v>
      </x:c>
      <x:c r="AG479" s="147" t="str">
        <x:v>Exact WS RATES.pdf category</x:v>
      </x:c>
      <x:c r="AH479" s="139" t="str">
        <x:v>WS-RATES:14:11</x:v>
      </x:c>
      <x:c r="AI479" s="146"/>
      <x:c r="AJ479" s="146"/>
      <x:c r="AK479" s="146"/>
      <x:c r="AL479" s="146"/>
      <x:c r="AM479" s="146"/>
      <x:c r="AN479" s="147" t="str"/>
    </x:row>
    <x:row r="480">
      <x:c r="A480" s="139" t="str">
        <x:v>RS-000479</x:v>
      </x:c>
      <x:c r="B480" s="147" t="str">
        <x:v>SPINNER (M)</x:v>
      </x:c>
      <x:c r="C480" s="139" t="str">
        <x:v>LR</x:v>
      </x:c>
      <x:c r="D480" s="139" t="str">
        <x:v>Both</x:v>
      </x:c>
      <x:c r="E480" s="147" t="str">
        <x:v>From initial classified workbook</x:v>
      </x:c>
      <x:c r="F480" s="139" t="str">
        <x:v>Piece</x:v>
      </x:c>
      <x:c r="G480" s="139"/>
      <x:c r="H480" s="139" t="str">
        <x:v>Not stated</x:v>
      </x:c>
      <x:c r="I480" s="139" t="str">
        <x:v>PKR</x:v>
      </x:c>
      <x:c r="J480" s="140" t="n">
        <x:v>105</x:v>
      </x:c>
      <x:c r="K480" s="140" t="n">
        <x:v>90</x:v>
      </x:c>
      <x:c r="L480" s="140" t="n">
        <x:v>105</x:v>
      </x:c>
      <x:c r="M480" s="140" t="n">
        <x:v>90</x:v>
      </x:c>
      <x:c r="N480" s="141" t="n">
        <x:f>L480-M480</x:f>
        <x:v>15</x:v>
      </x:c>
      <x:c r="O480" s="142" t="n">
        <x:f>IF(L480&gt;0,N480/L480,"")</x:f>
        <x:v>0.14285714285714285</x:v>
      </x:c>
      <x:c r="P480" s="142" t="n">
        <x:f>IF(M480&gt;0,N480/M480,"")</x:f>
        <x:v>0.16666666666666666</x:v>
      </x:c>
      <x:c r="Q480" s="141" t="n">
        <x:f>ROUND(L480*(1+'Assumptions'!$B$7)/'Assumptions'!$B$9,0)*'Assumptions'!$B$9</x:f>
        <x:v>115</x:v>
      </x:c>
      <x:c r="R480" s="141" t="n">
        <x:f>Q480-M480</x:f>
        <x:v>25</x:v>
      </x:c>
      <x:c r="S480" s="143" t="n">
        <x:f>'Assumptions'!$B$8</x:f>
        <x:v>12</x:v>
      </x:c>
      <x:c r="T480" s="141" t="n">
        <x:f>N480*S480</x:f>
        <x:v>180</x:v>
      </x:c>
      <x:c r="U480" s="139" t="str">
        <x:v>Source Valid</x:v>
      </x:c>
      <x:c r="V480" s="139" t="str">
        <x:v>High</x:v>
      </x:c>
      <x:c r="W480" s="147" t="str">
        <x:v>Source wholesale and buying prices retained</x:v>
      </x:c>
      <x:c r="X480" s="139" t="str">
        <x:v>Ready</x:v>
      </x:c>
      <x:c r="Y480" s="144" t="b">
        <x:v>1</x:v>
      </x:c>
      <x:c r="Z480" s="139" t="str">
        <x:v>WS RATES.pdf</x:v>
      </x:c>
      <x:c r="AA480" s="139" t="n">
        <x:v>14</x:v>
      </x:c>
      <x:c r="AB480" s="139" t="n">
        <x:v>12</x:v>
      </x:c>
      <x:c r="AC480" s="139" t="str">
        <x:v>SPINNER (M)</x:v>
      </x:c>
      <x:c r="AD480" s="145" t="n">
        <x:v>105</x:v>
      </x:c>
      <x:c r="AE480" s="147" t="str">
        <x:v>Merged across PDFs — Exact/source-linked match</x:v>
      </x:c>
      <x:c r="AF480" s="147" t="str">
        <x:v>Exact WS RATES.pdf name</x:v>
      </x:c>
      <x:c r="AG480" s="147" t="str">
        <x:v>Exact WS RATES.pdf category</x:v>
      </x:c>
      <x:c r="AH480" s="139" t="str">
        <x:v>WS-RATES:14:12</x:v>
      </x:c>
      <x:c r="AI480" s="146"/>
      <x:c r="AJ480" s="146"/>
      <x:c r="AK480" s="146"/>
      <x:c r="AL480" s="146"/>
      <x:c r="AM480" s="146"/>
      <x:c r="AN480" s="147" t="str"/>
    </x:row>
    <x:row r="481">
      <x:c r="A481" s="139" t="str">
        <x:v>RS-000480</x:v>
      </x:c>
      <x:c r="B481" s="147" t="str">
        <x:v>SPINNER (S)</x:v>
      </x:c>
      <x:c r="C481" s="139" t="str">
        <x:v>LR</x:v>
      </x:c>
      <x:c r="D481" s="139" t="str">
        <x:v>Both</x:v>
      </x:c>
      <x:c r="E481" s="147" t="str">
        <x:v>From initial classified workbook</x:v>
      </x:c>
      <x:c r="F481" s="139" t="str">
        <x:v>Piece</x:v>
      </x:c>
      <x:c r="G481" s="139"/>
      <x:c r="H481" s="139" t="str">
        <x:v>Not stated</x:v>
      </x:c>
      <x:c r="I481" s="139" t="str">
        <x:v>PKR</x:v>
      </x:c>
      <x:c r="J481" s="140" t="n">
        <x:v>80</x:v>
      </x:c>
      <x:c r="K481" s="140" t="n">
        <x:v>62</x:v>
      </x:c>
      <x:c r="L481" s="140" t="n">
        <x:v>80</x:v>
      </x:c>
      <x:c r="M481" s="140" t="n">
        <x:v>62</x:v>
      </x:c>
      <x:c r="N481" s="141" t="n">
        <x:f>L481-M481</x:f>
        <x:v>18</x:v>
      </x:c>
      <x:c r="O481" s="142" t="n">
        <x:f>IF(L481&gt;0,N481/L481,"")</x:f>
        <x:v>0.225</x:v>
      </x:c>
      <x:c r="P481" s="142" t="n">
        <x:f>IF(M481&gt;0,N481/M481,"")</x:f>
        <x:v>0.2903225806451613</x:v>
      </x:c>
      <x:c r="Q481" s="141" t="n">
        <x:f>ROUND(L481*(1+'Assumptions'!$B$7)/'Assumptions'!$B$9,0)*'Assumptions'!$B$9</x:f>
        <x:v>90</x:v>
      </x:c>
      <x:c r="R481" s="141" t="n">
        <x:f>Q481-M481</x:f>
        <x:v>28</x:v>
      </x:c>
      <x:c r="S481" s="143" t="n">
        <x:f>'Assumptions'!$B$8</x:f>
        <x:v>12</x:v>
      </x:c>
      <x:c r="T481" s="141" t="n">
        <x:f>N481*S481</x:f>
        <x:v>216</x:v>
      </x:c>
      <x:c r="U481" s="139" t="str">
        <x:v>Source Valid</x:v>
      </x:c>
      <x:c r="V481" s="139" t="str">
        <x:v>High</x:v>
      </x:c>
      <x:c r="W481" s="147" t="str">
        <x:v>Source wholesale and buying prices retained</x:v>
      </x:c>
      <x:c r="X481" s="139" t="str">
        <x:v>Ready</x:v>
      </x:c>
      <x:c r="Y481" s="144" t="b">
        <x:v>1</x:v>
      </x:c>
      <x:c r="Z481" s="139" t="str">
        <x:v>WS RATES.pdf</x:v>
      </x:c>
      <x:c r="AA481" s="139" t="n">
        <x:v>14</x:v>
      </x:c>
      <x:c r="AB481" s="139" t="n">
        <x:v>13</x:v>
      </x:c>
      <x:c r="AC481" s="139" t="str">
        <x:v>SPINNER (S)</x:v>
      </x:c>
      <x:c r="AD481" s="145" t="n">
        <x:v>80</x:v>
      </x:c>
      <x:c r="AE481" s="147" t="str">
        <x:v>Merged across PDFs — Exact/source-linked match</x:v>
      </x:c>
      <x:c r="AF481" s="147" t="str">
        <x:v>Exact WS RATES.pdf name</x:v>
      </x:c>
      <x:c r="AG481" s="147" t="str">
        <x:v>Exact WS RATES.pdf category</x:v>
      </x:c>
      <x:c r="AH481" s="139" t="str">
        <x:v>WS-RATES:14:13</x:v>
      </x:c>
      <x:c r="AI481" s="146"/>
      <x:c r="AJ481" s="146"/>
      <x:c r="AK481" s="146"/>
      <x:c r="AL481" s="146"/>
      <x:c r="AM481" s="146"/>
      <x:c r="AN481" s="147" t="str"/>
    </x:row>
    <x:row r="482">
      <x:c r="A482" s="139" t="str">
        <x:v>RS-000481</x:v>
      </x:c>
      <x:c r="B482" s="147" t="str">
        <x:v>K-9737 GEL PEN</x:v>
      </x:c>
      <x:c r="C482" s="139" t="str">
        <x:v>GEL PEN</x:v>
      </x:c>
      <x:c r="D482" s="139" t="str">
        <x:v>Both</x:v>
      </x:c>
      <x:c r="E482" s="147" t="str">
        <x:v>From initial classified workbook</x:v>
      </x:c>
      <x:c r="F482" s="139" t="str">
        <x:v>Piece</x:v>
      </x:c>
      <x:c r="G482" s="139"/>
      <x:c r="H482" s="139" t="str">
        <x:v>Not stated</x:v>
      </x:c>
      <x:c r="I482" s="139" t="str">
        <x:v>PKR</x:v>
      </x:c>
      <x:c r="J482" s="140" t="n">
        <x:v>600</x:v>
      </x:c>
      <x:c r="K482" s="140" t="n">
        <x:v>550</x:v>
      </x:c>
      <x:c r="L482" s="140" t="n">
        <x:v>600</x:v>
      </x:c>
      <x:c r="M482" s="140" t="n">
        <x:v>550</x:v>
      </x:c>
      <x:c r="N482" s="141" t="n">
        <x:f>L482-M482</x:f>
        <x:v>50</x:v>
      </x:c>
      <x:c r="O482" s="142" t="n">
        <x:f>IF(L482&gt;0,N482/L482,"")</x:f>
        <x:v>0.08333333333333333</x:v>
      </x:c>
      <x:c r="P482" s="142" t="n">
        <x:f>IF(M482&gt;0,N482/M482,"")</x:f>
        <x:v>0.09090909090909091</x:v>
      </x:c>
      <x:c r="Q482" s="141" t="n">
        <x:f>ROUND(L482*(1+'Assumptions'!$B$7)/'Assumptions'!$B$9,0)*'Assumptions'!$B$9</x:f>
        <x:v>660</x:v>
      </x:c>
      <x:c r="R482" s="141" t="n">
        <x:f>Q482-M482</x:f>
        <x:v>110</x:v>
      </x:c>
      <x:c r="S482" s="143" t="n">
        <x:f>'Assumptions'!$B$8</x:f>
        <x:v>12</x:v>
      </x:c>
      <x:c r="T482" s="141" t="n">
        <x:f>N482*S482</x:f>
        <x:v>600</x:v>
      </x:c>
      <x:c r="U482" s="139" t="str">
        <x:v>Source Valid</x:v>
      </x:c>
      <x:c r="V482" s="139" t="str">
        <x:v>High</x:v>
      </x:c>
      <x:c r="W482" s="147" t="str">
        <x:v>Source wholesale and buying prices retained</x:v>
      </x:c>
      <x:c r="X482" s="139" t="str">
        <x:v>Ready</x:v>
      </x:c>
      <x:c r="Y482" s="144" t="b">
        <x:v>1</x:v>
      </x:c>
      <x:c r="Z482" s="139" t="str">
        <x:v>WS RATES.pdf</x:v>
      </x:c>
      <x:c r="AA482" s="139" t="n">
        <x:v>14</x:v>
      </x:c>
      <x:c r="AB482" s="139" t="n">
        <x:v>14</x:v>
      </x:c>
      <x:c r="AC482" s="139" t="str">
        <x:v>K-9737 GEL PEN</x:v>
      </x:c>
      <x:c r="AD482" s="145" t="n">
        <x:v>600</x:v>
      </x:c>
      <x:c r="AE482" s="147" t="str">
        <x:v>Merged across PDFs — Exact/source-linked match</x:v>
      </x:c>
      <x:c r="AF482" s="147" t="str">
        <x:v>Exact WS RATES.pdf name</x:v>
      </x:c>
      <x:c r="AG482" s="147" t="str">
        <x:v>Exact WS RATES.pdf category</x:v>
      </x:c>
      <x:c r="AH482" s="139" t="str">
        <x:v>WS-RATES:14:14</x:v>
      </x:c>
      <x:c r="AI482" s="146"/>
      <x:c r="AJ482" s="146"/>
      <x:c r="AK482" s="146"/>
      <x:c r="AL482" s="146"/>
      <x:c r="AM482" s="146"/>
      <x:c r="AN482" s="147" t="str"/>
    </x:row>
    <x:row r="483">
      <x:c r="A483" s="139" t="str">
        <x:v>RS-000482</x:v>
      </x:c>
      <x:c r="B483" s="147" t="str">
        <x:v>CITIZEIV CT-912M</x:v>
      </x:c>
      <x:c r="C483" s="139" t="str">
        <x:v>SHOP CALCULATOR</x:v>
      </x:c>
      <x:c r="D483" s="139" t="str">
        <x:v>Both</x:v>
      </x:c>
      <x:c r="E483" s="147" t="str">
        <x:v>From initial classified workbook</x:v>
      </x:c>
      <x:c r="F483" s="139" t="str">
        <x:v>Piece</x:v>
      </x:c>
      <x:c r="G483" s="139"/>
      <x:c r="H483" s="139" t="str">
        <x:v>Not stated</x:v>
      </x:c>
      <x:c r="I483" s="139" t="str">
        <x:v>PKR</x:v>
      </x:c>
      <x:c r="J483" s="140" t="n">
        <x:v>520</x:v>
      </x:c>
      <x:c r="K483" s="140" t="n">
        <x:v>470</x:v>
      </x:c>
      <x:c r="L483" s="140" t="n">
        <x:v>520</x:v>
      </x:c>
      <x:c r="M483" s="140" t="n">
        <x:v>470</x:v>
      </x:c>
      <x:c r="N483" s="141" t="n">
        <x:f>L483-M483</x:f>
        <x:v>50</x:v>
      </x:c>
      <x:c r="O483" s="142" t="n">
        <x:f>IF(L483&gt;0,N483/L483,"")</x:f>
        <x:v>0.09615384615384616</x:v>
      </x:c>
      <x:c r="P483" s="142" t="n">
        <x:f>IF(M483&gt;0,N483/M483,"")</x:f>
        <x:v>0.10638297872340426</x:v>
      </x:c>
      <x:c r="Q483" s="141" t="n">
        <x:f>ROUND(L483*(1+'Assumptions'!$B$7)/'Assumptions'!$B$9,0)*'Assumptions'!$B$9</x:f>
        <x:v>570</x:v>
      </x:c>
      <x:c r="R483" s="141" t="n">
        <x:f>Q483-M483</x:f>
        <x:v>100</x:v>
      </x:c>
      <x:c r="S483" s="143" t="n">
        <x:f>'Assumptions'!$B$8</x:f>
        <x:v>12</x:v>
      </x:c>
      <x:c r="T483" s="141" t="n">
        <x:f>N483*S483</x:f>
        <x:v>600</x:v>
      </x:c>
      <x:c r="U483" s="139" t="str">
        <x:v>Source Valid</x:v>
      </x:c>
      <x:c r="V483" s="139" t="str">
        <x:v>High</x:v>
      </x:c>
      <x:c r="W483" s="147" t="str">
        <x:v>Source wholesale and buying prices retained</x:v>
      </x:c>
      <x:c r="X483" s="139" t="str">
        <x:v>Ready</x:v>
      </x:c>
      <x:c r="Y483" s="144" t="b">
        <x:v>1</x:v>
      </x:c>
      <x:c r="Z483" s="139" t="str">
        <x:v>WS RATES.pdf</x:v>
      </x:c>
      <x:c r="AA483" s="139" t="n">
        <x:v>14</x:v>
      </x:c>
      <x:c r="AB483" s="139" t="n">
        <x:v>15</x:v>
      </x:c>
      <x:c r="AC483" s="139" t="str">
        <x:v>CITIZEIV CT-912M</x:v>
      </x:c>
      <x:c r="AD483" s="145" t="n">
        <x:v>520</x:v>
      </x:c>
      <x:c r="AE483" s="147" t="str">
        <x:v>Merged across PDFs — Exact/source-linked match</x:v>
      </x:c>
      <x:c r="AF483" s="147" t="str">
        <x:v>Exact WS RATES.pdf name</x:v>
      </x:c>
      <x:c r="AG483" s="147" t="str">
        <x:v>Exact WS RATES.pdf category</x:v>
      </x:c>
      <x:c r="AH483" s="139" t="str">
        <x:v>WS-RATES:14:15</x:v>
      </x:c>
      <x:c r="AI483" s="146"/>
      <x:c r="AJ483" s="146"/>
      <x:c r="AK483" s="146"/>
      <x:c r="AL483" s="146"/>
      <x:c r="AM483" s="146"/>
      <x:c r="AN483" s="147" t="str"/>
    </x:row>
    <x:row r="484">
      <x:c r="A484" s="139" t="str">
        <x:v>RS-000483</x:v>
      </x:c>
      <x:c r="B484" s="147" t="str">
        <x:v>CASIO FX-991 MS</x:v>
      </x:c>
      <x:c r="C484" s="139" t="str">
        <x:v>SCIENTIFIC CALCULAT</x:v>
      </x:c>
      <x:c r="D484" s="139" t="str">
        <x:v>Both</x:v>
      </x:c>
      <x:c r="E484" s="147" t="str">
        <x:v>From initial classified workbook</x:v>
      </x:c>
      <x:c r="F484" s="139" t="str">
        <x:v>Piece</x:v>
      </x:c>
      <x:c r="G484" s="139"/>
      <x:c r="H484" s="139" t="str">
        <x:v>Not stated</x:v>
      </x:c>
      <x:c r="I484" s="139" t="str">
        <x:v>PKR</x:v>
      </x:c>
      <x:c r="J484" s="140" t="n">
        <x:v>440</x:v>
      </x:c>
      <x:c r="K484" s="140" t="n">
        <x:v>395</x:v>
      </x:c>
      <x:c r="L484" s="140" t="n">
        <x:v>440</x:v>
      </x:c>
      <x:c r="M484" s="140" t="n">
        <x:v>395</x:v>
      </x:c>
      <x:c r="N484" s="141" t="n">
        <x:f>L484-M484</x:f>
        <x:v>45</x:v>
      </x:c>
      <x:c r="O484" s="142" t="n">
        <x:f>IF(L484&gt;0,N484/L484,"")</x:f>
        <x:v>0.10227272727272728</x:v>
      </x:c>
      <x:c r="P484" s="142" t="n">
        <x:f>IF(M484&gt;0,N484/M484,"")</x:f>
        <x:v>0.11392405063291139</x:v>
      </x:c>
      <x:c r="Q484" s="141" t="n">
        <x:f>ROUND(L484*(1+'Assumptions'!$B$7)/'Assumptions'!$B$9,0)*'Assumptions'!$B$9</x:f>
        <x:v>485</x:v>
      </x:c>
      <x:c r="R484" s="141" t="n">
        <x:f>Q484-M484</x:f>
        <x:v>90</x:v>
      </x:c>
      <x:c r="S484" s="143" t="n">
        <x:f>'Assumptions'!$B$8</x:f>
        <x:v>12</x:v>
      </x:c>
      <x:c r="T484" s="141" t="n">
        <x:f>N484*S484</x:f>
        <x:v>540</x:v>
      </x:c>
      <x:c r="U484" s="139" t="str">
        <x:v>Source Valid</x:v>
      </x:c>
      <x:c r="V484" s="139" t="str">
        <x:v>High</x:v>
      </x:c>
      <x:c r="W484" s="147" t="str">
        <x:v>Source wholesale and buying prices retained</x:v>
      </x:c>
      <x:c r="X484" s="139" t="str">
        <x:v>Ready</x:v>
      </x:c>
      <x:c r="Y484" s="144" t="b">
        <x:v>1</x:v>
      </x:c>
      <x:c r="Z484" s="139" t="str">
        <x:v>WS RATES.pdf</x:v>
      </x:c>
      <x:c r="AA484" s="139" t="n">
        <x:v>14</x:v>
      </x:c>
      <x:c r="AB484" s="139" t="n">
        <x:v>16</x:v>
      </x:c>
      <x:c r="AC484" s="139" t="str">
        <x:v>CASIO FX-991 MS</x:v>
      </x:c>
      <x:c r="AD484" s="145" t="n">
        <x:v>440</x:v>
      </x:c>
      <x:c r="AE484" s="147" t="str">
        <x:v>Merged across PDFs — Exact/source-linked match</x:v>
      </x:c>
      <x:c r="AF484" s="147" t="str">
        <x:v>Exact WS RATES.pdf name</x:v>
      </x:c>
      <x:c r="AG484" s="147" t="str">
        <x:v>Exact WS RATES.pdf category</x:v>
      </x:c>
      <x:c r="AH484" s="139" t="str">
        <x:v>WS-RATES:14:16</x:v>
      </x:c>
      <x:c r="AI484" s="146"/>
      <x:c r="AJ484" s="146"/>
      <x:c r="AK484" s="146"/>
      <x:c r="AL484" s="146"/>
      <x:c r="AM484" s="146"/>
      <x:c r="AN484" s="147" t="str"/>
    </x:row>
    <x:row r="485">
      <x:c r="A485" s="139" t="str">
        <x:v>RS-000484</x:v>
      </x:c>
      <x:c r="B485" s="147" t="str">
        <x:v>CASIO MJ120T w</x:v>
      </x:c>
      <x:c r="C485" s="139" t="str">
        <x:v>SHOP CALCULATOR</x:v>
      </x:c>
      <x:c r="D485" s="139" t="str">
        <x:v>Both</x:v>
      </x:c>
      <x:c r="E485" s="147" t="str">
        <x:v>From initial classified workbook</x:v>
      </x:c>
      <x:c r="F485" s="139" t="str">
        <x:v>Piece</x:v>
      </x:c>
      <x:c r="G485" s="139"/>
      <x:c r="H485" s="139" t="str">
        <x:v>Not stated</x:v>
      </x:c>
      <x:c r="I485" s="139" t="str">
        <x:v>PKR</x:v>
      </x:c>
      <x:c r="J485" s="140" t="n">
        <x:v>450</x:v>
      </x:c>
      <x:c r="K485" s="140" t="n">
        <x:v>405</x:v>
      </x:c>
      <x:c r="L485" s="140" t="n">
        <x:v>450</x:v>
      </x:c>
      <x:c r="M485" s="140" t="n">
        <x:v>405</x:v>
      </x:c>
      <x:c r="N485" s="141" t="n">
        <x:f>L485-M485</x:f>
        <x:v>45</x:v>
      </x:c>
      <x:c r="O485" s="142" t="n">
        <x:f>IF(L485&gt;0,N485/L485,"")</x:f>
        <x:v>0.1</x:v>
      </x:c>
      <x:c r="P485" s="142" t="n">
        <x:f>IF(M485&gt;0,N485/M485,"")</x:f>
        <x:v>0.1111111111111111</x:v>
      </x:c>
      <x:c r="Q485" s="141" t="n">
        <x:f>ROUND(L485*(1+'Assumptions'!$B$7)/'Assumptions'!$B$9,0)*'Assumptions'!$B$9</x:f>
        <x:v>495</x:v>
      </x:c>
      <x:c r="R485" s="141" t="n">
        <x:f>Q485-M485</x:f>
        <x:v>90</x:v>
      </x:c>
      <x:c r="S485" s="143" t="n">
        <x:f>'Assumptions'!$B$8</x:f>
        <x:v>12</x:v>
      </x:c>
      <x:c r="T485" s="141" t="n">
        <x:f>N485*S485</x:f>
        <x:v>540</x:v>
      </x:c>
      <x:c r="U485" s="139" t="str">
        <x:v>Source Valid</x:v>
      </x:c>
      <x:c r="V485" s="139" t="str">
        <x:v>High</x:v>
      </x:c>
      <x:c r="W485" s="147" t="str">
        <x:v>Source wholesale and buying prices retained</x:v>
      </x:c>
      <x:c r="X485" s="139" t="str">
        <x:v>Ready</x:v>
      </x:c>
      <x:c r="Y485" s="144" t="b">
        <x:v>1</x:v>
      </x:c>
      <x:c r="Z485" s="139" t="str">
        <x:v>WS RATES.pdf</x:v>
      </x:c>
      <x:c r="AA485" s="139" t="n">
        <x:v>14</x:v>
      </x:c>
      <x:c r="AB485" s="139" t="n">
        <x:v>17</x:v>
      </x:c>
      <x:c r="AC485" s="139" t="str">
        <x:v>CASIO MJ120T w</x:v>
      </x:c>
      <x:c r="AD485" s="145" t="n">
        <x:v>450</x:v>
      </x:c>
      <x:c r="AE485" s="147" t="str">
        <x:v>Merged across PDFs — Exact/source-linked match</x:v>
      </x:c>
      <x:c r="AF485" s="147" t="str">
        <x:v>Exact WS RATES.pdf name</x:v>
      </x:c>
      <x:c r="AG485" s="147" t="str">
        <x:v>Exact WS RATES.pdf category</x:v>
      </x:c>
      <x:c r="AH485" s="139" t="str">
        <x:v>WS-RATES:14:17</x:v>
      </x:c>
      <x:c r="AI485" s="146"/>
      <x:c r="AJ485" s="146"/>
      <x:c r="AK485" s="146"/>
      <x:c r="AL485" s="146"/>
      <x:c r="AM485" s="146"/>
      <x:c r="AN485" s="147" t="str"/>
    </x:row>
    <x:row r="486">
      <x:c r="A486" s="139" t="str">
        <x:v>RS-000485</x:v>
      </x:c>
      <x:c r="B486" s="147" t="str">
        <x:v>FANCY GEOMATERY B5193</x:v>
      </x:c>
      <x:c r="C486" s="139" t="str">
        <x:v>GEOMATRIES</x:v>
      </x:c>
      <x:c r="D486" s="139" t="str">
        <x:v>Both</x:v>
      </x:c>
      <x:c r="E486" s="147" t="str">
        <x:v>From initial classified workbook</x:v>
      </x:c>
      <x:c r="F486" s="139" t="str">
        <x:v>Piece</x:v>
      </x:c>
      <x:c r="G486" s="139"/>
      <x:c r="H486" s="139" t="str">
        <x:v>Not stated</x:v>
      </x:c>
      <x:c r="I486" s="139" t="str">
        <x:v>PKR</x:v>
      </x:c>
      <x:c r="J486" s="140" t="n">
        <x:v>260</x:v>
      </x:c>
      <x:c r="K486" s="140" t="n">
        <x:v>2225</x:v>
      </x:c>
      <x:c r="L486" s="140" t="n">
        <x:v>260</x:v>
      </x:c>
      <x:c r="M486" s="140" t="n">
        <x:v>234</x:v>
      </x:c>
      <x:c r="N486" s="141" t="n">
        <x:f>L486-M486</x:f>
        <x:v>26</x:v>
      </x:c>
      <x:c r="O486" s="142" t="n">
        <x:f>IF(L486&gt;0,N486/L486,"")</x:f>
        <x:v>0.1</x:v>
      </x:c>
      <x:c r="P486" s="142" t="n">
        <x:f>IF(M486&gt;0,N486/M486,"")</x:f>
        <x:v>0.1111111111111111</x:v>
      </x:c>
      <x:c r="Q486" s="141" t="n">
        <x:f>ROUND(L486*(1+'Assumptions'!$B$7)/'Assumptions'!$B$9,0)*'Assumptions'!$B$9</x:f>
        <x:v>285</x:v>
      </x:c>
      <x:c r="R486" s="141" t="n">
        <x:f>Q486-M486</x:f>
        <x:v>51</x:v>
      </x:c>
      <x:c r="S486" s="143" t="n">
        <x:f>'Assumptions'!$B$8</x:f>
        <x:v>12</x:v>
      </x:c>
      <x:c r="T486" s="141" t="n">
        <x:f>N486*S486</x:f>
        <x:v>312</x:v>
      </x:c>
      <x:c r="U486" s="139" t="str">
        <x:v>Corrected Buying</x:v>
      </x:c>
      <x:c r="V486" s="139" t="str">
        <x:v>Mock correction</x:v>
      </x:c>
      <x:c r="W486" s="147" t="str">
        <x:v>Buying price exceeded wholesale by at least 50%; replaced using category median margin</x:v>
      </x:c>
      <x:c r="X486" s="139" t="str">
        <x:v>Ready with Mock Price</x:v>
      </x:c>
      <x:c r="Y486" s="144" t="b">
        <x:v>1</x:v>
      </x:c>
      <x:c r="Z486" s="139" t="str">
        <x:v>WS RATES.pdf</x:v>
      </x:c>
      <x:c r="AA486" s="139" t="n">
        <x:v>14</x:v>
      </x:c>
      <x:c r="AB486" s="139" t="n">
        <x:v>18</x:v>
      </x:c>
      <x:c r="AC486" s="139" t="str">
        <x:v>FANCY GEOMATERY B5193</x:v>
      </x:c>
      <x:c r="AD486" s="145" t="n">
        <x:v>260</x:v>
      </x:c>
      <x:c r="AE486" s="147" t="str">
        <x:v>Merged across PDFs — Exact/source-linked match</x:v>
      </x:c>
      <x:c r="AF486" s="147" t="str">
        <x:v>Exact WS RATES.pdf name</x:v>
      </x:c>
      <x:c r="AG486" s="147" t="str">
        <x:v>Exact WS RATES.pdf category</x:v>
      </x:c>
      <x:c r="AH486" s="139" t="str">
        <x:v>WS-RATES:14:18</x:v>
      </x:c>
      <x:c r="AI486" s="146"/>
      <x:c r="AJ486" s="146"/>
      <x:c r="AK486" s="146"/>
      <x:c r="AL486" s="146"/>
      <x:c r="AM486" s="146"/>
      <x:c r="AN486" s="147" t="str">
        <x:v>Buying price exceeded wholesale by at least 50%; replaced using category median margin</x:v>
      </x:c>
    </x:row>
    <x:row r="487">
      <x:c r="A487" s="139" t="str">
        <x:v>RS-000486</x:v>
      </x:c>
      <x:c r="B487" s="147" t="str">
        <x:v>FANCY GEOMATERY 3086</x:v>
      </x:c>
      <x:c r="C487" s="139" t="str">
        <x:v>GEOMATRIES</x:v>
      </x:c>
      <x:c r="D487" s="139" t="str">
        <x:v>Both</x:v>
      </x:c>
      <x:c r="E487" s="147" t="str">
        <x:v>From initial classified workbook</x:v>
      </x:c>
      <x:c r="F487" s="139" t="str">
        <x:v>Piece</x:v>
      </x:c>
      <x:c r="G487" s="139"/>
      <x:c r="H487" s="139" t="str">
        <x:v>Not stated</x:v>
      </x:c>
      <x:c r="I487" s="139" t="str">
        <x:v>PKR</x:v>
      </x:c>
      <x:c r="J487" s="140" t="n">
        <x:v>320</x:v>
      </x:c>
      <x:c r="K487" s="140" t="n">
        <x:v>260</x:v>
      </x:c>
      <x:c r="L487" s="140" t="n">
        <x:v>320</x:v>
      </x:c>
      <x:c r="M487" s="140" t="n">
        <x:v>260</x:v>
      </x:c>
      <x:c r="N487" s="141" t="n">
        <x:f>L487-M487</x:f>
        <x:v>60</x:v>
      </x:c>
      <x:c r="O487" s="142" t="n">
        <x:f>IF(L487&gt;0,N487/L487,"")</x:f>
        <x:v>0.1875</x:v>
      </x:c>
      <x:c r="P487" s="142" t="n">
        <x:f>IF(M487&gt;0,N487/M487,"")</x:f>
        <x:v>0.23076923076923078</x:v>
      </x:c>
      <x:c r="Q487" s="141" t="n">
        <x:f>ROUND(L487*(1+'Assumptions'!$B$7)/'Assumptions'!$B$9,0)*'Assumptions'!$B$9</x:f>
        <x:v>350</x:v>
      </x:c>
      <x:c r="R487" s="141" t="n">
        <x:f>Q487-M487</x:f>
        <x:v>90</x:v>
      </x:c>
      <x:c r="S487" s="143" t="n">
        <x:f>'Assumptions'!$B$8</x:f>
        <x:v>12</x:v>
      </x:c>
      <x:c r="T487" s="141" t="n">
        <x:f>N487*S487</x:f>
        <x:v>720</x:v>
      </x:c>
      <x:c r="U487" s="139" t="str">
        <x:v>Source Valid</x:v>
      </x:c>
      <x:c r="V487" s="139" t="str">
        <x:v>High</x:v>
      </x:c>
      <x:c r="W487" s="147" t="str">
        <x:v>Source wholesale and buying prices retained</x:v>
      </x:c>
      <x:c r="X487" s="139" t="str">
        <x:v>Ready</x:v>
      </x:c>
      <x:c r="Y487" s="144" t="b">
        <x:v>1</x:v>
      </x:c>
      <x:c r="Z487" s="139" t="str">
        <x:v>WS RATES.pdf</x:v>
      </x:c>
      <x:c r="AA487" s="139" t="n">
        <x:v>14</x:v>
      </x:c>
      <x:c r="AB487" s="139" t="n">
        <x:v>19</x:v>
      </x:c>
      <x:c r="AC487" s="139" t="str">
        <x:v>FANCY GEOMATERY 3086</x:v>
      </x:c>
      <x:c r="AD487" s="145" t="n">
        <x:v>320</x:v>
      </x:c>
      <x:c r="AE487" s="147" t="str">
        <x:v>Merged across PDFs — Exact/source-linked match</x:v>
      </x:c>
      <x:c r="AF487" s="147" t="str">
        <x:v>Exact WS RATES.pdf name</x:v>
      </x:c>
      <x:c r="AG487" s="147" t="str">
        <x:v>Exact WS RATES.pdf category</x:v>
      </x:c>
      <x:c r="AH487" s="139" t="str">
        <x:v>WS-RATES:14:19</x:v>
      </x:c>
      <x:c r="AI487" s="146"/>
      <x:c r="AJ487" s="146"/>
      <x:c r="AK487" s="146"/>
      <x:c r="AL487" s="146"/>
      <x:c r="AM487" s="146"/>
      <x:c r="AN487" s="147" t="str"/>
    </x:row>
    <x:row r="488">
      <x:c r="A488" s="139" t="str">
        <x:v>RS-000487</x:v>
      </x:c>
      <x:c r="B488" s="147" t="str">
        <x:v>SPINNER</x:v>
      </x:c>
      <x:c r="C488" s="139" t="str">
        <x:v>BALL POINT</x:v>
      </x:c>
      <x:c r="D488" s="139" t="str">
        <x:v>Both</x:v>
      </x:c>
      <x:c r="E488" s="147" t="str">
        <x:v>From initial classified workbook</x:v>
      </x:c>
      <x:c r="F488" s="139" t="str">
        <x:v>Piece</x:v>
      </x:c>
      <x:c r="G488" s="139"/>
      <x:c r="H488" s="139" t="str">
        <x:v>Not stated</x:v>
      </x:c>
      <x:c r="I488" s="139" t="str">
        <x:v>PKR</x:v>
      </x:c>
      <x:c r="J488" s="140" t="n">
        <x:v>0</x:v>
      </x:c>
      <x:c r="K488" s="140" t="n">
        <x:v>0</x:v>
      </x:c>
      <x:c r="L488" s="140" t="n">
        <x:v>175</x:v>
      </x:c>
      <x:c r="M488" s="140" t="n">
        <x:v>155</x:v>
      </x:c>
      <x:c r="N488" s="141" t="n">
        <x:f>L488-M488</x:f>
        <x:v>20</x:v>
      </x:c>
      <x:c r="O488" s="142" t="n">
        <x:f>IF(L488&gt;0,N488/L488,"")</x:f>
        <x:v>0.11428571428571428</x:v>
      </x:c>
      <x:c r="P488" s="142" t="n">
        <x:f>IF(M488&gt;0,N488/M488,"")</x:f>
        <x:v>0.12903225806451613</x:v>
      </x:c>
      <x:c r="Q488" s="141" t="n">
        <x:f>ROUND(L488*(1+'Assumptions'!$B$7)/'Assumptions'!$B$9,0)*'Assumptions'!$B$9</x:f>
        <x:v>195</x:v>
      </x:c>
      <x:c r="R488" s="141" t="n">
        <x:f>Q488-M488</x:f>
        <x:v>40</x:v>
      </x:c>
      <x:c r="S488" s="143" t="n">
        <x:f>'Assumptions'!$B$8</x:f>
        <x:v>12</x:v>
      </x:c>
      <x:c r="T488" s="141" t="n">
        <x:f>N488*S488</x:f>
        <x:v>240</x:v>
      </x:c>
      <x:c r="U488" s="139" t="str">
        <x:v>Mocked Both Prices</x:v>
      </x:c>
      <x:c r="V488" s="139" t="str">
        <x:v>Mock</x:v>
      </x:c>
      <x:c r="W488" s="147" t="str">
        <x:v>Both values missing/zero; used category median price pattern</x:v>
      </x:c>
      <x:c r="X488" s="139" t="str">
        <x:v>Ready with Mock Price</x:v>
      </x:c>
      <x:c r="Y488" s="144" t="b">
        <x:v>1</x:v>
      </x:c>
      <x:c r="Z488" s="139" t="str">
        <x:v>WS RATES.pdf</x:v>
      </x:c>
      <x:c r="AA488" s="139" t="n">
        <x:v>14</x:v>
      </x:c>
      <x:c r="AB488" s="139" t="n">
        <x:v>20</x:v>
      </x:c>
      <x:c r="AC488" s="139" t="str">
        <x:v>SPINNER</x:v>
      </x:c>
      <x:c r="AD488" s="145" t="n">
        <x:v>0</x:v>
      </x:c>
      <x:c r="AE488" s="147" t="str">
        <x:v>Merged across PDFs — Exact/source-linked match</x:v>
      </x:c>
      <x:c r="AF488" s="147" t="str">
        <x:v>Exact WS RATES.pdf name</x:v>
      </x:c>
      <x:c r="AG488" s="147" t="str">
        <x:v>Exact WS RATES.pdf category</x:v>
      </x:c>
      <x:c r="AH488" s="139" t="str">
        <x:v>WS-RATES:14:20</x:v>
      </x:c>
      <x:c r="AI488" s="146"/>
      <x:c r="AJ488" s="146"/>
      <x:c r="AK488" s="146"/>
      <x:c r="AL488" s="146"/>
      <x:c r="AM488" s="146"/>
      <x:c r="AN488" s="147" t="str">
        <x:v>Both values missing/zero; used category median price pattern</x:v>
      </x:c>
    </x:row>
    <x:row r="489">
      <x:c r="A489" s="139" t="str">
        <x:v>RS-000488</x:v>
      </x:c>
      <x:c r="B489" s="147" t="str">
        <x:v>THREE FLOWER STAMP PAD</x:v>
      </x:c>
      <x:c r="C489" s="139" t="str">
        <x:v>STAPLERS</x:v>
      </x:c>
      <x:c r="D489" s="139" t="str">
        <x:v>Both</x:v>
      </x:c>
      <x:c r="E489" s="147" t="str">
        <x:v>From initial classified workbook</x:v>
      </x:c>
      <x:c r="F489" s="139" t="str">
        <x:v>Piece</x:v>
      </x:c>
      <x:c r="G489" s="139"/>
      <x:c r="H489" s="139" t="str">
        <x:v>Not stated</x:v>
      </x:c>
      <x:c r="I489" s="139" t="str">
        <x:v>PKR</x:v>
      </x:c>
      <x:c r="J489" s="140" t="n">
        <x:v>60</x:v>
      </x:c>
      <x:c r="K489" s="140" t="n">
        <x:v>48</x:v>
      </x:c>
      <x:c r="L489" s="140" t="n">
        <x:v>60</x:v>
      </x:c>
      <x:c r="M489" s="140" t="n">
        <x:v>48</x:v>
      </x:c>
      <x:c r="N489" s="141" t="n">
        <x:f>L489-M489</x:f>
        <x:v>12</x:v>
      </x:c>
      <x:c r="O489" s="142" t="n">
        <x:f>IF(L489&gt;0,N489/L489,"")</x:f>
        <x:v>0.2</x:v>
      </x:c>
      <x:c r="P489" s="142" t="n">
        <x:f>IF(M489&gt;0,N489/M489,"")</x:f>
        <x:v>0.25</x:v>
      </x:c>
      <x:c r="Q489" s="141" t="n">
        <x:f>ROUND(L489*(1+'Assumptions'!$B$7)/'Assumptions'!$B$9,0)*'Assumptions'!$B$9</x:f>
        <x:v>65</x:v>
      </x:c>
      <x:c r="R489" s="141" t="n">
        <x:f>Q489-M489</x:f>
        <x:v>17</x:v>
      </x:c>
      <x:c r="S489" s="143" t="n">
        <x:f>'Assumptions'!$B$8</x:f>
        <x:v>12</x:v>
      </x:c>
      <x:c r="T489" s="141" t="n">
        <x:f>N489*S489</x:f>
        <x:v>144</x:v>
      </x:c>
      <x:c r="U489" s="139" t="str">
        <x:v>Source Valid</x:v>
      </x:c>
      <x:c r="V489" s="139" t="str">
        <x:v>High</x:v>
      </x:c>
      <x:c r="W489" s="147" t="str">
        <x:v>Source wholesale and buying prices retained</x:v>
      </x:c>
      <x:c r="X489" s="139" t="str">
        <x:v>Ready</x:v>
      </x:c>
      <x:c r="Y489" s="144" t="b">
        <x:v>1</x:v>
      </x:c>
      <x:c r="Z489" s="139" t="str">
        <x:v>WS RATES.pdf</x:v>
      </x:c>
      <x:c r="AA489" s="139" t="n">
        <x:v>14</x:v>
      </x:c>
      <x:c r="AB489" s="139" t="n">
        <x:v>21</x:v>
      </x:c>
      <x:c r="AC489" s="139" t="str">
        <x:v>THREE FLOWER STAMP PAD</x:v>
      </x:c>
      <x:c r="AD489" s="145" t="n">
        <x:v>60</x:v>
      </x:c>
      <x:c r="AE489" s="147" t="str">
        <x:v>Merged across PDFs — Exact/source-linked match</x:v>
      </x:c>
      <x:c r="AF489" s="147" t="str">
        <x:v>Exact WS RATES.pdf name</x:v>
      </x:c>
      <x:c r="AG489" s="147" t="str">
        <x:v>Exact WS RATES.pdf category</x:v>
      </x:c>
      <x:c r="AH489" s="139" t="str">
        <x:v>WS-RATES:14:21</x:v>
      </x:c>
      <x:c r="AI489" s="146"/>
      <x:c r="AJ489" s="146"/>
      <x:c r="AK489" s="146"/>
      <x:c r="AL489" s="146"/>
      <x:c r="AM489" s="146"/>
      <x:c r="AN489" s="147" t="str"/>
    </x:row>
    <x:row r="490">
      <x:c r="A490" s="139" t="str">
        <x:v>RS-000489</x:v>
      </x:c>
      <x:c r="B490" s="147" t="str">
        <x:v>SNOW SPRAY KWIK</x:v>
      </x:c>
      <x:c r="C490" s="139" t="str">
        <x:v>BIRTHDAY</x:v>
      </x:c>
      <x:c r="D490" s="139" t="str">
        <x:v>Both</x:v>
      </x:c>
      <x:c r="E490" s="147" t="str">
        <x:v>From initial classified workbook</x:v>
      </x:c>
      <x:c r="F490" s="139" t="str">
        <x:v>Piece</x:v>
      </x:c>
      <x:c r="G490" s="139"/>
      <x:c r="H490" s="139" t="str">
        <x:v>Not stated</x:v>
      </x:c>
      <x:c r="I490" s="139" t="str">
        <x:v>PKR</x:v>
      </x:c>
      <x:c r="J490" s="140" t="n">
        <x:v>100</x:v>
      </x:c>
      <x:c r="K490" s="140" t="n">
        <x:v>82</x:v>
      </x:c>
      <x:c r="L490" s="140" t="n">
        <x:v>100</x:v>
      </x:c>
      <x:c r="M490" s="140" t="n">
        <x:v>82</x:v>
      </x:c>
      <x:c r="N490" s="141" t="n">
        <x:f>L490-M490</x:f>
        <x:v>18</x:v>
      </x:c>
      <x:c r="O490" s="142" t="n">
        <x:f>IF(L490&gt;0,N490/L490,"")</x:f>
        <x:v>0.18</x:v>
      </x:c>
      <x:c r="P490" s="142" t="n">
        <x:f>IF(M490&gt;0,N490/M490,"")</x:f>
        <x:v>0.21951219512195122</x:v>
      </x:c>
      <x:c r="Q490" s="141" t="n">
        <x:f>ROUND(L490*(1+'Assumptions'!$B$7)/'Assumptions'!$B$9,0)*'Assumptions'!$B$9</x:f>
        <x:v>110</x:v>
      </x:c>
      <x:c r="R490" s="141" t="n">
        <x:f>Q490-M490</x:f>
        <x:v>28</x:v>
      </x:c>
      <x:c r="S490" s="143" t="n">
        <x:f>'Assumptions'!$B$8</x:f>
        <x:v>12</x:v>
      </x:c>
      <x:c r="T490" s="141" t="n">
        <x:f>N490*S490</x:f>
        <x:v>216</x:v>
      </x:c>
      <x:c r="U490" s="139" t="str">
        <x:v>Source Valid</x:v>
      </x:c>
      <x:c r="V490" s="139" t="str">
        <x:v>High</x:v>
      </x:c>
      <x:c r="W490" s="147" t="str">
        <x:v>Source wholesale and buying prices retained</x:v>
      </x:c>
      <x:c r="X490" s="139" t="str">
        <x:v>Ready</x:v>
      </x:c>
      <x:c r="Y490" s="144" t="b">
        <x:v>1</x:v>
      </x:c>
      <x:c r="Z490" s="139" t="str">
        <x:v>WS RATES.pdf</x:v>
      </x:c>
      <x:c r="AA490" s="139" t="n">
        <x:v>14</x:v>
      </x:c>
      <x:c r="AB490" s="139" t="n">
        <x:v>22</x:v>
      </x:c>
      <x:c r="AC490" s="139" t="str">
        <x:v>SNOW SPRAY KWIK</x:v>
      </x:c>
      <x:c r="AD490" s="145" t="n">
        <x:v>100</x:v>
      </x:c>
      <x:c r="AE490" s="147" t="str">
        <x:v>Merged across PDFs — Exact/source-linked match</x:v>
      </x:c>
      <x:c r="AF490" s="147" t="str">
        <x:v>Exact WS RATES.pdf name</x:v>
      </x:c>
      <x:c r="AG490" s="147" t="str">
        <x:v>Exact WS RATES.pdf category</x:v>
      </x:c>
      <x:c r="AH490" s="139" t="str">
        <x:v>WS-RATES:14:22</x:v>
      </x:c>
      <x:c r="AI490" s="146"/>
      <x:c r="AJ490" s="146"/>
      <x:c r="AK490" s="146"/>
      <x:c r="AL490" s="146"/>
      <x:c r="AM490" s="146"/>
      <x:c r="AN490" s="147" t="str"/>
    </x:row>
    <x:row r="491">
      <x:c r="A491" s="139" t="str">
        <x:v>RS-000490</x:v>
      </x:c>
      <x:c r="B491" s="147" t="str">
        <x:v>BALOON SINGLE COLOUR BABY+P</x:v>
      </x:c>
      <x:c r="C491" s="139" t="str">
        <x:v>BALLOONS</x:v>
      </x:c>
      <x:c r="D491" s="139" t="str">
        <x:v>Both</x:v>
      </x:c>
      <x:c r="E491" s="147" t="str">
        <x:v>From initial classified workbook</x:v>
      </x:c>
      <x:c r="F491" s="139" t="str">
        <x:v>Piece</x:v>
      </x:c>
      <x:c r="G491" s="139"/>
      <x:c r="H491" s="139" t="str">
        <x:v>Not stated</x:v>
      </x:c>
      <x:c r="I491" s="139" t="str">
        <x:v>PKR</x:v>
      </x:c>
      <x:c r="J491" s="140" t="n">
        <x:v>260</x:v>
      </x:c>
      <x:c r="K491" s="140" t="n">
        <x:v>220</x:v>
      </x:c>
      <x:c r="L491" s="140" t="n">
        <x:v>260</x:v>
      </x:c>
      <x:c r="M491" s="140" t="n">
        <x:v>220</x:v>
      </x:c>
      <x:c r="N491" s="141" t="n">
        <x:f>L491-M491</x:f>
        <x:v>40</x:v>
      </x:c>
      <x:c r="O491" s="142" t="n">
        <x:f>IF(L491&gt;0,N491/L491,"")</x:f>
        <x:v>0.15384615384615385</x:v>
      </x:c>
      <x:c r="P491" s="142" t="n">
        <x:f>IF(M491&gt;0,N491/M491,"")</x:f>
        <x:v>0.18181818181818182</x:v>
      </x:c>
      <x:c r="Q491" s="141" t="n">
        <x:f>ROUND(L491*(1+'Assumptions'!$B$7)/'Assumptions'!$B$9,0)*'Assumptions'!$B$9</x:f>
        <x:v>285</x:v>
      </x:c>
      <x:c r="R491" s="141" t="n">
        <x:f>Q491-M491</x:f>
        <x:v>65</x:v>
      </x:c>
      <x:c r="S491" s="143" t="n">
        <x:f>'Assumptions'!$B$8</x:f>
        <x:v>12</x:v>
      </x:c>
      <x:c r="T491" s="141" t="n">
        <x:f>N491*S491</x:f>
        <x:v>480</x:v>
      </x:c>
      <x:c r="U491" s="139" t="str">
        <x:v>Source Valid</x:v>
      </x:c>
      <x:c r="V491" s="139" t="str">
        <x:v>High</x:v>
      </x:c>
      <x:c r="W491" s="147" t="str">
        <x:v>Source wholesale and buying prices retained</x:v>
      </x:c>
      <x:c r="X491" s="139" t="str">
        <x:v>Ready</x:v>
      </x:c>
      <x:c r="Y491" s="144" t="b">
        <x:v>1</x:v>
      </x:c>
      <x:c r="Z491" s="139" t="str">
        <x:v>WS RATES.pdf</x:v>
      </x:c>
      <x:c r="AA491" s="139" t="n">
        <x:v>14</x:v>
      </x:c>
      <x:c r="AB491" s="139" t="n">
        <x:v>23</x:v>
      </x:c>
      <x:c r="AC491" s="139" t="str">
        <x:v>BALOON SINGLE COLOUR BA</x:v>
      </x:c>
      <x:c r="AD491" s="145" t="n">
        <x:v>260</x:v>
      </x:c>
      <x:c r="AE491" s="147" t="str">
        <x:v>Merged across PDFs — Truncated-name completion</x:v>
      </x:c>
      <x:c r="AF491" s="147" t="str">
        <x:v>Completed/updated from WS RATES.pdf</x:v>
      </x:c>
      <x:c r="AG491" s="147" t="str">
        <x:v>Exact WS RATES.pdf category</x:v>
      </x:c>
      <x:c r="AH491" s="139" t="str">
        <x:v>WS-RATES:14:23</x:v>
      </x:c>
      <x:c r="AI491" s="146"/>
      <x:c r="AJ491" s="146"/>
      <x:c r="AK491" s="146"/>
      <x:c r="AL491" s="146"/>
      <x:c r="AM491" s="146"/>
      <x:c r="AN491" s="147" t="str"/>
    </x:row>
    <x:row r="492">
      <x:c r="A492" s="139" t="str">
        <x:v>RS-000491</x:v>
      </x:c>
      <x:c r="B492" s="147" t="str">
        <x:v>PIANO TR19 SHARPNER</x:v>
      </x:c>
      <x:c r="C492" s="139" t="str">
        <x:v>SHARPNERS</x:v>
      </x:c>
      <x:c r="D492" s="139" t="str">
        <x:v>Both</x:v>
      </x:c>
      <x:c r="E492" s="147" t="str">
        <x:v>From initial classified workbook</x:v>
      </x:c>
      <x:c r="F492" s="139" t="str">
        <x:v>Piece</x:v>
      </x:c>
      <x:c r="G492" s="139"/>
      <x:c r="H492" s="139" t="str">
        <x:v>Not stated</x:v>
      </x:c>
      <x:c r="I492" s="139" t="str">
        <x:v>PKR</x:v>
      </x:c>
      <x:c r="J492" s="140" t="n">
        <x:v>500</x:v>
      </x:c>
      <x:c r="K492" s="140" t="n">
        <x:v>475</x:v>
      </x:c>
      <x:c r="L492" s="140" t="n">
        <x:v>500</x:v>
      </x:c>
      <x:c r="M492" s="140" t="n">
        <x:v>475</x:v>
      </x:c>
      <x:c r="N492" s="141" t="n">
        <x:f>L492-M492</x:f>
        <x:v>25</x:v>
      </x:c>
      <x:c r="O492" s="142" t="n">
        <x:f>IF(L492&gt;0,N492/L492,"")</x:f>
        <x:v>0.05</x:v>
      </x:c>
      <x:c r="P492" s="142" t="n">
        <x:f>IF(M492&gt;0,N492/M492,"")</x:f>
        <x:v>0.05263157894736842</x:v>
      </x:c>
      <x:c r="Q492" s="141" t="n">
        <x:f>ROUND(L492*(1+'Assumptions'!$B$7)/'Assumptions'!$B$9,0)*'Assumptions'!$B$9</x:f>
        <x:v>550</x:v>
      </x:c>
      <x:c r="R492" s="141" t="n">
        <x:f>Q492-M492</x:f>
        <x:v>75</x:v>
      </x:c>
      <x:c r="S492" s="143" t="n">
        <x:f>'Assumptions'!$B$8</x:f>
        <x:v>12</x:v>
      </x:c>
      <x:c r="T492" s="141" t="n">
        <x:f>N492*S492</x:f>
        <x:v>300</x:v>
      </x:c>
      <x:c r="U492" s="139" t="str">
        <x:v>Source Valid</x:v>
      </x:c>
      <x:c r="V492" s="139" t="str">
        <x:v>High</x:v>
      </x:c>
      <x:c r="W492" s="147" t="str">
        <x:v>Source wholesale and buying prices retained</x:v>
      </x:c>
      <x:c r="X492" s="139" t="str">
        <x:v>Ready</x:v>
      </x:c>
      <x:c r="Y492" s="144" t="b">
        <x:v>1</x:v>
      </x:c>
      <x:c r="Z492" s="139" t="str">
        <x:v>WS RATES.pdf</x:v>
      </x:c>
      <x:c r="AA492" s="139" t="n">
        <x:v>14</x:v>
      </x:c>
      <x:c r="AB492" s="139" t="n">
        <x:v>24</x:v>
      </x:c>
      <x:c r="AC492" s="139" t="str">
        <x:v>PIANO TR19 SHARPNER</x:v>
      </x:c>
      <x:c r="AD492" s="145" t="n">
        <x:v>500</x:v>
      </x:c>
      <x:c r="AE492" s="147" t="str">
        <x:v>Merged across PDFs — Exact/source-linked match</x:v>
      </x:c>
      <x:c r="AF492" s="147" t="str">
        <x:v>Exact WS RATES.pdf name</x:v>
      </x:c>
      <x:c r="AG492" s="147" t="str">
        <x:v>Exact WS RATES.pdf category</x:v>
      </x:c>
      <x:c r="AH492" s="139" t="str">
        <x:v>WS-RATES:14:24</x:v>
      </x:c>
      <x:c r="AI492" s="146"/>
      <x:c r="AJ492" s="146"/>
      <x:c r="AK492" s="146"/>
      <x:c r="AL492" s="146"/>
      <x:c r="AM492" s="146"/>
      <x:c r="AN492" s="147" t="str"/>
    </x:row>
    <x:row r="493">
      <x:c r="A493" s="139" t="str">
        <x:v>RS-000492</x:v>
      </x:c>
      <x:c r="B493" s="147" t="str">
        <x:v>ORO TX 7 GEL PEN</x:v>
      </x:c>
      <x:c r="C493" s="139" t="str">
        <x:v>GEL PEN</x:v>
      </x:c>
      <x:c r="D493" s="139" t="str">
        <x:v>Both</x:v>
      </x:c>
      <x:c r="E493" s="147" t="str">
        <x:v>From initial classified workbook</x:v>
      </x:c>
      <x:c r="F493" s="139" t="str">
        <x:v>Piece</x:v>
      </x:c>
      <x:c r="G493" s="139"/>
      <x:c r="H493" s="139" t="str">
        <x:v>Not stated</x:v>
      </x:c>
      <x:c r="I493" s="139" t="str">
        <x:v>PKR</x:v>
      </x:c>
      <x:c r="J493" s="140" t="n">
        <x:v>780</x:v>
      </x:c>
      <x:c r="K493" s="140" t="n">
        <x:v>760</x:v>
      </x:c>
      <x:c r="L493" s="140" t="n">
        <x:v>780</x:v>
      </x:c>
      <x:c r="M493" s="140" t="n">
        <x:v>760</x:v>
      </x:c>
      <x:c r="N493" s="141" t="n">
        <x:f>L493-M493</x:f>
        <x:v>20</x:v>
      </x:c>
      <x:c r="O493" s="142" t="n">
        <x:f>IF(L493&gt;0,N493/L493,"")</x:f>
        <x:v>0.02564102564102564</x:v>
      </x:c>
      <x:c r="P493" s="142" t="n">
        <x:f>IF(M493&gt;0,N493/M493,"")</x:f>
        <x:v>0.02631578947368421</x:v>
      </x:c>
      <x:c r="Q493" s="141" t="n">
        <x:f>ROUND(L493*(1+'Assumptions'!$B$7)/'Assumptions'!$B$9,0)*'Assumptions'!$B$9</x:f>
        <x:v>860</x:v>
      </x:c>
      <x:c r="R493" s="141" t="n">
        <x:f>Q493-M493</x:f>
        <x:v>100</x:v>
      </x:c>
      <x:c r="S493" s="143" t="n">
        <x:f>'Assumptions'!$B$8</x:f>
        <x:v>12</x:v>
      </x:c>
      <x:c r="T493" s="141" t="n">
        <x:f>N493*S493</x:f>
        <x:v>240</x:v>
      </x:c>
      <x:c r="U493" s="139" t="str">
        <x:v>Source Valid</x:v>
      </x:c>
      <x:c r="V493" s="139" t="str">
        <x:v>High</x:v>
      </x:c>
      <x:c r="W493" s="147" t="str">
        <x:v>Source wholesale and buying prices retained</x:v>
      </x:c>
      <x:c r="X493" s="139" t="str">
        <x:v>Ready</x:v>
      </x:c>
      <x:c r="Y493" s="144" t="b">
        <x:v>1</x:v>
      </x:c>
      <x:c r="Z493" s="139" t="str">
        <x:v>WS RATES.pdf</x:v>
      </x:c>
      <x:c r="AA493" s="139" t="n">
        <x:v>14</x:v>
      </x:c>
      <x:c r="AB493" s="139" t="n">
        <x:v>25</x:v>
      </x:c>
      <x:c r="AC493" s="139" t="str">
        <x:v>ORO TX 7 GEL PEN</x:v>
      </x:c>
      <x:c r="AD493" s="145" t="n">
        <x:v>780</x:v>
      </x:c>
      <x:c r="AE493" s="147" t="str">
        <x:v>Merged across PDFs — Exact/source-linked match</x:v>
      </x:c>
      <x:c r="AF493" s="147" t="str">
        <x:v>Exact WS RATES.pdf name</x:v>
      </x:c>
      <x:c r="AG493" s="147" t="str">
        <x:v>Exact WS RATES.pdf category</x:v>
      </x:c>
      <x:c r="AH493" s="139" t="str">
        <x:v>WS-RATES:14:25</x:v>
      </x:c>
      <x:c r="AI493" s="146"/>
      <x:c r="AJ493" s="146"/>
      <x:c r="AK493" s="146"/>
      <x:c r="AL493" s="146"/>
      <x:c r="AM493" s="146"/>
      <x:c r="AN493" s="147" t="str"/>
    </x:row>
    <x:row r="494">
      <x:c r="A494" s="139" t="str">
        <x:v>RS-000493</x:v>
      </x:c>
      <x:c r="B494" s="147" t="str">
        <x:v>ORO JX 7 GEL PEN</x:v>
      </x:c>
      <x:c r="C494" s="139" t="str">
        <x:v>GEL PEN</x:v>
      </x:c>
      <x:c r="D494" s="139" t="str">
        <x:v>Both</x:v>
      </x:c>
      <x:c r="E494" s="147" t="str">
        <x:v>From initial classified workbook</x:v>
      </x:c>
      <x:c r="F494" s="139" t="str">
        <x:v>Piece</x:v>
      </x:c>
      <x:c r="G494" s="139"/>
      <x:c r="H494" s="139" t="str">
        <x:v>Not stated</x:v>
      </x:c>
      <x:c r="I494" s="139" t="str">
        <x:v>PKR</x:v>
      </x:c>
      <x:c r="J494" s="140" t="n">
        <x:v>660</x:v>
      </x:c>
      <x:c r="K494" s="140" t="n">
        <x:v>645</x:v>
      </x:c>
      <x:c r="L494" s="140" t="n">
        <x:v>660</x:v>
      </x:c>
      <x:c r="M494" s="140" t="n">
        <x:v>645</x:v>
      </x:c>
      <x:c r="N494" s="141" t="n">
        <x:f>L494-M494</x:f>
        <x:v>15</x:v>
      </x:c>
      <x:c r="O494" s="142" t="n">
        <x:f>IF(L494&gt;0,N494/L494,"")</x:f>
        <x:v>0.022727272727272728</x:v>
      </x:c>
      <x:c r="P494" s="142" t="n">
        <x:f>IF(M494&gt;0,N494/M494,"")</x:f>
        <x:v>0.023255813953488372</x:v>
      </x:c>
      <x:c r="Q494" s="141" t="n">
        <x:f>ROUND(L494*(1+'Assumptions'!$B$7)/'Assumptions'!$B$9,0)*'Assumptions'!$B$9</x:f>
        <x:v>725</x:v>
      </x:c>
      <x:c r="R494" s="141" t="n">
        <x:f>Q494-M494</x:f>
        <x:v>80</x:v>
      </x:c>
      <x:c r="S494" s="143" t="n">
        <x:f>'Assumptions'!$B$8</x:f>
        <x:v>12</x:v>
      </x:c>
      <x:c r="T494" s="141" t="n">
        <x:f>N494*S494</x:f>
        <x:v>180</x:v>
      </x:c>
      <x:c r="U494" s="139" t="str">
        <x:v>Source Valid</x:v>
      </x:c>
      <x:c r="V494" s="139" t="str">
        <x:v>High</x:v>
      </x:c>
      <x:c r="W494" s="147" t="str">
        <x:v>Source wholesale and buying prices retained</x:v>
      </x:c>
      <x:c r="X494" s="139" t="str">
        <x:v>Ready</x:v>
      </x:c>
      <x:c r="Y494" s="144" t="b">
        <x:v>1</x:v>
      </x:c>
      <x:c r="Z494" s="139" t="str">
        <x:v>WS RATES.pdf</x:v>
      </x:c>
      <x:c r="AA494" s="139" t="n">
        <x:v>14</x:v>
      </x:c>
      <x:c r="AB494" s="139" t="n">
        <x:v>26</x:v>
      </x:c>
      <x:c r="AC494" s="139" t="str">
        <x:v>ORO JX 7 GEL PEN</x:v>
      </x:c>
      <x:c r="AD494" s="145" t="n">
        <x:v>660</x:v>
      </x:c>
      <x:c r="AE494" s="147" t="str">
        <x:v>Merged across PDFs — Exact/source-linked match</x:v>
      </x:c>
      <x:c r="AF494" s="147" t="str">
        <x:v>Exact WS RATES.pdf name</x:v>
      </x:c>
      <x:c r="AG494" s="147" t="str">
        <x:v>Exact WS RATES.pdf category</x:v>
      </x:c>
      <x:c r="AH494" s="139" t="str">
        <x:v>WS-RATES:14:26</x:v>
      </x:c>
      <x:c r="AI494" s="146"/>
      <x:c r="AJ494" s="146"/>
      <x:c r="AK494" s="146"/>
      <x:c r="AL494" s="146"/>
      <x:c r="AM494" s="146"/>
      <x:c r="AN494" s="147" t="str"/>
    </x:row>
    <x:row r="495">
      <x:c r="A495" s="139" t="str">
        <x:v>RS-000494</x:v>
      </x:c>
      <x:c r="B495" s="147" t="str">
        <x:v>DUX FIFA ERASER</x:v>
      </x:c>
      <x:c r="C495" s="139" t="str">
        <x:v>ERASERS</x:v>
      </x:c>
      <x:c r="D495" s="139" t="str">
        <x:v>Both</x:v>
      </x:c>
      <x:c r="E495" s="147" t="str">
        <x:v>From initial classified workbook</x:v>
      </x:c>
      <x:c r="F495" s="139" t="str">
        <x:v>Piece</x:v>
      </x:c>
      <x:c r="G495" s="139"/>
      <x:c r="H495" s="139" t="str">
        <x:v>Not stated</x:v>
      </x:c>
      <x:c r="I495" s="139" t="str">
        <x:v>PKR</x:v>
      </x:c>
      <x:c r="J495" s="140" t="n">
        <x:v>370</x:v>
      </x:c>
      <x:c r="K495" s="140" t="n">
        <x:v>335</x:v>
      </x:c>
      <x:c r="L495" s="140" t="n">
        <x:v>370</x:v>
      </x:c>
      <x:c r="M495" s="140" t="n">
        <x:v>335</x:v>
      </x:c>
      <x:c r="N495" s="141" t="n">
        <x:f>L495-M495</x:f>
        <x:v>35</x:v>
      </x:c>
      <x:c r="O495" s="142" t="n">
        <x:f>IF(L495&gt;0,N495/L495,"")</x:f>
        <x:v>0.0945945945945946</x:v>
      </x:c>
      <x:c r="P495" s="142" t="n">
        <x:f>IF(M495&gt;0,N495/M495,"")</x:f>
        <x:v>0.1044776119402985</x:v>
      </x:c>
      <x:c r="Q495" s="141" t="n">
        <x:f>ROUND(L495*(1+'Assumptions'!$B$7)/'Assumptions'!$B$9,0)*'Assumptions'!$B$9</x:f>
        <x:v>405</x:v>
      </x:c>
      <x:c r="R495" s="141" t="n">
        <x:f>Q495-M495</x:f>
        <x:v>70</x:v>
      </x:c>
      <x:c r="S495" s="143" t="n">
        <x:f>'Assumptions'!$B$8</x:f>
        <x:v>12</x:v>
      </x:c>
      <x:c r="T495" s="141" t="n">
        <x:f>N495*S495</x:f>
        <x:v>420</x:v>
      </x:c>
      <x:c r="U495" s="139" t="str">
        <x:v>Source Valid</x:v>
      </x:c>
      <x:c r="V495" s="139" t="str">
        <x:v>High</x:v>
      </x:c>
      <x:c r="W495" s="147" t="str">
        <x:v>Source wholesale and buying prices retained</x:v>
      </x:c>
      <x:c r="X495" s="139" t="str">
        <x:v>Ready</x:v>
      </x:c>
      <x:c r="Y495" s="144" t="b">
        <x:v>1</x:v>
      </x:c>
      <x:c r="Z495" s="139" t="str">
        <x:v>WS RATES.pdf</x:v>
      </x:c>
      <x:c r="AA495" s="139" t="n">
        <x:v>14</x:v>
      </x:c>
      <x:c r="AB495" s="139" t="n">
        <x:v>27</x:v>
      </x:c>
      <x:c r="AC495" s="139" t="str">
        <x:v>DUX FIFA ERASER</x:v>
      </x:c>
      <x:c r="AD495" s="145" t="n">
        <x:v>370</x:v>
      </x:c>
      <x:c r="AE495" s="147" t="str">
        <x:v>Merged across PDFs — Exact/source-linked match</x:v>
      </x:c>
      <x:c r="AF495" s="147" t="str">
        <x:v>Exact WS RATES.pdf name</x:v>
      </x:c>
      <x:c r="AG495" s="147" t="str">
        <x:v>Exact WS RATES.pdf category</x:v>
      </x:c>
      <x:c r="AH495" s="139" t="str">
        <x:v>WS-RATES:14:27</x:v>
      </x:c>
      <x:c r="AI495" s="146"/>
      <x:c r="AJ495" s="146"/>
      <x:c r="AK495" s="146"/>
      <x:c r="AL495" s="146"/>
      <x:c r="AM495" s="146"/>
      <x:c r="AN495" s="147" t="str"/>
    </x:row>
    <x:row r="496">
      <x:c r="A496" s="139" t="str">
        <x:v>RS-000495</x:v>
      </x:c>
      <x:c r="B496" s="147" t="str">
        <x:v>DUX GEL PEN DX 2000 G</x:v>
      </x:c>
      <x:c r="C496" s="139" t="str">
        <x:v>GEL PEN</x:v>
      </x:c>
      <x:c r="D496" s="139" t="str">
        <x:v>Both</x:v>
      </x:c>
      <x:c r="E496" s="147" t="str">
        <x:v>From initial classified workbook</x:v>
      </x:c>
      <x:c r="F496" s="139" t="str">
        <x:v>Piece</x:v>
      </x:c>
      <x:c r="G496" s="139"/>
      <x:c r="H496" s="139" t="str">
        <x:v>Not stated</x:v>
      </x:c>
      <x:c r="I496" s="139" t="str">
        <x:v>PKR</x:v>
      </x:c>
      <x:c r="J496" s="140" t="n">
        <x:v>444</x:v>
      </x:c>
      <x:c r="K496" s="140" t="n">
        <x:v>400</x:v>
      </x:c>
      <x:c r="L496" s="140" t="n">
        <x:v>444</x:v>
      </x:c>
      <x:c r="M496" s="140" t="n">
        <x:v>400</x:v>
      </x:c>
      <x:c r="N496" s="141" t="n">
        <x:f>L496-M496</x:f>
        <x:v>44</x:v>
      </x:c>
      <x:c r="O496" s="142" t="n">
        <x:f>IF(L496&gt;0,N496/L496,"")</x:f>
        <x:v>0.0990990990990991</x:v>
      </x:c>
      <x:c r="P496" s="142" t="n">
        <x:f>IF(M496&gt;0,N496/M496,"")</x:f>
        <x:v>0.11</x:v>
      </x:c>
      <x:c r="Q496" s="141" t="n">
        <x:f>ROUND(L496*(1+'Assumptions'!$B$7)/'Assumptions'!$B$9,0)*'Assumptions'!$B$9</x:f>
        <x:v>490</x:v>
      </x:c>
      <x:c r="R496" s="141" t="n">
        <x:f>Q496-M496</x:f>
        <x:v>90</x:v>
      </x:c>
      <x:c r="S496" s="143" t="n">
        <x:f>'Assumptions'!$B$8</x:f>
        <x:v>12</x:v>
      </x:c>
      <x:c r="T496" s="141" t="n">
        <x:f>N496*S496</x:f>
        <x:v>528</x:v>
      </x:c>
      <x:c r="U496" s="139" t="str">
        <x:v>Source Valid</x:v>
      </x:c>
      <x:c r="V496" s="139" t="str">
        <x:v>High</x:v>
      </x:c>
      <x:c r="W496" s="147" t="str">
        <x:v>Source wholesale and buying prices retained</x:v>
      </x:c>
      <x:c r="X496" s="139" t="str">
        <x:v>Ready</x:v>
      </x:c>
      <x:c r="Y496" s="144" t="b">
        <x:v>1</x:v>
      </x:c>
      <x:c r="Z496" s="139" t="str">
        <x:v>WS RATES.pdf</x:v>
      </x:c>
      <x:c r="AA496" s="139" t="n">
        <x:v>14</x:v>
      </x:c>
      <x:c r="AB496" s="139" t="n">
        <x:v>28</x:v>
      </x:c>
      <x:c r="AC496" s="139" t="str">
        <x:v>DUX GEL PEN DX 2000 G</x:v>
      </x:c>
      <x:c r="AD496" s="145" t="n">
        <x:v>444</x:v>
      </x:c>
      <x:c r="AE496" s="147" t="str">
        <x:v>Merged across PDFs — Exact/source-linked match</x:v>
      </x:c>
      <x:c r="AF496" s="147" t="str">
        <x:v>Exact WS RATES.pdf name</x:v>
      </x:c>
      <x:c r="AG496" s="147" t="str">
        <x:v>Exact WS RATES.pdf category</x:v>
      </x:c>
      <x:c r="AH496" s="139" t="str">
        <x:v>WS-RATES:14:28</x:v>
      </x:c>
      <x:c r="AI496" s="146"/>
      <x:c r="AJ496" s="146"/>
      <x:c r="AK496" s="146"/>
      <x:c r="AL496" s="146"/>
      <x:c r="AM496" s="146"/>
      <x:c r="AN496" s="147" t="str"/>
    </x:row>
    <x:row r="497">
      <x:c r="A497" s="139" t="str">
        <x:v>RS-000496</x:v>
      </x:c>
      <x:c r="B497" s="147" t="str">
        <x:v>TT BALL DOUBLE CIRCLE</x:v>
      </x:c>
      <x:c r="C497" s="139" t="str">
        <x:v>BALL POINT</x:v>
      </x:c>
      <x:c r="D497" s="139" t="str">
        <x:v>Both</x:v>
      </x:c>
      <x:c r="E497" s="147" t="str">
        <x:v>From initial classified workbook</x:v>
      </x:c>
      <x:c r="F497" s="139" t="str">
        <x:v>Piece</x:v>
      </x:c>
      <x:c r="G497" s="139"/>
      <x:c r="H497" s="139" t="str">
        <x:v>Not stated</x:v>
      </x:c>
      <x:c r="I497" s="139" t="str">
        <x:v>PKR</x:v>
      </x:c>
      <x:c r="J497" s="140" t="n">
        <x:v>50</x:v>
      </x:c>
      <x:c r="K497" s="140" t="n">
        <x:v>41</x:v>
      </x:c>
      <x:c r="L497" s="140" t="n">
        <x:v>50</x:v>
      </x:c>
      <x:c r="M497" s="140" t="n">
        <x:v>41</x:v>
      </x:c>
      <x:c r="N497" s="141" t="n">
        <x:f>L497-M497</x:f>
        <x:v>9</x:v>
      </x:c>
      <x:c r="O497" s="142" t="n">
        <x:f>IF(L497&gt;0,N497/L497,"")</x:f>
        <x:v>0.18</x:v>
      </x:c>
      <x:c r="P497" s="142" t="n">
        <x:f>IF(M497&gt;0,N497/M497,"")</x:f>
        <x:v>0.21951219512195122</x:v>
      </x:c>
      <x:c r="Q497" s="141" t="n">
        <x:f>ROUND(L497*(1+'Assumptions'!$B$7)/'Assumptions'!$B$9,0)*'Assumptions'!$B$9</x:f>
        <x:v>55</x:v>
      </x:c>
      <x:c r="R497" s="141" t="n">
        <x:f>Q497-M497</x:f>
        <x:v>14</x:v>
      </x:c>
      <x:c r="S497" s="143" t="n">
        <x:f>'Assumptions'!$B$8</x:f>
        <x:v>12</x:v>
      </x:c>
      <x:c r="T497" s="141" t="n">
        <x:f>N497*S497</x:f>
        <x:v>108</x:v>
      </x:c>
      <x:c r="U497" s="139" t="str">
        <x:v>Source Valid</x:v>
      </x:c>
      <x:c r="V497" s="139" t="str">
        <x:v>High</x:v>
      </x:c>
      <x:c r="W497" s="147" t="str">
        <x:v>Source wholesale and buying prices retained</x:v>
      </x:c>
      <x:c r="X497" s="139" t="str">
        <x:v>Ready</x:v>
      </x:c>
      <x:c r="Y497" s="144" t="b">
        <x:v>1</x:v>
      </x:c>
      <x:c r="Z497" s="139" t="str">
        <x:v>WS RATES.pdf</x:v>
      </x:c>
      <x:c r="AA497" s="139" t="n">
        <x:v>14</x:v>
      </x:c>
      <x:c r="AB497" s="139" t="n">
        <x:v>29</x:v>
      </x:c>
      <x:c r="AC497" s="139" t="str">
        <x:v>TT BALL DOUBLE CIRCLE</x:v>
      </x:c>
      <x:c r="AD497" s="145" t="n">
        <x:v>50</x:v>
      </x:c>
      <x:c r="AE497" s="147" t="str">
        <x:v>Merged across PDFs — Exact/source-linked match</x:v>
      </x:c>
      <x:c r="AF497" s="147" t="str">
        <x:v>Exact WS RATES.pdf name</x:v>
      </x:c>
      <x:c r="AG497" s="147" t="str">
        <x:v>Exact WS RATES.pdf category</x:v>
      </x:c>
      <x:c r="AH497" s="139" t="str">
        <x:v>WS-RATES:14:29</x:v>
      </x:c>
      <x:c r="AI497" s="146"/>
      <x:c r="AJ497" s="146"/>
      <x:c r="AK497" s="146"/>
      <x:c r="AL497" s="146"/>
      <x:c r="AM497" s="146"/>
      <x:c r="AN497" s="147" t="str"/>
    </x:row>
    <x:row r="498">
      <x:c r="A498" s="139" t="str">
        <x:v>RS-000497</x:v>
      </x:c>
      <x:c r="B498" s="147" t="str">
        <x:v>WOODEN BAT (XL)</x:v>
      </x:c>
      <x:c r="C498" s="139" t="str">
        <x:v>BAT</x:v>
      </x:c>
      <x:c r="D498" s="139" t="str">
        <x:v>Both</x:v>
      </x:c>
      <x:c r="E498" s="147" t="str">
        <x:v>From initial classified workbook</x:v>
      </x:c>
      <x:c r="F498" s="139" t="str">
        <x:v>Piece</x:v>
      </x:c>
      <x:c r="G498" s="139"/>
      <x:c r="H498" s="139" t="str">
        <x:v>Not stated</x:v>
      </x:c>
      <x:c r="I498" s="139" t="str">
        <x:v>PKR</x:v>
      </x:c>
      <x:c r="J498" s="140" t="n">
        <x:v>1250</x:v>
      </x:c>
      <x:c r="K498" s="140" t="n">
        <x:v>1100</x:v>
      </x:c>
      <x:c r="L498" s="140" t="n">
        <x:v>1250</x:v>
      </x:c>
      <x:c r="M498" s="140" t="n">
        <x:v>1100</x:v>
      </x:c>
      <x:c r="N498" s="141" t="n">
        <x:f>L498-M498</x:f>
        <x:v>150</x:v>
      </x:c>
      <x:c r="O498" s="142" t="n">
        <x:f>IF(L498&gt;0,N498/L498,"")</x:f>
        <x:v>0.12</x:v>
      </x:c>
      <x:c r="P498" s="142" t="n">
        <x:f>IF(M498&gt;0,N498/M498,"")</x:f>
        <x:v>0.13636363636363635</x:v>
      </x:c>
      <x:c r="Q498" s="141" t="n">
        <x:f>ROUND(L498*(1+'Assumptions'!$B$7)/'Assumptions'!$B$9,0)*'Assumptions'!$B$9</x:f>
        <x:v>1375</x:v>
      </x:c>
      <x:c r="R498" s="141" t="n">
        <x:f>Q498-M498</x:f>
        <x:v>275</x:v>
      </x:c>
      <x:c r="S498" s="143" t="n">
        <x:f>'Assumptions'!$B$8</x:f>
        <x:v>12</x:v>
      </x:c>
      <x:c r="T498" s="141" t="n">
        <x:f>N498*S498</x:f>
        <x:v>1800</x:v>
      </x:c>
      <x:c r="U498" s="139" t="str">
        <x:v>Source Valid</x:v>
      </x:c>
      <x:c r="V498" s="139" t="str">
        <x:v>High</x:v>
      </x:c>
      <x:c r="W498" s="147" t="str">
        <x:v>Source wholesale and buying prices retained</x:v>
      </x:c>
      <x:c r="X498" s="139" t="str">
        <x:v>Ready</x:v>
      </x:c>
      <x:c r="Y498" s="144" t="b">
        <x:v>1</x:v>
      </x:c>
      <x:c r="Z498" s="139" t="str">
        <x:v>WS RATES.pdf</x:v>
      </x:c>
      <x:c r="AA498" s="139" t="n">
        <x:v>14</x:v>
      </x:c>
      <x:c r="AB498" s="139" t="n">
        <x:v>30</x:v>
      </x:c>
      <x:c r="AC498" s="139" t="str">
        <x:v>WOODEN BAT (XL)</x:v>
      </x:c>
      <x:c r="AD498" s="145" t="n">
        <x:v>1250</x:v>
      </x:c>
      <x:c r="AE498" s="147" t="str">
        <x:v>Merged across PDFs — Exact/source-linked match</x:v>
      </x:c>
      <x:c r="AF498" s="147" t="str">
        <x:v>Exact WS RATES.pdf name</x:v>
      </x:c>
      <x:c r="AG498" s="147" t="str">
        <x:v>Exact WS RATES.pdf category</x:v>
      </x:c>
      <x:c r="AH498" s="139" t="str">
        <x:v>WS-RATES:14:30</x:v>
      </x:c>
      <x:c r="AI498" s="146"/>
      <x:c r="AJ498" s="146"/>
      <x:c r="AK498" s="146"/>
      <x:c r="AL498" s="146"/>
      <x:c r="AM498" s="146"/>
      <x:c r="AN498" s="147" t="str"/>
    </x:row>
    <x:row r="499">
      <x:c r="A499" s="139" t="str">
        <x:v>RS-000498</x:v>
      </x:c>
      <x:c r="B499" s="147" t="str">
        <x:v>NAMAZ KA MUKHTASIR TREEQA</x:v>
      </x:c>
      <x:c r="C499" s="139" t="str">
        <x:v>QURAN-E-PAK</x:v>
      </x:c>
      <x:c r="D499" s="139" t="str">
        <x:v>Both</x:v>
      </x:c>
      <x:c r="E499" s="147" t="str">
        <x:v>From initial classified workbook</x:v>
      </x:c>
      <x:c r="F499" s="139" t="str">
        <x:v>Piece</x:v>
      </x:c>
      <x:c r="G499" s="139"/>
      <x:c r="H499" s="139" t="str">
        <x:v>Not stated</x:v>
      </x:c>
      <x:c r="I499" s="139" t="str">
        <x:v>PKR</x:v>
      </x:c>
      <x:c r="J499" s="140" t="n">
        <x:v>40</x:v>
      </x:c>
      <x:c r="K499" s="140" t="n">
        <x:v>34</x:v>
      </x:c>
      <x:c r="L499" s="140" t="n">
        <x:v>40</x:v>
      </x:c>
      <x:c r="M499" s="140" t="n">
        <x:v>34</x:v>
      </x:c>
      <x:c r="N499" s="141" t="n">
        <x:f>L499-M499</x:f>
        <x:v>6</x:v>
      </x:c>
      <x:c r="O499" s="142" t="n">
        <x:f>IF(L499&gt;0,N499/L499,"")</x:f>
        <x:v>0.15</x:v>
      </x:c>
      <x:c r="P499" s="142" t="n">
        <x:f>IF(M499&gt;0,N499/M499,"")</x:f>
        <x:v>0.17647058823529413</x:v>
      </x:c>
      <x:c r="Q499" s="141" t="n">
        <x:f>ROUND(L499*(1+'Assumptions'!$B$7)/'Assumptions'!$B$9,0)*'Assumptions'!$B$9</x:f>
        <x:v>45</x:v>
      </x:c>
      <x:c r="R499" s="141" t="n">
        <x:f>Q499-M499</x:f>
        <x:v>11</x:v>
      </x:c>
      <x:c r="S499" s="143" t="n">
        <x:f>'Assumptions'!$B$8</x:f>
        <x:v>12</x:v>
      </x:c>
      <x:c r="T499" s="141" t="n">
        <x:f>N499*S499</x:f>
        <x:v>72</x:v>
      </x:c>
      <x:c r="U499" s="139" t="str">
        <x:v>Source Valid</x:v>
      </x:c>
      <x:c r="V499" s="139" t="str">
        <x:v>High</x:v>
      </x:c>
      <x:c r="W499" s="147" t="str">
        <x:v>Source wholesale and buying prices retained</x:v>
      </x:c>
      <x:c r="X499" s="139" t="str">
        <x:v>Ready</x:v>
      </x:c>
      <x:c r="Y499" s="144" t="b">
        <x:v>1</x:v>
      </x:c>
      <x:c r="Z499" s="139" t="str">
        <x:v>WS RATES.pdf</x:v>
      </x:c>
      <x:c r="AA499" s="139" t="n">
        <x:v>14</x:v>
      </x:c>
      <x:c r="AB499" s="139" t="n">
        <x:v>31</x:v>
      </x:c>
      <x:c r="AC499" s="139" t="str">
        <x:v>NAMAZ KA MUKHTASIR TREE</x:v>
      </x:c>
      <x:c r="AD499" s="145" t="n">
        <x:v>40</x:v>
      </x:c>
      <x:c r="AE499" s="147" t="str">
        <x:v>Merged across PDFs — Truncated-name completion</x:v>
      </x:c>
      <x:c r="AF499" s="147" t="str">
        <x:v>Completed/updated from WS RATES.pdf</x:v>
      </x:c>
      <x:c r="AG499" s="147" t="str">
        <x:v>Exact WS RATES.pdf category</x:v>
      </x:c>
      <x:c r="AH499" s="139" t="str">
        <x:v>WS-RATES:14:31</x:v>
      </x:c>
      <x:c r="AI499" s="146"/>
      <x:c r="AJ499" s="146"/>
      <x:c r="AK499" s="146"/>
      <x:c r="AL499" s="146"/>
      <x:c r="AM499" s="146"/>
      <x:c r="AN499" s="147" t="str"/>
    </x:row>
    <x:row r="500">
      <x:c r="A500" s="139" t="str">
        <x:v>RS-000499</x:v>
      </x:c>
      <x:c r="B500" s="147" t="str">
        <x:v>ECONO BALL PEN</x:v>
      </x:c>
      <x:c r="C500" s="139" t="str">
        <x:v>BALL POINT</x:v>
      </x:c>
      <x:c r="D500" s="139" t="str">
        <x:v>Both</x:v>
      </x:c>
      <x:c r="E500" s="147" t="str">
        <x:v>From initial classified workbook</x:v>
      </x:c>
      <x:c r="F500" s="139" t="str">
        <x:v>Piece</x:v>
      </x:c>
      <x:c r="G500" s="139"/>
      <x:c r="H500" s="139" t="str">
        <x:v>Not stated</x:v>
      </x:c>
      <x:c r="I500" s="139" t="str">
        <x:v>PKR</x:v>
      </x:c>
      <x:c r="J500" s="140" t="n">
        <x:v>110</x:v>
      </x:c>
      <x:c r="K500" s="140" t="n">
        <x:v>104</x:v>
      </x:c>
      <x:c r="L500" s="140" t="n">
        <x:v>110</x:v>
      </x:c>
      <x:c r="M500" s="140" t="n">
        <x:v>104</x:v>
      </x:c>
      <x:c r="N500" s="141" t="n">
        <x:f>L500-M500</x:f>
        <x:v>6</x:v>
      </x:c>
      <x:c r="O500" s="142" t="n">
        <x:f>IF(L500&gt;0,N500/L500,"")</x:f>
        <x:v>0.05454545454545454</x:v>
      </x:c>
      <x:c r="P500" s="142" t="n">
        <x:f>IF(M500&gt;0,N500/M500,"")</x:f>
        <x:v>0.057692307692307696</x:v>
      </x:c>
      <x:c r="Q500" s="141" t="n">
        <x:f>ROUND(L500*(1+'Assumptions'!$B$7)/'Assumptions'!$B$9,0)*'Assumptions'!$B$9</x:f>
        <x:v>120</x:v>
      </x:c>
      <x:c r="R500" s="141" t="n">
        <x:f>Q500-M500</x:f>
        <x:v>16</x:v>
      </x:c>
      <x:c r="S500" s="143" t="n">
        <x:f>'Assumptions'!$B$8</x:f>
        <x:v>12</x:v>
      </x:c>
      <x:c r="T500" s="141" t="n">
        <x:f>N500*S500</x:f>
        <x:v>72</x:v>
      </x:c>
      <x:c r="U500" s="139" t="str">
        <x:v>Source Valid</x:v>
      </x:c>
      <x:c r="V500" s="139" t="str">
        <x:v>High</x:v>
      </x:c>
      <x:c r="W500" s="147" t="str">
        <x:v>Source wholesale and buying prices retained</x:v>
      </x:c>
      <x:c r="X500" s="139" t="str">
        <x:v>Ready</x:v>
      </x:c>
      <x:c r="Y500" s="144" t="b">
        <x:v>1</x:v>
      </x:c>
      <x:c r="Z500" s="139" t="str">
        <x:v>WS RATES.pdf</x:v>
      </x:c>
      <x:c r="AA500" s="139" t="n">
        <x:v>14</x:v>
      </x:c>
      <x:c r="AB500" s="139" t="n">
        <x:v>32</x:v>
      </x:c>
      <x:c r="AC500" s="139" t="str">
        <x:v>ECONO BALL PEN</x:v>
      </x:c>
      <x:c r="AD500" s="145" t="n">
        <x:v>110</x:v>
      </x:c>
      <x:c r="AE500" s="147" t="str">
        <x:v>Merged across PDFs — Exact/source-linked match</x:v>
      </x:c>
      <x:c r="AF500" s="147" t="str">
        <x:v>Exact WS RATES.pdf name</x:v>
      </x:c>
      <x:c r="AG500" s="147" t="str">
        <x:v>Exact WS RATES.pdf category</x:v>
      </x:c>
      <x:c r="AH500" s="139" t="str">
        <x:v>WS-RATES:14:32</x:v>
      </x:c>
      <x:c r="AI500" s="146"/>
      <x:c r="AJ500" s="146"/>
      <x:c r="AK500" s="146"/>
      <x:c r="AL500" s="146"/>
      <x:c r="AM500" s="146"/>
      <x:c r="AN500" s="147" t="str"/>
    </x:row>
    <x:row r="501">
      <x:c r="A501" s="139" t="str">
        <x:v>RS-000500</x:v>
      </x:c>
      <x:c r="B501" s="147" t="str">
        <x:v>MASK MEDI PLUS</x:v>
      </x:c>
      <x:c r="C501" s="139" t="str">
        <x:v>CHINA DAIRIES</x:v>
      </x:c>
      <x:c r="D501" s="139" t="str">
        <x:v>Both</x:v>
      </x:c>
      <x:c r="E501" s="147" t="str">
        <x:v>From initial classified workbook</x:v>
      </x:c>
      <x:c r="F501" s="139" t="str">
        <x:v>Piece</x:v>
      </x:c>
      <x:c r="G501" s="139"/>
      <x:c r="H501" s="139" t="str">
        <x:v>Not stated</x:v>
      </x:c>
      <x:c r="I501" s="139" t="str">
        <x:v>PKR</x:v>
      </x:c>
      <x:c r="J501" s="140" t="n">
        <x:v>170</x:v>
      </x:c>
      <x:c r="K501" s="140" t="n">
        <x:v>165</x:v>
      </x:c>
      <x:c r="L501" s="140" t="n">
        <x:v>170</x:v>
      </x:c>
      <x:c r="M501" s="140" t="n">
        <x:v>165</x:v>
      </x:c>
      <x:c r="N501" s="141" t="n">
        <x:f>L501-M501</x:f>
        <x:v>5</x:v>
      </x:c>
      <x:c r="O501" s="142" t="n">
        <x:f>IF(L501&gt;0,N501/L501,"")</x:f>
        <x:v>0.029411764705882353</x:v>
      </x:c>
      <x:c r="P501" s="142" t="n">
        <x:f>IF(M501&gt;0,N501/M501,"")</x:f>
        <x:v>0.030303030303030304</x:v>
      </x:c>
      <x:c r="Q501" s="141" t="n">
        <x:f>ROUND(L501*(1+'Assumptions'!$B$7)/'Assumptions'!$B$9,0)*'Assumptions'!$B$9</x:f>
        <x:v>185</x:v>
      </x:c>
      <x:c r="R501" s="141" t="n">
        <x:f>Q501-M501</x:f>
        <x:v>20</x:v>
      </x:c>
      <x:c r="S501" s="143" t="n">
        <x:f>'Assumptions'!$B$8</x:f>
        <x:v>12</x:v>
      </x:c>
      <x:c r="T501" s="141" t="n">
        <x:f>N501*S501</x:f>
        <x:v>60</x:v>
      </x:c>
      <x:c r="U501" s="139" t="str">
        <x:v>Source Valid</x:v>
      </x:c>
      <x:c r="V501" s="139" t="str">
        <x:v>High</x:v>
      </x:c>
      <x:c r="W501" s="147" t="str">
        <x:v>Source wholesale and buying prices retained</x:v>
      </x:c>
      <x:c r="X501" s="139" t="str">
        <x:v>Ready</x:v>
      </x:c>
      <x:c r="Y501" s="144" t="b">
        <x:v>1</x:v>
      </x:c>
      <x:c r="Z501" s="139" t="str">
        <x:v>WS RATES.pdf</x:v>
      </x:c>
      <x:c r="AA501" s="139" t="n">
        <x:v>14</x:v>
      </x:c>
      <x:c r="AB501" s="139" t="n">
        <x:v>33</x:v>
      </x:c>
      <x:c r="AC501" s="139" t="str">
        <x:v>MASK MEDI PLUS</x:v>
      </x:c>
      <x:c r="AD501" s="145" t="n">
        <x:v>170</x:v>
      </x:c>
      <x:c r="AE501" s="147" t="str">
        <x:v>Merged across PDFs — Exact/source-linked match</x:v>
      </x:c>
      <x:c r="AF501" s="147" t="str">
        <x:v>Exact WS RATES.pdf name</x:v>
      </x:c>
      <x:c r="AG501" s="147" t="str">
        <x:v>Exact WS RATES.pdf category</x:v>
      </x:c>
      <x:c r="AH501" s="139" t="str">
        <x:v>WS-RATES:14:33</x:v>
      </x:c>
      <x:c r="AI501" s="146"/>
      <x:c r="AJ501" s="146"/>
      <x:c r="AK501" s="146"/>
      <x:c r="AL501" s="146"/>
      <x:c r="AM501" s="146"/>
      <x:c r="AN501" s="147" t="str"/>
    </x:row>
    <x:row r="502">
      <x:c r="A502" s="139" t="str">
        <x:v>RS-000501</x:v>
      </x:c>
      <x:c r="B502" s="147" t="str">
        <x:v>SALAM</x:v>
      </x:c>
      <x:c r="C502" s="139" t="str">
        <x:v>BALL POINT</x:v>
      </x:c>
      <x:c r="D502" s="139" t="str">
        <x:v>Both</x:v>
      </x:c>
      <x:c r="E502" s="147" t="str">
        <x:v>From initial classified workbook</x:v>
      </x:c>
      <x:c r="F502" s="139" t="str">
        <x:v>Piece</x:v>
      </x:c>
      <x:c r="G502" s="139"/>
      <x:c r="H502" s="139" t="str">
        <x:v>Not stated</x:v>
      </x:c>
      <x:c r="I502" s="139" t="str">
        <x:v>PKR</x:v>
      </x:c>
      <x:c r="J502" s="140" t="n">
        <x:v>0</x:v>
      </x:c>
      <x:c r="K502" s="140" t="n">
        <x:v>0</x:v>
      </x:c>
      <x:c r="L502" s="140" t="n">
        <x:v>175</x:v>
      </x:c>
      <x:c r="M502" s="140" t="n">
        <x:v>155</x:v>
      </x:c>
      <x:c r="N502" s="141" t="n">
        <x:f>L502-M502</x:f>
        <x:v>20</x:v>
      </x:c>
      <x:c r="O502" s="142" t="n">
        <x:f>IF(L502&gt;0,N502/L502,"")</x:f>
        <x:v>0.11428571428571428</x:v>
      </x:c>
      <x:c r="P502" s="142" t="n">
        <x:f>IF(M502&gt;0,N502/M502,"")</x:f>
        <x:v>0.12903225806451613</x:v>
      </x:c>
      <x:c r="Q502" s="141" t="n">
        <x:f>ROUND(L502*(1+'Assumptions'!$B$7)/'Assumptions'!$B$9,0)*'Assumptions'!$B$9</x:f>
        <x:v>195</x:v>
      </x:c>
      <x:c r="R502" s="141" t="n">
        <x:f>Q502-M502</x:f>
        <x:v>40</x:v>
      </x:c>
      <x:c r="S502" s="143" t="n">
        <x:f>'Assumptions'!$B$8</x:f>
        <x:v>12</x:v>
      </x:c>
      <x:c r="T502" s="141" t="n">
        <x:f>N502*S502</x:f>
        <x:v>240</x:v>
      </x:c>
      <x:c r="U502" s="139" t="str">
        <x:v>Mocked Both Prices</x:v>
      </x:c>
      <x:c r="V502" s="139" t="str">
        <x:v>Mock</x:v>
      </x:c>
      <x:c r="W502" s="147" t="str">
        <x:v>Both values missing/zero; used category median price pattern</x:v>
      </x:c>
      <x:c r="X502" s="139" t="str">
        <x:v>Review Required</x:v>
      </x:c>
      <x:c r="Y502" s="144" t="b">
        <x:v>0</x:v>
      </x:c>
      <x:c r="Z502" s="139" t="str">
        <x:v>WS RATES.pdf</x:v>
      </x:c>
      <x:c r="AA502" s="139" t="n">
        <x:v>14</x:v>
      </x:c>
      <x:c r="AB502" s="139" t="n">
        <x:v>34</x:v>
      </x:c>
      <x:c r="AC502" s="139" t="str">
        <x:v>SALAM</x:v>
      </x:c>
      <x:c r="AD502" s="145" t="n">
        <x:v>0</x:v>
      </x:c>
      <x:c r="AE502" s="147" t="str">
        <x:v>Merged across PDFs — Exact/source-linked match</x:v>
      </x:c>
      <x:c r="AF502" s="147" t="str">
        <x:v>Exact WS RATES.pdf name</x:v>
      </x:c>
      <x:c r="AG502" s="147" t="str">
        <x:v>Exact WS RATES.pdf category</x:v>
      </x:c>
      <x:c r="AH502" s="139" t="str">
        <x:v>WS-RATES:14:34</x:v>
      </x:c>
      <x:c r="AI502" s="146"/>
      <x:c r="AJ502" s="146"/>
      <x:c r="AK502" s="146"/>
      <x:c r="AL502" s="146"/>
      <x:c r="AM502" s="146"/>
      <x:c r="AN502" s="147" t="str">
        <x:v>Both values missing/zero; used category median price pattern; Ambiguous/truncated product identity</x:v>
      </x:c>
    </x:row>
    <x:row r="503">
      <x:c r="A503" s="139" t="str">
        <x:v>RS-000502</x:v>
      </x:c>
      <x:c r="B503" s="147" t="str">
        <x:v>DL GUM STICK 9GM(BOX)</x:v>
      </x:c>
      <x:c r="C503" s="139" t="str">
        <x:v>GUM STICK</x:v>
      </x:c>
      <x:c r="D503" s="139" t="str">
        <x:v>Both</x:v>
      </x:c>
      <x:c r="E503" s="147" t="str">
        <x:v>From initial classified workbook</x:v>
      </x:c>
      <x:c r="F503" s="139" t="str">
        <x:v>Box</x:v>
      </x:c>
      <x:c r="G503" s="139"/>
      <x:c r="H503" s="139" t="str">
        <x:v>Not stated</x:v>
      </x:c>
      <x:c r="I503" s="139" t="str">
        <x:v>PKR</x:v>
      </x:c>
      <x:c r="J503" s="140" t="n">
        <x:v>936</x:v>
      </x:c>
      <x:c r="K503" s="140" t="n">
        <x:v>0</x:v>
      </x:c>
      <x:c r="L503" s="140" t="n">
        <x:v>936</x:v>
      </x:c>
      <x:c r="M503" s="140" t="n">
        <x:v>846</x:v>
      </x:c>
      <x:c r="N503" s="141" t="n">
        <x:f>L503-M503</x:f>
        <x:v>90</x:v>
      </x:c>
      <x:c r="O503" s="142" t="n">
        <x:f>IF(L503&gt;0,N503/L503,"")</x:f>
        <x:v>0.09615384615384616</x:v>
      </x:c>
      <x:c r="P503" s="142" t="n">
        <x:f>IF(M503&gt;0,N503/M503,"")</x:f>
        <x:v>0.10638297872340426</x:v>
      </x:c>
      <x:c r="Q503" s="141" t="n">
        <x:f>ROUND(L503*(1+'Assumptions'!$B$7)/'Assumptions'!$B$9,0)*'Assumptions'!$B$9</x:f>
        <x:v>1030</x:v>
      </x:c>
      <x:c r="R503" s="141" t="n">
        <x:f>Q503-M503</x:f>
        <x:v>184</x:v>
      </x:c>
      <x:c r="S503" s="143" t="n">
        <x:f>'Assumptions'!$B$8</x:f>
        <x:v>12</x:v>
      </x:c>
      <x:c r="T503" s="141" t="n">
        <x:f>N503*S503</x:f>
        <x:v>1080</x:v>
      </x:c>
      <x:c r="U503" s="139" t="str">
        <x:v>Mocked Buying</x:v>
      </x:c>
      <x:c r="V503" s="139" t="str">
        <x:v>Mock</x:v>
      </x:c>
      <x:c r="W503" s="147" t="str">
        <x:v>Buying price derived from wholesale price and category median margin</x:v>
      </x:c>
      <x:c r="X503" s="139" t="str">
        <x:v>Ready with Mock Price</x:v>
      </x:c>
      <x:c r="Y503" s="144" t="b">
        <x:v>1</x:v>
      </x:c>
      <x:c r="Z503" s="139" t="str">
        <x:v>WS RATES.pdf</x:v>
      </x:c>
      <x:c r="AA503" s="139" t="n">
        <x:v>14</x:v>
      </x:c>
      <x:c r="AB503" s="139" t="n">
        <x:v>35</x:v>
      </x:c>
      <x:c r="AC503" s="139" t="str">
        <x:v>DL GUM STICK 9GM(BOX)</x:v>
      </x:c>
      <x:c r="AD503" s="145" t="n">
        <x:v>936</x:v>
      </x:c>
      <x:c r="AE503" s="147" t="str">
        <x:v>Merged across PDFs — Exact/source-linked match</x:v>
      </x:c>
      <x:c r="AF503" s="147" t="str">
        <x:v>Exact WS RATES.pdf name</x:v>
      </x:c>
      <x:c r="AG503" s="147" t="str">
        <x:v>Exact WS RATES.pdf category</x:v>
      </x:c>
      <x:c r="AH503" s="139" t="str">
        <x:v>WS-RATES:14:35</x:v>
      </x:c>
      <x:c r="AI503" s="146"/>
      <x:c r="AJ503" s="146"/>
      <x:c r="AK503" s="146"/>
      <x:c r="AL503" s="146"/>
      <x:c r="AM503" s="146"/>
      <x:c r="AN503" s="147" t="str">
        <x:v>Buying price derived from wholesale price and category median margin</x:v>
      </x:c>
    </x:row>
    <x:row r="504">
      <x:c r="A504" s="139" t="str">
        <x:v>RS-000503</x:v>
      </x:c>
      <x:c r="B504" s="147" t="str">
        <x:v>KIDDY SET SQUARE</x:v>
      </x:c>
      <x:c r="C504" s="139" t="str">
        <x:v>D-SET SQARE</x:v>
      </x:c>
      <x:c r="D504" s="139" t="str">
        <x:v>Both</x:v>
      </x:c>
      <x:c r="E504" s="147" t="str">
        <x:v>From initial classified workbook</x:v>
      </x:c>
      <x:c r="F504" s="139" t="str">
        <x:v>Set</x:v>
      </x:c>
      <x:c r="G504" s="139"/>
      <x:c r="H504" s="139" t="str">
        <x:v>Not stated</x:v>
      </x:c>
      <x:c r="I504" s="139" t="str">
        <x:v>PKR</x:v>
      </x:c>
      <x:c r="J504" s="140" t="n">
        <x:v>35</x:v>
      </x:c>
      <x:c r="K504" s="140" t="n">
        <x:v>30</x:v>
      </x:c>
      <x:c r="L504" s="140" t="n">
        <x:v>35</x:v>
      </x:c>
      <x:c r="M504" s="140" t="n">
        <x:v>30</x:v>
      </x:c>
      <x:c r="N504" s="141" t="n">
        <x:f>L504-M504</x:f>
        <x:v>5</x:v>
      </x:c>
      <x:c r="O504" s="142" t="n">
        <x:f>IF(L504&gt;0,N504/L504,"")</x:f>
        <x:v>0.14285714285714285</x:v>
      </x:c>
      <x:c r="P504" s="142" t="n">
        <x:f>IF(M504&gt;0,N504/M504,"")</x:f>
        <x:v>0.16666666666666666</x:v>
      </x:c>
      <x:c r="Q504" s="141" t="n">
        <x:f>ROUND(L504*(1+'Assumptions'!$B$7)/'Assumptions'!$B$9,0)*'Assumptions'!$B$9</x:f>
        <x:v>40</x:v>
      </x:c>
      <x:c r="R504" s="141" t="n">
        <x:f>Q504-M504</x:f>
        <x:v>10</x:v>
      </x:c>
      <x:c r="S504" s="143" t="n">
        <x:f>'Assumptions'!$B$8</x:f>
        <x:v>12</x:v>
      </x:c>
      <x:c r="T504" s="141" t="n">
        <x:f>N504*S504</x:f>
        <x:v>60</x:v>
      </x:c>
      <x:c r="U504" s="139" t="str">
        <x:v>Source Valid</x:v>
      </x:c>
      <x:c r="V504" s="139" t="str">
        <x:v>High</x:v>
      </x:c>
      <x:c r="W504" s="147" t="str">
        <x:v>Source wholesale and buying prices retained</x:v>
      </x:c>
      <x:c r="X504" s="139" t="str">
        <x:v>Ready</x:v>
      </x:c>
      <x:c r="Y504" s="144" t="b">
        <x:v>1</x:v>
      </x:c>
      <x:c r="Z504" s="139" t="str">
        <x:v>WS RATES.pdf</x:v>
      </x:c>
      <x:c r="AA504" s="139" t="n">
        <x:v>14</x:v>
      </x:c>
      <x:c r="AB504" s="139" t="n">
        <x:v>36</x:v>
      </x:c>
      <x:c r="AC504" s="139" t="str">
        <x:v>KIDDY SET SQUARE</x:v>
      </x:c>
      <x:c r="AD504" s="145" t="n">
        <x:v>35</x:v>
      </x:c>
      <x:c r="AE504" s="147" t="str">
        <x:v>Merged across PDFs — Exact/source-linked match</x:v>
      </x:c>
      <x:c r="AF504" s="147" t="str">
        <x:v>Exact WS RATES.pdf name</x:v>
      </x:c>
      <x:c r="AG504" s="147" t="str">
        <x:v>Exact WS RATES.pdf category</x:v>
      </x:c>
      <x:c r="AH504" s="139" t="str">
        <x:v>WS-RATES:14:36</x:v>
      </x:c>
      <x:c r="AI504" s="146"/>
      <x:c r="AJ504" s="146"/>
      <x:c r="AK504" s="146"/>
      <x:c r="AL504" s="146"/>
      <x:c r="AM504" s="146"/>
      <x:c r="AN504" s="147" t="str"/>
    </x:row>
    <x:row r="505">
      <x:c r="A505" s="139" t="str">
        <x:v>RS-000504</x:v>
      </x:c>
      <x:c r="B505" s="147" t="str">
        <x:v>JB-4 GUM STICK (24 PCS) BOX</x:v>
      </x:c>
      <x:c r="C505" s="139" t="str">
        <x:v>GUM STICK</x:v>
      </x:c>
      <x:c r="D505" s="139" t="str">
        <x:v>Wholesale/Bulk</x:v>
      </x:c>
      <x:c r="E505" s="147" t="str">
        <x:v>From initial classified workbook</x:v>
      </x:c>
      <x:c r="F505" s="139" t="str">
        <x:v>Box</x:v>
      </x:c>
      <x:c r="G505" s="139" t="n">
        <x:v>24</x:v>
      </x:c>
      <x:c r="H505" s="139" t="str">
        <x:v>Parsed from product name</x:v>
      </x:c>
      <x:c r="I505" s="139" t="str">
        <x:v>PKR</x:v>
      </x:c>
      <x:c r="J505" s="140" t="n">
        <x:v>960</x:v>
      </x:c>
      <x:c r="K505" s="140" t="n">
        <x:v>875</x:v>
      </x:c>
      <x:c r="L505" s="140" t="n">
        <x:v>960</x:v>
      </x:c>
      <x:c r="M505" s="140" t="n">
        <x:v>875</x:v>
      </x:c>
      <x:c r="N505" s="141" t="n">
        <x:f>L505-M505</x:f>
        <x:v>85</x:v>
      </x:c>
      <x:c r="O505" s="142" t="n">
        <x:f>IF(L505&gt;0,N505/L505,"")</x:f>
        <x:v>0.08854166666666667</x:v>
      </x:c>
      <x:c r="P505" s="142" t="n">
        <x:f>IF(M505&gt;0,N505/M505,"")</x:f>
        <x:v>0.09714285714285714</x:v>
      </x:c>
      <x:c r="Q505" s="141" t="n">
        <x:f>ROUND(L505*(1+'Assumptions'!$B$7)/'Assumptions'!$B$9,0)*'Assumptions'!$B$9</x:f>
        <x:v>1055</x:v>
      </x:c>
      <x:c r="R505" s="141" t="n">
        <x:f>Q505-M505</x:f>
        <x:v>180</x:v>
      </x:c>
      <x:c r="S505" s="143" t="n">
        <x:f>'Assumptions'!$B$8</x:f>
        <x:v>12</x:v>
      </x:c>
      <x:c r="T505" s="141" t="n">
        <x:f>N505*S505</x:f>
        <x:v>1020</x:v>
      </x:c>
      <x:c r="U505" s="139" t="str">
        <x:v>Source Valid</x:v>
      </x:c>
      <x:c r="V505" s="139" t="str">
        <x:v>High</x:v>
      </x:c>
      <x:c r="W505" s="147" t="str">
        <x:v>Source wholesale and buying prices retained</x:v>
      </x:c>
      <x:c r="X505" s="139" t="str">
        <x:v>Ready</x:v>
      </x:c>
      <x:c r="Y505" s="144" t="b">
        <x:v>1</x:v>
      </x:c>
      <x:c r="Z505" s="139" t="str">
        <x:v>WS RATES.pdf</x:v>
      </x:c>
      <x:c r="AA505" s="139" t="n">
        <x:v>14</x:v>
      </x:c>
      <x:c r="AB505" s="139" t="n">
        <x:v>37</x:v>
      </x:c>
      <x:c r="AC505" s="139" t="str">
        <x:v>JB-4 GUM STICK (24 PCS) BO</x:v>
      </x:c>
      <x:c r="AD505" s="145" t="n">
        <x:v>960</x:v>
      </x:c>
      <x:c r="AE505" s="147" t="str">
        <x:v>Merged across PDFs — Truncated-name completion</x:v>
      </x:c>
      <x:c r="AF505" s="147" t="str">
        <x:v>Completed/updated from WS RATES.pdf</x:v>
      </x:c>
      <x:c r="AG505" s="147" t="str">
        <x:v>Exact WS RATES.pdf category</x:v>
      </x:c>
      <x:c r="AH505" s="139" t="str">
        <x:v>WS-RATES:14:37</x:v>
      </x:c>
      <x:c r="AI505" s="146"/>
      <x:c r="AJ505" s="146"/>
      <x:c r="AK505" s="146"/>
      <x:c r="AL505" s="146"/>
      <x:c r="AM505" s="146"/>
      <x:c r="AN505" s="147" t="str"/>
    </x:row>
    <x:row r="506">
      <x:c r="A506" s="139" t="str">
        <x:v>RS-000505</x:v>
      </x:c>
      <x:c r="B506" s="147" t="str">
        <x:v>JB-4 GUM STICK (1 PCS)</x:v>
      </x:c>
      <x:c r="C506" s="139" t="str">
        <x:v>GUM STICK</x:v>
      </x:c>
      <x:c r="D506" s="139" t="str">
        <x:v>Both</x:v>
      </x:c>
      <x:c r="E506" s="147" t="str">
        <x:v>From initial classified workbook</x:v>
      </x:c>
      <x:c r="F506" s="139" t="str">
        <x:v>Piece</x:v>
      </x:c>
      <x:c r="G506" s="139" t="n">
        <x:v>1</x:v>
      </x:c>
      <x:c r="H506" s="139" t="str">
        <x:v>Parsed from product name</x:v>
      </x:c>
      <x:c r="I506" s="139" t="str">
        <x:v>PKR</x:v>
      </x:c>
      <x:c r="J506" s="140" t="n">
        <x:v>40</x:v>
      </x:c>
      <x:c r="K506" s="140" t="n">
        <x:v>36</x:v>
      </x:c>
      <x:c r="L506" s="140" t="n">
        <x:v>40</x:v>
      </x:c>
      <x:c r="M506" s="140" t="n">
        <x:v>36</x:v>
      </x:c>
      <x:c r="N506" s="141" t="n">
        <x:f>L506-M506</x:f>
        <x:v>4</x:v>
      </x:c>
      <x:c r="O506" s="142" t="n">
        <x:f>IF(L506&gt;0,N506/L506,"")</x:f>
        <x:v>0.1</x:v>
      </x:c>
      <x:c r="P506" s="142" t="n">
        <x:f>IF(M506&gt;0,N506/M506,"")</x:f>
        <x:v>0.1111111111111111</x:v>
      </x:c>
      <x:c r="Q506" s="141" t="n">
        <x:f>ROUND(L506*(1+'Assumptions'!$B$7)/'Assumptions'!$B$9,0)*'Assumptions'!$B$9</x:f>
        <x:v>45</x:v>
      </x:c>
      <x:c r="R506" s="141" t="n">
        <x:f>Q506-M506</x:f>
        <x:v>9</x:v>
      </x:c>
      <x:c r="S506" s="143" t="n">
        <x:f>'Assumptions'!$B$8</x:f>
        <x:v>12</x:v>
      </x:c>
      <x:c r="T506" s="141" t="n">
        <x:f>N506*S506</x:f>
        <x:v>48</x:v>
      </x:c>
      <x:c r="U506" s="139" t="str">
        <x:v>Source Valid</x:v>
      </x:c>
      <x:c r="V506" s="139" t="str">
        <x:v>High</x:v>
      </x:c>
      <x:c r="W506" s="147" t="str">
        <x:v>Source wholesale and buying prices retained</x:v>
      </x:c>
      <x:c r="X506" s="139" t="str">
        <x:v>Ready</x:v>
      </x:c>
      <x:c r="Y506" s="144" t="b">
        <x:v>1</x:v>
      </x:c>
      <x:c r="Z506" s="139" t="str">
        <x:v>WS RATES.pdf</x:v>
      </x:c>
      <x:c r="AA506" s="139" t="n">
        <x:v>15</x:v>
      </x:c>
      <x:c r="AB506" s="139" t="n">
        <x:v>2</x:v>
      </x:c>
      <x:c r="AC506" s="139" t="str">
        <x:v>JB-4 GUM STICK (1 PCS)</x:v>
      </x:c>
      <x:c r="AD506" s="145" t="n">
        <x:v>40</x:v>
      </x:c>
      <x:c r="AE506" s="147" t="str">
        <x:v>Merged across PDFs — Exact/source-linked match</x:v>
      </x:c>
      <x:c r="AF506" s="147" t="str">
        <x:v>Exact WS RATES.pdf name</x:v>
      </x:c>
      <x:c r="AG506" s="147" t="str">
        <x:v>Exact WS RATES.pdf category</x:v>
      </x:c>
      <x:c r="AH506" s="139" t="str">
        <x:v>WS-RATES:15:2</x:v>
      </x:c>
      <x:c r="AI506" s="146"/>
      <x:c r="AJ506" s="146"/>
      <x:c r="AK506" s="146"/>
      <x:c r="AL506" s="146"/>
      <x:c r="AM506" s="146"/>
      <x:c r="AN506" s="147" t="str"/>
    </x:row>
    <x:row r="507">
      <x:c r="A507" s="139" t="str">
        <x:v>RS-000506</x:v>
      </x:c>
      <x:c r="B507" s="147" t="str">
        <x:v>ORO 2010 ERASER (COLOUR)</x:v>
      </x:c>
      <x:c r="C507" s="139" t="str">
        <x:v>ERASERS</x:v>
      </x:c>
      <x:c r="D507" s="139" t="str">
        <x:v>Both</x:v>
      </x:c>
      <x:c r="E507" s="147" t="str">
        <x:v>From initial classified workbook</x:v>
      </x:c>
      <x:c r="F507" s="139" t="str">
        <x:v>Piece</x:v>
      </x:c>
      <x:c r="G507" s="139"/>
      <x:c r="H507" s="139" t="str">
        <x:v>Not stated</x:v>
      </x:c>
      <x:c r="I507" s="139" t="str">
        <x:v>PKR</x:v>
      </x:c>
      <x:c r="J507" s="140" t="n">
        <x:v>340</x:v>
      </x:c>
      <x:c r="K507" s="140" t="n">
        <x:v>275</x:v>
      </x:c>
      <x:c r="L507" s="140" t="n">
        <x:v>340</x:v>
      </x:c>
      <x:c r="M507" s="140" t="n">
        <x:v>275</x:v>
      </x:c>
      <x:c r="N507" s="141" t="n">
        <x:f>L507-M507</x:f>
        <x:v>65</x:v>
      </x:c>
      <x:c r="O507" s="142" t="n">
        <x:f>IF(L507&gt;0,N507/L507,"")</x:f>
        <x:v>0.19117647058823528</x:v>
      </x:c>
      <x:c r="P507" s="142" t="n">
        <x:f>IF(M507&gt;0,N507/M507,"")</x:f>
        <x:v>0.23636363636363636</x:v>
      </x:c>
      <x:c r="Q507" s="141" t="n">
        <x:f>ROUND(L507*(1+'Assumptions'!$B$7)/'Assumptions'!$B$9,0)*'Assumptions'!$B$9</x:f>
        <x:v>375</x:v>
      </x:c>
      <x:c r="R507" s="141" t="n">
        <x:f>Q507-M507</x:f>
        <x:v>100</x:v>
      </x:c>
      <x:c r="S507" s="143" t="n">
        <x:f>'Assumptions'!$B$8</x:f>
        <x:v>12</x:v>
      </x:c>
      <x:c r="T507" s="141" t="n">
        <x:f>N507*S507</x:f>
        <x:v>780</x:v>
      </x:c>
      <x:c r="U507" s="139" t="str">
        <x:v>Source Valid</x:v>
      </x:c>
      <x:c r="V507" s="139" t="str">
        <x:v>High</x:v>
      </x:c>
      <x:c r="W507" s="147" t="str">
        <x:v>Source wholesale and buying prices retained</x:v>
      </x:c>
      <x:c r="X507" s="139" t="str">
        <x:v>Ready</x:v>
      </x:c>
      <x:c r="Y507" s="144" t="b">
        <x:v>1</x:v>
      </x:c>
      <x:c r="Z507" s="139" t="str">
        <x:v>WS RATES.pdf</x:v>
      </x:c>
      <x:c r="AA507" s="139" t="n">
        <x:v>15</x:v>
      </x:c>
      <x:c r="AB507" s="139" t="n">
        <x:v>3</x:v>
      </x:c>
      <x:c r="AC507" s="139" t="str">
        <x:v>ORO 2010 ERASER (COLOUR</x:v>
      </x:c>
      <x:c r="AD507" s="145" t="n">
        <x:v>340</x:v>
      </x:c>
      <x:c r="AE507" s="147" t="str">
        <x:v>Merged across PDFs — Exact/source-linked match</x:v>
      </x:c>
      <x:c r="AF507" s="147" t="str">
        <x:v>Completed/updated from WS RATES.pdf</x:v>
      </x:c>
      <x:c r="AG507" s="147" t="str">
        <x:v>Exact WS RATES.pdf category</x:v>
      </x:c>
      <x:c r="AH507" s="139" t="str">
        <x:v>WS-RATES:15:3</x:v>
      </x:c>
      <x:c r="AI507" s="146"/>
      <x:c r="AJ507" s="146"/>
      <x:c r="AK507" s="146"/>
      <x:c r="AL507" s="146"/>
      <x:c r="AM507" s="146"/>
      <x:c r="AN507" s="147" t="str"/>
    </x:row>
    <x:row r="508">
      <x:c r="A508" s="139" t="str">
        <x:v>RS-000507</x:v>
      </x:c>
      <x:c r="B508" s="147" t="str">
        <x:v>RAZA DRAFTING PAD LARGE</x:v>
      </x:c>
      <x:c r="C508" s="139" t="str">
        <x:v>drawing copy</x:v>
      </x:c>
      <x:c r="D508" s="139" t="str">
        <x:v>Both</x:v>
      </x:c>
      <x:c r="E508" s="147" t="str">
        <x:v>From initial classified workbook</x:v>
      </x:c>
      <x:c r="F508" s="139" t="str">
        <x:v>Piece</x:v>
      </x:c>
      <x:c r="G508" s="139"/>
      <x:c r="H508" s="139" t="str">
        <x:v>Not stated</x:v>
      </x:c>
      <x:c r="I508" s="139" t="str">
        <x:v>PKR</x:v>
      </x:c>
      <x:c r="J508" s="140" t="n">
        <x:v>90</x:v>
      </x:c>
      <x:c r="K508" s="140" t="n">
        <x:v>85</x:v>
      </x:c>
      <x:c r="L508" s="140" t="n">
        <x:v>90</x:v>
      </x:c>
      <x:c r="M508" s="140" t="n">
        <x:v>85</x:v>
      </x:c>
      <x:c r="N508" s="141" t="n">
        <x:f>L508-M508</x:f>
        <x:v>5</x:v>
      </x:c>
      <x:c r="O508" s="142" t="n">
        <x:f>IF(L508&gt;0,N508/L508,"")</x:f>
        <x:v>0.05555555555555555</x:v>
      </x:c>
      <x:c r="P508" s="142" t="n">
        <x:f>IF(M508&gt;0,N508/M508,"")</x:f>
        <x:v>0.058823529411764705</x:v>
      </x:c>
      <x:c r="Q508" s="141" t="n">
        <x:f>ROUND(L508*(1+'Assumptions'!$B$7)/'Assumptions'!$B$9,0)*'Assumptions'!$B$9</x:f>
        <x:v>100</x:v>
      </x:c>
      <x:c r="R508" s="141" t="n">
        <x:f>Q508-M508</x:f>
        <x:v>15</x:v>
      </x:c>
      <x:c r="S508" s="143" t="n">
        <x:f>'Assumptions'!$B$8</x:f>
        <x:v>12</x:v>
      </x:c>
      <x:c r="T508" s="141" t="n">
        <x:f>N508*S508</x:f>
        <x:v>60</x:v>
      </x:c>
      <x:c r="U508" s="139" t="str">
        <x:v>Source Valid</x:v>
      </x:c>
      <x:c r="V508" s="139" t="str">
        <x:v>High</x:v>
      </x:c>
      <x:c r="W508" s="147" t="str">
        <x:v>Source wholesale and buying prices retained</x:v>
      </x:c>
      <x:c r="X508" s="139" t="str">
        <x:v>Ready</x:v>
      </x:c>
      <x:c r="Y508" s="144" t="b">
        <x:v>1</x:v>
      </x:c>
      <x:c r="Z508" s="139" t="str">
        <x:v>WS RATES.pdf</x:v>
      </x:c>
      <x:c r="AA508" s="139" t="n">
        <x:v>15</x:v>
      </x:c>
      <x:c r="AB508" s="139" t="n">
        <x:v>4</x:v>
      </x:c>
      <x:c r="AC508" s="139" t="str">
        <x:v>RAZA DRAFTING PAD LARGE</x:v>
      </x:c>
      <x:c r="AD508" s="145" t="n">
        <x:v>90</x:v>
      </x:c>
      <x:c r="AE508" s="147" t="str">
        <x:v>Merged across PDFs — Exact/source-linked match</x:v>
      </x:c>
      <x:c r="AF508" s="147" t="str">
        <x:v>Exact WS RATES.pdf name</x:v>
      </x:c>
      <x:c r="AG508" s="147" t="str">
        <x:v>Exact WS RATES.pdf category</x:v>
      </x:c>
      <x:c r="AH508" s="139" t="str">
        <x:v>WS-RATES:15:4</x:v>
      </x:c>
      <x:c r="AI508" s="146"/>
      <x:c r="AJ508" s="146"/>
      <x:c r="AK508" s="146"/>
      <x:c r="AL508" s="146"/>
      <x:c r="AM508" s="146"/>
      <x:c r="AN508" s="147" t="str"/>
    </x:row>
    <x:row r="509">
      <x:c r="A509" s="139" t="str">
        <x:v>RS-000508</x:v>
      </x:c>
      <x:c r="B509" s="147" t="str">
        <x:v>RAZA DRAFTING PAD SMALL</x:v>
      </x:c>
      <x:c r="C509" s="139" t="str">
        <x:v>drawing copy</x:v>
      </x:c>
      <x:c r="D509" s="139" t="str">
        <x:v>Both</x:v>
      </x:c>
      <x:c r="E509" s="147" t="str">
        <x:v>From initial classified workbook</x:v>
      </x:c>
      <x:c r="F509" s="139" t="str">
        <x:v>Piece</x:v>
      </x:c>
      <x:c r="G509" s="139"/>
      <x:c r="H509" s="139" t="str">
        <x:v>Not stated</x:v>
      </x:c>
      <x:c r="I509" s="139" t="str">
        <x:v>PKR</x:v>
      </x:c>
      <x:c r="J509" s="140" t="n">
        <x:v>50</x:v>
      </x:c>
      <x:c r="K509" s="140" t="n">
        <x:v>40</x:v>
      </x:c>
      <x:c r="L509" s="140" t="n">
        <x:v>50</x:v>
      </x:c>
      <x:c r="M509" s="140" t="n">
        <x:v>40</x:v>
      </x:c>
      <x:c r="N509" s="141" t="n">
        <x:f>L509-M509</x:f>
        <x:v>10</x:v>
      </x:c>
      <x:c r="O509" s="142" t="n">
        <x:f>IF(L509&gt;0,N509/L509,"")</x:f>
        <x:v>0.2</x:v>
      </x:c>
      <x:c r="P509" s="142" t="n">
        <x:f>IF(M509&gt;0,N509/M509,"")</x:f>
        <x:v>0.25</x:v>
      </x:c>
      <x:c r="Q509" s="141" t="n">
        <x:f>ROUND(L509*(1+'Assumptions'!$B$7)/'Assumptions'!$B$9,0)*'Assumptions'!$B$9</x:f>
        <x:v>55</x:v>
      </x:c>
      <x:c r="R509" s="141" t="n">
        <x:f>Q509-M509</x:f>
        <x:v>15</x:v>
      </x:c>
      <x:c r="S509" s="143" t="n">
        <x:f>'Assumptions'!$B$8</x:f>
        <x:v>12</x:v>
      </x:c>
      <x:c r="T509" s="141" t="n">
        <x:f>N509*S509</x:f>
        <x:v>120</x:v>
      </x:c>
      <x:c r="U509" s="139" t="str">
        <x:v>Source Valid</x:v>
      </x:c>
      <x:c r="V509" s="139" t="str">
        <x:v>High</x:v>
      </x:c>
      <x:c r="W509" s="147" t="str">
        <x:v>Source wholesale and buying prices retained</x:v>
      </x:c>
      <x:c r="X509" s="139" t="str">
        <x:v>Ready</x:v>
      </x:c>
      <x:c r="Y509" s="144" t="b">
        <x:v>1</x:v>
      </x:c>
      <x:c r="Z509" s="139" t="str">
        <x:v>WS RATES.pdf</x:v>
      </x:c>
      <x:c r="AA509" s="139" t="n">
        <x:v>15</x:v>
      </x:c>
      <x:c r="AB509" s="139" t="n">
        <x:v>5</x:v>
      </x:c>
      <x:c r="AC509" s="139" t="str">
        <x:v>RAZA DRAFTING PAD SMALL</x:v>
      </x:c>
      <x:c r="AD509" s="145" t="n">
        <x:v>50</x:v>
      </x:c>
      <x:c r="AE509" s="147" t="str">
        <x:v>Merged across PDFs — Exact/source-linked match</x:v>
      </x:c>
      <x:c r="AF509" s="147" t="str">
        <x:v>Exact WS RATES.pdf name</x:v>
      </x:c>
      <x:c r="AG509" s="147" t="str">
        <x:v>Exact WS RATES.pdf category</x:v>
      </x:c>
      <x:c r="AH509" s="139" t="str">
        <x:v>WS-RATES:15:5</x:v>
      </x:c>
      <x:c r="AI509" s="146"/>
      <x:c r="AJ509" s="146"/>
      <x:c r="AK509" s="146"/>
      <x:c r="AL509" s="146"/>
      <x:c r="AM509" s="146"/>
      <x:c r="AN509" s="147" t="str"/>
    </x:row>
    <x:row r="510">
      <x:c r="A510" s="139" t="str">
        <x:v>RS-000509</x:v>
      </x:c>
      <x:c r="B510" s="147" t="str">
        <x:v>ORO INK PEN FUSION</x:v>
      </x:c>
      <x:c r="C510" s="139" t="str">
        <x:v>Fountain pen</x:v>
      </x:c>
      <x:c r="D510" s="139" t="str">
        <x:v>Both</x:v>
      </x:c>
      <x:c r="E510" s="147" t="str">
        <x:v>From initial classified workbook</x:v>
      </x:c>
      <x:c r="F510" s="139" t="str">
        <x:v>Piece</x:v>
      </x:c>
      <x:c r="G510" s="139"/>
      <x:c r="H510" s="139" t="str">
        <x:v>Not stated</x:v>
      </x:c>
      <x:c r="I510" s="139" t="str">
        <x:v>PKR</x:v>
      </x:c>
      <x:c r="J510" s="140" t="n">
        <x:v>640</x:v>
      </x:c>
      <x:c r="K510" s="140" t="n">
        <x:v>610</x:v>
      </x:c>
      <x:c r="L510" s="140" t="n">
        <x:v>640</x:v>
      </x:c>
      <x:c r="M510" s="140" t="n">
        <x:v>610</x:v>
      </x:c>
      <x:c r="N510" s="141" t="n">
        <x:f>L510-M510</x:f>
        <x:v>30</x:v>
      </x:c>
      <x:c r="O510" s="142" t="n">
        <x:f>IF(L510&gt;0,N510/L510,"")</x:f>
        <x:v>0.046875</x:v>
      </x:c>
      <x:c r="P510" s="142" t="n">
        <x:f>IF(M510&gt;0,N510/M510,"")</x:f>
        <x:v>0.04918032786885246</x:v>
      </x:c>
      <x:c r="Q510" s="141" t="n">
        <x:f>ROUND(L510*(1+'Assumptions'!$B$7)/'Assumptions'!$B$9,0)*'Assumptions'!$B$9</x:f>
        <x:v>705</x:v>
      </x:c>
      <x:c r="R510" s="141" t="n">
        <x:f>Q510-M510</x:f>
        <x:v>95</x:v>
      </x:c>
      <x:c r="S510" s="143" t="n">
        <x:f>'Assumptions'!$B$8</x:f>
        <x:v>12</x:v>
      </x:c>
      <x:c r="T510" s="141" t="n">
        <x:f>N510*S510</x:f>
        <x:v>360</x:v>
      </x:c>
      <x:c r="U510" s="139" t="str">
        <x:v>Source Valid</x:v>
      </x:c>
      <x:c r="V510" s="139" t="str">
        <x:v>High</x:v>
      </x:c>
      <x:c r="W510" s="147" t="str">
        <x:v>Source wholesale and buying prices retained</x:v>
      </x:c>
      <x:c r="X510" s="139" t="str">
        <x:v>Ready</x:v>
      </x:c>
      <x:c r="Y510" s="144" t="b">
        <x:v>1</x:v>
      </x:c>
      <x:c r="Z510" s="139" t="str">
        <x:v>WS RATES.pdf</x:v>
      </x:c>
      <x:c r="AA510" s="139" t="n">
        <x:v>15</x:v>
      </x:c>
      <x:c r="AB510" s="139" t="n">
        <x:v>6</x:v>
      </x:c>
      <x:c r="AC510" s="139" t="str">
        <x:v>ORO INK PEN FUSION</x:v>
      </x:c>
      <x:c r="AD510" s="145" t="n">
        <x:v>640</x:v>
      </x:c>
      <x:c r="AE510" s="147" t="str">
        <x:v>Merged across PDFs — Exact/source-linked match</x:v>
      </x:c>
      <x:c r="AF510" s="147" t="str">
        <x:v>Exact WS RATES.pdf name</x:v>
      </x:c>
      <x:c r="AG510" s="147" t="str">
        <x:v>Exact WS RATES.pdf category</x:v>
      </x:c>
      <x:c r="AH510" s="139" t="str">
        <x:v>WS-RATES:15:6</x:v>
      </x:c>
      <x:c r="AI510" s="146"/>
      <x:c r="AJ510" s="146"/>
      <x:c r="AK510" s="146"/>
      <x:c r="AL510" s="146"/>
      <x:c r="AM510" s="146"/>
      <x:c r="AN510" s="147" t="str"/>
    </x:row>
    <x:row r="511">
      <x:c r="A511" s="139" t="str">
        <x:v>RS-000510</x:v>
      </x:c>
      <x:c r="B511" s="147" t="str">
        <x:v>HAUSER (6058)</x:v>
      </x:c>
      <x:c r="C511" s="139" t="str">
        <x:v>GEL PEN</x:v>
      </x:c>
      <x:c r="D511" s="139" t="str">
        <x:v>Both</x:v>
      </x:c>
      <x:c r="E511" s="147" t="str">
        <x:v>From initial classified workbook</x:v>
      </x:c>
      <x:c r="F511" s="139" t="str">
        <x:v>Piece</x:v>
      </x:c>
      <x:c r="G511" s="139"/>
      <x:c r="H511" s="139" t="str">
        <x:v>Not stated</x:v>
      </x:c>
      <x:c r="I511" s="139" t="str">
        <x:v>PKR</x:v>
      </x:c>
      <x:c r="J511" s="140" t="n">
        <x:v>384</x:v>
      </x:c>
      <x:c r="K511" s="140" t="n">
        <x:v>330</x:v>
      </x:c>
      <x:c r="L511" s="140" t="n">
        <x:v>384</x:v>
      </x:c>
      <x:c r="M511" s="140" t="n">
        <x:v>330</x:v>
      </x:c>
      <x:c r="N511" s="141" t="n">
        <x:f>L511-M511</x:f>
        <x:v>54</x:v>
      </x:c>
      <x:c r="O511" s="142" t="n">
        <x:f>IF(L511&gt;0,N511/L511,"")</x:f>
        <x:v>0.140625</x:v>
      </x:c>
      <x:c r="P511" s="142" t="n">
        <x:f>IF(M511&gt;0,N511/M511,"")</x:f>
        <x:v>0.16363636363636364</x:v>
      </x:c>
      <x:c r="Q511" s="141" t="n">
        <x:f>ROUND(L511*(1+'Assumptions'!$B$7)/'Assumptions'!$B$9,0)*'Assumptions'!$B$9</x:f>
        <x:v>420</x:v>
      </x:c>
      <x:c r="R511" s="141" t="n">
        <x:f>Q511-M511</x:f>
        <x:v>90</x:v>
      </x:c>
      <x:c r="S511" s="143" t="n">
        <x:f>'Assumptions'!$B$8</x:f>
        <x:v>12</x:v>
      </x:c>
      <x:c r="T511" s="141" t="n">
        <x:f>N511*S511</x:f>
        <x:v>648</x:v>
      </x:c>
      <x:c r="U511" s="139" t="str">
        <x:v>Source Valid</x:v>
      </x:c>
      <x:c r="V511" s="139" t="str">
        <x:v>High</x:v>
      </x:c>
      <x:c r="W511" s="147" t="str">
        <x:v>Source wholesale and buying prices retained</x:v>
      </x:c>
      <x:c r="X511" s="139" t="str">
        <x:v>Ready</x:v>
      </x:c>
      <x:c r="Y511" s="144" t="b">
        <x:v>1</x:v>
      </x:c>
      <x:c r="Z511" s="139" t="str">
        <x:v>WS RATES.pdf</x:v>
      </x:c>
      <x:c r="AA511" s="139" t="n">
        <x:v>15</x:v>
      </x:c>
      <x:c r="AB511" s="139" t="n">
        <x:v>7</x:v>
      </x:c>
      <x:c r="AC511" s="139" t="str">
        <x:v>HAUSER (6058)</x:v>
      </x:c>
      <x:c r="AD511" s="145" t="n">
        <x:v>384</x:v>
      </x:c>
      <x:c r="AE511" s="147" t="str">
        <x:v>Merged across PDFs — Exact/source-linked match</x:v>
      </x:c>
      <x:c r="AF511" s="147" t="str">
        <x:v>Exact WS RATES.pdf name</x:v>
      </x:c>
      <x:c r="AG511" s="147" t="str">
        <x:v>Exact WS RATES.pdf category</x:v>
      </x:c>
      <x:c r="AH511" s="139" t="str">
        <x:v>WS-RATES:15:7</x:v>
      </x:c>
      <x:c r="AI511" s="146"/>
      <x:c r="AJ511" s="146"/>
      <x:c r="AK511" s="146"/>
      <x:c r="AL511" s="146"/>
      <x:c r="AM511" s="146"/>
      <x:c r="AN511" s="147" t="str"/>
    </x:row>
    <x:row r="512">
      <x:c r="A512" s="139" t="str">
        <x:v>RS-000511</x:v>
      </x:c>
      <x:c r="B512" s="147" t="str">
        <x:v>GEL PEN TUZOOO (1016)</x:v>
      </x:c>
      <x:c r="C512" s="139" t="str">
        <x:v>GEL PEN</x:v>
      </x:c>
      <x:c r="D512" s="139" t="str">
        <x:v>Both</x:v>
      </x:c>
      <x:c r="E512" s="147" t="str">
        <x:v>From initial classified workbook</x:v>
      </x:c>
      <x:c r="F512" s="139" t="str">
        <x:v>Piece</x:v>
      </x:c>
      <x:c r="G512" s="139"/>
      <x:c r="H512" s="139" t="str">
        <x:v>Not stated</x:v>
      </x:c>
      <x:c r="I512" s="139" t="str">
        <x:v>PKR</x:v>
      </x:c>
      <x:c r="J512" s="140" t="n">
        <x:v>480</x:v>
      </x:c>
      <x:c r="K512" s="140" t="n">
        <x:v>400</x:v>
      </x:c>
      <x:c r="L512" s="140" t="n">
        <x:v>480</x:v>
      </x:c>
      <x:c r="M512" s="140" t="n">
        <x:v>400</x:v>
      </x:c>
      <x:c r="N512" s="141" t="n">
        <x:f>L512-M512</x:f>
        <x:v>80</x:v>
      </x:c>
      <x:c r="O512" s="142" t="n">
        <x:f>IF(L512&gt;0,N512/L512,"")</x:f>
        <x:v>0.16666666666666666</x:v>
      </x:c>
      <x:c r="P512" s="142" t="n">
        <x:f>IF(M512&gt;0,N512/M512,"")</x:f>
        <x:v>0.2</x:v>
      </x:c>
      <x:c r="Q512" s="141" t="n">
        <x:f>ROUND(L512*(1+'Assumptions'!$B$7)/'Assumptions'!$B$9,0)*'Assumptions'!$B$9</x:f>
        <x:v>530</x:v>
      </x:c>
      <x:c r="R512" s="141" t="n">
        <x:f>Q512-M512</x:f>
        <x:v>130</x:v>
      </x:c>
      <x:c r="S512" s="143" t="n">
        <x:f>'Assumptions'!$B$8</x:f>
        <x:v>12</x:v>
      </x:c>
      <x:c r="T512" s="141" t="n">
        <x:f>N512*S512</x:f>
        <x:v>960</x:v>
      </x:c>
      <x:c r="U512" s="139" t="str">
        <x:v>Source Valid</x:v>
      </x:c>
      <x:c r="V512" s="139" t="str">
        <x:v>High</x:v>
      </x:c>
      <x:c r="W512" s="147" t="str">
        <x:v>Source wholesale and buying prices retained</x:v>
      </x:c>
      <x:c r="X512" s="139" t="str">
        <x:v>Ready</x:v>
      </x:c>
      <x:c r="Y512" s="144" t="b">
        <x:v>1</x:v>
      </x:c>
      <x:c r="Z512" s="139" t="str">
        <x:v>WS RATES.pdf</x:v>
      </x:c>
      <x:c r="AA512" s="139" t="n">
        <x:v>15</x:v>
      </x:c>
      <x:c r="AB512" s="139" t="n">
        <x:v>8</x:v>
      </x:c>
      <x:c r="AC512" s="139" t="str">
        <x:v>GEL PEN TUZOOO (1016)</x:v>
      </x:c>
      <x:c r="AD512" s="145" t="n">
        <x:v>480</x:v>
      </x:c>
      <x:c r="AE512" s="147" t="str">
        <x:v>Merged across PDFs — Exact/source-linked match</x:v>
      </x:c>
      <x:c r="AF512" s="147" t="str">
        <x:v>Exact WS RATES.pdf name</x:v>
      </x:c>
      <x:c r="AG512" s="147" t="str">
        <x:v>Exact WS RATES.pdf category</x:v>
      </x:c>
      <x:c r="AH512" s="139" t="str">
        <x:v>WS-RATES:15:8</x:v>
      </x:c>
      <x:c r="AI512" s="146"/>
      <x:c r="AJ512" s="146"/>
      <x:c r="AK512" s="146"/>
      <x:c r="AL512" s="146"/>
      <x:c r="AM512" s="146"/>
      <x:c r="AN512" s="147" t="str"/>
    </x:row>
    <x:row r="513">
      <x:c r="A513" s="139" t="str">
        <x:v>RS-000512</x:v>
      </x:c>
      <x:c r="B513" s="147" t="str">
        <x:v>HAUSER 2 IN 1 H1158</x:v>
      </x:c>
      <x:c r="C513" s="139" t="str">
        <x:v>GEL PEN</x:v>
      </x:c>
      <x:c r="D513" s="139" t="str">
        <x:v>Both</x:v>
      </x:c>
      <x:c r="E513" s="147" t="str">
        <x:v>From initial classified workbook</x:v>
      </x:c>
      <x:c r="F513" s="139" t="str">
        <x:v>Piece</x:v>
      </x:c>
      <x:c r="G513" s="139"/>
      <x:c r="H513" s="139" t="str">
        <x:v>Not stated</x:v>
      </x:c>
      <x:c r="I513" s="139" t="str">
        <x:v>PKR</x:v>
      </x:c>
      <x:c r="J513" s="140" t="n">
        <x:v>720</x:v>
      </x:c>
      <x:c r="K513" s="140" t="n">
        <x:v>650</x:v>
      </x:c>
      <x:c r="L513" s="140" t="n">
        <x:v>720</x:v>
      </x:c>
      <x:c r="M513" s="140" t="n">
        <x:v>650</x:v>
      </x:c>
      <x:c r="N513" s="141" t="n">
        <x:f>L513-M513</x:f>
        <x:v>70</x:v>
      </x:c>
      <x:c r="O513" s="142" t="n">
        <x:f>IF(L513&gt;0,N513/L513,"")</x:f>
        <x:v>0.09722222222222222</x:v>
      </x:c>
      <x:c r="P513" s="142" t="n">
        <x:f>IF(M513&gt;0,N513/M513,"")</x:f>
        <x:v>0.1076923076923077</x:v>
      </x:c>
      <x:c r="Q513" s="141" t="n">
        <x:f>ROUND(L513*(1+'Assumptions'!$B$7)/'Assumptions'!$B$9,0)*'Assumptions'!$B$9</x:f>
        <x:v>790</x:v>
      </x:c>
      <x:c r="R513" s="141" t="n">
        <x:f>Q513-M513</x:f>
        <x:v>140</x:v>
      </x:c>
      <x:c r="S513" s="143" t="n">
        <x:f>'Assumptions'!$B$8</x:f>
        <x:v>12</x:v>
      </x:c>
      <x:c r="T513" s="141" t="n">
        <x:f>N513*S513</x:f>
        <x:v>840</x:v>
      </x:c>
      <x:c r="U513" s="139" t="str">
        <x:v>Source Valid</x:v>
      </x:c>
      <x:c r="V513" s="139" t="str">
        <x:v>High</x:v>
      </x:c>
      <x:c r="W513" s="147" t="str">
        <x:v>Source wholesale and buying prices retained</x:v>
      </x:c>
      <x:c r="X513" s="139" t="str">
        <x:v>Ready</x:v>
      </x:c>
      <x:c r="Y513" s="144" t="b">
        <x:v>1</x:v>
      </x:c>
      <x:c r="Z513" s="139" t="str">
        <x:v>WS RATES.pdf</x:v>
      </x:c>
      <x:c r="AA513" s="139" t="n">
        <x:v>15</x:v>
      </x:c>
      <x:c r="AB513" s="139" t="n">
        <x:v>9</x:v>
      </x:c>
      <x:c r="AC513" s="139" t="str">
        <x:v>HAUSER 2 IN 1 H1158</x:v>
      </x:c>
      <x:c r="AD513" s="145" t="n">
        <x:v>720</x:v>
      </x:c>
      <x:c r="AE513" s="147" t="str">
        <x:v>Merged across PDFs — Exact/source-linked match</x:v>
      </x:c>
      <x:c r="AF513" s="147" t="str">
        <x:v>Exact WS RATES.pdf name</x:v>
      </x:c>
      <x:c r="AG513" s="147" t="str">
        <x:v>Exact WS RATES.pdf category</x:v>
      </x:c>
      <x:c r="AH513" s="139" t="str">
        <x:v>WS-RATES:15:9</x:v>
      </x:c>
      <x:c r="AI513" s="146"/>
      <x:c r="AJ513" s="146"/>
      <x:c r="AK513" s="146"/>
      <x:c r="AL513" s="146"/>
      <x:c r="AM513" s="146"/>
      <x:c r="AN513" s="147" t="str"/>
    </x:row>
    <x:row r="514">
      <x:c r="A514" s="139" t="str">
        <x:v>RS-000513</x:v>
      </x:c>
      <x:c r="B514" s="147" t="str">
        <x:v>PIANO GEL PEN (177)</x:v>
      </x:c>
      <x:c r="C514" s="139" t="str">
        <x:v>GEL PEN</x:v>
      </x:c>
      <x:c r="D514" s="139" t="str">
        <x:v>Both</x:v>
      </x:c>
      <x:c r="E514" s="147" t="str">
        <x:v>From initial classified workbook</x:v>
      </x:c>
      <x:c r="F514" s="139" t="str">
        <x:v>Piece</x:v>
      </x:c>
      <x:c r="G514" s="139"/>
      <x:c r="H514" s="139" t="str">
        <x:v>Not stated</x:v>
      </x:c>
      <x:c r="I514" s="139" t="str">
        <x:v>PKR</x:v>
      </x:c>
      <x:c r="J514" s="140" t="n">
        <x:v>540</x:v>
      </x:c>
      <x:c r="K514" s="140" t="n">
        <x:v>480</x:v>
      </x:c>
      <x:c r="L514" s="140" t="n">
        <x:v>540</x:v>
      </x:c>
      <x:c r="M514" s="140" t="n">
        <x:v>480</x:v>
      </x:c>
      <x:c r="N514" s="141" t="n">
        <x:f>L514-M514</x:f>
        <x:v>60</x:v>
      </x:c>
      <x:c r="O514" s="142" t="n">
        <x:f>IF(L514&gt;0,N514/L514,"")</x:f>
        <x:v>0.1111111111111111</x:v>
      </x:c>
      <x:c r="P514" s="142" t="n">
        <x:f>IF(M514&gt;0,N514/M514,"")</x:f>
        <x:v>0.125</x:v>
      </x:c>
      <x:c r="Q514" s="141" t="n">
        <x:f>ROUND(L514*(1+'Assumptions'!$B$7)/'Assumptions'!$B$9,0)*'Assumptions'!$B$9</x:f>
        <x:v>595</x:v>
      </x:c>
      <x:c r="R514" s="141" t="n">
        <x:f>Q514-M514</x:f>
        <x:v>115</x:v>
      </x:c>
      <x:c r="S514" s="143" t="n">
        <x:f>'Assumptions'!$B$8</x:f>
        <x:v>12</x:v>
      </x:c>
      <x:c r="T514" s="141" t="n">
        <x:f>N514*S514</x:f>
        <x:v>720</x:v>
      </x:c>
      <x:c r="U514" s="139" t="str">
        <x:v>Source Valid</x:v>
      </x:c>
      <x:c r="V514" s="139" t="str">
        <x:v>High</x:v>
      </x:c>
      <x:c r="W514" s="147" t="str">
        <x:v>Source wholesale and buying prices retained</x:v>
      </x:c>
      <x:c r="X514" s="139" t="str">
        <x:v>Ready</x:v>
      </x:c>
      <x:c r="Y514" s="144" t="b">
        <x:v>1</x:v>
      </x:c>
      <x:c r="Z514" s="139" t="str">
        <x:v>WS RATES.pdf</x:v>
      </x:c>
      <x:c r="AA514" s="139" t="n">
        <x:v>15</x:v>
      </x:c>
      <x:c r="AB514" s="139" t="n">
        <x:v>10</x:v>
      </x:c>
      <x:c r="AC514" s="139" t="str">
        <x:v>PIANO GEL PEN (177)</x:v>
      </x:c>
      <x:c r="AD514" s="145" t="n">
        <x:v>540</x:v>
      </x:c>
      <x:c r="AE514" s="147" t="str">
        <x:v>Merged across PDFs — Exact/source-linked match</x:v>
      </x:c>
      <x:c r="AF514" s="147" t="str">
        <x:v>Exact WS RATES.pdf name</x:v>
      </x:c>
      <x:c r="AG514" s="147" t="str">
        <x:v>Exact WS RATES.pdf category</x:v>
      </x:c>
      <x:c r="AH514" s="139" t="str">
        <x:v>WS-RATES:15:10</x:v>
      </x:c>
      <x:c r="AI514" s="146"/>
      <x:c r="AJ514" s="146"/>
      <x:c r="AK514" s="146"/>
      <x:c r="AL514" s="146"/>
      <x:c r="AM514" s="146"/>
      <x:c r="AN514" s="147" t="str"/>
    </x:row>
    <x:row r="515">
      <x:c r="A515" s="139" t="str">
        <x:v>RS-000514</x:v>
      </x:c>
      <x:c r="B515" s="147" t="str">
        <x:v>BAOKE METALLIC G/S PEN</x:v>
      </x:c>
      <x:c r="C515" s="139" t="str">
        <x:v>GEL PEN</x:v>
      </x:c>
      <x:c r="D515" s="139" t="str">
        <x:v>Both</x:v>
      </x:c>
      <x:c r="E515" s="147" t="str">
        <x:v>From initial classified workbook</x:v>
      </x:c>
      <x:c r="F515" s="139" t="str">
        <x:v>Piece</x:v>
      </x:c>
      <x:c r="G515" s="139"/>
      <x:c r="H515" s="139" t="str">
        <x:v>Not stated</x:v>
      </x:c>
      <x:c r="I515" s="139" t="str">
        <x:v>PKR</x:v>
      </x:c>
      <x:c r="J515" s="140" t="n">
        <x:v>900</x:v>
      </x:c>
      <x:c r="K515" s="140" t="n">
        <x:v>790</x:v>
      </x:c>
      <x:c r="L515" s="140" t="n">
        <x:v>900</x:v>
      </x:c>
      <x:c r="M515" s="140" t="n">
        <x:v>790</x:v>
      </x:c>
      <x:c r="N515" s="141" t="n">
        <x:f>L515-M515</x:f>
        <x:v>110</x:v>
      </x:c>
      <x:c r="O515" s="142" t="n">
        <x:f>IF(L515&gt;0,N515/L515,"")</x:f>
        <x:v>0.12222222222222222</x:v>
      </x:c>
      <x:c r="P515" s="142" t="n">
        <x:f>IF(M515&gt;0,N515/M515,"")</x:f>
        <x:v>0.13924050632911392</x:v>
      </x:c>
      <x:c r="Q515" s="141" t="n">
        <x:f>ROUND(L515*(1+'Assumptions'!$B$7)/'Assumptions'!$B$9,0)*'Assumptions'!$B$9</x:f>
        <x:v>990</x:v>
      </x:c>
      <x:c r="R515" s="141" t="n">
        <x:f>Q515-M515</x:f>
        <x:v>200</x:v>
      </x:c>
      <x:c r="S515" s="143" t="n">
        <x:f>'Assumptions'!$B$8</x:f>
        <x:v>12</x:v>
      </x:c>
      <x:c r="T515" s="141" t="n">
        <x:f>N515*S515</x:f>
        <x:v>1320</x:v>
      </x:c>
      <x:c r="U515" s="139" t="str">
        <x:v>Source Valid</x:v>
      </x:c>
      <x:c r="V515" s="139" t="str">
        <x:v>High</x:v>
      </x:c>
      <x:c r="W515" s="147" t="str">
        <x:v>Source wholesale and buying prices retained</x:v>
      </x:c>
      <x:c r="X515" s="139" t="str">
        <x:v>Ready</x:v>
      </x:c>
      <x:c r="Y515" s="144" t="b">
        <x:v>1</x:v>
      </x:c>
      <x:c r="Z515" s="139" t="str">
        <x:v>WS RATES.pdf</x:v>
      </x:c>
      <x:c r="AA515" s="139" t="n">
        <x:v>15</x:v>
      </x:c>
      <x:c r="AB515" s="139" t="n">
        <x:v>11</x:v>
      </x:c>
      <x:c r="AC515" s="139" t="str">
        <x:v>BAOKE METALLIC G/S PEN</x:v>
      </x:c>
      <x:c r="AD515" s="145" t="n">
        <x:v>900</x:v>
      </x:c>
      <x:c r="AE515" s="147" t="str">
        <x:v>Merged across PDFs — Exact/source-linked match</x:v>
      </x:c>
      <x:c r="AF515" s="147" t="str">
        <x:v>Exact WS RATES.pdf name</x:v>
      </x:c>
      <x:c r="AG515" s="147" t="str">
        <x:v>Exact WS RATES.pdf category</x:v>
      </x:c>
      <x:c r="AH515" s="139" t="str">
        <x:v>WS-RATES:15:11</x:v>
      </x:c>
      <x:c r="AI515" s="146"/>
      <x:c r="AJ515" s="146"/>
      <x:c r="AK515" s="146"/>
      <x:c r="AL515" s="146"/>
      <x:c r="AM515" s="146"/>
      <x:c r="AN515" s="147" t="str"/>
    </x:row>
    <x:row r="516">
      <x:c r="A516" s="139" t="str">
        <x:v>RS-000515</x:v>
      </x:c>
      <x:c r="B516" s="147" t="str">
        <x:v>YOLO GEL PEN</x:v>
      </x:c>
      <x:c r="C516" s="139" t="str">
        <x:v>GEL PEN</x:v>
      </x:c>
      <x:c r="D516" s="139" t="str">
        <x:v>Both</x:v>
      </x:c>
      <x:c r="E516" s="147" t="str">
        <x:v>From initial classified workbook</x:v>
      </x:c>
      <x:c r="F516" s="139" t="str">
        <x:v>Piece</x:v>
      </x:c>
      <x:c r="G516" s="139"/>
      <x:c r="H516" s="139" t="str">
        <x:v>Not stated</x:v>
      </x:c>
      <x:c r="I516" s="139" t="str">
        <x:v>PKR</x:v>
      </x:c>
      <x:c r="J516" s="140" t="n">
        <x:v>400</x:v>
      </x:c>
      <x:c r="K516" s="140" t="n">
        <x:v>370</x:v>
      </x:c>
      <x:c r="L516" s="140" t="n">
        <x:v>400</x:v>
      </x:c>
      <x:c r="M516" s="140" t="n">
        <x:v>370</x:v>
      </x:c>
      <x:c r="N516" s="141" t="n">
        <x:f>L516-M516</x:f>
        <x:v>30</x:v>
      </x:c>
      <x:c r="O516" s="142" t="n">
        <x:f>IF(L516&gt;0,N516/L516,"")</x:f>
        <x:v>0.075</x:v>
      </x:c>
      <x:c r="P516" s="142" t="n">
        <x:f>IF(M516&gt;0,N516/M516,"")</x:f>
        <x:v>0.08108108108108109</x:v>
      </x:c>
      <x:c r="Q516" s="141" t="n">
        <x:f>ROUND(L516*(1+'Assumptions'!$B$7)/'Assumptions'!$B$9,0)*'Assumptions'!$B$9</x:f>
        <x:v>440</x:v>
      </x:c>
      <x:c r="R516" s="141" t="n">
        <x:f>Q516-M516</x:f>
        <x:v>70</x:v>
      </x:c>
      <x:c r="S516" s="143" t="n">
        <x:f>'Assumptions'!$B$8</x:f>
        <x:v>12</x:v>
      </x:c>
      <x:c r="T516" s="141" t="n">
        <x:f>N516*S516</x:f>
        <x:v>360</x:v>
      </x:c>
      <x:c r="U516" s="139" t="str">
        <x:v>Source Valid</x:v>
      </x:c>
      <x:c r="V516" s="139" t="str">
        <x:v>High</x:v>
      </x:c>
      <x:c r="W516" s="147" t="str">
        <x:v>Source wholesale and buying prices retained</x:v>
      </x:c>
      <x:c r="X516" s="139" t="str">
        <x:v>Ready</x:v>
      </x:c>
      <x:c r="Y516" s="144" t="b">
        <x:v>1</x:v>
      </x:c>
      <x:c r="Z516" s="139" t="str">
        <x:v>WS RATES.pdf</x:v>
      </x:c>
      <x:c r="AA516" s="139" t="n">
        <x:v>15</x:v>
      </x:c>
      <x:c r="AB516" s="139" t="n">
        <x:v>12</x:v>
      </x:c>
      <x:c r="AC516" s="139" t="str">
        <x:v>YOLO GEL PEN</x:v>
      </x:c>
      <x:c r="AD516" s="145" t="n">
        <x:v>400</x:v>
      </x:c>
      <x:c r="AE516" s="147" t="str">
        <x:v>Merged across PDFs — Exact/source-linked match</x:v>
      </x:c>
      <x:c r="AF516" s="147" t="str">
        <x:v>Exact WS RATES.pdf name</x:v>
      </x:c>
      <x:c r="AG516" s="147" t="str">
        <x:v>Exact WS RATES.pdf category</x:v>
      </x:c>
      <x:c r="AH516" s="139" t="str">
        <x:v>WS-RATES:15:12</x:v>
      </x:c>
      <x:c r="AI516" s="146"/>
      <x:c r="AJ516" s="146"/>
      <x:c r="AK516" s="146"/>
      <x:c r="AL516" s="146"/>
      <x:c r="AM516" s="146"/>
      <x:c r="AN516" s="147" t="str"/>
    </x:row>
    <x:row r="517">
      <x:c r="A517" s="139" t="str">
        <x:v>RS-000516</x:v>
      </x:c>
      <x:c r="B517" s="147" t="str">
        <x:v>SCALE KANGHI</x:v>
      </x:c>
      <x:c r="C517" s="139" t="str">
        <x:v>SCALES</x:v>
      </x:c>
      <x:c r="D517" s="139" t="str">
        <x:v>Both</x:v>
      </x:c>
      <x:c r="E517" s="147" t="str">
        <x:v>From initial classified workbook</x:v>
      </x:c>
      <x:c r="F517" s="139" t="str">
        <x:v>Piece</x:v>
      </x:c>
      <x:c r="G517" s="139"/>
      <x:c r="H517" s="139" t="str">
        <x:v>Not stated</x:v>
      </x:c>
      <x:c r="I517" s="139" t="str">
        <x:v>PKR</x:v>
      </x:c>
      <x:c r="J517" s="140" t="n">
        <x:v>55</x:v>
      </x:c>
      <x:c r="K517" s="140" t="n">
        <x:v>49</x:v>
      </x:c>
      <x:c r="L517" s="140" t="n">
        <x:v>55</x:v>
      </x:c>
      <x:c r="M517" s="140" t="n">
        <x:v>49</x:v>
      </x:c>
      <x:c r="N517" s="141" t="n">
        <x:f>L517-M517</x:f>
        <x:v>6</x:v>
      </x:c>
      <x:c r="O517" s="142" t="n">
        <x:f>IF(L517&gt;0,N517/L517,"")</x:f>
        <x:v>0.10909090909090909</x:v>
      </x:c>
      <x:c r="P517" s="142" t="n">
        <x:f>IF(M517&gt;0,N517/M517,"")</x:f>
        <x:v>0.12244897959183673</x:v>
      </x:c>
      <x:c r="Q517" s="141" t="n">
        <x:f>ROUND(L517*(1+'Assumptions'!$B$7)/'Assumptions'!$B$9,0)*'Assumptions'!$B$9</x:f>
        <x:v>60</x:v>
      </x:c>
      <x:c r="R517" s="141" t="n">
        <x:f>Q517-M517</x:f>
        <x:v>11</x:v>
      </x:c>
      <x:c r="S517" s="143" t="n">
        <x:f>'Assumptions'!$B$8</x:f>
        <x:v>12</x:v>
      </x:c>
      <x:c r="T517" s="141" t="n">
        <x:f>N517*S517</x:f>
        <x:v>72</x:v>
      </x:c>
      <x:c r="U517" s="139" t="str">
        <x:v>Source Valid</x:v>
      </x:c>
      <x:c r="V517" s="139" t="str">
        <x:v>High</x:v>
      </x:c>
      <x:c r="W517" s="147" t="str">
        <x:v>Source wholesale and buying prices retained</x:v>
      </x:c>
      <x:c r="X517" s="139" t="str">
        <x:v>Ready</x:v>
      </x:c>
      <x:c r="Y517" s="144" t="b">
        <x:v>1</x:v>
      </x:c>
      <x:c r="Z517" s="139" t="str">
        <x:v>WS RATES.pdf</x:v>
      </x:c>
      <x:c r="AA517" s="139" t="n">
        <x:v>15</x:v>
      </x:c>
      <x:c r="AB517" s="139" t="n">
        <x:v>13</x:v>
      </x:c>
      <x:c r="AC517" s="139" t="str">
        <x:v>SCALE KANGHI</x:v>
      </x:c>
      <x:c r="AD517" s="145" t="n">
        <x:v>55</x:v>
      </x:c>
      <x:c r="AE517" s="147" t="str">
        <x:v>Merged across PDFs — Exact/source-linked match</x:v>
      </x:c>
      <x:c r="AF517" s="147" t="str">
        <x:v>Exact WS RATES.pdf name</x:v>
      </x:c>
      <x:c r="AG517" s="147" t="str">
        <x:v>Exact WS RATES.pdf category</x:v>
      </x:c>
      <x:c r="AH517" s="139" t="str">
        <x:v>WS-RATES:15:13</x:v>
      </x:c>
      <x:c r="AI517" s="146"/>
      <x:c r="AJ517" s="146"/>
      <x:c r="AK517" s="146"/>
      <x:c r="AL517" s="146"/>
      <x:c r="AM517" s="146"/>
      <x:c r="AN517" s="147" t="str"/>
    </x:row>
    <x:row r="518">
      <x:c r="A518" s="139" t="str">
        <x:v>RS-000517</x:v>
      </x:c>
      <x:c r="B518" s="147" t="str">
        <x:v>STENCIL SCALE (2PCS)</x:v>
      </x:c>
      <x:c r="C518" s="139" t="str">
        <x:v>SCALES</x:v>
      </x:c>
      <x:c r="D518" s="139" t="str">
        <x:v>Wholesale/Bulk</x:v>
      </x:c>
      <x:c r="E518" s="147" t="str">
        <x:v>From initial classified workbook</x:v>
      </x:c>
      <x:c r="F518" s="139" t="str">
        <x:v>Pack</x:v>
      </x:c>
      <x:c r="G518" s="139" t="n">
        <x:v>2</x:v>
      </x:c>
      <x:c r="H518" s="139" t="str">
        <x:v>Parsed from product name</x:v>
      </x:c>
      <x:c r="I518" s="139" t="str">
        <x:v>PKR</x:v>
      </x:c>
      <x:c r="J518" s="140" t="n">
        <x:v>85</x:v>
      </x:c>
      <x:c r="K518" s="140" t="n">
        <x:v>67</x:v>
      </x:c>
      <x:c r="L518" s="140" t="n">
        <x:v>85</x:v>
      </x:c>
      <x:c r="M518" s="140" t="n">
        <x:v>67</x:v>
      </x:c>
      <x:c r="N518" s="141" t="n">
        <x:f>L518-M518</x:f>
        <x:v>18</x:v>
      </x:c>
      <x:c r="O518" s="142" t="n">
        <x:f>IF(L518&gt;0,N518/L518,"")</x:f>
        <x:v>0.21176470588235294</x:v>
      </x:c>
      <x:c r="P518" s="142" t="n">
        <x:f>IF(M518&gt;0,N518/M518,"")</x:f>
        <x:v>0.26865671641791045</x:v>
      </x:c>
      <x:c r="Q518" s="141" t="n">
        <x:f>ROUND(L518*(1+'Assumptions'!$B$7)/'Assumptions'!$B$9,0)*'Assumptions'!$B$9</x:f>
        <x:v>95</x:v>
      </x:c>
      <x:c r="R518" s="141" t="n">
        <x:f>Q518-M518</x:f>
        <x:v>28</x:v>
      </x:c>
      <x:c r="S518" s="143" t="n">
        <x:f>'Assumptions'!$B$8</x:f>
        <x:v>12</x:v>
      </x:c>
      <x:c r="T518" s="141" t="n">
        <x:f>N518*S518</x:f>
        <x:v>216</x:v>
      </x:c>
      <x:c r="U518" s="139" t="str">
        <x:v>Source Valid</x:v>
      </x:c>
      <x:c r="V518" s="139" t="str">
        <x:v>High</x:v>
      </x:c>
      <x:c r="W518" s="147" t="str">
        <x:v>Source wholesale and buying prices retained</x:v>
      </x:c>
      <x:c r="X518" s="139" t="str">
        <x:v>Ready</x:v>
      </x:c>
      <x:c r="Y518" s="144" t="b">
        <x:v>1</x:v>
      </x:c>
      <x:c r="Z518" s="139" t="str">
        <x:v>WS RATES.pdf</x:v>
      </x:c>
      <x:c r="AA518" s="139" t="n">
        <x:v>15</x:v>
      </x:c>
      <x:c r="AB518" s="139" t="n">
        <x:v>14</x:v>
      </x:c>
      <x:c r="AC518" s="139" t="str">
        <x:v>STENCIL SCALE (2PCS)</x:v>
      </x:c>
      <x:c r="AD518" s="145" t="n">
        <x:v>85</x:v>
      </x:c>
      <x:c r="AE518" s="147" t="str">
        <x:v>Merged across PDFs — Exact/source-linked match</x:v>
      </x:c>
      <x:c r="AF518" s="147" t="str">
        <x:v>Exact WS RATES.pdf name</x:v>
      </x:c>
      <x:c r="AG518" s="147" t="str">
        <x:v>Exact WS RATES.pdf category</x:v>
      </x:c>
      <x:c r="AH518" s="139" t="str">
        <x:v>WS-RATES:15:14</x:v>
      </x:c>
      <x:c r="AI518" s="146"/>
      <x:c r="AJ518" s="146"/>
      <x:c r="AK518" s="146"/>
      <x:c r="AL518" s="146"/>
      <x:c r="AM518" s="146"/>
      <x:c r="AN518" s="147" t="str"/>
    </x:row>
    <x:row r="519">
      <x:c r="A519" s="139" t="str">
        <x:v>RS-000518</x:v>
      </x:c>
      <x:c r="B519" s="147" t="str">
        <x:v>BEEDS PATTA (LONG)</x:v>
      </x:c>
      <x:c r="C519" s="139" t="str">
        <x:v>STICKERS</x:v>
      </x:c>
      <x:c r="D519" s="139" t="str">
        <x:v>Both</x:v>
      </x:c>
      <x:c r="E519" s="147" t="str">
        <x:v>From initial classified workbook</x:v>
      </x:c>
      <x:c r="F519" s="139" t="str">
        <x:v>Piece</x:v>
      </x:c>
      <x:c r="G519" s="139"/>
      <x:c r="H519" s="139" t="str">
        <x:v>Not stated</x:v>
      </x:c>
      <x:c r="I519" s="139" t="str">
        <x:v>PKR</x:v>
      </x:c>
      <x:c r="J519" s="140" t="n">
        <x:v>80</x:v>
      </x:c>
      <x:c r="K519" s="140" t="n">
        <x:v>67</x:v>
      </x:c>
      <x:c r="L519" s="140" t="n">
        <x:v>80</x:v>
      </x:c>
      <x:c r="M519" s="140" t="n">
        <x:v>67</x:v>
      </x:c>
      <x:c r="N519" s="141" t="n">
        <x:f>L519-M519</x:f>
        <x:v>13</x:v>
      </x:c>
      <x:c r="O519" s="142" t="n">
        <x:f>IF(L519&gt;0,N519/L519,"")</x:f>
        <x:v>0.1625</x:v>
      </x:c>
      <x:c r="P519" s="142" t="n">
        <x:f>IF(M519&gt;0,N519/M519,"")</x:f>
        <x:v>0.19402985074626866</x:v>
      </x:c>
      <x:c r="Q519" s="141" t="n">
        <x:f>ROUND(L519*(1+'Assumptions'!$B$7)/'Assumptions'!$B$9,0)*'Assumptions'!$B$9</x:f>
        <x:v>90</x:v>
      </x:c>
      <x:c r="R519" s="141" t="n">
        <x:f>Q519-M519</x:f>
        <x:v>23</x:v>
      </x:c>
      <x:c r="S519" s="143" t="n">
        <x:f>'Assumptions'!$B$8</x:f>
        <x:v>12</x:v>
      </x:c>
      <x:c r="T519" s="141" t="n">
        <x:f>N519*S519</x:f>
        <x:v>156</x:v>
      </x:c>
      <x:c r="U519" s="139" t="str">
        <x:v>Source Valid</x:v>
      </x:c>
      <x:c r="V519" s="139" t="str">
        <x:v>High</x:v>
      </x:c>
      <x:c r="W519" s="147" t="str">
        <x:v>Source wholesale and buying prices retained</x:v>
      </x:c>
      <x:c r="X519" s="139" t="str">
        <x:v>Ready</x:v>
      </x:c>
      <x:c r="Y519" s="144" t="b">
        <x:v>1</x:v>
      </x:c>
      <x:c r="Z519" s="139" t="str">
        <x:v>WS RATES.pdf</x:v>
      </x:c>
      <x:c r="AA519" s="139" t="n">
        <x:v>15</x:v>
      </x:c>
      <x:c r="AB519" s="139" t="n">
        <x:v>15</x:v>
      </x:c>
      <x:c r="AC519" s="139" t="str">
        <x:v>BEEDS PATTA (LONG)</x:v>
      </x:c>
      <x:c r="AD519" s="145" t="n">
        <x:v>80</x:v>
      </x:c>
      <x:c r="AE519" s="147" t="str">
        <x:v>Merged across PDFs — Exact/source-linked match</x:v>
      </x:c>
      <x:c r="AF519" s="147" t="str">
        <x:v>Exact WS RATES.pdf name</x:v>
      </x:c>
      <x:c r="AG519" s="147" t="str">
        <x:v>Exact WS RATES.pdf category</x:v>
      </x:c>
      <x:c r="AH519" s="139" t="str">
        <x:v>WS-RATES:15:15</x:v>
      </x:c>
      <x:c r="AI519" s="146"/>
      <x:c r="AJ519" s="146"/>
      <x:c r="AK519" s="146"/>
      <x:c r="AL519" s="146"/>
      <x:c r="AM519" s="146"/>
      <x:c r="AN519" s="147" t="str"/>
    </x:row>
    <x:row r="520">
      <x:c r="A520" s="139" t="str">
        <x:v>RS-000519</x:v>
      </x:c>
      <x:c r="B520" s="147" t="str">
        <x:v>BEEDS PATTA (LARGE)</x:v>
      </x:c>
      <x:c r="C520" s="139" t="str">
        <x:v>BALL POINT</x:v>
      </x:c>
      <x:c r="D520" s="139" t="str">
        <x:v>Both</x:v>
      </x:c>
      <x:c r="E520" s="147" t="str">
        <x:v>From initial classified workbook</x:v>
      </x:c>
      <x:c r="F520" s="139" t="str">
        <x:v>Piece</x:v>
      </x:c>
      <x:c r="G520" s="139"/>
      <x:c r="H520" s="139" t="str">
        <x:v>Not stated</x:v>
      </x:c>
      <x:c r="I520" s="139" t="str">
        <x:v>PKR</x:v>
      </x:c>
      <x:c r="J520" s="140" t="n">
        <x:v>65</x:v>
      </x:c>
      <x:c r="K520" s="140" t="n">
        <x:v>56</x:v>
      </x:c>
      <x:c r="L520" s="140" t="n">
        <x:v>65</x:v>
      </x:c>
      <x:c r="M520" s="140" t="n">
        <x:v>56</x:v>
      </x:c>
      <x:c r="N520" s="141" t="n">
        <x:f>L520-M520</x:f>
        <x:v>9</x:v>
      </x:c>
      <x:c r="O520" s="142" t="n">
        <x:f>IF(L520&gt;0,N520/L520,"")</x:f>
        <x:v>0.13846153846153847</x:v>
      </x:c>
      <x:c r="P520" s="142" t="n">
        <x:f>IF(M520&gt;0,N520/M520,"")</x:f>
        <x:v>0.16071428571428573</x:v>
      </x:c>
      <x:c r="Q520" s="141" t="n">
        <x:f>ROUND(L520*(1+'Assumptions'!$B$7)/'Assumptions'!$B$9,0)*'Assumptions'!$B$9</x:f>
        <x:v>70</x:v>
      </x:c>
      <x:c r="R520" s="141" t="n">
        <x:f>Q520-M520</x:f>
        <x:v>14</x:v>
      </x:c>
      <x:c r="S520" s="143" t="n">
        <x:f>'Assumptions'!$B$8</x:f>
        <x:v>12</x:v>
      </x:c>
      <x:c r="T520" s="141" t="n">
        <x:f>N520*S520</x:f>
        <x:v>108</x:v>
      </x:c>
      <x:c r="U520" s="139" t="str">
        <x:v>Source Valid</x:v>
      </x:c>
      <x:c r="V520" s="139" t="str">
        <x:v>High</x:v>
      </x:c>
      <x:c r="W520" s="147" t="str">
        <x:v>Source wholesale and buying prices retained</x:v>
      </x:c>
      <x:c r="X520" s="139" t="str">
        <x:v>Ready</x:v>
      </x:c>
      <x:c r="Y520" s="144" t="b">
        <x:v>1</x:v>
      </x:c>
      <x:c r="Z520" s="139" t="str">
        <x:v>WS RATES.pdf</x:v>
      </x:c>
      <x:c r="AA520" s="139" t="n">
        <x:v>15</x:v>
      </x:c>
      <x:c r="AB520" s="139" t="n">
        <x:v>16</x:v>
      </x:c>
      <x:c r="AC520" s="139" t="str">
        <x:v>BEEDS PATTA (LARGE)</x:v>
      </x:c>
      <x:c r="AD520" s="145" t="n">
        <x:v>65</x:v>
      </x:c>
      <x:c r="AE520" s="147" t="str">
        <x:v>Merged across PDFs — Exact/source-linked match</x:v>
      </x:c>
      <x:c r="AF520" s="147" t="str">
        <x:v>Exact WS RATES.pdf name</x:v>
      </x:c>
      <x:c r="AG520" s="147" t="str">
        <x:v>Exact WS RATES.pdf category</x:v>
      </x:c>
      <x:c r="AH520" s="139" t="str">
        <x:v>WS-RATES:15:16</x:v>
      </x:c>
      <x:c r="AI520" s="146"/>
      <x:c r="AJ520" s="146"/>
      <x:c r="AK520" s="146"/>
      <x:c r="AL520" s="146"/>
      <x:c r="AM520" s="146"/>
      <x:c r="AN520" s="147" t="str"/>
    </x:row>
    <x:row r="521">
      <x:c r="A521" s="139" t="str">
        <x:v>RS-000520</x:v>
      </x:c>
      <x:c r="B521" s="147" t="str">
        <x:v>BEEDS PATTA (SMALL)</x:v>
      </x:c>
      <x:c r="C521" s="139" t="str">
        <x:v>BALL POINT</x:v>
      </x:c>
      <x:c r="D521" s="139" t="str">
        <x:v>Both</x:v>
      </x:c>
      <x:c r="E521" s="147" t="str">
        <x:v>From initial classified workbook</x:v>
      </x:c>
      <x:c r="F521" s="139" t="str">
        <x:v>Piece</x:v>
      </x:c>
      <x:c r="G521" s="139"/>
      <x:c r="H521" s="139" t="str">
        <x:v>Not stated</x:v>
      </x:c>
      <x:c r="I521" s="139" t="str">
        <x:v>PKR</x:v>
      </x:c>
      <x:c r="J521" s="140" t="n">
        <x:v>60</x:v>
      </x:c>
      <x:c r="K521" s="140" t="n">
        <x:v>49</x:v>
      </x:c>
      <x:c r="L521" s="140" t="n">
        <x:v>60</x:v>
      </x:c>
      <x:c r="M521" s="140" t="n">
        <x:v>49</x:v>
      </x:c>
      <x:c r="N521" s="141" t="n">
        <x:f>L521-M521</x:f>
        <x:v>11</x:v>
      </x:c>
      <x:c r="O521" s="142" t="n">
        <x:f>IF(L521&gt;0,N521/L521,"")</x:f>
        <x:v>0.18333333333333332</x:v>
      </x:c>
      <x:c r="P521" s="142" t="n">
        <x:f>IF(M521&gt;0,N521/M521,"")</x:f>
        <x:v>0.22448979591836735</x:v>
      </x:c>
      <x:c r="Q521" s="141" t="n">
        <x:f>ROUND(L521*(1+'Assumptions'!$B$7)/'Assumptions'!$B$9,0)*'Assumptions'!$B$9</x:f>
        <x:v>65</x:v>
      </x:c>
      <x:c r="R521" s="141" t="n">
        <x:f>Q521-M521</x:f>
        <x:v>16</x:v>
      </x:c>
      <x:c r="S521" s="143" t="n">
        <x:f>'Assumptions'!$B$8</x:f>
        <x:v>12</x:v>
      </x:c>
      <x:c r="T521" s="141" t="n">
        <x:f>N521*S521</x:f>
        <x:v>132</x:v>
      </x:c>
      <x:c r="U521" s="139" t="str">
        <x:v>Source Valid</x:v>
      </x:c>
      <x:c r="V521" s="139" t="str">
        <x:v>High</x:v>
      </x:c>
      <x:c r="W521" s="147" t="str">
        <x:v>Source wholesale and buying prices retained</x:v>
      </x:c>
      <x:c r="X521" s="139" t="str">
        <x:v>Ready</x:v>
      </x:c>
      <x:c r="Y521" s="144" t="b">
        <x:v>1</x:v>
      </x:c>
      <x:c r="Z521" s="139" t="str">
        <x:v>WS RATES.pdf</x:v>
      </x:c>
      <x:c r="AA521" s="139" t="n">
        <x:v>15</x:v>
      </x:c>
      <x:c r="AB521" s="139" t="n">
        <x:v>17</x:v>
      </x:c>
      <x:c r="AC521" s="139" t="str">
        <x:v>BEEDS PATTA (SMALL)</x:v>
      </x:c>
      <x:c r="AD521" s="145" t="n">
        <x:v>60</x:v>
      </x:c>
      <x:c r="AE521" s="147" t="str">
        <x:v>Merged across PDFs — Exact/source-linked match</x:v>
      </x:c>
      <x:c r="AF521" s="147" t="str">
        <x:v>Exact WS RATES.pdf name</x:v>
      </x:c>
      <x:c r="AG521" s="147" t="str">
        <x:v>Exact WS RATES.pdf category</x:v>
      </x:c>
      <x:c r="AH521" s="139" t="str">
        <x:v>WS-RATES:15:17</x:v>
      </x:c>
      <x:c r="AI521" s="146"/>
      <x:c r="AJ521" s="146"/>
      <x:c r="AK521" s="146"/>
      <x:c r="AL521" s="146"/>
      <x:c r="AM521" s="146"/>
      <x:c r="AN521" s="147" t="str"/>
    </x:row>
    <x:row r="522">
      <x:c r="A522" s="139" t="str">
        <x:v>RS-000521</x:v>
      </x:c>
      <x:c r="B522" s="147" t="str">
        <x:v>STICKER 3D SMILEY 201 212</x:v>
      </x:c>
      <x:c r="C522" s="139" t="str">
        <x:v>STICKERS</x:v>
      </x:c>
      <x:c r="D522" s="139" t="str">
        <x:v>Both</x:v>
      </x:c>
      <x:c r="E522" s="147" t="str">
        <x:v>From initial classified workbook</x:v>
      </x:c>
      <x:c r="F522" s="139" t="str">
        <x:v>Piece</x:v>
      </x:c>
      <x:c r="G522" s="139"/>
      <x:c r="H522" s="139" t="str">
        <x:v>Not stated</x:v>
      </x:c>
      <x:c r="I522" s="139" t="str">
        <x:v>PKR</x:v>
      </x:c>
      <x:c r="J522" s="140" t="n">
        <x:v>70</x:v>
      </x:c>
      <x:c r="K522" s="140" t="n">
        <x:v>60</x:v>
      </x:c>
      <x:c r="L522" s="140" t="n">
        <x:v>70</x:v>
      </x:c>
      <x:c r="M522" s="140" t="n">
        <x:v>60</x:v>
      </x:c>
      <x:c r="N522" s="141" t="n">
        <x:f>L522-M522</x:f>
        <x:v>10</x:v>
      </x:c>
      <x:c r="O522" s="142" t="n">
        <x:f>IF(L522&gt;0,N522/L522,"")</x:f>
        <x:v>0.14285714285714285</x:v>
      </x:c>
      <x:c r="P522" s="142" t="n">
        <x:f>IF(M522&gt;0,N522/M522,"")</x:f>
        <x:v>0.16666666666666666</x:v>
      </x:c>
      <x:c r="Q522" s="141" t="n">
        <x:f>ROUND(L522*(1+'Assumptions'!$B$7)/'Assumptions'!$B$9,0)*'Assumptions'!$B$9</x:f>
        <x:v>75</x:v>
      </x:c>
      <x:c r="R522" s="141" t="n">
        <x:f>Q522-M522</x:f>
        <x:v>15</x:v>
      </x:c>
      <x:c r="S522" s="143" t="n">
        <x:f>'Assumptions'!$B$8</x:f>
        <x:v>12</x:v>
      </x:c>
      <x:c r="T522" s="141" t="n">
        <x:f>N522*S522</x:f>
        <x:v>120</x:v>
      </x:c>
      <x:c r="U522" s="139" t="str">
        <x:v>Source Valid</x:v>
      </x:c>
      <x:c r="V522" s="139" t="str">
        <x:v>High</x:v>
      </x:c>
      <x:c r="W522" s="147" t="str">
        <x:v>Source wholesale and buying prices retained</x:v>
      </x:c>
      <x:c r="X522" s="139" t="str">
        <x:v>Ready</x:v>
      </x:c>
      <x:c r="Y522" s="144" t="b">
        <x:v>1</x:v>
      </x:c>
      <x:c r="Z522" s="139" t="str">
        <x:v>WS RATES.pdf</x:v>
      </x:c>
      <x:c r="AA522" s="139" t="n">
        <x:v>15</x:v>
      </x:c>
      <x:c r="AB522" s="139" t="n">
        <x:v>18</x:v>
      </x:c>
      <x:c r="AC522" s="139" t="str">
        <x:v>STICKER 3D SMILEY 201 212</x:v>
      </x:c>
      <x:c r="AD522" s="145" t="n">
        <x:v>70</x:v>
      </x:c>
      <x:c r="AE522" s="147" t="str">
        <x:v>Merged across PDFs — Exact/source-linked match</x:v>
      </x:c>
      <x:c r="AF522" s="147" t="str">
        <x:v>Exact WS RATES.pdf name</x:v>
      </x:c>
      <x:c r="AG522" s="147" t="str">
        <x:v>Exact WS RATES.pdf category</x:v>
      </x:c>
      <x:c r="AH522" s="139" t="str">
        <x:v>WS-RATES:15:18</x:v>
      </x:c>
      <x:c r="AI522" s="146"/>
      <x:c r="AJ522" s="146"/>
      <x:c r="AK522" s="146"/>
      <x:c r="AL522" s="146"/>
      <x:c r="AM522" s="146"/>
      <x:c r="AN522" s="147" t="str"/>
    </x:row>
    <x:row r="523">
      <x:c r="A523" s="139" t="str">
        <x:v>RS-000522</x:v>
      </x:c>
      <x:c r="B523" s="147" t="str">
        <x:v>SCOTCH TAPE 1/2</x:v>
      </x:c>
      <x:c r="C523" s="139" t="str">
        <x:v>TAPE</x:v>
      </x:c>
      <x:c r="D523" s="139" t="str">
        <x:v>Both</x:v>
      </x:c>
      <x:c r="E523" s="147" t="str">
        <x:v>From initial classified workbook</x:v>
      </x:c>
      <x:c r="F523" s="139" t="str">
        <x:v>Piece</x:v>
      </x:c>
      <x:c r="G523" s="139"/>
      <x:c r="H523" s="139" t="str">
        <x:v>Not stated</x:v>
      </x:c>
      <x:c r="I523" s="139" t="str">
        <x:v>PKR</x:v>
      </x:c>
      <x:c r="J523" s="140" t="n">
        <x:v>22</x:v>
      </x:c>
      <x:c r="K523" s="140" t="n">
        <x:v>19</x:v>
      </x:c>
      <x:c r="L523" s="140" t="n">
        <x:v>22</x:v>
      </x:c>
      <x:c r="M523" s="140" t="n">
        <x:v>19</x:v>
      </x:c>
      <x:c r="N523" s="141" t="n">
        <x:f>L523-M523</x:f>
        <x:v>3</x:v>
      </x:c>
      <x:c r="O523" s="142" t="n">
        <x:f>IF(L523&gt;0,N523/L523,"")</x:f>
        <x:v>0.13636363636363635</x:v>
      </x:c>
      <x:c r="P523" s="142" t="n">
        <x:f>IF(M523&gt;0,N523/M523,"")</x:f>
        <x:v>0.15789473684210525</x:v>
      </x:c>
      <x:c r="Q523" s="141" t="n">
        <x:f>ROUND(L523*(1+'Assumptions'!$B$7)/'Assumptions'!$B$9,0)*'Assumptions'!$B$9</x:f>
        <x:v>25</x:v>
      </x:c>
      <x:c r="R523" s="141" t="n">
        <x:f>Q523-M523</x:f>
        <x:v>6</x:v>
      </x:c>
      <x:c r="S523" s="143" t="n">
        <x:f>'Assumptions'!$B$8</x:f>
        <x:v>12</x:v>
      </x:c>
      <x:c r="T523" s="141" t="n">
        <x:f>N523*S523</x:f>
        <x:v>36</x:v>
      </x:c>
      <x:c r="U523" s="139" t="str">
        <x:v>Source Valid</x:v>
      </x:c>
      <x:c r="V523" s="139" t="str">
        <x:v>High</x:v>
      </x:c>
      <x:c r="W523" s="147" t="str">
        <x:v>Source wholesale and buying prices retained</x:v>
      </x:c>
      <x:c r="X523" s="139" t="str">
        <x:v>Ready</x:v>
      </x:c>
      <x:c r="Y523" s="144" t="b">
        <x:v>1</x:v>
      </x:c>
      <x:c r="Z523" s="139" t="str">
        <x:v>WS RATES.pdf</x:v>
      </x:c>
      <x:c r="AA523" s="139" t="n">
        <x:v>15</x:v>
      </x:c>
      <x:c r="AB523" s="139" t="n">
        <x:v>19</x:v>
      </x:c>
      <x:c r="AC523" s="139" t="str">
        <x:v>SCOTCH TAPE 1/2</x:v>
      </x:c>
      <x:c r="AD523" s="145" t="n">
        <x:v>22</x:v>
      </x:c>
      <x:c r="AE523" s="147" t="str">
        <x:v>Merged across PDFs — Exact/source-linked match</x:v>
      </x:c>
      <x:c r="AF523" s="147" t="str">
        <x:v>Exact WS RATES.pdf name</x:v>
      </x:c>
      <x:c r="AG523" s="147" t="str">
        <x:v>Exact WS RATES.pdf category</x:v>
      </x:c>
      <x:c r="AH523" s="139" t="str">
        <x:v>WS-RATES:15:19</x:v>
      </x:c>
      <x:c r="AI523" s="146"/>
      <x:c r="AJ523" s="146"/>
      <x:c r="AK523" s="146"/>
      <x:c r="AL523" s="146"/>
      <x:c r="AM523" s="146"/>
      <x:c r="AN523" s="147" t="str"/>
    </x:row>
    <x:row r="524">
      <x:c r="A524" s="139" t="str">
        <x:v>RS-000523</x:v>
      </x:c>
      <x:c r="B524" s="147" t="str">
        <x:v>SIKKA PENCIL GALAXY(621 2) 30</x:v>
      </x:c>
      <x:c r="C524" s="139" t="str">
        <x:v>FANCY PENCIL</x:v>
      </x:c>
      <x:c r="D524" s="139" t="str">
        <x:v>Both</x:v>
      </x:c>
      <x:c r="E524" s="147" t="str">
        <x:v>From initial classified workbook</x:v>
      </x:c>
      <x:c r="F524" s="139" t="str">
        <x:v>Piece</x:v>
      </x:c>
      <x:c r="G524" s="139"/>
      <x:c r="H524" s="139" t="str">
        <x:v>Not stated</x:v>
      </x:c>
      <x:c r="I524" s="139" t="str">
        <x:v>PKR</x:v>
      </x:c>
      <x:c r="J524" s="140" t="n">
        <x:v>45</x:v>
      </x:c>
      <x:c r="K524" s="140" t="n">
        <x:v>42.5</x:v>
      </x:c>
      <x:c r="L524" s="140" t="n">
        <x:v>45</x:v>
      </x:c>
      <x:c r="M524" s="140" t="n">
        <x:v>42.5</x:v>
      </x:c>
      <x:c r="N524" s="141" t="n">
        <x:f>L524-M524</x:f>
        <x:v>2.5</x:v>
      </x:c>
      <x:c r="O524" s="142" t="n">
        <x:f>IF(L524&gt;0,N524/L524,"")</x:f>
        <x:v>0.05555555555555555</x:v>
      </x:c>
      <x:c r="P524" s="142" t="n">
        <x:f>IF(M524&gt;0,N524/M524,"")</x:f>
        <x:v>0.058823529411764705</x:v>
      </x:c>
      <x:c r="Q524" s="141" t="n">
        <x:f>ROUND(L524*(1+'Assumptions'!$B$7)/'Assumptions'!$B$9,0)*'Assumptions'!$B$9</x:f>
        <x:v>50</x:v>
      </x:c>
      <x:c r="R524" s="141" t="n">
        <x:f>Q524-M524</x:f>
        <x:v>7.5</x:v>
      </x:c>
      <x:c r="S524" s="143" t="n">
        <x:f>'Assumptions'!$B$8</x:f>
        <x:v>12</x:v>
      </x:c>
      <x:c r="T524" s="141" t="n">
        <x:f>N524*S524</x:f>
        <x:v>30</x:v>
      </x:c>
      <x:c r="U524" s="139" t="str">
        <x:v>Source Valid</x:v>
      </x:c>
      <x:c r="V524" s="139" t="str">
        <x:v>High</x:v>
      </x:c>
      <x:c r="W524" s="147" t="str">
        <x:v>Source wholesale and buying prices retained</x:v>
      </x:c>
      <x:c r="X524" s="139" t="str">
        <x:v>Ready</x:v>
      </x:c>
      <x:c r="Y524" s="144" t="b">
        <x:v>1</x:v>
      </x:c>
      <x:c r="Z524" s="139" t="str">
        <x:v>WS RATES.pdf</x:v>
      </x:c>
      <x:c r="AA524" s="139" t="n">
        <x:v>15</x:v>
      </x:c>
      <x:c r="AB524" s="139" t="n">
        <x:v>20</x:v>
      </x:c>
      <x:c r="AC524" s="139" t="str">
        <x:v>SIKKA PENCIL GALAXY(621 2</x:v>
      </x:c>
      <x:c r="AD524" s="145" t="n">
        <x:v>45</x:v>
      </x:c>
      <x:c r="AE524" s="147" t="str">
        <x:v>Merged across PDFs — Truncated-name completion</x:v>
      </x:c>
      <x:c r="AF524" s="147" t="str">
        <x:v>Completed/updated from WS RATES.pdf</x:v>
      </x:c>
      <x:c r="AG524" s="147" t="str">
        <x:v>Exact WS RATES.pdf category</x:v>
      </x:c>
      <x:c r="AH524" s="139" t="str">
        <x:v>WS-RATES:15:20</x:v>
      </x:c>
      <x:c r="AI524" s="146"/>
      <x:c r="AJ524" s="146"/>
      <x:c r="AK524" s="146"/>
      <x:c r="AL524" s="146"/>
      <x:c r="AM524" s="146"/>
      <x:c r="AN524" s="147" t="str"/>
    </x:row>
    <x:row r="525">
      <x:c r="A525" s="139" t="str">
        <x:v>RS-000524</x:v>
      </x:c>
      <x:c r="B525" s="147" t="str">
        <x:v>SIKKA PENCIL KANGHI SHEESHA (</x:v>
      </x:c>
      <x:c r="C525" s="139" t="str">
        <x:v>FANCY PENCIL</x:v>
      </x:c>
      <x:c r="D525" s="139" t="str">
        <x:v>Both</x:v>
      </x:c>
      <x:c r="E525" s="147" t="str">
        <x:v>From initial classified workbook</x:v>
      </x:c>
      <x:c r="F525" s="139" t="str">
        <x:v>Piece</x:v>
      </x:c>
      <x:c r="G525" s="139"/>
      <x:c r="H525" s="139" t="str">
        <x:v>Not stated</x:v>
      </x:c>
      <x:c r="I525" s="139" t="str">
        <x:v>PKR</x:v>
      </x:c>
      <x:c r="J525" s="140" t="n">
        <x:v>44</x:v>
      </x:c>
      <x:c r="K525" s="140" t="n">
        <x:v>41.5</x:v>
      </x:c>
      <x:c r="L525" s="140" t="n">
        <x:v>44</x:v>
      </x:c>
      <x:c r="M525" s="140" t="n">
        <x:v>41.5</x:v>
      </x:c>
      <x:c r="N525" s="141" t="n">
        <x:f>L525-M525</x:f>
        <x:v>2.5</x:v>
      </x:c>
      <x:c r="O525" s="142" t="n">
        <x:f>IF(L525&gt;0,N525/L525,"")</x:f>
        <x:v>0.056818181818181816</x:v>
      </x:c>
      <x:c r="P525" s="142" t="n">
        <x:f>IF(M525&gt;0,N525/M525,"")</x:f>
        <x:v>0.060240963855421686</x:v>
      </x:c>
      <x:c r="Q525" s="141" t="n">
        <x:f>ROUND(L525*(1+'Assumptions'!$B$7)/'Assumptions'!$B$9,0)*'Assumptions'!$B$9</x:f>
        <x:v>50</x:v>
      </x:c>
      <x:c r="R525" s="141" t="n">
        <x:f>Q525-M525</x:f>
        <x:v>8.5</x:v>
      </x:c>
      <x:c r="S525" s="143" t="n">
        <x:f>'Assumptions'!$B$8</x:f>
        <x:v>12</x:v>
      </x:c>
      <x:c r="T525" s="141" t="n">
        <x:f>N525*S525</x:f>
        <x:v>30</x:v>
      </x:c>
      <x:c r="U525" s="139" t="str">
        <x:v>Source Valid</x:v>
      </x:c>
      <x:c r="V525" s="139" t="str">
        <x:v>High</x:v>
      </x:c>
      <x:c r="W525" s="147" t="str">
        <x:v>Source wholesale and buying prices retained</x:v>
      </x:c>
      <x:c r="X525" s="139" t="str">
        <x:v>Ready</x:v>
      </x:c>
      <x:c r="Y525" s="144" t="b">
        <x:v>1</x:v>
      </x:c>
      <x:c r="Z525" s="139" t="str">
        <x:v>WS RATES.pdf</x:v>
      </x:c>
      <x:c r="AA525" s="139" t="n">
        <x:v>15</x:v>
      </x:c>
      <x:c r="AB525" s="139" t="n">
        <x:v>21</x:v>
      </x:c>
      <x:c r="AC525" s="139" t="str">
        <x:v>SIKKA PENCIL KANGHI SHEE</x:v>
      </x:c>
      <x:c r="AD525" s="145" t="n">
        <x:v>44</x:v>
      </x:c>
      <x:c r="AE525" s="147" t="str">
        <x:v>Merged across PDFs — Truncated-name completion</x:v>
      </x:c>
      <x:c r="AF525" s="147" t="str">
        <x:v>Completed/updated from WS RATES.pdf</x:v>
      </x:c>
      <x:c r="AG525" s="147" t="str">
        <x:v>Exact WS RATES.pdf category</x:v>
      </x:c>
      <x:c r="AH525" s="139" t="str">
        <x:v>WS-RATES:15:21</x:v>
      </x:c>
      <x:c r="AI525" s="146"/>
      <x:c r="AJ525" s="146"/>
      <x:c r="AK525" s="146"/>
      <x:c r="AL525" s="146"/>
      <x:c r="AM525" s="146"/>
      <x:c r="AN525" s="147" t="str"/>
    </x:row>
    <x:row r="526">
      <x:c r="A526" s="139" t="str">
        <x:v>RS-000525</x:v>
      </x:c>
      <x:c r="B526" s="147" t="str">
        <x:v>POKIMO CARD (SINGLE FANCY)</x:v>
      </x:c>
      <x:c r="C526" s="139" t="str">
        <x:v>CARD COVER</x:v>
      </x:c>
      <x:c r="D526" s="139" t="str">
        <x:v>Both</x:v>
      </x:c>
      <x:c r="E526" s="147" t="str">
        <x:v>From initial classified workbook</x:v>
      </x:c>
      <x:c r="F526" s="139" t="str">
        <x:v>Piece</x:v>
      </x:c>
      <x:c r="G526" s="139"/>
      <x:c r="H526" s="139" t="str">
        <x:v>Not stated</x:v>
      </x:c>
      <x:c r="I526" s="139" t="str">
        <x:v>PKR</x:v>
      </x:c>
      <x:c r="J526" s="140" t="n">
        <x:v>120</x:v>
      </x:c>
      <x:c r="K526" s="140" t="n">
        <x:v>98</x:v>
      </x:c>
      <x:c r="L526" s="140" t="n">
        <x:v>120</x:v>
      </x:c>
      <x:c r="M526" s="140" t="n">
        <x:v>98</x:v>
      </x:c>
      <x:c r="N526" s="141" t="n">
        <x:f>L526-M526</x:f>
        <x:v>22</x:v>
      </x:c>
      <x:c r="O526" s="142" t="n">
        <x:f>IF(L526&gt;0,N526/L526,"")</x:f>
        <x:v>0.18333333333333332</x:v>
      </x:c>
      <x:c r="P526" s="142" t="n">
        <x:f>IF(M526&gt;0,N526/M526,"")</x:f>
        <x:v>0.22448979591836735</x:v>
      </x:c>
      <x:c r="Q526" s="141" t="n">
        <x:f>ROUND(L526*(1+'Assumptions'!$B$7)/'Assumptions'!$B$9,0)*'Assumptions'!$B$9</x:f>
        <x:v>130</x:v>
      </x:c>
      <x:c r="R526" s="141" t="n">
        <x:f>Q526-M526</x:f>
        <x:v>32</x:v>
      </x:c>
      <x:c r="S526" s="143" t="n">
        <x:f>'Assumptions'!$B$8</x:f>
        <x:v>12</x:v>
      </x:c>
      <x:c r="T526" s="141" t="n">
        <x:f>N526*S526</x:f>
        <x:v>264</x:v>
      </x:c>
      <x:c r="U526" s="139" t="str">
        <x:v>Source Valid</x:v>
      </x:c>
      <x:c r="V526" s="139" t="str">
        <x:v>High</x:v>
      </x:c>
      <x:c r="W526" s="147" t="str">
        <x:v>Source wholesale and buying prices retained</x:v>
      </x:c>
      <x:c r="X526" s="139" t="str">
        <x:v>Ready</x:v>
      </x:c>
      <x:c r="Y526" s="144" t="b">
        <x:v>1</x:v>
      </x:c>
      <x:c r="Z526" s="139" t="str">
        <x:v>WS RATES.pdf</x:v>
      </x:c>
      <x:c r="AA526" s="139" t="n">
        <x:v>15</x:v>
      </x:c>
      <x:c r="AB526" s="139" t="n">
        <x:v>22</x:v>
      </x:c>
      <x:c r="AC526" s="139" t="str">
        <x:v>POKIMO CARD (SINGLE FAN</x:v>
      </x:c>
      <x:c r="AD526" s="145" t="n">
        <x:v>120</x:v>
      </x:c>
      <x:c r="AE526" s="147" t="str">
        <x:v>Merged across PDFs — Truncated-name completion</x:v>
      </x:c>
      <x:c r="AF526" s="147" t="str">
        <x:v>Completed/updated from WS RATES.pdf</x:v>
      </x:c>
      <x:c r="AG526" s="147" t="str">
        <x:v>Exact WS RATES.pdf category</x:v>
      </x:c>
      <x:c r="AH526" s="139" t="str">
        <x:v>WS-RATES:15:22</x:v>
      </x:c>
      <x:c r="AI526" s="146"/>
      <x:c r="AJ526" s="146"/>
      <x:c r="AK526" s="146"/>
      <x:c r="AL526" s="146"/>
      <x:c r="AM526" s="146"/>
      <x:c r="AN526" s="147" t="str"/>
    </x:row>
    <x:row r="527">
      <x:c r="A527" s="139" t="str">
        <x:v>RS-000526</x:v>
      </x:c>
      <x:c r="B527" s="147" t="str">
        <x:v>POKIMON CARD CHINA</x:v>
      </x:c>
      <x:c r="C527" s="139" t="str">
        <x:v>CHINA</x:v>
      </x:c>
      <x:c r="D527" s="139" t="str">
        <x:v>Both</x:v>
      </x:c>
      <x:c r="E527" s="147" t="str">
        <x:v>From initial classified workbook</x:v>
      </x:c>
      <x:c r="F527" s="139" t="str">
        <x:v>Piece</x:v>
      </x:c>
      <x:c r="G527" s="139"/>
      <x:c r="H527" s="139" t="str">
        <x:v>Not stated</x:v>
      </x:c>
      <x:c r="I527" s="139" t="str">
        <x:v>PKR</x:v>
      </x:c>
      <x:c r="J527" s="140" t="n">
        <x:v>630</x:v>
      </x:c>
      <x:c r="K527" s="140" t="n">
        <x:v>585</x:v>
      </x:c>
      <x:c r="L527" s="140" t="n">
        <x:v>630</x:v>
      </x:c>
      <x:c r="M527" s="140" t="n">
        <x:v>585</x:v>
      </x:c>
      <x:c r="N527" s="141" t="n">
        <x:f>L527-M527</x:f>
        <x:v>45</x:v>
      </x:c>
      <x:c r="O527" s="142" t="n">
        <x:f>IF(L527&gt;0,N527/L527,"")</x:f>
        <x:v>0.07142857142857142</x:v>
      </x:c>
      <x:c r="P527" s="142" t="n">
        <x:f>IF(M527&gt;0,N527/M527,"")</x:f>
        <x:v>0.07692307692307693</x:v>
      </x:c>
      <x:c r="Q527" s="141" t="n">
        <x:f>ROUND(L527*(1+'Assumptions'!$B$7)/'Assumptions'!$B$9,0)*'Assumptions'!$B$9</x:f>
        <x:v>695</x:v>
      </x:c>
      <x:c r="R527" s="141" t="n">
        <x:f>Q527-M527</x:f>
        <x:v>110</x:v>
      </x:c>
      <x:c r="S527" s="143" t="n">
        <x:f>'Assumptions'!$B$8</x:f>
        <x:v>12</x:v>
      </x:c>
      <x:c r="T527" s="141" t="n">
        <x:f>N527*S527</x:f>
        <x:v>540</x:v>
      </x:c>
      <x:c r="U527" s="139" t="str">
        <x:v>Source Valid</x:v>
      </x:c>
      <x:c r="V527" s="139" t="str">
        <x:v>High</x:v>
      </x:c>
      <x:c r="W527" s="147" t="str">
        <x:v>Source wholesale and buying prices retained</x:v>
      </x:c>
      <x:c r="X527" s="139" t="str">
        <x:v>Ready</x:v>
      </x:c>
      <x:c r="Y527" s="144" t="b">
        <x:v>1</x:v>
      </x:c>
      <x:c r="Z527" s="139" t="str">
        <x:v>WS RATES.pdf</x:v>
      </x:c>
      <x:c r="AA527" s="139" t="n">
        <x:v>15</x:v>
      </x:c>
      <x:c r="AB527" s="139" t="n">
        <x:v>23</x:v>
      </x:c>
      <x:c r="AC527" s="139" t="str">
        <x:v>POKIMON CARD CHINA</x:v>
      </x:c>
      <x:c r="AD527" s="145" t="n">
        <x:v>630</x:v>
      </x:c>
      <x:c r="AE527" s="147" t="str">
        <x:v>Merged across PDFs — Exact/source-linked match</x:v>
      </x:c>
      <x:c r="AF527" s="147" t="str">
        <x:v>Exact WS RATES.pdf name</x:v>
      </x:c>
      <x:c r="AG527" s="147" t="str">
        <x:v>Exact WS RATES.pdf category</x:v>
      </x:c>
      <x:c r="AH527" s="139" t="str">
        <x:v>WS-RATES:15:23</x:v>
      </x:c>
      <x:c r="AI527" s="146"/>
      <x:c r="AJ527" s="146"/>
      <x:c r="AK527" s="146"/>
      <x:c r="AL527" s="146"/>
      <x:c r="AM527" s="146"/>
      <x:c r="AN527" s="147" t="str"/>
    </x:row>
    <x:row r="528">
      <x:c r="A528" s="139" t="str">
        <x:v>RS-000527</x:v>
      </x:c>
      <x:c r="B528" s="147" t="str">
        <x:v>FOUNTAIN PEN Z567</x:v>
      </x:c>
      <x:c r="C528" s="139" t="str">
        <x:v>Fountain pen</x:v>
      </x:c>
      <x:c r="D528" s="139" t="str">
        <x:v>Both</x:v>
      </x:c>
      <x:c r="E528" s="147" t="str">
        <x:v>From initial classified workbook</x:v>
      </x:c>
      <x:c r="F528" s="139" t="str">
        <x:v>Piece</x:v>
      </x:c>
      <x:c r="G528" s="139"/>
      <x:c r="H528" s="139" t="str">
        <x:v>Not stated</x:v>
      </x:c>
      <x:c r="I528" s="139" t="str">
        <x:v>PKR</x:v>
      </x:c>
      <x:c r="J528" s="140" t="n">
        <x:v>195</x:v>
      </x:c>
      <x:c r="K528" s="140" t="n">
        <x:v>172</x:v>
      </x:c>
      <x:c r="L528" s="140" t="n">
        <x:v>195</x:v>
      </x:c>
      <x:c r="M528" s="140" t="n">
        <x:v>172</x:v>
      </x:c>
      <x:c r="N528" s="141" t="n">
        <x:f>L528-M528</x:f>
        <x:v>23</x:v>
      </x:c>
      <x:c r="O528" s="142" t="n">
        <x:f>IF(L528&gt;0,N528/L528,"")</x:f>
        <x:v>0.11794871794871795</x:v>
      </x:c>
      <x:c r="P528" s="142" t="n">
        <x:f>IF(M528&gt;0,N528/M528,"")</x:f>
        <x:v>0.13372093023255813</x:v>
      </x:c>
      <x:c r="Q528" s="141" t="n">
        <x:f>ROUND(L528*(1+'Assumptions'!$B$7)/'Assumptions'!$B$9,0)*'Assumptions'!$B$9</x:f>
        <x:v>215</x:v>
      </x:c>
      <x:c r="R528" s="141" t="n">
        <x:f>Q528-M528</x:f>
        <x:v>43</x:v>
      </x:c>
      <x:c r="S528" s="143" t="n">
        <x:f>'Assumptions'!$B$8</x:f>
        <x:v>12</x:v>
      </x:c>
      <x:c r="T528" s="141" t="n">
        <x:f>N528*S528</x:f>
        <x:v>276</x:v>
      </x:c>
      <x:c r="U528" s="139" t="str">
        <x:v>Source Valid</x:v>
      </x:c>
      <x:c r="V528" s="139" t="str">
        <x:v>High</x:v>
      </x:c>
      <x:c r="W528" s="147" t="str">
        <x:v>Source wholesale and buying prices retained</x:v>
      </x:c>
      <x:c r="X528" s="139" t="str">
        <x:v>Ready</x:v>
      </x:c>
      <x:c r="Y528" s="144" t="b">
        <x:v>1</x:v>
      </x:c>
      <x:c r="Z528" s="139" t="str">
        <x:v>WS RATES.pdf</x:v>
      </x:c>
      <x:c r="AA528" s="139" t="n">
        <x:v>15</x:v>
      </x:c>
      <x:c r="AB528" s="139" t="n">
        <x:v>24</x:v>
      </x:c>
      <x:c r="AC528" s="139" t="str">
        <x:v>FOUNTAIN PEN Z567</x:v>
      </x:c>
      <x:c r="AD528" s="145" t="n">
        <x:v>195</x:v>
      </x:c>
      <x:c r="AE528" s="147" t="str">
        <x:v>Merged across PDFs — Exact/source-linked match</x:v>
      </x:c>
      <x:c r="AF528" s="147" t="str">
        <x:v>Exact WS RATES.pdf name</x:v>
      </x:c>
      <x:c r="AG528" s="147" t="str">
        <x:v>Exact WS RATES.pdf category</x:v>
      </x:c>
      <x:c r="AH528" s="139" t="str">
        <x:v>WS-RATES:15:24</x:v>
      </x:c>
      <x:c r="AI528" s="146"/>
      <x:c r="AJ528" s="146"/>
      <x:c r="AK528" s="146"/>
      <x:c r="AL528" s="146"/>
      <x:c r="AM528" s="146"/>
      <x:c r="AN528" s="147" t="str"/>
    </x:row>
    <x:row r="529">
      <x:c r="A529" s="139" t="str">
        <x:v>RS-000528</x:v>
      </x:c>
      <x:c r="B529" s="147" t="str">
        <x:v>FOUNTAIN PEN 9201A</x:v>
      </x:c>
      <x:c r="C529" s="139" t="str">
        <x:v>Fountain pen</x:v>
      </x:c>
      <x:c r="D529" s="139" t="str">
        <x:v>Both</x:v>
      </x:c>
      <x:c r="E529" s="147" t="str">
        <x:v>From initial classified workbook</x:v>
      </x:c>
      <x:c r="F529" s="139" t="str">
        <x:v>Piece</x:v>
      </x:c>
      <x:c r="G529" s="139"/>
      <x:c r="H529" s="139" t="str">
        <x:v>Not stated</x:v>
      </x:c>
      <x:c r="I529" s="139" t="str">
        <x:v>PKR</x:v>
      </x:c>
      <x:c r="J529" s="140" t="n">
        <x:v>255</x:v>
      </x:c>
      <x:c r="K529" s="140" t="n">
        <x:v>235</x:v>
      </x:c>
      <x:c r="L529" s="140" t="n">
        <x:v>255</x:v>
      </x:c>
      <x:c r="M529" s="140" t="n">
        <x:v>235</x:v>
      </x:c>
      <x:c r="N529" s="141" t="n">
        <x:f>L529-M529</x:f>
        <x:v>20</x:v>
      </x:c>
      <x:c r="O529" s="142" t="n">
        <x:f>IF(L529&gt;0,N529/L529,"")</x:f>
        <x:v>0.0784313725490196</x:v>
      </x:c>
      <x:c r="P529" s="142" t="n">
        <x:f>IF(M529&gt;0,N529/M529,"")</x:f>
        <x:v>0.0851063829787234</x:v>
      </x:c>
      <x:c r="Q529" s="141" t="n">
        <x:f>ROUND(L529*(1+'Assumptions'!$B$7)/'Assumptions'!$B$9,0)*'Assumptions'!$B$9</x:f>
        <x:v>280</x:v>
      </x:c>
      <x:c r="R529" s="141" t="n">
        <x:f>Q529-M529</x:f>
        <x:v>45</x:v>
      </x:c>
      <x:c r="S529" s="143" t="n">
        <x:f>'Assumptions'!$B$8</x:f>
        <x:v>12</x:v>
      </x:c>
      <x:c r="T529" s="141" t="n">
        <x:f>N529*S529</x:f>
        <x:v>240</x:v>
      </x:c>
      <x:c r="U529" s="139" t="str">
        <x:v>Source Valid</x:v>
      </x:c>
      <x:c r="V529" s="139" t="str">
        <x:v>High</x:v>
      </x:c>
      <x:c r="W529" s="147" t="str">
        <x:v>Source wholesale and buying prices retained</x:v>
      </x:c>
      <x:c r="X529" s="139" t="str">
        <x:v>Ready</x:v>
      </x:c>
      <x:c r="Y529" s="144" t="b">
        <x:v>1</x:v>
      </x:c>
      <x:c r="Z529" s="139" t="str">
        <x:v>WS RATES.pdf</x:v>
      </x:c>
      <x:c r="AA529" s="139" t="n">
        <x:v>15</x:v>
      </x:c>
      <x:c r="AB529" s="139" t="n">
        <x:v>25</x:v>
      </x:c>
      <x:c r="AC529" s="139" t="str">
        <x:v>FOUNTAIN PEN 9201A</x:v>
      </x:c>
      <x:c r="AD529" s="145" t="n">
        <x:v>255</x:v>
      </x:c>
      <x:c r="AE529" s="147" t="str">
        <x:v>Merged across PDFs — Exact/source-linked match</x:v>
      </x:c>
      <x:c r="AF529" s="147" t="str">
        <x:v>Exact WS RATES.pdf name</x:v>
      </x:c>
      <x:c r="AG529" s="147" t="str">
        <x:v>Exact WS RATES.pdf category</x:v>
      </x:c>
      <x:c r="AH529" s="139" t="str">
        <x:v>WS-RATES:15:25</x:v>
      </x:c>
      <x:c r="AI529" s="146"/>
      <x:c r="AJ529" s="146"/>
      <x:c r="AK529" s="146"/>
      <x:c r="AL529" s="146"/>
      <x:c r="AM529" s="146"/>
      <x:c r="AN529" s="147" t="str"/>
    </x:row>
    <x:row r="530">
      <x:c r="A530" s="139" t="str">
        <x:v>RS-000529</x:v>
      </x:c>
      <x:c r="B530" s="147" t="str">
        <x:v>FOUNTAIN PEN A2208</x:v>
      </x:c>
      <x:c r="C530" s="139" t="str">
        <x:v>Fountain pen</x:v>
      </x:c>
      <x:c r="D530" s="139" t="str">
        <x:v>Both</x:v>
      </x:c>
      <x:c r="E530" s="147" t="str">
        <x:v>From initial classified workbook</x:v>
      </x:c>
      <x:c r="F530" s="139" t="str">
        <x:v>Piece</x:v>
      </x:c>
      <x:c r="G530" s="139"/>
      <x:c r="H530" s="139" t="str">
        <x:v>Not stated</x:v>
      </x:c>
      <x:c r="I530" s="139" t="str">
        <x:v>PKR</x:v>
      </x:c>
      <x:c r="J530" s="140" t="n">
        <x:v>220</x:v>
      </x:c>
      <x:c r="K530" s="140" t="n">
        <x:v>200</x:v>
      </x:c>
      <x:c r="L530" s="140" t="n">
        <x:v>220</x:v>
      </x:c>
      <x:c r="M530" s="140" t="n">
        <x:v>200</x:v>
      </x:c>
      <x:c r="N530" s="141" t="n">
        <x:f>L530-M530</x:f>
        <x:v>20</x:v>
      </x:c>
      <x:c r="O530" s="142" t="n">
        <x:f>IF(L530&gt;0,N530/L530,"")</x:f>
        <x:v>0.09090909090909091</x:v>
      </x:c>
      <x:c r="P530" s="142" t="n">
        <x:f>IF(M530&gt;0,N530/M530,"")</x:f>
        <x:v>0.1</x:v>
      </x:c>
      <x:c r="Q530" s="141" t="n">
        <x:f>ROUND(L530*(1+'Assumptions'!$B$7)/'Assumptions'!$B$9,0)*'Assumptions'!$B$9</x:f>
        <x:v>240</x:v>
      </x:c>
      <x:c r="R530" s="141" t="n">
        <x:f>Q530-M530</x:f>
        <x:v>40</x:v>
      </x:c>
      <x:c r="S530" s="143" t="n">
        <x:f>'Assumptions'!$B$8</x:f>
        <x:v>12</x:v>
      </x:c>
      <x:c r="T530" s="141" t="n">
        <x:f>N530*S530</x:f>
        <x:v>240</x:v>
      </x:c>
      <x:c r="U530" s="139" t="str">
        <x:v>Source Valid</x:v>
      </x:c>
      <x:c r="V530" s="139" t="str">
        <x:v>High</x:v>
      </x:c>
      <x:c r="W530" s="147" t="str">
        <x:v>Source wholesale and buying prices retained</x:v>
      </x:c>
      <x:c r="X530" s="139" t="str">
        <x:v>Ready</x:v>
      </x:c>
      <x:c r="Y530" s="144" t="b">
        <x:v>1</x:v>
      </x:c>
      <x:c r="Z530" s="139" t="str">
        <x:v>WS RATES.pdf</x:v>
      </x:c>
      <x:c r="AA530" s="139" t="n">
        <x:v>15</x:v>
      </x:c>
      <x:c r="AB530" s="139" t="n">
        <x:v>26</x:v>
      </x:c>
      <x:c r="AC530" s="139" t="str">
        <x:v>FOUNTAIN PEN A2208</x:v>
      </x:c>
      <x:c r="AD530" s="145" t="n">
        <x:v>220</x:v>
      </x:c>
      <x:c r="AE530" s="147" t="str">
        <x:v>Merged across PDFs — Exact/source-linked match</x:v>
      </x:c>
      <x:c r="AF530" s="147" t="str">
        <x:v>Exact WS RATES.pdf name</x:v>
      </x:c>
      <x:c r="AG530" s="147" t="str">
        <x:v>Exact WS RATES.pdf category</x:v>
      </x:c>
      <x:c r="AH530" s="139" t="str">
        <x:v>WS-RATES:15:26</x:v>
      </x:c>
      <x:c r="AI530" s="146"/>
      <x:c r="AJ530" s="146"/>
      <x:c r="AK530" s="146"/>
      <x:c r="AL530" s="146"/>
      <x:c r="AM530" s="146"/>
      <x:c r="AN530" s="147" t="str"/>
    </x:row>
    <x:row r="531">
      <x:c r="A531" s="139" t="str">
        <x:v>RS-000530</x:v>
      </x:c>
      <x:c r="B531" s="147" t="str">
        <x:v>10IN1 BALL PEN FANCY</x:v>
      </x:c>
      <x:c r="C531" s="139" t="str">
        <x:v>CHINA DAIRIES</x:v>
      </x:c>
      <x:c r="D531" s="139" t="str">
        <x:v>Both</x:v>
      </x:c>
      <x:c r="E531" s="147" t="str">
        <x:v>From initial classified workbook</x:v>
      </x:c>
      <x:c r="F531" s="139" t="str">
        <x:v>Piece</x:v>
      </x:c>
      <x:c r="G531" s="139"/>
      <x:c r="H531" s="139" t="str">
        <x:v>Not stated</x:v>
      </x:c>
      <x:c r="I531" s="139" t="str">
        <x:v>PKR</x:v>
      </x:c>
      <x:c r="J531" s="140" t="n">
        <x:v>95</x:v>
      </x:c>
      <x:c r="K531" s="140" t="n">
        <x:v>82</x:v>
      </x:c>
      <x:c r="L531" s="140" t="n">
        <x:v>95</x:v>
      </x:c>
      <x:c r="M531" s="140" t="n">
        <x:v>82</x:v>
      </x:c>
      <x:c r="N531" s="141" t="n">
        <x:f>L531-M531</x:f>
        <x:v>13</x:v>
      </x:c>
      <x:c r="O531" s="142" t="n">
        <x:f>IF(L531&gt;0,N531/L531,"")</x:f>
        <x:v>0.1368421052631579</x:v>
      </x:c>
      <x:c r="P531" s="142" t="n">
        <x:f>IF(M531&gt;0,N531/M531,"")</x:f>
        <x:v>0.15853658536585366</x:v>
      </x:c>
      <x:c r="Q531" s="141" t="n">
        <x:f>ROUND(L531*(1+'Assumptions'!$B$7)/'Assumptions'!$B$9,0)*'Assumptions'!$B$9</x:f>
        <x:v>105</x:v>
      </x:c>
      <x:c r="R531" s="141" t="n">
        <x:f>Q531-M531</x:f>
        <x:v>23</x:v>
      </x:c>
      <x:c r="S531" s="143" t="n">
        <x:f>'Assumptions'!$B$8</x:f>
        <x:v>12</x:v>
      </x:c>
      <x:c r="T531" s="141" t="n">
        <x:f>N531*S531</x:f>
        <x:v>156</x:v>
      </x:c>
      <x:c r="U531" s="139" t="str">
        <x:v>Source Valid</x:v>
      </x:c>
      <x:c r="V531" s="139" t="str">
        <x:v>High</x:v>
      </x:c>
      <x:c r="W531" s="147" t="str">
        <x:v>Source wholesale and buying prices retained</x:v>
      </x:c>
      <x:c r="X531" s="139" t="str">
        <x:v>Ready</x:v>
      </x:c>
      <x:c r="Y531" s="144" t="b">
        <x:v>1</x:v>
      </x:c>
      <x:c r="Z531" s="139" t="str">
        <x:v>WS RATES.pdf</x:v>
      </x:c>
      <x:c r="AA531" s="139" t="n">
        <x:v>15</x:v>
      </x:c>
      <x:c r="AB531" s="139" t="n">
        <x:v>27</x:v>
      </x:c>
      <x:c r="AC531" s="139" t="str">
        <x:v>10IN1 BALL PEN FANCY</x:v>
      </x:c>
      <x:c r="AD531" s="145" t="n">
        <x:v>95</x:v>
      </x:c>
      <x:c r="AE531" s="147" t="str">
        <x:v>Merged across PDFs — Exact/source-linked match</x:v>
      </x:c>
      <x:c r="AF531" s="147" t="str">
        <x:v>Exact WS RATES.pdf name</x:v>
      </x:c>
      <x:c r="AG531" s="147" t="str">
        <x:v>Exact WS RATES.pdf category</x:v>
      </x:c>
      <x:c r="AH531" s="139" t="str">
        <x:v>WS-RATES:15:27</x:v>
      </x:c>
      <x:c r="AI531" s="146"/>
      <x:c r="AJ531" s="146"/>
      <x:c r="AK531" s="146"/>
      <x:c r="AL531" s="146"/>
      <x:c r="AM531" s="146"/>
      <x:c r="AN531" s="147" t="str"/>
    </x:row>
    <x:row r="532">
      <x:c r="A532" s="139" t="str">
        <x:v>RS-000531</x:v>
      </x:c>
      <x:c r="B532" s="147" t="str">
        <x:v>CUBE SINGLE</x:v>
      </x:c>
      <x:c r="C532" s="139" t="str">
        <x:v>CHINA DAIRIES</x:v>
      </x:c>
      <x:c r="D532" s="139" t="str">
        <x:v>Both</x:v>
      </x:c>
      <x:c r="E532" s="147" t="str">
        <x:v>From initial classified workbook</x:v>
      </x:c>
      <x:c r="F532" s="139" t="str">
        <x:v>Piece</x:v>
      </x:c>
      <x:c r="G532" s="139"/>
      <x:c r="H532" s="139" t="str">
        <x:v>Not stated</x:v>
      </x:c>
      <x:c r="I532" s="139" t="str">
        <x:v>PKR</x:v>
      </x:c>
      <x:c r="J532" s="140" t="n">
        <x:v>100</x:v>
      </x:c>
      <x:c r="K532" s="140" t="n">
        <x:v>82</x:v>
      </x:c>
      <x:c r="L532" s="140" t="n">
        <x:v>100</x:v>
      </x:c>
      <x:c r="M532" s="140" t="n">
        <x:v>82</x:v>
      </x:c>
      <x:c r="N532" s="141" t="n">
        <x:f>L532-M532</x:f>
        <x:v>18</x:v>
      </x:c>
      <x:c r="O532" s="142" t="n">
        <x:f>IF(L532&gt;0,N532/L532,"")</x:f>
        <x:v>0.18</x:v>
      </x:c>
      <x:c r="P532" s="142" t="n">
        <x:f>IF(M532&gt;0,N532/M532,"")</x:f>
        <x:v>0.21951219512195122</x:v>
      </x:c>
      <x:c r="Q532" s="141" t="n">
        <x:f>ROUND(L532*(1+'Assumptions'!$B$7)/'Assumptions'!$B$9,0)*'Assumptions'!$B$9</x:f>
        <x:v>110</x:v>
      </x:c>
      <x:c r="R532" s="141" t="n">
        <x:f>Q532-M532</x:f>
        <x:v>28</x:v>
      </x:c>
      <x:c r="S532" s="143" t="n">
        <x:f>'Assumptions'!$B$8</x:f>
        <x:v>12</x:v>
      </x:c>
      <x:c r="T532" s="141" t="n">
        <x:f>N532*S532</x:f>
        <x:v>216</x:v>
      </x:c>
      <x:c r="U532" s="139" t="str">
        <x:v>Source Valid</x:v>
      </x:c>
      <x:c r="V532" s="139" t="str">
        <x:v>High</x:v>
      </x:c>
      <x:c r="W532" s="147" t="str">
        <x:v>Source wholesale and buying prices retained</x:v>
      </x:c>
      <x:c r="X532" s="139" t="str">
        <x:v>Ready</x:v>
      </x:c>
      <x:c r="Y532" s="144" t="b">
        <x:v>1</x:v>
      </x:c>
      <x:c r="Z532" s="139" t="str">
        <x:v>WS RATES.pdf</x:v>
      </x:c>
      <x:c r="AA532" s="139" t="n">
        <x:v>15</x:v>
      </x:c>
      <x:c r="AB532" s="139" t="n">
        <x:v>28</x:v>
      </x:c>
      <x:c r="AC532" s="139" t="str">
        <x:v>CUBE SINGLE</x:v>
      </x:c>
      <x:c r="AD532" s="145" t="n">
        <x:v>100</x:v>
      </x:c>
      <x:c r="AE532" s="147" t="str">
        <x:v>Merged across PDFs — Exact/source-linked match</x:v>
      </x:c>
      <x:c r="AF532" s="147" t="str">
        <x:v>Exact WS RATES.pdf name</x:v>
      </x:c>
      <x:c r="AG532" s="147" t="str">
        <x:v>Exact WS RATES.pdf category</x:v>
      </x:c>
      <x:c r="AH532" s="139" t="str">
        <x:v>WS-RATES:15:28</x:v>
      </x:c>
      <x:c r="AI532" s="146"/>
      <x:c r="AJ532" s="146"/>
      <x:c r="AK532" s="146"/>
      <x:c r="AL532" s="146"/>
      <x:c r="AM532" s="146"/>
      <x:c r="AN532" s="147" t="str"/>
    </x:row>
    <x:row r="533">
      <x:c r="A533" s="139" t="str">
        <x:v>RS-000532</x:v>
      </x:c>
      <x:c r="B533" s="147" t="str">
        <x:v>SCALE 6" STUDENT 10SALE</x:v>
      </x:c>
      <x:c r="C533" s="139" t="str">
        <x:v>SCALES</x:v>
      </x:c>
      <x:c r="D533" s="139" t="str">
        <x:v>Both</x:v>
      </x:c>
      <x:c r="E533" s="147" t="str">
        <x:v>From initial classified workbook</x:v>
      </x:c>
      <x:c r="F533" s="139" t="str">
        <x:v>Piece</x:v>
      </x:c>
      <x:c r="G533" s="139"/>
      <x:c r="H533" s="139" t="str">
        <x:v>Not stated</x:v>
      </x:c>
      <x:c r="I533" s="139" t="str">
        <x:v>PKR</x:v>
      </x:c>
      <x:c r="J533" s="140" t="n">
        <x:v>80</x:v>
      </x:c>
      <x:c r="K533" s="140" t="n">
        <x:v>65</x:v>
      </x:c>
      <x:c r="L533" s="140" t="n">
        <x:v>80</x:v>
      </x:c>
      <x:c r="M533" s="140" t="n">
        <x:v>65</x:v>
      </x:c>
      <x:c r="N533" s="141" t="n">
        <x:f>L533-M533</x:f>
        <x:v>15</x:v>
      </x:c>
      <x:c r="O533" s="142" t="n">
        <x:f>IF(L533&gt;0,N533/L533,"")</x:f>
        <x:v>0.1875</x:v>
      </x:c>
      <x:c r="P533" s="142" t="n">
        <x:f>IF(M533&gt;0,N533/M533,"")</x:f>
        <x:v>0.23076923076923078</x:v>
      </x:c>
      <x:c r="Q533" s="141" t="n">
        <x:f>ROUND(L533*(1+'Assumptions'!$B$7)/'Assumptions'!$B$9,0)*'Assumptions'!$B$9</x:f>
        <x:v>90</x:v>
      </x:c>
      <x:c r="R533" s="141" t="n">
        <x:f>Q533-M533</x:f>
        <x:v>25</x:v>
      </x:c>
      <x:c r="S533" s="143" t="n">
        <x:f>'Assumptions'!$B$8</x:f>
        <x:v>12</x:v>
      </x:c>
      <x:c r="T533" s="141" t="n">
        <x:f>N533*S533</x:f>
        <x:v>180</x:v>
      </x:c>
      <x:c r="U533" s="139" t="str">
        <x:v>Source Valid</x:v>
      </x:c>
      <x:c r="V533" s="139" t="str">
        <x:v>High</x:v>
      </x:c>
      <x:c r="W533" s="147" t="str">
        <x:v>Source wholesale and buying prices retained</x:v>
      </x:c>
      <x:c r="X533" s="139" t="str">
        <x:v>Ready</x:v>
      </x:c>
      <x:c r="Y533" s="144" t="b">
        <x:v>1</x:v>
      </x:c>
      <x:c r="Z533" s="139" t="str">
        <x:v>WS RATES.pdf</x:v>
      </x:c>
      <x:c r="AA533" s="139" t="n">
        <x:v>15</x:v>
      </x:c>
      <x:c r="AB533" s="139" t="n">
        <x:v>29</x:v>
      </x:c>
      <x:c r="AC533" s="139" t="str">
        <x:v>SCALE 6" STUDENT 10SALE</x:v>
      </x:c>
      <x:c r="AD533" s="145" t="n">
        <x:v>80</x:v>
      </x:c>
      <x:c r="AE533" s="147" t="str">
        <x:v>Merged across PDFs — Exact/source-linked match</x:v>
      </x:c>
      <x:c r="AF533" s="147" t="str">
        <x:v>Exact WS RATES.pdf name</x:v>
      </x:c>
      <x:c r="AG533" s="147" t="str">
        <x:v>Exact WS RATES.pdf category</x:v>
      </x:c>
      <x:c r="AH533" s="139" t="str">
        <x:v>WS-RATES:15:29</x:v>
      </x:c>
      <x:c r="AI533" s="146"/>
      <x:c r="AJ533" s="146"/>
      <x:c r="AK533" s="146"/>
      <x:c r="AL533" s="146"/>
      <x:c r="AM533" s="146"/>
      <x:c r="AN533" s="147" t="str"/>
    </x:row>
    <x:row r="534">
      <x:c r="A534" s="139" t="str">
        <x:v>RS-000533</x:v>
      </x:c>
      <x:c r="B534" s="147" t="str">
        <x:v>SCISSOR OLE OLE</x:v>
      </x:c>
      <x:c r="C534" s="139" t="str">
        <x:v>SCISSOR</x:v>
      </x:c>
      <x:c r="D534" s="139" t="str">
        <x:v>Both</x:v>
      </x:c>
      <x:c r="E534" s="147" t="str">
        <x:v>From initial classified workbook</x:v>
      </x:c>
      <x:c r="F534" s="139" t="str">
        <x:v>Piece</x:v>
      </x:c>
      <x:c r="G534" s="139"/>
      <x:c r="H534" s="139" t="str">
        <x:v>Not stated</x:v>
      </x:c>
      <x:c r="I534" s="139" t="str">
        <x:v>PKR</x:v>
      </x:c>
      <x:c r="J534" s="140" t="n">
        <x:v>115</x:v>
      </x:c>
      <x:c r="K534" s="140" t="n">
        <x:v>98</x:v>
      </x:c>
      <x:c r="L534" s="140" t="n">
        <x:v>115</x:v>
      </x:c>
      <x:c r="M534" s="140" t="n">
        <x:v>98</x:v>
      </x:c>
      <x:c r="N534" s="141" t="n">
        <x:f>L534-M534</x:f>
        <x:v>17</x:v>
      </x:c>
      <x:c r="O534" s="142" t="n">
        <x:f>IF(L534&gt;0,N534/L534,"")</x:f>
        <x:v>0.14782608695652175</x:v>
      </x:c>
      <x:c r="P534" s="142" t="n">
        <x:f>IF(M534&gt;0,N534/M534,"")</x:f>
        <x:v>0.17346938775510204</x:v>
      </x:c>
      <x:c r="Q534" s="141" t="n">
        <x:f>ROUND(L534*(1+'Assumptions'!$B$7)/'Assumptions'!$B$9,0)*'Assumptions'!$B$9</x:f>
        <x:v>125</x:v>
      </x:c>
      <x:c r="R534" s="141" t="n">
        <x:f>Q534-M534</x:f>
        <x:v>27</x:v>
      </x:c>
      <x:c r="S534" s="143" t="n">
        <x:f>'Assumptions'!$B$8</x:f>
        <x:v>12</x:v>
      </x:c>
      <x:c r="T534" s="141" t="n">
        <x:f>N534*S534</x:f>
        <x:v>204</x:v>
      </x:c>
      <x:c r="U534" s="139" t="str">
        <x:v>Source Valid</x:v>
      </x:c>
      <x:c r="V534" s="139" t="str">
        <x:v>High</x:v>
      </x:c>
      <x:c r="W534" s="147" t="str">
        <x:v>Source wholesale and buying prices retained</x:v>
      </x:c>
      <x:c r="X534" s="139" t="str">
        <x:v>Ready</x:v>
      </x:c>
      <x:c r="Y534" s="144" t="b">
        <x:v>1</x:v>
      </x:c>
      <x:c r="Z534" s="139" t="str">
        <x:v>WS RATES.pdf</x:v>
      </x:c>
      <x:c r="AA534" s="139" t="n">
        <x:v>15</x:v>
      </x:c>
      <x:c r="AB534" s="139" t="n">
        <x:v>30</x:v>
      </x:c>
      <x:c r="AC534" s="139" t="str">
        <x:v>SCISSOR OLE OLE</x:v>
      </x:c>
      <x:c r="AD534" s="145" t="n">
        <x:v>115</x:v>
      </x:c>
      <x:c r="AE534" s="147" t="str">
        <x:v>Merged across PDFs — Exact/source-linked match</x:v>
      </x:c>
      <x:c r="AF534" s="147" t="str">
        <x:v>Exact WS RATES.pdf name</x:v>
      </x:c>
      <x:c r="AG534" s="147" t="str">
        <x:v>Exact WS RATES.pdf category</x:v>
      </x:c>
      <x:c r="AH534" s="139" t="str">
        <x:v>WS-RATES:15:30</x:v>
      </x:c>
      <x:c r="AI534" s="146"/>
      <x:c r="AJ534" s="146"/>
      <x:c r="AK534" s="146"/>
      <x:c r="AL534" s="146"/>
      <x:c r="AM534" s="146"/>
      <x:c r="AN534" s="147" t="str"/>
    </x:row>
    <x:row r="535">
      <x:c r="A535" s="139" t="str">
        <x:v>RS-000534</x:v>
      </x:c>
      <x:c r="B535" s="147" t="str">
        <x:v>SCISSOR 600</x:v>
      </x:c>
      <x:c r="C535" s="139" t="str">
        <x:v>SCIENTIFIC CALCULAT</x:v>
      </x:c>
      <x:c r="D535" s="139" t="str">
        <x:v>Both</x:v>
      </x:c>
      <x:c r="E535" s="147" t="str">
        <x:v>From initial classified workbook</x:v>
      </x:c>
      <x:c r="F535" s="139" t="str">
        <x:v>Piece</x:v>
      </x:c>
      <x:c r="G535" s="139"/>
      <x:c r="H535" s="139" t="str">
        <x:v>Not stated</x:v>
      </x:c>
      <x:c r="I535" s="139" t="str">
        <x:v>PKR</x:v>
      </x:c>
      <x:c r="J535" s="140" t="n">
        <x:v>600</x:v>
      </x:c>
      <x:c r="K535" s="140" t="n">
        <x:v>525</x:v>
      </x:c>
      <x:c r="L535" s="140" t="n">
        <x:v>600</x:v>
      </x:c>
      <x:c r="M535" s="140" t="n">
        <x:v>525</x:v>
      </x:c>
      <x:c r="N535" s="141" t="n">
        <x:f>L535-M535</x:f>
        <x:v>75</x:v>
      </x:c>
      <x:c r="O535" s="142" t="n">
        <x:f>IF(L535&gt;0,N535/L535,"")</x:f>
        <x:v>0.125</x:v>
      </x:c>
      <x:c r="P535" s="142" t="n">
        <x:f>IF(M535&gt;0,N535/M535,"")</x:f>
        <x:v>0.14285714285714285</x:v>
      </x:c>
      <x:c r="Q535" s="141" t="n">
        <x:f>ROUND(L535*(1+'Assumptions'!$B$7)/'Assumptions'!$B$9,0)*'Assumptions'!$B$9</x:f>
        <x:v>660</x:v>
      </x:c>
      <x:c r="R535" s="141" t="n">
        <x:f>Q535-M535</x:f>
        <x:v>135</x:v>
      </x:c>
      <x:c r="S535" s="143" t="n">
        <x:f>'Assumptions'!$B$8</x:f>
        <x:v>12</x:v>
      </x:c>
      <x:c r="T535" s="141" t="n">
        <x:f>N535*S535</x:f>
        <x:v>900</x:v>
      </x:c>
      <x:c r="U535" s="139" t="str">
        <x:v>Source Valid</x:v>
      </x:c>
      <x:c r="V535" s="139" t="str">
        <x:v>High</x:v>
      </x:c>
      <x:c r="W535" s="147" t="str">
        <x:v>Source wholesale and buying prices retained</x:v>
      </x:c>
      <x:c r="X535" s="139" t="str">
        <x:v>Ready</x:v>
      </x:c>
      <x:c r="Y535" s="144" t="b">
        <x:v>1</x:v>
      </x:c>
      <x:c r="Z535" s="139" t="str">
        <x:v>WS RATES.pdf</x:v>
      </x:c>
      <x:c r="AA535" s="139" t="n">
        <x:v>15</x:v>
      </x:c>
      <x:c r="AB535" s="139" t="n">
        <x:v>31</x:v>
      </x:c>
      <x:c r="AC535" s="139" t="str">
        <x:v>SCISSOR 600</x:v>
      </x:c>
      <x:c r="AD535" s="145" t="n">
        <x:v>600</x:v>
      </x:c>
      <x:c r="AE535" s="147" t="str">
        <x:v>Merged across PDFs — Exact/source-linked match</x:v>
      </x:c>
      <x:c r="AF535" s="147" t="str">
        <x:v>Exact WS RATES.pdf name</x:v>
      </x:c>
      <x:c r="AG535" s="147" t="str">
        <x:v>Exact WS RATES.pdf category</x:v>
      </x:c>
      <x:c r="AH535" s="139" t="str">
        <x:v>WS-RATES:15:31</x:v>
      </x:c>
      <x:c r="AI535" s="146"/>
      <x:c r="AJ535" s="146"/>
      <x:c r="AK535" s="146"/>
      <x:c r="AL535" s="146"/>
      <x:c r="AM535" s="146"/>
      <x:c r="AN535" s="147" t="str"/>
    </x:row>
    <x:row r="536">
      <x:c r="A536" s="139" t="str">
        <x:v>RS-000535</x:v>
      </x:c>
      <x:c r="B536" s="147" t="str">
        <x:v>EROREX 82MS CALCULATOR</x:v>
      </x:c>
      <x:c r="C536" s="139" t="str">
        <x:v>SCIENTIFIC CALCULAT</x:v>
      </x:c>
      <x:c r="D536" s="139" t="str">
        <x:v>Both</x:v>
      </x:c>
      <x:c r="E536" s="147" t="str">
        <x:v>From initial classified workbook</x:v>
      </x:c>
      <x:c r="F536" s="139" t="str">
        <x:v>Piece</x:v>
      </x:c>
      <x:c r="G536" s="139"/>
      <x:c r="H536" s="139" t="str">
        <x:v>Not stated</x:v>
      </x:c>
      <x:c r="I536" s="139" t="str">
        <x:v>PKR</x:v>
      </x:c>
      <x:c r="J536" s="140" t="n">
        <x:v>320</x:v>
      </x:c>
      <x:c r="K536" s="140" t="n">
        <x:v>300</x:v>
      </x:c>
      <x:c r="L536" s="140" t="n">
        <x:v>320</x:v>
      </x:c>
      <x:c r="M536" s="140" t="n">
        <x:v>300</x:v>
      </x:c>
      <x:c r="N536" s="141" t="n">
        <x:f>L536-M536</x:f>
        <x:v>20</x:v>
      </x:c>
      <x:c r="O536" s="142" t="n">
        <x:f>IF(L536&gt;0,N536/L536,"")</x:f>
        <x:v>0.0625</x:v>
      </x:c>
      <x:c r="P536" s="142" t="n">
        <x:f>IF(M536&gt;0,N536/M536,"")</x:f>
        <x:v>0.06666666666666667</x:v>
      </x:c>
      <x:c r="Q536" s="141" t="n">
        <x:f>ROUND(L536*(1+'Assumptions'!$B$7)/'Assumptions'!$B$9,0)*'Assumptions'!$B$9</x:f>
        <x:v>350</x:v>
      </x:c>
      <x:c r="R536" s="141" t="n">
        <x:f>Q536-M536</x:f>
        <x:v>50</x:v>
      </x:c>
      <x:c r="S536" s="143" t="n">
        <x:f>'Assumptions'!$B$8</x:f>
        <x:v>12</x:v>
      </x:c>
      <x:c r="T536" s="141" t="n">
        <x:f>N536*S536</x:f>
        <x:v>240</x:v>
      </x:c>
      <x:c r="U536" s="139" t="str">
        <x:v>Source Valid</x:v>
      </x:c>
      <x:c r="V536" s="139" t="str">
        <x:v>High</x:v>
      </x:c>
      <x:c r="W536" s="147" t="str">
        <x:v>Source wholesale and buying prices retained</x:v>
      </x:c>
      <x:c r="X536" s="139" t="str">
        <x:v>Ready</x:v>
      </x:c>
      <x:c r="Y536" s="144" t="b">
        <x:v>1</x:v>
      </x:c>
      <x:c r="Z536" s="139" t="str">
        <x:v>WS RATES.pdf</x:v>
      </x:c>
      <x:c r="AA536" s="139" t="n">
        <x:v>15</x:v>
      </x:c>
      <x:c r="AB536" s="139" t="n">
        <x:v>32</x:v>
      </x:c>
      <x:c r="AC536" s="139" t="str">
        <x:v>EROREX 82MS CALCULATOR</x:v>
      </x:c>
      <x:c r="AD536" s="145" t="n">
        <x:v>320</x:v>
      </x:c>
      <x:c r="AE536" s="147" t="str">
        <x:v>Merged across PDFs — Exact/source-linked match</x:v>
      </x:c>
      <x:c r="AF536" s="147" t="str">
        <x:v>Exact WS RATES.pdf name</x:v>
      </x:c>
      <x:c r="AG536" s="147" t="str">
        <x:v>Exact WS RATES.pdf category</x:v>
      </x:c>
      <x:c r="AH536" s="139" t="str">
        <x:v>WS-RATES:15:32</x:v>
      </x:c>
      <x:c r="AI536" s="146"/>
      <x:c r="AJ536" s="146"/>
      <x:c r="AK536" s="146"/>
      <x:c r="AL536" s="146"/>
      <x:c r="AM536" s="146"/>
      <x:c r="AN536" s="147" t="str"/>
    </x:row>
    <x:row r="537">
      <x:c r="A537" s="139" t="str">
        <x:v>RS-000536</x:v>
      </x:c>
      <x:c r="B537" s="147" t="str">
        <x:v>TURBO MARKER</x:v>
      </x:c>
      <x:c r="C537" s="139" t="str">
        <x:v>CUT MARKERS</x:v>
      </x:c>
      <x:c r="D537" s="139" t="str">
        <x:v>Both</x:v>
      </x:c>
      <x:c r="E537" s="147" t="str">
        <x:v>From initial classified workbook</x:v>
      </x:c>
      <x:c r="F537" s="139" t="str">
        <x:v>Piece</x:v>
      </x:c>
      <x:c r="G537" s="139"/>
      <x:c r="H537" s="139" t="str">
        <x:v>Not stated</x:v>
      </x:c>
      <x:c r="I537" s="139" t="str">
        <x:v>PKR</x:v>
      </x:c>
      <x:c r="J537" s="140" t="n">
        <x:v>60</x:v>
      </x:c>
      <x:c r="K537" s="140" t="n">
        <x:v>56</x:v>
      </x:c>
      <x:c r="L537" s="140" t="n">
        <x:v>60</x:v>
      </x:c>
      <x:c r="M537" s="140" t="n">
        <x:v>56</x:v>
      </x:c>
      <x:c r="N537" s="141" t="n">
        <x:f>L537-M537</x:f>
        <x:v>4</x:v>
      </x:c>
      <x:c r="O537" s="142" t="n">
        <x:f>IF(L537&gt;0,N537/L537,"")</x:f>
        <x:v>0.06666666666666667</x:v>
      </x:c>
      <x:c r="P537" s="142" t="n">
        <x:f>IF(M537&gt;0,N537/M537,"")</x:f>
        <x:v>0.07142857142857142</x:v>
      </x:c>
      <x:c r="Q537" s="141" t="n">
        <x:f>ROUND(L537*(1+'Assumptions'!$B$7)/'Assumptions'!$B$9,0)*'Assumptions'!$B$9</x:f>
        <x:v>65</x:v>
      </x:c>
      <x:c r="R537" s="141" t="n">
        <x:f>Q537-M537</x:f>
        <x:v>9</x:v>
      </x:c>
      <x:c r="S537" s="143" t="n">
        <x:f>'Assumptions'!$B$8</x:f>
        <x:v>12</x:v>
      </x:c>
      <x:c r="T537" s="141" t="n">
        <x:f>N537*S537</x:f>
        <x:v>48</x:v>
      </x:c>
      <x:c r="U537" s="139" t="str">
        <x:v>Source Valid</x:v>
      </x:c>
      <x:c r="V537" s="139" t="str">
        <x:v>High</x:v>
      </x:c>
      <x:c r="W537" s="147" t="str">
        <x:v>Source wholesale and buying prices retained</x:v>
      </x:c>
      <x:c r="X537" s="139" t="str">
        <x:v>Ready</x:v>
      </x:c>
      <x:c r="Y537" s="144" t="b">
        <x:v>1</x:v>
      </x:c>
      <x:c r="Z537" s="139" t="str">
        <x:v>WS RATES.pdf</x:v>
      </x:c>
      <x:c r="AA537" s="139" t="n">
        <x:v>15</x:v>
      </x:c>
      <x:c r="AB537" s="139" t="n">
        <x:v>33</x:v>
      </x:c>
      <x:c r="AC537" s="139" t="str">
        <x:v>TURBO MARKER</x:v>
      </x:c>
      <x:c r="AD537" s="145" t="n">
        <x:v>60</x:v>
      </x:c>
      <x:c r="AE537" s="147" t="str">
        <x:v>Merged across PDFs — Exact/source-linked match</x:v>
      </x:c>
      <x:c r="AF537" s="147" t="str">
        <x:v>Exact WS RATES.pdf name</x:v>
      </x:c>
      <x:c r="AG537" s="147" t="str">
        <x:v>Exact WS RATES.pdf category</x:v>
      </x:c>
      <x:c r="AH537" s="139" t="str">
        <x:v>WS-RATES:15:33</x:v>
      </x:c>
      <x:c r="AI537" s="146"/>
      <x:c r="AJ537" s="146"/>
      <x:c r="AK537" s="146"/>
      <x:c r="AL537" s="146"/>
      <x:c r="AM537" s="146"/>
      <x:c r="AN537" s="147" t="str"/>
    </x:row>
    <x:row r="538">
      <x:c r="A538" s="139" t="str">
        <x:v>RS-000537</x:v>
      </x:c>
      <x:c r="B538" s="147" t="str">
        <x:v>CLIP BOARD TRANSPERANT MB</x:v>
      </x:c>
      <x:c r="C538" s="139" t="str">
        <x:v>CLIP BOARD</x:v>
      </x:c>
      <x:c r="D538" s="139" t="str">
        <x:v>Both</x:v>
      </x:c>
      <x:c r="E538" s="147" t="str">
        <x:v>General mock classification</x:v>
      </x:c>
      <x:c r="F538" s="139" t="str">
        <x:v>Piece</x:v>
      </x:c>
      <x:c r="G538" s="139"/>
      <x:c r="H538" s="139" t="str">
        <x:v>Not stated</x:v>
      </x:c>
      <x:c r="I538" s="139" t="str">
        <x:v>PKR</x:v>
      </x:c>
      <x:c r="J538" s="140" t="n">
        <x:v>180</x:v>
      </x:c>
      <x:c r="K538" s="140" t="n">
        <x:v>180</x:v>
      </x:c>
      <x:c r="L538" s="140" t="n">
        <x:v>215</x:v>
      </x:c>
      <x:c r="M538" s="140" t="n">
        <x:v>180</x:v>
      </x:c>
      <x:c r="N538" s="141" t="n">
        <x:f>L538-M538</x:f>
        <x:v>35</x:v>
      </x:c>
      <x:c r="O538" s="142" t="n">
        <x:f>IF(L538&gt;0,N538/L538,"")</x:f>
        <x:v>0.16279069767441862</x:v>
      </x:c>
      <x:c r="P538" s="142" t="n">
        <x:f>IF(M538&gt;0,N538/M538,"")</x:f>
        <x:v>0.19444444444444445</x:v>
      </x:c>
      <x:c r="Q538" s="141" t="n">
        <x:f>ROUND(L538*(1+'Assumptions'!$B$7)/'Assumptions'!$B$9,0)*'Assumptions'!$B$9</x:f>
        <x:v>235</x:v>
      </x:c>
      <x:c r="R538" s="141" t="n">
        <x:f>Q538-M538</x:f>
        <x:v>55</x:v>
      </x:c>
      <x:c r="S538" s="143" t="n">
        <x:f>'Assumptions'!$B$8</x:f>
        <x:v>12</x:v>
      </x:c>
      <x:c r="T538" s="141" t="n">
        <x:f>N538*S538</x:f>
        <x:v>420</x:v>
      </x:c>
      <x:c r="U538" s="139" t="str">
        <x:v>Corrected Wholesale</x:v>
      </x:c>
      <x:c r="V538" s="139" t="str">
        <x:v>Mock correction</x:v>
      </x:c>
      <x:c r="W538" s="147" t="str">
        <x:v>Wholesale did not cover buying price; raised using category median margin</x:v>
      </x:c>
      <x:c r="X538" s="139" t="str">
        <x:v>Ready with Mock Price</x:v>
      </x:c>
      <x:c r="Y538" s="144" t="b">
        <x:v>1</x:v>
      </x:c>
      <x:c r="Z538" s="139" t="str">
        <x:v>WS RATES.pdf</x:v>
      </x:c>
      <x:c r="AA538" s="139" t="n">
        <x:v>15</x:v>
      </x:c>
      <x:c r="AB538" s="139" t="n">
        <x:v>34</x:v>
      </x:c>
      <x:c r="AC538" s="139"/>
      <x:c r="AD538" s="145"/>
      <x:c r="AE538" s="147" t="str">
        <x:v>New in complete PDF</x:v>
      </x:c>
      <x:c r="AF538" s="147" t="str">
        <x:v>Exact WS RATES.pdf name</x:v>
      </x:c>
      <x:c r="AG538" s="147" t="str">
        <x:v>Exact WS RATES.pdf category</x:v>
      </x:c>
      <x:c r="AH538" s="139" t="str">
        <x:v>WS-RATES:15:34</x:v>
      </x:c>
      <x:c r="AI538" s="146"/>
      <x:c r="AJ538" s="146"/>
      <x:c r="AK538" s="146"/>
      <x:c r="AL538" s="146"/>
      <x:c r="AM538" s="146"/>
      <x:c r="AN538" s="147" t="str">
        <x:v>Wholesale did not cover buying price; raised using category median margin</x:v>
      </x:c>
    </x:row>
    <x:row r="539">
      <x:c r="A539" s="139" t="str">
        <x:v>RS-000538</x:v>
      </x:c>
      <x:c r="B539" s="147" t="str">
        <x:v>DOLLAR ERASER</x:v>
      </x:c>
      <x:c r="C539" s="139" t="str">
        <x:v>ERASERS</x:v>
      </x:c>
      <x:c r="D539" s="139" t="str">
        <x:v>Both</x:v>
      </x:c>
      <x:c r="E539" s="147" t="str">
        <x:v>From initial classified workbook</x:v>
      </x:c>
      <x:c r="F539" s="139" t="str">
        <x:v>Piece</x:v>
      </x:c>
      <x:c r="G539" s="139"/>
      <x:c r="H539" s="139" t="str">
        <x:v>Not stated</x:v>
      </x:c>
      <x:c r="I539" s="139" t="str">
        <x:v>PKR</x:v>
      </x:c>
      <x:c r="J539" s="140" t="n">
        <x:v>288</x:v>
      </x:c>
      <x:c r="K539" s="140" t="n">
        <x:v>280</x:v>
      </x:c>
      <x:c r="L539" s="140" t="n">
        <x:v>288</x:v>
      </x:c>
      <x:c r="M539" s="140" t="n">
        <x:v>280</x:v>
      </x:c>
      <x:c r="N539" s="141" t="n">
        <x:f>L539-M539</x:f>
        <x:v>8</x:v>
      </x:c>
      <x:c r="O539" s="142" t="n">
        <x:f>IF(L539&gt;0,N539/L539,"")</x:f>
        <x:v>0.027777777777777776</x:v>
      </x:c>
      <x:c r="P539" s="142" t="n">
        <x:f>IF(M539&gt;0,N539/M539,"")</x:f>
        <x:v>0.02857142857142857</x:v>
      </x:c>
      <x:c r="Q539" s="141" t="n">
        <x:f>ROUND(L539*(1+'Assumptions'!$B$7)/'Assumptions'!$B$9,0)*'Assumptions'!$B$9</x:f>
        <x:v>315</x:v>
      </x:c>
      <x:c r="R539" s="141" t="n">
        <x:f>Q539-M539</x:f>
        <x:v>35</x:v>
      </x:c>
      <x:c r="S539" s="143" t="n">
        <x:f>'Assumptions'!$B$8</x:f>
        <x:v>12</x:v>
      </x:c>
      <x:c r="T539" s="141" t="n">
        <x:f>N539*S539</x:f>
        <x:v>96</x:v>
      </x:c>
      <x:c r="U539" s="139" t="str">
        <x:v>Source Valid</x:v>
      </x:c>
      <x:c r="V539" s="139" t="str">
        <x:v>High</x:v>
      </x:c>
      <x:c r="W539" s="147" t="str">
        <x:v>Source wholesale and buying prices retained</x:v>
      </x:c>
      <x:c r="X539" s="139" t="str">
        <x:v>Ready</x:v>
      </x:c>
      <x:c r="Y539" s="144" t="b">
        <x:v>1</x:v>
      </x:c>
      <x:c r="Z539" s="139" t="str">
        <x:v>WS RATES.pdf</x:v>
      </x:c>
      <x:c r="AA539" s="139" t="n">
        <x:v>15</x:v>
      </x:c>
      <x:c r="AB539" s="139" t="n">
        <x:v>35</x:v>
      </x:c>
      <x:c r="AC539" s="139" t="str">
        <x:v>DOLLAR ERASER</x:v>
      </x:c>
      <x:c r="AD539" s="145" t="n">
        <x:v>288</x:v>
      </x:c>
      <x:c r="AE539" s="147" t="str">
        <x:v>Merged across PDFs — Exact/source-linked match</x:v>
      </x:c>
      <x:c r="AF539" s="147" t="str">
        <x:v>Exact WS RATES.pdf name</x:v>
      </x:c>
      <x:c r="AG539" s="147" t="str">
        <x:v>Exact WS RATES.pdf category</x:v>
      </x:c>
      <x:c r="AH539" s="139" t="str">
        <x:v>WS-RATES:15:35</x:v>
      </x:c>
      <x:c r="AI539" s="146"/>
      <x:c r="AJ539" s="146"/>
      <x:c r="AK539" s="146"/>
      <x:c r="AL539" s="146"/>
      <x:c r="AM539" s="146"/>
      <x:c r="AN539" s="147" t="str"/>
    </x:row>
    <x:row r="540">
      <x:c r="A540" s="139" t="str">
        <x:v>RS-000539</x:v>
      </x:c>
      <x:c r="B540" s="147" t="str">
        <x:v>GIFT PEN BOX</x:v>
      </x:c>
      <x:c r="C540" s="139" t="str">
        <x:v>CHINA</x:v>
      </x:c>
      <x:c r="D540" s="139" t="str">
        <x:v>Both</x:v>
      </x:c>
      <x:c r="E540" s="147" t="str">
        <x:v>From initial classified workbook</x:v>
      </x:c>
      <x:c r="F540" s="139" t="str">
        <x:v>Box</x:v>
      </x:c>
      <x:c r="G540" s="139"/>
      <x:c r="H540" s="139" t="str">
        <x:v>Not stated</x:v>
      </x:c>
      <x:c r="I540" s="139" t="str">
        <x:v>PKR</x:v>
      </x:c>
      <x:c r="J540" s="140" t="n">
        <x:v>45</x:v>
      </x:c>
      <x:c r="K540" s="140" t="n">
        <x:v>32</x:v>
      </x:c>
      <x:c r="L540" s="140" t="n">
        <x:v>45</x:v>
      </x:c>
      <x:c r="M540" s="140" t="n">
        <x:v>32</x:v>
      </x:c>
      <x:c r="N540" s="141" t="n">
        <x:f>L540-M540</x:f>
        <x:v>13</x:v>
      </x:c>
      <x:c r="O540" s="142" t="n">
        <x:f>IF(L540&gt;0,N540/L540,"")</x:f>
        <x:v>0.28888888888888886</x:v>
      </x:c>
      <x:c r="P540" s="142" t="n">
        <x:f>IF(M540&gt;0,N540/M540,"")</x:f>
        <x:v>0.40625</x:v>
      </x:c>
      <x:c r="Q540" s="141" t="n">
        <x:f>ROUND(L540*(1+'Assumptions'!$B$7)/'Assumptions'!$B$9,0)*'Assumptions'!$B$9</x:f>
        <x:v>50</x:v>
      </x:c>
      <x:c r="R540" s="141" t="n">
        <x:f>Q540-M540</x:f>
        <x:v>18</x:v>
      </x:c>
      <x:c r="S540" s="143" t="n">
        <x:f>'Assumptions'!$B$8</x:f>
        <x:v>12</x:v>
      </x:c>
      <x:c r="T540" s="141" t="n">
        <x:f>N540*S540</x:f>
        <x:v>156</x:v>
      </x:c>
      <x:c r="U540" s="139" t="str">
        <x:v>Source Valid</x:v>
      </x:c>
      <x:c r="V540" s="139" t="str">
        <x:v>High</x:v>
      </x:c>
      <x:c r="W540" s="147" t="str">
        <x:v>Source wholesale and buying prices retained</x:v>
      </x:c>
      <x:c r="X540" s="139" t="str">
        <x:v>Ready</x:v>
      </x:c>
      <x:c r="Y540" s="144" t="b">
        <x:v>1</x:v>
      </x:c>
      <x:c r="Z540" s="139" t="str">
        <x:v>WS RATES.pdf</x:v>
      </x:c>
      <x:c r="AA540" s="139" t="n">
        <x:v>15</x:v>
      </x:c>
      <x:c r="AB540" s="139" t="n">
        <x:v>36</x:v>
      </x:c>
      <x:c r="AC540" s="139" t="str">
        <x:v>GIFT PEN BOX</x:v>
      </x:c>
      <x:c r="AD540" s="145" t="n">
        <x:v>45</x:v>
      </x:c>
      <x:c r="AE540" s="147" t="str">
        <x:v>Merged across PDFs — Exact/source-linked match</x:v>
      </x:c>
      <x:c r="AF540" s="147" t="str">
        <x:v>Exact WS RATES.pdf name</x:v>
      </x:c>
      <x:c r="AG540" s="147" t="str">
        <x:v>Exact WS RATES.pdf category</x:v>
      </x:c>
      <x:c r="AH540" s="139" t="str">
        <x:v>WS-RATES:15:36</x:v>
      </x:c>
      <x:c r="AI540" s="146"/>
      <x:c r="AJ540" s="146"/>
      <x:c r="AK540" s="146"/>
      <x:c r="AL540" s="146"/>
      <x:c r="AM540" s="146"/>
      <x:c r="AN540" s="147" t="str"/>
    </x:row>
    <x:row r="541">
      <x:c r="A541" s="139" t="str">
        <x:v>RS-000540</x:v>
      </x:c>
      <x:c r="B541" s="147" t="str">
        <x:v>BALL JALI</x:v>
      </x:c>
      <x:c r="C541" s="139" t="str">
        <x:v>CHINA</x:v>
      </x:c>
      <x:c r="D541" s="139" t="str">
        <x:v>Both</x:v>
      </x:c>
      <x:c r="E541" s="147" t="str">
        <x:v>From initial classified workbook</x:v>
      </x:c>
      <x:c r="F541" s="139" t="str">
        <x:v>Piece</x:v>
      </x:c>
      <x:c r="G541" s="139"/>
      <x:c r="H541" s="139" t="str">
        <x:v>Not stated</x:v>
      </x:c>
      <x:c r="I541" s="139" t="str">
        <x:v>PKR</x:v>
      </x:c>
      <x:c r="J541" s="140" t="n">
        <x:v>20</x:v>
      </x:c>
      <x:c r="K541" s="140" t="n">
        <x:v>15</x:v>
      </x:c>
      <x:c r="L541" s="140" t="n">
        <x:v>20</x:v>
      </x:c>
      <x:c r="M541" s="140" t="n">
        <x:v>15</x:v>
      </x:c>
      <x:c r="N541" s="141" t="n">
        <x:f>L541-M541</x:f>
        <x:v>5</x:v>
      </x:c>
      <x:c r="O541" s="142" t="n">
        <x:f>IF(L541&gt;0,N541/L541,"")</x:f>
        <x:v>0.25</x:v>
      </x:c>
      <x:c r="P541" s="142" t="n">
        <x:f>IF(M541&gt;0,N541/M541,"")</x:f>
        <x:v>0.3333333333333333</x:v>
      </x:c>
      <x:c r="Q541" s="141" t="n">
        <x:f>ROUND(L541*(1+'Assumptions'!$B$7)/'Assumptions'!$B$9,0)*'Assumptions'!$B$9</x:f>
        <x:v>20</x:v>
      </x:c>
      <x:c r="R541" s="141" t="n">
        <x:f>Q541-M541</x:f>
        <x:v>5</x:v>
      </x:c>
      <x:c r="S541" s="143" t="n">
        <x:f>'Assumptions'!$B$8</x:f>
        <x:v>12</x:v>
      </x:c>
      <x:c r="T541" s="141" t="n">
        <x:f>N541*S541</x:f>
        <x:v>60</x:v>
      </x:c>
      <x:c r="U541" s="139" t="str">
        <x:v>Source Valid</x:v>
      </x:c>
      <x:c r="V541" s="139" t="str">
        <x:v>High</x:v>
      </x:c>
      <x:c r="W541" s="147" t="str">
        <x:v>Source wholesale and buying prices retained</x:v>
      </x:c>
      <x:c r="X541" s="139" t="str">
        <x:v>Ready</x:v>
      </x:c>
      <x:c r="Y541" s="144" t="b">
        <x:v>1</x:v>
      </x:c>
      <x:c r="Z541" s="139" t="str">
        <x:v>WS RATES.pdf</x:v>
      </x:c>
      <x:c r="AA541" s="139" t="n">
        <x:v>15</x:v>
      </x:c>
      <x:c r="AB541" s="139" t="n">
        <x:v>37</x:v>
      </x:c>
      <x:c r="AC541" s="139" t="str">
        <x:v>BALL JALI</x:v>
      </x:c>
      <x:c r="AD541" s="145" t="n">
        <x:v>20</x:v>
      </x:c>
      <x:c r="AE541" s="147" t="str">
        <x:v>Merged across PDFs — Exact/source-linked match</x:v>
      </x:c>
      <x:c r="AF541" s="147" t="str">
        <x:v>Exact WS RATES.pdf name</x:v>
      </x:c>
      <x:c r="AG541" s="147" t="str">
        <x:v>Exact WS RATES.pdf category</x:v>
      </x:c>
      <x:c r="AH541" s="139" t="str">
        <x:v>WS-RATES:15:37</x:v>
      </x:c>
      <x:c r="AI541" s="146"/>
      <x:c r="AJ541" s="146"/>
      <x:c r="AK541" s="146"/>
      <x:c r="AL541" s="146"/>
      <x:c r="AM541" s="146"/>
      <x:c r="AN541" s="147" t="str"/>
    </x:row>
    <x:row r="542">
      <x:c r="A542" s="139" t="str">
        <x:v>RS-000541</x:v>
      </x:c>
      <x:c r="B542" s="147" t="str">
        <x:v>ORO INK PEN VINTAGE</x:v>
      </x:c>
      <x:c r="C542" s="139" t="str">
        <x:v>Fountain pen</x:v>
      </x:c>
      <x:c r="D542" s="139" t="str">
        <x:v>Both</x:v>
      </x:c>
      <x:c r="E542" s="147" t="str">
        <x:v>From initial classified workbook</x:v>
      </x:c>
      <x:c r="F542" s="139" t="str">
        <x:v>Piece</x:v>
      </x:c>
      <x:c r="G542" s="139"/>
      <x:c r="H542" s="139" t="str">
        <x:v>Not stated</x:v>
      </x:c>
      <x:c r="I542" s="139" t="str">
        <x:v>PKR</x:v>
      </x:c>
      <x:c r="J542" s="140" t="n">
        <x:v>740</x:v>
      </x:c>
      <x:c r="K542" s="140" t="n">
        <x:v>715</x:v>
      </x:c>
      <x:c r="L542" s="140" t="n">
        <x:v>740</x:v>
      </x:c>
      <x:c r="M542" s="140" t="n">
        <x:v>715</x:v>
      </x:c>
      <x:c r="N542" s="141" t="n">
        <x:f>L542-M542</x:f>
        <x:v>25</x:v>
      </x:c>
      <x:c r="O542" s="142" t="n">
        <x:f>IF(L542&gt;0,N542/L542,"")</x:f>
        <x:v>0.033783783783783786</x:v>
      </x:c>
      <x:c r="P542" s="142" t="n">
        <x:f>IF(M542&gt;0,N542/M542,"")</x:f>
        <x:v>0.03496503496503497</x:v>
      </x:c>
      <x:c r="Q542" s="141" t="n">
        <x:f>ROUND(L542*(1+'Assumptions'!$B$7)/'Assumptions'!$B$9,0)*'Assumptions'!$B$9</x:f>
        <x:v>815</x:v>
      </x:c>
      <x:c r="R542" s="141" t="n">
        <x:f>Q542-M542</x:f>
        <x:v>100</x:v>
      </x:c>
      <x:c r="S542" s="143" t="n">
        <x:f>'Assumptions'!$B$8</x:f>
        <x:v>12</x:v>
      </x:c>
      <x:c r="T542" s="141" t="n">
        <x:f>N542*S542</x:f>
        <x:v>300</x:v>
      </x:c>
      <x:c r="U542" s="139" t="str">
        <x:v>Source Valid</x:v>
      </x:c>
      <x:c r="V542" s="139" t="str">
        <x:v>High</x:v>
      </x:c>
      <x:c r="W542" s="147" t="str">
        <x:v>Source wholesale and buying prices retained</x:v>
      </x:c>
      <x:c r="X542" s="139" t="str">
        <x:v>Ready</x:v>
      </x:c>
      <x:c r="Y542" s="144" t="b">
        <x:v>1</x:v>
      </x:c>
      <x:c r="Z542" s="139" t="str">
        <x:v>WS RATES.pdf</x:v>
      </x:c>
      <x:c r="AA542" s="139" t="n">
        <x:v>16</x:v>
      </x:c>
      <x:c r="AB542" s="139" t="n">
        <x:v>2</x:v>
      </x:c>
      <x:c r="AC542" s="139" t="str">
        <x:v>ORO INK PEN VINTAGE</x:v>
      </x:c>
      <x:c r="AD542" s="145" t="n">
        <x:v>740</x:v>
      </x:c>
      <x:c r="AE542" s="147" t="str">
        <x:v>Merged across PDFs — Exact/source-linked match</x:v>
      </x:c>
      <x:c r="AF542" s="147" t="str">
        <x:v>Exact WS RATES.pdf name</x:v>
      </x:c>
      <x:c r="AG542" s="147" t="str">
        <x:v>Exact WS RATES.pdf category</x:v>
      </x:c>
      <x:c r="AH542" s="139" t="str">
        <x:v>WS-RATES:16:2</x:v>
      </x:c>
      <x:c r="AI542" s="146"/>
      <x:c r="AJ542" s="146"/>
      <x:c r="AK542" s="146"/>
      <x:c r="AL542" s="146"/>
      <x:c r="AM542" s="146"/>
      <x:c r="AN542" s="147" t="str"/>
    </x:row>
    <x:row r="543">
      <x:c r="A543" s="139" t="str">
        <x:v>RS-000542</x:v>
      </x:c>
      <x:c r="B543" s="147" t="str">
        <x:v>MERCURY SHARPNER 701 (5 SALE</x:v>
      </x:c>
      <x:c r="C543" s="139" t="str">
        <x:v>SHARPNERS</x:v>
      </x:c>
      <x:c r="D543" s="139" t="str">
        <x:v>Both</x:v>
      </x:c>
      <x:c r="E543" s="147" t="str">
        <x:v>From initial classified workbook</x:v>
      </x:c>
      <x:c r="F543" s="139" t="str">
        <x:v>Piece</x:v>
      </x:c>
      <x:c r="G543" s="139"/>
      <x:c r="H543" s="139" t="str">
        <x:v>Not stated</x:v>
      </x:c>
      <x:c r="I543" s="139" t="str">
        <x:v>PKR</x:v>
      </x:c>
      <x:c r="J543" s="140" t="n">
        <x:v>360</x:v>
      </x:c>
      <x:c r="K543" s="140" t="n">
        <x:v>335</x:v>
      </x:c>
      <x:c r="L543" s="140" t="n">
        <x:v>360</x:v>
      </x:c>
      <x:c r="M543" s="140" t="n">
        <x:v>335</x:v>
      </x:c>
      <x:c r="N543" s="141" t="n">
        <x:f>L543-M543</x:f>
        <x:v>25</x:v>
      </x:c>
      <x:c r="O543" s="142" t="n">
        <x:f>IF(L543&gt;0,N543/L543,"")</x:f>
        <x:v>0.06944444444444445</x:v>
      </x:c>
      <x:c r="P543" s="142" t="n">
        <x:f>IF(M543&gt;0,N543/M543,"")</x:f>
        <x:v>0.07462686567164178</x:v>
      </x:c>
      <x:c r="Q543" s="141" t="n">
        <x:f>ROUND(L543*(1+'Assumptions'!$B$7)/'Assumptions'!$B$9,0)*'Assumptions'!$B$9</x:f>
        <x:v>395</x:v>
      </x:c>
      <x:c r="R543" s="141" t="n">
        <x:f>Q543-M543</x:f>
        <x:v>60</x:v>
      </x:c>
      <x:c r="S543" s="143" t="n">
        <x:f>'Assumptions'!$B$8</x:f>
        <x:v>12</x:v>
      </x:c>
      <x:c r="T543" s="141" t="n">
        <x:f>N543*S543</x:f>
        <x:v>300</x:v>
      </x:c>
      <x:c r="U543" s="139" t="str">
        <x:v>Source Valid</x:v>
      </x:c>
      <x:c r="V543" s="139" t="str">
        <x:v>High</x:v>
      </x:c>
      <x:c r="W543" s="147" t="str">
        <x:v>Source wholesale and buying prices retained</x:v>
      </x:c>
      <x:c r="X543" s="139" t="str">
        <x:v>Ready</x:v>
      </x:c>
      <x:c r="Y543" s="144" t="b">
        <x:v>1</x:v>
      </x:c>
      <x:c r="Z543" s="139" t="str">
        <x:v>WS RATES.pdf</x:v>
      </x:c>
      <x:c r="AA543" s="139" t="n">
        <x:v>16</x:v>
      </x:c>
      <x:c r="AB543" s="139" t="n">
        <x:v>3</x:v>
      </x:c>
      <x:c r="AC543" s="139" t="str">
        <x:v>MERCURY SHARPNER 701 (5</x:v>
      </x:c>
      <x:c r="AD543" s="145" t="n">
        <x:v>360</x:v>
      </x:c>
      <x:c r="AE543" s="147" t="str">
        <x:v>Merged across PDFs — Truncated-name completion</x:v>
      </x:c>
      <x:c r="AF543" s="147" t="str">
        <x:v>Completed/updated from WS RATES.pdf</x:v>
      </x:c>
      <x:c r="AG543" s="147" t="str">
        <x:v>Exact WS RATES.pdf category</x:v>
      </x:c>
      <x:c r="AH543" s="139" t="str">
        <x:v>WS-RATES:16:3</x:v>
      </x:c>
      <x:c r="AI543" s="146"/>
      <x:c r="AJ543" s="146"/>
      <x:c r="AK543" s="146"/>
      <x:c r="AL543" s="146"/>
      <x:c r="AM543" s="146"/>
      <x:c r="AN543" s="147" t="str"/>
    </x:row>
    <x:row r="544">
      <x:c r="A544" s="139" t="str">
        <x:v>RS-000543</x:v>
      </x:c>
      <x:c r="B544" s="147" t="str">
        <x:v>LUDO XL</x:v>
      </x:c>
      <x:c r="C544" s="139" t="str">
        <x:v>LUDO</x:v>
      </x:c>
      <x:c r="D544" s="139" t="str">
        <x:v>Both</x:v>
      </x:c>
      <x:c r="E544" s="147" t="str">
        <x:v>From initial classified workbook</x:v>
      </x:c>
      <x:c r="F544" s="139" t="str">
        <x:v>Piece</x:v>
      </x:c>
      <x:c r="G544" s="139"/>
      <x:c r="H544" s="139" t="str">
        <x:v>Not stated</x:v>
      </x:c>
      <x:c r="I544" s="139" t="str">
        <x:v>PKR</x:v>
      </x:c>
      <x:c r="J544" s="140" t="n">
        <x:v>180</x:v>
      </x:c>
      <x:c r="K544" s="140" t="n">
        <x:v>140</x:v>
      </x:c>
      <x:c r="L544" s="140" t="n">
        <x:v>180</x:v>
      </x:c>
      <x:c r="M544" s="140" t="n">
        <x:v>140</x:v>
      </x:c>
      <x:c r="N544" s="141" t="n">
        <x:f>L544-M544</x:f>
        <x:v>40</x:v>
      </x:c>
      <x:c r="O544" s="142" t="n">
        <x:f>IF(L544&gt;0,N544/L544,"")</x:f>
        <x:v>0.2222222222222222</x:v>
      </x:c>
      <x:c r="P544" s="142" t="n">
        <x:f>IF(M544&gt;0,N544/M544,"")</x:f>
        <x:v>0.2857142857142857</x:v>
      </x:c>
      <x:c r="Q544" s="141" t="n">
        <x:f>ROUND(L544*(1+'Assumptions'!$B$7)/'Assumptions'!$B$9,0)*'Assumptions'!$B$9</x:f>
        <x:v>200</x:v>
      </x:c>
      <x:c r="R544" s="141" t="n">
        <x:f>Q544-M544</x:f>
        <x:v>60</x:v>
      </x:c>
      <x:c r="S544" s="143" t="n">
        <x:f>'Assumptions'!$B$8</x:f>
        <x:v>12</x:v>
      </x:c>
      <x:c r="T544" s="141" t="n">
        <x:f>N544*S544</x:f>
        <x:v>480</x:v>
      </x:c>
      <x:c r="U544" s="139" t="str">
        <x:v>Source Valid</x:v>
      </x:c>
      <x:c r="V544" s="139" t="str">
        <x:v>High</x:v>
      </x:c>
      <x:c r="W544" s="147" t="str">
        <x:v>Source wholesale and buying prices retained</x:v>
      </x:c>
      <x:c r="X544" s="139" t="str">
        <x:v>Ready</x:v>
      </x:c>
      <x:c r="Y544" s="144" t="b">
        <x:v>1</x:v>
      </x:c>
      <x:c r="Z544" s="139" t="str">
        <x:v>WS RATES.pdf</x:v>
      </x:c>
      <x:c r="AA544" s="139" t="n">
        <x:v>16</x:v>
      </x:c>
      <x:c r="AB544" s="139" t="n">
        <x:v>4</x:v>
      </x:c>
      <x:c r="AC544" s="139" t="str">
        <x:v>LUDO XL</x:v>
      </x:c>
      <x:c r="AD544" s="145" t="n">
        <x:v>180</x:v>
      </x:c>
      <x:c r="AE544" s="147" t="str">
        <x:v>Merged across PDFs — Exact/source-linked match</x:v>
      </x:c>
      <x:c r="AF544" s="147" t="str">
        <x:v>Exact WS RATES.pdf name</x:v>
      </x:c>
      <x:c r="AG544" s="147" t="str">
        <x:v>Exact WS RATES.pdf category</x:v>
      </x:c>
      <x:c r="AH544" s="139" t="str">
        <x:v>WS-RATES:16:4</x:v>
      </x:c>
      <x:c r="AI544" s="146"/>
      <x:c r="AJ544" s="146"/>
      <x:c r="AK544" s="146"/>
      <x:c r="AL544" s="146"/>
      <x:c r="AM544" s="146"/>
      <x:c r="AN544" s="147" t="str"/>
    </x:row>
    <x:row r="545">
      <x:c r="A545" s="139" t="str">
        <x:v>RS-000544</x:v>
      </x:c>
      <x:c r="B545" s="147" t="str">
        <x:v>A4 PLASTIC COVER (10MM)</x:v>
      </x:c>
      <x:c r="C545" s="139" t="str">
        <x:v>PLASTIC SHEET/ROLL</x:v>
      </x:c>
      <x:c r="D545" s="139" t="str">
        <x:v>Both</x:v>
      </x:c>
      <x:c r="E545" s="147" t="str">
        <x:v>From initial classified workbook</x:v>
      </x:c>
      <x:c r="F545" s="139" t="str">
        <x:v>Piece</x:v>
      </x:c>
      <x:c r="G545" s="139"/>
      <x:c r="H545" s="139" t="str">
        <x:v>Not stated</x:v>
      </x:c>
      <x:c r="I545" s="139" t="str">
        <x:v>PKR</x:v>
      </x:c>
      <x:c r="J545" s="140" t="n">
        <x:v>27</x:v>
      </x:c>
      <x:c r="K545" s="140" t="n">
        <x:v>19</x:v>
      </x:c>
      <x:c r="L545" s="140" t="n">
        <x:v>27</x:v>
      </x:c>
      <x:c r="M545" s="140" t="n">
        <x:v>19</x:v>
      </x:c>
      <x:c r="N545" s="141" t="n">
        <x:f>L545-M545</x:f>
        <x:v>8</x:v>
      </x:c>
      <x:c r="O545" s="142" t="n">
        <x:f>IF(L545&gt;0,N545/L545,"")</x:f>
        <x:v>0.2962962962962963</x:v>
      </x:c>
      <x:c r="P545" s="142" t="n">
        <x:f>IF(M545&gt;0,N545/M545,"")</x:f>
        <x:v>0.42105263157894735</x:v>
      </x:c>
      <x:c r="Q545" s="141" t="n">
        <x:f>ROUND(L545*(1+'Assumptions'!$B$7)/'Assumptions'!$B$9,0)*'Assumptions'!$B$9</x:f>
        <x:v>30</x:v>
      </x:c>
      <x:c r="R545" s="141" t="n">
        <x:f>Q545-M545</x:f>
        <x:v>11</x:v>
      </x:c>
      <x:c r="S545" s="143" t="n">
        <x:f>'Assumptions'!$B$8</x:f>
        <x:v>12</x:v>
      </x:c>
      <x:c r="T545" s="141" t="n">
        <x:f>N545*S545</x:f>
        <x:v>96</x:v>
      </x:c>
      <x:c r="U545" s="139" t="str">
        <x:v>Source Valid</x:v>
      </x:c>
      <x:c r="V545" s="139" t="str">
        <x:v>High</x:v>
      </x:c>
      <x:c r="W545" s="147" t="str">
        <x:v>Source wholesale and buying prices retained</x:v>
      </x:c>
      <x:c r="X545" s="139" t="str">
        <x:v>Ready</x:v>
      </x:c>
      <x:c r="Y545" s="144" t="b">
        <x:v>1</x:v>
      </x:c>
      <x:c r="Z545" s="139" t="str">
        <x:v>WS RATES.pdf</x:v>
      </x:c>
      <x:c r="AA545" s="139" t="n">
        <x:v>16</x:v>
      </x:c>
      <x:c r="AB545" s="139" t="n">
        <x:v>5</x:v>
      </x:c>
      <x:c r="AC545" s="139" t="str">
        <x:v>A4 PLASTIC COVER (10MM)</x:v>
      </x:c>
      <x:c r="AD545" s="145" t="n">
        <x:v>27</x:v>
      </x:c>
      <x:c r="AE545" s="147" t="str">
        <x:v>Merged across PDFs — Exact/source-linked match</x:v>
      </x:c>
      <x:c r="AF545" s="147" t="str">
        <x:v>Exact WS RATES.pdf name</x:v>
      </x:c>
      <x:c r="AG545" s="147" t="str">
        <x:v>Exact WS RATES.pdf category</x:v>
      </x:c>
      <x:c r="AH545" s="139" t="str">
        <x:v>WS-RATES:16:5</x:v>
      </x:c>
      <x:c r="AI545" s="146"/>
      <x:c r="AJ545" s="146"/>
      <x:c r="AK545" s="146"/>
      <x:c r="AL545" s="146"/>
      <x:c r="AM545" s="146"/>
      <x:c r="AN545" s="147" t="str"/>
    </x:row>
    <x:row r="546">
      <x:c r="A546" s="139" t="str">
        <x:v>RS-000545</x:v>
      </x:c>
      <x:c r="B546" s="147" t="str">
        <x:v>FAIZAN E NAMAZ</x:v>
      </x:c>
      <x:c r="C546" s="139" t="str">
        <x:v>SIPARA</x:v>
      </x:c>
      <x:c r="D546" s="139" t="str">
        <x:v>Both</x:v>
      </x:c>
      <x:c r="E546" s="147" t="str">
        <x:v>From initial classified workbook</x:v>
      </x:c>
      <x:c r="F546" s="139" t="str">
        <x:v>Piece</x:v>
      </x:c>
      <x:c r="G546" s="139"/>
      <x:c r="H546" s="139" t="str">
        <x:v>Not stated</x:v>
      </x:c>
      <x:c r="I546" s="139" t="str">
        <x:v>PKR</x:v>
      </x:c>
      <x:c r="J546" s="140" t="n">
        <x:v>20</x:v>
      </x:c>
      <x:c r="K546" s="140" t="n">
        <x:v>17</x:v>
      </x:c>
      <x:c r="L546" s="140" t="n">
        <x:v>20</x:v>
      </x:c>
      <x:c r="M546" s="140" t="n">
        <x:v>17</x:v>
      </x:c>
      <x:c r="N546" s="141" t="n">
        <x:f>L546-M546</x:f>
        <x:v>3</x:v>
      </x:c>
      <x:c r="O546" s="142" t="n">
        <x:f>IF(L546&gt;0,N546/L546,"")</x:f>
        <x:v>0.15</x:v>
      </x:c>
      <x:c r="P546" s="142" t="n">
        <x:f>IF(M546&gt;0,N546/M546,"")</x:f>
        <x:v>0.17647058823529413</x:v>
      </x:c>
      <x:c r="Q546" s="141" t="n">
        <x:f>ROUND(L546*(1+'Assumptions'!$B$7)/'Assumptions'!$B$9,0)*'Assumptions'!$B$9</x:f>
        <x:v>20</x:v>
      </x:c>
      <x:c r="R546" s="141" t="n">
        <x:f>Q546-M546</x:f>
        <x:v>3</x:v>
      </x:c>
      <x:c r="S546" s="143" t="n">
        <x:f>'Assumptions'!$B$8</x:f>
        <x:v>12</x:v>
      </x:c>
      <x:c r="T546" s="141" t="n">
        <x:f>N546*S546</x:f>
        <x:v>36</x:v>
      </x:c>
      <x:c r="U546" s="139" t="str">
        <x:v>Source Valid</x:v>
      </x:c>
      <x:c r="V546" s="139" t="str">
        <x:v>High</x:v>
      </x:c>
      <x:c r="W546" s="147" t="str">
        <x:v>Source wholesale and buying prices retained</x:v>
      </x:c>
      <x:c r="X546" s="139" t="str">
        <x:v>Ready</x:v>
      </x:c>
      <x:c r="Y546" s="144" t="b">
        <x:v>1</x:v>
      </x:c>
      <x:c r="Z546" s="139" t="str">
        <x:v>WS RATES.pdf</x:v>
      </x:c>
      <x:c r="AA546" s="139" t="n">
        <x:v>16</x:v>
      </x:c>
      <x:c r="AB546" s="139" t="n">
        <x:v>6</x:v>
      </x:c>
      <x:c r="AC546" s="139" t="str">
        <x:v>FAIZAN E NAMAZ</x:v>
      </x:c>
      <x:c r="AD546" s="145" t="n">
        <x:v>20</x:v>
      </x:c>
      <x:c r="AE546" s="147" t="str">
        <x:v>Merged across PDFs — Exact/source-linked match</x:v>
      </x:c>
      <x:c r="AF546" s="147" t="str">
        <x:v>Exact WS RATES.pdf name</x:v>
      </x:c>
      <x:c r="AG546" s="147" t="str">
        <x:v>Exact WS RATES.pdf category</x:v>
      </x:c>
      <x:c r="AH546" s="139" t="str">
        <x:v>WS-RATES:16:6</x:v>
      </x:c>
      <x:c r="AI546" s="146"/>
      <x:c r="AJ546" s="146"/>
      <x:c r="AK546" s="146"/>
      <x:c r="AL546" s="146"/>
      <x:c r="AM546" s="146"/>
      <x:c r="AN546" s="147" t="str"/>
    </x:row>
    <x:row r="547">
      <x:c r="A547" s="139" t="str">
        <x:v>RS-000546</x:v>
      </x:c>
      <x:c r="B547" s="147" t="str">
        <x:v>A4 DRAWING SMALL</x:v>
      </x:c>
      <x:c r="C547" s="139" t="str">
        <x:v>drawing copy</x:v>
      </x:c>
      <x:c r="D547" s="139" t="str">
        <x:v>Both</x:v>
      </x:c>
      <x:c r="E547" s="147" t="str">
        <x:v>From initial classified workbook</x:v>
      </x:c>
      <x:c r="F547" s="139" t="str">
        <x:v>Piece</x:v>
      </x:c>
      <x:c r="G547" s="139"/>
      <x:c r="H547" s="139" t="str">
        <x:v>Not stated</x:v>
      </x:c>
      <x:c r="I547" s="139" t="str">
        <x:v>PKR</x:v>
      </x:c>
      <x:c r="J547" s="140" t="n">
        <x:v>60</x:v>
      </x:c>
      <x:c r="K547" s="140" t="n">
        <x:v>51</x:v>
      </x:c>
      <x:c r="L547" s="140" t="n">
        <x:v>60</x:v>
      </x:c>
      <x:c r="M547" s="140" t="n">
        <x:v>51</x:v>
      </x:c>
      <x:c r="N547" s="141" t="n">
        <x:f>L547-M547</x:f>
        <x:v>9</x:v>
      </x:c>
      <x:c r="O547" s="142" t="n">
        <x:f>IF(L547&gt;0,N547/L547,"")</x:f>
        <x:v>0.15</x:v>
      </x:c>
      <x:c r="P547" s="142" t="n">
        <x:f>IF(M547&gt;0,N547/M547,"")</x:f>
        <x:v>0.17647058823529413</x:v>
      </x:c>
      <x:c r="Q547" s="141" t="n">
        <x:f>ROUND(L547*(1+'Assumptions'!$B$7)/'Assumptions'!$B$9,0)*'Assumptions'!$B$9</x:f>
        <x:v>65</x:v>
      </x:c>
      <x:c r="R547" s="141" t="n">
        <x:f>Q547-M547</x:f>
        <x:v>14</x:v>
      </x:c>
      <x:c r="S547" s="143" t="n">
        <x:f>'Assumptions'!$B$8</x:f>
        <x:v>12</x:v>
      </x:c>
      <x:c r="T547" s="141" t="n">
        <x:f>N547*S547</x:f>
        <x:v>108</x:v>
      </x:c>
      <x:c r="U547" s="139" t="str">
        <x:v>Source Valid</x:v>
      </x:c>
      <x:c r="V547" s="139" t="str">
        <x:v>High</x:v>
      </x:c>
      <x:c r="W547" s="147" t="str">
        <x:v>Source wholesale and buying prices retained</x:v>
      </x:c>
      <x:c r="X547" s="139" t="str">
        <x:v>Ready</x:v>
      </x:c>
      <x:c r="Y547" s="144" t="b">
        <x:v>1</x:v>
      </x:c>
      <x:c r="Z547" s="139" t="str">
        <x:v>WS RATES.pdf</x:v>
      </x:c>
      <x:c r="AA547" s="139" t="n">
        <x:v>16</x:v>
      </x:c>
      <x:c r="AB547" s="139" t="n">
        <x:v>7</x:v>
      </x:c>
      <x:c r="AC547" s="139" t="str">
        <x:v>A4 DRAWING SMALL</x:v>
      </x:c>
      <x:c r="AD547" s="145" t="n">
        <x:v>60</x:v>
      </x:c>
      <x:c r="AE547" s="147" t="str">
        <x:v>Merged across PDFs — Exact/source-linked match</x:v>
      </x:c>
      <x:c r="AF547" s="147" t="str">
        <x:v>Exact WS RATES.pdf name</x:v>
      </x:c>
      <x:c r="AG547" s="147" t="str">
        <x:v>Exact WS RATES.pdf category</x:v>
      </x:c>
      <x:c r="AH547" s="139" t="str">
        <x:v>WS-RATES:16:7</x:v>
      </x:c>
      <x:c r="AI547" s="146"/>
      <x:c r="AJ547" s="146"/>
      <x:c r="AK547" s="146"/>
      <x:c r="AL547" s="146"/>
      <x:c r="AM547" s="146"/>
      <x:c r="AN547" s="147" t="str"/>
    </x:row>
    <x:row r="548">
      <x:c r="A548" s="139" t="str">
        <x:v>RS-000547</x:v>
      </x:c>
      <x:c r="B548" s="147" t="str">
        <x:v>DOLLAR SP 10 JAR</x:v>
      </x:c>
      <x:c r="C548" s="139" t="str">
        <x:v>INK PEN</x:v>
      </x:c>
      <x:c r="D548" s="139" t="str">
        <x:v>Wholesale/Bulk</x:v>
      </x:c>
      <x:c r="E548" s="147" t="str">
        <x:v>From initial classified workbook</x:v>
      </x:c>
      <x:c r="F548" s="139" t="str">
        <x:v>Jar</x:v>
      </x:c>
      <x:c r="G548" s="139"/>
      <x:c r="H548" s="139" t="str">
        <x:v>Not stated</x:v>
      </x:c>
      <x:c r="I548" s="139" t="str">
        <x:v>PKR</x:v>
      </x:c>
      <x:c r="J548" s="140" t="n">
        <x:v>1084</x:v>
      </x:c>
      <x:c r="K548" s="140" t="n">
        <x:v>1052</x:v>
      </x:c>
      <x:c r="L548" s="140" t="n">
        <x:v>1084</x:v>
      </x:c>
      <x:c r="M548" s="140" t="n">
        <x:v>1052</x:v>
      </x:c>
      <x:c r="N548" s="141" t="n">
        <x:f>L548-M548</x:f>
        <x:v>32</x:v>
      </x:c>
      <x:c r="O548" s="142" t="n">
        <x:f>IF(L548&gt;0,N548/L548,"")</x:f>
        <x:v>0.02952029520295203</x:v>
      </x:c>
      <x:c r="P548" s="142" t="n">
        <x:f>IF(M548&gt;0,N548/M548,"")</x:f>
        <x:v>0.030418250950570342</x:v>
      </x:c>
      <x:c r="Q548" s="141" t="n">
        <x:f>ROUND(L548*(1+'Assumptions'!$B$7)/'Assumptions'!$B$9,0)*'Assumptions'!$B$9</x:f>
        <x:v>1190</x:v>
      </x:c>
      <x:c r="R548" s="141" t="n">
        <x:f>Q548-M548</x:f>
        <x:v>138</x:v>
      </x:c>
      <x:c r="S548" s="143" t="n">
        <x:f>'Assumptions'!$B$8</x:f>
        <x:v>12</x:v>
      </x:c>
      <x:c r="T548" s="141" t="n">
        <x:f>N548*S548</x:f>
        <x:v>384</x:v>
      </x:c>
      <x:c r="U548" s="139" t="str">
        <x:v>Source Valid</x:v>
      </x:c>
      <x:c r="V548" s="139" t="str">
        <x:v>High</x:v>
      </x:c>
      <x:c r="W548" s="147" t="str">
        <x:v>Source wholesale and buying prices retained</x:v>
      </x:c>
      <x:c r="X548" s="139" t="str">
        <x:v>Ready</x:v>
      </x:c>
      <x:c r="Y548" s="144" t="b">
        <x:v>1</x:v>
      </x:c>
      <x:c r="Z548" s="139" t="str">
        <x:v>WS RATES.pdf</x:v>
      </x:c>
      <x:c r="AA548" s="139" t="n">
        <x:v>16</x:v>
      </x:c>
      <x:c r="AB548" s="139" t="n">
        <x:v>8</x:v>
      </x:c>
      <x:c r="AC548" s="139" t="str">
        <x:v>DOLLAR SP 10 JAR</x:v>
      </x:c>
      <x:c r="AD548" s="145" t="n">
        <x:v>1084</x:v>
      </x:c>
      <x:c r="AE548" s="147" t="str">
        <x:v>Merged across PDFs — Exact/source-linked match</x:v>
      </x:c>
      <x:c r="AF548" s="147" t="str">
        <x:v>Exact WS RATES.pdf name</x:v>
      </x:c>
      <x:c r="AG548" s="147" t="str">
        <x:v>Exact WS RATES.pdf category</x:v>
      </x:c>
      <x:c r="AH548" s="139" t="str">
        <x:v>WS-RATES:16:8</x:v>
      </x:c>
      <x:c r="AI548" s="146"/>
      <x:c r="AJ548" s="146"/>
      <x:c r="AK548" s="146"/>
      <x:c r="AL548" s="146"/>
      <x:c r="AM548" s="146"/>
      <x:c r="AN548" s="147" t="str"/>
    </x:row>
    <x:row r="549">
      <x:c r="A549" s="139" t="str">
        <x:v>RS-000548</x:v>
      </x:c>
      <x:c r="B549" s="147" t="str">
        <x:v>SLATE NEELAM</x:v>
      </x:c>
      <x:c r="C549" s="139" t="str">
        <x:v>BALL POINT</x:v>
      </x:c>
      <x:c r="D549" s="139" t="str">
        <x:v>Both</x:v>
      </x:c>
      <x:c r="E549" s="147" t="str">
        <x:v>From initial classified workbook</x:v>
      </x:c>
      <x:c r="F549" s="139" t="str">
        <x:v>Piece</x:v>
      </x:c>
      <x:c r="G549" s="139"/>
      <x:c r="H549" s="139" t="str">
        <x:v>Not stated</x:v>
      </x:c>
      <x:c r="I549" s="139" t="str">
        <x:v>PKR</x:v>
      </x:c>
      <x:c r="J549" s="140" t="n">
        <x:v>95</x:v>
      </x:c>
      <x:c r="K549" s="140" t="n">
        <x:v>82</x:v>
      </x:c>
      <x:c r="L549" s="140" t="n">
        <x:v>95</x:v>
      </x:c>
      <x:c r="M549" s="140" t="n">
        <x:v>82</x:v>
      </x:c>
      <x:c r="N549" s="141" t="n">
        <x:f>L549-M549</x:f>
        <x:v>13</x:v>
      </x:c>
      <x:c r="O549" s="142" t="n">
        <x:f>IF(L549&gt;0,N549/L549,"")</x:f>
        <x:v>0.1368421052631579</x:v>
      </x:c>
      <x:c r="P549" s="142" t="n">
        <x:f>IF(M549&gt;0,N549/M549,"")</x:f>
        <x:v>0.15853658536585366</x:v>
      </x:c>
      <x:c r="Q549" s="141" t="n">
        <x:f>ROUND(L549*(1+'Assumptions'!$B$7)/'Assumptions'!$B$9,0)*'Assumptions'!$B$9</x:f>
        <x:v>105</x:v>
      </x:c>
      <x:c r="R549" s="141" t="n">
        <x:f>Q549-M549</x:f>
        <x:v>23</x:v>
      </x:c>
      <x:c r="S549" s="143" t="n">
        <x:f>'Assumptions'!$B$8</x:f>
        <x:v>12</x:v>
      </x:c>
      <x:c r="T549" s="141" t="n">
        <x:f>N549*S549</x:f>
        <x:v>156</x:v>
      </x:c>
      <x:c r="U549" s="139" t="str">
        <x:v>Source Valid</x:v>
      </x:c>
      <x:c r="V549" s="139" t="str">
        <x:v>High</x:v>
      </x:c>
      <x:c r="W549" s="147" t="str">
        <x:v>Source wholesale and buying prices retained</x:v>
      </x:c>
      <x:c r="X549" s="139" t="str">
        <x:v>Ready</x:v>
      </x:c>
      <x:c r="Y549" s="144" t="b">
        <x:v>1</x:v>
      </x:c>
      <x:c r="Z549" s="139" t="str">
        <x:v>WS RATES.pdf</x:v>
      </x:c>
      <x:c r="AA549" s="139" t="n">
        <x:v>16</x:v>
      </x:c>
      <x:c r="AB549" s="139" t="n">
        <x:v>9</x:v>
      </x:c>
      <x:c r="AC549" s="139" t="str">
        <x:v>SLATE NEELAM</x:v>
      </x:c>
      <x:c r="AD549" s="145" t="n">
        <x:v>95</x:v>
      </x:c>
      <x:c r="AE549" s="147" t="str">
        <x:v>Merged across PDFs — Exact/source-linked match</x:v>
      </x:c>
      <x:c r="AF549" s="147" t="str">
        <x:v>Exact WS RATES.pdf name</x:v>
      </x:c>
      <x:c r="AG549" s="147" t="str">
        <x:v>Exact WS RATES.pdf category</x:v>
      </x:c>
      <x:c r="AH549" s="139" t="str">
        <x:v>WS-RATES:16:9</x:v>
      </x:c>
      <x:c r="AI549" s="146"/>
      <x:c r="AJ549" s="146"/>
      <x:c r="AK549" s="146"/>
      <x:c r="AL549" s="146"/>
      <x:c r="AM549" s="146"/>
      <x:c r="AN549" s="147" t="str"/>
    </x:row>
    <x:row r="550">
      <x:c r="A550" s="139" t="str">
        <x:v>RS-000549</x:v>
      </x:c>
      <x:c r="B550" s="147" t="str">
        <x:v>CTIFREE 991ES 2ND EDITION</x:v>
      </x:c>
      <x:c r="C550" s="139" t="str">
        <x:v>BALL POINT</x:v>
      </x:c>
      <x:c r="D550" s="139" t="str">
        <x:v>Both</x:v>
      </x:c>
      <x:c r="E550" s="147" t="str">
        <x:v>From initial classified workbook</x:v>
      </x:c>
      <x:c r="F550" s="139" t="str">
        <x:v>Piece</x:v>
      </x:c>
      <x:c r="G550" s="139"/>
      <x:c r="H550" s="139" t="str">
        <x:v>Not stated</x:v>
      </x:c>
      <x:c r="I550" s="139" t="str">
        <x:v>PKR</x:v>
      </x:c>
      <x:c r="J550" s="140" t="n">
        <x:v>1010</x:v>
      </x:c>
      <x:c r="K550" s="140" t="n">
        <x:v>860</x:v>
      </x:c>
      <x:c r="L550" s="140" t="n">
        <x:v>1010</x:v>
      </x:c>
      <x:c r="M550" s="140" t="n">
        <x:v>860</x:v>
      </x:c>
      <x:c r="N550" s="141" t="n">
        <x:f>L550-M550</x:f>
        <x:v>150</x:v>
      </x:c>
      <x:c r="O550" s="142" t="n">
        <x:f>IF(L550&gt;0,N550/L550,"")</x:f>
        <x:v>0.1485148514851485</x:v>
      </x:c>
      <x:c r="P550" s="142" t="n">
        <x:f>IF(M550&gt;0,N550/M550,"")</x:f>
        <x:v>0.1744186046511628</x:v>
      </x:c>
      <x:c r="Q550" s="141" t="n">
        <x:f>ROUND(L550*(1+'Assumptions'!$B$7)/'Assumptions'!$B$9,0)*'Assumptions'!$B$9</x:f>
        <x:v>1110</x:v>
      </x:c>
      <x:c r="R550" s="141" t="n">
        <x:f>Q550-M550</x:f>
        <x:v>250</x:v>
      </x:c>
      <x:c r="S550" s="143" t="n">
        <x:f>'Assumptions'!$B$8</x:f>
        <x:v>12</x:v>
      </x:c>
      <x:c r="T550" s="141" t="n">
        <x:f>N550*S550</x:f>
        <x:v>1800</x:v>
      </x:c>
      <x:c r="U550" s="139" t="str">
        <x:v>Source Valid</x:v>
      </x:c>
      <x:c r="V550" s="139" t="str">
        <x:v>High</x:v>
      </x:c>
      <x:c r="W550" s="147" t="str">
        <x:v>Source wholesale and buying prices retained</x:v>
      </x:c>
      <x:c r="X550" s="139" t="str">
        <x:v>Ready</x:v>
      </x:c>
      <x:c r="Y550" s="144" t="b">
        <x:v>1</x:v>
      </x:c>
      <x:c r="Z550" s="139" t="str">
        <x:v>WS RATES.pdf</x:v>
      </x:c>
      <x:c r="AA550" s="139" t="n">
        <x:v>16</x:v>
      </x:c>
      <x:c r="AB550" s="139" t="n">
        <x:v>10</x:v>
      </x:c>
      <x:c r="AC550" s="139" t="str">
        <x:v>CTIFREE 991ES 2ND EDITIO</x:v>
      </x:c>
      <x:c r="AD550" s="145" t="n">
        <x:v>1010</x:v>
      </x:c>
      <x:c r="AE550" s="147" t="str">
        <x:v>Merged across PDFs — Truncated-name completion</x:v>
      </x:c>
      <x:c r="AF550" s="147" t="str">
        <x:v>Completed/updated from WS RATES.pdf</x:v>
      </x:c>
      <x:c r="AG550" s="147" t="str">
        <x:v>Exact WS RATES.pdf category</x:v>
      </x:c>
      <x:c r="AH550" s="139" t="str">
        <x:v>WS-RATES:16:10</x:v>
      </x:c>
      <x:c r="AI550" s="146"/>
      <x:c r="AJ550" s="146"/>
      <x:c r="AK550" s="146"/>
      <x:c r="AL550" s="146"/>
      <x:c r="AM550" s="146"/>
      <x:c r="AN550" s="147" t="str"/>
    </x:row>
    <x:row r="551">
      <x:c r="A551" s="139" t="str">
        <x:v>RS-000550</x:v>
      </x:c>
      <x:c r="B551" s="147" t="str">
        <x:v>OFFICE BASICS PEN</x:v>
      </x:c>
      <x:c r="C551" s="139" t="str">
        <x:v>BALL POINT</x:v>
      </x:c>
      <x:c r="D551" s="139" t="str">
        <x:v>Both</x:v>
      </x:c>
      <x:c r="E551" s="147" t="str">
        <x:v>From initial classified workbook</x:v>
      </x:c>
      <x:c r="F551" s="139" t="str">
        <x:v>Piece</x:v>
      </x:c>
      <x:c r="G551" s="139"/>
      <x:c r="H551" s="139" t="str">
        <x:v>Not stated</x:v>
      </x:c>
      <x:c r="I551" s="139" t="str">
        <x:v>PKR</x:v>
      </x:c>
      <x:c r="J551" s="140" t="n">
        <x:v>130</x:v>
      </x:c>
      <x:c r="K551" s="140" t="n">
        <x:v>105</x:v>
      </x:c>
      <x:c r="L551" s="140" t="n">
        <x:v>130</x:v>
      </x:c>
      <x:c r="M551" s="140" t="n">
        <x:v>105</x:v>
      </x:c>
      <x:c r="N551" s="141" t="n">
        <x:f>L551-M551</x:f>
        <x:v>25</x:v>
      </x:c>
      <x:c r="O551" s="142" t="n">
        <x:f>IF(L551&gt;0,N551/L551,"")</x:f>
        <x:v>0.19230769230769232</x:v>
      </x:c>
      <x:c r="P551" s="142" t="n">
        <x:f>IF(M551&gt;0,N551/M551,"")</x:f>
        <x:v>0.23809523809523808</x:v>
      </x:c>
      <x:c r="Q551" s="141" t="n">
        <x:f>ROUND(L551*(1+'Assumptions'!$B$7)/'Assumptions'!$B$9,0)*'Assumptions'!$B$9</x:f>
        <x:v>145</x:v>
      </x:c>
      <x:c r="R551" s="141" t="n">
        <x:f>Q551-M551</x:f>
        <x:v>40</x:v>
      </x:c>
      <x:c r="S551" s="143" t="n">
        <x:f>'Assumptions'!$B$8</x:f>
        <x:v>12</x:v>
      </x:c>
      <x:c r="T551" s="141" t="n">
        <x:f>N551*S551</x:f>
        <x:v>300</x:v>
      </x:c>
      <x:c r="U551" s="139" t="str">
        <x:v>Source Valid</x:v>
      </x:c>
      <x:c r="V551" s="139" t="str">
        <x:v>High</x:v>
      </x:c>
      <x:c r="W551" s="147" t="str">
        <x:v>Source wholesale and buying prices retained</x:v>
      </x:c>
      <x:c r="X551" s="139" t="str">
        <x:v>Ready</x:v>
      </x:c>
      <x:c r="Y551" s="144" t="b">
        <x:v>1</x:v>
      </x:c>
      <x:c r="Z551" s="139" t="str">
        <x:v>WS RATES.pdf</x:v>
      </x:c>
      <x:c r="AA551" s="139" t="n">
        <x:v>16</x:v>
      </x:c>
      <x:c r="AB551" s="139" t="n">
        <x:v>11</x:v>
      </x:c>
      <x:c r="AC551" s="139" t="str">
        <x:v>OFFICE BASICS PEN</x:v>
      </x:c>
      <x:c r="AD551" s="145" t="n">
        <x:v>130</x:v>
      </x:c>
      <x:c r="AE551" s="147" t="str">
        <x:v>Merged across PDFs — Exact/source-linked match</x:v>
      </x:c>
      <x:c r="AF551" s="147" t="str">
        <x:v>Exact WS RATES.pdf name</x:v>
      </x:c>
      <x:c r="AG551" s="147" t="str">
        <x:v>Exact WS RATES.pdf category</x:v>
      </x:c>
      <x:c r="AH551" s="139" t="str">
        <x:v>WS-RATES:16:11</x:v>
      </x:c>
      <x:c r="AI551" s="146"/>
      <x:c r="AJ551" s="146"/>
      <x:c r="AK551" s="146"/>
      <x:c r="AL551" s="146"/>
      <x:c r="AM551" s="146"/>
      <x:c r="AN551" s="147" t="str"/>
    </x:row>
    <x:row r="552">
      <x:c r="A552" s="139" t="str">
        <x:v>RS-000551</x:v>
      </x:c>
      <x:c r="B552" s="147" t="str">
        <x:v>FOUNTAIN PEN DOUBLE SIDE 903</x:v>
      </x:c>
      <x:c r="C552" s="139" t="str">
        <x:v>Fountain pen</x:v>
      </x:c>
      <x:c r="D552" s="139" t="str">
        <x:v>Both</x:v>
      </x:c>
      <x:c r="E552" s="147" t="str">
        <x:v>From initial classified workbook</x:v>
      </x:c>
      <x:c r="F552" s="139" t="str">
        <x:v>Piece</x:v>
      </x:c>
      <x:c r="G552" s="139"/>
      <x:c r="H552" s="139" t="str">
        <x:v>Not stated</x:v>
      </x:c>
      <x:c r="I552" s="139" t="str">
        <x:v>PKR</x:v>
      </x:c>
      <x:c r="J552" s="140" t="n">
        <x:v>250</x:v>
      </x:c>
      <x:c r="K552" s="140" t="n">
        <x:v>225</x:v>
      </x:c>
      <x:c r="L552" s="140" t="n">
        <x:v>250</x:v>
      </x:c>
      <x:c r="M552" s="140" t="n">
        <x:v>225</x:v>
      </x:c>
      <x:c r="N552" s="141" t="n">
        <x:f>L552-M552</x:f>
        <x:v>25</x:v>
      </x:c>
      <x:c r="O552" s="142" t="n">
        <x:f>IF(L552&gt;0,N552/L552,"")</x:f>
        <x:v>0.1</x:v>
      </x:c>
      <x:c r="P552" s="142" t="n">
        <x:f>IF(M552&gt;0,N552/M552,"")</x:f>
        <x:v>0.1111111111111111</x:v>
      </x:c>
      <x:c r="Q552" s="141" t="n">
        <x:f>ROUND(L552*(1+'Assumptions'!$B$7)/'Assumptions'!$B$9,0)*'Assumptions'!$B$9</x:f>
        <x:v>275</x:v>
      </x:c>
      <x:c r="R552" s="141" t="n">
        <x:f>Q552-M552</x:f>
        <x:v>50</x:v>
      </x:c>
      <x:c r="S552" s="143" t="n">
        <x:f>'Assumptions'!$B$8</x:f>
        <x:v>12</x:v>
      </x:c>
      <x:c r="T552" s="141" t="n">
        <x:f>N552*S552</x:f>
        <x:v>300</x:v>
      </x:c>
      <x:c r="U552" s="139" t="str">
        <x:v>Source Valid</x:v>
      </x:c>
      <x:c r="V552" s="139" t="str">
        <x:v>High</x:v>
      </x:c>
      <x:c r="W552" s="147" t="str">
        <x:v>Source wholesale and buying prices retained</x:v>
      </x:c>
      <x:c r="X552" s="139" t="str">
        <x:v>Ready</x:v>
      </x:c>
      <x:c r="Y552" s="144" t="b">
        <x:v>1</x:v>
      </x:c>
      <x:c r="Z552" s="139" t="str">
        <x:v>WS RATES.pdf</x:v>
      </x:c>
      <x:c r="AA552" s="139" t="n">
        <x:v>16</x:v>
      </x:c>
      <x:c r="AB552" s="139" t="n">
        <x:v>12</x:v>
      </x:c>
      <x:c r="AC552" s="139" t="str">
        <x:v>FOUNTAIN PEN DOUBLE SID</x:v>
      </x:c>
      <x:c r="AD552" s="145" t="n">
        <x:v>250</x:v>
      </x:c>
      <x:c r="AE552" s="147" t="str">
        <x:v>Merged across PDFs — Truncated-name completion</x:v>
      </x:c>
      <x:c r="AF552" s="147" t="str">
        <x:v>Completed/updated from WS RATES.pdf</x:v>
      </x:c>
      <x:c r="AG552" s="147" t="str">
        <x:v>Exact WS RATES.pdf category</x:v>
      </x:c>
      <x:c r="AH552" s="139" t="str">
        <x:v>WS-RATES:16:12</x:v>
      </x:c>
      <x:c r="AI552" s="146"/>
      <x:c r="AJ552" s="146"/>
      <x:c r="AK552" s="146"/>
      <x:c r="AL552" s="146"/>
      <x:c r="AM552" s="146"/>
      <x:c r="AN552" s="147" t="str"/>
    </x:row>
    <x:row r="553">
      <x:c r="A553" s="139" t="str">
        <x:v>RS-000552</x:v>
      </x:c>
      <x:c r="B553" s="147" t="str">
        <x:v>FOUNTAIN PEN TRUE COLOUR</x:v>
      </x:c>
      <x:c r="C553" s="139" t="str">
        <x:v>Fountain pen</x:v>
      </x:c>
      <x:c r="D553" s="139" t="str">
        <x:v>Both</x:v>
      </x:c>
      <x:c r="E553" s="147" t="str">
        <x:v>From initial classified workbook</x:v>
      </x:c>
      <x:c r="F553" s="139" t="str">
        <x:v>Piece</x:v>
      </x:c>
      <x:c r="G553" s="139"/>
      <x:c r="H553" s="139" t="str">
        <x:v>Not stated</x:v>
      </x:c>
      <x:c r="I553" s="139" t="str">
        <x:v>PKR</x:v>
      </x:c>
      <x:c r="J553" s="140" t="n">
        <x:v>230</x:v>
      </x:c>
      <x:c r="K553" s="140" t="n">
        <x:v>205</x:v>
      </x:c>
      <x:c r="L553" s="140" t="n">
        <x:v>230</x:v>
      </x:c>
      <x:c r="M553" s="140" t="n">
        <x:v>205</x:v>
      </x:c>
      <x:c r="N553" s="141" t="n">
        <x:f>L553-M553</x:f>
        <x:v>25</x:v>
      </x:c>
      <x:c r="O553" s="142" t="n">
        <x:f>IF(L553&gt;0,N553/L553,"")</x:f>
        <x:v>0.10869565217391304</x:v>
      </x:c>
      <x:c r="P553" s="142" t="n">
        <x:f>IF(M553&gt;0,N553/M553,"")</x:f>
        <x:v>0.12195121951219512</x:v>
      </x:c>
      <x:c r="Q553" s="141" t="n">
        <x:f>ROUND(L553*(1+'Assumptions'!$B$7)/'Assumptions'!$B$9,0)*'Assumptions'!$B$9</x:f>
        <x:v>255</x:v>
      </x:c>
      <x:c r="R553" s="141" t="n">
        <x:f>Q553-M553</x:f>
        <x:v>50</x:v>
      </x:c>
      <x:c r="S553" s="143" t="n">
        <x:f>'Assumptions'!$B$8</x:f>
        <x:v>12</x:v>
      </x:c>
      <x:c r="T553" s="141" t="n">
        <x:f>N553*S553</x:f>
        <x:v>300</x:v>
      </x:c>
      <x:c r="U553" s="139" t="str">
        <x:v>Source Valid</x:v>
      </x:c>
      <x:c r="V553" s="139" t="str">
        <x:v>High</x:v>
      </x:c>
      <x:c r="W553" s="147" t="str">
        <x:v>Source wholesale and buying prices retained</x:v>
      </x:c>
      <x:c r="X553" s="139" t="str">
        <x:v>Ready</x:v>
      </x:c>
      <x:c r="Y553" s="144" t="b">
        <x:v>1</x:v>
      </x:c>
      <x:c r="Z553" s="139" t="str">
        <x:v>WS RATES.pdf</x:v>
      </x:c>
      <x:c r="AA553" s="139" t="n">
        <x:v>16</x:v>
      </x:c>
      <x:c r="AB553" s="139" t="n">
        <x:v>13</x:v>
      </x:c>
      <x:c r="AC553" s="139" t="str">
        <x:v>FOUNTAIN PEN TRUE COLO</x:v>
      </x:c>
      <x:c r="AD553" s="145" t="n">
        <x:v>230</x:v>
      </x:c>
      <x:c r="AE553" s="147" t="str">
        <x:v>Merged across PDFs — Truncated-name completion</x:v>
      </x:c>
      <x:c r="AF553" s="147" t="str">
        <x:v>Completed/updated from WS RATES.pdf</x:v>
      </x:c>
      <x:c r="AG553" s="147" t="str">
        <x:v>Exact WS RATES.pdf category</x:v>
      </x:c>
      <x:c r="AH553" s="139" t="str">
        <x:v>WS-RATES:16:13</x:v>
      </x:c>
      <x:c r="AI553" s="146"/>
      <x:c r="AJ553" s="146"/>
      <x:c r="AK553" s="146"/>
      <x:c r="AL553" s="146"/>
      <x:c r="AM553" s="146"/>
      <x:c r="AN553" s="147" t="str"/>
    </x:row>
    <x:row r="554">
      <x:c r="A554" s="139" t="str">
        <x:v>RS-000553</x:v>
      </x:c>
      <x:c r="B554" s="147" t="str">
        <x:v>FUR DAIRY</x:v>
      </x:c>
      <x:c r="C554" s="139" t="str">
        <x:v>CHINA DAIRIES</x:v>
      </x:c>
      <x:c r="D554" s="139" t="str">
        <x:v>Both</x:v>
      </x:c>
      <x:c r="E554" s="147" t="str">
        <x:v>From initial classified workbook</x:v>
      </x:c>
      <x:c r="F554" s="139" t="str">
        <x:v>Piece</x:v>
      </x:c>
      <x:c r="G554" s="139"/>
      <x:c r="H554" s="139" t="str">
        <x:v>Not stated</x:v>
      </x:c>
      <x:c r="I554" s="139" t="str">
        <x:v>PKR</x:v>
      </x:c>
      <x:c r="J554" s="140" t="n">
        <x:v>420</x:v>
      </x:c>
      <x:c r="K554" s="140" t="n">
        <x:v>370</x:v>
      </x:c>
      <x:c r="L554" s="140" t="n">
        <x:v>420</x:v>
      </x:c>
      <x:c r="M554" s="140" t="n">
        <x:v>370</x:v>
      </x:c>
      <x:c r="N554" s="141" t="n">
        <x:f>L554-M554</x:f>
        <x:v>50</x:v>
      </x:c>
      <x:c r="O554" s="142" t="n">
        <x:f>IF(L554&gt;0,N554/L554,"")</x:f>
        <x:v>0.11904761904761904</x:v>
      </x:c>
      <x:c r="P554" s="142" t="n">
        <x:f>IF(M554&gt;0,N554/M554,"")</x:f>
        <x:v>0.13513513513513514</x:v>
      </x:c>
      <x:c r="Q554" s="141" t="n">
        <x:f>ROUND(L554*(1+'Assumptions'!$B$7)/'Assumptions'!$B$9,0)*'Assumptions'!$B$9</x:f>
        <x:v>460</x:v>
      </x:c>
      <x:c r="R554" s="141" t="n">
        <x:f>Q554-M554</x:f>
        <x:v>90</x:v>
      </x:c>
      <x:c r="S554" s="143" t="n">
        <x:f>'Assumptions'!$B$8</x:f>
        <x:v>12</x:v>
      </x:c>
      <x:c r="T554" s="141" t="n">
        <x:f>N554*S554</x:f>
        <x:v>600</x:v>
      </x:c>
      <x:c r="U554" s="139" t="str">
        <x:v>Source Valid</x:v>
      </x:c>
      <x:c r="V554" s="139" t="str">
        <x:v>High</x:v>
      </x:c>
      <x:c r="W554" s="147" t="str">
        <x:v>Source wholesale and buying prices retained</x:v>
      </x:c>
      <x:c r="X554" s="139" t="str">
        <x:v>Ready</x:v>
      </x:c>
      <x:c r="Y554" s="144" t="b">
        <x:v>1</x:v>
      </x:c>
      <x:c r="Z554" s="139" t="str">
        <x:v>WS RATES.pdf</x:v>
      </x:c>
      <x:c r="AA554" s="139" t="n">
        <x:v>16</x:v>
      </x:c>
      <x:c r="AB554" s="139" t="n">
        <x:v>14</x:v>
      </x:c>
      <x:c r="AC554" s="139" t="str">
        <x:v>FUR DAIRY</x:v>
      </x:c>
      <x:c r="AD554" s="145" t="n">
        <x:v>420</x:v>
      </x:c>
      <x:c r="AE554" s="147" t="str">
        <x:v>Merged across PDFs — Exact/source-linked match</x:v>
      </x:c>
      <x:c r="AF554" s="147" t="str">
        <x:v>Exact WS RATES.pdf name</x:v>
      </x:c>
      <x:c r="AG554" s="147" t="str">
        <x:v>Exact WS RATES.pdf category</x:v>
      </x:c>
      <x:c r="AH554" s="139" t="str">
        <x:v>WS-RATES:16:14</x:v>
      </x:c>
      <x:c r="AI554" s="146"/>
      <x:c r="AJ554" s="146"/>
      <x:c r="AK554" s="146"/>
      <x:c r="AL554" s="146"/>
      <x:c r="AM554" s="146"/>
      <x:c r="AN554" s="147" t="str"/>
    </x:row>
    <x:row r="555">
      <x:c r="A555" s="139" t="str">
        <x:v>RS-000554</x:v>
      </x:c>
      <x:c r="B555" s="147" t="str">
        <x:v>SHEESHA KANGHI SIKKA PENCIL(4</x:v>
      </x:c>
      <x:c r="C555" s="139" t="str">
        <x:v>FANCY PENCIL</x:v>
      </x:c>
      <x:c r="D555" s="139" t="str">
        <x:v>Both</x:v>
      </x:c>
      <x:c r="E555" s="147" t="str">
        <x:v>From initial classified workbook</x:v>
      </x:c>
      <x:c r="F555" s="139" t="str">
        <x:v>Piece</x:v>
      </x:c>
      <x:c r="G555" s="139"/>
      <x:c r="H555" s="139" t="str">
        <x:v>Not stated</x:v>
      </x:c>
      <x:c r="I555" s="139" t="str">
        <x:v>PKR</x:v>
      </x:c>
      <x:c r="J555" s="140" t="n">
        <x:v>1920</x:v>
      </x:c>
      <x:c r="K555" s="140" t="n">
        <x:v>1680</x:v>
      </x:c>
      <x:c r="L555" s="140" t="n">
        <x:v>1920</x:v>
      </x:c>
      <x:c r="M555" s="140" t="n">
        <x:v>1680</x:v>
      </x:c>
      <x:c r="N555" s="141" t="n">
        <x:f>L555-M555</x:f>
        <x:v>240</x:v>
      </x:c>
      <x:c r="O555" s="142" t="n">
        <x:f>IF(L555&gt;0,N555/L555,"")</x:f>
        <x:v>0.125</x:v>
      </x:c>
      <x:c r="P555" s="142" t="n">
        <x:f>IF(M555&gt;0,N555/M555,"")</x:f>
        <x:v>0.14285714285714285</x:v>
      </x:c>
      <x:c r="Q555" s="141" t="n">
        <x:f>ROUND(L555*(1+'Assumptions'!$B$7)/'Assumptions'!$B$9,0)*'Assumptions'!$B$9</x:f>
        <x:v>2110</x:v>
      </x:c>
      <x:c r="R555" s="141" t="n">
        <x:f>Q555-M555</x:f>
        <x:v>430</x:v>
      </x:c>
      <x:c r="S555" s="143" t="n">
        <x:f>'Assumptions'!$B$8</x:f>
        <x:v>12</x:v>
      </x:c>
      <x:c r="T555" s="141" t="n">
        <x:f>N555*S555</x:f>
        <x:v>2880</x:v>
      </x:c>
      <x:c r="U555" s="139" t="str">
        <x:v>Source Valid</x:v>
      </x:c>
      <x:c r="V555" s="139" t="str">
        <x:v>High</x:v>
      </x:c>
      <x:c r="W555" s="147" t="str">
        <x:v>Source wholesale and buying prices retained</x:v>
      </x:c>
      <x:c r="X555" s="139" t="str">
        <x:v>Ready</x:v>
      </x:c>
      <x:c r="Y555" s="144" t="b">
        <x:v>1</x:v>
      </x:c>
      <x:c r="Z555" s="139" t="str">
        <x:v>WS RATES.pdf</x:v>
      </x:c>
      <x:c r="AA555" s="139" t="n">
        <x:v>16</x:v>
      </x:c>
      <x:c r="AB555" s="139" t="n">
        <x:v>15</x:v>
      </x:c>
      <x:c r="AC555" s="139" t="str">
        <x:v>SHEESHA KANGHI SIKKA PE</x:v>
      </x:c>
      <x:c r="AD555" s="145" t="n">
        <x:v>1920</x:v>
      </x:c>
      <x:c r="AE555" s="147" t="str">
        <x:v>Merged across PDFs — Truncated-name completion</x:v>
      </x:c>
      <x:c r="AF555" s="147" t="str">
        <x:v>Completed/updated from WS RATES.pdf</x:v>
      </x:c>
      <x:c r="AG555" s="147" t="str">
        <x:v>Exact WS RATES.pdf category</x:v>
      </x:c>
      <x:c r="AH555" s="139" t="str">
        <x:v>WS-RATES:16:15</x:v>
      </x:c>
      <x:c r="AI555" s="146"/>
      <x:c r="AJ555" s="146"/>
      <x:c r="AK555" s="146"/>
      <x:c r="AL555" s="146"/>
      <x:c r="AM555" s="146"/>
      <x:c r="AN555" s="147" t="str"/>
    </x:row>
    <x:row r="556">
      <x:c r="A556" s="139" t="str">
        <x:v>RS-000555</x:v>
      </x:c>
      <x:c r="B556" s="147" t="str">
        <x:v>GAME SIKKA PENCIL(32PC)</x:v>
      </x:c>
      <x:c r="C556" s="139" t="str">
        <x:v>FANCY PENCIL</x:v>
      </x:c>
      <x:c r="D556" s="139" t="str">
        <x:v>Wholesale/Bulk</x:v>
      </x:c>
      <x:c r="E556" s="147" t="str">
        <x:v>From initial classified workbook</x:v>
      </x:c>
      <x:c r="F556" s="139" t="str">
        <x:v>Pack</x:v>
      </x:c>
      <x:c r="G556" s="139" t="n">
        <x:v>32</x:v>
      </x:c>
      <x:c r="H556" s="139" t="str">
        <x:v>Parsed from product name</x:v>
      </x:c>
      <x:c r="I556" s="139" t="str">
        <x:v>PKR</x:v>
      </x:c>
      <x:c r="J556" s="140" t="n">
        <x:v>1280</x:v>
      </x:c>
      <x:c r="K556" s="140" t="n">
        <x:v>1185</x:v>
      </x:c>
      <x:c r="L556" s="140" t="n">
        <x:v>1280</x:v>
      </x:c>
      <x:c r="M556" s="140" t="n">
        <x:v>1185</x:v>
      </x:c>
      <x:c r="N556" s="141" t="n">
        <x:f>L556-M556</x:f>
        <x:v>95</x:v>
      </x:c>
      <x:c r="O556" s="142" t="n">
        <x:f>IF(L556&gt;0,N556/L556,"")</x:f>
        <x:v>0.07421875</x:v>
      </x:c>
      <x:c r="P556" s="142" t="n">
        <x:f>IF(M556&gt;0,N556/M556,"")</x:f>
        <x:v>0.08016877637130802</x:v>
      </x:c>
      <x:c r="Q556" s="141" t="n">
        <x:f>ROUND(L556*(1+'Assumptions'!$B$7)/'Assumptions'!$B$9,0)*'Assumptions'!$B$9</x:f>
        <x:v>1410</x:v>
      </x:c>
      <x:c r="R556" s="141" t="n">
        <x:f>Q556-M556</x:f>
        <x:v>225</x:v>
      </x:c>
      <x:c r="S556" s="143" t="n">
        <x:f>'Assumptions'!$B$8</x:f>
        <x:v>12</x:v>
      </x:c>
      <x:c r="T556" s="141" t="n">
        <x:f>N556*S556</x:f>
        <x:v>1140</x:v>
      </x:c>
      <x:c r="U556" s="139" t="str">
        <x:v>Source Valid</x:v>
      </x:c>
      <x:c r="V556" s="139" t="str">
        <x:v>High</x:v>
      </x:c>
      <x:c r="W556" s="147" t="str">
        <x:v>Source wholesale and buying prices retained</x:v>
      </x:c>
      <x:c r="X556" s="139" t="str">
        <x:v>Ready</x:v>
      </x:c>
      <x:c r="Y556" s="144" t="b">
        <x:v>1</x:v>
      </x:c>
      <x:c r="Z556" s="139" t="str">
        <x:v>WS RATES.pdf</x:v>
      </x:c>
      <x:c r="AA556" s="139" t="n">
        <x:v>16</x:v>
      </x:c>
      <x:c r="AB556" s="139" t="n">
        <x:v>16</x:v>
      </x:c>
      <x:c r="AC556" s="139" t="str">
        <x:v>GAME SIKKA PENCIL(32PC)</x:v>
      </x:c>
      <x:c r="AD556" s="145" t="n">
        <x:v>1280</x:v>
      </x:c>
      <x:c r="AE556" s="147" t="str">
        <x:v>Merged across PDFs — Exact/source-linked match</x:v>
      </x:c>
      <x:c r="AF556" s="147" t="str">
        <x:v>Exact WS RATES.pdf name</x:v>
      </x:c>
      <x:c r="AG556" s="147" t="str">
        <x:v>Exact WS RATES.pdf category</x:v>
      </x:c>
      <x:c r="AH556" s="139" t="str">
        <x:v>WS-RATES:16:16</x:v>
      </x:c>
      <x:c r="AI556" s="146"/>
      <x:c r="AJ556" s="146"/>
      <x:c r="AK556" s="146"/>
      <x:c r="AL556" s="146"/>
      <x:c r="AM556" s="146"/>
      <x:c r="AN556" s="147" t="str"/>
    </x:row>
    <x:row r="557">
      <x:c r="A557" s="139" t="str">
        <x:v>RS-000556</x:v>
      </x:c>
      <x:c r="B557" s="147" t="str">
        <x:v>KIDCO WATER COLOUR BRUSH M</x:v>
      </x:c>
      <x:c r="C557" s="139" t="str">
        <x:v>MARKER</x:v>
      </x:c>
      <x:c r="D557" s="139" t="str">
        <x:v>Both</x:v>
      </x:c>
      <x:c r="E557" s="147" t="str">
        <x:v>From initial classified workbook</x:v>
      </x:c>
      <x:c r="F557" s="139" t="str">
        <x:v>Piece</x:v>
      </x:c>
      <x:c r="G557" s="139"/>
      <x:c r="H557" s="139" t="str">
        <x:v>Not stated</x:v>
      </x:c>
      <x:c r="I557" s="139" t="str">
        <x:v>PKR</x:v>
      </x:c>
      <x:c r="J557" s="140" t="n">
        <x:v>310</x:v>
      </x:c>
      <x:c r="K557" s="140" t="n">
        <x:v>290</x:v>
      </x:c>
      <x:c r="L557" s="140" t="n">
        <x:v>310</x:v>
      </x:c>
      <x:c r="M557" s="140" t="n">
        <x:v>290</x:v>
      </x:c>
      <x:c r="N557" s="141" t="n">
        <x:f>L557-M557</x:f>
        <x:v>20</x:v>
      </x:c>
      <x:c r="O557" s="142" t="n">
        <x:f>IF(L557&gt;0,N557/L557,"")</x:f>
        <x:v>0.06451612903225806</x:v>
      </x:c>
      <x:c r="P557" s="142" t="n">
        <x:f>IF(M557&gt;0,N557/M557,"")</x:f>
        <x:v>0.06896551724137931</x:v>
      </x:c>
      <x:c r="Q557" s="141" t="n">
        <x:f>ROUND(L557*(1+'Assumptions'!$B$7)/'Assumptions'!$B$9,0)*'Assumptions'!$B$9</x:f>
        <x:v>340</x:v>
      </x:c>
      <x:c r="R557" s="141" t="n">
        <x:f>Q557-M557</x:f>
        <x:v>50</x:v>
      </x:c>
      <x:c r="S557" s="143" t="n">
        <x:f>'Assumptions'!$B$8</x:f>
        <x:v>12</x:v>
      </x:c>
      <x:c r="T557" s="141" t="n">
        <x:f>N557*S557</x:f>
        <x:v>240</x:v>
      </x:c>
      <x:c r="U557" s="139" t="str">
        <x:v>Source Valid</x:v>
      </x:c>
      <x:c r="V557" s="139" t="str">
        <x:v>High</x:v>
      </x:c>
      <x:c r="W557" s="147" t="str">
        <x:v>Source wholesale and buying prices retained</x:v>
      </x:c>
      <x:c r="X557" s="139" t="str">
        <x:v>Ready</x:v>
      </x:c>
      <x:c r="Y557" s="144" t="b">
        <x:v>1</x:v>
      </x:c>
      <x:c r="Z557" s="139" t="str">
        <x:v>WS RATES.pdf</x:v>
      </x:c>
      <x:c r="AA557" s="139" t="n">
        <x:v>16</x:v>
      </x:c>
      <x:c r="AB557" s="139" t="n">
        <x:v>17</x:v>
      </x:c>
      <x:c r="AC557" s="139" t="str">
        <x:v>KIDCO WATER COLOUR BRU</x:v>
      </x:c>
      <x:c r="AD557" s="145" t="n">
        <x:v>310</x:v>
      </x:c>
      <x:c r="AE557" s="147" t="str">
        <x:v>Merged across PDFs — Truncated-name completion</x:v>
      </x:c>
      <x:c r="AF557" s="147" t="str">
        <x:v>Completed/updated from WS RATES.pdf</x:v>
      </x:c>
      <x:c r="AG557" s="147" t="str">
        <x:v>Exact WS RATES.pdf category</x:v>
      </x:c>
      <x:c r="AH557" s="139" t="str">
        <x:v>WS-RATES:16:17</x:v>
      </x:c>
      <x:c r="AI557" s="146"/>
      <x:c r="AJ557" s="146"/>
      <x:c r="AK557" s="146"/>
      <x:c r="AL557" s="146"/>
      <x:c r="AM557" s="146"/>
      <x:c r="AN557" s="147" t="str"/>
    </x:row>
    <x:row r="558">
      <x:c r="A558" s="139" t="str">
        <x:v>RS-000557</x:v>
      </x:c>
      <x:c r="B558" s="147" t="str">
        <x:v>KIDCO PENCIL BOX K900</x:v>
      </x:c>
      <x:c r="C558" s="139" t="str">
        <x:v>pencil box</x:v>
      </x:c>
      <x:c r="D558" s="139" t="str">
        <x:v>Both</x:v>
      </x:c>
      <x:c r="E558" s="147" t="str">
        <x:v>From initial classified workbook</x:v>
      </x:c>
      <x:c r="F558" s="139" t="str">
        <x:v>Box</x:v>
      </x:c>
      <x:c r="G558" s="139"/>
      <x:c r="H558" s="139" t="str">
        <x:v>Not stated</x:v>
      </x:c>
      <x:c r="I558" s="139" t="str">
        <x:v>PKR</x:v>
      </x:c>
      <x:c r="J558" s="140" t="n">
        <x:v>145</x:v>
      </x:c>
      <x:c r="K558" s="140" t="n">
        <x:v>108</x:v>
      </x:c>
      <x:c r="L558" s="140" t="n">
        <x:v>145</x:v>
      </x:c>
      <x:c r="M558" s="140" t="n">
        <x:v>108</x:v>
      </x:c>
      <x:c r="N558" s="141" t="n">
        <x:f>L558-M558</x:f>
        <x:v>37</x:v>
      </x:c>
      <x:c r="O558" s="142" t="n">
        <x:f>IF(L558&gt;0,N558/L558,"")</x:f>
        <x:v>0.25517241379310346</x:v>
      </x:c>
      <x:c r="P558" s="142" t="n">
        <x:f>IF(M558&gt;0,N558/M558,"")</x:f>
        <x:v>0.3425925925925926</x:v>
      </x:c>
      <x:c r="Q558" s="141" t="n">
        <x:f>ROUND(L558*(1+'Assumptions'!$B$7)/'Assumptions'!$B$9,0)*'Assumptions'!$B$9</x:f>
        <x:v>160</x:v>
      </x:c>
      <x:c r="R558" s="141" t="n">
        <x:f>Q558-M558</x:f>
        <x:v>52</x:v>
      </x:c>
      <x:c r="S558" s="143" t="n">
        <x:f>'Assumptions'!$B$8</x:f>
        <x:v>12</x:v>
      </x:c>
      <x:c r="T558" s="141" t="n">
        <x:f>N558*S558</x:f>
        <x:v>444</x:v>
      </x:c>
      <x:c r="U558" s="139" t="str">
        <x:v>Source Valid</x:v>
      </x:c>
      <x:c r="V558" s="139" t="str">
        <x:v>High</x:v>
      </x:c>
      <x:c r="W558" s="147" t="str">
        <x:v>Source wholesale and buying prices retained</x:v>
      </x:c>
      <x:c r="X558" s="139" t="str">
        <x:v>Ready</x:v>
      </x:c>
      <x:c r="Y558" s="144" t="b">
        <x:v>1</x:v>
      </x:c>
      <x:c r="Z558" s="139" t="str">
        <x:v>WS RATES.pdf</x:v>
      </x:c>
      <x:c r="AA558" s="139" t="n">
        <x:v>16</x:v>
      </x:c>
      <x:c r="AB558" s="139" t="n">
        <x:v>18</x:v>
      </x:c>
      <x:c r="AC558" s="139" t="str">
        <x:v>KIDCO PENCIL BOX K900</x:v>
      </x:c>
      <x:c r="AD558" s="145" t="n">
        <x:v>145</x:v>
      </x:c>
      <x:c r="AE558" s="147" t="str">
        <x:v>Merged across PDFs — Exact/source-linked match</x:v>
      </x:c>
      <x:c r="AF558" s="147" t="str">
        <x:v>Exact WS RATES.pdf name</x:v>
      </x:c>
      <x:c r="AG558" s="147" t="str">
        <x:v>Exact WS RATES.pdf category</x:v>
      </x:c>
      <x:c r="AH558" s="139" t="str">
        <x:v>WS-RATES:16:18</x:v>
      </x:c>
      <x:c r="AI558" s="146"/>
      <x:c r="AJ558" s="146"/>
      <x:c r="AK558" s="146"/>
      <x:c r="AL558" s="146"/>
      <x:c r="AM558" s="146"/>
      <x:c r="AN558" s="147" t="str"/>
    </x:row>
    <x:row r="559">
      <x:c r="A559" s="139" t="str">
        <x:v>RS-000558</x:v>
      </x:c>
      <x:c r="B559" s="147" t="str">
        <x:v>KIDCO ERSER J545</x:v>
      </x:c>
      <x:c r="C559" s="139" t="str">
        <x:v>ERASERS</x:v>
      </x:c>
      <x:c r="D559" s="139" t="str">
        <x:v>Both</x:v>
      </x:c>
      <x:c r="E559" s="147" t="str">
        <x:v>From initial classified workbook</x:v>
      </x:c>
      <x:c r="F559" s="139" t="str">
        <x:v>Piece</x:v>
      </x:c>
      <x:c r="G559" s="139"/>
      <x:c r="H559" s="139" t="str">
        <x:v>Not stated</x:v>
      </x:c>
      <x:c r="I559" s="139" t="str">
        <x:v>PKR</x:v>
      </x:c>
      <x:c r="J559" s="140" t="n">
        <x:v>350</x:v>
      </x:c>
      <x:c r="K559" s="140" t="n">
        <x:v>315</x:v>
      </x:c>
      <x:c r="L559" s="140" t="n">
        <x:v>350</x:v>
      </x:c>
      <x:c r="M559" s="140" t="n">
        <x:v>315</x:v>
      </x:c>
      <x:c r="N559" s="141" t="n">
        <x:f>L559-M559</x:f>
        <x:v>35</x:v>
      </x:c>
      <x:c r="O559" s="142" t="n">
        <x:f>IF(L559&gt;0,N559/L559,"")</x:f>
        <x:v>0.1</x:v>
      </x:c>
      <x:c r="P559" s="142" t="n">
        <x:f>IF(M559&gt;0,N559/M559,"")</x:f>
        <x:v>0.1111111111111111</x:v>
      </x:c>
      <x:c r="Q559" s="141" t="n">
        <x:f>ROUND(L559*(1+'Assumptions'!$B$7)/'Assumptions'!$B$9,0)*'Assumptions'!$B$9</x:f>
        <x:v>385</x:v>
      </x:c>
      <x:c r="R559" s="141" t="n">
        <x:f>Q559-M559</x:f>
        <x:v>70</x:v>
      </x:c>
      <x:c r="S559" s="143" t="n">
        <x:f>'Assumptions'!$B$8</x:f>
        <x:v>12</x:v>
      </x:c>
      <x:c r="T559" s="141" t="n">
        <x:f>N559*S559</x:f>
        <x:v>420</x:v>
      </x:c>
      <x:c r="U559" s="139" t="str">
        <x:v>Source Valid</x:v>
      </x:c>
      <x:c r="V559" s="139" t="str">
        <x:v>High</x:v>
      </x:c>
      <x:c r="W559" s="147" t="str">
        <x:v>Source wholesale and buying prices retained</x:v>
      </x:c>
      <x:c r="X559" s="139" t="str">
        <x:v>Ready</x:v>
      </x:c>
      <x:c r="Y559" s="144" t="b">
        <x:v>1</x:v>
      </x:c>
      <x:c r="Z559" s="139" t="str">
        <x:v>WS RATES.pdf</x:v>
      </x:c>
      <x:c r="AA559" s="139" t="n">
        <x:v>16</x:v>
      </x:c>
      <x:c r="AB559" s="139" t="n">
        <x:v>19</x:v>
      </x:c>
      <x:c r="AC559" s="139" t="str">
        <x:v>KIDCO ERSER J545</x:v>
      </x:c>
      <x:c r="AD559" s="145" t="n">
        <x:v>350</x:v>
      </x:c>
      <x:c r="AE559" s="147" t="str">
        <x:v>Merged across PDFs — Exact/source-linked match</x:v>
      </x:c>
      <x:c r="AF559" s="147" t="str">
        <x:v>Exact WS RATES.pdf name</x:v>
      </x:c>
      <x:c r="AG559" s="147" t="str">
        <x:v>Exact WS RATES.pdf category</x:v>
      </x:c>
      <x:c r="AH559" s="139" t="str">
        <x:v>WS-RATES:16:19</x:v>
      </x:c>
      <x:c r="AI559" s="146"/>
      <x:c r="AJ559" s="146"/>
      <x:c r="AK559" s="146"/>
      <x:c r="AL559" s="146"/>
      <x:c r="AM559" s="146"/>
      <x:c r="AN559" s="147" t="str"/>
    </x:row>
    <x:row r="560">
      <x:c r="A560" s="139" t="str">
        <x:v>RS-000559</x:v>
      </x:c>
      <x:c r="B560" s="147" t="str">
        <x:v>PAPER CLIP 33MM</x:v>
      </x:c>
      <x:c r="C560" s="139" t="str">
        <x:v>STAPLERS</x:v>
      </x:c>
      <x:c r="D560" s="139" t="str">
        <x:v>Both</x:v>
      </x:c>
      <x:c r="E560" s="147" t="str">
        <x:v>From initial classified workbook</x:v>
      </x:c>
      <x:c r="F560" s="139" t="str">
        <x:v>Piece</x:v>
      </x:c>
      <x:c r="G560" s="139"/>
      <x:c r="H560" s="139" t="str">
        <x:v>Not stated</x:v>
      </x:c>
      <x:c r="I560" s="139" t="str">
        <x:v>PKR</x:v>
      </x:c>
      <x:c r="J560" s="140" t="n">
        <x:v>500</x:v>
      </x:c>
      <x:c r="K560" s="140" t="n">
        <x:v>465</x:v>
      </x:c>
      <x:c r="L560" s="140" t="n">
        <x:v>500</x:v>
      </x:c>
      <x:c r="M560" s="140" t="n">
        <x:v>465</x:v>
      </x:c>
      <x:c r="N560" s="141" t="n">
        <x:f>L560-M560</x:f>
        <x:v>35</x:v>
      </x:c>
      <x:c r="O560" s="142" t="n">
        <x:f>IF(L560&gt;0,N560/L560,"")</x:f>
        <x:v>0.07</x:v>
      </x:c>
      <x:c r="P560" s="142" t="n">
        <x:f>IF(M560&gt;0,N560/M560,"")</x:f>
        <x:v>0.07526881720430108</x:v>
      </x:c>
      <x:c r="Q560" s="141" t="n">
        <x:f>ROUND(L560*(1+'Assumptions'!$B$7)/'Assumptions'!$B$9,0)*'Assumptions'!$B$9</x:f>
        <x:v>550</x:v>
      </x:c>
      <x:c r="R560" s="141" t="n">
        <x:f>Q560-M560</x:f>
        <x:v>85</x:v>
      </x:c>
      <x:c r="S560" s="143" t="n">
        <x:f>'Assumptions'!$B$8</x:f>
        <x:v>12</x:v>
      </x:c>
      <x:c r="T560" s="141" t="n">
        <x:f>N560*S560</x:f>
        <x:v>420</x:v>
      </x:c>
      <x:c r="U560" s="139" t="str">
        <x:v>Source Valid</x:v>
      </x:c>
      <x:c r="V560" s="139" t="str">
        <x:v>High</x:v>
      </x:c>
      <x:c r="W560" s="147" t="str">
        <x:v>Source wholesale and buying prices retained</x:v>
      </x:c>
      <x:c r="X560" s="139" t="str">
        <x:v>Ready</x:v>
      </x:c>
      <x:c r="Y560" s="144" t="b">
        <x:v>1</x:v>
      </x:c>
      <x:c r="Z560" s="139" t="str">
        <x:v>WS RATES.pdf</x:v>
      </x:c>
      <x:c r="AA560" s="139" t="n">
        <x:v>16</x:v>
      </x:c>
      <x:c r="AB560" s="139" t="n">
        <x:v>20</x:v>
      </x:c>
      <x:c r="AC560" s="139" t="str">
        <x:v>PAPER CLIP 33MM</x:v>
      </x:c>
      <x:c r="AD560" s="145" t="n">
        <x:v>500</x:v>
      </x:c>
      <x:c r="AE560" s="147" t="str">
        <x:v>Merged across PDFs — Exact/source-linked match</x:v>
      </x:c>
      <x:c r="AF560" s="147" t="str">
        <x:v>Exact WS RATES.pdf name</x:v>
      </x:c>
      <x:c r="AG560" s="147" t="str">
        <x:v>Exact WS RATES.pdf category</x:v>
      </x:c>
      <x:c r="AH560" s="139" t="str">
        <x:v>WS-RATES:16:20</x:v>
      </x:c>
      <x:c r="AI560" s="146"/>
      <x:c r="AJ560" s="146"/>
      <x:c r="AK560" s="146"/>
      <x:c r="AL560" s="146"/>
      <x:c r="AM560" s="146"/>
      <x:c r="AN560" s="147" t="str"/>
    </x:row>
    <x:row r="561">
      <x:c r="A561" s="139" t="str">
        <x:v>RS-000560</x:v>
      </x:c>
      <x:c r="B561" s="147" t="str">
        <x:v>COLOURING BOOK LARGE (NEW)</x:v>
      </x:c>
      <x:c r="C561" s="139" t="str">
        <x:v>BALL POINT</x:v>
      </x:c>
      <x:c r="D561" s="139" t="str">
        <x:v>Both</x:v>
      </x:c>
      <x:c r="E561" s="147" t="str">
        <x:v>From initial classified workbook</x:v>
      </x:c>
      <x:c r="F561" s="139" t="str">
        <x:v>Piece</x:v>
      </x:c>
      <x:c r="G561" s="139"/>
      <x:c r="H561" s="139" t="str">
        <x:v>Not stated</x:v>
      </x:c>
      <x:c r="I561" s="139" t="str">
        <x:v>PKR</x:v>
      </x:c>
      <x:c r="J561" s="140" t="n">
        <x:v>300</x:v>
      </x:c>
      <x:c r="K561" s="140" t="n">
        <x:v>250</x:v>
      </x:c>
      <x:c r="L561" s="140" t="n">
        <x:v>300</x:v>
      </x:c>
      <x:c r="M561" s="140" t="n">
        <x:v>250</x:v>
      </x:c>
      <x:c r="N561" s="141" t="n">
        <x:f>L561-M561</x:f>
        <x:v>50</x:v>
      </x:c>
      <x:c r="O561" s="142" t="n">
        <x:f>IF(L561&gt;0,N561/L561,"")</x:f>
        <x:v>0.16666666666666666</x:v>
      </x:c>
      <x:c r="P561" s="142" t="n">
        <x:f>IF(M561&gt;0,N561/M561,"")</x:f>
        <x:v>0.2</x:v>
      </x:c>
      <x:c r="Q561" s="141" t="n">
        <x:f>ROUND(L561*(1+'Assumptions'!$B$7)/'Assumptions'!$B$9,0)*'Assumptions'!$B$9</x:f>
        <x:v>330</x:v>
      </x:c>
      <x:c r="R561" s="141" t="n">
        <x:f>Q561-M561</x:f>
        <x:v>80</x:v>
      </x:c>
      <x:c r="S561" s="143" t="n">
        <x:f>'Assumptions'!$B$8</x:f>
        <x:v>12</x:v>
      </x:c>
      <x:c r="T561" s="141" t="n">
        <x:f>N561*S561</x:f>
        <x:v>600</x:v>
      </x:c>
      <x:c r="U561" s="139" t="str">
        <x:v>Source Valid</x:v>
      </x:c>
      <x:c r="V561" s="139" t="str">
        <x:v>High</x:v>
      </x:c>
      <x:c r="W561" s="147" t="str">
        <x:v>Source wholesale and buying prices retained</x:v>
      </x:c>
      <x:c r="X561" s="139" t="str">
        <x:v>Ready</x:v>
      </x:c>
      <x:c r="Y561" s="144" t="b">
        <x:v>1</x:v>
      </x:c>
      <x:c r="Z561" s="139" t="str">
        <x:v>WS RATES.pdf</x:v>
      </x:c>
      <x:c r="AA561" s="139" t="n">
        <x:v>16</x:v>
      </x:c>
      <x:c r="AB561" s="139" t="n">
        <x:v>21</x:v>
      </x:c>
      <x:c r="AC561" s="139" t="str">
        <x:v>COLOURING BOOK LARGE (N</x:v>
      </x:c>
      <x:c r="AD561" s="145" t="n">
        <x:v>300</x:v>
      </x:c>
      <x:c r="AE561" s="147" t="str">
        <x:v>Merged across PDFs — Truncated-name completion</x:v>
      </x:c>
      <x:c r="AF561" s="147" t="str">
        <x:v>Completed/updated from WS RATES.pdf</x:v>
      </x:c>
      <x:c r="AG561" s="147" t="str">
        <x:v>Exact WS RATES.pdf category</x:v>
      </x:c>
      <x:c r="AH561" s="139" t="str">
        <x:v>WS-RATES:16:21</x:v>
      </x:c>
      <x:c r="AI561" s="146"/>
      <x:c r="AJ561" s="146"/>
      <x:c r="AK561" s="146"/>
      <x:c r="AL561" s="146"/>
      <x:c r="AM561" s="146"/>
      <x:c r="AN561" s="147" t="str"/>
    </x:row>
    <x:row r="562">
      <x:c r="A562" s="139" t="str">
        <x:v>RS-000561</x:v>
      </x:c>
      <x:c r="B562" s="147" t="str">
        <x:v>PAPER FASTNER</x:v>
      </x:c>
      <x:c r="C562" s="139" t="str">
        <x:v>BALL POINT</x:v>
      </x:c>
      <x:c r="D562" s="139" t="str">
        <x:v>Both</x:v>
      </x:c>
      <x:c r="E562" s="147" t="str">
        <x:v>From initial classified workbook</x:v>
      </x:c>
      <x:c r="F562" s="139" t="str">
        <x:v>Piece</x:v>
      </x:c>
      <x:c r="G562" s="139"/>
      <x:c r="H562" s="139" t="str">
        <x:v>Not stated</x:v>
      </x:c>
      <x:c r="I562" s="139" t="str">
        <x:v>PKR</x:v>
      </x:c>
      <x:c r="J562" s="140" t="n">
        <x:v>175</x:v>
      </x:c>
      <x:c r="K562" s="140" t="n">
        <x:v>155</x:v>
      </x:c>
      <x:c r="L562" s="140" t="n">
        <x:v>175</x:v>
      </x:c>
      <x:c r="M562" s="140" t="n">
        <x:v>155</x:v>
      </x:c>
      <x:c r="N562" s="141" t="n">
        <x:f>L562-M562</x:f>
        <x:v>20</x:v>
      </x:c>
      <x:c r="O562" s="142" t="n">
        <x:f>IF(L562&gt;0,N562/L562,"")</x:f>
        <x:v>0.11428571428571428</x:v>
      </x:c>
      <x:c r="P562" s="142" t="n">
        <x:f>IF(M562&gt;0,N562/M562,"")</x:f>
        <x:v>0.12903225806451613</x:v>
      </x:c>
      <x:c r="Q562" s="141" t="n">
        <x:f>ROUND(L562*(1+'Assumptions'!$B$7)/'Assumptions'!$B$9,0)*'Assumptions'!$B$9</x:f>
        <x:v>195</x:v>
      </x:c>
      <x:c r="R562" s="141" t="n">
        <x:f>Q562-M562</x:f>
        <x:v>40</x:v>
      </x:c>
      <x:c r="S562" s="143" t="n">
        <x:f>'Assumptions'!$B$8</x:f>
        <x:v>12</x:v>
      </x:c>
      <x:c r="T562" s="141" t="n">
        <x:f>N562*S562</x:f>
        <x:v>240</x:v>
      </x:c>
      <x:c r="U562" s="139" t="str">
        <x:v>Source Valid</x:v>
      </x:c>
      <x:c r="V562" s="139" t="str">
        <x:v>High</x:v>
      </x:c>
      <x:c r="W562" s="147" t="str">
        <x:v>Source wholesale and buying prices retained</x:v>
      </x:c>
      <x:c r="X562" s="139" t="str">
        <x:v>Ready</x:v>
      </x:c>
      <x:c r="Y562" s="144" t="b">
        <x:v>1</x:v>
      </x:c>
      <x:c r="Z562" s="139" t="str">
        <x:v>WS RATES.pdf</x:v>
      </x:c>
      <x:c r="AA562" s="139" t="n">
        <x:v>16</x:v>
      </x:c>
      <x:c r="AB562" s="139" t="n">
        <x:v>22</x:v>
      </x:c>
      <x:c r="AC562" s="139" t="str">
        <x:v>PAPER FASTNER</x:v>
      </x:c>
      <x:c r="AD562" s="145" t="n">
        <x:v>175</x:v>
      </x:c>
      <x:c r="AE562" s="147" t="str">
        <x:v>Merged across PDFs — Exact/source-linked match</x:v>
      </x:c>
      <x:c r="AF562" s="147" t="str">
        <x:v>Exact WS RATES.pdf name</x:v>
      </x:c>
      <x:c r="AG562" s="147" t="str">
        <x:v>Exact WS RATES.pdf category</x:v>
      </x:c>
      <x:c r="AH562" s="139" t="str">
        <x:v>WS-RATES:16:22</x:v>
      </x:c>
      <x:c r="AI562" s="146"/>
      <x:c r="AJ562" s="146"/>
      <x:c r="AK562" s="146"/>
      <x:c r="AL562" s="146"/>
      <x:c r="AM562" s="146"/>
      <x:c r="AN562" s="147" t="str"/>
    </x:row>
    <x:row r="563">
      <x:c r="A563" s="139" t="str">
        <x:v>RS-000562</x:v>
      </x:c>
      <x:c r="B563" s="147" t="str">
        <x:v>STICKY NOTE Z29</x:v>
      </x:c>
      <x:c r="C563" s="139" t="str">
        <x:v>STICKY NOTE</x:v>
      </x:c>
      <x:c r="D563" s="139" t="str">
        <x:v>Both</x:v>
      </x:c>
      <x:c r="E563" s="147" t="str">
        <x:v>From initial classified workbook</x:v>
      </x:c>
      <x:c r="F563" s="139" t="str">
        <x:v>Piece</x:v>
      </x:c>
      <x:c r="G563" s="139"/>
      <x:c r="H563" s="139" t="str">
        <x:v>Not stated</x:v>
      </x:c>
      <x:c r="I563" s="139" t="str">
        <x:v>PKR</x:v>
      </x:c>
      <x:c r="J563" s="140" t="n">
        <x:v>160</x:v>
      </x:c>
      <x:c r="K563" s="140" t="n">
        <x:v>190</x:v>
      </x:c>
      <x:c r="L563" s="140" t="n">
        <x:v>215</x:v>
      </x:c>
      <x:c r="M563" s="140" t="n">
        <x:v>190</x:v>
      </x:c>
      <x:c r="N563" s="141" t="n">
        <x:f>L563-M563</x:f>
        <x:v>25</x:v>
      </x:c>
      <x:c r="O563" s="142" t="n">
        <x:f>IF(L563&gt;0,N563/L563,"")</x:f>
        <x:v>0.11627906976744186</x:v>
      </x:c>
      <x:c r="P563" s="142" t="n">
        <x:f>IF(M563&gt;0,N563/M563,"")</x:f>
        <x:v>0.13157894736842105</x:v>
      </x:c>
      <x:c r="Q563" s="141" t="n">
        <x:f>ROUND(L563*(1+'Assumptions'!$B$7)/'Assumptions'!$B$9,0)*'Assumptions'!$B$9</x:f>
        <x:v>235</x:v>
      </x:c>
      <x:c r="R563" s="141" t="n">
        <x:f>Q563-M563</x:f>
        <x:v>45</x:v>
      </x:c>
      <x:c r="S563" s="143" t="n">
        <x:f>'Assumptions'!$B$8</x:f>
        <x:v>12</x:v>
      </x:c>
      <x:c r="T563" s="141" t="n">
        <x:f>N563*S563</x:f>
        <x:v>300</x:v>
      </x:c>
      <x:c r="U563" s="139" t="str">
        <x:v>Corrected Wholesale</x:v>
      </x:c>
      <x:c r="V563" s="139" t="str">
        <x:v>Mock correction</x:v>
      </x:c>
      <x:c r="W563" s="147" t="str">
        <x:v>Wholesale did not cover buying price; raised using category median margin</x:v>
      </x:c>
      <x:c r="X563" s="139" t="str">
        <x:v>Ready with Mock Price</x:v>
      </x:c>
      <x:c r="Y563" s="144" t="b">
        <x:v>1</x:v>
      </x:c>
      <x:c r="Z563" s="139" t="str">
        <x:v>WS RATES.pdf</x:v>
      </x:c>
      <x:c r="AA563" s="139" t="n">
        <x:v>16</x:v>
      </x:c>
      <x:c r="AB563" s="139" t="n">
        <x:v>23</x:v>
      </x:c>
      <x:c r="AC563" s="139" t="str">
        <x:v>STICKY NOTE Z29</x:v>
      </x:c>
      <x:c r="AD563" s="145" t="n">
        <x:v>160</x:v>
      </x:c>
      <x:c r="AE563" s="147" t="str">
        <x:v>Merged across PDFs — Exact/source-linked match</x:v>
      </x:c>
      <x:c r="AF563" s="147" t="str">
        <x:v>Exact WS RATES.pdf name</x:v>
      </x:c>
      <x:c r="AG563" s="147" t="str">
        <x:v>Exact WS RATES.pdf category</x:v>
      </x:c>
      <x:c r="AH563" s="139" t="str">
        <x:v>WS-RATES:16:23</x:v>
      </x:c>
      <x:c r="AI563" s="146"/>
      <x:c r="AJ563" s="146"/>
      <x:c r="AK563" s="146"/>
      <x:c r="AL563" s="146"/>
      <x:c r="AM563" s="146"/>
      <x:c r="AN563" s="147" t="str">
        <x:v>Wholesale did not cover buying price; raised using category median margin</x:v>
      </x:c>
    </x:row>
    <x:row r="564">
      <x:c r="A564" s="139" t="str">
        <x:v>RS-000563</x:v>
      </x:c>
      <x:c r="B564" s="147" t="str">
        <x:v>STICKY NOTE Z15DK</x:v>
      </x:c>
      <x:c r="C564" s="139" t="str">
        <x:v>STICKY NOTE</x:v>
      </x:c>
      <x:c r="D564" s="139" t="str">
        <x:v>Both</x:v>
      </x:c>
      <x:c r="E564" s="147" t="str">
        <x:v>From initial classified workbook</x:v>
      </x:c>
      <x:c r="F564" s="139" t="str">
        <x:v>Piece</x:v>
      </x:c>
      <x:c r="G564" s="139"/>
      <x:c r="H564" s="139" t="str">
        <x:v>Not stated</x:v>
      </x:c>
      <x:c r="I564" s="139" t="str">
        <x:v>PKR</x:v>
      </x:c>
      <x:c r="J564" s="140" t="n">
        <x:v>260</x:v>
      </x:c>
      <x:c r="K564" s="140" t="n">
        <x:v>243</x:v>
      </x:c>
      <x:c r="L564" s="140" t="n">
        <x:v>260</x:v>
      </x:c>
      <x:c r="M564" s="140" t="n">
        <x:v>243</x:v>
      </x:c>
      <x:c r="N564" s="141" t="n">
        <x:f>L564-M564</x:f>
        <x:v>17</x:v>
      </x:c>
      <x:c r="O564" s="142" t="n">
        <x:f>IF(L564&gt;0,N564/L564,"")</x:f>
        <x:v>0.06538461538461539</x:v>
      </x:c>
      <x:c r="P564" s="142" t="n">
        <x:f>IF(M564&gt;0,N564/M564,"")</x:f>
        <x:v>0.06995884773662552</x:v>
      </x:c>
      <x:c r="Q564" s="141" t="n">
        <x:f>ROUND(L564*(1+'Assumptions'!$B$7)/'Assumptions'!$B$9,0)*'Assumptions'!$B$9</x:f>
        <x:v>285</x:v>
      </x:c>
      <x:c r="R564" s="141" t="n">
        <x:f>Q564-M564</x:f>
        <x:v>42</x:v>
      </x:c>
      <x:c r="S564" s="143" t="n">
        <x:f>'Assumptions'!$B$8</x:f>
        <x:v>12</x:v>
      </x:c>
      <x:c r="T564" s="141" t="n">
        <x:f>N564*S564</x:f>
        <x:v>204</x:v>
      </x:c>
      <x:c r="U564" s="139" t="str">
        <x:v>Source Valid</x:v>
      </x:c>
      <x:c r="V564" s="139" t="str">
        <x:v>High</x:v>
      </x:c>
      <x:c r="W564" s="147" t="str">
        <x:v>Source wholesale and buying prices retained</x:v>
      </x:c>
      <x:c r="X564" s="139" t="str">
        <x:v>Ready</x:v>
      </x:c>
      <x:c r="Y564" s="144" t="b">
        <x:v>1</x:v>
      </x:c>
      <x:c r="Z564" s="139" t="str">
        <x:v>WS RATES.pdf</x:v>
      </x:c>
      <x:c r="AA564" s="139" t="n">
        <x:v>16</x:v>
      </x:c>
      <x:c r="AB564" s="139" t="n">
        <x:v>24</x:v>
      </x:c>
      <x:c r="AC564" s="139" t="str">
        <x:v>STICKY NOTE Z15DK</x:v>
      </x:c>
      <x:c r="AD564" s="145" t="n">
        <x:v>260</x:v>
      </x:c>
      <x:c r="AE564" s="147" t="str">
        <x:v>Merged across PDFs — Exact/source-linked match</x:v>
      </x:c>
      <x:c r="AF564" s="147" t="str">
        <x:v>Exact WS RATES.pdf name</x:v>
      </x:c>
      <x:c r="AG564" s="147" t="str">
        <x:v>Exact WS RATES.pdf category</x:v>
      </x:c>
      <x:c r="AH564" s="139" t="str">
        <x:v>WS-RATES:16:24</x:v>
      </x:c>
      <x:c r="AI564" s="146"/>
      <x:c r="AJ564" s="146"/>
      <x:c r="AK564" s="146"/>
      <x:c r="AL564" s="146"/>
      <x:c r="AM564" s="146"/>
      <x:c r="AN564" s="147" t="str"/>
    </x:row>
    <x:row r="565">
      <x:c r="A565" s="139" t="str">
        <x:v>RS-000564</x:v>
      </x:c>
      <x:c r="B565" s="147" t="str">
        <x:v>STICKY NOTE Y08</x:v>
      </x:c>
      <x:c r="C565" s="139" t="str">
        <x:v>STICKY NOTE</x:v>
      </x:c>
      <x:c r="D565" s="139" t="str">
        <x:v>Both</x:v>
      </x:c>
      <x:c r="E565" s="147" t="str">
        <x:v>From initial classified workbook</x:v>
      </x:c>
      <x:c r="F565" s="139" t="str">
        <x:v>Piece</x:v>
      </x:c>
      <x:c r="G565" s="139"/>
      <x:c r="H565" s="139" t="str">
        <x:v>Not stated</x:v>
      </x:c>
      <x:c r="I565" s="139" t="str">
        <x:v>PKR</x:v>
      </x:c>
      <x:c r="J565" s="140" t="n">
        <x:v>220</x:v>
      </x:c>
      <x:c r="K565" s="140" t="n">
        <x:v>202</x:v>
      </x:c>
      <x:c r="L565" s="140" t="n">
        <x:v>220</x:v>
      </x:c>
      <x:c r="M565" s="140" t="n">
        <x:v>202</x:v>
      </x:c>
      <x:c r="N565" s="141" t="n">
        <x:f>L565-M565</x:f>
        <x:v>18</x:v>
      </x:c>
      <x:c r="O565" s="142" t="n">
        <x:f>IF(L565&gt;0,N565/L565,"")</x:f>
        <x:v>0.08181818181818182</x:v>
      </x:c>
      <x:c r="P565" s="142" t="n">
        <x:f>IF(M565&gt;0,N565/M565,"")</x:f>
        <x:v>0.0891089108910891</x:v>
      </x:c>
      <x:c r="Q565" s="141" t="n">
        <x:f>ROUND(L565*(1+'Assumptions'!$B$7)/'Assumptions'!$B$9,0)*'Assumptions'!$B$9</x:f>
        <x:v>240</x:v>
      </x:c>
      <x:c r="R565" s="141" t="n">
        <x:f>Q565-M565</x:f>
        <x:v>38</x:v>
      </x:c>
      <x:c r="S565" s="143" t="n">
        <x:f>'Assumptions'!$B$8</x:f>
        <x:v>12</x:v>
      </x:c>
      <x:c r="T565" s="141" t="n">
        <x:f>N565*S565</x:f>
        <x:v>216</x:v>
      </x:c>
      <x:c r="U565" s="139" t="str">
        <x:v>Source Valid</x:v>
      </x:c>
      <x:c r="V565" s="139" t="str">
        <x:v>High</x:v>
      </x:c>
      <x:c r="W565" s="147" t="str">
        <x:v>Source wholesale and buying prices retained</x:v>
      </x:c>
      <x:c r="X565" s="139" t="str">
        <x:v>Ready</x:v>
      </x:c>
      <x:c r="Y565" s="144" t="b">
        <x:v>1</x:v>
      </x:c>
      <x:c r="Z565" s="139" t="str">
        <x:v>WS RATES.pdf</x:v>
      </x:c>
      <x:c r="AA565" s="139" t="n">
        <x:v>16</x:v>
      </x:c>
      <x:c r="AB565" s="139" t="n">
        <x:v>25</x:v>
      </x:c>
      <x:c r="AC565" s="139" t="str">
        <x:v>STICKY NOTE Y08</x:v>
      </x:c>
      <x:c r="AD565" s="145" t="n">
        <x:v>220</x:v>
      </x:c>
      <x:c r="AE565" s="147" t="str">
        <x:v>Merged across PDFs — Exact/source-linked match</x:v>
      </x:c>
      <x:c r="AF565" s="147" t="str">
        <x:v>Exact WS RATES.pdf name</x:v>
      </x:c>
      <x:c r="AG565" s="147" t="str">
        <x:v>Exact WS RATES.pdf category</x:v>
      </x:c>
      <x:c r="AH565" s="139" t="str">
        <x:v>WS-RATES:16:25</x:v>
      </x:c>
      <x:c r="AI565" s="146"/>
      <x:c r="AJ565" s="146"/>
      <x:c r="AK565" s="146"/>
      <x:c r="AL565" s="146"/>
      <x:c r="AM565" s="146"/>
      <x:c r="AN565" s="147" t="str"/>
    </x:row>
    <x:row r="566">
      <x:c r="A566" s="139" t="str">
        <x:v>RS-000565</x:v>
      </x:c>
      <x:c r="B566" s="147" t="str">
        <x:v>STICKY NOTE Z27</x:v>
      </x:c>
      <x:c r="C566" s="139" t="str">
        <x:v>STICKY NOTE</x:v>
      </x:c>
      <x:c r="D566" s="139" t="str">
        <x:v>Both</x:v>
      </x:c>
      <x:c r="E566" s="147" t="str">
        <x:v>From initial classified workbook</x:v>
      </x:c>
      <x:c r="F566" s="139" t="str">
        <x:v>Piece</x:v>
      </x:c>
      <x:c r="G566" s="139"/>
      <x:c r="H566" s="139" t="str">
        <x:v>Not stated</x:v>
      </x:c>
      <x:c r="I566" s="139" t="str">
        <x:v>PKR</x:v>
      </x:c>
      <x:c r="J566" s="140" t="n">
        <x:v>190</x:v>
      </x:c>
      <x:c r="K566" s="140" t="n">
        <x:v>172</x:v>
      </x:c>
      <x:c r="L566" s="140" t="n">
        <x:v>190</x:v>
      </x:c>
      <x:c r="M566" s="140" t="n">
        <x:v>172</x:v>
      </x:c>
      <x:c r="N566" s="141" t="n">
        <x:f>L566-M566</x:f>
        <x:v>18</x:v>
      </x:c>
      <x:c r="O566" s="142" t="n">
        <x:f>IF(L566&gt;0,N566/L566,"")</x:f>
        <x:v>0.09473684210526316</x:v>
      </x:c>
      <x:c r="P566" s="142" t="n">
        <x:f>IF(M566&gt;0,N566/M566,"")</x:f>
        <x:v>0.10465116279069768</x:v>
      </x:c>
      <x:c r="Q566" s="141" t="n">
        <x:f>ROUND(L566*(1+'Assumptions'!$B$7)/'Assumptions'!$B$9,0)*'Assumptions'!$B$9</x:f>
        <x:v>210</x:v>
      </x:c>
      <x:c r="R566" s="141" t="n">
        <x:f>Q566-M566</x:f>
        <x:v>38</x:v>
      </x:c>
      <x:c r="S566" s="143" t="n">
        <x:f>'Assumptions'!$B$8</x:f>
        <x:v>12</x:v>
      </x:c>
      <x:c r="T566" s="141" t="n">
        <x:f>N566*S566</x:f>
        <x:v>216</x:v>
      </x:c>
      <x:c r="U566" s="139" t="str">
        <x:v>Source Valid</x:v>
      </x:c>
      <x:c r="V566" s="139" t="str">
        <x:v>High</x:v>
      </x:c>
      <x:c r="W566" s="147" t="str">
        <x:v>Source wholesale and buying prices retained</x:v>
      </x:c>
      <x:c r="X566" s="139" t="str">
        <x:v>Ready</x:v>
      </x:c>
      <x:c r="Y566" s="144" t="b">
        <x:v>1</x:v>
      </x:c>
      <x:c r="Z566" s="139" t="str">
        <x:v>WS RATES.pdf</x:v>
      </x:c>
      <x:c r="AA566" s="139" t="n">
        <x:v>16</x:v>
      </x:c>
      <x:c r="AB566" s="139" t="n">
        <x:v>26</x:v>
      </x:c>
      <x:c r="AC566" s="139" t="str">
        <x:v>STICKY NOTE Z27</x:v>
      </x:c>
      <x:c r="AD566" s="145" t="n">
        <x:v>190</x:v>
      </x:c>
      <x:c r="AE566" s="147" t="str">
        <x:v>Merged across PDFs — Exact/source-linked match</x:v>
      </x:c>
      <x:c r="AF566" s="147" t="str">
        <x:v>Exact WS RATES.pdf name</x:v>
      </x:c>
      <x:c r="AG566" s="147" t="str">
        <x:v>Exact WS RATES.pdf category</x:v>
      </x:c>
      <x:c r="AH566" s="139" t="str">
        <x:v>WS-RATES:16:26</x:v>
      </x:c>
      <x:c r="AI566" s="146"/>
      <x:c r="AJ566" s="146"/>
      <x:c r="AK566" s="146"/>
      <x:c r="AL566" s="146"/>
      <x:c r="AM566" s="146"/>
      <x:c r="AN566" s="147" t="str"/>
    </x:row>
    <x:row r="567">
      <x:c r="A567" s="139" t="str">
        <x:v>RS-000566</x:v>
      </x:c>
      <x:c r="B567" s="147" t="str">
        <x:v>STICKY NOTE Z17-1</x:v>
      </x:c>
      <x:c r="C567" s="139" t="str">
        <x:v>STICKY NOTE</x:v>
      </x:c>
      <x:c r="D567" s="139" t="str">
        <x:v>Both</x:v>
      </x:c>
      <x:c r="E567" s="147" t="str">
        <x:v>From initial classified workbook</x:v>
      </x:c>
      <x:c r="F567" s="139" t="str">
        <x:v>Piece</x:v>
      </x:c>
      <x:c r="G567" s="139"/>
      <x:c r="H567" s="139" t="str">
        <x:v>Not stated</x:v>
      </x:c>
      <x:c r="I567" s="139" t="str">
        <x:v>PKR</x:v>
      </x:c>
      <x:c r="J567" s="140" t="n">
        <x:v>200</x:v>
      </x:c>
      <x:c r="K567" s="140" t="n">
        <x:v>180</x:v>
      </x:c>
      <x:c r="L567" s="140" t="n">
        <x:v>200</x:v>
      </x:c>
      <x:c r="M567" s="140" t="n">
        <x:v>180</x:v>
      </x:c>
      <x:c r="N567" s="141" t="n">
        <x:f>L567-M567</x:f>
        <x:v>20</x:v>
      </x:c>
      <x:c r="O567" s="142" t="n">
        <x:f>IF(L567&gt;0,N567/L567,"")</x:f>
        <x:v>0.1</x:v>
      </x:c>
      <x:c r="P567" s="142" t="n">
        <x:f>IF(M567&gt;0,N567/M567,"")</x:f>
        <x:v>0.1111111111111111</x:v>
      </x:c>
      <x:c r="Q567" s="141" t="n">
        <x:f>ROUND(L567*(1+'Assumptions'!$B$7)/'Assumptions'!$B$9,0)*'Assumptions'!$B$9</x:f>
        <x:v>220</x:v>
      </x:c>
      <x:c r="R567" s="141" t="n">
        <x:f>Q567-M567</x:f>
        <x:v>40</x:v>
      </x:c>
      <x:c r="S567" s="143" t="n">
        <x:f>'Assumptions'!$B$8</x:f>
        <x:v>12</x:v>
      </x:c>
      <x:c r="T567" s="141" t="n">
        <x:f>N567*S567</x:f>
        <x:v>240</x:v>
      </x:c>
      <x:c r="U567" s="139" t="str">
        <x:v>Source Valid</x:v>
      </x:c>
      <x:c r="V567" s="139" t="str">
        <x:v>High</x:v>
      </x:c>
      <x:c r="W567" s="147" t="str">
        <x:v>Source wholesale and buying prices retained</x:v>
      </x:c>
      <x:c r="X567" s="139" t="str">
        <x:v>Ready</x:v>
      </x:c>
      <x:c r="Y567" s="144" t="b">
        <x:v>1</x:v>
      </x:c>
      <x:c r="Z567" s="139" t="str">
        <x:v>WS RATES.pdf</x:v>
      </x:c>
      <x:c r="AA567" s="139" t="n">
        <x:v>16</x:v>
      </x:c>
      <x:c r="AB567" s="139" t="n">
        <x:v>27</x:v>
      </x:c>
      <x:c r="AC567" s="139" t="str">
        <x:v>STICKY NOTE Z17-1</x:v>
      </x:c>
      <x:c r="AD567" s="145" t="n">
        <x:v>200</x:v>
      </x:c>
      <x:c r="AE567" s="147" t="str">
        <x:v>Merged across PDFs — Exact/source-linked match</x:v>
      </x:c>
      <x:c r="AF567" s="147" t="str">
        <x:v>Exact WS RATES.pdf name</x:v>
      </x:c>
      <x:c r="AG567" s="147" t="str">
        <x:v>Exact WS RATES.pdf category</x:v>
      </x:c>
      <x:c r="AH567" s="139" t="str">
        <x:v>WS-RATES:16:27</x:v>
      </x:c>
      <x:c r="AI567" s="146"/>
      <x:c r="AJ567" s="146"/>
      <x:c r="AK567" s="146"/>
      <x:c r="AL567" s="146"/>
      <x:c r="AM567" s="146"/>
      <x:c r="AN567" s="147" t="str"/>
    </x:row>
    <x:row r="568">
      <x:c r="A568" s="139" t="str">
        <x:v>RS-000567</x:v>
      </x:c>
      <x:c r="B568" s="147" t="str">
        <x:v>STICKY NOTE P96</x:v>
      </x:c>
      <x:c r="C568" s="139" t="str">
        <x:v>STICKY NOTE</x:v>
      </x:c>
      <x:c r="D568" s="139" t="str">
        <x:v>Both</x:v>
      </x:c>
      <x:c r="E568" s="147" t="str">
        <x:v>From initial classified workbook</x:v>
      </x:c>
      <x:c r="F568" s="139" t="str">
        <x:v>Piece</x:v>
      </x:c>
      <x:c r="G568" s="139"/>
      <x:c r="H568" s="139" t="str">
        <x:v>Not stated</x:v>
      </x:c>
      <x:c r="I568" s="139" t="str">
        <x:v>PKR</x:v>
      </x:c>
      <x:c r="J568" s="140" t="n">
        <x:v>160</x:v>
      </x:c>
      <x:c r="K568" s="140" t="n">
        <x:v>142</x:v>
      </x:c>
      <x:c r="L568" s="140" t="n">
        <x:v>160</x:v>
      </x:c>
      <x:c r="M568" s="140" t="n">
        <x:v>142</x:v>
      </x:c>
      <x:c r="N568" s="141" t="n">
        <x:f>L568-M568</x:f>
        <x:v>18</x:v>
      </x:c>
      <x:c r="O568" s="142" t="n">
        <x:f>IF(L568&gt;0,N568/L568,"")</x:f>
        <x:v>0.1125</x:v>
      </x:c>
      <x:c r="P568" s="142" t="n">
        <x:f>IF(M568&gt;0,N568/M568,"")</x:f>
        <x:v>0.1267605633802817</x:v>
      </x:c>
      <x:c r="Q568" s="141" t="n">
        <x:f>ROUND(L568*(1+'Assumptions'!$B$7)/'Assumptions'!$B$9,0)*'Assumptions'!$B$9</x:f>
        <x:v>175</x:v>
      </x:c>
      <x:c r="R568" s="141" t="n">
        <x:f>Q568-M568</x:f>
        <x:v>33</x:v>
      </x:c>
      <x:c r="S568" s="143" t="n">
        <x:f>'Assumptions'!$B$8</x:f>
        <x:v>12</x:v>
      </x:c>
      <x:c r="T568" s="141" t="n">
        <x:f>N568*S568</x:f>
        <x:v>216</x:v>
      </x:c>
      <x:c r="U568" s="139" t="str">
        <x:v>Source Valid</x:v>
      </x:c>
      <x:c r="V568" s="139" t="str">
        <x:v>High</x:v>
      </x:c>
      <x:c r="W568" s="147" t="str">
        <x:v>Source wholesale and buying prices retained</x:v>
      </x:c>
      <x:c r="X568" s="139" t="str">
        <x:v>Ready</x:v>
      </x:c>
      <x:c r="Y568" s="144" t="b">
        <x:v>1</x:v>
      </x:c>
      <x:c r="Z568" s="139" t="str">
        <x:v>WS RATES.pdf</x:v>
      </x:c>
      <x:c r="AA568" s="139" t="n">
        <x:v>16</x:v>
      </x:c>
      <x:c r="AB568" s="139" t="n">
        <x:v>28</x:v>
      </x:c>
      <x:c r="AC568" s="139" t="str">
        <x:v>STICKY NOTE P96</x:v>
      </x:c>
      <x:c r="AD568" s="145" t="n">
        <x:v>160</x:v>
      </x:c>
      <x:c r="AE568" s="147" t="str">
        <x:v>Merged across PDFs — Exact/source-linked match</x:v>
      </x:c>
      <x:c r="AF568" s="147" t="str">
        <x:v>Exact WS RATES.pdf name</x:v>
      </x:c>
      <x:c r="AG568" s="147" t="str">
        <x:v>Exact WS RATES.pdf category</x:v>
      </x:c>
      <x:c r="AH568" s="139" t="str">
        <x:v>WS-RATES:16:28</x:v>
      </x:c>
      <x:c r="AI568" s="146"/>
      <x:c r="AJ568" s="146"/>
      <x:c r="AK568" s="146"/>
      <x:c r="AL568" s="146"/>
      <x:c r="AM568" s="146"/>
      <x:c r="AN568" s="147" t="str"/>
    </x:row>
    <x:row r="569">
      <x:c r="A569" s="139" t="str">
        <x:v>RS-000568</x:v>
      </x:c>
      <x:c r="B569" s="147" t="str">
        <x:v>STICKY NOTE Z16</x:v>
      </x:c>
      <x:c r="C569" s="139" t="str">
        <x:v>STICKY NOTE</x:v>
      </x:c>
      <x:c r="D569" s="139" t="str">
        <x:v>Both</x:v>
      </x:c>
      <x:c r="E569" s="147" t="str">
        <x:v>From initial classified workbook</x:v>
      </x:c>
      <x:c r="F569" s="139" t="str">
        <x:v>Piece</x:v>
      </x:c>
      <x:c r="G569" s="139"/>
      <x:c r="H569" s="139" t="str">
        <x:v>Not stated</x:v>
      </x:c>
      <x:c r="I569" s="139" t="str">
        <x:v>PKR</x:v>
      </x:c>
      <x:c r="J569" s="140" t="n">
        <x:v>170</x:v>
      </x:c>
      <x:c r="K569" s="140" t="n">
        <x:v>152</x:v>
      </x:c>
      <x:c r="L569" s="140" t="n">
        <x:v>170</x:v>
      </x:c>
      <x:c r="M569" s="140" t="n">
        <x:v>152</x:v>
      </x:c>
      <x:c r="N569" s="141" t="n">
        <x:f>L569-M569</x:f>
        <x:v>18</x:v>
      </x:c>
      <x:c r="O569" s="142" t="n">
        <x:f>IF(L569&gt;0,N569/L569,"")</x:f>
        <x:v>0.10588235294117647</x:v>
      </x:c>
      <x:c r="P569" s="142" t="n">
        <x:f>IF(M569&gt;0,N569/M569,"")</x:f>
        <x:v>0.11842105263157894</x:v>
      </x:c>
      <x:c r="Q569" s="141" t="n">
        <x:f>ROUND(L569*(1+'Assumptions'!$B$7)/'Assumptions'!$B$9,0)*'Assumptions'!$B$9</x:f>
        <x:v>185</x:v>
      </x:c>
      <x:c r="R569" s="141" t="n">
        <x:f>Q569-M569</x:f>
        <x:v>33</x:v>
      </x:c>
      <x:c r="S569" s="143" t="n">
        <x:f>'Assumptions'!$B$8</x:f>
        <x:v>12</x:v>
      </x:c>
      <x:c r="T569" s="141" t="n">
        <x:f>N569*S569</x:f>
        <x:v>216</x:v>
      </x:c>
      <x:c r="U569" s="139" t="str">
        <x:v>Source Valid</x:v>
      </x:c>
      <x:c r="V569" s="139" t="str">
        <x:v>High</x:v>
      </x:c>
      <x:c r="W569" s="147" t="str">
        <x:v>Source wholesale and buying prices retained</x:v>
      </x:c>
      <x:c r="X569" s="139" t="str">
        <x:v>Ready</x:v>
      </x:c>
      <x:c r="Y569" s="144" t="b">
        <x:v>1</x:v>
      </x:c>
      <x:c r="Z569" s="139" t="str">
        <x:v>WS RATES.pdf</x:v>
      </x:c>
      <x:c r="AA569" s="139" t="n">
        <x:v>16</x:v>
      </x:c>
      <x:c r="AB569" s="139" t="n">
        <x:v>29</x:v>
      </x:c>
      <x:c r="AC569" s="139" t="str">
        <x:v>STICKY NOTE Z16</x:v>
      </x:c>
      <x:c r="AD569" s="145" t="n">
        <x:v>170</x:v>
      </x:c>
      <x:c r="AE569" s="147" t="str">
        <x:v>Merged across PDFs — Exact/source-linked match</x:v>
      </x:c>
      <x:c r="AF569" s="147" t="str">
        <x:v>Exact WS RATES.pdf name</x:v>
      </x:c>
      <x:c r="AG569" s="147" t="str">
        <x:v>Exact WS RATES.pdf category</x:v>
      </x:c>
      <x:c r="AH569" s="139" t="str">
        <x:v>WS-RATES:16:29</x:v>
      </x:c>
      <x:c r="AI569" s="146"/>
      <x:c r="AJ569" s="146"/>
      <x:c r="AK569" s="146"/>
      <x:c r="AL569" s="146"/>
      <x:c r="AM569" s="146"/>
      <x:c r="AN569" s="147" t="str"/>
    </x:row>
    <x:row r="570">
      <x:c r="A570" s="139" t="str">
        <x:v>RS-000569</x:v>
      </x:c>
      <x:c r="B570" s="147" t="str">
        <x:v>STICKY NOTE P19</x:v>
      </x:c>
      <x:c r="C570" s="139" t="str">
        <x:v>STICKY NOTE</x:v>
      </x:c>
      <x:c r="D570" s="139" t="str">
        <x:v>Both</x:v>
      </x:c>
      <x:c r="E570" s="147" t="str">
        <x:v>From initial classified workbook</x:v>
      </x:c>
      <x:c r="F570" s="139" t="str">
        <x:v>Piece</x:v>
      </x:c>
      <x:c r="G570" s="139"/>
      <x:c r="H570" s="139" t="str">
        <x:v>Not stated</x:v>
      </x:c>
      <x:c r="I570" s="139" t="str">
        <x:v>PKR</x:v>
      </x:c>
      <x:c r="J570" s="140" t="n">
        <x:v>80</x:v>
      </x:c>
      <x:c r="K570" s="140" t="n">
        <x:v>79</x:v>
      </x:c>
      <x:c r="L570" s="140" t="n">
        <x:v>80</x:v>
      </x:c>
      <x:c r="M570" s="140" t="n">
        <x:v>79</x:v>
      </x:c>
      <x:c r="N570" s="141" t="n">
        <x:f>L570-M570</x:f>
        <x:v>1</x:v>
      </x:c>
      <x:c r="O570" s="142" t="n">
        <x:f>IF(L570&gt;0,N570/L570,"")</x:f>
        <x:v>0.0125</x:v>
      </x:c>
      <x:c r="P570" s="142" t="n">
        <x:f>IF(M570&gt;0,N570/M570,"")</x:f>
        <x:v>0.012658227848101266</x:v>
      </x:c>
      <x:c r="Q570" s="141" t="n">
        <x:f>ROUND(L570*(1+'Assumptions'!$B$7)/'Assumptions'!$B$9,0)*'Assumptions'!$B$9</x:f>
        <x:v>90</x:v>
      </x:c>
      <x:c r="R570" s="141" t="n">
        <x:f>Q570-M570</x:f>
        <x:v>11</x:v>
      </x:c>
      <x:c r="S570" s="143" t="n">
        <x:f>'Assumptions'!$B$8</x:f>
        <x:v>12</x:v>
      </x:c>
      <x:c r="T570" s="141" t="n">
        <x:f>N570*S570</x:f>
        <x:v>12</x:v>
      </x:c>
      <x:c r="U570" s="139" t="str">
        <x:v>Source Valid</x:v>
      </x:c>
      <x:c r="V570" s="139" t="str">
        <x:v>High</x:v>
      </x:c>
      <x:c r="W570" s="147" t="str">
        <x:v>Source wholesale and buying prices retained</x:v>
      </x:c>
      <x:c r="X570" s="139" t="str">
        <x:v>Ready</x:v>
      </x:c>
      <x:c r="Y570" s="144" t="b">
        <x:v>1</x:v>
      </x:c>
      <x:c r="Z570" s="139" t="str">
        <x:v>WS RATES.pdf</x:v>
      </x:c>
      <x:c r="AA570" s="139" t="n">
        <x:v>16</x:v>
      </x:c>
      <x:c r="AB570" s="139" t="n">
        <x:v>30</x:v>
      </x:c>
      <x:c r="AC570" s="139" t="str">
        <x:v>STICKY NOTE P19</x:v>
      </x:c>
      <x:c r="AD570" s="145" t="n">
        <x:v>80</x:v>
      </x:c>
      <x:c r="AE570" s="147" t="str">
        <x:v>Merged across PDFs — Exact/source-linked match</x:v>
      </x:c>
      <x:c r="AF570" s="147" t="str">
        <x:v>Exact WS RATES.pdf name</x:v>
      </x:c>
      <x:c r="AG570" s="147" t="str">
        <x:v>Exact WS RATES.pdf category</x:v>
      </x:c>
      <x:c r="AH570" s="139" t="str">
        <x:v>WS-RATES:16:30</x:v>
      </x:c>
      <x:c r="AI570" s="146"/>
      <x:c r="AJ570" s="146"/>
      <x:c r="AK570" s="146"/>
      <x:c r="AL570" s="146"/>
      <x:c r="AM570" s="146"/>
      <x:c r="AN570" s="147" t="str"/>
    </x:row>
    <x:row r="571">
      <x:c r="A571" s="139" t="str">
        <x:v>RS-000570</x:v>
      </x:c>
      <x:c r="B571" s="147" t="str">
        <x:v>STICKY NOTE P16.1</x:v>
      </x:c>
      <x:c r="C571" s="139" t="str">
        <x:v>STICKY NOTE</x:v>
      </x:c>
      <x:c r="D571" s="139" t="str">
        <x:v>Both</x:v>
      </x:c>
      <x:c r="E571" s="147" t="str">
        <x:v>From initial classified workbook</x:v>
      </x:c>
      <x:c r="F571" s="139" t="str">
        <x:v>Piece</x:v>
      </x:c>
      <x:c r="G571" s="139"/>
      <x:c r="H571" s="139" t="str">
        <x:v>Not stated</x:v>
      </x:c>
      <x:c r="I571" s="139" t="str">
        <x:v>PKR</x:v>
      </x:c>
      <x:c r="J571" s="140" t="n">
        <x:v>120</x:v>
      </x:c>
      <x:c r="K571" s="140" t="n">
        <x:v>102</x:v>
      </x:c>
      <x:c r="L571" s="140" t="n">
        <x:v>120</x:v>
      </x:c>
      <x:c r="M571" s="140" t="n">
        <x:v>102</x:v>
      </x:c>
      <x:c r="N571" s="141" t="n">
        <x:f>L571-M571</x:f>
        <x:v>18</x:v>
      </x:c>
      <x:c r="O571" s="142" t="n">
        <x:f>IF(L571&gt;0,N571/L571,"")</x:f>
        <x:v>0.15</x:v>
      </x:c>
      <x:c r="P571" s="142" t="n">
        <x:f>IF(M571&gt;0,N571/M571,"")</x:f>
        <x:v>0.17647058823529413</x:v>
      </x:c>
      <x:c r="Q571" s="141" t="n">
        <x:f>ROUND(L571*(1+'Assumptions'!$B$7)/'Assumptions'!$B$9,0)*'Assumptions'!$B$9</x:f>
        <x:v>130</x:v>
      </x:c>
      <x:c r="R571" s="141" t="n">
        <x:f>Q571-M571</x:f>
        <x:v>28</x:v>
      </x:c>
      <x:c r="S571" s="143" t="n">
        <x:f>'Assumptions'!$B$8</x:f>
        <x:v>12</x:v>
      </x:c>
      <x:c r="T571" s="141" t="n">
        <x:f>N571*S571</x:f>
        <x:v>216</x:v>
      </x:c>
      <x:c r="U571" s="139" t="str">
        <x:v>Source Valid</x:v>
      </x:c>
      <x:c r="V571" s="139" t="str">
        <x:v>High</x:v>
      </x:c>
      <x:c r="W571" s="147" t="str">
        <x:v>Source wholesale and buying prices retained</x:v>
      </x:c>
      <x:c r="X571" s="139" t="str">
        <x:v>Ready</x:v>
      </x:c>
      <x:c r="Y571" s="144" t="b">
        <x:v>1</x:v>
      </x:c>
      <x:c r="Z571" s="139" t="str">
        <x:v>WS RATES.pdf</x:v>
      </x:c>
      <x:c r="AA571" s="139" t="n">
        <x:v>16</x:v>
      </x:c>
      <x:c r="AB571" s="139" t="n">
        <x:v>31</x:v>
      </x:c>
      <x:c r="AC571" s="139" t="str">
        <x:v>STICKY NOTE P16.1</x:v>
      </x:c>
      <x:c r="AD571" s="145" t="n">
        <x:v>120</x:v>
      </x:c>
      <x:c r="AE571" s="147" t="str">
        <x:v>Merged across PDFs — Exact/source-linked match</x:v>
      </x:c>
      <x:c r="AF571" s="147" t="str">
        <x:v>Exact WS RATES.pdf name</x:v>
      </x:c>
      <x:c r="AG571" s="147" t="str">
        <x:v>Exact WS RATES.pdf category</x:v>
      </x:c>
      <x:c r="AH571" s="139" t="str">
        <x:v>WS-RATES:16:31</x:v>
      </x:c>
      <x:c r="AI571" s="146"/>
      <x:c r="AJ571" s="146"/>
      <x:c r="AK571" s="146"/>
      <x:c r="AL571" s="146"/>
      <x:c r="AM571" s="146"/>
      <x:c r="AN571" s="147" t="str"/>
    </x:row>
    <x:row r="572">
      <x:c r="A572" s="139" t="str">
        <x:v>RS-000571</x:v>
      </x:c>
      <x:c r="B572" s="147" t="str">
        <x:v>STICKEY NOTE P100</x:v>
      </x:c>
      <x:c r="C572" s="139" t="str">
        <x:v>STICKY NOTE</x:v>
      </x:c>
      <x:c r="D572" s="139" t="str">
        <x:v>Both</x:v>
      </x:c>
      <x:c r="E572" s="147" t="str">
        <x:v>From initial classified workbook</x:v>
      </x:c>
      <x:c r="F572" s="139" t="str">
        <x:v>Piece</x:v>
      </x:c>
      <x:c r="G572" s="139"/>
      <x:c r="H572" s="139" t="str">
        <x:v>Not stated</x:v>
      </x:c>
      <x:c r="I572" s="139" t="str">
        <x:v>PKR</x:v>
      </x:c>
      <x:c r="J572" s="140" t="n">
        <x:v>120</x:v>
      </x:c>
      <x:c r="K572" s="140" t="n">
        <x:v>102</x:v>
      </x:c>
      <x:c r="L572" s="140" t="n">
        <x:v>120</x:v>
      </x:c>
      <x:c r="M572" s="140" t="n">
        <x:v>102</x:v>
      </x:c>
      <x:c r="N572" s="141" t="n">
        <x:f>L572-M572</x:f>
        <x:v>18</x:v>
      </x:c>
      <x:c r="O572" s="142" t="n">
        <x:f>IF(L572&gt;0,N572/L572,"")</x:f>
        <x:v>0.15</x:v>
      </x:c>
      <x:c r="P572" s="142" t="n">
        <x:f>IF(M572&gt;0,N572/M572,"")</x:f>
        <x:v>0.17647058823529413</x:v>
      </x:c>
      <x:c r="Q572" s="141" t="n">
        <x:f>ROUND(L572*(1+'Assumptions'!$B$7)/'Assumptions'!$B$9,0)*'Assumptions'!$B$9</x:f>
        <x:v>130</x:v>
      </x:c>
      <x:c r="R572" s="141" t="n">
        <x:f>Q572-M572</x:f>
        <x:v>28</x:v>
      </x:c>
      <x:c r="S572" s="143" t="n">
        <x:f>'Assumptions'!$B$8</x:f>
        <x:v>12</x:v>
      </x:c>
      <x:c r="T572" s="141" t="n">
        <x:f>N572*S572</x:f>
        <x:v>216</x:v>
      </x:c>
      <x:c r="U572" s="139" t="str">
        <x:v>Source Valid</x:v>
      </x:c>
      <x:c r="V572" s="139" t="str">
        <x:v>High</x:v>
      </x:c>
      <x:c r="W572" s="147" t="str">
        <x:v>Source wholesale and buying prices retained</x:v>
      </x:c>
      <x:c r="X572" s="139" t="str">
        <x:v>Ready</x:v>
      </x:c>
      <x:c r="Y572" s="144" t="b">
        <x:v>1</x:v>
      </x:c>
      <x:c r="Z572" s="139" t="str">
        <x:v>WS RATES.pdf</x:v>
      </x:c>
      <x:c r="AA572" s="139" t="n">
        <x:v>16</x:v>
      </x:c>
      <x:c r="AB572" s="139" t="n">
        <x:v>32</x:v>
      </x:c>
      <x:c r="AC572" s="139" t="str">
        <x:v>STICKEY NOTE P100</x:v>
      </x:c>
      <x:c r="AD572" s="145" t="n">
        <x:v>120</x:v>
      </x:c>
      <x:c r="AE572" s="147" t="str">
        <x:v>Merged across PDFs — Exact/source-linked match</x:v>
      </x:c>
      <x:c r="AF572" s="147" t="str">
        <x:v>Exact WS RATES.pdf name</x:v>
      </x:c>
      <x:c r="AG572" s="147" t="str">
        <x:v>Exact WS RATES.pdf category</x:v>
      </x:c>
      <x:c r="AH572" s="139" t="str">
        <x:v>WS-RATES:16:32</x:v>
      </x:c>
      <x:c r="AI572" s="146"/>
      <x:c r="AJ572" s="146"/>
      <x:c r="AK572" s="146"/>
      <x:c r="AL572" s="146"/>
      <x:c r="AM572" s="146"/>
      <x:c r="AN572" s="147" t="str"/>
    </x:row>
    <x:row r="573">
      <x:c r="A573" s="139" t="str">
        <x:v>RS-000572</x:v>
      </x:c>
      <x:c r="B573" s="147" t="str">
        <x:v>SCISSOR 2712</x:v>
      </x:c>
      <x:c r="C573" s="139" t="str">
        <x:v>SCISSOR</x:v>
      </x:c>
      <x:c r="D573" s="139" t="str">
        <x:v>Both</x:v>
      </x:c>
      <x:c r="E573" s="147" t="str">
        <x:v>From initial classified workbook</x:v>
      </x:c>
      <x:c r="F573" s="139" t="str">
        <x:v>Piece</x:v>
      </x:c>
      <x:c r="G573" s="139"/>
      <x:c r="H573" s="139" t="str">
        <x:v>Not stated</x:v>
      </x:c>
      <x:c r="I573" s="139" t="str">
        <x:v>PKR</x:v>
      </x:c>
      <x:c r="J573" s="140" t="n">
        <x:v>220</x:v>
      </x:c>
      <x:c r="K573" s="140" t="n">
        <x:v>195</x:v>
      </x:c>
      <x:c r="L573" s="140" t="n">
        <x:v>220</x:v>
      </x:c>
      <x:c r="M573" s="140" t="n">
        <x:v>195</x:v>
      </x:c>
      <x:c r="N573" s="141" t="n">
        <x:f>L573-M573</x:f>
        <x:v>25</x:v>
      </x:c>
      <x:c r="O573" s="142" t="n">
        <x:f>IF(L573&gt;0,N573/L573,"")</x:f>
        <x:v>0.11363636363636363</x:v>
      </x:c>
      <x:c r="P573" s="142" t="n">
        <x:f>IF(M573&gt;0,N573/M573,"")</x:f>
        <x:v>0.1282051282051282</x:v>
      </x:c>
      <x:c r="Q573" s="141" t="n">
        <x:f>ROUND(L573*(1+'Assumptions'!$B$7)/'Assumptions'!$B$9,0)*'Assumptions'!$B$9</x:f>
        <x:v>240</x:v>
      </x:c>
      <x:c r="R573" s="141" t="n">
        <x:f>Q573-M573</x:f>
        <x:v>45</x:v>
      </x:c>
      <x:c r="S573" s="143" t="n">
        <x:f>'Assumptions'!$B$8</x:f>
        <x:v>12</x:v>
      </x:c>
      <x:c r="T573" s="141" t="n">
        <x:f>N573*S573</x:f>
        <x:v>300</x:v>
      </x:c>
      <x:c r="U573" s="139" t="str">
        <x:v>Source Valid</x:v>
      </x:c>
      <x:c r="V573" s="139" t="str">
        <x:v>High</x:v>
      </x:c>
      <x:c r="W573" s="147" t="str">
        <x:v>Source wholesale and buying prices retained</x:v>
      </x:c>
      <x:c r="X573" s="139" t="str">
        <x:v>Ready</x:v>
      </x:c>
      <x:c r="Y573" s="144" t="b">
        <x:v>1</x:v>
      </x:c>
      <x:c r="Z573" s="139" t="str">
        <x:v>WS RATES.pdf</x:v>
      </x:c>
      <x:c r="AA573" s="139" t="n">
        <x:v>16</x:v>
      </x:c>
      <x:c r="AB573" s="139" t="n">
        <x:v>33</x:v>
      </x:c>
      <x:c r="AC573" s="139" t="str">
        <x:v>SCISSOR 2712</x:v>
      </x:c>
      <x:c r="AD573" s="145" t="n">
        <x:v>220</x:v>
      </x:c>
      <x:c r="AE573" s="147" t="str">
        <x:v>Merged across PDFs — Exact/source-linked match</x:v>
      </x:c>
      <x:c r="AF573" s="147" t="str">
        <x:v>Exact WS RATES.pdf name</x:v>
      </x:c>
      <x:c r="AG573" s="147" t="str">
        <x:v>Exact WS RATES.pdf category</x:v>
      </x:c>
      <x:c r="AH573" s="139" t="str">
        <x:v>WS-RATES:16:33</x:v>
      </x:c>
      <x:c r="AI573" s="146"/>
      <x:c r="AJ573" s="146"/>
      <x:c r="AK573" s="146"/>
      <x:c r="AL573" s="146"/>
      <x:c r="AM573" s="146"/>
      <x:c r="AN573" s="147" t="str"/>
    </x:row>
    <x:row r="574">
      <x:c r="A574" s="139" t="str">
        <x:v>RS-000573</x:v>
      </x:c>
      <x:c r="B574" s="147" t="str">
        <x:v>SCISSOR CY2701</x:v>
      </x:c>
      <x:c r="C574" s="139" t="str">
        <x:v>SCISSOR</x:v>
      </x:c>
      <x:c r="D574" s="139" t="str">
        <x:v>Both</x:v>
      </x:c>
      <x:c r="E574" s="147" t="str">
        <x:v>From initial classified workbook</x:v>
      </x:c>
      <x:c r="F574" s="139" t="str">
        <x:v>Piece</x:v>
      </x:c>
      <x:c r="G574" s="139"/>
      <x:c r="H574" s="139" t="str">
        <x:v>Not stated</x:v>
      </x:c>
      <x:c r="I574" s="139" t="str">
        <x:v>PKR</x:v>
      </x:c>
      <x:c r="J574" s="140" t="n">
        <x:v>340</x:v>
      </x:c>
      <x:c r="K574" s="140" t="n">
        <x:v>300</x:v>
      </x:c>
      <x:c r="L574" s="140" t="n">
        <x:v>340</x:v>
      </x:c>
      <x:c r="M574" s="140" t="n">
        <x:v>300</x:v>
      </x:c>
      <x:c r="N574" s="141" t="n">
        <x:f>L574-M574</x:f>
        <x:v>40</x:v>
      </x:c>
      <x:c r="O574" s="142" t="n">
        <x:f>IF(L574&gt;0,N574/L574,"")</x:f>
        <x:v>0.11764705882352941</x:v>
      </x:c>
      <x:c r="P574" s="142" t="n">
        <x:f>IF(M574&gt;0,N574/M574,"")</x:f>
        <x:v>0.13333333333333333</x:v>
      </x:c>
      <x:c r="Q574" s="141" t="n">
        <x:f>ROUND(L574*(1+'Assumptions'!$B$7)/'Assumptions'!$B$9,0)*'Assumptions'!$B$9</x:f>
        <x:v>375</x:v>
      </x:c>
      <x:c r="R574" s="141" t="n">
        <x:f>Q574-M574</x:f>
        <x:v>75</x:v>
      </x:c>
      <x:c r="S574" s="143" t="n">
        <x:f>'Assumptions'!$B$8</x:f>
        <x:v>12</x:v>
      </x:c>
      <x:c r="T574" s="141" t="n">
        <x:f>N574*S574</x:f>
        <x:v>480</x:v>
      </x:c>
      <x:c r="U574" s="139" t="str">
        <x:v>Source Valid</x:v>
      </x:c>
      <x:c r="V574" s="139" t="str">
        <x:v>High</x:v>
      </x:c>
      <x:c r="W574" s="147" t="str">
        <x:v>Source wholesale and buying prices retained</x:v>
      </x:c>
      <x:c r="X574" s="139" t="str">
        <x:v>Ready</x:v>
      </x:c>
      <x:c r="Y574" s="144" t="b">
        <x:v>1</x:v>
      </x:c>
      <x:c r="Z574" s="139" t="str">
        <x:v>WS RATES.pdf</x:v>
      </x:c>
      <x:c r="AA574" s="139" t="n">
        <x:v>16</x:v>
      </x:c>
      <x:c r="AB574" s="139" t="n">
        <x:v>34</x:v>
      </x:c>
      <x:c r="AC574" s="139" t="str">
        <x:v>SCISSOR CY2701</x:v>
      </x:c>
      <x:c r="AD574" s="145" t="n">
        <x:v>340</x:v>
      </x:c>
      <x:c r="AE574" s="147" t="str">
        <x:v>Merged across PDFs — Exact/source-linked match</x:v>
      </x:c>
      <x:c r="AF574" s="147" t="str">
        <x:v>Exact WS RATES.pdf name</x:v>
      </x:c>
      <x:c r="AG574" s="147" t="str">
        <x:v>Exact WS RATES.pdf category</x:v>
      </x:c>
      <x:c r="AH574" s="139" t="str">
        <x:v>WS-RATES:16:34</x:v>
      </x:c>
      <x:c r="AI574" s="146"/>
      <x:c r="AJ574" s="146"/>
      <x:c r="AK574" s="146"/>
      <x:c r="AL574" s="146"/>
      <x:c r="AM574" s="146"/>
      <x:c r="AN574" s="147" t="str"/>
    </x:row>
    <x:row r="575">
      <x:c r="A575" s="139" t="str">
        <x:v>RS-000574</x:v>
      </x:c>
      <x:c r="B575" s="147" t="str">
        <x:v>SCISSOR DL3172</x:v>
      </x:c>
      <x:c r="C575" s="139" t="str">
        <x:v>SCISSOR</x:v>
      </x:c>
      <x:c r="D575" s="139" t="str">
        <x:v>Both</x:v>
      </x:c>
      <x:c r="E575" s="147" t="str">
        <x:v>From initial classified workbook</x:v>
      </x:c>
      <x:c r="F575" s="139" t="str">
        <x:v>Piece</x:v>
      </x:c>
      <x:c r="G575" s="139"/>
      <x:c r="H575" s="139" t="str">
        <x:v>Not stated</x:v>
      </x:c>
      <x:c r="I575" s="139" t="str">
        <x:v>PKR</x:v>
      </x:c>
      <x:c r="J575" s="140" t="n">
        <x:v>430</x:v>
      </x:c>
      <x:c r="K575" s="140" t="n">
        <x:v>390</x:v>
      </x:c>
      <x:c r="L575" s="140" t="n">
        <x:v>430</x:v>
      </x:c>
      <x:c r="M575" s="140" t="n">
        <x:v>390</x:v>
      </x:c>
      <x:c r="N575" s="141" t="n">
        <x:f>L575-M575</x:f>
        <x:v>40</x:v>
      </x:c>
      <x:c r="O575" s="142" t="n">
        <x:f>IF(L575&gt;0,N575/L575,"")</x:f>
        <x:v>0.09302325581395349</x:v>
      </x:c>
      <x:c r="P575" s="142" t="n">
        <x:f>IF(M575&gt;0,N575/M575,"")</x:f>
        <x:v>0.10256410256410256</x:v>
      </x:c>
      <x:c r="Q575" s="141" t="n">
        <x:f>ROUND(L575*(1+'Assumptions'!$B$7)/'Assumptions'!$B$9,0)*'Assumptions'!$B$9</x:f>
        <x:v>475</x:v>
      </x:c>
      <x:c r="R575" s="141" t="n">
        <x:f>Q575-M575</x:f>
        <x:v>85</x:v>
      </x:c>
      <x:c r="S575" s="143" t="n">
        <x:f>'Assumptions'!$B$8</x:f>
        <x:v>12</x:v>
      </x:c>
      <x:c r="T575" s="141" t="n">
        <x:f>N575*S575</x:f>
        <x:v>480</x:v>
      </x:c>
      <x:c r="U575" s="139" t="str">
        <x:v>Source Valid</x:v>
      </x:c>
      <x:c r="V575" s="139" t="str">
        <x:v>High</x:v>
      </x:c>
      <x:c r="W575" s="147" t="str">
        <x:v>Source wholesale and buying prices retained</x:v>
      </x:c>
      <x:c r="X575" s="139" t="str">
        <x:v>Ready</x:v>
      </x:c>
      <x:c r="Y575" s="144" t="b">
        <x:v>1</x:v>
      </x:c>
      <x:c r="Z575" s="139" t="str">
        <x:v>WS RATES.pdf</x:v>
      </x:c>
      <x:c r="AA575" s="139" t="n">
        <x:v>16</x:v>
      </x:c>
      <x:c r="AB575" s="139" t="n">
        <x:v>35</x:v>
      </x:c>
      <x:c r="AC575" s="139" t="str">
        <x:v>SCISSOR DL3172</x:v>
      </x:c>
      <x:c r="AD575" s="145" t="n">
        <x:v>430</x:v>
      </x:c>
      <x:c r="AE575" s="147" t="str">
        <x:v>Merged across PDFs — Exact/source-linked match</x:v>
      </x:c>
      <x:c r="AF575" s="147" t="str">
        <x:v>Exact WS RATES.pdf name</x:v>
      </x:c>
      <x:c r="AG575" s="147" t="str">
        <x:v>Exact WS RATES.pdf category</x:v>
      </x:c>
      <x:c r="AH575" s="139" t="str">
        <x:v>WS-RATES:16:35</x:v>
      </x:c>
      <x:c r="AI575" s="146"/>
      <x:c r="AJ575" s="146"/>
      <x:c r="AK575" s="146"/>
      <x:c r="AL575" s="146"/>
      <x:c r="AM575" s="146"/>
      <x:c r="AN575" s="147" t="str"/>
    </x:row>
    <x:row r="576">
      <x:c r="A576" s="139" t="str">
        <x:v>RS-000575</x:v>
      </x:c>
      <x:c r="B576" s="147" t="str">
        <x:v>BALOON MILKY 100PCS</x:v>
      </x:c>
      <x:c r="C576" s="139" t="str">
        <x:v>BALLOONS</x:v>
      </x:c>
      <x:c r="D576" s="139" t="str">
        <x:v>Wholesale/Bulk</x:v>
      </x:c>
      <x:c r="E576" s="147" t="str">
        <x:v>From initial classified workbook</x:v>
      </x:c>
      <x:c r="F576" s="139" t="str">
        <x:v>Pack</x:v>
      </x:c>
      <x:c r="G576" s="139" t="n">
        <x:v>100</x:v>
      </x:c>
      <x:c r="H576" s="139" t="str">
        <x:v>Parsed from product name</x:v>
      </x:c>
      <x:c r="I576" s="139" t="str">
        <x:v>PKR</x:v>
      </x:c>
      <x:c r="J576" s="140" t="n">
        <x:v>290</x:v>
      </x:c>
      <x:c r="K576" s="140" t="n">
        <x:v>255</x:v>
      </x:c>
      <x:c r="L576" s="140" t="n">
        <x:v>290</x:v>
      </x:c>
      <x:c r="M576" s="140" t="n">
        <x:v>255</x:v>
      </x:c>
      <x:c r="N576" s="141" t="n">
        <x:f>L576-M576</x:f>
        <x:v>35</x:v>
      </x:c>
      <x:c r="O576" s="142" t="n">
        <x:f>IF(L576&gt;0,N576/L576,"")</x:f>
        <x:v>0.1206896551724138</x:v>
      </x:c>
      <x:c r="P576" s="142" t="n">
        <x:f>IF(M576&gt;0,N576/M576,"")</x:f>
        <x:v>0.13725490196078433</x:v>
      </x:c>
      <x:c r="Q576" s="141" t="n">
        <x:f>ROUND(L576*(1+'Assumptions'!$B$7)/'Assumptions'!$B$9,0)*'Assumptions'!$B$9</x:f>
        <x:v>320</x:v>
      </x:c>
      <x:c r="R576" s="141" t="n">
        <x:f>Q576-M576</x:f>
        <x:v>65</x:v>
      </x:c>
      <x:c r="S576" s="143" t="n">
        <x:f>'Assumptions'!$B$8</x:f>
        <x:v>12</x:v>
      </x:c>
      <x:c r="T576" s="141" t="n">
        <x:f>N576*S576</x:f>
        <x:v>420</x:v>
      </x:c>
      <x:c r="U576" s="139" t="str">
        <x:v>Source Valid</x:v>
      </x:c>
      <x:c r="V576" s="139" t="str">
        <x:v>High</x:v>
      </x:c>
      <x:c r="W576" s="147" t="str">
        <x:v>Source wholesale and buying prices retained</x:v>
      </x:c>
      <x:c r="X576" s="139" t="str">
        <x:v>Ready</x:v>
      </x:c>
      <x:c r="Y576" s="144" t="b">
        <x:v>1</x:v>
      </x:c>
      <x:c r="Z576" s="139" t="str">
        <x:v>WS RATES.pdf</x:v>
      </x:c>
      <x:c r="AA576" s="139" t="n">
        <x:v>16</x:v>
      </x:c>
      <x:c r="AB576" s="139" t="n">
        <x:v>36</x:v>
      </x:c>
      <x:c r="AC576" s="139" t="str">
        <x:v>BALOON MILKY 100PCS</x:v>
      </x:c>
      <x:c r="AD576" s="145" t="n">
        <x:v>290</x:v>
      </x:c>
      <x:c r="AE576" s="147" t="str">
        <x:v>Merged across PDFs — Exact/source-linked match</x:v>
      </x:c>
      <x:c r="AF576" s="147" t="str">
        <x:v>Exact WS RATES.pdf name</x:v>
      </x:c>
      <x:c r="AG576" s="147" t="str">
        <x:v>Exact WS RATES.pdf category</x:v>
      </x:c>
      <x:c r="AH576" s="139" t="str">
        <x:v>WS-RATES:16:36</x:v>
      </x:c>
      <x:c r="AI576" s="146"/>
      <x:c r="AJ576" s="146"/>
      <x:c r="AK576" s="146"/>
      <x:c r="AL576" s="146"/>
      <x:c r="AM576" s="146"/>
      <x:c r="AN576" s="147" t="str"/>
    </x:row>
    <x:row r="577">
      <x:c r="A577" s="139" t="str">
        <x:v>RS-000576</x:v>
      </x:c>
      <x:c r="B577" s="147" t="str">
        <x:v>STICKER YK002</x:v>
      </x:c>
      <x:c r="C577" s="139" t="str">
        <x:v>STICKERS</x:v>
      </x:c>
      <x:c r="D577" s="139" t="str">
        <x:v>Both</x:v>
      </x:c>
      <x:c r="E577" s="147" t="str">
        <x:v>From initial classified workbook</x:v>
      </x:c>
      <x:c r="F577" s="139" t="str">
        <x:v>Piece</x:v>
      </x:c>
      <x:c r="G577" s="139"/>
      <x:c r="H577" s="139" t="str">
        <x:v>Not stated</x:v>
      </x:c>
      <x:c r="I577" s="139" t="str">
        <x:v>PKR</x:v>
      </x:c>
      <x:c r="J577" s="140" t="n">
        <x:v>55</x:v>
      </x:c>
      <x:c r="K577" s="140" t="n">
        <x:v>35</x:v>
      </x:c>
      <x:c r="L577" s="140" t="n">
        <x:v>55</x:v>
      </x:c>
      <x:c r="M577" s="140" t="n">
        <x:v>35</x:v>
      </x:c>
      <x:c r="N577" s="141" t="n">
        <x:f>L577-M577</x:f>
        <x:v>20</x:v>
      </x:c>
      <x:c r="O577" s="142" t="n">
        <x:f>IF(L577&gt;0,N577/L577,"")</x:f>
        <x:v>0.36363636363636365</x:v>
      </x:c>
      <x:c r="P577" s="142" t="n">
        <x:f>IF(M577&gt;0,N577/M577,"")</x:f>
        <x:v>0.5714285714285714</x:v>
      </x:c>
      <x:c r="Q577" s="141" t="n">
        <x:f>ROUND(L577*(1+'Assumptions'!$B$7)/'Assumptions'!$B$9,0)*'Assumptions'!$B$9</x:f>
        <x:v>60</x:v>
      </x:c>
      <x:c r="R577" s="141" t="n">
        <x:f>Q577-M577</x:f>
        <x:v>25</x:v>
      </x:c>
      <x:c r="S577" s="143" t="n">
        <x:f>'Assumptions'!$B$8</x:f>
        <x:v>12</x:v>
      </x:c>
      <x:c r="T577" s="141" t="n">
        <x:f>N577*S577</x:f>
        <x:v>240</x:v>
      </x:c>
      <x:c r="U577" s="139" t="str">
        <x:v>Source Valid</x:v>
      </x:c>
      <x:c r="V577" s="139" t="str">
        <x:v>High</x:v>
      </x:c>
      <x:c r="W577" s="147" t="str">
        <x:v>Source wholesale and buying prices retained</x:v>
      </x:c>
      <x:c r="X577" s="139" t="str">
        <x:v>Ready</x:v>
      </x:c>
      <x:c r="Y577" s="144" t="b">
        <x:v>1</x:v>
      </x:c>
      <x:c r="Z577" s="139" t="str">
        <x:v>WS RATES.pdf</x:v>
      </x:c>
      <x:c r="AA577" s="139" t="n">
        <x:v>16</x:v>
      </x:c>
      <x:c r="AB577" s="139" t="n">
        <x:v>37</x:v>
      </x:c>
      <x:c r="AC577" s="139" t="str">
        <x:v>STICKER YK002</x:v>
      </x:c>
      <x:c r="AD577" s="145" t="n">
        <x:v>55</x:v>
      </x:c>
      <x:c r="AE577" s="147" t="str">
        <x:v>Merged across PDFs — Exact/source-linked match</x:v>
      </x:c>
      <x:c r="AF577" s="147" t="str">
        <x:v>Exact WS RATES.pdf name</x:v>
      </x:c>
      <x:c r="AG577" s="147" t="str">
        <x:v>Exact WS RATES.pdf category</x:v>
      </x:c>
      <x:c r="AH577" s="139" t="str">
        <x:v>WS-RATES:16:37</x:v>
      </x:c>
      <x:c r="AI577" s="146"/>
      <x:c r="AJ577" s="146"/>
      <x:c r="AK577" s="146"/>
      <x:c r="AL577" s="146"/>
      <x:c r="AM577" s="146"/>
      <x:c r="AN577" s="147" t="str"/>
    </x:row>
    <x:row r="578">
      <x:c r="A578" s="139" t="str">
        <x:v>RS-000577</x:v>
      </x:c>
      <x:c r="B578" s="147" t="str">
        <x:v>STICKER WXAA</x:v>
      </x:c>
      <x:c r="C578" s="139" t="str">
        <x:v>STICKERS</x:v>
      </x:c>
      <x:c r="D578" s="139" t="str">
        <x:v>Both</x:v>
      </x:c>
      <x:c r="E578" s="147" t="str">
        <x:v>From initial classified workbook</x:v>
      </x:c>
      <x:c r="F578" s="139" t="str">
        <x:v>Piece</x:v>
      </x:c>
      <x:c r="G578" s="139"/>
      <x:c r="H578" s="139" t="str">
        <x:v>Not stated</x:v>
      </x:c>
      <x:c r="I578" s="139" t="str">
        <x:v>PKR</x:v>
      </x:c>
      <x:c r="J578" s="140" t="n">
        <x:v>65</x:v>
      </x:c>
      <x:c r="K578" s="140" t="n">
        <x:v>51</x:v>
      </x:c>
      <x:c r="L578" s="140" t="n">
        <x:v>65</x:v>
      </x:c>
      <x:c r="M578" s="140" t="n">
        <x:v>51</x:v>
      </x:c>
      <x:c r="N578" s="141" t="n">
        <x:f>L578-M578</x:f>
        <x:v>14</x:v>
      </x:c>
      <x:c r="O578" s="142" t="n">
        <x:f>IF(L578&gt;0,N578/L578,"")</x:f>
        <x:v>0.2153846153846154</x:v>
      </x:c>
      <x:c r="P578" s="142" t="n">
        <x:f>IF(M578&gt;0,N578/M578,"")</x:f>
        <x:v>0.27450980392156865</x:v>
      </x:c>
      <x:c r="Q578" s="141" t="n">
        <x:f>ROUND(L578*(1+'Assumptions'!$B$7)/'Assumptions'!$B$9,0)*'Assumptions'!$B$9</x:f>
        <x:v>70</x:v>
      </x:c>
      <x:c r="R578" s="141" t="n">
        <x:f>Q578-M578</x:f>
        <x:v>19</x:v>
      </x:c>
      <x:c r="S578" s="143" t="n">
        <x:f>'Assumptions'!$B$8</x:f>
        <x:v>12</x:v>
      </x:c>
      <x:c r="T578" s="141" t="n">
        <x:f>N578*S578</x:f>
        <x:v>168</x:v>
      </x:c>
      <x:c r="U578" s="139" t="str">
        <x:v>Source Valid</x:v>
      </x:c>
      <x:c r="V578" s="139" t="str">
        <x:v>High</x:v>
      </x:c>
      <x:c r="W578" s="147" t="str">
        <x:v>Source wholesale and buying prices retained</x:v>
      </x:c>
      <x:c r="X578" s="139" t="str">
        <x:v>Ready</x:v>
      </x:c>
      <x:c r="Y578" s="144" t="b">
        <x:v>1</x:v>
      </x:c>
      <x:c r="Z578" s="139" t="str">
        <x:v>WS RATES.pdf</x:v>
      </x:c>
      <x:c r="AA578" s="139" t="n">
        <x:v>17</x:v>
      </x:c>
      <x:c r="AB578" s="139" t="n">
        <x:v>2</x:v>
      </x:c>
      <x:c r="AC578" s="139" t="str">
        <x:v>STICKER WXAA</x:v>
      </x:c>
      <x:c r="AD578" s="145" t="n">
        <x:v>65</x:v>
      </x:c>
      <x:c r="AE578" s="147" t="str">
        <x:v>Merged across PDFs — Exact/source-linked match</x:v>
      </x:c>
      <x:c r="AF578" s="147" t="str">
        <x:v>Exact WS RATES.pdf name</x:v>
      </x:c>
      <x:c r="AG578" s="147" t="str">
        <x:v>Exact WS RATES.pdf category</x:v>
      </x:c>
      <x:c r="AH578" s="139" t="str">
        <x:v>WS-RATES:17:2</x:v>
      </x:c>
      <x:c r="AI578" s="146"/>
      <x:c r="AJ578" s="146"/>
      <x:c r="AK578" s="146"/>
      <x:c r="AL578" s="146"/>
      <x:c r="AM578" s="146"/>
      <x:c r="AN578" s="147" t="str"/>
    </x:row>
    <x:row r="579">
      <x:c r="A579" s="139" t="str">
        <x:v>RS-000578</x:v>
      </x:c>
      <x:c r="B579" s="147" t="str">
        <x:v>STICKER TLG004</x:v>
      </x:c>
      <x:c r="C579" s="139" t="str">
        <x:v>STICKERS</x:v>
      </x:c>
      <x:c r="D579" s="139" t="str">
        <x:v>Both</x:v>
      </x:c>
      <x:c r="E579" s="147" t="str">
        <x:v>From initial classified workbook</x:v>
      </x:c>
      <x:c r="F579" s="139" t="str">
        <x:v>Piece</x:v>
      </x:c>
      <x:c r="G579" s="139"/>
      <x:c r="H579" s="139" t="str">
        <x:v>Not stated</x:v>
      </x:c>
      <x:c r="I579" s="139" t="str">
        <x:v>PKR</x:v>
      </x:c>
      <x:c r="J579" s="140" t="n">
        <x:v>55</x:v>
      </x:c>
      <x:c r="K579" s="140" t="n">
        <x:v>40</x:v>
      </x:c>
      <x:c r="L579" s="140" t="n">
        <x:v>55</x:v>
      </x:c>
      <x:c r="M579" s="140" t="n">
        <x:v>40</x:v>
      </x:c>
      <x:c r="N579" s="141" t="n">
        <x:f>L579-M579</x:f>
        <x:v>15</x:v>
      </x:c>
      <x:c r="O579" s="142" t="n">
        <x:f>IF(L579&gt;0,N579/L579,"")</x:f>
        <x:v>0.2727272727272727</x:v>
      </x:c>
      <x:c r="P579" s="142" t="n">
        <x:f>IF(M579&gt;0,N579/M579,"")</x:f>
        <x:v>0.375</x:v>
      </x:c>
      <x:c r="Q579" s="141" t="n">
        <x:f>ROUND(L579*(1+'Assumptions'!$B$7)/'Assumptions'!$B$9,0)*'Assumptions'!$B$9</x:f>
        <x:v>60</x:v>
      </x:c>
      <x:c r="R579" s="141" t="n">
        <x:f>Q579-M579</x:f>
        <x:v>20</x:v>
      </x:c>
      <x:c r="S579" s="143" t="n">
        <x:f>'Assumptions'!$B$8</x:f>
        <x:v>12</x:v>
      </x:c>
      <x:c r="T579" s="141" t="n">
        <x:f>N579*S579</x:f>
        <x:v>180</x:v>
      </x:c>
      <x:c r="U579" s="139" t="str">
        <x:v>Source Valid</x:v>
      </x:c>
      <x:c r="V579" s="139" t="str">
        <x:v>High</x:v>
      </x:c>
      <x:c r="W579" s="147" t="str">
        <x:v>Source wholesale and buying prices retained</x:v>
      </x:c>
      <x:c r="X579" s="139" t="str">
        <x:v>Ready</x:v>
      </x:c>
      <x:c r="Y579" s="144" t="b">
        <x:v>1</x:v>
      </x:c>
      <x:c r="Z579" s="139" t="str">
        <x:v>WS RATES.pdf</x:v>
      </x:c>
      <x:c r="AA579" s="139" t="n">
        <x:v>17</x:v>
      </x:c>
      <x:c r="AB579" s="139" t="n">
        <x:v>3</x:v>
      </x:c>
      <x:c r="AC579" s="139" t="str">
        <x:v>STICKER TLG004</x:v>
      </x:c>
      <x:c r="AD579" s="145" t="n">
        <x:v>55</x:v>
      </x:c>
      <x:c r="AE579" s="147" t="str">
        <x:v>Merged across PDFs — Exact/source-linked match</x:v>
      </x:c>
      <x:c r="AF579" s="147" t="str">
        <x:v>Exact WS RATES.pdf name</x:v>
      </x:c>
      <x:c r="AG579" s="147" t="str">
        <x:v>Exact WS RATES.pdf category</x:v>
      </x:c>
      <x:c r="AH579" s="139" t="str">
        <x:v>WS-RATES:17:3</x:v>
      </x:c>
      <x:c r="AI579" s="146"/>
      <x:c r="AJ579" s="146"/>
      <x:c r="AK579" s="146"/>
      <x:c r="AL579" s="146"/>
      <x:c r="AM579" s="146"/>
      <x:c r="AN579" s="147" t="str"/>
    </x:row>
    <x:row r="580">
      <x:c r="A580" s="139" t="str">
        <x:v>RS-000579</x:v>
      </x:c>
      <x:c r="B580" s="147" t="str">
        <x:v>STICKER YH99</x:v>
      </x:c>
      <x:c r="C580" s="139" t="str">
        <x:v>STICKERS</x:v>
      </x:c>
      <x:c r="D580" s="139" t="str">
        <x:v>Both</x:v>
      </x:c>
      <x:c r="E580" s="147" t="str">
        <x:v>From initial classified workbook</x:v>
      </x:c>
      <x:c r="F580" s="139" t="str">
        <x:v>Piece</x:v>
      </x:c>
      <x:c r="G580" s="139"/>
      <x:c r="H580" s="139" t="str">
        <x:v>Not stated</x:v>
      </x:c>
      <x:c r="I580" s="139" t="str">
        <x:v>PKR</x:v>
      </x:c>
      <x:c r="J580" s="140" t="n">
        <x:v>100</x:v>
      </x:c>
      <x:c r="K580" s="140" t="n">
        <x:v>57</x:v>
      </x:c>
      <x:c r="L580" s="140" t="n">
        <x:v>100</x:v>
      </x:c>
      <x:c r="M580" s="140" t="n">
        <x:v>57</x:v>
      </x:c>
      <x:c r="N580" s="141" t="n">
        <x:f>L580-M580</x:f>
        <x:v>43</x:v>
      </x:c>
      <x:c r="O580" s="142" t="n">
        <x:f>IF(L580&gt;0,N580/L580,"")</x:f>
        <x:v>0.43</x:v>
      </x:c>
      <x:c r="P580" s="142" t="n">
        <x:f>IF(M580&gt;0,N580/M580,"")</x:f>
        <x:v>0.7543859649122807</x:v>
      </x:c>
      <x:c r="Q580" s="141" t="n">
        <x:f>ROUND(L580*(1+'Assumptions'!$B$7)/'Assumptions'!$B$9,0)*'Assumptions'!$B$9</x:f>
        <x:v>110</x:v>
      </x:c>
      <x:c r="R580" s="141" t="n">
        <x:f>Q580-M580</x:f>
        <x:v>53</x:v>
      </x:c>
      <x:c r="S580" s="143" t="n">
        <x:f>'Assumptions'!$B$8</x:f>
        <x:v>12</x:v>
      </x:c>
      <x:c r="T580" s="141" t="n">
        <x:f>N580*S580</x:f>
        <x:v>516</x:v>
      </x:c>
      <x:c r="U580" s="139" t="str">
        <x:v>Source Valid</x:v>
      </x:c>
      <x:c r="V580" s="139" t="str">
        <x:v>High</x:v>
      </x:c>
      <x:c r="W580" s="147" t="str">
        <x:v>Source wholesale and buying prices retained</x:v>
      </x:c>
      <x:c r="X580" s="139" t="str">
        <x:v>Ready</x:v>
      </x:c>
      <x:c r="Y580" s="144" t="b">
        <x:v>1</x:v>
      </x:c>
      <x:c r="Z580" s="139" t="str">
        <x:v>WS RATES.pdf</x:v>
      </x:c>
      <x:c r="AA580" s="139" t="n">
        <x:v>17</x:v>
      </x:c>
      <x:c r="AB580" s="139" t="n">
        <x:v>4</x:v>
      </x:c>
      <x:c r="AC580" s="139" t="str">
        <x:v>STICKER YH99</x:v>
      </x:c>
      <x:c r="AD580" s="145" t="n">
        <x:v>100</x:v>
      </x:c>
      <x:c r="AE580" s="147" t="str">
        <x:v>Merged across PDFs — Exact/source-linked match</x:v>
      </x:c>
      <x:c r="AF580" s="147" t="str">
        <x:v>Exact WS RATES.pdf name</x:v>
      </x:c>
      <x:c r="AG580" s="147" t="str">
        <x:v>Exact WS RATES.pdf category</x:v>
      </x:c>
      <x:c r="AH580" s="139" t="str">
        <x:v>WS-RATES:17:4</x:v>
      </x:c>
      <x:c r="AI580" s="146"/>
      <x:c r="AJ580" s="146"/>
      <x:c r="AK580" s="146"/>
      <x:c r="AL580" s="146"/>
      <x:c r="AM580" s="146"/>
      <x:c r="AN580" s="147" t="str"/>
    </x:row>
    <x:row r="581">
      <x:c r="A581" s="139" t="str">
        <x:v>RS-000580</x:v>
      </x:c>
      <x:c r="B581" s="147" t="str">
        <x:v>STICKER TJA ABC</x:v>
      </x:c>
      <x:c r="C581" s="139" t="str">
        <x:v>STICKERS</x:v>
      </x:c>
      <x:c r="D581" s="139" t="str">
        <x:v>Both</x:v>
      </x:c>
      <x:c r="E581" s="147" t="str">
        <x:v>From initial classified workbook</x:v>
      </x:c>
      <x:c r="F581" s="139" t="str">
        <x:v>Piece</x:v>
      </x:c>
      <x:c r="G581" s="139"/>
      <x:c r="H581" s="139" t="str">
        <x:v>Not stated</x:v>
      </x:c>
      <x:c r="I581" s="139" t="str">
        <x:v>PKR</x:v>
      </x:c>
      <x:c r="J581" s="140" t="n">
        <x:v>85</x:v>
      </x:c>
      <x:c r="K581" s="140" t="n">
        <x:v>66</x:v>
      </x:c>
      <x:c r="L581" s="140" t="n">
        <x:v>85</x:v>
      </x:c>
      <x:c r="M581" s="140" t="n">
        <x:v>66</x:v>
      </x:c>
      <x:c r="N581" s="141" t="n">
        <x:f>L581-M581</x:f>
        <x:v>19</x:v>
      </x:c>
      <x:c r="O581" s="142" t="n">
        <x:f>IF(L581&gt;0,N581/L581,"")</x:f>
        <x:v>0.2235294117647059</x:v>
      </x:c>
      <x:c r="P581" s="142" t="n">
        <x:f>IF(M581&gt;0,N581/M581,"")</x:f>
        <x:v>0.2878787878787879</x:v>
      </x:c>
      <x:c r="Q581" s="141" t="n">
        <x:f>ROUND(L581*(1+'Assumptions'!$B$7)/'Assumptions'!$B$9,0)*'Assumptions'!$B$9</x:f>
        <x:v>95</x:v>
      </x:c>
      <x:c r="R581" s="141" t="n">
        <x:f>Q581-M581</x:f>
        <x:v>29</x:v>
      </x:c>
      <x:c r="S581" s="143" t="n">
        <x:f>'Assumptions'!$B$8</x:f>
        <x:v>12</x:v>
      </x:c>
      <x:c r="T581" s="141" t="n">
        <x:f>N581*S581</x:f>
        <x:v>228</x:v>
      </x:c>
      <x:c r="U581" s="139" t="str">
        <x:v>Source Valid</x:v>
      </x:c>
      <x:c r="V581" s="139" t="str">
        <x:v>High</x:v>
      </x:c>
      <x:c r="W581" s="147" t="str">
        <x:v>Source wholesale and buying prices retained</x:v>
      </x:c>
      <x:c r="X581" s="139" t="str">
        <x:v>Ready</x:v>
      </x:c>
      <x:c r="Y581" s="144" t="b">
        <x:v>1</x:v>
      </x:c>
      <x:c r="Z581" s="139" t="str">
        <x:v>WS RATES.pdf</x:v>
      </x:c>
      <x:c r="AA581" s="139" t="n">
        <x:v>17</x:v>
      </x:c>
      <x:c r="AB581" s="139" t="n">
        <x:v>5</x:v>
      </x:c>
      <x:c r="AC581" s="139" t="str">
        <x:v>STICKER TJA ABC</x:v>
      </x:c>
      <x:c r="AD581" s="145" t="n">
        <x:v>85</x:v>
      </x:c>
      <x:c r="AE581" s="147" t="str">
        <x:v>Merged across PDFs — Exact/source-linked match</x:v>
      </x:c>
      <x:c r="AF581" s="147" t="str">
        <x:v>Exact WS RATES.pdf name</x:v>
      </x:c>
      <x:c r="AG581" s="147" t="str">
        <x:v>Exact WS RATES.pdf category</x:v>
      </x:c>
      <x:c r="AH581" s="139" t="str">
        <x:v>WS-RATES:17:5</x:v>
      </x:c>
      <x:c r="AI581" s="146"/>
      <x:c r="AJ581" s="146"/>
      <x:c r="AK581" s="146"/>
      <x:c r="AL581" s="146"/>
      <x:c r="AM581" s="146"/>
      <x:c r="AN581" s="147" t="str"/>
    </x:row>
    <x:row r="582">
      <x:c r="A582" s="139" t="str">
        <x:v>RS-000581</x:v>
      </x:c>
      <x:c r="B582" s="147" t="str">
        <x:v>STICKER TJK ABC</x:v>
      </x:c>
      <x:c r="C582" s="139" t="str">
        <x:v>STICKERS</x:v>
      </x:c>
      <x:c r="D582" s="139" t="str">
        <x:v>Both</x:v>
      </x:c>
      <x:c r="E582" s="147" t="str">
        <x:v>From initial classified workbook</x:v>
      </x:c>
      <x:c r="F582" s="139" t="str">
        <x:v>Piece</x:v>
      </x:c>
      <x:c r="G582" s="139"/>
      <x:c r="H582" s="139" t="str">
        <x:v>Not stated</x:v>
      </x:c>
      <x:c r="I582" s="139" t="str">
        <x:v>PKR</x:v>
      </x:c>
      <x:c r="J582" s="140" t="n">
        <x:v>70</x:v>
      </x:c>
      <x:c r="K582" s="140" t="n">
        <x:v>65</x:v>
      </x:c>
      <x:c r="L582" s="140" t="n">
        <x:v>70</x:v>
      </x:c>
      <x:c r="M582" s="140" t="n">
        <x:v>65</x:v>
      </x:c>
      <x:c r="N582" s="141" t="n">
        <x:f>L582-M582</x:f>
        <x:v>5</x:v>
      </x:c>
      <x:c r="O582" s="142" t="n">
        <x:f>IF(L582&gt;0,N582/L582,"")</x:f>
        <x:v>0.07142857142857142</x:v>
      </x:c>
      <x:c r="P582" s="142" t="n">
        <x:f>IF(M582&gt;0,N582/M582,"")</x:f>
        <x:v>0.07692307692307693</x:v>
      </x:c>
      <x:c r="Q582" s="141" t="n">
        <x:f>ROUND(L582*(1+'Assumptions'!$B$7)/'Assumptions'!$B$9,0)*'Assumptions'!$B$9</x:f>
        <x:v>75</x:v>
      </x:c>
      <x:c r="R582" s="141" t="n">
        <x:f>Q582-M582</x:f>
        <x:v>10</x:v>
      </x:c>
      <x:c r="S582" s="143" t="n">
        <x:f>'Assumptions'!$B$8</x:f>
        <x:v>12</x:v>
      </x:c>
      <x:c r="T582" s="141" t="n">
        <x:f>N582*S582</x:f>
        <x:v>60</x:v>
      </x:c>
      <x:c r="U582" s="139" t="str">
        <x:v>Source Valid</x:v>
      </x:c>
      <x:c r="V582" s="139" t="str">
        <x:v>High</x:v>
      </x:c>
      <x:c r="W582" s="147" t="str">
        <x:v>Source wholesale and buying prices retained</x:v>
      </x:c>
      <x:c r="X582" s="139" t="str">
        <x:v>Ready</x:v>
      </x:c>
      <x:c r="Y582" s="144" t="b">
        <x:v>1</x:v>
      </x:c>
      <x:c r="Z582" s="139" t="str">
        <x:v>WS RATES.pdf</x:v>
      </x:c>
      <x:c r="AA582" s="139" t="n">
        <x:v>17</x:v>
      </x:c>
      <x:c r="AB582" s="139" t="n">
        <x:v>6</x:v>
      </x:c>
      <x:c r="AC582" s="139" t="str">
        <x:v>STICKER TJK ABC</x:v>
      </x:c>
      <x:c r="AD582" s="145" t="n">
        <x:v>70</x:v>
      </x:c>
      <x:c r="AE582" s="147" t="str">
        <x:v>Merged across PDFs — Exact/source-linked match</x:v>
      </x:c>
      <x:c r="AF582" s="147" t="str">
        <x:v>Exact WS RATES.pdf name</x:v>
      </x:c>
      <x:c r="AG582" s="147" t="str">
        <x:v>Exact WS RATES.pdf category</x:v>
      </x:c>
      <x:c r="AH582" s="139" t="str">
        <x:v>WS-RATES:17:6</x:v>
      </x:c>
      <x:c r="AI582" s="146"/>
      <x:c r="AJ582" s="146"/>
      <x:c r="AK582" s="146"/>
      <x:c r="AL582" s="146"/>
      <x:c r="AM582" s="146"/>
      <x:c r="AN582" s="147" t="str"/>
    </x:row>
    <x:row r="583">
      <x:c r="A583" s="139" t="str">
        <x:v>RS-000582</x:v>
      </x:c>
      <x:c r="B583" s="147" t="str">
        <x:v>2026 DAIRY 2000</x:v>
      </x:c>
      <x:c r="C583" s="139" t="str">
        <x:v>CHINA DAIRIES</x:v>
      </x:c>
      <x:c r="D583" s="139" t="str">
        <x:v>Both</x:v>
      </x:c>
      <x:c r="E583" s="147" t="str">
        <x:v>From initial classified workbook</x:v>
      </x:c>
      <x:c r="F583" s="139" t="str">
        <x:v>Piece</x:v>
      </x:c>
      <x:c r="G583" s="139"/>
      <x:c r="H583" s="139" t="str">
        <x:v>Not stated</x:v>
      </x:c>
      <x:c r="I583" s="139" t="str">
        <x:v>PKR</x:v>
      </x:c>
      <x:c r="J583" s="140" t="n">
        <x:v>1100</x:v>
      </x:c>
      <x:c r="K583" s="140" t="n">
        <x:v>1010</x:v>
      </x:c>
      <x:c r="L583" s="140" t="n">
        <x:v>1100</x:v>
      </x:c>
      <x:c r="M583" s="140" t="n">
        <x:v>1010</x:v>
      </x:c>
      <x:c r="N583" s="141" t="n">
        <x:f>L583-M583</x:f>
        <x:v>90</x:v>
      </x:c>
      <x:c r="O583" s="142" t="n">
        <x:f>IF(L583&gt;0,N583/L583,"")</x:f>
        <x:v>0.08181818181818182</x:v>
      </x:c>
      <x:c r="P583" s="142" t="n">
        <x:f>IF(M583&gt;0,N583/M583,"")</x:f>
        <x:v>0.0891089108910891</x:v>
      </x:c>
      <x:c r="Q583" s="141" t="n">
        <x:f>ROUND(L583*(1+'Assumptions'!$B$7)/'Assumptions'!$B$9,0)*'Assumptions'!$B$9</x:f>
        <x:v>1210</x:v>
      </x:c>
      <x:c r="R583" s="141" t="n">
        <x:f>Q583-M583</x:f>
        <x:v>200</x:v>
      </x:c>
      <x:c r="S583" s="143" t="n">
        <x:f>'Assumptions'!$B$8</x:f>
        <x:v>12</x:v>
      </x:c>
      <x:c r="T583" s="141" t="n">
        <x:f>N583*S583</x:f>
        <x:v>1080</x:v>
      </x:c>
      <x:c r="U583" s="139" t="str">
        <x:v>Source Valid</x:v>
      </x:c>
      <x:c r="V583" s="139" t="str">
        <x:v>High</x:v>
      </x:c>
      <x:c r="W583" s="147" t="str">
        <x:v>Source wholesale and buying prices retained</x:v>
      </x:c>
      <x:c r="X583" s="139" t="str">
        <x:v>Ready</x:v>
      </x:c>
      <x:c r="Y583" s="144" t="b">
        <x:v>1</x:v>
      </x:c>
      <x:c r="Z583" s="139" t="str">
        <x:v>WS RATES.pdf</x:v>
      </x:c>
      <x:c r="AA583" s="139" t="n">
        <x:v>17</x:v>
      </x:c>
      <x:c r="AB583" s="139" t="n">
        <x:v>7</x:v>
      </x:c>
      <x:c r="AC583" s="139" t="str">
        <x:v>2026 DAIRY 2000</x:v>
      </x:c>
      <x:c r="AD583" s="145" t="n">
        <x:v>1100</x:v>
      </x:c>
      <x:c r="AE583" s="147" t="str">
        <x:v>Merged across PDFs — Exact/source-linked match</x:v>
      </x:c>
      <x:c r="AF583" s="147" t="str">
        <x:v>Exact WS RATES.pdf name</x:v>
      </x:c>
      <x:c r="AG583" s="147" t="str">
        <x:v>Exact WS RATES.pdf category</x:v>
      </x:c>
      <x:c r="AH583" s="139" t="str">
        <x:v>WS-RATES:17:7</x:v>
      </x:c>
      <x:c r="AI583" s="146"/>
      <x:c r="AJ583" s="146"/>
      <x:c r="AK583" s="146"/>
      <x:c r="AL583" s="146"/>
      <x:c r="AM583" s="146"/>
      <x:c r="AN583" s="147" t="str"/>
    </x:row>
    <x:row r="584">
      <x:c r="A584" s="139" t="str">
        <x:v>RS-000583</x:v>
      </x:c>
      <x:c r="B584" s="147" t="str">
        <x:v>2026 DAIRY 1100</x:v>
      </x:c>
      <x:c r="C584" s="139" t="str">
        <x:v>CHINA DAIRIES</x:v>
      </x:c>
      <x:c r="D584" s="139" t="str">
        <x:v>Both</x:v>
      </x:c>
      <x:c r="E584" s="147" t="str">
        <x:v>From initial classified workbook</x:v>
      </x:c>
      <x:c r="F584" s="139" t="str">
        <x:v>Piece</x:v>
      </x:c>
      <x:c r="G584" s="139"/>
      <x:c r="H584" s="139" t="str">
        <x:v>Not stated</x:v>
      </x:c>
      <x:c r="I584" s="139" t="str">
        <x:v>PKR</x:v>
      </x:c>
      <x:c r="J584" s="140" t="n">
        <x:v>620</x:v>
      </x:c>
      <x:c r="K584" s="140" t="n">
        <x:v>560</x:v>
      </x:c>
      <x:c r="L584" s="140" t="n">
        <x:v>620</x:v>
      </x:c>
      <x:c r="M584" s="140" t="n">
        <x:v>560</x:v>
      </x:c>
      <x:c r="N584" s="141" t="n">
        <x:f>L584-M584</x:f>
        <x:v>60</x:v>
      </x:c>
      <x:c r="O584" s="142" t="n">
        <x:f>IF(L584&gt;0,N584/L584,"")</x:f>
        <x:v>0.0967741935483871</x:v>
      </x:c>
      <x:c r="P584" s="142" t="n">
        <x:f>IF(M584&gt;0,N584/M584,"")</x:f>
        <x:v>0.10714285714285714</x:v>
      </x:c>
      <x:c r="Q584" s="141" t="n">
        <x:f>ROUND(L584*(1+'Assumptions'!$B$7)/'Assumptions'!$B$9,0)*'Assumptions'!$B$9</x:f>
        <x:v>680</x:v>
      </x:c>
      <x:c r="R584" s="141" t="n">
        <x:f>Q584-M584</x:f>
        <x:v>120</x:v>
      </x:c>
      <x:c r="S584" s="143" t="n">
        <x:f>'Assumptions'!$B$8</x:f>
        <x:v>12</x:v>
      </x:c>
      <x:c r="T584" s="141" t="n">
        <x:f>N584*S584</x:f>
        <x:v>720</x:v>
      </x:c>
      <x:c r="U584" s="139" t="str">
        <x:v>Source Valid</x:v>
      </x:c>
      <x:c r="V584" s="139" t="str">
        <x:v>High</x:v>
      </x:c>
      <x:c r="W584" s="147" t="str">
        <x:v>Source wholesale and buying prices retained</x:v>
      </x:c>
      <x:c r="X584" s="139" t="str">
        <x:v>Ready</x:v>
      </x:c>
      <x:c r="Y584" s="144" t="b">
        <x:v>1</x:v>
      </x:c>
      <x:c r="Z584" s="139" t="str">
        <x:v>WS RATES.pdf</x:v>
      </x:c>
      <x:c r="AA584" s="139" t="n">
        <x:v>17</x:v>
      </x:c>
      <x:c r="AB584" s="139" t="n">
        <x:v>8</x:v>
      </x:c>
      <x:c r="AC584" s="139" t="str">
        <x:v>2026 DAIRY 1100</x:v>
      </x:c>
      <x:c r="AD584" s="145" t="n">
        <x:v>620</x:v>
      </x:c>
      <x:c r="AE584" s="147" t="str">
        <x:v>Merged across PDFs — Exact/source-linked match</x:v>
      </x:c>
      <x:c r="AF584" s="147" t="str">
        <x:v>Exact WS RATES.pdf name</x:v>
      </x:c>
      <x:c r="AG584" s="147" t="str">
        <x:v>Exact WS RATES.pdf category</x:v>
      </x:c>
      <x:c r="AH584" s="139" t="str">
        <x:v>WS-RATES:17:8</x:v>
      </x:c>
      <x:c r="AI584" s="146"/>
      <x:c r="AJ584" s="146"/>
      <x:c r="AK584" s="146"/>
      <x:c r="AL584" s="146"/>
      <x:c r="AM584" s="146"/>
      <x:c r="AN584" s="147" t="str"/>
    </x:row>
    <x:row r="585">
      <x:c r="A585" s="139" t="str">
        <x:v>RS-000584</x:v>
      </x:c>
      <x:c r="B585" s="147" t="str">
        <x:v>2026 DAIRY 835</x:v>
      </x:c>
      <x:c r="C585" s="139" t="str">
        <x:v>CHINA DAIRIES</x:v>
      </x:c>
      <x:c r="D585" s="139" t="str">
        <x:v>Both</x:v>
      </x:c>
      <x:c r="E585" s="147" t="str">
        <x:v>From initial classified workbook</x:v>
      </x:c>
      <x:c r="F585" s="139" t="str">
        <x:v>Piece</x:v>
      </x:c>
      <x:c r="G585" s="139"/>
      <x:c r="H585" s="139" t="str">
        <x:v>Not stated</x:v>
      </x:c>
      <x:c r="I585" s="139" t="str">
        <x:v>PKR</x:v>
      </x:c>
      <x:c r="J585" s="140" t="n">
        <x:v>460</x:v>
      </x:c>
      <x:c r="K585" s="140" t="n">
        <x:v>420</x:v>
      </x:c>
      <x:c r="L585" s="140" t="n">
        <x:v>460</x:v>
      </x:c>
      <x:c r="M585" s="140" t="n">
        <x:v>420</x:v>
      </x:c>
      <x:c r="N585" s="141" t="n">
        <x:f>L585-M585</x:f>
        <x:v>40</x:v>
      </x:c>
      <x:c r="O585" s="142" t="n">
        <x:f>IF(L585&gt;0,N585/L585,"")</x:f>
        <x:v>0.08695652173913043</x:v>
      </x:c>
      <x:c r="P585" s="142" t="n">
        <x:f>IF(M585&gt;0,N585/M585,"")</x:f>
        <x:v>0.09523809523809523</x:v>
      </x:c>
      <x:c r="Q585" s="141" t="n">
        <x:f>ROUND(L585*(1+'Assumptions'!$B$7)/'Assumptions'!$B$9,0)*'Assumptions'!$B$9</x:f>
        <x:v>505</x:v>
      </x:c>
      <x:c r="R585" s="141" t="n">
        <x:f>Q585-M585</x:f>
        <x:v>85</x:v>
      </x:c>
      <x:c r="S585" s="143" t="n">
        <x:f>'Assumptions'!$B$8</x:f>
        <x:v>12</x:v>
      </x:c>
      <x:c r="T585" s="141" t="n">
        <x:f>N585*S585</x:f>
        <x:v>480</x:v>
      </x:c>
      <x:c r="U585" s="139" t="str">
        <x:v>Source Valid</x:v>
      </x:c>
      <x:c r="V585" s="139" t="str">
        <x:v>High</x:v>
      </x:c>
      <x:c r="W585" s="147" t="str">
        <x:v>Source wholesale and buying prices retained</x:v>
      </x:c>
      <x:c r="X585" s="139" t="str">
        <x:v>Ready</x:v>
      </x:c>
      <x:c r="Y585" s="144" t="b">
        <x:v>1</x:v>
      </x:c>
      <x:c r="Z585" s="139" t="str">
        <x:v>WS RATES.pdf</x:v>
      </x:c>
      <x:c r="AA585" s="139" t="n">
        <x:v>17</x:v>
      </x:c>
      <x:c r="AB585" s="139" t="n">
        <x:v>9</x:v>
      </x:c>
      <x:c r="AC585" s="139" t="str">
        <x:v>2026 DAIRY 835</x:v>
      </x:c>
      <x:c r="AD585" s="145" t="n">
        <x:v>460</x:v>
      </x:c>
      <x:c r="AE585" s="147" t="str">
        <x:v>Merged across PDFs — Exact/source-linked match</x:v>
      </x:c>
      <x:c r="AF585" s="147" t="str">
        <x:v>Exact WS RATES.pdf name</x:v>
      </x:c>
      <x:c r="AG585" s="147" t="str">
        <x:v>Exact WS RATES.pdf category</x:v>
      </x:c>
      <x:c r="AH585" s="139" t="str">
        <x:v>WS-RATES:17:9</x:v>
      </x:c>
      <x:c r="AI585" s="146"/>
      <x:c r="AJ585" s="146"/>
      <x:c r="AK585" s="146"/>
      <x:c r="AL585" s="146"/>
      <x:c r="AM585" s="146"/>
      <x:c r="AN585" s="147" t="str"/>
    </x:row>
    <x:row r="586">
      <x:c r="A586" s="139" t="str">
        <x:v>RS-000585</x:v>
      </x:c>
      <x:c r="B586" s="147" t="str">
        <x:v>2026 DAIRY 650</x:v>
      </x:c>
      <x:c r="C586" s="139" t="str">
        <x:v>CHINA DAIRIES</x:v>
      </x:c>
      <x:c r="D586" s="139" t="str">
        <x:v>Both</x:v>
      </x:c>
      <x:c r="E586" s="147" t="str">
        <x:v>From initial classified workbook</x:v>
      </x:c>
      <x:c r="F586" s="139" t="str">
        <x:v>Piece</x:v>
      </x:c>
      <x:c r="G586" s="139"/>
      <x:c r="H586" s="139" t="str">
        <x:v>Not stated</x:v>
      </x:c>
      <x:c r="I586" s="139" t="str">
        <x:v>PKR</x:v>
      </x:c>
      <x:c r="J586" s="140" t="n">
        <x:v>370</x:v>
      </x:c>
      <x:c r="K586" s="140" t="n">
        <x:v>330</x:v>
      </x:c>
      <x:c r="L586" s="140" t="n">
        <x:v>370</x:v>
      </x:c>
      <x:c r="M586" s="140" t="n">
        <x:v>330</x:v>
      </x:c>
      <x:c r="N586" s="141" t="n">
        <x:f>L586-M586</x:f>
        <x:v>40</x:v>
      </x:c>
      <x:c r="O586" s="142" t="n">
        <x:f>IF(L586&gt;0,N586/L586,"")</x:f>
        <x:v>0.10810810810810811</x:v>
      </x:c>
      <x:c r="P586" s="142" t="n">
        <x:f>IF(M586&gt;0,N586/M586,"")</x:f>
        <x:v>0.12121212121212122</x:v>
      </x:c>
      <x:c r="Q586" s="141" t="n">
        <x:f>ROUND(L586*(1+'Assumptions'!$B$7)/'Assumptions'!$B$9,0)*'Assumptions'!$B$9</x:f>
        <x:v>405</x:v>
      </x:c>
      <x:c r="R586" s="141" t="n">
        <x:f>Q586-M586</x:f>
        <x:v>75</x:v>
      </x:c>
      <x:c r="S586" s="143" t="n">
        <x:f>'Assumptions'!$B$8</x:f>
        <x:v>12</x:v>
      </x:c>
      <x:c r="T586" s="141" t="n">
        <x:f>N586*S586</x:f>
        <x:v>480</x:v>
      </x:c>
      <x:c r="U586" s="139" t="str">
        <x:v>Source Valid</x:v>
      </x:c>
      <x:c r="V586" s="139" t="str">
        <x:v>High</x:v>
      </x:c>
      <x:c r="W586" s="147" t="str">
        <x:v>Source wholesale and buying prices retained</x:v>
      </x:c>
      <x:c r="X586" s="139" t="str">
        <x:v>Ready</x:v>
      </x:c>
      <x:c r="Y586" s="144" t="b">
        <x:v>1</x:v>
      </x:c>
      <x:c r="Z586" s="139" t="str">
        <x:v>WS RATES.pdf</x:v>
      </x:c>
      <x:c r="AA586" s="139" t="n">
        <x:v>17</x:v>
      </x:c>
      <x:c r="AB586" s="139" t="n">
        <x:v>10</x:v>
      </x:c>
      <x:c r="AC586" s="139" t="str">
        <x:v>2026 DAIRY 650</x:v>
      </x:c>
      <x:c r="AD586" s="145" t="n">
        <x:v>370</x:v>
      </x:c>
      <x:c r="AE586" s="147" t="str">
        <x:v>Merged across PDFs — Exact/source-linked match</x:v>
      </x:c>
      <x:c r="AF586" s="147" t="str">
        <x:v>Exact WS RATES.pdf name</x:v>
      </x:c>
      <x:c r="AG586" s="147" t="str">
        <x:v>Exact WS RATES.pdf category</x:v>
      </x:c>
      <x:c r="AH586" s="139" t="str">
        <x:v>WS-RATES:17:10</x:v>
      </x:c>
      <x:c r="AI586" s="146"/>
      <x:c r="AJ586" s="146"/>
      <x:c r="AK586" s="146"/>
      <x:c r="AL586" s="146"/>
      <x:c r="AM586" s="146"/>
      <x:c r="AN586" s="147" t="str"/>
    </x:row>
    <x:row r="587">
      <x:c r="A587" s="139" t="str">
        <x:v>RS-000586</x:v>
      </x:c>
      <x:c r="B587" s="147" t="str">
        <x:v>SUBJECT REGISTER NO 4</x:v>
      </x:c>
      <x:c r="C587" s="139" t="str">
        <x:v>RING REGISTERS</x:v>
      </x:c>
      <x:c r="D587" s="139" t="str">
        <x:v>Both</x:v>
      </x:c>
      <x:c r="E587" s="147" t="str">
        <x:v>From initial classified workbook</x:v>
      </x:c>
      <x:c r="F587" s="139" t="str">
        <x:v>Piece</x:v>
      </x:c>
      <x:c r="G587" s="139"/>
      <x:c r="H587" s="139" t="str">
        <x:v>Not stated</x:v>
      </x:c>
      <x:c r="I587" s="139" t="str">
        <x:v>PKR</x:v>
      </x:c>
      <x:c r="J587" s="140" t="n">
        <x:v>270</x:v>
      </x:c>
      <x:c r="K587" s="140" t="n">
        <x:v>225</x:v>
      </x:c>
      <x:c r="L587" s="140" t="n">
        <x:v>270</x:v>
      </x:c>
      <x:c r="M587" s="140" t="n">
        <x:v>225</x:v>
      </x:c>
      <x:c r="N587" s="141" t="n">
        <x:f>L587-M587</x:f>
        <x:v>45</x:v>
      </x:c>
      <x:c r="O587" s="142" t="n">
        <x:f>IF(L587&gt;0,N587/L587,"")</x:f>
        <x:v>0.16666666666666666</x:v>
      </x:c>
      <x:c r="P587" s="142" t="n">
        <x:f>IF(M587&gt;0,N587/M587,"")</x:f>
        <x:v>0.2</x:v>
      </x:c>
      <x:c r="Q587" s="141" t="n">
        <x:f>ROUND(L587*(1+'Assumptions'!$B$7)/'Assumptions'!$B$9,0)*'Assumptions'!$B$9</x:f>
        <x:v>295</x:v>
      </x:c>
      <x:c r="R587" s="141" t="n">
        <x:f>Q587-M587</x:f>
        <x:v>70</x:v>
      </x:c>
      <x:c r="S587" s="143" t="n">
        <x:f>'Assumptions'!$B$8</x:f>
        <x:v>12</x:v>
      </x:c>
      <x:c r="T587" s="141" t="n">
        <x:f>N587*S587</x:f>
        <x:v>540</x:v>
      </x:c>
      <x:c r="U587" s="139" t="str">
        <x:v>Source Valid</x:v>
      </x:c>
      <x:c r="V587" s="139" t="str">
        <x:v>High</x:v>
      </x:c>
      <x:c r="W587" s="147" t="str">
        <x:v>Source wholesale and buying prices retained</x:v>
      </x:c>
      <x:c r="X587" s="139" t="str">
        <x:v>Ready</x:v>
      </x:c>
      <x:c r="Y587" s="144" t="b">
        <x:v>1</x:v>
      </x:c>
      <x:c r="Z587" s="139" t="str">
        <x:v>WS RATES.pdf</x:v>
      </x:c>
      <x:c r="AA587" s="139" t="n">
        <x:v>17</x:v>
      </x:c>
      <x:c r="AB587" s="139" t="n">
        <x:v>11</x:v>
      </x:c>
      <x:c r="AC587" s="139" t="str">
        <x:v>SUBJECT REGISTER NO 4</x:v>
      </x:c>
      <x:c r="AD587" s="145" t="n">
        <x:v>270</x:v>
      </x:c>
      <x:c r="AE587" s="147" t="str">
        <x:v>Merged across PDFs — Exact/source-linked match</x:v>
      </x:c>
      <x:c r="AF587" s="147" t="str">
        <x:v>Exact WS RATES.pdf name</x:v>
      </x:c>
      <x:c r="AG587" s="147" t="str">
        <x:v>Exact WS RATES.pdf category</x:v>
      </x:c>
      <x:c r="AH587" s="139" t="str">
        <x:v>WS-RATES:17:11</x:v>
      </x:c>
      <x:c r="AI587" s="146"/>
      <x:c r="AJ587" s="146"/>
      <x:c r="AK587" s="146"/>
      <x:c r="AL587" s="146"/>
      <x:c r="AM587" s="146"/>
      <x:c r="AN587" s="147" t="str"/>
    </x:row>
    <x:row r="588">
      <x:c r="A588" s="139" t="str">
        <x:v>RS-000587</x:v>
      </x:c>
      <x:c r="B588" s="147" t="str">
        <x:v>USAMA SKETCH BOOK 30</x:v>
      </x:c>
      <x:c r="C588" s="139" t="str">
        <x:v>drawing copy</x:v>
      </x:c>
      <x:c r="D588" s="139" t="str">
        <x:v>Both</x:v>
      </x:c>
      <x:c r="E588" s="147" t="str">
        <x:v>From initial classified workbook</x:v>
      </x:c>
      <x:c r="F588" s="139" t="str">
        <x:v>Piece</x:v>
      </x:c>
      <x:c r="G588" s="139"/>
      <x:c r="H588" s="139" t="str">
        <x:v>Not stated</x:v>
      </x:c>
      <x:c r="I588" s="139" t="str">
        <x:v>PKR</x:v>
      </x:c>
      <x:c r="J588" s="140" t="n">
        <x:v>160</x:v>
      </x:c>
      <x:c r="K588" s="140" t="n">
        <x:v>135</x:v>
      </x:c>
      <x:c r="L588" s="140" t="n">
        <x:v>160</x:v>
      </x:c>
      <x:c r="M588" s="140" t="n">
        <x:v>135</x:v>
      </x:c>
      <x:c r="N588" s="141" t="n">
        <x:f>L588-M588</x:f>
        <x:v>25</x:v>
      </x:c>
      <x:c r="O588" s="142" t="n">
        <x:f>IF(L588&gt;0,N588/L588,"")</x:f>
        <x:v>0.15625</x:v>
      </x:c>
      <x:c r="P588" s="142" t="n">
        <x:f>IF(M588&gt;0,N588/M588,"")</x:f>
        <x:v>0.18518518518518517</x:v>
      </x:c>
      <x:c r="Q588" s="141" t="n">
        <x:f>ROUND(L588*(1+'Assumptions'!$B$7)/'Assumptions'!$B$9,0)*'Assumptions'!$B$9</x:f>
        <x:v>175</x:v>
      </x:c>
      <x:c r="R588" s="141" t="n">
        <x:f>Q588-M588</x:f>
        <x:v>40</x:v>
      </x:c>
      <x:c r="S588" s="143" t="n">
        <x:f>'Assumptions'!$B$8</x:f>
        <x:v>12</x:v>
      </x:c>
      <x:c r="T588" s="141" t="n">
        <x:f>N588*S588</x:f>
        <x:v>300</x:v>
      </x:c>
      <x:c r="U588" s="139" t="str">
        <x:v>Source Valid</x:v>
      </x:c>
      <x:c r="V588" s="139" t="str">
        <x:v>High</x:v>
      </x:c>
      <x:c r="W588" s="147" t="str">
        <x:v>Source wholesale and buying prices retained</x:v>
      </x:c>
      <x:c r="X588" s="139" t="str">
        <x:v>Ready</x:v>
      </x:c>
      <x:c r="Y588" s="144" t="b">
        <x:v>1</x:v>
      </x:c>
      <x:c r="Z588" s="139" t="str">
        <x:v>WS RATES.pdf</x:v>
      </x:c>
      <x:c r="AA588" s="139" t="n">
        <x:v>17</x:v>
      </x:c>
      <x:c r="AB588" s="139" t="n">
        <x:v>12</x:v>
      </x:c>
      <x:c r="AC588" s="139" t="str">
        <x:v>USAMA SKETCH BOOK 30</x:v>
      </x:c>
      <x:c r="AD588" s="145" t="n">
        <x:v>160</x:v>
      </x:c>
      <x:c r="AE588" s="147" t="str">
        <x:v>Merged across PDFs — Exact/source-linked match</x:v>
      </x:c>
      <x:c r="AF588" s="147" t="str">
        <x:v>Exact WS RATES.pdf name</x:v>
      </x:c>
      <x:c r="AG588" s="147" t="str">
        <x:v>Exact WS RATES.pdf category</x:v>
      </x:c>
      <x:c r="AH588" s="139" t="str">
        <x:v>WS-RATES:17:12</x:v>
      </x:c>
      <x:c r="AI588" s="146"/>
      <x:c r="AJ588" s="146"/>
      <x:c r="AK588" s="146"/>
      <x:c r="AL588" s="146"/>
      <x:c r="AM588" s="146"/>
      <x:c r="AN588" s="147" t="str"/>
    </x:row>
    <x:row r="589">
      <x:c r="A589" s="139" t="str">
        <x:v>RS-000588</x:v>
      </x:c>
      <x:c r="B589" s="147" t="str">
        <x:v>HOME WORK DAIRY 75</x:v>
      </x:c>
      <x:c r="C589" s="139" t="str">
        <x:v>DIARIES</x:v>
      </x:c>
      <x:c r="D589" s="139" t="str">
        <x:v>Both</x:v>
      </x:c>
      <x:c r="E589" s="147" t="str">
        <x:v>From initial classified workbook</x:v>
      </x:c>
      <x:c r="F589" s="139" t="str">
        <x:v>Piece</x:v>
      </x:c>
      <x:c r="G589" s="139"/>
      <x:c r="H589" s="139" t="str">
        <x:v>Not stated</x:v>
      </x:c>
      <x:c r="I589" s="139" t="str">
        <x:v>PKR</x:v>
      </x:c>
      <x:c r="J589" s="140" t="n">
        <x:v>75</x:v>
      </x:c>
      <x:c r="K589" s="140" t="n">
        <x:v>62</x:v>
      </x:c>
      <x:c r="L589" s="140" t="n">
        <x:v>75</x:v>
      </x:c>
      <x:c r="M589" s="140" t="n">
        <x:v>62</x:v>
      </x:c>
      <x:c r="N589" s="141" t="n">
        <x:f>L589-M589</x:f>
        <x:v>13</x:v>
      </x:c>
      <x:c r="O589" s="142" t="n">
        <x:f>IF(L589&gt;0,N589/L589,"")</x:f>
        <x:v>0.17333333333333334</x:v>
      </x:c>
      <x:c r="P589" s="142" t="n">
        <x:f>IF(M589&gt;0,N589/M589,"")</x:f>
        <x:v>0.20967741935483872</x:v>
      </x:c>
      <x:c r="Q589" s="141" t="n">
        <x:f>ROUND(L589*(1+'Assumptions'!$B$7)/'Assumptions'!$B$9,0)*'Assumptions'!$B$9</x:f>
        <x:v>85</x:v>
      </x:c>
      <x:c r="R589" s="141" t="n">
        <x:f>Q589-M589</x:f>
        <x:v>23</x:v>
      </x:c>
      <x:c r="S589" s="143" t="n">
        <x:f>'Assumptions'!$B$8</x:f>
        <x:v>12</x:v>
      </x:c>
      <x:c r="T589" s="141" t="n">
        <x:f>N589*S589</x:f>
        <x:v>156</x:v>
      </x:c>
      <x:c r="U589" s="139" t="str">
        <x:v>Source Valid</x:v>
      </x:c>
      <x:c r="V589" s="139" t="str">
        <x:v>High</x:v>
      </x:c>
      <x:c r="W589" s="147" t="str">
        <x:v>Source wholesale and buying prices retained</x:v>
      </x:c>
      <x:c r="X589" s="139" t="str">
        <x:v>Ready</x:v>
      </x:c>
      <x:c r="Y589" s="144" t="b">
        <x:v>1</x:v>
      </x:c>
      <x:c r="Z589" s="139" t="str">
        <x:v>WS RATES.pdf</x:v>
      </x:c>
      <x:c r="AA589" s="139" t="n">
        <x:v>17</x:v>
      </x:c>
      <x:c r="AB589" s="139" t="n">
        <x:v>13</x:v>
      </x:c>
      <x:c r="AC589" s="139" t="str">
        <x:v>HOME WORK DAIRY 75</x:v>
      </x:c>
      <x:c r="AD589" s="145" t="n">
        <x:v>75</x:v>
      </x:c>
      <x:c r="AE589" s="147" t="str">
        <x:v>Merged across PDFs — Exact/source-linked match</x:v>
      </x:c>
      <x:c r="AF589" s="147" t="str">
        <x:v>Exact WS RATES.pdf name</x:v>
      </x:c>
      <x:c r="AG589" s="147" t="str">
        <x:v>Exact WS RATES.pdf category</x:v>
      </x:c>
      <x:c r="AH589" s="139" t="str">
        <x:v>WS-RATES:17:13</x:v>
      </x:c>
      <x:c r="AI589" s="146"/>
      <x:c r="AJ589" s="146"/>
      <x:c r="AK589" s="146"/>
      <x:c r="AL589" s="146"/>
      <x:c r="AM589" s="146"/>
      <x:c r="AN589" s="147" t="str"/>
    </x:row>
    <x:row r="590">
      <x:c r="A590" s="139" t="str">
        <x:v>RS-000589</x:v>
      </x:c>
      <x:c r="B590" s="147" t="str">
        <x:v>DRAFTING PAD LARGE</x:v>
      </x:c>
      <x:c r="C590" s="139" t="str">
        <x:v>CHINA</x:v>
      </x:c>
      <x:c r="D590" s="139" t="str">
        <x:v>Both</x:v>
      </x:c>
      <x:c r="E590" s="147" t="str">
        <x:v>From initial classified workbook</x:v>
      </x:c>
      <x:c r="F590" s="139" t="str">
        <x:v>Piece</x:v>
      </x:c>
      <x:c r="G590" s="139"/>
      <x:c r="H590" s="139" t="str">
        <x:v>Not stated</x:v>
      </x:c>
      <x:c r="I590" s="139" t="str">
        <x:v>PKR</x:v>
      </x:c>
      <x:c r="J590" s="140" t="n">
        <x:v>100</x:v>
      </x:c>
      <x:c r="K590" s="140" t="n">
        <x:v>67</x:v>
      </x:c>
      <x:c r="L590" s="140" t="n">
        <x:v>100</x:v>
      </x:c>
      <x:c r="M590" s="140" t="n">
        <x:v>67</x:v>
      </x:c>
      <x:c r="N590" s="141" t="n">
        <x:f>L590-M590</x:f>
        <x:v>33</x:v>
      </x:c>
      <x:c r="O590" s="142" t="n">
        <x:f>IF(L590&gt;0,N590/L590,"")</x:f>
        <x:v>0.33</x:v>
      </x:c>
      <x:c r="P590" s="142" t="n">
        <x:f>IF(M590&gt;0,N590/M590,"")</x:f>
        <x:v>0.4925373134328358</x:v>
      </x:c>
      <x:c r="Q590" s="141" t="n">
        <x:f>ROUND(L590*(1+'Assumptions'!$B$7)/'Assumptions'!$B$9,0)*'Assumptions'!$B$9</x:f>
        <x:v>110</x:v>
      </x:c>
      <x:c r="R590" s="141" t="n">
        <x:f>Q590-M590</x:f>
        <x:v>43</x:v>
      </x:c>
      <x:c r="S590" s="143" t="n">
        <x:f>'Assumptions'!$B$8</x:f>
        <x:v>12</x:v>
      </x:c>
      <x:c r="T590" s="141" t="n">
        <x:f>N590*S590</x:f>
        <x:v>396</x:v>
      </x:c>
      <x:c r="U590" s="139" t="str">
        <x:v>Source Valid</x:v>
      </x:c>
      <x:c r="V590" s="139" t="str">
        <x:v>High</x:v>
      </x:c>
      <x:c r="W590" s="147" t="str">
        <x:v>Source wholesale and buying prices retained</x:v>
      </x:c>
      <x:c r="X590" s="139" t="str">
        <x:v>Ready</x:v>
      </x:c>
      <x:c r="Y590" s="144" t="b">
        <x:v>1</x:v>
      </x:c>
      <x:c r="Z590" s="139" t="str">
        <x:v>WS RATES.pdf</x:v>
      </x:c>
      <x:c r="AA590" s="139" t="n">
        <x:v>17</x:v>
      </x:c>
      <x:c r="AB590" s="139" t="n">
        <x:v>14</x:v>
      </x:c>
      <x:c r="AC590" s="139" t="str">
        <x:v>DRAFTING PAD LARGE</x:v>
      </x:c>
      <x:c r="AD590" s="145" t="n">
        <x:v>100</x:v>
      </x:c>
      <x:c r="AE590" s="147" t="str">
        <x:v>Merged across PDFs — Exact/source-linked match</x:v>
      </x:c>
      <x:c r="AF590" s="147" t="str">
        <x:v>Exact WS RATES.pdf name</x:v>
      </x:c>
      <x:c r="AG590" s="147" t="str">
        <x:v>Exact WS RATES.pdf category</x:v>
      </x:c>
      <x:c r="AH590" s="139" t="str">
        <x:v>WS-RATES:17:14</x:v>
      </x:c>
      <x:c r="AI590" s="146"/>
      <x:c r="AJ590" s="146"/>
      <x:c r="AK590" s="146"/>
      <x:c r="AL590" s="146"/>
      <x:c r="AM590" s="146"/>
      <x:c r="AN590" s="147" t="str"/>
    </x:row>
    <x:row r="591">
      <x:c r="A591" s="139" t="str">
        <x:v>RS-000590</x:v>
      </x:c>
      <x:c r="B591" s="147" t="str">
        <x:v>DRAFTING PAD MEDIUM</x:v>
      </x:c>
      <x:c r="C591" s="139" t="str">
        <x:v>CHINA</x:v>
      </x:c>
      <x:c r="D591" s="139" t="str">
        <x:v>Both</x:v>
      </x:c>
      <x:c r="E591" s="147" t="str">
        <x:v>From initial classified workbook</x:v>
      </x:c>
      <x:c r="F591" s="139" t="str">
        <x:v>Piece</x:v>
      </x:c>
      <x:c r="G591" s="139"/>
      <x:c r="H591" s="139" t="str">
        <x:v>Not stated</x:v>
      </x:c>
      <x:c r="I591" s="139" t="str">
        <x:v>PKR</x:v>
      </x:c>
      <x:c r="J591" s="140" t="n">
        <x:v>40</x:v>
      </x:c>
      <x:c r="K591" s="140" t="n">
        <x:v>35</x:v>
      </x:c>
      <x:c r="L591" s="140" t="n">
        <x:v>40</x:v>
      </x:c>
      <x:c r="M591" s="140" t="n">
        <x:v>35</x:v>
      </x:c>
      <x:c r="N591" s="141" t="n">
        <x:f>L591-M591</x:f>
        <x:v>5</x:v>
      </x:c>
      <x:c r="O591" s="142" t="n">
        <x:f>IF(L591&gt;0,N591/L591,"")</x:f>
        <x:v>0.125</x:v>
      </x:c>
      <x:c r="P591" s="142" t="n">
        <x:f>IF(M591&gt;0,N591/M591,"")</x:f>
        <x:v>0.14285714285714285</x:v>
      </x:c>
      <x:c r="Q591" s="141" t="n">
        <x:f>ROUND(L591*(1+'Assumptions'!$B$7)/'Assumptions'!$B$9,0)*'Assumptions'!$B$9</x:f>
        <x:v>45</x:v>
      </x:c>
      <x:c r="R591" s="141" t="n">
        <x:f>Q591-M591</x:f>
        <x:v>10</x:v>
      </x:c>
      <x:c r="S591" s="143" t="n">
        <x:f>'Assumptions'!$B$8</x:f>
        <x:v>12</x:v>
      </x:c>
      <x:c r="T591" s="141" t="n">
        <x:f>N591*S591</x:f>
        <x:v>60</x:v>
      </x:c>
      <x:c r="U591" s="139" t="str">
        <x:v>Source Valid</x:v>
      </x:c>
      <x:c r="V591" s="139" t="str">
        <x:v>High</x:v>
      </x:c>
      <x:c r="W591" s="147" t="str">
        <x:v>Source wholesale and buying prices retained</x:v>
      </x:c>
      <x:c r="X591" s="139" t="str">
        <x:v>Ready</x:v>
      </x:c>
      <x:c r="Y591" s="144" t="b">
        <x:v>1</x:v>
      </x:c>
      <x:c r="Z591" s="139" t="str">
        <x:v>WS RATES.pdf</x:v>
      </x:c>
      <x:c r="AA591" s="139" t="n">
        <x:v>17</x:v>
      </x:c>
      <x:c r="AB591" s="139" t="n">
        <x:v>15</x:v>
      </x:c>
      <x:c r="AC591" s="139" t="str">
        <x:v>DRAFTING PAD MEDIUM</x:v>
      </x:c>
      <x:c r="AD591" s="145" t="n">
        <x:v>40</x:v>
      </x:c>
      <x:c r="AE591" s="147" t="str">
        <x:v>Merged across PDFs — Exact/source-linked match</x:v>
      </x:c>
      <x:c r="AF591" s="147" t="str">
        <x:v>Exact WS RATES.pdf name</x:v>
      </x:c>
      <x:c r="AG591" s="147" t="str">
        <x:v>Exact WS RATES.pdf category</x:v>
      </x:c>
      <x:c r="AH591" s="139" t="str">
        <x:v>WS-RATES:17:15</x:v>
      </x:c>
      <x:c r="AI591" s="146"/>
      <x:c r="AJ591" s="146"/>
      <x:c r="AK591" s="146"/>
      <x:c r="AL591" s="146"/>
      <x:c r="AM591" s="146"/>
      <x:c r="AN591" s="147" t="str"/>
    </x:row>
    <x:row r="592">
      <x:c r="A592" s="139" t="str">
        <x:v>RS-000591</x:v>
      </x:c>
      <x:c r="B592" s="147" t="str">
        <x:v>FILE FLAPER</x:v>
      </x:c>
      <x:c r="C592" s="139" t="str">
        <x:v>CHINA DAIRIES</x:v>
      </x:c>
      <x:c r="D592" s="139" t="str">
        <x:v>Both</x:v>
      </x:c>
      <x:c r="E592" s="147" t="str">
        <x:v>From initial classified workbook</x:v>
      </x:c>
      <x:c r="F592" s="139" t="str">
        <x:v>Piece</x:v>
      </x:c>
      <x:c r="G592" s="139"/>
      <x:c r="H592" s="139" t="str">
        <x:v>Not stated</x:v>
      </x:c>
      <x:c r="I592" s="139" t="str">
        <x:v>PKR</x:v>
      </x:c>
      <x:c r="J592" s="140" t="n">
        <x:v>20</x:v>
      </x:c>
      <x:c r="K592" s="140" t="n">
        <x:v>14</x:v>
      </x:c>
      <x:c r="L592" s="140" t="n">
        <x:v>20</x:v>
      </x:c>
      <x:c r="M592" s="140" t="n">
        <x:v>14</x:v>
      </x:c>
      <x:c r="N592" s="141" t="n">
        <x:f>L592-M592</x:f>
        <x:v>6</x:v>
      </x:c>
      <x:c r="O592" s="142" t="n">
        <x:f>IF(L592&gt;0,N592/L592,"")</x:f>
        <x:v>0.3</x:v>
      </x:c>
      <x:c r="P592" s="142" t="n">
        <x:f>IF(M592&gt;0,N592/M592,"")</x:f>
        <x:v>0.42857142857142855</x:v>
      </x:c>
      <x:c r="Q592" s="141" t="n">
        <x:f>ROUND(L592*(1+'Assumptions'!$B$7)/'Assumptions'!$B$9,0)*'Assumptions'!$B$9</x:f>
        <x:v>20</x:v>
      </x:c>
      <x:c r="R592" s="141" t="n">
        <x:f>Q592-M592</x:f>
        <x:v>6</x:v>
      </x:c>
      <x:c r="S592" s="143" t="n">
        <x:f>'Assumptions'!$B$8</x:f>
        <x:v>12</x:v>
      </x:c>
      <x:c r="T592" s="141" t="n">
        <x:f>N592*S592</x:f>
        <x:v>72</x:v>
      </x:c>
      <x:c r="U592" s="139" t="str">
        <x:v>Source Valid</x:v>
      </x:c>
      <x:c r="V592" s="139" t="str">
        <x:v>High</x:v>
      </x:c>
      <x:c r="W592" s="147" t="str">
        <x:v>Source wholesale and buying prices retained</x:v>
      </x:c>
      <x:c r="X592" s="139" t="str">
        <x:v>Ready</x:v>
      </x:c>
      <x:c r="Y592" s="144" t="b">
        <x:v>1</x:v>
      </x:c>
      <x:c r="Z592" s="139" t="str">
        <x:v>WS RATES.pdf</x:v>
      </x:c>
      <x:c r="AA592" s="139" t="n">
        <x:v>17</x:v>
      </x:c>
      <x:c r="AB592" s="139" t="n">
        <x:v>16</x:v>
      </x:c>
      <x:c r="AC592" s="139" t="str">
        <x:v>FILE FLAPER</x:v>
      </x:c>
      <x:c r="AD592" s="145" t="n">
        <x:v>20</x:v>
      </x:c>
      <x:c r="AE592" s="147" t="str">
        <x:v>Merged across PDFs — Exact/source-linked match</x:v>
      </x:c>
      <x:c r="AF592" s="147" t="str">
        <x:v>Exact WS RATES.pdf name</x:v>
      </x:c>
      <x:c r="AG592" s="147" t="str">
        <x:v>Exact WS RATES.pdf category</x:v>
      </x:c>
      <x:c r="AH592" s="139" t="str">
        <x:v>WS-RATES:17:16</x:v>
      </x:c>
      <x:c r="AI592" s="146"/>
      <x:c r="AJ592" s="146"/>
      <x:c r="AK592" s="146"/>
      <x:c r="AL592" s="146"/>
      <x:c r="AM592" s="146"/>
      <x:c r="AN592" s="147" t="str"/>
    </x:row>
    <x:row r="593">
      <x:c r="A593" s="139" t="str">
        <x:v>RS-000592</x:v>
      </x:c>
      <x:c r="B593" s="147" t="str">
        <x:v>DAY BOOK NO 200</x:v>
      </x:c>
      <x:c r="C593" s="139" t="str">
        <x:v>GATTA REGISTER</x:v>
      </x:c>
      <x:c r="D593" s="139" t="str">
        <x:v>Both</x:v>
      </x:c>
      <x:c r="E593" s="147" t="str">
        <x:v>From initial classified workbook</x:v>
      </x:c>
      <x:c r="F593" s="139" t="str">
        <x:v>Piece</x:v>
      </x:c>
      <x:c r="G593" s="139"/>
      <x:c r="H593" s="139" t="str">
        <x:v>Not stated</x:v>
      </x:c>
      <x:c r="I593" s="139" t="str">
        <x:v>PKR</x:v>
      </x:c>
      <x:c r="J593" s="140" t="n">
        <x:v>600</x:v>
      </x:c>
      <x:c r="K593" s="140" t="n">
        <x:v>520</x:v>
      </x:c>
      <x:c r="L593" s="140" t="n">
        <x:v>600</x:v>
      </x:c>
      <x:c r="M593" s="140" t="n">
        <x:v>520</x:v>
      </x:c>
      <x:c r="N593" s="141" t="n">
        <x:f>L593-M593</x:f>
        <x:v>80</x:v>
      </x:c>
      <x:c r="O593" s="142" t="n">
        <x:f>IF(L593&gt;0,N593/L593,"")</x:f>
        <x:v>0.13333333333333333</x:v>
      </x:c>
      <x:c r="P593" s="142" t="n">
        <x:f>IF(M593&gt;0,N593/M593,"")</x:f>
        <x:v>0.15384615384615385</x:v>
      </x:c>
      <x:c r="Q593" s="141" t="n">
        <x:f>ROUND(L593*(1+'Assumptions'!$B$7)/'Assumptions'!$B$9,0)*'Assumptions'!$B$9</x:f>
        <x:v>660</x:v>
      </x:c>
      <x:c r="R593" s="141" t="n">
        <x:f>Q593-M593</x:f>
        <x:v>140</x:v>
      </x:c>
      <x:c r="S593" s="143" t="n">
        <x:f>'Assumptions'!$B$8</x:f>
        <x:v>12</x:v>
      </x:c>
      <x:c r="T593" s="141" t="n">
        <x:f>N593*S593</x:f>
        <x:v>960</x:v>
      </x:c>
      <x:c r="U593" s="139" t="str">
        <x:v>Source Valid</x:v>
      </x:c>
      <x:c r="V593" s="139" t="str">
        <x:v>High</x:v>
      </x:c>
      <x:c r="W593" s="147" t="str">
        <x:v>Source wholesale and buying prices retained</x:v>
      </x:c>
      <x:c r="X593" s="139" t="str">
        <x:v>Ready</x:v>
      </x:c>
      <x:c r="Y593" s="144" t="b">
        <x:v>1</x:v>
      </x:c>
      <x:c r="Z593" s="139" t="str">
        <x:v>WS RATES.pdf</x:v>
      </x:c>
      <x:c r="AA593" s="139" t="n">
        <x:v>17</x:v>
      </x:c>
      <x:c r="AB593" s="139" t="n">
        <x:v>17</x:v>
      </x:c>
      <x:c r="AC593" s="139" t="str">
        <x:v>DAY BOOK NO 200</x:v>
      </x:c>
      <x:c r="AD593" s="145" t="n">
        <x:v>600</x:v>
      </x:c>
      <x:c r="AE593" s="147" t="str">
        <x:v>Merged across PDFs — Exact/source-linked match</x:v>
      </x:c>
      <x:c r="AF593" s="147" t="str">
        <x:v>Exact WS RATES.pdf name</x:v>
      </x:c>
      <x:c r="AG593" s="147" t="str">
        <x:v>Exact WS RATES.pdf category</x:v>
      </x:c>
      <x:c r="AH593" s="139" t="str">
        <x:v>WS-RATES:17:17</x:v>
      </x:c>
      <x:c r="AI593" s="146"/>
      <x:c r="AJ593" s="146"/>
      <x:c r="AK593" s="146"/>
      <x:c r="AL593" s="146"/>
      <x:c r="AM593" s="146"/>
      <x:c r="AN593" s="147" t="str"/>
    </x:row>
    <x:row r="594">
      <x:c r="A594" s="139" t="str">
        <x:v>RS-000593</x:v>
      </x:c>
      <x:c r="B594" s="147" t="str">
        <x:v>LUDDO DANA COLOUR(18MM)</x:v>
      </x:c>
      <x:c r="C594" s="139" t="str">
        <x:v>CHINA</x:v>
      </x:c>
      <x:c r="D594" s="139" t="str">
        <x:v>Both</x:v>
      </x:c>
      <x:c r="E594" s="147" t="str">
        <x:v>From initial classified workbook</x:v>
      </x:c>
      <x:c r="F594" s="139" t="str">
        <x:v>Piece</x:v>
      </x:c>
      <x:c r="G594" s="139"/>
      <x:c r="H594" s="139" t="str">
        <x:v>Not stated</x:v>
      </x:c>
      <x:c r="I594" s="139" t="str">
        <x:v>PKR</x:v>
      </x:c>
      <x:c r="J594" s="140" t="n">
        <x:v>16</x:v>
      </x:c>
      <x:c r="K594" s="140" t="n">
        <x:v>13.5</x:v>
      </x:c>
      <x:c r="L594" s="140" t="n">
        <x:v>16</x:v>
      </x:c>
      <x:c r="M594" s="140" t="n">
        <x:v>13.5</x:v>
      </x:c>
      <x:c r="N594" s="141" t="n">
        <x:f>L594-M594</x:f>
        <x:v>2.5</x:v>
      </x:c>
      <x:c r="O594" s="142" t="n">
        <x:f>IF(L594&gt;0,N594/L594,"")</x:f>
        <x:v>0.15625</x:v>
      </x:c>
      <x:c r="P594" s="142" t="n">
        <x:f>IF(M594&gt;0,N594/M594,"")</x:f>
        <x:v>0.18518518518518517</x:v>
      </x:c>
      <x:c r="Q594" s="141" t="n">
        <x:f>ROUND(L594*(1+'Assumptions'!$B$7)/'Assumptions'!$B$9,0)*'Assumptions'!$B$9</x:f>
        <x:v>20</x:v>
      </x:c>
      <x:c r="R594" s="141" t="n">
        <x:f>Q594-M594</x:f>
        <x:v>6.5</x:v>
      </x:c>
      <x:c r="S594" s="143" t="n">
        <x:f>'Assumptions'!$B$8</x:f>
        <x:v>12</x:v>
      </x:c>
      <x:c r="T594" s="141" t="n">
        <x:f>N594*S594</x:f>
        <x:v>30</x:v>
      </x:c>
      <x:c r="U594" s="139" t="str">
        <x:v>Source Valid</x:v>
      </x:c>
      <x:c r="V594" s="139" t="str">
        <x:v>High</x:v>
      </x:c>
      <x:c r="W594" s="147" t="str">
        <x:v>Source wholesale and buying prices retained</x:v>
      </x:c>
      <x:c r="X594" s="139" t="str">
        <x:v>Ready</x:v>
      </x:c>
      <x:c r="Y594" s="144" t="b">
        <x:v>1</x:v>
      </x:c>
      <x:c r="Z594" s="139" t="str">
        <x:v>WS RATES.pdf</x:v>
      </x:c>
      <x:c r="AA594" s="139" t="n">
        <x:v>17</x:v>
      </x:c>
      <x:c r="AB594" s="139" t="n">
        <x:v>18</x:v>
      </x:c>
      <x:c r="AC594" s="139" t="str">
        <x:v>LUDDO DANA COLOUR(18M</x:v>
      </x:c>
      <x:c r="AD594" s="145" t="n">
        <x:v>16</x:v>
      </x:c>
      <x:c r="AE594" s="147" t="str">
        <x:v>Merged across PDFs — Truncated-name completion</x:v>
      </x:c>
      <x:c r="AF594" s="147" t="str">
        <x:v>Completed/updated from WS RATES.pdf</x:v>
      </x:c>
      <x:c r="AG594" s="147" t="str">
        <x:v>Exact WS RATES.pdf category</x:v>
      </x:c>
      <x:c r="AH594" s="139" t="str">
        <x:v>WS-RATES:17:18</x:v>
      </x:c>
      <x:c r="AI594" s="146"/>
      <x:c r="AJ594" s="146"/>
      <x:c r="AK594" s="146"/>
      <x:c r="AL594" s="146"/>
      <x:c r="AM594" s="146"/>
      <x:c r="AN594" s="147" t="str"/>
    </x:row>
    <x:row r="595">
      <x:c r="A595" s="139" t="str">
        <x:v>RS-000594</x:v>
      </x:c>
      <x:c r="B595" s="147" t="str">
        <x:v>UNI EYE (BOX)</x:v>
      </x:c>
      <x:c r="C595" s="139" t="str">
        <x:v>GEL PEN</x:v>
      </x:c>
      <x:c r="D595" s="139" t="str">
        <x:v>Both</x:v>
      </x:c>
      <x:c r="E595" s="147" t="str">
        <x:v>From initial classified workbook</x:v>
      </x:c>
      <x:c r="F595" s="139" t="str">
        <x:v>Box</x:v>
      </x:c>
      <x:c r="G595" s="139"/>
      <x:c r="H595" s="139" t="str">
        <x:v>Not stated</x:v>
      </x:c>
      <x:c r="I595" s="139" t="str">
        <x:v>PKR</x:v>
      </x:c>
      <x:c r="J595" s="140" t="n">
        <x:v>3120</x:v>
      </x:c>
      <x:c r="K595" s="140" t="n">
        <x:v>3000</x:v>
      </x:c>
      <x:c r="L595" s="140" t="n">
        <x:v>3120</x:v>
      </x:c>
      <x:c r="M595" s="140" t="n">
        <x:v>3000</x:v>
      </x:c>
      <x:c r="N595" s="141" t="n">
        <x:f>L595-M595</x:f>
        <x:v>120</x:v>
      </x:c>
      <x:c r="O595" s="142" t="n">
        <x:f>IF(L595&gt;0,N595/L595,"")</x:f>
        <x:v>0.038461538461538464</x:v>
      </x:c>
      <x:c r="P595" s="142" t="n">
        <x:f>IF(M595&gt;0,N595/M595,"")</x:f>
        <x:v>0.04</x:v>
      </x:c>
      <x:c r="Q595" s="141" t="n">
        <x:f>ROUND(L595*(1+'Assumptions'!$B$7)/'Assumptions'!$B$9,0)*'Assumptions'!$B$9</x:f>
        <x:v>3430</x:v>
      </x:c>
      <x:c r="R595" s="141" t="n">
        <x:f>Q595-M595</x:f>
        <x:v>430</x:v>
      </x:c>
      <x:c r="S595" s="143" t="n">
        <x:f>'Assumptions'!$B$8</x:f>
        <x:v>12</x:v>
      </x:c>
      <x:c r="T595" s="141" t="n">
        <x:f>N595*S595</x:f>
        <x:v>1440</x:v>
      </x:c>
      <x:c r="U595" s="139" t="str">
        <x:v>Source Valid</x:v>
      </x:c>
      <x:c r="V595" s="139" t="str">
        <x:v>High</x:v>
      </x:c>
      <x:c r="W595" s="147" t="str">
        <x:v>Source wholesale and buying prices retained</x:v>
      </x:c>
      <x:c r="X595" s="139" t="str">
        <x:v>Ready</x:v>
      </x:c>
      <x:c r="Y595" s="144" t="b">
        <x:v>1</x:v>
      </x:c>
      <x:c r="Z595" s="139" t="str">
        <x:v>WS RATES.pdf</x:v>
      </x:c>
      <x:c r="AA595" s="139" t="n">
        <x:v>17</x:v>
      </x:c>
      <x:c r="AB595" s="139" t="n">
        <x:v>19</x:v>
      </x:c>
      <x:c r="AC595" s="139" t="str">
        <x:v>UNI EYE (BOX)</x:v>
      </x:c>
      <x:c r="AD595" s="145" t="n">
        <x:v>3120</x:v>
      </x:c>
      <x:c r="AE595" s="147" t="str">
        <x:v>Merged across PDFs — Exact/source-linked match</x:v>
      </x:c>
      <x:c r="AF595" s="147" t="str">
        <x:v>Exact WS RATES.pdf name</x:v>
      </x:c>
      <x:c r="AG595" s="147" t="str">
        <x:v>Exact WS RATES.pdf category</x:v>
      </x:c>
      <x:c r="AH595" s="139" t="str">
        <x:v>WS-RATES:17:19</x:v>
      </x:c>
      <x:c r="AI595" s="146"/>
      <x:c r="AJ595" s="146"/>
      <x:c r="AK595" s="146"/>
      <x:c r="AL595" s="146"/>
      <x:c r="AM595" s="146"/>
      <x:c r="AN595" s="147" t="str"/>
    </x:row>
    <x:row r="596">
      <x:c r="A596" s="139" t="str">
        <x:v>RS-000595</x:v>
      </x:c>
      <x:c r="B596" s="147" t="str">
        <x:v>UNI SIGNO (BOX)</x:v>
      </x:c>
      <x:c r="C596" s="139" t="str">
        <x:v>GEL PEN</x:v>
      </x:c>
      <x:c r="D596" s="139" t="str">
        <x:v>Both</x:v>
      </x:c>
      <x:c r="E596" s="147" t="str">
        <x:v>From initial classified workbook</x:v>
      </x:c>
      <x:c r="F596" s="139" t="str">
        <x:v>Box</x:v>
      </x:c>
      <x:c r="G596" s="139"/>
      <x:c r="H596" s="139" t="str">
        <x:v>Not stated</x:v>
      </x:c>
      <x:c r="I596" s="139" t="str">
        <x:v>PKR</x:v>
      </x:c>
      <x:c r="J596" s="140" t="n">
        <x:v>1500</x:v>
      </x:c>
      <x:c r="K596" s="140" t="n">
        <x:v>1280</x:v>
      </x:c>
      <x:c r="L596" s="140" t="n">
        <x:v>1500</x:v>
      </x:c>
      <x:c r="M596" s="140" t="n">
        <x:v>1280</x:v>
      </x:c>
      <x:c r="N596" s="141" t="n">
        <x:f>L596-M596</x:f>
        <x:v>220</x:v>
      </x:c>
      <x:c r="O596" s="142" t="n">
        <x:f>IF(L596&gt;0,N596/L596,"")</x:f>
        <x:v>0.14666666666666667</x:v>
      </x:c>
      <x:c r="P596" s="142" t="n">
        <x:f>IF(M596&gt;0,N596/M596,"")</x:f>
        <x:v>0.171875</x:v>
      </x:c>
      <x:c r="Q596" s="141" t="n">
        <x:f>ROUND(L596*(1+'Assumptions'!$B$7)/'Assumptions'!$B$9,0)*'Assumptions'!$B$9</x:f>
        <x:v>1650</x:v>
      </x:c>
      <x:c r="R596" s="141" t="n">
        <x:f>Q596-M596</x:f>
        <x:v>370</x:v>
      </x:c>
      <x:c r="S596" s="143" t="n">
        <x:f>'Assumptions'!$B$8</x:f>
        <x:v>12</x:v>
      </x:c>
      <x:c r="T596" s="141" t="n">
        <x:f>N596*S596</x:f>
        <x:v>2640</x:v>
      </x:c>
      <x:c r="U596" s="139" t="str">
        <x:v>Source Valid</x:v>
      </x:c>
      <x:c r="V596" s="139" t="str">
        <x:v>High</x:v>
      </x:c>
      <x:c r="W596" s="147" t="str">
        <x:v>Source wholesale and buying prices retained</x:v>
      </x:c>
      <x:c r="X596" s="139" t="str">
        <x:v>Ready</x:v>
      </x:c>
      <x:c r="Y596" s="144" t="b">
        <x:v>1</x:v>
      </x:c>
      <x:c r="Z596" s="139" t="str">
        <x:v>WS RATES.pdf</x:v>
      </x:c>
      <x:c r="AA596" s="139" t="n">
        <x:v>17</x:v>
      </x:c>
      <x:c r="AB596" s="139" t="n">
        <x:v>20</x:v>
      </x:c>
      <x:c r="AC596" s="139" t="str">
        <x:v>UNI SIGNO (BOX)</x:v>
      </x:c>
      <x:c r="AD596" s="145" t="n">
        <x:v>1500</x:v>
      </x:c>
      <x:c r="AE596" s="147" t="str">
        <x:v>Merged across PDFs — Exact/source-linked match</x:v>
      </x:c>
      <x:c r="AF596" s="147" t="str">
        <x:v>Exact WS RATES.pdf name</x:v>
      </x:c>
      <x:c r="AG596" s="147" t="str">
        <x:v>Exact WS RATES.pdf category</x:v>
      </x:c>
      <x:c r="AH596" s="139" t="str">
        <x:v>WS-RATES:17:20</x:v>
      </x:c>
      <x:c r="AI596" s="146"/>
      <x:c r="AJ596" s="146"/>
      <x:c r="AK596" s="146"/>
      <x:c r="AL596" s="146"/>
      <x:c r="AM596" s="146"/>
      <x:c r="AN596" s="147" t="str"/>
    </x:row>
    <x:row r="597">
      <x:c r="A597" s="139" t="str">
        <x:v>RS-000596</x:v>
      </x:c>
      <x:c r="B597" s="147" t="str">
        <x:v>3D STICKERS SMALL NEW</x:v>
      </x:c>
      <x:c r="C597" s="139" t="str">
        <x:v>STICKERS</x:v>
      </x:c>
      <x:c r="D597" s="139" t="str">
        <x:v>Both</x:v>
      </x:c>
      <x:c r="E597" s="147" t="str">
        <x:v>From initial classified workbook</x:v>
      </x:c>
      <x:c r="F597" s="139" t="str">
        <x:v>Piece</x:v>
      </x:c>
      <x:c r="G597" s="139"/>
      <x:c r="H597" s="139" t="str">
        <x:v>Not stated</x:v>
      </x:c>
      <x:c r="I597" s="139" t="str">
        <x:v>PKR</x:v>
      </x:c>
      <x:c r="J597" s="140" t="n">
        <x:v>70</x:v>
      </x:c>
      <x:c r="K597" s="140" t="n">
        <x:v>55</x:v>
      </x:c>
      <x:c r="L597" s="140" t="n">
        <x:v>70</x:v>
      </x:c>
      <x:c r="M597" s="140" t="n">
        <x:v>55</x:v>
      </x:c>
      <x:c r="N597" s="141" t="n">
        <x:f>L597-M597</x:f>
        <x:v>15</x:v>
      </x:c>
      <x:c r="O597" s="142" t="n">
        <x:f>IF(L597&gt;0,N597/L597,"")</x:f>
        <x:v>0.21428571428571427</x:v>
      </x:c>
      <x:c r="P597" s="142" t="n">
        <x:f>IF(M597&gt;0,N597/M597,"")</x:f>
        <x:v>0.2727272727272727</x:v>
      </x:c>
      <x:c r="Q597" s="141" t="n">
        <x:f>ROUND(L597*(1+'Assumptions'!$B$7)/'Assumptions'!$B$9,0)*'Assumptions'!$B$9</x:f>
        <x:v>75</x:v>
      </x:c>
      <x:c r="R597" s="141" t="n">
        <x:f>Q597-M597</x:f>
        <x:v>20</x:v>
      </x:c>
      <x:c r="S597" s="143" t="n">
        <x:f>'Assumptions'!$B$8</x:f>
        <x:v>12</x:v>
      </x:c>
      <x:c r="T597" s="141" t="n">
        <x:f>N597*S597</x:f>
        <x:v>180</x:v>
      </x:c>
      <x:c r="U597" s="139" t="str">
        <x:v>Source Valid</x:v>
      </x:c>
      <x:c r="V597" s="139" t="str">
        <x:v>High</x:v>
      </x:c>
      <x:c r="W597" s="147" t="str">
        <x:v>Source wholesale and buying prices retained</x:v>
      </x:c>
      <x:c r="X597" s="139" t="str">
        <x:v>Ready</x:v>
      </x:c>
      <x:c r="Y597" s="144" t="b">
        <x:v>1</x:v>
      </x:c>
      <x:c r="Z597" s="139" t="str">
        <x:v>WS RATES.pdf</x:v>
      </x:c>
      <x:c r="AA597" s="139" t="n">
        <x:v>17</x:v>
      </x:c>
      <x:c r="AB597" s="139" t="n">
        <x:v>21</x:v>
      </x:c>
      <x:c r="AC597" s="139" t="str">
        <x:v>3D STICKERS SMALL NEW</x:v>
      </x:c>
      <x:c r="AD597" s="145" t="n">
        <x:v>70</x:v>
      </x:c>
      <x:c r="AE597" s="147" t="str">
        <x:v>Merged across PDFs — Exact/source-linked match</x:v>
      </x:c>
      <x:c r="AF597" s="147" t="str">
        <x:v>Exact WS RATES.pdf name</x:v>
      </x:c>
      <x:c r="AG597" s="147" t="str">
        <x:v>Exact WS RATES.pdf category</x:v>
      </x:c>
      <x:c r="AH597" s="139" t="str">
        <x:v>WS-RATES:17:21</x:v>
      </x:c>
      <x:c r="AI597" s="146"/>
      <x:c r="AJ597" s="146"/>
      <x:c r="AK597" s="146"/>
      <x:c r="AL597" s="146"/>
      <x:c r="AM597" s="146"/>
      <x:c r="AN597" s="147" t="str"/>
    </x:row>
    <x:row r="598">
      <x:c r="A598" s="139" t="str">
        <x:v>RS-000597</x:v>
      </x:c>
      <x:c r="B598" s="147" t="str">
        <x:v>3D STICKER NEW (1PCS)</x:v>
      </x:c>
      <x:c r="C598" s="139" t="str">
        <x:v>STICKERS</x:v>
      </x:c>
      <x:c r="D598" s="139" t="str">
        <x:v>Both</x:v>
      </x:c>
      <x:c r="E598" s="147" t="str">
        <x:v>From initial classified workbook</x:v>
      </x:c>
      <x:c r="F598" s="139" t="str">
        <x:v>Piece</x:v>
      </x:c>
      <x:c r="G598" s="139" t="n">
        <x:v>1</x:v>
      </x:c>
      <x:c r="H598" s="139" t="str">
        <x:v>Parsed from product name</x:v>
      </x:c>
      <x:c r="I598" s="139" t="str">
        <x:v>PKR</x:v>
      </x:c>
      <x:c r="J598" s="140" t="n">
        <x:v>125</x:v>
      </x:c>
      <x:c r="K598" s="140" t="n">
        <x:v>100</x:v>
      </x:c>
      <x:c r="L598" s="140" t="n">
        <x:v>125</x:v>
      </x:c>
      <x:c r="M598" s="140" t="n">
        <x:v>100</x:v>
      </x:c>
      <x:c r="N598" s="141" t="n">
        <x:f>L598-M598</x:f>
        <x:v>25</x:v>
      </x:c>
      <x:c r="O598" s="142" t="n">
        <x:f>IF(L598&gt;0,N598/L598,"")</x:f>
        <x:v>0.2</x:v>
      </x:c>
      <x:c r="P598" s="142" t="n">
        <x:f>IF(M598&gt;0,N598/M598,"")</x:f>
        <x:v>0.25</x:v>
      </x:c>
      <x:c r="Q598" s="141" t="n">
        <x:f>ROUND(L598*(1+'Assumptions'!$B$7)/'Assumptions'!$B$9,0)*'Assumptions'!$B$9</x:f>
        <x:v>140</x:v>
      </x:c>
      <x:c r="R598" s="141" t="n">
        <x:f>Q598-M598</x:f>
        <x:v>40</x:v>
      </x:c>
      <x:c r="S598" s="143" t="n">
        <x:f>'Assumptions'!$B$8</x:f>
        <x:v>12</x:v>
      </x:c>
      <x:c r="T598" s="141" t="n">
        <x:f>N598*S598</x:f>
        <x:v>300</x:v>
      </x:c>
      <x:c r="U598" s="139" t="str">
        <x:v>Source Valid</x:v>
      </x:c>
      <x:c r="V598" s="139" t="str">
        <x:v>High</x:v>
      </x:c>
      <x:c r="W598" s="147" t="str">
        <x:v>Source wholesale and buying prices retained</x:v>
      </x:c>
      <x:c r="X598" s="139" t="str">
        <x:v>Ready</x:v>
      </x:c>
      <x:c r="Y598" s="144" t="b">
        <x:v>1</x:v>
      </x:c>
      <x:c r="Z598" s="139" t="str">
        <x:v>WS RATES.pdf</x:v>
      </x:c>
      <x:c r="AA598" s="139" t="n">
        <x:v>17</x:v>
      </x:c>
      <x:c r="AB598" s="139" t="n">
        <x:v>22</x:v>
      </x:c>
      <x:c r="AC598" s="139" t="str">
        <x:v>3D STICKER NEW (1PCS)</x:v>
      </x:c>
      <x:c r="AD598" s="145" t="n">
        <x:v>125</x:v>
      </x:c>
      <x:c r="AE598" s="147" t="str">
        <x:v>Merged across PDFs — Exact/source-linked match</x:v>
      </x:c>
      <x:c r="AF598" s="147" t="str">
        <x:v>Exact WS RATES.pdf name</x:v>
      </x:c>
      <x:c r="AG598" s="147" t="str">
        <x:v>Exact WS RATES.pdf category</x:v>
      </x:c>
      <x:c r="AH598" s="139" t="str">
        <x:v>WS-RATES:17:22</x:v>
      </x:c>
      <x:c r="AI598" s="146"/>
      <x:c r="AJ598" s="146"/>
      <x:c r="AK598" s="146"/>
      <x:c r="AL598" s="146"/>
      <x:c r="AM598" s="146"/>
      <x:c r="AN598" s="147" t="str"/>
    </x:row>
    <x:row r="599">
      <x:c r="A599" s="139" t="str">
        <x:v>RS-000598</x:v>
      </x:c>
      <x:c r="B599" s="147" t="str">
        <x:v>ORO OKTAVE STAPLER (24/6)</x:v>
      </x:c>
      <x:c r="C599" s="139" t="str">
        <x:v>STAPLERS</x:v>
      </x:c>
      <x:c r="D599" s="139" t="str">
        <x:v>Both</x:v>
      </x:c>
      <x:c r="E599" s="147" t="str">
        <x:v>From initial classified workbook</x:v>
      </x:c>
      <x:c r="F599" s="139" t="str">
        <x:v>Piece</x:v>
      </x:c>
      <x:c r="G599" s="139"/>
      <x:c r="H599" s="139" t="str">
        <x:v>Not stated</x:v>
      </x:c>
      <x:c r="I599" s="139" t="str">
        <x:v>PKR</x:v>
      </x:c>
      <x:c r="J599" s="140" t="n">
        <x:v>370</x:v>
      </x:c>
      <x:c r="K599" s="140" t="n">
        <x:v>330</x:v>
      </x:c>
      <x:c r="L599" s="140" t="n">
        <x:v>370</x:v>
      </x:c>
      <x:c r="M599" s="140" t="n">
        <x:v>330</x:v>
      </x:c>
      <x:c r="N599" s="141" t="n">
        <x:f>L599-M599</x:f>
        <x:v>40</x:v>
      </x:c>
      <x:c r="O599" s="142" t="n">
        <x:f>IF(L599&gt;0,N599/L599,"")</x:f>
        <x:v>0.10810810810810811</x:v>
      </x:c>
      <x:c r="P599" s="142" t="n">
        <x:f>IF(M599&gt;0,N599/M599,"")</x:f>
        <x:v>0.12121212121212122</x:v>
      </x:c>
      <x:c r="Q599" s="141" t="n">
        <x:f>ROUND(L599*(1+'Assumptions'!$B$7)/'Assumptions'!$B$9,0)*'Assumptions'!$B$9</x:f>
        <x:v>405</x:v>
      </x:c>
      <x:c r="R599" s="141" t="n">
        <x:f>Q599-M599</x:f>
        <x:v>75</x:v>
      </x:c>
      <x:c r="S599" s="143" t="n">
        <x:f>'Assumptions'!$B$8</x:f>
        <x:v>12</x:v>
      </x:c>
      <x:c r="T599" s="141" t="n">
        <x:f>N599*S599</x:f>
        <x:v>480</x:v>
      </x:c>
      <x:c r="U599" s="139" t="str">
        <x:v>Source Valid</x:v>
      </x:c>
      <x:c r="V599" s="139" t="str">
        <x:v>High</x:v>
      </x:c>
      <x:c r="W599" s="147" t="str">
        <x:v>Source wholesale and buying prices retained</x:v>
      </x:c>
      <x:c r="X599" s="139" t="str">
        <x:v>Ready</x:v>
      </x:c>
      <x:c r="Y599" s="144" t="b">
        <x:v>1</x:v>
      </x:c>
      <x:c r="Z599" s="139" t="str">
        <x:v>WS RATES.pdf</x:v>
      </x:c>
      <x:c r="AA599" s="139" t="n">
        <x:v>17</x:v>
      </x:c>
      <x:c r="AB599" s="139" t="n">
        <x:v>23</x:v>
      </x:c>
      <x:c r="AC599" s="139" t="str">
        <x:v>ORO OKTAVE STAPLER (24/6</x:v>
      </x:c>
      <x:c r="AD599" s="145" t="n">
        <x:v>370</x:v>
      </x:c>
      <x:c r="AE599" s="147" t="str">
        <x:v>Merged across PDFs — Exact/source-linked match</x:v>
      </x:c>
      <x:c r="AF599" s="147" t="str">
        <x:v>Completed/updated from WS RATES.pdf</x:v>
      </x:c>
      <x:c r="AG599" s="147" t="str">
        <x:v>Exact WS RATES.pdf category</x:v>
      </x:c>
      <x:c r="AH599" s="139" t="str">
        <x:v>WS-RATES:17:23</x:v>
      </x:c>
      <x:c r="AI599" s="146"/>
      <x:c r="AJ599" s="146"/>
      <x:c r="AK599" s="146"/>
      <x:c r="AL599" s="146"/>
      <x:c r="AM599" s="146"/>
      <x:c r="AN599" s="147" t="str"/>
    </x:row>
    <x:row r="600">
      <x:c r="A600" s="139" t="str">
        <x:v>RS-000599</x:v>
      </x:c>
      <x:c r="B600" s="147" t="str">
        <x:v>MERCURY BRITO POINTER</x:v>
      </x:c>
      <x:c r="C600" s="139" t="str">
        <x:v>POINTER</x:v>
      </x:c>
      <x:c r="D600" s="139" t="str">
        <x:v>Both</x:v>
      </x:c>
      <x:c r="E600" s="147" t="str">
        <x:v>From initial classified workbook</x:v>
      </x:c>
      <x:c r="F600" s="139" t="str">
        <x:v>Piece</x:v>
      </x:c>
      <x:c r="G600" s="139"/>
      <x:c r="H600" s="139" t="str">
        <x:v>Not stated</x:v>
      </x:c>
      <x:c r="I600" s="139" t="str">
        <x:v>PKR</x:v>
      </x:c>
      <x:c r="J600" s="140" t="n">
        <x:v>225</x:v>
      </x:c>
      <x:c r="K600" s="140" t="n">
        <x:v>209</x:v>
      </x:c>
      <x:c r="L600" s="140" t="n">
        <x:v>225</x:v>
      </x:c>
      <x:c r="M600" s="140" t="n">
        <x:v>209</x:v>
      </x:c>
      <x:c r="N600" s="141" t="n">
        <x:f>L600-M600</x:f>
        <x:v>16</x:v>
      </x:c>
      <x:c r="O600" s="142" t="n">
        <x:f>IF(L600&gt;0,N600/L600,"")</x:f>
        <x:v>0.07111111111111111</x:v>
      </x:c>
      <x:c r="P600" s="142" t="n">
        <x:f>IF(M600&gt;0,N600/M600,"")</x:f>
        <x:v>0.07655502392344497</x:v>
      </x:c>
      <x:c r="Q600" s="141" t="n">
        <x:f>ROUND(L600*(1+'Assumptions'!$B$7)/'Assumptions'!$B$9,0)*'Assumptions'!$B$9</x:f>
        <x:v>250</x:v>
      </x:c>
      <x:c r="R600" s="141" t="n">
        <x:f>Q600-M600</x:f>
        <x:v>41</x:v>
      </x:c>
      <x:c r="S600" s="143" t="n">
        <x:f>'Assumptions'!$B$8</x:f>
        <x:v>12</x:v>
      </x:c>
      <x:c r="T600" s="141" t="n">
        <x:f>N600*S600</x:f>
        <x:v>192</x:v>
      </x:c>
      <x:c r="U600" s="139" t="str">
        <x:v>Source Valid</x:v>
      </x:c>
      <x:c r="V600" s="139" t="str">
        <x:v>High</x:v>
      </x:c>
      <x:c r="W600" s="147" t="str">
        <x:v>Source wholesale and buying prices retained</x:v>
      </x:c>
      <x:c r="X600" s="139" t="str">
        <x:v>Ready</x:v>
      </x:c>
      <x:c r="Y600" s="144" t="b">
        <x:v>1</x:v>
      </x:c>
      <x:c r="Z600" s="139" t="str">
        <x:v>WS RATES.pdf</x:v>
      </x:c>
      <x:c r="AA600" s="139" t="n">
        <x:v>17</x:v>
      </x:c>
      <x:c r="AB600" s="139" t="n">
        <x:v>24</x:v>
      </x:c>
      <x:c r="AC600" s="139" t="str">
        <x:v>MERCURY BRITO POINTER</x:v>
      </x:c>
      <x:c r="AD600" s="145" t="n">
        <x:v>225</x:v>
      </x:c>
      <x:c r="AE600" s="147" t="str">
        <x:v>Merged across PDFs — Exact/source-linked match</x:v>
      </x:c>
      <x:c r="AF600" s="147" t="str">
        <x:v>Exact WS RATES.pdf name</x:v>
      </x:c>
      <x:c r="AG600" s="147" t="str">
        <x:v>Exact WS RATES.pdf category</x:v>
      </x:c>
      <x:c r="AH600" s="139" t="str">
        <x:v>WS-RATES:17:24</x:v>
      </x:c>
      <x:c r="AI600" s="146"/>
      <x:c r="AJ600" s="146"/>
      <x:c r="AK600" s="146"/>
      <x:c r="AL600" s="146"/>
      <x:c r="AM600" s="146"/>
      <x:c r="AN600" s="147" t="str"/>
    </x:row>
    <x:row r="601">
      <x:c r="A601" s="139" t="str">
        <x:v>RS-000600</x:v>
      </x:c>
      <x:c r="B601" s="147" t="str">
        <x:v>AIR PUMP SMALL</x:v>
      </x:c>
      <x:c r="C601" s="139" t="str">
        <x:v>CHINA</x:v>
      </x:c>
      <x:c r="D601" s="139" t="str">
        <x:v>Both</x:v>
      </x:c>
      <x:c r="E601" s="147" t="str">
        <x:v>From initial classified workbook</x:v>
      </x:c>
      <x:c r="F601" s="139" t="str">
        <x:v>Piece</x:v>
      </x:c>
      <x:c r="G601" s="139"/>
      <x:c r="H601" s="139" t="str">
        <x:v>Not stated</x:v>
      </x:c>
      <x:c r="I601" s="139" t="str">
        <x:v>PKR</x:v>
      </x:c>
      <x:c r="J601" s="140" t="n">
        <x:v>350</x:v>
      </x:c>
      <x:c r="K601" s="140" t="n">
        <x:v>295</x:v>
      </x:c>
      <x:c r="L601" s="140" t="n">
        <x:v>350</x:v>
      </x:c>
      <x:c r="M601" s="140" t="n">
        <x:v>295</x:v>
      </x:c>
      <x:c r="N601" s="141" t="n">
        <x:f>L601-M601</x:f>
        <x:v>55</x:v>
      </x:c>
      <x:c r="O601" s="142" t="n">
        <x:f>IF(L601&gt;0,N601/L601,"")</x:f>
        <x:v>0.15714285714285714</x:v>
      </x:c>
      <x:c r="P601" s="142" t="n">
        <x:f>IF(M601&gt;0,N601/M601,"")</x:f>
        <x:v>0.1864406779661017</x:v>
      </x:c>
      <x:c r="Q601" s="141" t="n">
        <x:f>ROUND(L601*(1+'Assumptions'!$B$7)/'Assumptions'!$B$9,0)*'Assumptions'!$B$9</x:f>
        <x:v>385</x:v>
      </x:c>
      <x:c r="R601" s="141" t="n">
        <x:f>Q601-M601</x:f>
        <x:v>90</x:v>
      </x:c>
      <x:c r="S601" s="143" t="n">
        <x:f>'Assumptions'!$B$8</x:f>
        <x:v>12</x:v>
      </x:c>
      <x:c r="T601" s="141" t="n">
        <x:f>N601*S601</x:f>
        <x:v>660</x:v>
      </x:c>
      <x:c r="U601" s="139" t="str">
        <x:v>Source Valid</x:v>
      </x:c>
      <x:c r="V601" s="139" t="str">
        <x:v>High</x:v>
      </x:c>
      <x:c r="W601" s="147" t="str">
        <x:v>Source wholesale and buying prices retained</x:v>
      </x:c>
      <x:c r="X601" s="139" t="str">
        <x:v>Ready</x:v>
      </x:c>
      <x:c r="Y601" s="144" t="b">
        <x:v>1</x:v>
      </x:c>
      <x:c r="Z601" s="139" t="str">
        <x:v>WS RATES.pdf</x:v>
      </x:c>
      <x:c r="AA601" s="139" t="n">
        <x:v>17</x:v>
      </x:c>
      <x:c r="AB601" s="139" t="n">
        <x:v>25</x:v>
      </x:c>
      <x:c r="AC601" s="139" t="str">
        <x:v>AIR PUMP SMALL</x:v>
      </x:c>
      <x:c r="AD601" s="145" t="n">
        <x:v>350</x:v>
      </x:c>
      <x:c r="AE601" s="147" t="str">
        <x:v>Merged across PDFs — Exact/source-linked match</x:v>
      </x:c>
      <x:c r="AF601" s="147" t="str">
        <x:v>Exact WS RATES.pdf name</x:v>
      </x:c>
      <x:c r="AG601" s="147" t="str">
        <x:v>Exact WS RATES.pdf category</x:v>
      </x:c>
      <x:c r="AH601" s="139" t="str">
        <x:v>WS-RATES:17:25</x:v>
      </x:c>
      <x:c r="AI601" s="146"/>
      <x:c r="AJ601" s="146"/>
      <x:c r="AK601" s="146"/>
      <x:c r="AL601" s="146"/>
      <x:c r="AM601" s="146"/>
      <x:c r="AN601" s="147" t="str"/>
    </x:row>
    <x:row r="602">
      <x:c r="A602" s="139" t="str">
        <x:v>RS-000601</x:v>
      </x:c>
      <x:c r="B602" s="147" t="str">
        <x:v>BAT GRIPPER (CONE)</x:v>
      </x:c>
      <x:c r="C602" s="139" t="str">
        <x:v>BALL POINT</x:v>
      </x:c>
      <x:c r="D602" s="139" t="str">
        <x:v>Both</x:v>
      </x:c>
      <x:c r="E602" s="147" t="str">
        <x:v>From initial classified workbook</x:v>
      </x:c>
      <x:c r="F602" s="139" t="str">
        <x:v>Piece</x:v>
      </x:c>
      <x:c r="G602" s="139"/>
      <x:c r="H602" s="139" t="str">
        <x:v>Not stated</x:v>
      </x:c>
      <x:c r="I602" s="139" t="str">
        <x:v>PKR</x:v>
      </x:c>
      <x:c r="J602" s="140" t="n">
        <x:v>165</x:v>
      </x:c>
      <x:c r="K602" s="140" t="n">
        <x:v>135</x:v>
      </x:c>
      <x:c r="L602" s="140" t="n">
        <x:v>165</x:v>
      </x:c>
      <x:c r="M602" s="140" t="n">
        <x:v>135</x:v>
      </x:c>
      <x:c r="N602" s="141" t="n">
        <x:f>L602-M602</x:f>
        <x:v>30</x:v>
      </x:c>
      <x:c r="O602" s="142" t="n">
        <x:f>IF(L602&gt;0,N602/L602,"")</x:f>
        <x:v>0.18181818181818182</x:v>
      </x:c>
      <x:c r="P602" s="142" t="n">
        <x:f>IF(M602&gt;0,N602/M602,"")</x:f>
        <x:v>0.2222222222222222</x:v>
      </x:c>
      <x:c r="Q602" s="141" t="n">
        <x:f>ROUND(L602*(1+'Assumptions'!$B$7)/'Assumptions'!$B$9,0)*'Assumptions'!$B$9</x:f>
        <x:v>180</x:v>
      </x:c>
      <x:c r="R602" s="141" t="n">
        <x:f>Q602-M602</x:f>
        <x:v>45</x:v>
      </x:c>
      <x:c r="S602" s="143" t="n">
        <x:f>'Assumptions'!$B$8</x:f>
        <x:v>12</x:v>
      </x:c>
      <x:c r="T602" s="141" t="n">
        <x:f>N602*S602</x:f>
        <x:v>360</x:v>
      </x:c>
      <x:c r="U602" s="139" t="str">
        <x:v>Source Valid</x:v>
      </x:c>
      <x:c r="V602" s="139" t="str">
        <x:v>High</x:v>
      </x:c>
      <x:c r="W602" s="147" t="str">
        <x:v>Source wholesale and buying prices retained</x:v>
      </x:c>
      <x:c r="X602" s="139" t="str">
        <x:v>Ready</x:v>
      </x:c>
      <x:c r="Y602" s="144" t="b">
        <x:v>1</x:v>
      </x:c>
      <x:c r="Z602" s="139" t="str">
        <x:v>WS RATES.pdf</x:v>
      </x:c>
      <x:c r="AA602" s="139" t="n">
        <x:v>17</x:v>
      </x:c>
      <x:c r="AB602" s="139" t="n">
        <x:v>26</x:v>
      </x:c>
      <x:c r="AC602" s="139" t="str">
        <x:v>BAT GRIPPER (CONE)</x:v>
      </x:c>
      <x:c r="AD602" s="145" t="n">
        <x:v>165</x:v>
      </x:c>
      <x:c r="AE602" s="147" t="str">
        <x:v>Merged across PDFs — Exact/source-linked match</x:v>
      </x:c>
      <x:c r="AF602" s="147" t="str">
        <x:v>Exact WS RATES.pdf name</x:v>
      </x:c>
      <x:c r="AG602" s="147" t="str">
        <x:v>Exact WS RATES.pdf category</x:v>
      </x:c>
      <x:c r="AH602" s="139" t="str">
        <x:v>WS-RATES:17:26</x:v>
      </x:c>
      <x:c r="AI602" s="146"/>
      <x:c r="AJ602" s="146"/>
      <x:c r="AK602" s="146"/>
      <x:c r="AL602" s="146"/>
      <x:c r="AM602" s="146"/>
      <x:c r="AN602" s="147" t="str"/>
    </x:row>
    <x:row r="603">
      <x:c r="A603" s="139" t="str">
        <x:v>RS-000602</x:v>
      </x:c>
      <x:c r="B603" s="147" t="str">
        <x:v>HAND GRIP ADGESTABLE</x:v>
      </x:c>
      <x:c r="C603" s="139" t="str">
        <x:v>HAND GRIP</x:v>
      </x:c>
      <x:c r="D603" s="139" t="str">
        <x:v>Both</x:v>
      </x:c>
      <x:c r="E603" s="147" t="str">
        <x:v>From initial classified workbook</x:v>
      </x:c>
      <x:c r="F603" s="139" t="str">
        <x:v>Piece</x:v>
      </x:c>
      <x:c r="G603" s="139"/>
      <x:c r="H603" s="139" t="str">
        <x:v>Not stated</x:v>
      </x:c>
      <x:c r="I603" s="139" t="str">
        <x:v>PKR</x:v>
      </x:c>
      <x:c r="J603" s="140" t="n">
        <x:v>380</x:v>
      </x:c>
      <x:c r="K603" s="140" t="n">
        <x:v>355</x:v>
      </x:c>
      <x:c r="L603" s="140" t="n">
        <x:v>380</x:v>
      </x:c>
      <x:c r="M603" s="140" t="n">
        <x:v>355</x:v>
      </x:c>
      <x:c r="N603" s="141" t="n">
        <x:f>L603-M603</x:f>
        <x:v>25</x:v>
      </x:c>
      <x:c r="O603" s="142" t="n">
        <x:f>IF(L603&gt;0,N603/L603,"")</x:f>
        <x:v>0.06578947368421052</x:v>
      </x:c>
      <x:c r="P603" s="142" t="n">
        <x:f>IF(M603&gt;0,N603/M603,"")</x:f>
        <x:v>0.07042253521126761</x:v>
      </x:c>
      <x:c r="Q603" s="141" t="n">
        <x:f>ROUND(L603*(1+'Assumptions'!$B$7)/'Assumptions'!$B$9,0)*'Assumptions'!$B$9</x:f>
        <x:v>420</x:v>
      </x:c>
      <x:c r="R603" s="141" t="n">
        <x:f>Q603-M603</x:f>
        <x:v>65</x:v>
      </x:c>
      <x:c r="S603" s="143" t="n">
        <x:f>'Assumptions'!$B$8</x:f>
        <x:v>12</x:v>
      </x:c>
      <x:c r="T603" s="141" t="n">
        <x:f>N603*S603</x:f>
        <x:v>300</x:v>
      </x:c>
      <x:c r="U603" s="139" t="str">
        <x:v>Source Valid</x:v>
      </x:c>
      <x:c r="V603" s="139" t="str">
        <x:v>High</x:v>
      </x:c>
      <x:c r="W603" s="147" t="str">
        <x:v>Source wholesale and buying prices retained</x:v>
      </x:c>
      <x:c r="X603" s="139" t="str">
        <x:v>Ready</x:v>
      </x:c>
      <x:c r="Y603" s="144" t="b">
        <x:v>1</x:v>
      </x:c>
      <x:c r="Z603" s="139" t="str">
        <x:v>WS RATES.pdf</x:v>
      </x:c>
      <x:c r="AA603" s="139" t="n">
        <x:v>17</x:v>
      </x:c>
      <x:c r="AB603" s="139" t="n">
        <x:v>27</x:v>
      </x:c>
      <x:c r="AC603" s="139" t="str">
        <x:v>HAND GRIP ADGESTABLE</x:v>
      </x:c>
      <x:c r="AD603" s="145" t="n">
        <x:v>380</x:v>
      </x:c>
      <x:c r="AE603" s="147" t="str">
        <x:v>Merged across PDFs — Exact/source-linked match</x:v>
      </x:c>
      <x:c r="AF603" s="147" t="str">
        <x:v>Exact WS RATES.pdf name</x:v>
      </x:c>
      <x:c r="AG603" s="147" t="str">
        <x:v>Exact WS RATES.pdf category</x:v>
      </x:c>
      <x:c r="AH603" s="139" t="str">
        <x:v>WS-RATES:17:27</x:v>
      </x:c>
      <x:c r="AI603" s="146"/>
      <x:c r="AJ603" s="146"/>
      <x:c r="AK603" s="146"/>
      <x:c r="AL603" s="146"/>
      <x:c r="AM603" s="146"/>
      <x:c r="AN603" s="147" t="str"/>
    </x:row>
    <x:row r="604">
      <x:c r="A604" s="139" t="str">
        <x:v>RS-000603</x:v>
      </x:c>
      <x:c r="B604" s="147" t="str">
        <x:v>WRIST BAND</x:v>
      </x:c>
      <x:c r="C604" s="139" t="str">
        <x:v>CHINA</x:v>
      </x:c>
      <x:c r="D604" s="139" t="str">
        <x:v>Both</x:v>
      </x:c>
      <x:c r="E604" s="147" t="str">
        <x:v>From initial classified workbook</x:v>
      </x:c>
      <x:c r="F604" s="139" t="str">
        <x:v>Piece</x:v>
      </x:c>
      <x:c r="G604" s="139"/>
      <x:c r="H604" s="139" t="str">
        <x:v>Not stated</x:v>
      </x:c>
      <x:c r="I604" s="139" t="str">
        <x:v>PKR</x:v>
      </x:c>
      <x:c r="J604" s="140" t="n">
        <x:v>260</x:v>
      </x:c>
      <x:c r="K604" s="140" t="n">
        <x:v>230</x:v>
      </x:c>
      <x:c r="L604" s="140" t="n">
        <x:v>260</x:v>
      </x:c>
      <x:c r="M604" s="140" t="n">
        <x:v>230</x:v>
      </x:c>
      <x:c r="N604" s="141" t="n">
        <x:f>L604-M604</x:f>
        <x:v>30</x:v>
      </x:c>
      <x:c r="O604" s="142" t="n">
        <x:f>IF(L604&gt;0,N604/L604,"")</x:f>
        <x:v>0.11538461538461539</x:v>
      </x:c>
      <x:c r="P604" s="142" t="n">
        <x:f>IF(M604&gt;0,N604/M604,"")</x:f>
        <x:v>0.13043478260869565</x:v>
      </x:c>
      <x:c r="Q604" s="141" t="n">
        <x:f>ROUND(L604*(1+'Assumptions'!$B$7)/'Assumptions'!$B$9,0)*'Assumptions'!$B$9</x:f>
        <x:v>285</x:v>
      </x:c>
      <x:c r="R604" s="141" t="n">
        <x:f>Q604-M604</x:f>
        <x:v>55</x:v>
      </x:c>
      <x:c r="S604" s="143" t="n">
        <x:f>'Assumptions'!$B$8</x:f>
        <x:v>12</x:v>
      </x:c>
      <x:c r="T604" s="141" t="n">
        <x:f>N604*S604</x:f>
        <x:v>360</x:v>
      </x:c>
      <x:c r="U604" s="139" t="str">
        <x:v>Source Valid</x:v>
      </x:c>
      <x:c r="V604" s="139" t="str">
        <x:v>High</x:v>
      </x:c>
      <x:c r="W604" s="147" t="str">
        <x:v>Source wholesale and buying prices retained</x:v>
      </x:c>
      <x:c r="X604" s="139" t="str">
        <x:v>Ready</x:v>
      </x:c>
      <x:c r="Y604" s="144" t="b">
        <x:v>1</x:v>
      </x:c>
      <x:c r="Z604" s="139" t="str">
        <x:v>WS RATES.pdf</x:v>
      </x:c>
      <x:c r="AA604" s="139" t="n">
        <x:v>17</x:v>
      </x:c>
      <x:c r="AB604" s="139" t="n">
        <x:v>28</x:v>
      </x:c>
      <x:c r="AC604" s="139" t="str">
        <x:v>WRIST BAND</x:v>
      </x:c>
      <x:c r="AD604" s="145" t="n">
        <x:v>260</x:v>
      </x:c>
      <x:c r="AE604" s="147" t="str">
        <x:v>Merged across PDFs — Exact/source-linked match</x:v>
      </x:c>
      <x:c r="AF604" s="147" t="str">
        <x:v>Exact WS RATES.pdf name</x:v>
      </x:c>
      <x:c r="AG604" s="147" t="str">
        <x:v>Exact WS RATES.pdf category</x:v>
      </x:c>
      <x:c r="AH604" s="139" t="str">
        <x:v>WS-RATES:17:28</x:v>
      </x:c>
      <x:c r="AI604" s="146"/>
      <x:c r="AJ604" s="146"/>
      <x:c r="AK604" s="146"/>
      <x:c r="AL604" s="146"/>
      <x:c r="AM604" s="146"/>
      <x:c r="AN604" s="147" t="str"/>
    </x:row>
    <x:row r="605">
      <x:c r="A605" s="139" t="str">
        <x:v>RS-000604</x:v>
      </x:c>
      <x:c r="B605" s="147" t="str">
        <x:v>130 NEAT REGISTER</x:v>
      </x:c>
      <x:c r="C605" s="139" t="str">
        <x:v>BALL POINT</x:v>
      </x:c>
      <x:c r="D605" s="139" t="str">
        <x:v>Both</x:v>
      </x:c>
      <x:c r="E605" s="147" t="str">
        <x:v>From initial classified workbook</x:v>
      </x:c>
      <x:c r="F605" s="139" t="str">
        <x:v>Piece</x:v>
      </x:c>
      <x:c r="G605" s="139"/>
      <x:c r="H605" s="139" t="str">
        <x:v>Not stated</x:v>
      </x:c>
      <x:c r="I605" s="139" t="str">
        <x:v>PKR</x:v>
      </x:c>
      <x:c r="J605" s="140" t="n">
        <x:v>0</x:v>
      </x:c>
      <x:c r="K605" s="140" t="n">
        <x:v>0</x:v>
      </x:c>
      <x:c r="L605" s="140" t="n">
        <x:v>175</x:v>
      </x:c>
      <x:c r="M605" s="140" t="n">
        <x:v>155</x:v>
      </x:c>
      <x:c r="N605" s="141" t="n">
        <x:f>L605-M605</x:f>
        <x:v>20</x:v>
      </x:c>
      <x:c r="O605" s="142" t="n">
        <x:f>IF(L605&gt;0,N605/L605,"")</x:f>
        <x:v>0.11428571428571428</x:v>
      </x:c>
      <x:c r="P605" s="142" t="n">
        <x:f>IF(M605&gt;0,N605/M605,"")</x:f>
        <x:v>0.12903225806451613</x:v>
      </x:c>
      <x:c r="Q605" s="141" t="n">
        <x:f>ROUND(L605*(1+'Assumptions'!$B$7)/'Assumptions'!$B$9,0)*'Assumptions'!$B$9</x:f>
        <x:v>195</x:v>
      </x:c>
      <x:c r="R605" s="141" t="n">
        <x:f>Q605-M605</x:f>
        <x:v>40</x:v>
      </x:c>
      <x:c r="S605" s="143" t="n">
        <x:f>'Assumptions'!$B$8</x:f>
        <x:v>12</x:v>
      </x:c>
      <x:c r="T605" s="141" t="n">
        <x:f>N605*S605</x:f>
        <x:v>240</x:v>
      </x:c>
      <x:c r="U605" s="139" t="str">
        <x:v>Mocked Both Prices</x:v>
      </x:c>
      <x:c r="V605" s="139" t="str">
        <x:v>Mock</x:v>
      </x:c>
      <x:c r="W605" s="147" t="str">
        <x:v>Both values missing/zero; used category median price pattern</x:v>
      </x:c>
      <x:c r="X605" s="139" t="str">
        <x:v>Ready with Mock Price</x:v>
      </x:c>
      <x:c r="Y605" s="144" t="b">
        <x:v>1</x:v>
      </x:c>
      <x:c r="Z605" s="139" t="str">
        <x:v>WS RATES.pdf</x:v>
      </x:c>
      <x:c r="AA605" s="139" t="n">
        <x:v>17</x:v>
      </x:c>
      <x:c r="AB605" s="139" t="n">
        <x:v>29</x:v>
      </x:c>
      <x:c r="AC605" s="139" t="str">
        <x:v>130 NEAT REGISTER</x:v>
      </x:c>
      <x:c r="AD605" s="145" t="n">
        <x:v>0</x:v>
      </x:c>
      <x:c r="AE605" s="147" t="str">
        <x:v>Merged across PDFs — Exact/source-linked match</x:v>
      </x:c>
      <x:c r="AF605" s="147" t="str">
        <x:v>Exact WS RATES.pdf name</x:v>
      </x:c>
      <x:c r="AG605" s="147" t="str">
        <x:v>Exact WS RATES.pdf category</x:v>
      </x:c>
      <x:c r="AH605" s="139" t="str">
        <x:v>WS-RATES:17:29</x:v>
      </x:c>
      <x:c r="AI605" s="146"/>
      <x:c r="AJ605" s="146"/>
      <x:c r="AK605" s="146"/>
      <x:c r="AL605" s="146"/>
      <x:c r="AM605" s="146"/>
      <x:c r="AN605" s="147" t="str">
        <x:v>Both values missing/zero; used category median price pattern</x:v>
      </x:c>
    </x:row>
    <x:row r="606">
      <x:c r="A606" s="139" t="str">
        <x:v>RS-000605</x:v>
      </x:c>
      <x:c r="B606" s="147" t="str">
        <x:v>BALOON MULTI LARGE</x:v>
      </x:c>
      <x:c r="C606" s="139" t="str">
        <x:v>CHINA</x:v>
      </x:c>
      <x:c r="D606" s="139" t="str">
        <x:v>Both</x:v>
      </x:c>
      <x:c r="E606" s="147" t="str">
        <x:v>From initial classified workbook</x:v>
      </x:c>
      <x:c r="F606" s="139" t="str">
        <x:v>Piece</x:v>
      </x:c>
      <x:c r="G606" s="139"/>
      <x:c r="H606" s="139" t="str">
        <x:v>Not stated</x:v>
      </x:c>
      <x:c r="I606" s="139" t="str">
        <x:v>PKR</x:v>
      </x:c>
      <x:c r="J606" s="140" t="n">
        <x:v>190</x:v>
      </x:c>
      <x:c r="K606" s="140" t="n">
        <x:v>140</x:v>
      </x:c>
      <x:c r="L606" s="140" t="n">
        <x:v>190</x:v>
      </x:c>
      <x:c r="M606" s="140" t="n">
        <x:v>140</x:v>
      </x:c>
      <x:c r="N606" s="141" t="n">
        <x:f>L606-M606</x:f>
        <x:v>50</x:v>
      </x:c>
      <x:c r="O606" s="142" t="n">
        <x:f>IF(L606&gt;0,N606/L606,"")</x:f>
        <x:v>0.2631578947368421</x:v>
      </x:c>
      <x:c r="P606" s="142" t="n">
        <x:f>IF(M606&gt;0,N606/M606,"")</x:f>
        <x:v>0.35714285714285715</x:v>
      </x:c>
      <x:c r="Q606" s="141" t="n">
        <x:f>ROUND(L606*(1+'Assumptions'!$B$7)/'Assumptions'!$B$9,0)*'Assumptions'!$B$9</x:f>
        <x:v>210</x:v>
      </x:c>
      <x:c r="R606" s="141" t="n">
        <x:f>Q606-M606</x:f>
        <x:v>70</x:v>
      </x:c>
      <x:c r="S606" s="143" t="n">
        <x:f>'Assumptions'!$B$8</x:f>
        <x:v>12</x:v>
      </x:c>
      <x:c r="T606" s="141" t="n">
        <x:f>N606*S606</x:f>
        <x:v>600</x:v>
      </x:c>
      <x:c r="U606" s="139" t="str">
        <x:v>Source Valid</x:v>
      </x:c>
      <x:c r="V606" s="139" t="str">
        <x:v>High</x:v>
      </x:c>
      <x:c r="W606" s="147" t="str">
        <x:v>Source wholesale and buying prices retained</x:v>
      </x:c>
      <x:c r="X606" s="139" t="str">
        <x:v>Ready</x:v>
      </x:c>
      <x:c r="Y606" s="144" t="b">
        <x:v>1</x:v>
      </x:c>
      <x:c r="Z606" s="139" t="str">
        <x:v>WS RATES.pdf</x:v>
      </x:c>
      <x:c r="AA606" s="139" t="n">
        <x:v>17</x:v>
      </x:c>
      <x:c r="AB606" s="139" t="n">
        <x:v>30</x:v>
      </x:c>
      <x:c r="AC606" s="139" t="str">
        <x:v>BALOON MULTI LARGE</x:v>
      </x:c>
      <x:c r="AD606" s="145" t="n">
        <x:v>190</x:v>
      </x:c>
      <x:c r="AE606" s="147" t="str">
        <x:v>Merged across PDFs — Exact/source-linked match</x:v>
      </x:c>
      <x:c r="AF606" s="147" t="str">
        <x:v>Exact WS RATES.pdf name</x:v>
      </x:c>
      <x:c r="AG606" s="147" t="str">
        <x:v>Exact WS RATES.pdf category</x:v>
      </x:c>
      <x:c r="AH606" s="139" t="str">
        <x:v>WS-RATES:17:30</x:v>
      </x:c>
      <x:c r="AI606" s="146"/>
      <x:c r="AJ606" s="146"/>
      <x:c r="AK606" s="146"/>
      <x:c r="AL606" s="146"/>
      <x:c r="AM606" s="146"/>
      <x:c r="AN606" s="147" t="str"/>
    </x:row>
    <x:row r="607">
      <x:c r="A607" s="139" t="str">
        <x:v>RS-000606</x:v>
      </x:c>
      <x:c r="B607" s="147" t="str">
        <x:v>FOUNTAIN PEN</x:v>
      </x:c>
      <x:c r="C607" s="139" t="str">
        <x:v>Fountain pen</x:v>
      </x:c>
      <x:c r="D607" s="139" t="str">
        <x:v>Both</x:v>
      </x:c>
      <x:c r="E607" s="147" t="str">
        <x:v>From initial classified workbook</x:v>
      </x:c>
      <x:c r="F607" s="139" t="str">
        <x:v>Piece</x:v>
      </x:c>
      <x:c r="G607" s="139"/>
      <x:c r="H607" s="139" t="str">
        <x:v>Not stated</x:v>
      </x:c>
      <x:c r="I607" s="139" t="str">
        <x:v>PKR</x:v>
      </x:c>
      <x:c r="J607" s="140" t="n">
        <x:v>620</x:v>
      </x:c>
      <x:c r="K607" s="140" t="n">
        <x:v>0</x:v>
      </x:c>
      <x:c r="L607" s="140" t="n">
        <x:v>620</x:v>
      </x:c>
      <x:c r="M607" s="140" t="n">
        <x:v>589</x:v>
      </x:c>
      <x:c r="N607" s="141" t="n">
        <x:f>L607-M607</x:f>
        <x:v>31</x:v>
      </x:c>
      <x:c r="O607" s="142" t="n">
        <x:f>IF(L607&gt;0,N607/L607,"")</x:f>
        <x:v>0.05</x:v>
      </x:c>
      <x:c r="P607" s="142" t="n">
        <x:f>IF(M607&gt;0,N607/M607,"")</x:f>
        <x:v>0.05263157894736842</x:v>
      </x:c>
      <x:c r="Q607" s="141" t="n">
        <x:f>ROUND(L607*(1+'Assumptions'!$B$7)/'Assumptions'!$B$9,0)*'Assumptions'!$B$9</x:f>
        <x:v>680</x:v>
      </x:c>
      <x:c r="R607" s="141" t="n">
        <x:f>Q607-M607</x:f>
        <x:v>91</x:v>
      </x:c>
      <x:c r="S607" s="143" t="n">
        <x:f>'Assumptions'!$B$8</x:f>
        <x:v>12</x:v>
      </x:c>
      <x:c r="T607" s="141" t="n">
        <x:f>N607*S607</x:f>
        <x:v>372</x:v>
      </x:c>
      <x:c r="U607" s="139" t="str">
        <x:v>Mocked Buying</x:v>
      </x:c>
      <x:c r="V607" s="139" t="str">
        <x:v>Mock</x:v>
      </x:c>
      <x:c r="W607" s="147" t="str">
        <x:v>Buying price derived from wholesale price and category median margin</x:v>
      </x:c>
      <x:c r="X607" s="139" t="str">
        <x:v>Ready with Mock Price</x:v>
      </x:c>
      <x:c r="Y607" s="144" t="b">
        <x:v>1</x:v>
      </x:c>
      <x:c r="Z607" s="139" t="str">
        <x:v>WS RATES.pdf</x:v>
      </x:c>
      <x:c r="AA607" s="139" t="n">
        <x:v>17</x:v>
      </x:c>
      <x:c r="AB607" s="139" t="n">
        <x:v>31</x:v>
      </x:c>
      <x:c r="AC607" s="139" t="str">
        <x:v>FOUNTAIN PEN</x:v>
      </x:c>
      <x:c r="AD607" s="145" t="n">
        <x:v>620</x:v>
      </x:c>
      <x:c r="AE607" s="147" t="str">
        <x:v>Merged across PDFs — Exact/source-linked match</x:v>
      </x:c>
      <x:c r="AF607" s="147" t="str">
        <x:v>Exact WS RATES.pdf name</x:v>
      </x:c>
      <x:c r="AG607" s="147" t="str">
        <x:v>Exact WS RATES.pdf category</x:v>
      </x:c>
      <x:c r="AH607" s="139" t="str">
        <x:v>WS-RATES:17:31</x:v>
      </x:c>
      <x:c r="AI607" s="146"/>
      <x:c r="AJ607" s="146"/>
      <x:c r="AK607" s="146"/>
      <x:c r="AL607" s="146"/>
      <x:c r="AM607" s="146"/>
      <x:c r="AN607" s="147" t="str">
        <x:v>Buying price derived from wholesale price and category median margin</x:v>
      </x:c>
    </x:row>
    <x:row r="608">
      <x:c r="A608" s="139" t="str">
        <x:v>RS-000607</x:v>
      </x:c>
      <x:c r="B608" s="147" t="str">
        <x:v>DEER TIKON RUBBER TIP JAR(48P</x:v>
      </x:c>
      <x:c r="C608" s="139" t="str">
        <x:v>PENCIL JAR</x:v>
      </x:c>
      <x:c r="D608" s="139" t="str">
        <x:v>Both</x:v>
      </x:c>
      <x:c r="E608" s="147" t="str">
        <x:v>From initial classified workbook</x:v>
      </x:c>
      <x:c r="F608" s="139" t="str">
        <x:v>Jar</x:v>
      </x:c>
      <x:c r="G608" s="139" t="n">
        <x:v>48</x:v>
      </x:c>
      <x:c r="H608" s="139" t="str">
        <x:v>Parsed from product name</x:v>
      </x:c>
      <x:c r="I608" s="139" t="str">
        <x:v>PKR</x:v>
      </x:c>
      <x:c r="J608" s="140" t="n">
        <x:v>430</x:v>
      </x:c>
      <x:c r="K608" s="140" t="n">
        <x:v>348</x:v>
      </x:c>
      <x:c r="L608" s="140" t="n">
        <x:v>430</x:v>
      </x:c>
      <x:c r="M608" s="140" t="n">
        <x:v>348</x:v>
      </x:c>
      <x:c r="N608" s="141" t="n">
        <x:f>L608-M608</x:f>
        <x:v>82</x:v>
      </x:c>
      <x:c r="O608" s="142" t="n">
        <x:f>IF(L608&gt;0,N608/L608,"")</x:f>
        <x:v>0.19069767441860466</x:v>
      </x:c>
      <x:c r="P608" s="142" t="n">
        <x:f>IF(M608&gt;0,N608/M608,"")</x:f>
        <x:v>0.23563218390804597</x:v>
      </x:c>
      <x:c r="Q608" s="141" t="n">
        <x:f>ROUND(L608*(1+'Assumptions'!$B$7)/'Assumptions'!$B$9,0)*'Assumptions'!$B$9</x:f>
        <x:v>475</x:v>
      </x:c>
      <x:c r="R608" s="141" t="n">
        <x:f>Q608-M608</x:f>
        <x:v>127</x:v>
      </x:c>
      <x:c r="S608" s="143" t="n">
        <x:f>'Assumptions'!$B$8</x:f>
        <x:v>12</x:v>
      </x:c>
      <x:c r="T608" s="141" t="n">
        <x:f>N608*S608</x:f>
        <x:v>984</x:v>
      </x:c>
      <x:c r="U608" s="139" t="str">
        <x:v>Source Valid</x:v>
      </x:c>
      <x:c r="V608" s="139" t="str">
        <x:v>High</x:v>
      </x:c>
      <x:c r="W608" s="147" t="str">
        <x:v>Source wholesale and buying prices retained</x:v>
      </x:c>
      <x:c r="X608" s="139" t="str">
        <x:v>Ready</x:v>
      </x:c>
      <x:c r="Y608" s="144" t="b">
        <x:v>1</x:v>
      </x:c>
      <x:c r="Z608" s="139" t="str">
        <x:v>WS RATES.pdf</x:v>
      </x:c>
      <x:c r="AA608" s="139" t="n">
        <x:v>17</x:v>
      </x:c>
      <x:c r="AB608" s="139" t="n">
        <x:v>32</x:v>
      </x:c>
      <x:c r="AC608" s="139" t="str">
        <x:v>DEER TIKON RUBBER TIP JA</x:v>
      </x:c>
      <x:c r="AD608" s="145" t="n">
        <x:v>430</x:v>
      </x:c>
      <x:c r="AE608" s="147" t="str">
        <x:v>Merged across PDFs — Truncated-name completion</x:v>
      </x:c>
      <x:c r="AF608" s="147" t="str">
        <x:v>Completed/updated from WS RATES.pdf</x:v>
      </x:c>
      <x:c r="AG608" s="147" t="str">
        <x:v>Exact WS RATES.pdf category</x:v>
      </x:c>
      <x:c r="AH608" s="139" t="str">
        <x:v>WS-RATES:17:32</x:v>
      </x:c>
      <x:c r="AI608" s="146"/>
      <x:c r="AJ608" s="146"/>
      <x:c r="AK608" s="146"/>
      <x:c r="AL608" s="146"/>
      <x:c r="AM608" s="146"/>
      <x:c r="AN608" s="147" t="str"/>
    </x:row>
    <x:row r="609">
      <x:c r="A609" s="139" t="str">
        <x:v>RS-000608</x:v>
      </x:c>
      <x:c r="B609" s="147" t="str">
        <x:v>40 NUMBER RAZA REGISTER (L)</x:v>
      </x:c>
      <x:c r="C609" s="139" t="str">
        <x:v>REGISTERS</x:v>
      </x:c>
      <x:c r="D609" s="139" t="str">
        <x:v>Both</x:v>
      </x:c>
      <x:c r="E609" s="147" t="str">
        <x:v>From initial classified workbook</x:v>
      </x:c>
      <x:c r="F609" s="139" t="str">
        <x:v>Piece</x:v>
      </x:c>
      <x:c r="G609" s="139"/>
      <x:c r="H609" s="139" t="str">
        <x:v>Not stated</x:v>
      </x:c>
      <x:c r="I609" s="139" t="str">
        <x:v>PKR</x:v>
      </x:c>
      <x:c r="J609" s="140" t="n">
        <x:v>260</x:v>
      </x:c>
      <x:c r="K609" s="140" t="n">
        <x:v>250</x:v>
      </x:c>
      <x:c r="L609" s="140" t="n">
        <x:v>260</x:v>
      </x:c>
      <x:c r="M609" s="140" t="n">
        <x:v>250</x:v>
      </x:c>
      <x:c r="N609" s="141" t="n">
        <x:f>L609-M609</x:f>
        <x:v>10</x:v>
      </x:c>
      <x:c r="O609" s="142" t="n">
        <x:f>IF(L609&gt;0,N609/L609,"")</x:f>
        <x:v>0.038461538461538464</x:v>
      </x:c>
      <x:c r="P609" s="142" t="n">
        <x:f>IF(M609&gt;0,N609/M609,"")</x:f>
        <x:v>0.04</x:v>
      </x:c>
      <x:c r="Q609" s="141" t="n">
        <x:f>ROUND(L609*(1+'Assumptions'!$B$7)/'Assumptions'!$B$9,0)*'Assumptions'!$B$9</x:f>
        <x:v>285</x:v>
      </x:c>
      <x:c r="R609" s="141" t="n">
        <x:f>Q609-M609</x:f>
        <x:v>35</x:v>
      </x:c>
      <x:c r="S609" s="143" t="n">
        <x:f>'Assumptions'!$B$8</x:f>
        <x:v>12</x:v>
      </x:c>
      <x:c r="T609" s="141" t="n">
        <x:f>N609*S609</x:f>
        <x:v>120</x:v>
      </x:c>
      <x:c r="U609" s="139" t="str">
        <x:v>Source Valid</x:v>
      </x:c>
      <x:c r="V609" s="139" t="str">
        <x:v>High</x:v>
      </x:c>
      <x:c r="W609" s="147" t="str">
        <x:v>Source wholesale and buying prices retained</x:v>
      </x:c>
      <x:c r="X609" s="139" t="str">
        <x:v>Ready</x:v>
      </x:c>
      <x:c r="Y609" s="144" t="b">
        <x:v>1</x:v>
      </x:c>
      <x:c r="Z609" s="139" t="str">
        <x:v>WS RATES.pdf</x:v>
      </x:c>
      <x:c r="AA609" s="139" t="n">
        <x:v>17</x:v>
      </x:c>
      <x:c r="AB609" s="139" t="n">
        <x:v>33</x:v>
      </x:c>
      <x:c r="AC609" s="139" t="str">
        <x:v>40 NUMBER RAZA REGISTER</x:v>
      </x:c>
      <x:c r="AD609" s="145" t="n">
        <x:v>260</x:v>
      </x:c>
      <x:c r="AE609" s="147" t="str">
        <x:v>Merged across PDFs — Truncated-name completion</x:v>
      </x:c>
      <x:c r="AF609" s="147" t="str">
        <x:v>Completed/updated from WS RATES.pdf</x:v>
      </x:c>
      <x:c r="AG609" s="147" t="str">
        <x:v>Exact WS RATES.pdf category</x:v>
      </x:c>
      <x:c r="AH609" s="139" t="str">
        <x:v>WS-RATES:17:33</x:v>
      </x:c>
      <x:c r="AI609" s="146"/>
      <x:c r="AJ609" s="146"/>
      <x:c r="AK609" s="146"/>
      <x:c r="AL609" s="146"/>
      <x:c r="AM609" s="146"/>
      <x:c r="AN609" s="147" t="str"/>
    </x:row>
    <x:row r="610">
      <x:c r="A610" s="139" t="str">
        <x:v>RS-000609</x:v>
      </x:c>
      <x:c r="B610" s="147" t="str">
        <x:v>DEER SUPER EXCEL PENCIL R/T</x:v>
      </x:c>
      <x:c r="C610" s="139" t="str">
        <x:v>PENCILS</x:v>
      </x:c>
      <x:c r="D610" s="139" t="str">
        <x:v>Both</x:v>
      </x:c>
      <x:c r="E610" s="147" t="str">
        <x:v>From initial classified workbook</x:v>
      </x:c>
      <x:c r="F610" s="139" t="str">
        <x:v>Piece</x:v>
      </x:c>
      <x:c r="G610" s="139"/>
      <x:c r="H610" s="139" t="str">
        <x:v>Not stated</x:v>
      </x:c>
      <x:c r="I610" s="139" t="str">
        <x:v>PKR</x:v>
      </x:c>
      <x:c r="J610" s="140" t="n">
        <x:v>96</x:v>
      </x:c>
      <x:c r="K610" s="140" t="n">
        <x:v>80</x:v>
      </x:c>
      <x:c r="L610" s="140" t="n">
        <x:v>96</x:v>
      </x:c>
      <x:c r="M610" s="140" t="n">
        <x:v>80</x:v>
      </x:c>
      <x:c r="N610" s="141" t="n">
        <x:f>L610-M610</x:f>
        <x:v>16</x:v>
      </x:c>
      <x:c r="O610" s="142" t="n">
        <x:f>IF(L610&gt;0,N610/L610,"")</x:f>
        <x:v>0.16666666666666666</x:v>
      </x:c>
      <x:c r="P610" s="142" t="n">
        <x:f>IF(M610&gt;0,N610/M610,"")</x:f>
        <x:v>0.2</x:v>
      </x:c>
      <x:c r="Q610" s="141" t="n">
        <x:f>ROUND(L610*(1+'Assumptions'!$B$7)/'Assumptions'!$B$9,0)*'Assumptions'!$B$9</x:f>
        <x:v>105</x:v>
      </x:c>
      <x:c r="R610" s="141" t="n">
        <x:f>Q610-M610</x:f>
        <x:v>25</x:v>
      </x:c>
      <x:c r="S610" s="143" t="n">
        <x:f>'Assumptions'!$B$8</x:f>
        <x:v>12</x:v>
      </x:c>
      <x:c r="T610" s="141" t="n">
        <x:f>N610*S610</x:f>
        <x:v>192</x:v>
      </x:c>
      <x:c r="U610" s="139" t="str">
        <x:v>Source Valid</x:v>
      </x:c>
      <x:c r="V610" s="139" t="str">
        <x:v>High</x:v>
      </x:c>
      <x:c r="W610" s="147" t="str">
        <x:v>Source wholesale and buying prices retained</x:v>
      </x:c>
      <x:c r="X610" s="139" t="str">
        <x:v>Ready</x:v>
      </x:c>
      <x:c r="Y610" s="144" t="b">
        <x:v>1</x:v>
      </x:c>
      <x:c r="Z610" s="139" t="str">
        <x:v>WS RATES.pdf</x:v>
      </x:c>
      <x:c r="AA610" s="139" t="n">
        <x:v>17</x:v>
      </x:c>
      <x:c r="AB610" s="139" t="n">
        <x:v>34</x:v>
      </x:c>
      <x:c r="AC610" s="139" t="str">
        <x:v>DEER SUPER EXCEL PENCIL</x:v>
      </x:c>
      <x:c r="AD610" s="145" t="n">
        <x:v>96</x:v>
      </x:c>
      <x:c r="AE610" s="147" t="str">
        <x:v>Merged across PDFs — Truncated-name completion</x:v>
      </x:c>
      <x:c r="AF610" s="147" t="str">
        <x:v>Completed/updated from WS RATES.pdf</x:v>
      </x:c>
      <x:c r="AG610" s="147" t="str">
        <x:v>Exact WS RATES.pdf category</x:v>
      </x:c>
      <x:c r="AH610" s="139" t="str">
        <x:v>WS-RATES:17:34</x:v>
      </x:c>
      <x:c r="AI610" s="146"/>
      <x:c r="AJ610" s="146"/>
      <x:c r="AK610" s="146"/>
      <x:c r="AL610" s="146"/>
      <x:c r="AM610" s="146"/>
      <x:c r="AN610" s="147" t="str"/>
    </x:row>
    <x:row r="611">
      <x:c r="A611" s="139" t="str">
        <x:v>RS-000610</x:v>
      </x:c>
      <x:c r="B611" s="147" t="str">
        <x:v>PAK MATE A4 70GM PAPER</x:v>
      </x:c>
      <x:c r="C611" s="139" t="str">
        <x:v>PAPER</x:v>
      </x:c>
      <x:c r="D611" s="139" t="str">
        <x:v>Both</x:v>
      </x:c>
      <x:c r="E611" s="147" t="str">
        <x:v>From initial classified workbook</x:v>
      </x:c>
      <x:c r="F611" s="139" t="str">
        <x:v>Piece</x:v>
      </x:c>
      <x:c r="G611" s="139"/>
      <x:c r="H611" s="139" t="str">
        <x:v>Not stated</x:v>
      </x:c>
      <x:c r="I611" s="139" t="str">
        <x:v>PKR</x:v>
      </x:c>
      <x:c r="J611" s="140" t="n">
        <x:v>830</x:v>
      </x:c>
      <x:c r="K611" s="140" t="n">
        <x:v>805</x:v>
      </x:c>
      <x:c r="L611" s="140" t="n">
        <x:v>830</x:v>
      </x:c>
      <x:c r="M611" s="140" t="n">
        <x:v>805</x:v>
      </x:c>
      <x:c r="N611" s="141" t="n">
        <x:f>L611-M611</x:f>
        <x:v>25</x:v>
      </x:c>
      <x:c r="O611" s="142" t="n">
        <x:f>IF(L611&gt;0,N611/L611,"")</x:f>
        <x:v>0.030120481927710843</x:v>
      </x:c>
      <x:c r="P611" s="142" t="n">
        <x:f>IF(M611&gt;0,N611/M611,"")</x:f>
        <x:v>0.031055900621118012</x:v>
      </x:c>
      <x:c r="Q611" s="141" t="n">
        <x:f>ROUND(L611*(1+'Assumptions'!$B$7)/'Assumptions'!$B$9,0)*'Assumptions'!$B$9</x:f>
        <x:v>915</x:v>
      </x:c>
      <x:c r="R611" s="141" t="n">
        <x:f>Q611-M611</x:f>
        <x:v>110</x:v>
      </x:c>
      <x:c r="S611" s="143" t="n">
        <x:f>'Assumptions'!$B$8</x:f>
        <x:v>12</x:v>
      </x:c>
      <x:c r="T611" s="141" t="n">
        <x:f>N611*S611</x:f>
        <x:v>300</x:v>
      </x:c>
      <x:c r="U611" s="139" t="str">
        <x:v>Source Valid</x:v>
      </x:c>
      <x:c r="V611" s="139" t="str">
        <x:v>High</x:v>
      </x:c>
      <x:c r="W611" s="147" t="str">
        <x:v>Source wholesale and buying prices retained</x:v>
      </x:c>
      <x:c r="X611" s="139" t="str">
        <x:v>Ready</x:v>
      </x:c>
      <x:c r="Y611" s="144" t="b">
        <x:v>1</x:v>
      </x:c>
      <x:c r="Z611" s="139" t="str">
        <x:v>WS RATES.pdf</x:v>
      </x:c>
      <x:c r="AA611" s="139" t="n">
        <x:v>17</x:v>
      </x:c>
      <x:c r="AB611" s="139" t="n">
        <x:v>35</x:v>
      </x:c>
      <x:c r="AC611" s="139" t="str">
        <x:v>PAK MATE A4 70GM PAPER</x:v>
      </x:c>
      <x:c r="AD611" s="145" t="n">
        <x:v>830</x:v>
      </x:c>
      <x:c r="AE611" s="147" t="str">
        <x:v>Merged across PDFs — Exact/source-linked match</x:v>
      </x:c>
      <x:c r="AF611" s="147" t="str">
        <x:v>Exact WS RATES.pdf name</x:v>
      </x:c>
      <x:c r="AG611" s="147" t="str">
        <x:v>Exact WS RATES.pdf category</x:v>
      </x:c>
      <x:c r="AH611" s="139" t="str">
        <x:v>WS-RATES:17:35</x:v>
      </x:c>
      <x:c r="AI611" s="146"/>
      <x:c r="AJ611" s="146"/>
      <x:c r="AK611" s="146"/>
      <x:c r="AL611" s="146"/>
      <x:c r="AM611" s="146"/>
      <x:c r="AN611" s="147" t="str"/>
    </x:row>
    <x:row r="612">
      <x:c r="A612" s="139" t="str">
        <x:v>RS-000611</x:v>
      </x:c>
      <x:c r="B612" s="147" t="str">
        <x:v>COPY MATE A4 80GM PAPER</x:v>
      </x:c>
      <x:c r="C612" s="139" t="str">
        <x:v>PAPER</x:v>
      </x:c>
      <x:c r="D612" s="139" t="str">
        <x:v>Both</x:v>
      </x:c>
      <x:c r="E612" s="147" t="str">
        <x:v>From initial classified workbook</x:v>
      </x:c>
      <x:c r="F612" s="139" t="str">
        <x:v>Piece</x:v>
      </x:c>
      <x:c r="G612" s="139"/>
      <x:c r="H612" s="139" t="str">
        <x:v>Not stated</x:v>
      </x:c>
      <x:c r="I612" s="139" t="str">
        <x:v>PKR</x:v>
      </x:c>
      <x:c r="J612" s="140" t="n">
        <x:v>1030</x:v>
      </x:c>
      <x:c r="K612" s="140" t="n">
        <x:v>990</x:v>
      </x:c>
      <x:c r="L612" s="140" t="n">
        <x:v>1030</x:v>
      </x:c>
      <x:c r="M612" s="140" t="n">
        <x:v>990</x:v>
      </x:c>
      <x:c r="N612" s="141" t="n">
        <x:f>L612-M612</x:f>
        <x:v>40</x:v>
      </x:c>
      <x:c r="O612" s="142" t="n">
        <x:f>IF(L612&gt;0,N612/L612,"")</x:f>
        <x:v>0.038834951456310676</x:v>
      </x:c>
      <x:c r="P612" s="142" t="n">
        <x:f>IF(M612&gt;0,N612/M612,"")</x:f>
        <x:v>0.04040404040404041</x:v>
      </x:c>
      <x:c r="Q612" s="141" t="n">
        <x:f>ROUND(L612*(1+'Assumptions'!$B$7)/'Assumptions'!$B$9,0)*'Assumptions'!$B$9</x:f>
        <x:v>1135</x:v>
      </x:c>
      <x:c r="R612" s="141" t="n">
        <x:f>Q612-M612</x:f>
        <x:v>145</x:v>
      </x:c>
      <x:c r="S612" s="143" t="n">
        <x:f>'Assumptions'!$B$8</x:f>
        <x:v>12</x:v>
      </x:c>
      <x:c r="T612" s="141" t="n">
        <x:f>N612*S612</x:f>
        <x:v>480</x:v>
      </x:c>
      <x:c r="U612" s="139" t="str">
        <x:v>Source Valid</x:v>
      </x:c>
      <x:c r="V612" s="139" t="str">
        <x:v>High</x:v>
      </x:c>
      <x:c r="W612" s="147" t="str">
        <x:v>Source wholesale and buying prices retained</x:v>
      </x:c>
      <x:c r="X612" s="139" t="str">
        <x:v>Ready</x:v>
      </x:c>
      <x:c r="Y612" s="144" t="b">
        <x:v>1</x:v>
      </x:c>
      <x:c r="Z612" s="139" t="str">
        <x:v>WS RATES.pdf</x:v>
      </x:c>
      <x:c r="AA612" s="139" t="n">
        <x:v>17</x:v>
      </x:c>
      <x:c r="AB612" s="139" t="n">
        <x:v>36</x:v>
      </x:c>
      <x:c r="AC612" s="139" t="str">
        <x:v>COPY MATE A4 80GM PAPER</x:v>
      </x:c>
      <x:c r="AD612" s="145" t="n">
        <x:v>1030</x:v>
      </x:c>
      <x:c r="AE612" s="147" t="str">
        <x:v>Merged across PDFs — Exact/source-linked match</x:v>
      </x:c>
      <x:c r="AF612" s="147" t="str">
        <x:v>Exact WS RATES.pdf name</x:v>
      </x:c>
      <x:c r="AG612" s="147" t="str">
        <x:v>Exact WS RATES.pdf category</x:v>
      </x:c>
      <x:c r="AH612" s="139" t="str">
        <x:v>WS-RATES:17:36</x:v>
      </x:c>
      <x:c r="AI612" s="146"/>
      <x:c r="AJ612" s="146"/>
      <x:c r="AK612" s="146"/>
      <x:c r="AL612" s="146"/>
      <x:c r="AM612" s="146"/>
      <x:c r="AN612" s="147" t="str"/>
    </x:row>
    <x:row r="613">
      <x:c r="A613" s="139" t="str">
        <x:v>RS-000612</x:v>
      </x:c>
      <x:c r="B613" s="147" t="str">
        <x:v>COPY MATE A4 70GM PAPER</x:v>
      </x:c>
      <x:c r="C613" s="139" t="str">
        <x:v>PAPER</x:v>
      </x:c>
      <x:c r="D613" s="139" t="str">
        <x:v>Both</x:v>
      </x:c>
      <x:c r="E613" s="147" t="str">
        <x:v>From initial classified workbook</x:v>
      </x:c>
      <x:c r="F613" s="139" t="str">
        <x:v>Piece</x:v>
      </x:c>
      <x:c r="G613" s="139"/>
      <x:c r="H613" s="139" t="str">
        <x:v>Not stated</x:v>
      </x:c>
      <x:c r="I613" s="139" t="str">
        <x:v>PKR</x:v>
      </x:c>
      <x:c r="J613" s="140" t="n">
        <x:v>890</x:v>
      </x:c>
      <x:c r="K613" s="140" t="n">
        <x:v>825</x:v>
      </x:c>
      <x:c r="L613" s="140" t="n">
        <x:v>890</x:v>
      </x:c>
      <x:c r="M613" s="140" t="n">
        <x:v>825</x:v>
      </x:c>
      <x:c r="N613" s="141" t="n">
        <x:f>L613-M613</x:f>
        <x:v>65</x:v>
      </x:c>
      <x:c r="O613" s="142" t="n">
        <x:f>IF(L613&gt;0,N613/L613,"")</x:f>
        <x:v>0.07303370786516854</x:v>
      </x:c>
      <x:c r="P613" s="142" t="n">
        <x:f>IF(M613&gt;0,N613/M613,"")</x:f>
        <x:v>0.07878787878787878</x:v>
      </x:c>
      <x:c r="Q613" s="141" t="n">
        <x:f>ROUND(L613*(1+'Assumptions'!$B$7)/'Assumptions'!$B$9,0)*'Assumptions'!$B$9</x:f>
        <x:v>980</x:v>
      </x:c>
      <x:c r="R613" s="141" t="n">
        <x:f>Q613-M613</x:f>
        <x:v>155</x:v>
      </x:c>
      <x:c r="S613" s="143" t="n">
        <x:f>'Assumptions'!$B$8</x:f>
        <x:v>12</x:v>
      </x:c>
      <x:c r="T613" s="141" t="n">
        <x:f>N613*S613</x:f>
        <x:v>780</x:v>
      </x:c>
      <x:c r="U613" s="139" t="str">
        <x:v>Source Valid</x:v>
      </x:c>
      <x:c r="V613" s="139" t="str">
        <x:v>High</x:v>
      </x:c>
      <x:c r="W613" s="147" t="str">
        <x:v>Source wholesale and buying prices retained</x:v>
      </x:c>
      <x:c r="X613" s="139" t="str">
        <x:v>Ready</x:v>
      </x:c>
      <x:c r="Y613" s="144" t="b">
        <x:v>1</x:v>
      </x:c>
      <x:c r="Z613" s="139" t="str">
        <x:v>WS RATES.pdf</x:v>
      </x:c>
      <x:c r="AA613" s="139" t="n">
        <x:v>17</x:v>
      </x:c>
      <x:c r="AB613" s="139" t="n">
        <x:v>37</x:v>
      </x:c>
      <x:c r="AC613" s="139" t="str">
        <x:v>COPY MATE A4 70GM PAPER</x:v>
      </x:c>
      <x:c r="AD613" s="145" t="n">
        <x:v>890</x:v>
      </x:c>
      <x:c r="AE613" s="147" t="str">
        <x:v>Merged across PDFs — Exact/source-linked match</x:v>
      </x:c>
      <x:c r="AF613" s="147" t="str">
        <x:v>Exact WS RATES.pdf name</x:v>
      </x:c>
      <x:c r="AG613" s="147" t="str">
        <x:v>Exact WS RATES.pdf category</x:v>
      </x:c>
      <x:c r="AH613" s="139" t="str">
        <x:v>WS-RATES:17:37</x:v>
      </x:c>
      <x:c r="AI613" s="146"/>
      <x:c r="AJ613" s="146"/>
      <x:c r="AK613" s="146"/>
      <x:c r="AL613" s="146"/>
      <x:c r="AM613" s="146"/>
      <x:c r="AN613" s="147" t="str"/>
    </x:row>
    <x:row r="614">
      <x:c r="A614" s="139" t="str">
        <x:v>RS-000613</x:v>
      </x:c>
      <x:c r="B614" s="147" t="str">
        <x:v>MASTER 2 IN 1 0405 MARKER</x:v>
      </x:c>
      <x:c r="C614" s="139" t="str">
        <x:v>MARKER</x:v>
      </x:c>
      <x:c r="D614" s="139" t="str">
        <x:v>Both</x:v>
      </x:c>
      <x:c r="E614" s="147" t="str">
        <x:v>From initial classified workbook</x:v>
      </x:c>
      <x:c r="F614" s="139" t="str">
        <x:v>Piece</x:v>
      </x:c>
      <x:c r="G614" s="139"/>
      <x:c r="H614" s="139" t="str">
        <x:v>Not stated</x:v>
      </x:c>
      <x:c r="I614" s="139" t="str">
        <x:v>PKR</x:v>
      </x:c>
      <x:c r="J614" s="140" t="n">
        <x:v>340</x:v>
      </x:c>
      <x:c r="K614" s="140" t="n">
        <x:v>325</x:v>
      </x:c>
      <x:c r="L614" s="140" t="n">
        <x:v>340</x:v>
      </x:c>
      <x:c r="M614" s="140" t="n">
        <x:v>325</x:v>
      </x:c>
      <x:c r="N614" s="141" t="n">
        <x:f>L614-M614</x:f>
        <x:v>15</x:v>
      </x:c>
      <x:c r="O614" s="142" t="n">
        <x:f>IF(L614&gt;0,N614/L614,"")</x:f>
        <x:v>0.04411764705882353</x:v>
      </x:c>
      <x:c r="P614" s="142" t="n">
        <x:f>IF(M614&gt;0,N614/M614,"")</x:f>
        <x:v>0.046153846153846156</x:v>
      </x:c>
      <x:c r="Q614" s="141" t="n">
        <x:f>ROUND(L614*(1+'Assumptions'!$B$7)/'Assumptions'!$B$9,0)*'Assumptions'!$B$9</x:f>
        <x:v>375</x:v>
      </x:c>
      <x:c r="R614" s="141" t="n">
        <x:f>Q614-M614</x:f>
        <x:v>50</x:v>
      </x:c>
      <x:c r="S614" s="143" t="n">
        <x:f>'Assumptions'!$B$8</x:f>
        <x:v>12</x:v>
      </x:c>
      <x:c r="T614" s="141" t="n">
        <x:f>N614*S614</x:f>
        <x:v>180</x:v>
      </x:c>
      <x:c r="U614" s="139" t="str">
        <x:v>Source Valid</x:v>
      </x:c>
      <x:c r="V614" s="139" t="str">
        <x:v>High</x:v>
      </x:c>
      <x:c r="W614" s="147" t="str">
        <x:v>Source wholesale and buying prices retained</x:v>
      </x:c>
      <x:c r="X614" s="139" t="str">
        <x:v>Ready</x:v>
      </x:c>
      <x:c r="Y614" s="144" t="b">
        <x:v>1</x:v>
      </x:c>
      <x:c r="Z614" s="139" t="str">
        <x:v>WS RATES.pdf</x:v>
      </x:c>
      <x:c r="AA614" s="139" t="n">
        <x:v>18</x:v>
      </x:c>
      <x:c r="AB614" s="139" t="n">
        <x:v>2</x:v>
      </x:c>
      <x:c r="AC614" s="139" t="str">
        <x:v>MASTER 2 IN 1 0405 MARKE</x:v>
      </x:c>
      <x:c r="AD614" s="145" t="n">
        <x:v>340</x:v>
      </x:c>
      <x:c r="AE614" s="147" t="str">
        <x:v>Merged across PDFs — Truncated-name completion</x:v>
      </x:c>
      <x:c r="AF614" s="147" t="str">
        <x:v>Completed/updated from WS RATES.pdf</x:v>
      </x:c>
      <x:c r="AG614" s="147" t="str">
        <x:v>Exact WS RATES.pdf category</x:v>
      </x:c>
      <x:c r="AH614" s="139" t="str">
        <x:v>WS-RATES:18:2</x:v>
      </x:c>
      <x:c r="AI614" s="146"/>
      <x:c r="AJ614" s="146"/>
      <x:c r="AK614" s="146"/>
      <x:c r="AL614" s="146"/>
      <x:c r="AM614" s="146"/>
      <x:c r="AN614" s="147" t="str"/>
    </x:row>
    <x:row r="615">
      <x:c r="A615" s="139" t="str">
        <x:v>RS-000614</x:v>
      </x:c>
      <x:c r="B615" s="147" t="str">
        <x:v>CHISHTI TABLES BOOK 040</x:v>
      </x:c>
      <x:c r="C615" s="139" t="str">
        <x:v>drawing copy</x:v>
      </x:c>
      <x:c r="D615" s="139" t="str">
        <x:v>Both</x:v>
      </x:c>
      <x:c r="E615" s="147" t="str">
        <x:v>From initial classified workbook</x:v>
      </x:c>
      <x:c r="F615" s="139" t="str">
        <x:v>Piece</x:v>
      </x:c>
      <x:c r="G615" s="139"/>
      <x:c r="H615" s="139" t="str">
        <x:v>Not stated</x:v>
      </x:c>
      <x:c r="I615" s="139" t="str">
        <x:v>PKR</x:v>
      </x:c>
      <x:c r="J615" s="140" t="n">
        <x:v>35</x:v>
      </x:c>
      <x:c r="K615" s="140" t="n">
        <x:v>26</x:v>
      </x:c>
      <x:c r="L615" s="140" t="n">
        <x:v>35</x:v>
      </x:c>
      <x:c r="M615" s="140" t="n">
        <x:v>26</x:v>
      </x:c>
      <x:c r="N615" s="141" t="n">
        <x:f>L615-M615</x:f>
        <x:v>9</x:v>
      </x:c>
      <x:c r="O615" s="142" t="n">
        <x:f>IF(L615&gt;0,N615/L615,"")</x:f>
        <x:v>0.2571428571428571</x:v>
      </x:c>
      <x:c r="P615" s="142" t="n">
        <x:f>IF(M615&gt;0,N615/M615,"")</x:f>
        <x:v>0.34615384615384615</x:v>
      </x:c>
      <x:c r="Q615" s="141" t="n">
        <x:f>ROUND(L615*(1+'Assumptions'!$B$7)/'Assumptions'!$B$9,0)*'Assumptions'!$B$9</x:f>
        <x:v>40</x:v>
      </x:c>
      <x:c r="R615" s="141" t="n">
        <x:f>Q615-M615</x:f>
        <x:v>14</x:v>
      </x:c>
      <x:c r="S615" s="143" t="n">
        <x:f>'Assumptions'!$B$8</x:f>
        <x:v>12</x:v>
      </x:c>
      <x:c r="T615" s="141" t="n">
        <x:f>N615*S615</x:f>
        <x:v>108</x:v>
      </x:c>
      <x:c r="U615" s="139" t="str">
        <x:v>Source Valid</x:v>
      </x:c>
      <x:c r="V615" s="139" t="str">
        <x:v>High</x:v>
      </x:c>
      <x:c r="W615" s="147" t="str">
        <x:v>Source wholesale and buying prices retained</x:v>
      </x:c>
      <x:c r="X615" s="139" t="str">
        <x:v>Ready</x:v>
      </x:c>
      <x:c r="Y615" s="144" t="b">
        <x:v>1</x:v>
      </x:c>
      <x:c r="Z615" s="139" t="str">
        <x:v>WS RATES.pdf</x:v>
      </x:c>
      <x:c r="AA615" s="139" t="n">
        <x:v>18</x:v>
      </x:c>
      <x:c r="AB615" s="139" t="n">
        <x:v>3</x:v>
      </x:c>
      <x:c r="AC615" s="139" t="str">
        <x:v>CHISHTI TABLES BOOK 040</x:v>
      </x:c>
      <x:c r="AD615" s="145" t="n">
        <x:v>35</x:v>
      </x:c>
      <x:c r="AE615" s="147" t="str">
        <x:v>Merged across PDFs — Exact/source-linked match</x:v>
      </x:c>
      <x:c r="AF615" s="147" t="str">
        <x:v>Exact WS RATES.pdf name</x:v>
      </x:c>
      <x:c r="AG615" s="147" t="str">
        <x:v>Exact WS RATES.pdf category</x:v>
      </x:c>
      <x:c r="AH615" s="139" t="str">
        <x:v>WS-RATES:18:3</x:v>
      </x:c>
      <x:c r="AI615" s="146"/>
      <x:c r="AJ615" s="146"/>
      <x:c r="AK615" s="146"/>
      <x:c r="AL615" s="146"/>
      <x:c r="AM615" s="146"/>
      <x:c r="AN615" s="147" t="str"/>
    </x:row>
    <x:row r="616">
      <x:c r="A616" s="139" t="str">
        <x:v>RS-000615</x:v>
      </x:c>
      <x:c r="B616" s="147" t="str">
        <x:v>CHISHTI TABLES BOOK 041</x:v>
      </x:c>
      <x:c r="C616" s="139" t="str">
        <x:v>drawing copy</x:v>
      </x:c>
      <x:c r="D616" s="139" t="str">
        <x:v>Both</x:v>
      </x:c>
      <x:c r="E616" s="147" t="str">
        <x:v>From initial classified workbook</x:v>
      </x:c>
      <x:c r="F616" s="139" t="str">
        <x:v>Piece</x:v>
      </x:c>
      <x:c r="G616" s="139"/>
      <x:c r="H616" s="139" t="str">
        <x:v>Not stated</x:v>
      </x:c>
      <x:c r="I616" s="139" t="str">
        <x:v>PKR</x:v>
      </x:c>
      <x:c r="J616" s="140" t="n">
        <x:v>30</x:v>
      </x:c>
      <x:c r="K616" s="140" t="n">
        <x:v>21</x:v>
      </x:c>
      <x:c r="L616" s="140" t="n">
        <x:v>30</x:v>
      </x:c>
      <x:c r="M616" s="140" t="n">
        <x:v>21</x:v>
      </x:c>
      <x:c r="N616" s="141" t="n">
        <x:f>L616-M616</x:f>
        <x:v>9</x:v>
      </x:c>
      <x:c r="O616" s="142" t="n">
        <x:f>IF(L616&gt;0,N616/L616,"")</x:f>
        <x:v>0.3</x:v>
      </x:c>
      <x:c r="P616" s="142" t="n">
        <x:f>IF(M616&gt;0,N616/M616,"")</x:f>
        <x:v>0.42857142857142855</x:v>
      </x:c>
      <x:c r="Q616" s="141" t="n">
        <x:f>ROUND(L616*(1+'Assumptions'!$B$7)/'Assumptions'!$B$9,0)*'Assumptions'!$B$9</x:f>
        <x:v>35</x:v>
      </x:c>
      <x:c r="R616" s="141" t="n">
        <x:f>Q616-M616</x:f>
        <x:v>14</x:v>
      </x:c>
      <x:c r="S616" s="143" t="n">
        <x:f>'Assumptions'!$B$8</x:f>
        <x:v>12</x:v>
      </x:c>
      <x:c r="T616" s="141" t="n">
        <x:f>N616*S616</x:f>
        <x:v>108</x:v>
      </x:c>
      <x:c r="U616" s="139" t="str">
        <x:v>Source Valid</x:v>
      </x:c>
      <x:c r="V616" s="139" t="str">
        <x:v>High</x:v>
      </x:c>
      <x:c r="W616" s="147" t="str">
        <x:v>Source wholesale and buying prices retained</x:v>
      </x:c>
      <x:c r="X616" s="139" t="str">
        <x:v>Ready</x:v>
      </x:c>
      <x:c r="Y616" s="144" t="b">
        <x:v>1</x:v>
      </x:c>
      <x:c r="Z616" s="139" t="str">
        <x:v>WS RATES.pdf</x:v>
      </x:c>
      <x:c r="AA616" s="139" t="n">
        <x:v>18</x:v>
      </x:c>
      <x:c r="AB616" s="139" t="n">
        <x:v>4</x:v>
      </x:c>
      <x:c r="AC616" s="139" t="str">
        <x:v>CHISHTI TABLES BOOK 041</x:v>
      </x:c>
      <x:c r="AD616" s="145" t="n">
        <x:v>30</x:v>
      </x:c>
      <x:c r="AE616" s="147" t="str">
        <x:v>Merged across PDFs — Exact/source-linked match</x:v>
      </x:c>
      <x:c r="AF616" s="147" t="str">
        <x:v>Exact WS RATES.pdf name</x:v>
      </x:c>
      <x:c r="AG616" s="147" t="str">
        <x:v>Exact WS RATES.pdf category</x:v>
      </x:c>
      <x:c r="AH616" s="139" t="str">
        <x:v>WS-RATES:18:4</x:v>
      </x:c>
      <x:c r="AI616" s="146"/>
      <x:c r="AJ616" s="146"/>
      <x:c r="AK616" s="146"/>
      <x:c r="AL616" s="146"/>
      <x:c r="AM616" s="146"/>
      <x:c r="AN616" s="147" t="str"/>
    </x:row>
    <x:row r="617">
      <x:c r="A617" s="139" t="str">
        <x:v>RS-000616</x:v>
      </x:c>
      <x:c r="B617" s="147" t="str">
        <x:v>SIKKA PENCIL FAN (48PCS)</x:v>
      </x:c>
      <x:c r="C617" s="139" t="str">
        <x:v>FANCY PENCIL</x:v>
      </x:c>
      <x:c r="D617" s="139" t="str">
        <x:v>Wholesale/Bulk</x:v>
      </x:c>
      <x:c r="E617" s="147" t="str">
        <x:v>From initial classified workbook</x:v>
      </x:c>
      <x:c r="F617" s="139" t="str">
        <x:v>Pack</x:v>
      </x:c>
      <x:c r="G617" s="139" t="n">
        <x:v>48</x:v>
      </x:c>
      <x:c r="H617" s="139" t="str">
        <x:v>Parsed from product name</x:v>
      </x:c>
      <x:c r="I617" s="139" t="str">
        <x:v>PKR</x:v>
      </x:c>
      <x:c r="J617" s="140" t="n">
        <x:v>1020</x:v>
      </x:c>
      <x:c r="K617" s="140" t="n">
        <x:v>940</x:v>
      </x:c>
      <x:c r="L617" s="140" t="n">
        <x:v>1020</x:v>
      </x:c>
      <x:c r="M617" s="140" t="n">
        <x:v>940</x:v>
      </x:c>
      <x:c r="N617" s="141" t="n">
        <x:f>L617-M617</x:f>
        <x:v>80</x:v>
      </x:c>
      <x:c r="O617" s="142" t="n">
        <x:f>IF(L617&gt;0,N617/L617,"")</x:f>
        <x:v>0.0784313725490196</x:v>
      </x:c>
      <x:c r="P617" s="142" t="n">
        <x:f>IF(M617&gt;0,N617/M617,"")</x:f>
        <x:v>0.0851063829787234</x:v>
      </x:c>
      <x:c r="Q617" s="141" t="n">
        <x:f>ROUND(L617*(1+'Assumptions'!$B$7)/'Assumptions'!$B$9,0)*'Assumptions'!$B$9</x:f>
        <x:v>1120</x:v>
      </x:c>
      <x:c r="R617" s="141" t="n">
        <x:f>Q617-M617</x:f>
        <x:v>180</x:v>
      </x:c>
      <x:c r="S617" s="143" t="n">
        <x:f>'Assumptions'!$B$8</x:f>
        <x:v>12</x:v>
      </x:c>
      <x:c r="T617" s="141" t="n">
        <x:f>N617*S617</x:f>
        <x:v>960</x:v>
      </x:c>
      <x:c r="U617" s="139" t="str">
        <x:v>Source Valid</x:v>
      </x:c>
      <x:c r="V617" s="139" t="str">
        <x:v>High</x:v>
      </x:c>
      <x:c r="W617" s="147" t="str">
        <x:v>Source wholesale and buying prices retained</x:v>
      </x:c>
      <x:c r="X617" s="139" t="str">
        <x:v>Ready</x:v>
      </x:c>
      <x:c r="Y617" s="144" t="b">
        <x:v>1</x:v>
      </x:c>
      <x:c r="Z617" s="139" t="str">
        <x:v>WS RATES.pdf</x:v>
      </x:c>
      <x:c r="AA617" s="139" t="n">
        <x:v>18</x:v>
      </x:c>
      <x:c r="AB617" s="139" t="n">
        <x:v>5</x:v>
      </x:c>
      <x:c r="AC617" s="139" t="str">
        <x:v>SIKKA PENCIL FAN (48PCS)</x:v>
      </x:c>
      <x:c r="AD617" s="145" t="n">
        <x:v>1020</x:v>
      </x:c>
      <x:c r="AE617" s="147" t="str">
        <x:v>Merged across PDFs — Exact/source-linked match</x:v>
      </x:c>
      <x:c r="AF617" s="147" t="str">
        <x:v>Exact WS RATES.pdf name</x:v>
      </x:c>
      <x:c r="AG617" s="147" t="str">
        <x:v>Exact WS RATES.pdf category</x:v>
      </x:c>
      <x:c r="AH617" s="139" t="str">
        <x:v>WS-RATES:18:5</x:v>
      </x:c>
      <x:c r="AI617" s="146"/>
      <x:c r="AJ617" s="146"/>
      <x:c r="AK617" s="146"/>
      <x:c r="AL617" s="146"/>
      <x:c r="AM617" s="146"/>
      <x:c r="AN617" s="147" t="str"/>
    </x:row>
    <x:row r="618">
      <x:c r="A618" s="139" t="str">
        <x:v>RS-000617</x:v>
      </x:c>
      <x:c r="B618" s="147" t="str">
        <x:v>SCOTCH</x:v>
      </x:c>
      <x:c r="C618" s="139" t="str">
        <x:v>SCOTCH TAPE</x:v>
      </x:c>
      <x:c r="D618" s="139" t="str">
        <x:v>Both</x:v>
      </x:c>
      <x:c r="E618" s="147" t="str">
        <x:v>From initial classified workbook</x:v>
      </x:c>
      <x:c r="F618" s="139" t="str">
        <x:v>Piece</x:v>
      </x:c>
      <x:c r="G618" s="139"/>
      <x:c r="H618" s="139" t="str">
        <x:v>Not stated</x:v>
      </x:c>
      <x:c r="I618" s="139" t="str">
        <x:v>PKR</x:v>
      </x:c>
      <x:c r="J618" s="140" t="n">
        <x:v>180</x:v>
      </x:c>
      <x:c r="K618" s="140" t="n">
        <x:v>140</x:v>
      </x:c>
      <x:c r="L618" s="140" t="n">
        <x:v>180</x:v>
      </x:c>
      <x:c r="M618" s="140" t="n">
        <x:v>140</x:v>
      </x:c>
      <x:c r="N618" s="141" t="n">
        <x:f>L618-M618</x:f>
        <x:v>40</x:v>
      </x:c>
      <x:c r="O618" s="142" t="n">
        <x:f>IF(L618&gt;0,N618/L618,"")</x:f>
        <x:v>0.2222222222222222</x:v>
      </x:c>
      <x:c r="P618" s="142" t="n">
        <x:f>IF(M618&gt;0,N618/M618,"")</x:f>
        <x:v>0.2857142857142857</x:v>
      </x:c>
      <x:c r="Q618" s="141" t="n">
        <x:f>ROUND(L618*(1+'Assumptions'!$B$7)/'Assumptions'!$B$9,0)*'Assumptions'!$B$9</x:f>
        <x:v>200</x:v>
      </x:c>
      <x:c r="R618" s="141" t="n">
        <x:f>Q618-M618</x:f>
        <x:v>60</x:v>
      </x:c>
      <x:c r="S618" s="143" t="n">
        <x:f>'Assumptions'!$B$8</x:f>
        <x:v>12</x:v>
      </x:c>
      <x:c r="T618" s="141" t="n">
        <x:f>N618*S618</x:f>
        <x:v>480</x:v>
      </x:c>
      <x:c r="U618" s="139" t="str">
        <x:v>Source Valid</x:v>
      </x:c>
      <x:c r="V618" s="139" t="str">
        <x:v>High</x:v>
      </x:c>
      <x:c r="W618" s="147" t="str">
        <x:v>Source wholesale and buying prices retained</x:v>
      </x:c>
      <x:c r="X618" s="139" t="str">
        <x:v>Ready</x:v>
      </x:c>
      <x:c r="Y618" s="144" t="b">
        <x:v>1</x:v>
      </x:c>
      <x:c r="Z618" s="139" t="str">
        <x:v>WS RATES.pdf</x:v>
      </x:c>
      <x:c r="AA618" s="139" t="n">
        <x:v>18</x:v>
      </x:c>
      <x:c r="AB618" s="139" t="n">
        <x:v>6</x:v>
      </x:c>
      <x:c r="AC618" s="139" t="str">
        <x:v>SCOTCH</x:v>
      </x:c>
      <x:c r="AD618" s="145" t="n">
        <x:v>180</x:v>
      </x:c>
      <x:c r="AE618" s="147" t="str">
        <x:v>Merged across PDFs — Exact/source-linked match</x:v>
      </x:c>
      <x:c r="AF618" s="147" t="str">
        <x:v>Exact WS RATES.pdf name</x:v>
      </x:c>
      <x:c r="AG618" s="147" t="str">
        <x:v>Exact WS RATES.pdf category</x:v>
      </x:c>
      <x:c r="AH618" s="139" t="str">
        <x:v>WS-RATES:18:6</x:v>
      </x:c>
      <x:c r="AI618" s="146"/>
      <x:c r="AJ618" s="146"/>
      <x:c r="AK618" s="146"/>
      <x:c r="AL618" s="146"/>
      <x:c r="AM618" s="146"/>
      <x:c r="AN618" s="147" t="str"/>
    </x:row>
    <x:row r="619">
      <x:c r="A619" s="139" t="str">
        <x:v>RS-000618</x:v>
      </x:c>
      <x:c r="B619" s="147" t="str">
        <x:v>TANGO PC 24 FULL COLOUR</x:v>
      </x:c>
      <x:c r="C619" s="139" t="str">
        <x:v>CHINA</x:v>
      </x:c>
      <x:c r="D619" s="139" t="str">
        <x:v>Both</x:v>
      </x:c>
      <x:c r="E619" s="147" t="str">
        <x:v>From initial classified workbook</x:v>
      </x:c>
      <x:c r="F619" s="139" t="str">
        <x:v>Piece</x:v>
      </x:c>
      <x:c r="G619" s="139"/>
      <x:c r="H619" s="139" t="str">
        <x:v>Not stated</x:v>
      </x:c>
      <x:c r="I619" s="139" t="str">
        <x:v>PKR</x:v>
      </x:c>
      <x:c r="J619" s="140" t="n">
        <x:v>275</x:v>
      </x:c>
      <x:c r="K619" s="140" t="n">
        <x:v>255</x:v>
      </x:c>
      <x:c r="L619" s="140" t="n">
        <x:v>275</x:v>
      </x:c>
      <x:c r="M619" s="140" t="n">
        <x:v>255</x:v>
      </x:c>
      <x:c r="N619" s="141" t="n">
        <x:f>L619-M619</x:f>
        <x:v>20</x:v>
      </x:c>
      <x:c r="O619" s="142" t="n">
        <x:f>IF(L619&gt;0,N619/L619,"")</x:f>
        <x:v>0.07272727272727272</x:v>
      </x:c>
      <x:c r="P619" s="142" t="n">
        <x:f>IF(M619&gt;0,N619/M619,"")</x:f>
        <x:v>0.0784313725490196</x:v>
      </x:c>
      <x:c r="Q619" s="141" t="n">
        <x:f>ROUND(L619*(1+'Assumptions'!$B$7)/'Assumptions'!$B$9,0)*'Assumptions'!$B$9</x:f>
        <x:v>305</x:v>
      </x:c>
      <x:c r="R619" s="141" t="n">
        <x:f>Q619-M619</x:f>
        <x:v>50</x:v>
      </x:c>
      <x:c r="S619" s="143" t="n">
        <x:f>'Assumptions'!$B$8</x:f>
        <x:v>12</x:v>
      </x:c>
      <x:c r="T619" s="141" t="n">
        <x:f>N619*S619</x:f>
        <x:v>240</x:v>
      </x:c>
      <x:c r="U619" s="139" t="str">
        <x:v>Source Valid</x:v>
      </x:c>
      <x:c r="V619" s="139" t="str">
        <x:v>High</x:v>
      </x:c>
      <x:c r="W619" s="147" t="str">
        <x:v>Source wholesale and buying prices retained</x:v>
      </x:c>
      <x:c r="X619" s="139" t="str">
        <x:v>Ready</x:v>
      </x:c>
      <x:c r="Y619" s="144" t="b">
        <x:v>1</x:v>
      </x:c>
      <x:c r="Z619" s="139" t="str">
        <x:v>WS RATES.pdf</x:v>
      </x:c>
      <x:c r="AA619" s="139" t="n">
        <x:v>18</x:v>
      </x:c>
      <x:c r="AB619" s="139" t="n">
        <x:v>7</x:v>
      </x:c>
      <x:c r="AC619" s="139" t="str">
        <x:v>TANGO PC 24 FULL COLOUR</x:v>
      </x:c>
      <x:c r="AD619" s="145" t="n">
        <x:v>275</x:v>
      </x:c>
      <x:c r="AE619" s="147" t="str">
        <x:v>Merged across PDFs — Exact/source-linked match</x:v>
      </x:c>
      <x:c r="AF619" s="147" t="str">
        <x:v>Exact WS RATES.pdf name</x:v>
      </x:c>
      <x:c r="AG619" s="147" t="str">
        <x:v>Exact WS RATES.pdf category</x:v>
      </x:c>
      <x:c r="AH619" s="139" t="str">
        <x:v>WS-RATES:18:7</x:v>
      </x:c>
      <x:c r="AI619" s="146"/>
      <x:c r="AJ619" s="146"/>
      <x:c r="AK619" s="146"/>
      <x:c r="AL619" s="146"/>
      <x:c r="AM619" s="146"/>
      <x:c r="AN619" s="147" t="str"/>
    </x:row>
    <x:row r="620">
      <x:c r="A620" s="139" t="str">
        <x:v>RS-000619</x:v>
      </x:c>
      <x:c r="B620" s="147" t="str">
        <x:v>ROUND CANVAS 10 INCH</x:v>
      </x:c>
      <x:c r="C620" s="139" t="str">
        <x:v>BALL POINT</x:v>
      </x:c>
      <x:c r="D620" s="139" t="str">
        <x:v>Both</x:v>
      </x:c>
      <x:c r="E620" s="147" t="str">
        <x:v>From initial classified workbook</x:v>
      </x:c>
      <x:c r="F620" s="139" t="str">
        <x:v>Piece</x:v>
      </x:c>
      <x:c r="G620" s="139"/>
      <x:c r="H620" s="139" t="str">
        <x:v>Not stated</x:v>
      </x:c>
      <x:c r="I620" s="139" t="str">
        <x:v>PKR</x:v>
      </x:c>
      <x:c r="J620" s="140" t="n">
        <x:v>210</x:v>
      </x:c>
      <x:c r="K620" s="140" t="n">
        <x:v>185</x:v>
      </x:c>
      <x:c r="L620" s="140" t="n">
        <x:v>210</x:v>
      </x:c>
      <x:c r="M620" s="140" t="n">
        <x:v>185</x:v>
      </x:c>
      <x:c r="N620" s="141" t="n">
        <x:f>L620-M620</x:f>
        <x:v>25</x:v>
      </x:c>
      <x:c r="O620" s="142" t="n">
        <x:f>IF(L620&gt;0,N620/L620,"")</x:f>
        <x:v>0.11904761904761904</x:v>
      </x:c>
      <x:c r="P620" s="142" t="n">
        <x:f>IF(M620&gt;0,N620/M620,"")</x:f>
        <x:v>0.13513513513513514</x:v>
      </x:c>
      <x:c r="Q620" s="141" t="n">
        <x:f>ROUND(L620*(1+'Assumptions'!$B$7)/'Assumptions'!$B$9,0)*'Assumptions'!$B$9</x:f>
        <x:v>230</x:v>
      </x:c>
      <x:c r="R620" s="141" t="n">
        <x:f>Q620-M620</x:f>
        <x:v>45</x:v>
      </x:c>
      <x:c r="S620" s="143" t="n">
        <x:f>'Assumptions'!$B$8</x:f>
        <x:v>12</x:v>
      </x:c>
      <x:c r="T620" s="141" t="n">
        <x:f>N620*S620</x:f>
        <x:v>300</x:v>
      </x:c>
      <x:c r="U620" s="139" t="str">
        <x:v>Source Valid</x:v>
      </x:c>
      <x:c r="V620" s="139" t="str">
        <x:v>High</x:v>
      </x:c>
      <x:c r="W620" s="147" t="str">
        <x:v>Source wholesale and buying prices retained</x:v>
      </x:c>
      <x:c r="X620" s="139" t="str">
        <x:v>Ready</x:v>
      </x:c>
      <x:c r="Y620" s="144" t="b">
        <x:v>1</x:v>
      </x:c>
      <x:c r="Z620" s="139" t="str">
        <x:v>WS RATES.pdf</x:v>
      </x:c>
      <x:c r="AA620" s="139" t="n">
        <x:v>18</x:v>
      </x:c>
      <x:c r="AB620" s="139" t="n">
        <x:v>8</x:v>
      </x:c>
      <x:c r="AC620" s="139" t="str">
        <x:v>ROUND CANVAS 10 INCH</x:v>
      </x:c>
      <x:c r="AD620" s="145" t="n">
        <x:v>210</x:v>
      </x:c>
      <x:c r="AE620" s="147" t="str">
        <x:v>Merged across PDFs — Exact/source-linked match</x:v>
      </x:c>
      <x:c r="AF620" s="147" t="str">
        <x:v>Exact WS RATES.pdf name</x:v>
      </x:c>
      <x:c r="AG620" s="147" t="str">
        <x:v>Exact WS RATES.pdf category</x:v>
      </x:c>
      <x:c r="AH620" s="139" t="str">
        <x:v>WS-RATES:18:8</x:v>
      </x:c>
      <x:c r="AI620" s="146"/>
      <x:c r="AJ620" s="146"/>
      <x:c r="AK620" s="146"/>
      <x:c r="AL620" s="146"/>
      <x:c r="AM620" s="146"/>
      <x:c r="AN620" s="147" t="str"/>
    </x:row>
    <x:row r="621">
      <x:c r="A621" s="139" t="str">
        <x:v>RS-000620</x:v>
      </x:c>
      <x:c r="B621" s="147" t="str">
        <x:v>MERCURY FUSION PENCIL 4110</x:v>
      </x:c>
      <x:c r="C621" s="139" t="str">
        <x:v>PENCILS</x:v>
      </x:c>
      <x:c r="D621" s="139" t="str">
        <x:v>Both</x:v>
      </x:c>
      <x:c r="E621" s="147" t="str">
        <x:v>From initial classified workbook</x:v>
      </x:c>
      <x:c r="F621" s="139" t="str">
        <x:v>Piece</x:v>
      </x:c>
      <x:c r="G621" s="139"/>
      <x:c r="H621" s="139" t="str">
        <x:v>Not stated</x:v>
      </x:c>
      <x:c r="I621" s="139" t="str">
        <x:v>PKR</x:v>
      </x:c>
      <x:c r="J621" s="140" t="n">
        <x:v>150</x:v>
      </x:c>
      <x:c r="K621" s="140" t="n">
        <x:v>136</x:v>
      </x:c>
      <x:c r="L621" s="140" t="n">
        <x:v>150</x:v>
      </x:c>
      <x:c r="M621" s="140" t="n">
        <x:v>136</x:v>
      </x:c>
      <x:c r="N621" s="141" t="n">
        <x:f>L621-M621</x:f>
        <x:v>14</x:v>
      </x:c>
      <x:c r="O621" s="142" t="n">
        <x:f>IF(L621&gt;0,N621/L621,"")</x:f>
        <x:v>0.09333333333333334</x:v>
      </x:c>
      <x:c r="P621" s="142" t="n">
        <x:f>IF(M621&gt;0,N621/M621,"")</x:f>
        <x:v>0.10294117647058823</x:v>
      </x:c>
      <x:c r="Q621" s="141" t="n">
        <x:f>ROUND(L621*(1+'Assumptions'!$B$7)/'Assumptions'!$B$9,0)*'Assumptions'!$B$9</x:f>
        <x:v>165</x:v>
      </x:c>
      <x:c r="R621" s="141" t="n">
        <x:f>Q621-M621</x:f>
        <x:v>29</x:v>
      </x:c>
      <x:c r="S621" s="143" t="n">
        <x:f>'Assumptions'!$B$8</x:f>
        <x:v>12</x:v>
      </x:c>
      <x:c r="T621" s="141" t="n">
        <x:f>N621*S621</x:f>
        <x:v>168</x:v>
      </x:c>
      <x:c r="U621" s="139" t="str">
        <x:v>Source Valid</x:v>
      </x:c>
      <x:c r="V621" s="139" t="str">
        <x:v>High</x:v>
      </x:c>
      <x:c r="W621" s="147" t="str">
        <x:v>Source wholesale and buying prices retained</x:v>
      </x:c>
      <x:c r="X621" s="139" t="str">
        <x:v>Ready</x:v>
      </x:c>
      <x:c r="Y621" s="144" t="b">
        <x:v>1</x:v>
      </x:c>
      <x:c r="Z621" s="139" t="str">
        <x:v>WS RATES.pdf</x:v>
      </x:c>
      <x:c r="AA621" s="139" t="n">
        <x:v>18</x:v>
      </x:c>
      <x:c r="AB621" s="139" t="n">
        <x:v>9</x:v>
      </x:c>
      <x:c r="AC621" s="139" t="str">
        <x:v>MERCURY FUSION PENCIL 4</x:v>
      </x:c>
      <x:c r="AD621" s="145" t="n">
        <x:v>150</x:v>
      </x:c>
      <x:c r="AE621" s="147" t="str">
        <x:v>Merged across PDFs — Truncated-name completion</x:v>
      </x:c>
      <x:c r="AF621" s="147" t="str">
        <x:v>Completed/updated from WS RATES.pdf</x:v>
      </x:c>
      <x:c r="AG621" s="147" t="str">
        <x:v>Exact WS RATES.pdf category</x:v>
      </x:c>
      <x:c r="AH621" s="139" t="str">
        <x:v>WS-RATES:18:9</x:v>
      </x:c>
      <x:c r="AI621" s="146"/>
      <x:c r="AJ621" s="146"/>
      <x:c r="AK621" s="146"/>
      <x:c r="AL621" s="146"/>
      <x:c r="AM621" s="146"/>
      <x:c r="AN621" s="147" t="str"/>
    </x:row>
    <x:row r="622">
      <x:c r="A622" s="139" t="str">
        <x:v>RS-000621</x:v>
      </x:c>
      <x:c r="B622" s="147" t="str">
        <x:v>SANAAA PHOTO PAPER 260G (20P</x:v>
      </x:c>
      <x:c r="C622" s="139" t="str">
        <x:v>CHINA DAIRIES</x:v>
      </x:c>
      <x:c r="D622" s="139" t="str">
        <x:v>Both</x:v>
      </x:c>
      <x:c r="E622" s="147" t="str">
        <x:v>From initial classified workbook</x:v>
      </x:c>
      <x:c r="F622" s="139" t="str">
        <x:v>Pack</x:v>
      </x:c>
      <x:c r="G622" s="139" t="n">
        <x:v>20</x:v>
      </x:c>
      <x:c r="H622" s="139" t="str">
        <x:v>Parsed from product name</x:v>
      </x:c>
      <x:c r="I622" s="139" t="str">
        <x:v>PKR</x:v>
      </x:c>
      <x:c r="J622" s="140" t="n">
        <x:v>320</x:v>
      </x:c>
      <x:c r="K622" s="140" t="n">
        <x:v>275</x:v>
      </x:c>
      <x:c r="L622" s="140" t="n">
        <x:v>320</x:v>
      </x:c>
      <x:c r="M622" s="140" t="n">
        <x:v>275</x:v>
      </x:c>
      <x:c r="N622" s="141" t="n">
        <x:f>L622-M622</x:f>
        <x:v>45</x:v>
      </x:c>
      <x:c r="O622" s="142" t="n">
        <x:f>IF(L622&gt;0,N622/L622,"")</x:f>
        <x:v>0.140625</x:v>
      </x:c>
      <x:c r="P622" s="142" t="n">
        <x:f>IF(M622&gt;0,N622/M622,"")</x:f>
        <x:v>0.16363636363636364</x:v>
      </x:c>
      <x:c r="Q622" s="141" t="n">
        <x:f>ROUND(L622*(1+'Assumptions'!$B$7)/'Assumptions'!$B$9,0)*'Assumptions'!$B$9</x:f>
        <x:v>350</x:v>
      </x:c>
      <x:c r="R622" s="141" t="n">
        <x:f>Q622-M622</x:f>
        <x:v>75</x:v>
      </x:c>
      <x:c r="S622" s="143" t="n">
        <x:f>'Assumptions'!$B$8</x:f>
        <x:v>12</x:v>
      </x:c>
      <x:c r="T622" s="141" t="n">
        <x:f>N622*S622</x:f>
        <x:v>540</x:v>
      </x:c>
      <x:c r="U622" s="139" t="str">
        <x:v>Source Valid</x:v>
      </x:c>
      <x:c r="V622" s="139" t="str">
        <x:v>High</x:v>
      </x:c>
      <x:c r="W622" s="147" t="str">
        <x:v>Source wholesale and buying prices retained</x:v>
      </x:c>
      <x:c r="X622" s="139" t="str">
        <x:v>Ready</x:v>
      </x:c>
      <x:c r="Y622" s="144" t="b">
        <x:v>1</x:v>
      </x:c>
      <x:c r="Z622" s="139" t="str">
        <x:v>WS RATES.pdf</x:v>
      </x:c>
      <x:c r="AA622" s="139" t="n">
        <x:v>18</x:v>
      </x:c>
      <x:c r="AB622" s="139" t="n">
        <x:v>10</x:v>
      </x:c>
      <x:c r="AC622" s="139" t="str">
        <x:v>SANAAA PHOTO PAPER 260G</x:v>
      </x:c>
      <x:c r="AD622" s="145" t="n">
        <x:v>320</x:v>
      </x:c>
      <x:c r="AE622" s="147" t="str">
        <x:v>Merged across PDFs — Truncated-name completion</x:v>
      </x:c>
      <x:c r="AF622" s="147" t="str">
        <x:v>Completed/updated from WS RATES.pdf</x:v>
      </x:c>
      <x:c r="AG622" s="147" t="str">
        <x:v>Exact WS RATES.pdf category</x:v>
      </x:c>
      <x:c r="AH622" s="139" t="str">
        <x:v>WS-RATES:18:10</x:v>
      </x:c>
      <x:c r="AI622" s="146"/>
      <x:c r="AJ622" s="146"/>
      <x:c r="AK622" s="146"/>
      <x:c r="AL622" s="146"/>
      <x:c r="AM622" s="146"/>
      <x:c r="AN622" s="147" t="str"/>
    </x:row>
    <x:row r="623">
      <x:c r="A623" s="139" t="str">
        <x:v>RS-000622</x:v>
      </x:c>
      <x:c r="B623" s="147" t="str">
        <x:v>SANAAA PHOTO PAPER 230G (20P</x:v>
      </x:c>
      <x:c r="C623" s="139" t="str">
        <x:v>CHINA DAIRIES</x:v>
      </x:c>
      <x:c r="D623" s="139" t="str">
        <x:v>Both</x:v>
      </x:c>
      <x:c r="E623" s="147" t="str">
        <x:v>From initial classified workbook</x:v>
      </x:c>
      <x:c r="F623" s="139" t="str">
        <x:v>Pack</x:v>
      </x:c>
      <x:c r="G623" s="139" t="n">
        <x:v>20</x:v>
      </x:c>
      <x:c r="H623" s="139" t="str">
        <x:v>Parsed from product name</x:v>
      </x:c>
      <x:c r="I623" s="139" t="str">
        <x:v>PKR</x:v>
      </x:c>
      <x:c r="J623" s="140" t="n">
        <x:v>280</x:v>
      </x:c>
      <x:c r="K623" s="140" t="n">
        <x:v>245</x:v>
      </x:c>
      <x:c r="L623" s="140" t="n">
        <x:v>280</x:v>
      </x:c>
      <x:c r="M623" s="140" t="n">
        <x:v>245</x:v>
      </x:c>
      <x:c r="N623" s="141" t="n">
        <x:f>L623-M623</x:f>
        <x:v>35</x:v>
      </x:c>
      <x:c r="O623" s="142" t="n">
        <x:f>IF(L623&gt;0,N623/L623,"")</x:f>
        <x:v>0.125</x:v>
      </x:c>
      <x:c r="P623" s="142" t="n">
        <x:f>IF(M623&gt;0,N623/M623,"")</x:f>
        <x:v>0.14285714285714285</x:v>
      </x:c>
      <x:c r="Q623" s="141" t="n">
        <x:f>ROUND(L623*(1+'Assumptions'!$B$7)/'Assumptions'!$B$9,0)*'Assumptions'!$B$9</x:f>
        <x:v>310</x:v>
      </x:c>
      <x:c r="R623" s="141" t="n">
        <x:f>Q623-M623</x:f>
        <x:v>65</x:v>
      </x:c>
      <x:c r="S623" s="143" t="n">
        <x:f>'Assumptions'!$B$8</x:f>
        <x:v>12</x:v>
      </x:c>
      <x:c r="T623" s="141" t="n">
        <x:f>N623*S623</x:f>
        <x:v>420</x:v>
      </x:c>
      <x:c r="U623" s="139" t="str">
        <x:v>Source Valid</x:v>
      </x:c>
      <x:c r="V623" s="139" t="str">
        <x:v>High</x:v>
      </x:c>
      <x:c r="W623" s="147" t="str">
        <x:v>Source wholesale and buying prices retained</x:v>
      </x:c>
      <x:c r="X623" s="139" t="str">
        <x:v>Ready</x:v>
      </x:c>
      <x:c r="Y623" s="144" t="b">
        <x:v>1</x:v>
      </x:c>
      <x:c r="Z623" s="139" t="str">
        <x:v>WS RATES.pdf</x:v>
      </x:c>
      <x:c r="AA623" s="139" t="n">
        <x:v>18</x:v>
      </x:c>
      <x:c r="AB623" s="139" t="n">
        <x:v>11</x:v>
      </x:c>
      <x:c r="AC623" s="139" t="str">
        <x:v>SANAAA PHOTO PAPER 230G</x:v>
      </x:c>
      <x:c r="AD623" s="145" t="n">
        <x:v>280</x:v>
      </x:c>
      <x:c r="AE623" s="147" t="str">
        <x:v>Merged across PDFs — Truncated-name completion</x:v>
      </x:c>
      <x:c r="AF623" s="147" t="str">
        <x:v>Completed/updated from WS RATES.pdf</x:v>
      </x:c>
      <x:c r="AG623" s="147" t="str">
        <x:v>Exact WS RATES.pdf category</x:v>
      </x:c>
      <x:c r="AH623" s="139" t="str">
        <x:v>WS-RATES:18:11</x:v>
      </x:c>
      <x:c r="AI623" s="146"/>
      <x:c r="AJ623" s="146"/>
      <x:c r="AK623" s="146"/>
      <x:c r="AL623" s="146"/>
      <x:c r="AM623" s="146"/>
      <x:c r="AN623" s="147" t="str"/>
    </x:row>
    <x:row r="624">
      <x:c r="A624" s="139" t="str">
        <x:v>RS-000623</x:v>
      </x:c>
      <x:c r="B624" s="147" t="str">
        <x:v>SANAAA PHOTO PAPER 180G (20P</x:v>
      </x:c>
      <x:c r="C624" s="139" t="str">
        <x:v>CHINA DAIRIES</x:v>
      </x:c>
      <x:c r="D624" s="139" t="str">
        <x:v>Both</x:v>
      </x:c>
      <x:c r="E624" s="147" t="str">
        <x:v>From initial classified workbook</x:v>
      </x:c>
      <x:c r="F624" s="139" t="str">
        <x:v>Pack</x:v>
      </x:c>
      <x:c r="G624" s="139" t="n">
        <x:v>20</x:v>
      </x:c>
      <x:c r="H624" s="139" t="str">
        <x:v>Parsed from product name</x:v>
      </x:c>
      <x:c r="I624" s="139" t="str">
        <x:v>PKR</x:v>
      </x:c>
      <x:c r="J624" s="140" t="n">
        <x:v>240</x:v>
      </x:c>
      <x:c r="K624" s="140" t="n">
        <x:v>200</x:v>
      </x:c>
      <x:c r="L624" s="140" t="n">
        <x:v>240</x:v>
      </x:c>
      <x:c r="M624" s="140" t="n">
        <x:v>200</x:v>
      </x:c>
      <x:c r="N624" s="141" t="n">
        <x:f>L624-M624</x:f>
        <x:v>40</x:v>
      </x:c>
      <x:c r="O624" s="142" t="n">
        <x:f>IF(L624&gt;0,N624/L624,"")</x:f>
        <x:v>0.16666666666666666</x:v>
      </x:c>
      <x:c r="P624" s="142" t="n">
        <x:f>IF(M624&gt;0,N624/M624,"")</x:f>
        <x:v>0.2</x:v>
      </x:c>
      <x:c r="Q624" s="141" t="n">
        <x:f>ROUND(L624*(1+'Assumptions'!$B$7)/'Assumptions'!$B$9,0)*'Assumptions'!$B$9</x:f>
        <x:v>265</x:v>
      </x:c>
      <x:c r="R624" s="141" t="n">
        <x:f>Q624-M624</x:f>
        <x:v>65</x:v>
      </x:c>
      <x:c r="S624" s="143" t="n">
        <x:f>'Assumptions'!$B$8</x:f>
        <x:v>12</x:v>
      </x:c>
      <x:c r="T624" s="141" t="n">
        <x:f>N624*S624</x:f>
        <x:v>480</x:v>
      </x:c>
      <x:c r="U624" s="139" t="str">
        <x:v>Source Valid</x:v>
      </x:c>
      <x:c r="V624" s="139" t="str">
        <x:v>High</x:v>
      </x:c>
      <x:c r="W624" s="147" t="str">
        <x:v>Source wholesale and buying prices retained</x:v>
      </x:c>
      <x:c r="X624" s="139" t="str">
        <x:v>Ready</x:v>
      </x:c>
      <x:c r="Y624" s="144" t="b">
        <x:v>1</x:v>
      </x:c>
      <x:c r="Z624" s="139" t="str">
        <x:v>WS RATES.pdf</x:v>
      </x:c>
      <x:c r="AA624" s="139" t="n">
        <x:v>18</x:v>
      </x:c>
      <x:c r="AB624" s="139" t="n">
        <x:v>12</x:v>
      </x:c>
      <x:c r="AC624" s="139" t="str">
        <x:v>SANAAA PHOTO PAPER 180G</x:v>
      </x:c>
      <x:c r="AD624" s="145" t="n">
        <x:v>240</x:v>
      </x:c>
      <x:c r="AE624" s="147" t="str">
        <x:v>Merged across PDFs — Truncated-name completion</x:v>
      </x:c>
      <x:c r="AF624" s="147" t="str">
        <x:v>Completed/updated from WS RATES.pdf</x:v>
      </x:c>
      <x:c r="AG624" s="147" t="str">
        <x:v>Exact WS RATES.pdf category</x:v>
      </x:c>
      <x:c r="AH624" s="139" t="str">
        <x:v>WS-RATES:18:12</x:v>
      </x:c>
      <x:c r="AI624" s="146"/>
      <x:c r="AJ624" s="146"/>
      <x:c r="AK624" s="146"/>
      <x:c r="AL624" s="146"/>
      <x:c r="AM624" s="146"/>
      <x:c r="AN624" s="147" t="str"/>
    </x:row>
    <x:row r="625">
      <x:c r="A625" s="139" t="str">
        <x:v>RS-000624</x:v>
      </x:c>
      <x:c r="B625" s="147" t="str">
        <x:v>LAMINATION 63X93X250 (50PCS)</x:v>
      </x:c>
      <x:c r="C625" s="139" t="str">
        <x:v>CHINA DAIRIES</x:v>
      </x:c>
      <x:c r="D625" s="139" t="str">
        <x:v>Both</x:v>
      </x:c>
      <x:c r="E625" s="147" t="str">
        <x:v>From initial classified workbook</x:v>
      </x:c>
      <x:c r="F625" s="139" t="str">
        <x:v>Pack</x:v>
      </x:c>
      <x:c r="G625" s="139" t="n">
        <x:v>50</x:v>
      </x:c>
      <x:c r="H625" s="139" t="str">
        <x:v>Parsed from product name</x:v>
      </x:c>
      <x:c r="I625" s="139" t="str">
        <x:v>PKR</x:v>
      </x:c>
      <x:c r="J625" s="140" t="n">
        <x:v>500</x:v>
      </x:c>
      <x:c r="K625" s="140" t="n">
        <x:v>450</x:v>
      </x:c>
      <x:c r="L625" s="140" t="n">
        <x:v>500</x:v>
      </x:c>
      <x:c r="M625" s="140" t="n">
        <x:v>450</x:v>
      </x:c>
      <x:c r="N625" s="141" t="n">
        <x:f>L625-M625</x:f>
        <x:v>50</x:v>
      </x:c>
      <x:c r="O625" s="142" t="n">
        <x:f>IF(L625&gt;0,N625/L625,"")</x:f>
        <x:v>0.1</x:v>
      </x:c>
      <x:c r="P625" s="142" t="n">
        <x:f>IF(M625&gt;0,N625/M625,"")</x:f>
        <x:v>0.1111111111111111</x:v>
      </x:c>
      <x:c r="Q625" s="141" t="n">
        <x:f>ROUND(L625*(1+'Assumptions'!$B$7)/'Assumptions'!$B$9,0)*'Assumptions'!$B$9</x:f>
        <x:v>550</x:v>
      </x:c>
      <x:c r="R625" s="141" t="n">
        <x:f>Q625-M625</x:f>
        <x:v>100</x:v>
      </x:c>
      <x:c r="S625" s="143" t="n">
        <x:f>'Assumptions'!$B$8</x:f>
        <x:v>12</x:v>
      </x:c>
      <x:c r="T625" s="141" t="n">
        <x:f>N625*S625</x:f>
        <x:v>600</x:v>
      </x:c>
      <x:c r="U625" s="139" t="str">
        <x:v>Source Valid</x:v>
      </x:c>
      <x:c r="V625" s="139" t="str">
        <x:v>High</x:v>
      </x:c>
      <x:c r="W625" s="147" t="str">
        <x:v>Source wholesale and buying prices retained</x:v>
      </x:c>
      <x:c r="X625" s="139" t="str">
        <x:v>Ready</x:v>
      </x:c>
      <x:c r="Y625" s="144" t="b">
        <x:v>1</x:v>
      </x:c>
      <x:c r="Z625" s="139" t="str">
        <x:v>WS RATES.pdf</x:v>
      </x:c>
      <x:c r="AA625" s="139" t="n">
        <x:v>18</x:v>
      </x:c>
      <x:c r="AB625" s="139" t="n">
        <x:v>13</x:v>
      </x:c>
      <x:c r="AC625" s="139" t="str">
        <x:v>LAMINATION 63X93X250 (50</x:v>
      </x:c>
      <x:c r="AD625" s="145" t="n">
        <x:v>500</x:v>
      </x:c>
      <x:c r="AE625" s="147" t="str">
        <x:v>Merged across PDFs — Truncated-name completion</x:v>
      </x:c>
      <x:c r="AF625" s="147" t="str">
        <x:v>Completed/updated from WS RATES.pdf</x:v>
      </x:c>
      <x:c r="AG625" s="147" t="str">
        <x:v>Exact WS RATES.pdf category</x:v>
      </x:c>
      <x:c r="AH625" s="139" t="str">
        <x:v>WS-RATES:18:13</x:v>
      </x:c>
      <x:c r="AI625" s="146"/>
      <x:c r="AJ625" s="146"/>
      <x:c r="AK625" s="146"/>
      <x:c r="AL625" s="146"/>
      <x:c r="AM625" s="146"/>
      <x:c r="AN625" s="147" t="str"/>
    </x:row>
    <x:row r="626">
      <x:c r="A626" s="139" t="str">
        <x:v>RS-000625</x:v>
      </x:c>
      <x:c r="B626" s="147" t="str">
        <x:v>LAMINATION 75X100X250 (60PCS)</x:v>
      </x:c>
      <x:c r="C626" s="139" t="str">
        <x:v>CHINA DAIRIES</x:v>
      </x:c>
      <x:c r="D626" s="139" t="str">
        <x:v>Both</x:v>
      </x:c>
      <x:c r="E626" s="147" t="str">
        <x:v>From initial classified workbook</x:v>
      </x:c>
      <x:c r="F626" s="139" t="str">
        <x:v>Pack</x:v>
      </x:c>
      <x:c r="G626" s="139" t="n">
        <x:v>60</x:v>
      </x:c>
      <x:c r="H626" s="139" t="str">
        <x:v>Parsed from product name</x:v>
      </x:c>
      <x:c r="I626" s="139" t="str">
        <x:v>PKR</x:v>
      </x:c>
      <x:c r="J626" s="140" t="n">
        <x:v>510</x:v>
      </x:c>
      <x:c r="K626" s="140" t="n">
        <x:v>460</x:v>
      </x:c>
      <x:c r="L626" s="140" t="n">
        <x:v>510</x:v>
      </x:c>
      <x:c r="M626" s="140" t="n">
        <x:v>460</x:v>
      </x:c>
      <x:c r="N626" s="141" t="n">
        <x:f>L626-M626</x:f>
        <x:v>50</x:v>
      </x:c>
      <x:c r="O626" s="142" t="n">
        <x:f>IF(L626&gt;0,N626/L626,"")</x:f>
        <x:v>0.09803921568627451</x:v>
      </x:c>
      <x:c r="P626" s="142" t="n">
        <x:f>IF(M626&gt;0,N626/M626,"")</x:f>
        <x:v>0.10869565217391304</x:v>
      </x:c>
      <x:c r="Q626" s="141" t="n">
        <x:f>ROUND(L626*(1+'Assumptions'!$B$7)/'Assumptions'!$B$9,0)*'Assumptions'!$B$9</x:f>
        <x:v>560</x:v>
      </x:c>
      <x:c r="R626" s="141" t="n">
        <x:f>Q626-M626</x:f>
        <x:v>100</x:v>
      </x:c>
      <x:c r="S626" s="143" t="n">
        <x:f>'Assumptions'!$B$8</x:f>
        <x:v>12</x:v>
      </x:c>
      <x:c r="T626" s="141" t="n">
        <x:f>N626*S626</x:f>
        <x:v>600</x:v>
      </x:c>
      <x:c r="U626" s="139" t="str">
        <x:v>Source Valid</x:v>
      </x:c>
      <x:c r="V626" s="139" t="str">
        <x:v>High</x:v>
      </x:c>
      <x:c r="W626" s="147" t="str">
        <x:v>Source wholesale and buying prices retained</x:v>
      </x:c>
      <x:c r="X626" s="139" t="str">
        <x:v>Ready</x:v>
      </x:c>
      <x:c r="Y626" s="144" t="b">
        <x:v>1</x:v>
      </x:c>
      <x:c r="Z626" s="139" t="str">
        <x:v>WS RATES.pdf</x:v>
      </x:c>
      <x:c r="AA626" s="139" t="n">
        <x:v>18</x:v>
      </x:c>
      <x:c r="AB626" s="139" t="n">
        <x:v>14</x:v>
      </x:c>
      <x:c r="AC626" s="139" t="str">
        <x:v>LAMINATION 75X100X250 (6</x:v>
      </x:c>
      <x:c r="AD626" s="145" t="n">
        <x:v>510</x:v>
      </x:c>
      <x:c r="AE626" s="147" t="str">
        <x:v>Merged across PDFs — Truncated-name completion</x:v>
      </x:c>
      <x:c r="AF626" s="147" t="str">
        <x:v>Completed/updated from WS RATES.pdf</x:v>
      </x:c>
      <x:c r="AG626" s="147" t="str">
        <x:v>Exact WS RATES.pdf category</x:v>
      </x:c>
      <x:c r="AH626" s="139" t="str">
        <x:v>WS-RATES:18:14</x:v>
      </x:c>
      <x:c r="AI626" s="146"/>
      <x:c r="AJ626" s="146"/>
      <x:c r="AK626" s="146"/>
      <x:c r="AL626" s="146"/>
      <x:c r="AM626" s="146"/>
      <x:c r="AN626" s="147" t="str"/>
    </x:row>
    <x:row r="627">
      <x:c r="A627" s="139" t="str">
        <x:v>RS-000626</x:v>
      </x:c>
      <x:c r="B627" s="147" t="str">
        <x:v>LAMINATION A4 80 MIC (100PCS)</x:v>
      </x:c>
      <x:c r="C627" s="139" t="str">
        <x:v>CHINA DAIRIES</x:v>
      </x:c>
      <x:c r="D627" s="139" t="str">
        <x:v>Both</x:v>
      </x:c>
      <x:c r="E627" s="147" t="str">
        <x:v>From initial classified workbook</x:v>
      </x:c>
      <x:c r="F627" s="139" t="str">
        <x:v>Pack</x:v>
      </x:c>
      <x:c r="G627" s="139" t="n">
        <x:v>100</x:v>
      </x:c>
      <x:c r="H627" s="139" t="str">
        <x:v>Parsed from product name</x:v>
      </x:c>
      <x:c r="I627" s="139" t="str">
        <x:v>PKR</x:v>
      </x:c>
      <x:c r="J627" s="140" t="n">
        <x:v>1100</x:v>
      </x:c>
      <x:c r="K627" s="140" t="n">
        <x:v>1000</x:v>
      </x:c>
      <x:c r="L627" s="140" t="n">
        <x:v>1100</x:v>
      </x:c>
      <x:c r="M627" s="140" t="n">
        <x:v>1000</x:v>
      </x:c>
      <x:c r="N627" s="141" t="n">
        <x:f>L627-M627</x:f>
        <x:v>100</x:v>
      </x:c>
      <x:c r="O627" s="142" t="n">
        <x:f>IF(L627&gt;0,N627/L627,"")</x:f>
        <x:v>0.09090909090909091</x:v>
      </x:c>
      <x:c r="P627" s="142" t="n">
        <x:f>IF(M627&gt;0,N627/M627,"")</x:f>
        <x:v>0.1</x:v>
      </x:c>
      <x:c r="Q627" s="141" t="n">
        <x:f>ROUND(L627*(1+'Assumptions'!$B$7)/'Assumptions'!$B$9,0)*'Assumptions'!$B$9</x:f>
        <x:v>1210</x:v>
      </x:c>
      <x:c r="R627" s="141" t="n">
        <x:f>Q627-M627</x:f>
        <x:v>210</x:v>
      </x:c>
      <x:c r="S627" s="143" t="n">
        <x:f>'Assumptions'!$B$8</x:f>
        <x:v>12</x:v>
      </x:c>
      <x:c r="T627" s="141" t="n">
        <x:f>N627*S627</x:f>
        <x:v>1200</x:v>
      </x:c>
      <x:c r="U627" s="139" t="str">
        <x:v>Source Valid</x:v>
      </x:c>
      <x:c r="V627" s="139" t="str">
        <x:v>High</x:v>
      </x:c>
      <x:c r="W627" s="147" t="str">
        <x:v>Source wholesale and buying prices retained</x:v>
      </x:c>
      <x:c r="X627" s="139" t="str">
        <x:v>Ready</x:v>
      </x:c>
      <x:c r="Y627" s="144" t="b">
        <x:v>1</x:v>
      </x:c>
      <x:c r="Z627" s="139" t="str">
        <x:v>WS RATES.pdf</x:v>
      </x:c>
      <x:c r="AA627" s="139" t="n">
        <x:v>18</x:v>
      </x:c>
      <x:c r="AB627" s="139" t="n">
        <x:v>15</x:v>
      </x:c>
      <x:c r="AC627" s="139" t="str">
        <x:v>LAMINATION A4 80 MIC (100</x:v>
      </x:c>
      <x:c r="AD627" s="145" t="n">
        <x:v>1100</x:v>
      </x:c>
      <x:c r="AE627" s="147" t="str">
        <x:v>Merged across PDFs — Truncated-name completion</x:v>
      </x:c>
      <x:c r="AF627" s="147" t="str">
        <x:v>Completed/updated from WS RATES.pdf</x:v>
      </x:c>
      <x:c r="AG627" s="147" t="str">
        <x:v>Exact WS RATES.pdf category</x:v>
      </x:c>
      <x:c r="AH627" s="139" t="str">
        <x:v>WS-RATES:18:15</x:v>
      </x:c>
      <x:c r="AI627" s="146"/>
      <x:c r="AJ627" s="146"/>
      <x:c r="AK627" s="146"/>
      <x:c r="AL627" s="146"/>
      <x:c r="AM627" s="146"/>
      <x:c r="AN627" s="147" t="str"/>
    </x:row>
    <x:row r="628">
      <x:c r="A628" s="139" t="str">
        <x:v>RS-000627</x:v>
      </x:c>
      <x:c r="B628" s="147" t="str">
        <x:v>GLAZE SHEET (12PCS)</x:v>
      </x:c>
      <x:c r="C628" s="139" t="str">
        <x:v>GIFT SHEET</x:v>
      </x:c>
      <x:c r="D628" s="139" t="str">
        <x:v>Wholesale/Bulk</x:v>
      </x:c>
      <x:c r="E628" s="147" t="str">
        <x:v>From initial classified workbook</x:v>
      </x:c>
      <x:c r="F628" s="139" t="str">
        <x:v>Pack</x:v>
      </x:c>
      <x:c r="G628" s="139" t="n">
        <x:v>12</x:v>
      </x:c>
      <x:c r="H628" s="139" t="str">
        <x:v>Parsed from product name</x:v>
      </x:c>
      <x:c r="I628" s="139" t="str">
        <x:v>PKR</x:v>
      </x:c>
      <x:c r="J628" s="140" t="n">
        <x:v>150</x:v>
      </x:c>
      <x:c r="K628" s="140" t="n">
        <x:v>130</x:v>
      </x:c>
      <x:c r="L628" s="140" t="n">
        <x:v>150</x:v>
      </x:c>
      <x:c r="M628" s="140" t="n">
        <x:v>130</x:v>
      </x:c>
      <x:c r="N628" s="141" t="n">
        <x:f>L628-M628</x:f>
        <x:v>20</x:v>
      </x:c>
      <x:c r="O628" s="142" t="n">
        <x:f>IF(L628&gt;0,N628/L628,"")</x:f>
        <x:v>0.13333333333333333</x:v>
      </x:c>
      <x:c r="P628" s="142" t="n">
        <x:f>IF(M628&gt;0,N628/M628,"")</x:f>
        <x:v>0.15384615384615385</x:v>
      </x:c>
      <x:c r="Q628" s="141" t="n">
        <x:f>ROUND(L628*(1+'Assumptions'!$B$7)/'Assumptions'!$B$9,0)*'Assumptions'!$B$9</x:f>
        <x:v>165</x:v>
      </x:c>
      <x:c r="R628" s="141" t="n">
        <x:f>Q628-M628</x:f>
        <x:v>35</x:v>
      </x:c>
      <x:c r="S628" s="143" t="n">
        <x:f>'Assumptions'!$B$8</x:f>
        <x:v>12</x:v>
      </x:c>
      <x:c r="T628" s="141" t="n">
        <x:f>N628*S628</x:f>
        <x:v>240</x:v>
      </x:c>
      <x:c r="U628" s="139" t="str">
        <x:v>Source Valid</x:v>
      </x:c>
      <x:c r="V628" s="139" t="str">
        <x:v>High</x:v>
      </x:c>
      <x:c r="W628" s="147" t="str">
        <x:v>Source wholesale and buying prices retained</x:v>
      </x:c>
      <x:c r="X628" s="139" t="str">
        <x:v>Ready</x:v>
      </x:c>
      <x:c r="Y628" s="144" t="b">
        <x:v>1</x:v>
      </x:c>
      <x:c r="Z628" s="139" t="str">
        <x:v>WS RATES.pdf</x:v>
      </x:c>
      <x:c r="AA628" s="139" t="n">
        <x:v>18</x:v>
      </x:c>
      <x:c r="AB628" s="139" t="n">
        <x:v>16</x:v>
      </x:c>
      <x:c r="AC628" s="139" t="str">
        <x:v>GLAZE SHEET (12PCS)</x:v>
      </x:c>
      <x:c r="AD628" s="145" t="n">
        <x:v>150</x:v>
      </x:c>
      <x:c r="AE628" s="147" t="str">
        <x:v>Merged across PDFs — Exact/source-linked match</x:v>
      </x:c>
      <x:c r="AF628" s="147" t="str">
        <x:v>Exact WS RATES.pdf name</x:v>
      </x:c>
      <x:c r="AG628" s="147" t="str">
        <x:v>Exact WS RATES.pdf category</x:v>
      </x:c>
      <x:c r="AH628" s="139" t="str">
        <x:v>WS-RATES:18:16</x:v>
      </x:c>
      <x:c r="AI628" s="146"/>
      <x:c r="AJ628" s="146"/>
      <x:c r="AK628" s="146"/>
      <x:c r="AL628" s="146"/>
      <x:c r="AM628" s="146"/>
      <x:c r="AN628" s="147" t="str"/>
    </x:row>
    <x:row r="629">
      <x:c r="A629" s="139" t="str">
        <x:v>RS-000628</x:v>
      </x:c>
      <x:c r="B629" s="147" t="str">
        <x:v>PIANO MATH BOX 504</x:v>
      </x:c>
      <x:c r="C629" s="139" t="str">
        <x:v>GEOMATRIES</x:v>
      </x:c>
      <x:c r="D629" s="139" t="str">
        <x:v>Both</x:v>
      </x:c>
      <x:c r="E629" s="147" t="str">
        <x:v>From initial classified workbook</x:v>
      </x:c>
      <x:c r="F629" s="139" t="str">
        <x:v>Box</x:v>
      </x:c>
      <x:c r="G629" s="139"/>
      <x:c r="H629" s="139" t="str">
        <x:v>Not stated</x:v>
      </x:c>
      <x:c r="I629" s="139" t="str">
        <x:v>PKR</x:v>
      </x:c>
      <x:c r="J629" s="140" t="n">
        <x:v>290</x:v>
      </x:c>
      <x:c r="K629" s="140" t="n">
        <x:v>276</x:v>
      </x:c>
      <x:c r="L629" s="140" t="n">
        <x:v>290</x:v>
      </x:c>
      <x:c r="M629" s="140" t="n">
        <x:v>276</x:v>
      </x:c>
      <x:c r="N629" s="141" t="n">
        <x:f>L629-M629</x:f>
        <x:v>14</x:v>
      </x:c>
      <x:c r="O629" s="142" t="n">
        <x:f>IF(L629&gt;0,N629/L629,"")</x:f>
        <x:v>0.04827586206896552</x:v>
      </x:c>
      <x:c r="P629" s="142" t="n">
        <x:f>IF(M629&gt;0,N629/M629,"")</x:f>
        <x:v>0.050724637681159424</x:v>
      </x:c>
      <x:c r="Q629" s="141" t="n">
        <x:f>ROUND(L629*(1+'Assumptions'!$B$7)/'Assumptions'!$B$9,0)*'Assumptions'!$B$9</x:f>
        <x:v>320</x:v>
      </x:c>
      <x:c r="R629" s="141" t="n">
        <x:f>Q629-M629</x:f>
        <x:v>44</x:v>
      </x:c>
      <x:c r="S629" s="143" t="n">
        <x:f>'Assumptions'!$B$8</x:f>
        <x:v>12</x:v>
      </x:c>
      <x:c r="T629" s="141" t="n">
        <x:f>N629*S629</x:f>
        <x:v>168</x:v>
      </x:c>
      <x:c r="U629" s="139" t="str">
        <x:v>Source Valid</x:v>
      </x:c>
      <x:c r="V629" s="139" t="str">
        <x:v>High</x:v>
      </x:c>
      <x:c r="W629" s="147" t="str">
        <x:v>Source wholesale and buying prices retained</x:v>
      </x:c>
      <x:c r="X629" s="139" t="str">
        <x:v>Ready</x:v>
      </x:c>
      <x:c r="Y629" s="144" t="b">
        <x:v>1</x:v>
      </x:c>
      <x:c r="Z629" s="139" t="str">
        <x:v>WS RATES.pdf</x:v>
      </x:c>
      <x:c r="AA629" s="139" t="n">
        <x:v>18</x:v>
      </x:c>
      <x:c r="AB629" s="139" t="n">
        <x:v>17</x:v>
      </x:c>
      <x:c r="AC629" s="139" t="str">
        <x:v>PIANO MATH BOX 504</x:v>
      </x:c>
      <x:c r="AD629" s="145" t="n">
        <x:v>290</x:v>
      </x:c>
      <x:c r="AE629" s="147" t="str">
        <x:v>Merged across PDFs — Exact/source-linked match</x:v>
      </x:c>
      <x:c r="AF629" s="147" t="str">
        <x:v>Exact WS RATES.pdf name</x:v>
      </x:c>
      <x:c r="AG629" s="147" t="str">
        <x:v>Exact WS RATES.pdf category</x:v>
      </x:c>
      <x:c r="AH629" s="139" t="str">
        <x:v>WS-RATES:18:17</x:v>
      </x:c>
      <x:c r="AI629" s="146"/>
      <x:c r="AJ629" s="146"/>
      <x:c r="AK629" s="146"/>
      <x:c r="AL629" s="146"/>
      <x:c r="AM629" s="146"/>
      <x:c r="AN629" s="147" t="str"/>
    </x:row>
    <x:row r="630">
      <x:c r="A630" s="139" t="str">
        <x:v>RS-000629</x:v>
      </x:c>
      <x:c r="B630" s="147" t="str">
        <x:v>RUBBER BAND 200G PACK</x:v>
      </x:c>
      <x:c r="C630" s="139" t="str">
        <x:v>CHINA DAIRIES</x:v>
      </x:c>
      <x:c r="D630" s="139" t="str">
        <x:v>Both</x:v>
      </x:c>
      <x:c r="E630" s="147" t="str">
        <x:v>From initial classified workbook</x:v>
      </x:c>
      <x:c r="F630" s="139" t="str">
        <x:v>Pack</x:v>
      </x:c>
      <x:c r="G630" s="139"/>
      <x:c r="H630" s="139" t="str">
        <x:v>Not stated</x:v>
      </x:c>
      <x:c r="I630" s="139" t="str">
        <x:v>PKR</x:v>
      </x:c>
      <x:c r="J630" s="140" t="n">
        <x:v>250</x:v>
      </x:c>
      <x:c r="K630" s="140" t="n">
        <x:v>220</x:v>
      </x:c>
      <x:c r="L630" s="140" t="n">
        <x:v>250</x:v>
      </x:c>
      <x:c r="M630" s="140" t="n">
        <x:v>220</x:v>
      </x:c>
      <x:c r="N630" s="141" t="n">
        <x:f>L630-M630</x:f>
        <x:v>30</x:v>
      </x:c>
      <x:c r="O630" s="142" t="n">
        <x:f>IF(L630&gt;0,N630/L630,"")</x:f>
        <x:v>0.12</x:v>
      </x:c>
      <x:c r="P630" s="142" t="n">
        <x:f>IF(M630&gt;0,N630/M630,"")</x:f>
        <x:v>0.13636363636363635</x:v>
      </x:c>
      <x:c r="Q630" s="141" t="n">
        <x:f>ROUND(L630*(1+'Assumptions'!$B$7)/'Assumptions'!$B$9,0)*'Assumptions'!$B$9</x:f>
        <x:v>275</x:v>
      </x:c>
      <x:c r="R630" s="141" t="n">
        <x:f>Q630-M630</x:f>
        <x:v>55</x:v>
      </x:c>
      <x:c r="S630" s="143" t="n">
        <x:f>'Assumptions'!$B$8</x:f>
        <x:v>12</x:v>
      </x:c>
      <x:c r="T630" s="141" t="n">
        <x:f>N630*S630</x:f>
        <x:v>360</x:v>
      </x:c>
      <x:c r="U630" s="139" t="str">
        <x:v>Source Valid</x:v>
      </x:c>
      <x:c r="V630" s="139" t="str">
        <x:v>High</x:v>
      </x:c>
      <x:c r="W630" s="147" t="str">
        <x:v>Source wholesale and buying prices retained</x:v>
      </x:c>
      <x:c r="X630" s="139" t="str">
        <x:v>Ready</x:v>
      </x:c>
      <x:c r="Y630" s="144" t="b">
        <x:v>1</x:v>
      </x:c>
      <x:c r="Z630" s="139" t="str">
        <x:v>WS RATES.pdf</x:v>
      </x:c>
      <x:c r="AA630" s="139" t="n">
        <x:v>18</x:v>
      </x:c>
      <x:c r="AB630" s="139" t="n">
        <x:v>18</x:v>
      </x:c>
      <x:c r="AC630" s="139" t="str">
        <x:v>RUBBER BAND 200G PACK</x:v>
      </x:c>
      <x:c r="AD630" s="145" t="n">
        <x:v>250</x:v>
      </x:c>
      <x:c r="AE630" s="147" t="str">
        <x:v>Merged across PDFs — Exact/source-linked match</x:v>
      </x:c>
      <x:c r="AF630" s="147" t="str">
        <x:v>Exact WS RATES.pdf name</x:v>
      </x:c>
      <x:c r="AG630" s="147" t="str">
        <x:v>Exact WS RATES.pdf category</x:v>
      </x:c>
      <x:c r="AH630" s="139" t="str">
        <x:v>WS-RATES:18:18</x:v>
      </x:c>
      <x:c r="AI630" s="146"/>
      <x:c r="AJ630" s="146"/>
      <x:c r="AK630" s="146"/>
      <x:c r="AL630" s="146"/>
      <x:c r="AM630" s="146"/>
      <x:c r="AN630" s="147" t="str"/>
    </x:row>
    <x:row r="631">
      <x:c r="A631" s="139" t="str">
        <x:v>RS-000630</x:v>
      </x:c>
      <x:c r="B631" s="147" t="str">
        <x:v>TEMPO ST 10</x:v>
      </x:c>
      <x:c r="C631" s="139" t="str">
        <x:v>MARKER COLOR</x:v>
      </x:c>
      <x:c r="D631" s="139" t="str">
        <x:v>Both</x:v>
      </x:c>
      <x:c r="E631" s="147" t="str">
        <x:v>From initial classified workbook</x:v>
      </x:c>
      <x:c r="F631" s="139" t="str">
        <x:v>Piece</x:v>
      </x:c>
      <x:c r="G631" s="139"/>
      <x:c r="H631" s="139" t="str">
        <x:v>Not stated</x:v>
      </x:c>
      <x:c r="I631" s="139" t="str">
        <x:v>PKR</x:v>
      </x:c>
      <x:c r="J631" s="140" t="n">
        <x:v>104</x:v>
      </x:c>
      <x:c r="K631" s="140" t="n">
        <x:v>99</x:v>
      </x:c>
      <x:c r="L631" s="140" t="n">
        <x:v>104</x:v>
      </x:c>
      <x:c r="M631" s="140" t="n">
        <x:v>99</x:v>
      </x:c>
      <x:c r="N631" s="141" t="n">
        <x:f>L631-M631</x:f>
        <x:v>5</x:v>
      </x:c>
      <x:c r="O631" s="142" t="n">
        <x:f>IF(L631&gt;0,N631/L631,"")</x:f>
        <x:v>0.04807692307692308</x:v>
      </x:c>
      <x:c r="P631" s="142" t="n">
        <x:f>IF(M631&gt;0,N631/M631,"")</x:f>
        <x:v>0.050505050505050504</x:v>
      </x:c>
      <x:c r="Q631" s="141" t="n">
        <x:f>ROUND(L631*(1+'Assumptions'!$B$7)/'Assumptions'!$B$9,0)*'Assumptions'!$B$9</x:f>
        <x:v>115</x:v>
      </x:c>
      <x:c r="R631" s="141" t="n">
        <x:f>Q631-M631</x:f>
        <x:v>16</x:v>
      </x:c>
      <x:c r="S631" s="143" t="n">
        <x:f>'Assumptions'!$B$8</x:f>
        <x:v>12</x:v>
      </x:c>
      <x:c r="T631" s="141" t="n">
        <x:f>N631*S631</x:f>
        <x:v>60</x:v>
      </x:c>
      <x:c r="U631" s="139" t="str">
        <x:v>Source Valid</x:v>
      </x:c>
      <x:c r="V631" s="139" t="str">
        <x:v>High</x:v>
      </x:c>
      <x:c r="W631" s="147" t="str">
        <x:v>Source wholesale and buying prices retained</x:v>
      </x:c>
      <x:c r="X631" s="139" t="str">
        <x:v>Ready</x:v>
      </x:c>
      <x:c r="Y631" s="144" t="b">
        <x:v>1</x:v>
      </x:c>
      <x:c r="Z631" s="139" t="str">
        <x:v>WS RATES.pdf</x:v>
      </x:c>
      <x:c r="AA631" s="139" t="n">
        <x:v>18</x:v>
      </x:c>
      <x:c r="AB631" s="139" t="n">
        <x:v>19</x:v>
      </x:c>
      <x:c r="AC631" s="139" t="str">
        <x:v>TEMPO ST 10</x:v>
      </x:c>
      <x:c r="AD631" s="145" t="n">
        <x:v>104</x:v>
      </x:c>
      <x:c r="AE631" s="147" t="str">
        <x:v>Merged across PDFs — Exact/source-linked match</x:v>
      </x:c>
      <x:c r="AF631" s="147" t="str">
        <x:v>Exact WS RATES.pdf name</x:v>
      </x:c>
      <x:c r="AG631" s="147" t="str">
        <x:v>Exact WS RATES.pdf category</x:v>
      </x:c>
      <x:c r="AH631" s="139" t="str">
        <x:v>WS-RATES:18:19</x:v>
      </x:c>
      <x:c r="AI631" s="146"/>
      <x:c r="AJ631" s="146"/>
      <x:c r="AK631" s="146"/>
      <x:c r="AL631" s="146"/>
      <x:c r="AM631" s="146"/>
      <x:c r="AN631" s="147" t="str"/>
    </x:row>
    <x:row r="632">
      <x:c r="A632" s="139" t="str">
        <x:v>RS-000631</x:v>
      </x:c>
      <x:c r="B632" s="147" t="str">
        <x:v>M&amp;G TABLE PEN</x:v>
      </x:c>
      <x:c r="C632" s="139" t="str">
        <x:v>BALL POINT</x:v>
      </x:c>
      <x:c r="D632" s="139" t="str">
        <x:v>Both</x:v>
      </x:c>
      <x:c r="E632" s="147" t="str">
        <x:v>From initial classified workbook</x:v>
      </x:c>
      <x:c r="F632" s="139" t="str">
        <x:v>Piece</x:v>
      </x:c>
      <x:c r="G632" s="139"/>
      <x:c r="H632" s="139" t="str">
        <x:v>Not stated</x:v>
      </x:c>
      <x:c r="I632" s="139" t="str">
        <x:v>PKR</x:v>
      </x:c>
      <x:c r="J632" s="140" t="n">
        <x:v>150</x:v>
      </x:c>
      <x:c r="K632" s="140" t="n">
        <x:v>126</x:v>
      </x:c>
      <x:c r="L632" s="140" t="n">
        <x:v>150</x:v>
      </x:c>
      <x:c r="M632" s="140" t="n">
        <x:v>126</x:v>
      </x:c>
      <x:c r="N632" s="141" t="n">
        <x:f>L632-M632</x:f>
        <x:v>24</x:v>
      </x:c>
      <x:c r="O632" s="142" t="n">
        <x:f>IF(L632&gt;0,N632/L632,"")</x:f>
        <x:v>0.16</x:v>
      </x:c>
      <x:c r="P632" s="142" t="n">
        <x:f>IF(M632&gt;0,N632/M632,"")</x:f>
        <x:v>0.19047619047619047</x:v>
      </x:c>
      <x:c r="Q632" s="141" t="n">
        <x:f>ROUND(L632*(1+'Assumptions'!$B$7)/'Assumptions'!$B$9,0)*'Assumptions'!$B$9</x:f>
        <x:v>165</x:v>
      </x:c>
      <x:c r="R632" s="141" t="n">
        <x:f>Q632-M632</x:f>
        <x:v>39</x:v>
      </x:c>
      <x:c r="S632" s="143" t="n">
        <x:f>'Assumptions'!$B$8</x:f>
        <x:v>12</x:v>
      </x:c>
      <x:c r="T632" s="141" t="n">
        <x:f>N632*S632</x:f>
        <x:v>288</x:v>
      </x:c>
      <x:c r="U632" s="139" t="str">
        <x:v>Source Valid</x:v>
      </x:c>
      <x:c r="V632" s="139" t="str">
        <x:v>High</x:v>
      </x:c>
      <x:c r="W632" s="147" t="str">
        <x:v>Source wholesale and buying prices retained</x:v>
      </x:c>
      <x:c r="X632" s="139" t="str">
        <x:v>Ready</x:v>
      </x:c>
      <x:c r="Y632" s="144" t="b">
        <x:v>1</x:v>
      </x:c>
      <x:c r="Z632" s="139" t="str">
        <x:v>WS RATES.pdf</x:v>
      </x:c>
      <x:c r="AA632" s="139" t="n">
        <x:v>18</x:v>
      </x:c>
      <x:c r="AB632" s="139" t="n">
        <x:v>20</x:v>
      </x:c>
      <x:c r="AC632" s="139" t="str">
        <x:v>M&amp;G TABLE PEN</x:v>
      </x:c>
      <x:c r="AD632" s="145" t="n">
        <x:v>150</x:v>
      </x:c>
      <x:c r="AE632" s="147" t="str">
        <x:v>Merged across PDFs — Exact/source-linked match</x:v>
      </x:c>
      <x:c r="AF632" s="147" t="str">
        <x:v>Exact WS RATES.pdf name</x:v>
      </x:c>
      <x:c r="AG632" s="147" t="str">
        <x:v>Exact WS RATES.pdf category</x:v>
      </x:c>
      <x:c r="AH632" s="139" t="str">
        <x:v>WS-RATES:18:20</x:v>
      </x:c>
      <x:c r="AI632" s="146"/>
      <x:c r="AJ632" s="146"/>
      <x:c r="AK632" s="146"/>
      <x:c r="AL632" s="146"/>
      <x:c r="AM632" s="146"/>
      <x:c r="AN632" s="147" t="str"/>
    </x:row>
    <x:row r="633">
      <x:c r="A633" s="139" t="str">
        <x:v>RS-000632</x:v>
      </x:c>
      <x:c r="B633" s="147" t="str">
        <x:v>CHINA PENCIL W/R</x:v>
      </x:c>
      <x:c r="C633" s="139" t="str">
        <x:v>PENCILS</x:v>
      </x:c>
      <x:c r="D633" s="139" t="str">
        <x:v>Both</x:v>
      </x:c>
      <x:c r="E633" s="147" t="str">
        <x:v>From initial classified workbook</x:v>
      </x:c>
      <x:c r="F633" s="139" t="str">
        <x:v>Piece</x:v>
      </x:c>
      <x:c r="G633" s="139"/>
      <x:c r="H633" s="139" t="str">
        <x:v>Not stated</x:v>
      </x:c>
      <x:c r="I633" s="139" t="str">
        <x:v>PKR</x:v>
      </x:c>
      <x:c r="J633" s="140" t="n">
        <x:v>140</x:v>
      </x:c>
      <x:c r="K633" s="140" t="n">
        <x:v>132</x:v>
      </x:c>
      <x:c r="L633" s="140" t="n">
        <x:v>140</x:v>
      </x:c>
      <x:c r="M633" s="140" t="n">
        <x:v>132</x:v>
      </x:c>
      <x:c r="N633" s="141" t="n">
        <x:f>L633-M633</x:f>
        <x:v>8</x:v>
      </x:c>
      <x:c r="O633" s="142" t="n">
        <x:f>IF(L633&gt;0,N633/L633,"")</x:f>
        <x:v>0.05714285714285714</x:v>
      </x:c>
      <x:c r="P633" s="142" t="n">
        <x:f>IF(M633&gt;0,N633/M633,"")</x:f>
        <x:v>0.06060606060606061</x:v>
      </x:c>
      <x:c r="Q633" s="141" t="n">
        <x:f>ROUND(L633*(1+'Assumptions'!$B$7)/'Assumptions'!$B$9,0)*'Assumptions'!$B$9</x:f>
        <x:v>155</x:v>
      </x:c>
      <x:c r="R633" s="141" t="n">
        <x:f>Q633-M633</x:f>
        <x:v>23</x:v>
      </x:c>
      <x:c r="S633" s="143" t="n">
        <x:f>'Assumptions'!$B$8</x:f>
        <x:v>12</x:v>
      </x:c>
      <x:c r="T633" s="141" t="n">
        <x:f>N633*S633</x:f>
        <x:v>96</x:v>
      </x:c>
      <x:c r="U633" s="139" t="str">
        <x:v>Source Valid</x:v>
      </x:c>
      <x:c r="V633" s="139" t="str">
        <x:v>High</x:v>
      </x:c>
      <x:c r="W633" s="147" t="str">
        <x:v>Source wholesale and buying prices retained</x:v>
      </x:c>
      <x:c r="X633" s="139" t="str">
        <x:v>Ready</x:v>
      </x:c>
      <x:c r="Y633" s="144" t="b">
        <x:v>1</x:v>
      </x:c>
      <x:c r="Z633" s="139" t="str">
        <x:v>WS RATES.pdf</x:v>
      </x:c>
      <x:c r="AA633" s="139" t="n">
        <x:v>18</x:v>
      </x:c>
      <x:c r="AB633" s="139" t="n">
        <x:v>21</x:v>
      </x:c>
      <x:c r="AC633" s="139" t="str">
        <x:v>CHINA PENCIL W/R</x:v>
      </x:c>
      <x:c r="AD633" s="145" t="n">
        <x:v>140</x:v>
      </x:c>
      <x:c r="AE633" s="147" t="str">
        <x:v>Merged across PDFs — Exact/source-linked match</x:v>
      </x:c>
      <x:c r="AF633" s="147" t="str">
        <x:v>Exact WS RATES.pdf name</x:v>
      </x:c>
      <x:c r="AG633" s="147" t="str">
        <x:v>Exact WS RATES.pdf category</x:v>
      </x:c>
      <x:c r="AH633" s="139" t="str">
        <x:v>WS-RATES:18:21</x:v>
      </x:c>
      <x:c r="AI633" s="146"/>
      <x:c r="AJ633" s="146"/>
      <x:c r="AK633" s="146"/>
      <x:c r="AL633" s="146"/>
      <x:c r="AM633" s="146"/>
      <x:c r="AN633" s="147" t="str"/>
    </x:row>
    <x:row r="634">
      <x:c r="A634" s="139" t="str">
        <x:v>RS-000633</x:v>
      </x:c>
      <x:c r="B634" s="147" t="str">
        <x:v>CHINA PENCIL R/T</x:v>
      </x:c>
      <x:c r="C634" s="139" t="str">
        <x:v>PENCILS</x:v>
      </x:c>
      <x:c r="D634" s="139" t="str">
        <x:v>Both</x:v>
      </x:c>
      <x:c r="E634" s="147" t="str">
        <x:v>From initial classified workbook</x:v>
      </x:c>
      <x:c r="F634" s="139" t="str">
        <x:v>Piece</x:v>
      </x:c>
      <x:c r="G634" s="139"/>
      <x:c r="H634" s="139" t="str">
        <x:v>Not stated</x:v>
      </x:c>
      <x:c r="I634" s="139" t="str">
        <x:v>PKR</x:v>
      </x:c>
      <x:c r="J634" s="140" t="n">
        <x:v>150</x:v>
      </x:c>
      <x:c r="K634" s="140" t="n">
        <x:v>142</x:v>
      </x:c>
      <x:c r="L634" s="140" t="n">
        <x:v>150</x:v>
      </x:c>
      <x:c r="M634" s="140" t="n">
        <x:v>142</x:v>
      </x:c>
      <x:c r="N634" s="141" t="n">
        <x:f>L634-M634</x:f>
        <x:v>8</x:v>
      </x:c>
      <x:c r="O634" s="142" t="n">
        <x:f>IF(L634&gt;0,N634/L634,"")</x:f>
        <x:v>0.05333333333333334</x:v>
      </x:c>
      <x:c r="P634" s="142" t="n">
        <x:f>IF(M634&gt;0,N634/M634,"")</x:f>
        <x:v>0.056338028169014086</x:v>
      </x:c>
      <x:c r="Q634" s="141" t="n">
        <x:f>ROUND(L634*(1+'Assumptions'!$B$7)/'Assumptions'!$B$9,0)*'Assumptions'!$B$9</x:f>
        <x:v>165</x:v>
      </x:c>
      <x:c r="R634" s="141" t="n">
        <x:f>Q634-M634</x:f>
        <x:v>23</x:v>
      </x:c>
      <x:c r="S634" s="143" t="n">
        <x:f>'Assumptions'!$B$8</x:f>
        <x:v>12</x:v>
      </x:c>
      <x:c r="T634" s="141" t="n">
        <x:f>N634*S634</x:f>
        <x:v>96</x:v>
      </x:c>
      <x:c r="U634" s="139" t="str">
        <x:v>Source Valid</x:v>
      </x:c>
      <x:c r="V634" s="139" t="str">
        <x:v>High</x:v>
      </x:c>
      <x:c r="W634" s="147" t="str">
        <x:v>Source wholesale and buying prices retained</x:v>
      </x:c>
      <x:c r="X634" s="139" t="str">
        <x:v>Ready</x:v>
      </x:c>
      <x:c r="Y634" s="144" t="b">
        <x:v>1</x:v>
      </x:c>
      <x:c r="Z634" s="139" t="str">
        <x:v>WS RATES.pdf</x:v>
      </x:c>
      <x:c r="AA634" s="139" t="n">
        <x:v>18</x:v>
      </x:c>
      <x:c r="AB634" s="139" t="n">
        <x:v>22</x:v>
      </x:c>
      <x:c r="AC634" s="139" t="str">
        <x:v>CHINA PENCIL R/T</x:v>
      </x:c>
      <x:c r="AD634" s="145" t="n">
        <x:v>150</x:v>
      </x:c>
      <x:c r="AE634" s="147" t="str">
        <x:v>Merged across PDFs — Exact/source-linked match</x:v>
      </x:c>
      <x:c r="AF634" s="147" t="str">
        <x:v>Exact WS RATES.pdf name</x:v>
      </x:c>
      <x:c r="AG634" s="147" t="str">
        <x:v>Exact WS RATES.pdf category</x:v>
      </x:c>
      <x:c r="AH634" s="139" t="str">
        <x:v>WS-RATES:18:22</x:v>
      </x:c>
      <x:c r="AI634" s="146"/>
      <x:c r="AJ634" s="146"/>
      <x:c r="AK634" s="146"/>
      <x:c r="AL634" s="146"/>
      <x:c r="AM634" s="146"/>
      <x:c r="AN634" s="147" t="str"/>
    </x:row>
    <x:row r="635">
      <x:c r="A635" s="139" t="str">
        <x:v>RS-000634</x:v>
      </x:c>
      <x:c r="B635" s="147" t="str">
        <x:v>ORO GUM STICK 8G(1PC)</x:v>
      </x:c>
      <x:c r="C635" s="139" t="str">
        <x:v>GUM STICK</x:v>
      </x:c>
      <x:c r="D635" s="139" t="str">
        <x:v>Both</x:v>
      </x:c>
      <x:c r="E635" s="147" t="str">
        <x:v>From initial classified workbook</x:v>
      </x:c>
      <x:c r="F635" s="139" t="str">
        <x:v>Piece</x:v>
      </x:c>
      <x:c r="G635" s="139" t="n">
        <x:v>1</x:v>
      </x:c>
      <x:c r="H635" s="139" t="str">
        <x:v>Parsed from product name</x:v>
      </x:c>
      <x:c r="I635" s="139" t="str">
        <x:v>PKR</x:v>
      </x:c>
      <x:c r="J635" s="140" t="n">
        <x:v>46</x:v>
      </x:c>
      <x:c r="K635" s="140" t="n">
        <x:v>43.7</x:v>
      </x:c>
      <x:c r="L635" s="140" t="n">
        <x:v>46</x:v>
      </x:c>
      <x:c r="M635" s="140" t="n">
        <x:v>43.7</x:v>
      </x:c>
      <x:c r="N635" s="141" t="n">
        <x:f>L635-M635</x:f>
        <x:v>2.299999999999997</x:v>
      </x:c>
      <x:c r="O635" s="142" t="n">
        <x:f>IF(L635&gt;0,N635/L635,"")</x:f>
        <x:v>0.04999999999999994</x:v>
      </x:c>
      <x:c r="P635" s="142" t="n">
        <x:f>IF(M635&gt;0,N635/M635,"")</x:f>
        <x:v>0.052631578947368356</x:v>
      </x:c>
      <x:c r="Q635" s="141" t="n">
        <x:f>ROUND(L635*(1+'Assumptions'!$B$7)/'Assumptions'!$B$9,0)*'Assumptions'!$B$9</x:f>
        <x:v>50</x:v>
      </x:c>
      <x:c r="R635" s="141" t="n">
        <x:f>Q635-M635</x:f>
        <x:v>6.299999999999997</x:v>
      </x:c>
      <x:c r="S635" s="143" t="n">
        <x:f>'Assumptions'!$B$8</x:f>
        <x:v>12</x:v>
      </x:c>
      <x:c r="T635" s="141" t="n">
        <x:f>N635*S635</x:f>
        <x:v>27.599999999999966</x:v>
      </x:c>
      <x:c r="U635" s="139" t="str">
        <x:v>Source Valid</x:v>
      </x:c>
      <x:c r="V635" s="139" t="str">
        <x:v>High</x:v>
      </x:c>
      <x:c r="W635" s="147" t="str">
        <x:v>Source wholesale and buying prices retained</x:v>
      </x:c>
      <x:c r="X635" s="139" t="str">
        <x:v>Ready</x:v>
      </x:c>
      <x:c r="Y635" s="144" t="b">
        <x:v>1</x:v>
      </x:c>
      <x:c r="Z635" s="139" t="str">
        <x:v>WS RATES.pdf</x:v>
      </x:c>
      <x:c r="AA635" s="139" t="n">
        <x:v>18</x:v>
      </x:c>
      <x:c r="AB635" s="139" t="n">
        <x:v>23</x:v>
      </x:c>
      <x:c r="AC635" s="139" t="str">
        <x:v>ORO GUM STICK 8G(1PC)</x:v>
      </x:c>
      <x:c r="AD635" s="145" t="n">
        <x:v>46</x:v>
      </x:c>
      <x:c r="AE635" s="147" t="str">
        <x:v>Merged across PDFs — Exact/source-linked match</x:v>
      </x:c>
      <x:c r="AF635" s="147" t="str">
        <x:v>Exact WS RATES.pdf name</x:v>
      </x:c>
      <x:c r="AG635" s="147" t="str">
        <x:v>Exact WS RATES.pdf category</x:v>
      </x:c>
      <x:c r="AH635" s="139" t="str">
        <x:v>WS-RATES:18:23</x:v>
      </x:c>
      <x:c r="AI635" s="146"/>
      <x:c r="AJ635" s="146"/>
      <x:c r="AK635" s="146"/>
      <x:c r="AL635" s="146"/>
      <x:c r="AM635" s="146"/>
      <x:c r="AN635" s="147" t="str"/>
    </x:row>
    <x:row r="636">
      <x:c r="A636" s="139" t="str">
        <x:v>RS-000635</x:v>
      </x:c>
      <x:c r="B636" s="147" t="str">
        <x:v>SMILY MAGNET PATTA LARGE</x:v>
      </x:c>
      <x:c r="C636" s="139" t="str">
        <x:v>CHINA</x:v>
      </x:c>
      <x:c r="D636" s="139" t="str">
        <x:v>Both</x:v>
      </x:c>
      <x:c r="E636" s="147" t="str">
        <x:v>From initial classified workbook</x:v>
      </x:c>
      <x:c r="F636" s="139" t="str">
        <x:v>Piece</x:v>
      </x:c>
      <x:c r="G636" s="139"/>
      <x:c r="H636" s="139" t="str">
        <x:v>Not stated</x:v>
      </x:c>
      <x:c r="I636" s="139" t="str">
        <x:v>PKR</x:v>
      </x:c>
      <x:c r="J636" s="140" t="n">
        <x:v>180</x:v>
      </x:c>
      <x:c r="K636" s="140" t="n">
        <x:v>156</x:v>
      </x:c>
      <x:c r="L636" s="140" t="n">
        <x:v>180</x:v>
      </x:c>
      <x:c r="M636" s="140" t="n">
        <x:v>156</x:v>
      </x:c>
      <x:c r="N636" s="141" t="n">
        <x:f>L636-M636</x:f>
        <x:v>24</x:v>
      </x:c>
      <x:c r="O636" s="142" t="n">
        <x:f>IF(L636&gt;0,N636/L636,"")</x:f>
        <x:v>0.13333333333333333</x:v>
      </x:c>
      <x:c r="P636" s="142" t="n">
        <x:f>IF(M636&gt;0,N636/M636,"")</x:f>
        <x:v>0.15384615384615385</x:v>
      </x:c>
      <x:c r="Q636" s="141" t="n">
        <x:f>ROUND(L636*(1+'Assumptions'!$B$7)/'Assumptions'!$B$9,0)*'Assumptions'!$B$9</x:f>
        <x:v>200</x:v>
      </x:c>
      <x:c r="R636" s="141" t="n">
        <x:f>Q636-M636</x:f>
        <x:v>44</x:v>
      </x:c>
      <x:c r="S636" s="143" t="n">
        <x:f>'Assumptions'!$B$8</x:f>
        <x:v>12</x:v>
      </x:c>
      <x:c r="T636" s="141" t="n">
        <x:f>N636*S636</x:f>
        <x:v>288</x:v>
      </x:c>
      <x:c r="U636" s="139" t="str">
        <x:v>Source Valid</x:v>
      </x:c>
      <x:c r="V636" s="139" t="str">
        <x:v>High</x:v>
      </x:c>
      <x:c r="W636" s="147" t="str">
        <x:v>Source wholesale and buying prices retained</x:v>
      </x:c>
      <x:c r="X636" s="139" t="str">
        <x:v>Ready</x:v>
      </x:c>
      <x:c r="Y636" s="144" t="b">
        <x:v>1</x:v>
      </x:c>
      <x:c r="Z636" s="139" t="str">
        <x:v>WS RATES.pdf</x:v>
      </x:c>
      <x:c r="AA636" s="139" t="n">
        <x:v>18</x:v>
      </x:c>
      <x:c r="AB636" s="139" t="n">
        <x:v>24</x:v>
      </x:c>
      <x:c r="AC636" s="139" t="str">
        <x:v>SMILY MAGNET PATTA LARG</x:v>
      </x:c>
      <x:c r="AD636" s="145" t="n">
        <x:v>180</x:v>
      </x:c>
      <x:c r="AE636" s="147" t="str">
        <x:v>Merged across PDFs — Truncated-name completion</x:v>
      </x:c>
      <x:c r="AF636" s="147" t="str">
        <x:v>Completed/updated from WS RATES.pdf</x:v>
      </x:c>
      <x:c r="AG636" s="147" t="str">
        <x:v>Exact WS RATES.pdf category</x:v>
      </x:c>
      <x:c r="AH636" s="139" t="str">
        <x:v>WS-RATES:18:24</x:v>
      </x:c>
      <x:c r="AI636" s="146"/>
      <x:c r="AJ636" s="146"/>
      <x:c r="AK636" s="146"/>
      <x:c r="AL636" s="146"/>
      <x:c r="AM636" s="146"/>
      <x:c r="AN636" s="147" t="str"/>
    </x:row>
    <x:row r="637">
      <x:c r="A637" s="139" t="str">
        <x:v>RS-000636</x:v>
      </x:c>
      <x:c r="B637" s="147" t="str">
        <x:v>SMILY MAGNET PATTA SMALL</x:v>
      </x:c>
      <x:c r="C637" s="139" t="str">
        <x:v>CHINA</x:v>
      </x:c>
      <x:c r="D637" s="139" t="str">
        <x:v>Both</x:v>
      </x:c>
      <x:c r="E637" s="147" t="str">
        <x:v>From initial classified workbook</x:v>
      </x:c>
      <x:c r="F637" s="139" t="str">
        <x:v>Piece</x:v>
      </x:c>
      <x:c r="G637" s="139"/>
      <x:c r="H637" s="139" t="str">
        <x:v>Not stated</x:v>
      </x:c>
      <x:c r="I637" s="139" t="str">
        <x:v>PKR</x:v>
      </x:c>
      <x:c r="J637" s="140" t="n">
        <x:v>170</x:v>
      </x:c>
      <x:c r="K637" s="140" t="n">
        <x:v>146</x:v>
      </x:c>
      <x:c r="L637" s="140" t="n">
        <x:v>170</x:v>
      </x:c>
      <x:c r="M637" s="140" t="n">
        <x:v>146</x:v>
      </x:c>
      <x:c r="N637" s="141" t="n">
        <x:f>L637-M637</x:f>
        <x:v>24</x:v>
      </x:c>
      <x:c r="O637" s="142" t="n">
        <x:f>IF(L637&gt;0,N637/L637,"")</x:f>
        <x:v>0.1411764705882353</x:v>
      </x:c>
      <x:c r="P637" s="142" t="n">
        <x:f>IF(M637&gt;0,N637/M637,"")</x:f>
        <x:v>0.1643835616438356</x:v>
      </x:c>
      <x:c r="Q637" s="141" t="n">
        <x:f>ROUND(L637*(1+'Assumptions'!$B$7)/'Assumptions'!$B$9,0)*'Assumptions'!$B$9</x:f>
        <x:v>185</x:v>
      </x:c>
      <x:c r="R637" s="141" t="n">
        <x:f>Q637-M637</x:f>
        <x:v>39</x:v>
      </x:c>
      <x:c r="S637" s="143" t="n">
        <x:f>'Assumptions'!$B$8</x:f>
        <x:v>12</x:v>
      </x:c>
      <x:c r="T637" s="141" t="n">
        <x:f>N637*S637</x:f>
        <x:v>288</x:v>
      </x:c>
      <x:c r="U637" s="139" t="str">
        <x:v>Source Valid</x:v>
      </x:c>
      <x:c r="V637" s="139" t="str">
        <x:v>High</x:v>
      </x:c>
      <x:c r="W637" s="147" t="str">
        <x:v>Source wholesale and buying prices retained</x:v>
      </x:c>
      <x:c r="X637" s="139" t="str">
        <x:v>Ready</x:v>
      </x:c>
      <x:c r="Y637" s="144" t="b">
        <x:v>1</x:v>
      </x:c>
      <x:c r="Z637" s="139" t="str">
        <x:v>WS RATES.pdf</x:v>
      </x:c>
      <x:c r="AA637" s="139" t="n">
        <x:v>18</x:v>
      </x:c>
      <x:c r="AB637" s="139" t="n">
        <x:v>25</x:v>
      </x:c>
      <x:c r="AC637" s="139" t="str">
        <x:v>SMILY MAGNET PATTA SMAL</x:v>
      </x:c>
      <x:c r="AD637" s="145" t="n">
        <x:v>170</x:v>
      </x:c>
      <x:c r="AE637" s="147" t="str">
        <x:v>Merged across PDFs — Truncated-name completion</x:v>
      </x:c>
      <x:c r="AF637" s="147" t="str">
        <x:v>Completed/updated from WS RATES.pdf</x:v>
      </x:c>
      <x:c r="AG637" s="147" t="str">
        <x:v>Exact WS RATES.pdf category</x:v>
      </x:c>
      <x:c r="AH637" s="139" t="str">
        <x:v>WS-RATES:18:25</x:v>
      </x:c>
      <x:c r="AI637" s="146"/>
      <x:c r="AJ637" s="146"/>
      <x:c r="AK637" s="146"/>
      <x:c r="AL637" s="146"/>
      <x:c r="AM637" s="146"/>
      <x:c r="AN637" s="147" t="str"/>
    </x:row>
    <x:row r="638">
      <x:c r="A638" s="139" t="str">
        <x:v>RS-000637</x:v>
      </x:c>
      <x:c r="B638" s="147" t="str">
        <x:v>177 CELL AA (40PCS)</x:v>
      </x:c>
      <x:c r="C638" s="139" t="str">
        <x:v>CHINA DAIRIES</x:v>
      </x:c>
      <x:c r="D638" s="139" t="str">
        <x:v>Wholesale/Bulk</x:v>
      </x:c>
      <x:c r="E638" s="147" t="str">
        <x:v>From initial classified workbook</x:v>
      </x:c>
      <x:c r="F638" s="139" t="str">
        <x:v>Pack</x:v>
      </x:c>
      <x:c r="G638" s="139" t="n">
        <x:v>40</x:v>
      </x:c>
      <x:c r="H638" s="139" t="str">
        <x:v>Parsed from product name</x:v>
      </x:c>
      <x:c r="I638" s="139" t="str">
        <x:v>PKR</x:v>
      </x:c>
      <x:c r="J638" s="140" t="n">
        <x:v>810</x:v>
      </x:c>
      <x:c r="K638" s="140" t="n">
        <x:v>760</x:v>
      </x:c>
      <x:c r="L638" s="140" t="n">
        <x:v>810</x:v>
      </x:c>
      <x:c r="M638" s="140" t="n">
        <x:v>760</x:v>
      </x:c>
      <x:c r="N638" s="141" t="n">
        <x:f>L638-M638</x:f>
        <x:v>50</x:v>
      </x:c>
      <x:c r="O638" s="142" t="n">
        <x:f>IF(L638&gt;0,N638/L638,"")</x:f>
        <x:v>0.06172839506172839</x:v>
      </x:c>
      <x:c r="P638" s="142" t="n">
        <x:f>IF(M638&gt;0,N638/M638,"")</x:f>
        <x:v>0.06578947368421052</x:v>
      </x:c>
      <x:c r="Q638" s="141" t="n">
        <x:f>ROUND(L638*(1+'Assumptions'!$B$7)/'Assumptions'!$B$9,0)*'Assumptions'!$B$9</x:f>
        <x:v>890</x:v>
      </x:c>
      <x:c r="R638" s="141" t="n">
        <x:f>Q638-M638</x:f>
        <x:v>130</x:v>
      </x:c>
      <x:c r="S638" s="143" t="n">
        <x:f>'Assumptions'!$B$8</x:f>
        <x:v>12</x:v>
      </x:c>
      <x:c r="T638" s="141" t="n">
        <x:f>N638*S638</x:f>
        <x:v>600</x:v>
      </x:c>
      <x:c r="U638" s="139" t="str">
        <x:v>Source Valid</x:v>
      </x:c>
      <x:c r="V638" s="139" t="str">
        <x:v>High</x:v>
      </x:c>
      <x:c r="W638" s="147" t="str">
        <x:v>Source wholesale and buying prices retained</x:v>
      </x:c>
      <x:c r="X638" s="139" t="str">
        <x:v>Ready</x:v>
      </x:c>
      <x:c r="Y638" s="144" t="b">
        <x:v>1</x:v>
      </x:c>
      <x:c r="Z638" s="139" t="str">
        <x:v>WS RATES.pdf</x:v>
      </x:c>
      <x:c r="AA638" s="139" t="n">
        <x:v>18</x:v>
      </x:c>
      <x:c r="AB638" s="139" t="n">
        <x:v>26</x:v>
      </x:c>
      <x:c r="AC638" s="139" t="str">
        <x:v>177 CELL AA (40PCS)</x:v>
      </x:c>
      <x:c r="AD638" s="145" t="n">
        <x:v>810</x:v>
      </x:c>
      <x:c r="AE638" s="147" t="str">
        <x:v>Merged across PDFs — Exact/source-linked match</x:v>
      </x:c>
      <x:c r="AF638" s="147" t="str">
        <x:v>Exact WS RATES.pdf name</x:v>
      </x:c>
      <x:c r="AG638" s="147" t="str">
        <x:v>Exact WS RATES.pdf category</x:v>
      </x:c>
      <x:c r="AH638" s="139" t="str">
        <x:v>WS-RATES:18:26</x:v>
      </x:c>
      <x:c r="AI638" s="146"/>
      <x:c r="AJ638" s="146"/>
      <x:c r="AK638" s="146"/>
      <x:c r="AL638" s="146"/>
      <x:c r="AM638" s="146"/>
      <x:c r="AN638" s="147" t="str"/>
    </x:row>
    <x:row r="639">
      <x:c r="A639" s="139" t="str">
        <x:v>RS-000638</x:v>
      </x:c>
      <x:c r="B639" s="147" t="str">
        <x:v>177 CELL AAA (40PCS)</x:v>
      </x:c>
      <x:c r="C639" s="139" t="str">
        <x:v>CHINA DAIRIES</x:v>
      </x:c>
      <x:c r="D639" s="139" t="str">
        <x:v>Wholesale/Bulk</x:v>
      </x:c>
      <x:c r="E639" s="147" t="str">
        <x:v>From initial classified workbook</x:v>
      </x:c>
      <x:c r="F639" s="139" t="str">
        <x:v>Pack</x:v>
      </x:c>
      <x:c r="G639" s="139" t="n">
        <x:v>40</x:v>
      </x:c>
      <x:c r="H639" s="139" t="str">
        <x:v>Parsed from product name</x:v>
      </x:c>
      <x:c r="I639" s="139" t="str">
        <x:v>PKR</x:v>
      </x:c>
      <x:c r="J639" s="140" t="n">
        <x:v>710</x:v>
      </x:c>
      <x:c r="K639" s="140" t="n">
        <x:v>660</x:v>
      </x:c>
      <x:c r="L639" s="140" t="n">
        <x:v>710</x:v>
      </x:c>
      <x:c r="M639" s="140" t="n">
        <x:v>660</x:v>
      </x:c>
      <x:c r="N639" s="141" t="n">
        <x:f>L639-M639</x:f>
        <x:v>50</x:v>
      </x:c>
      <x:c r="O639" s="142" t="n">
        <x:f>IF(L639&gt;0,N639/L639,"")</x:f>
        <x:v>0.07042253521126761</x:v>
      </x:c>
      <x:c r="P639" s="142" t="n">
        <x:f>IF(M639&gt;0,N639/M639,"")</x:f>
        <x:v>0.07575757575757576</x:v>
      </x:c>
      <x:c r="Q639" s="141" t="n">
        <x:f>ROUND(L639*(1+'Assumptions'!$B$7)/'Assumptions'!$B$9,0)*'Assumptions'!$B$9</x:f>
        <x:v>780</x:v>
      </x:c>
      <x:c r="R639" s="141" t="n">
        <x:f>Q639-M639</x:f>
        <x:v>120</x:v>
      </x:c>
      <x:c r="S639" s="143" t="n">
        <x:f>'Assumptions'!$B$8</x:f>
        <x:v>12</x:v>
      </x:c>
      <x:c r="T639" s="141" t="n">
        <x:f>N639*S639</x:f>
        <x:v>600</x:v>
      </x:c>
      <x:c r="U639" s="139" t="str">
        <x:v>Source Valid</x:v>
      </x:c>
      <x:c r="V639" s="139" t="str">
        <x:v>High</x:v>
      </x:c>
      <x:c r="W639" s="147" t="str">
        <x:v>Source wholesale and buying prices retained</x:v>
      </x:c>
      <x:c r="X639" s="139" t="str">
        <x:v>Ready</x:v>
      </x:c>
      <x:c r="Y639" s="144" t="b">
        <x:v>1</x:v>
      </x:c>
      <x:c r="Z639" s="139" t="str">
        <x:v>WS RATES.pdf</x:v>
      </x:c>
      <x:c r="AA639" s="139" t="n">
        <x:v>18</x:v>
      </x:c>
      <x:c r="AB639" s="139" t="n">
        <x:v>27</x:v>
      </x:c>
      <x:c r="AC639" s="139" t="str">
        <x:v>177 CELL AAA (40PCS)</x:v>
      </x:c>
      <x:c r="AD639" s="145" t="n">
        <x:v>710</x:v>
      </x:c>
      <x:c r="AE639" s="147" t="str">
        <x:v>Merged across PDFs — Exact/source-linked match</x:v>
      </x:c>
      <x:c r="AF639" s="147" t="str">
        <x:v>Exact WS RATES.pdf name</x:v>
      </x:c>
      <x:c r="AG639" s="147" t="str">
        <x:v>Exact WS RATES.pdf category</x:v>
      </x:c>
      <x:c r="AH639" s="139" t="str">
        <x:v>WS-RATES:18:27</x:v>
      </x:c>
      <x:c r="AI639" s="146"/>
      <x:c r="AJ639" s="146"/>
      <x:c r="AK639" s="146"/>
      <x:c r="AL639" s="146"/>
      <x:c r="AM639" s="146"/>
      <x:c r="AN639" s="147" t="str"/>
    </x:row>
    <x:row r="640">
      <x:c r="A640" s="139" t="str">
        <x:v>RS-000639</x:v>
      </x:c>
      <x:c r="B640" s="147" t="str">
        <x:v>SK SONY CELL AA (40PCS)</x:v>
      </x:c>
      <x:c r="C640" s="139" t="str">
        <x:v>CHINA DAIRIES</x:v>
      </x:c>
      <x:c r="D640" s="139" t="str">
        <x:v>Wholesale/Bulk</x:v>
      </x:c>
      <x:c r="E640" s="147" t="str">
        <x:v>From initial classified workbook</x:v>
      </x:c>
      <x:c r="F640" s="139" t="str">
        <x:v>Pack</x:v>
      </x:c>
      <x:c r="G640" s="139" t="n">
        <x:v>40</x:v>
      </x:c>
      <x:c r="H640" s="139" t="str">
        <x:v>Parsed from product name</x:v>
      </x:c>
      <x:c r="I640" s="139" t="str">
        <x:v>PKR</x:v>
      </x:c>
      <x:c r="J640" s="140" t="n">
        <x:v>810</x:v>
      </x:c>
      <x:c r="K640" s="140" t="n">
        <x:v>760</x:v>
      </x:c>
      <x:c r="L640" s="140" t="n">
        <x:v>810</x:v>
      </x:c>
      <x:c r="M640" s="140" t="n">
        <x:v>760</x:v>
      </x:c>
      <x:c r="N640" s="141" t="n">
        <x:f>L640-M640</x:f>
        <x:v>50</x:v>
      </x:c>
      <x:c r="O640" s="142" t="n">
        <x:f>IF(L640&gt;0,N640/L640,"")</x:f>
        <x:v>0.06172839506172839</x:v>
      </x:c>
      <x:c r="P640" s="142" t="n">
        <x:f>IF(M640&gt;0,N640/M640,"")</x:f>
        <x:v>0.06578947368421052</x:v>
      </x:c>
      <x:c r="Q640" s="141" t="n">
        <x:f>ROUND(L640*(1+'Assumptions'!$B$7)/'Assumptions'!$B$9,0)*'Assumptions'!$B$9</x:f>
        <x:v>890</x:v>
      </x:c>
      <x:c r="R640" s="141" t="n">
        <x:f>Q640-M640</x:f>
        <x:v>130</x:v>
      </x:c>
      <x:c r="S640" s="143" t="n">
        <x:f>'Assumptions'!$B$8</x:f>
        <x:v>12</x:v>
      </x:c>
      <x:c r="T640" s="141" t="n">
        <x:f>N640*S640</x:f>
        <x:v>600</x:v>
      </x:c>
      <x:c r="U640" s="139" t="str">
        <x:v>Source Valid</x:v>
      </x:c>
      <x:c r="V640" s="139" t="str">
        <x:v>High</x:v>
      </x:c>
      <x:c r="W640" s="147" t="str">
        <x:v>Source wholesale and buying prices retained</x:v>
      </x:c>
      <x:c r="X640" s="139" t="str">
        <x:v>Ready</x:v>
      </x:c>
      <x:c r="Y640" s="144" t="b">
        <x:v>1</x:v>
      </x:c>
      <x:c r="Z640" s="139" t="str">
        <x:v>WS RATES.pdf</x:v>
      </x:c>
      <x:c r="AA640" s="139" t="n">
        <x:v>18</x:v>
      </x:c>
      <x:c r="AB640" s="139" t="n">
        <x:v>28</x:v>
      </x:c>
      <x:c r="AC640" s="139" t="str">
        <x:v>SK SONY CELL AA (40PCS)</x:v>
      </x:c>
      <x:c r="AD640" s="145" t="n">
        <x:v>810</x:v>
      </x:c>
      <x:c r="AE640" s="147" t="str">
        <x:v>Merged across PDFs — Exact/source-linked match</x:v>
      </x:c>
      <x:c r="AF640" s="147" t="str">
        <x:v>Exact WS RATES.pdf name</x:v>
      </x:c>
      <x:c r="AG640" s="147" t="str">
        <x:v>Exact WS RATES.pdf category</x:v>
      </x:c>
      <x:c r="AH640" s="139" t="str">
        <x:v>WS-RATES:18:28</x:v>
      </x:c>
      <x:c r="AI640" s="146"/>
      <x:c r="AJ640" s="146"/>
      <x:c r="AK640" s="146"/>
      <x:c r="AL640" s="146"/>
      <x:c r="AM640" s="146"/>
      <x:c r="AN640" s="147" t="str"/>
    </x:row>
    <x:row r="641">
      <x:c r="A641" s="139" t="str">
        <x:v>RS-000640</x:v>
      </x:c>
      <x:c r="B641" s="147" t="str">
        <x:v>SK SONY CELL AAA (40PCS)</x:v>
      </x:c>
      <x:c r="C641" s="139" t="str">
        <x:v>CHINA DAIRIES</x:v>
      </x:c>
      <x:c r="D641" s="139" t="str">
        <x:v>Wholesale/Bulk</x:v>
      </x:c>
      <x:c r="E641" s="147" t="str">
        <x:v>From initial classified workbook</x:v>
      </x:c>
      <x:c r="F641" s="139" t="str">
        <x:v>Pack</x:v>
      </x:c>
      <x:c r="G641" s="139" t="n">
        <x:v>40</x:v>
      </x:c>
      <x:c r="H641" s="139" t="str">
        <x:v>Parsed from product name</x:v>
      </x:c>
      <x:c r="I641" s="139" t="str">
        <x:v>PKR</x:v>
      </x:c>
      <x:c r="J641" s="140" t="n">
        <x:v>710</x:v>
      </x:c>
      <x:c r="K641" s="140" t="n">
        <x:v>660</x:v>
      </x:c>
      <x:c r="L641" s="140" t="n">
        <x:v>710</x:v>
      </x:c>
      <x:c r="M641" s="140" t="n">
        <x:v>660</x:v>
      </x:c>
      <x:c r="N641" s="141" t="n">
        <x:f>L641-M641</x:f>
        <x:v>50</x:v>
      </x:c>
      <x:c r="O641" s="142" t="n">
        <x:f>IF(L641&gt;0,N641/L641,"")</x:f>
        <x:v>0.07042253521126761</x:v>
      </x:c>
      <x:c r="P641" s="142" t="n">
        <x:f>IF(M641&gt;0,N641/M641,"")</x:f>
        <x:v>0.07575757575757576</x:v>
      </x:c>
      <x:c r="Q641" s="141" t="n">
        <x:f>ROUND(L641*(1+'Assumptions'!$B$7)/'Assumptions'!$B$9,0)*'Assumptions'!$B$9</x:f>
        <x:v>780</x:v>
      </x:c>
      <x:c r="R641" s="141" t="n">
        <x:f>Q641-M641</x:f>
        <x:v>120</x:v>
      </x:c>
      <x:c r="S641" s="143" t="n">
        <x:f>'Assumptions'!$B$8</x:f>
        <x:v>12</x:v>
      </x:c>
      <x:c r="T641" s="141" t="n">
        <x:f>N641*S641</x:f>
        <x:v>600</x:v>
      </x:c>
      <x:c r="U641" s="139" t="str">
        <x:v>Source Valid</x:v>
      </x:c>
      <x:c r="V641" s="139" t="str">
        <x:v>High</x:v>
      </x:c>
      <x:c r="W641" s="147" t="str">
        <x:v>Source wholesale and buying prices retained</x:v>
      </x:c>
      <x:c r="X641" s="139" t="str">
        <x:v>Ready</x:v>
      </x:c>
      <x:c r="Y641" s="144" t="b">
        <x:v>1</x:v>
      </x:c>
      <x:c r="Z641" s="139" t="str">
        <x:v>WS RATES.pdf</x:v>
      </x:c>
      <x:c r="AA641" s="139" t="n">
        <x:v>18</x:v>
      </x:c>
      <x:c r="AB641" s="139" t="n">
        <x:v>29</x:v>
      </x:c>
      <x:c r="AC641" s="139" t="str">
        <x:v>SK SONY CELL AAA (40PCS)</x:v>
      </x:c>
      <x:c r="AD641" s="145" t="n">
        <x:v>710</x:v>
      </x:c>
      <x:c r="AE641" s="147" t="str">
        <x:v>Merged across PDFs — Exact/source-linked match</x:v>
      </x:c>
      <x:c r="AF641" s="147" t="str">
        <x:v>Exact WS RATES.pdf name</x:v>
      </x:c>
      <x:c r="AG641" s="147" t="str">
        <x:v>Exact WS RATES.pdf category</x:v>
      </x:c>
      <x:c r="AH641" s="139" t="str">
        <x:v>WS-RATES:18:29</x:v>
      </x:c>
      <x:c r="AI641" s="146"/>
      <x:c r="AJ641" s="146"/>
      <x:c r="AK641" s="146"/>
      <x:c r="AL641" s="146"/>
      <x:c r="AM641" s="146"/>
      <x:c r="AN641" s="147" t="str"/>
    </x:row>
    <x:row r="642">
      <x:c r="A642" s="139" t="str">
        <x:v>RS-000641</x:v>
      </x:c>
      <x:c r="B642" s="147" t="str">
        <x:v>LASER LIGHT LARGE PACK</x:v>
      </x:c>
      <x:c r="C642" s="139" t="str">
        <x:v>PENCILS</x:v>
      </x:c>
      <x:c r="D642" s="139" t="str">
        <x:v>Both</x:v>
      </x:c>
      <x:c r="E642" s="147" t="str">
        <x:v>From initial classified workbook</x:v>
      </x:c>
      <x:c r="F642" s="139" t="str">
        <x:v>Pack</x:v>
      </x:c>
      <x:c r="G642" s="139"/>
      <x:c r="H642" s="139" t="str">
        <x:v>Not stated</x:v>
      </x:c>
      <x:c r="I642" s="139" t="str">
        <x:v>PKR</x:v>
      </x:c>
      <x:c r="J642" s="140" t="n">
        <x:v>1200</x:v>
      </x:c>
      <x:c r="K642" s="140" t="n">
        <x:v>1100</x:v>
      </x:c>
      <x:c r="L642" s="140" t="n">
        <x:v>1200</x:v>
      </x:c>
      <x:c r="M642" s="140" t="n">
        <x:v>1100</x:v>
      </x:c>
      <x:c r="N642" s="141" t="n">
        <x:f>L642-M642</x:f>
        <x:v>100</x:v>
      </x:c>
      <x:c r="O642" s="142" t="n">
        <x:f>IF(L642&gt;0,N642/L642,"")</x:f>
        <x:v>0.08333333333333333</x:v>
      </x:c>
      <x:c r="P642" s="142" t="n">
        <x:f>IF(M642&gt;0,N642/M642,"")</x:f>
        <x:v>0.09090909090909091</x:v>
      </x:c>
      <x:c r="Q642" s="141" t="n">
        <x:f>ROUND(L642*(1+'Assumptions'!$B$7)/'Assumptions'!$B$9,0)*'Assumptions'!$B$9</x:f>
        <x:v>1320</x:v>
      </x:c>
      <x:c r="R642" s="141" t="n">
        <x:f>Q642-M642</x:f>
        <x:v>220</x:v>
      </x:c>
      <x:c r="S642" s="143" t="n">
        <x:f>'Assumptions'!$B$8</x:f>
        <x:v>12</x:v>
      </x:c>
      <x:c r="T642" s="141" t="n">
        <x:f>N642*S642</x:f>
        <x:v>1200</x:v>
      </x:c>
      <x:c r="U642" s="139" t="str">
        <x:v>Source Valid</x:v>
      </x:c>
      <x:c r="V642" s="139" t="str">
        <x:v>High</x:v>
      </x:c>
      <x:c r="W642" s="147" t="str">
        <x:v>Source wholesale and buying prices retained</x:v>
      </x:c>
      <x:c r="X642" s="139" t="str">
        <x:v>Ready</x:v>
      </x:c>
      <x:c r="Y642" s="144" t="b">
        <x:v>1</x:v>
      </x:c>
      <x:c r="Z642" s="139" t="str">
        <x:v>WS RATES.pdf</x:v>
      </x:c>
      <x:c r="AA642" s="139" t="n">
        <x:v>18</x:v>
      </x:c>
      <x:c r="AB642" s="139" t="n">
        <x:v>30</x:v>
      </x:c>
      <x:c r="AC642" s="139" t="str">
        <x:v>LASER LIGHT LARGE PACK</x:v>
      </x:c>
      <x:c r="AD642" s="145" t="n">
        <x:v>1200</x:v>
      </x:c>
      <x:c r="AE642" s="147" t="str">
        <x:v>Merged across PDFs — Exact/source-linked match</x:v>
      </x:c>
      <x:c r="AF642" s="147" t="str">
        <x:v>Exact WS RATES.pdf name</x:v>
      </x:c>
      <x:c r="AG642" s="147" t="str">
        <x:v>Exact WS RATES.pdf category</x:v>
      </x:c>
      <x:c r="AH642" s="139" t="str">
        <x:v>WS-RATES:18:30</x:v>
      </x:c>
      <x:c r="AI642" s="146"/>
      <x:c r="AJ642" s="146"/>
      <x:c r="AK642" s="146"/>
      <x:c r="AL642" s="146"/>
      <x:c r="AM642" s="146"/>
      <x:c r="AN642" s="147" t="str"/>
    </x:row>
    <x:row r="643">
      <x:c r="A643" s="139" t="str">
        <x:v>RS-000642</x:v>
      </x:c>
      <x:c r="B643" s="147" t="str">
        <x:v>SIKKA PENCIL GAME (36pcs)</x:v>
      </x:c>
      <x:c r="C643" s="139" t="str">
        <x:v>PENCILS</x:v>
      </x:c>
      <x:c r="D643" s="139" t="str">
        <x:v>Wholesale/Bulk</x:v>
      </x:c>
      <x:c r="E643" s="147" t="str">
        <x:v>From initial classified workbook</x:v>
      </x:c>
      <x:c r="F643" s="139" t="str">
        <x:v>Pack</x:v>
      </x:c>
      <x:c r="G643" s="139" t="n">
        <x:v>36</x:v>
      </x:c>
      <x:c r="H643" s="139" t="str">
        <x:v>Parsed from product name</x:v>
      </x:c>
      <x:c r="I643" s="139" t="str">
        <x:v>PKR</x:v>
      </x:c>
      <x:c r="J643" s="140" t="n">
        <x:v>1440</x:v>
      </x:c>
      <x:c r="K643" s="140" t="n">
        <x:v>1380</x:v>
      </x:c>
      <x:c r="L643" s="140" t="n">
        <x:v>1440</x:v>
      </x:c>
      <x:c r="M643" s="140" t="n">
        <x:v>1380</x:v>
      </x:c>
      <x:c r="N643" s="141" t="n">
        <x:f>L643-M643</x:f>
        <x:v>60</x:v>
      </x:c>
      <x:c r="O643" s="142" t="n">
        <x:f>IF(L643&gt;0,N643/L643,"")</x:f>
        <x:v>0.041666666666666664</x:v>
      </x:c>
      <x:c r="P643" s="142" t="n">
        <x:f>IF(M643&gt;0,N643/M643,"")</x:f>
        <x:v>0.043478260869565216</x:v>
      </x:c>
      <x:c r="Q643" s="141" t="n">
        <x:f>ROUND(L643*(1+'Assumptions'!$B$7)/'Assumptions'!$B$9,0)*'Assumptions'!$B$9</x:f>
        <x:v>1585</x:v>
      </x:c>
      <x:c r="R643" s="141" t="n">
        <x:f>Q643-M643</x:f>
        <x:v>205</x:v>
      </x:c>
      <x:c r="S643" s="143" t="n">
        <x:f>'Assumptions'!$B$8</x:f>
        <x:v>12</x:v>
      </x:c>
      <x:c r="T643" s="141" t="n">
        <x:f>N643*S643</x:f>
        <x:v>720</x:v>
      </x:c>
      <x:c r="U643" s="139" t="str">
        <x:v>Source Valid</x:v>
      </x:c>
      <x:c r="V643" s="139" t="str">
        <x:v>High</x:v>
      </x:c>
      <x:c r="W643" s="147" t="str">
        <x:v>Source wholesale and buying prices retained</x:v>
      </x:c>
      <x:c r="X643" s="139" t="str">
        <x:v>Ready</x:v>
      </x:c>
      <x:c r="Y643" s="144" t="b">
        <x:v>1</x:v>
      </x:c>
      <x:c r="Z643" s="139" t="str">
        <x:v>WS RATES.pdf</x:v>
      </x:c>
      <x:c r="AA643" s="139" t="n">
        <x:v>18</x:v>
      </x:c>
      <x:c r="AB643" s="139" t="n">
        <x:v>31</x:v>
      </x:c>
      <x:c r="AC643" s="139" t="str">
        <x:v>SIKKA PENCIL GAME (36pcs)</x:v>
      </x:c>
      <x:c r="AD643" s="145" t="n">
        <x:v>1440</x:v>
      </x:c>
      <x:c r="AE643" s="147" t="str">
        <x:v>Merged across PDFs — Exact/source-linked match</x:v>
      </x:c>
      <x:c r="AF643" s="147" t="str">
        <x:v>Exact WS RATES.pdf name</x:v>
      </x:c>
      <x:c r="AG643" s="147" t="str">
        <x:v>Exact WS RATES.pdf category</x:v>
      </x:c>
      <x:c r="AH643" s="139" t="str">
        <x:v>WS-RATES:18:31</x:v>
      </x:c>
      <x:c r="AI643" s="146"/>
      <x:c r="AJ643" s="146"/>
      <x:c r="AK643" s="146"/>
      <x:c r="AL643" s="146"/>
      <x:c r="AM643" s="146"/>
      <x:c r="AN643" s="147" t="str"/>
    </x:row>
    <x:row r="644">
      <x:c r="A644" s="139" t="str">
        <x:v>RS-000643</x:v>
      </x:c>
      <x:c r="B644" s="147" t="str">
        <x:v>DOUBLE WHOLE PUNCH (SX 8230)</x:v>
      </x:c>
      <x:c r="C644" s="139" t="str">
        <x:v>CHINA DAIRIES</x:v>
      </x:c>
      <x:c r="D644" s="139" t="str">
        <x:v>Both</x:v>
      </x:c>
      <x:c r="E644" s="147" t="str">
        <x:v>From initial classified workbook</x:v>
      </x:c>
      <x:c r="F644" s="139" t="str">
        <x:v>Piece</x:v>
      </x:c>
      <x:c r="G644" s="139"/>
      <x:c r="H644" s="139" t="str">
        <x:v>Not stated</x:v>
      </x:c>
      <x:c r="I644" s="139" t="str">
        <x:v>PKR</x:v>
      </x:c>
      <x:c r="J644" s="140" t="n">
        <x:v>200</x:v>
      </x:c>
      <x:c r="K644" s="140" t="n">
        <x:v>185</x:v>
      </x:c>
      <x:c r="L644" s="140" t="n">
        <x:v>200</x:v>
      </x:c>
      <x:c r="M644" s="140" t="n">
        <x:v>185</x:v>
      </x:c>
      <x:c r="N644" s="141" t="n">
        <x:f>L644-M644</x:f>
        <x:v>15</x:v>
      </x:c>
      <x:c r="O644" s="142" t="n">
        <x:f>IF(L644&gt;0,N644/L644,"")</x:f>
        <x:v>0.075</x:v>
      </x:c>
      <x:c r="P644" s="142" t="n">
        <x:f>IF(M644&gt;0,N644/M644,"")</x:f>
        <x:v>0.08108108108108109</x:v>
      </x:c>
      <x:c r="Q644" s="141" t="n">
        <x:f>ROUND(L644*(1+'Assumptions'!$B$7)/'Assumptions'!$B$9,0)*'Assumptions'!$B$9</x:f>
        <x:v>220</x:v>
      </x:c>
      <x:c r="R644" s="141" t="n">
        <x:f>Q644-M644</x:f>
        <x:v>35</x:v>
      </x:c>
      <x:c r="S644" s="143" t="n">
        <x:f>'Assumptions'!$B$8</x:f>
        <x:v>12</x:v>
      </x:c>
      <x:c r="T644" s="141" t="n">
        <x:f>N644*S644</x:f>
        <x:v>180</x:v>
      </x:c>
      <x:c r="U644" s="139" t="str">
        <x:v>Source Valid</x:v>
      </x:c>
      <x:c r="V644" s="139" t="str">
        <x:v>High</x:v>
      </x:c>
      <x:c r="W644" s="147" t="str">
        <x:v>Source wholesale and buying prices retained</x:v>
      </x:c>
      <x:c r="X644" s="139" t="str">
        <x:v>Ready</x:v>
      </x:c>
      <x:c r="Y644" s="144" t="b">
        <x:v>1</x:v>
      </x:c>
      <x:c r="Z644" s="139" t="str">
        <x:v>WS RATES.pdf</x:v>
      </x:c>
      <x:c r="AA644" s="139" t="n">
        <x:v>18</x:v>
      </x:c>
      <x:c r="AB644" s="139" t="n">
        <x:v>32</x:v>
      </x:c>
      <x:c r="AC644" s="139" t="str">
        <x:v>DOUBLE WHOLE PUNCH (SX</x:v>
      </x:c>
      <x:c r="AD644" s="145" t="n">
        <x:v>200</x:v>
      </x:c>
      <x:c r="AE644" s="147" t="str">
        <x:v>Merged across PDFs — Truncated-name completion</x:v>
      </x:c>
      <x:c r="AF644" s="147" t="str">
        <x:v>Completed/updated from WS RATES.pdf</x:v>
      </x:c>
      <x:c r="AG644" s="147" t="str">
        <x:v>Exact WS RATES.pdf category</x:v>
      </x:c>
      <x:c r="AH644" s="139" t="str">
        <x:v>WS-RATES:18:32</x:v>
      </x:c>
      <x:c r="AI644" s="146"/>
      <x:c r="AJ644" s="146"/>
      <x:c r="AK644" s="146"/>
      <x:c r="AL644" s="146"/>
      <x:c r="AM644" s="146"/>
      <x:c r="AN644" s="147" t="str"/>
    </x:row>
    <x:row r="645">
      <x:c r="A645" s="139" t="str">
        <x:v>RS-000644</x:v>
      </x:c>
      <x:c r="B645" s="147" t="str">
        <x:v>DL 21G GUM STICK</x:v>
      </x:c>
      <x:c r="C645" s="139" t="str">
        <x:v>GUM STICK</x:v>
      </x:c>
      <x:c r="D645" s="139" t="str">
        <x:v>Both</x:v>
      </x:c>
      <x:c r="E645" s="147" t="str">
        <x:v>From initial classified workbook</x:v>
      </x:c>
      <x:c r="F645" s="139" t="str">
        <x:v>Piece</x:v>
      </x:c>
      <x:c r="G645" s="139"/>
      <x:c r="H645" s="139" t="str">
        <x:v>Not stated</x:v>
      </x:c>
      <x:c r="I645" s="139" t="str">
        <x:v>PKR</x:v>
      </x:c>
      <x:c r="J645" s="140" t="n">
        <x:v>75</x:v>
      </x:c>
      <x:c r="K645" s="140" t="n">
        <x:v>62</x:v>
      </x:c>
      <x:c r="L645" s="140" t="n">
        <x:v>75</x:v>
      </x:c>
      <x:c r="M645" s="140" t="n">
        <x:v>62</x:v>
      </x:c>
      <x:c r="N645" s="141" t="n">
        <x:f>L645-M645</x:f>
        <x:v>13</x:v>
      </x:c>
      <x:c r="O645" s="142" t="n">
        <x:f>IF(L645&gt;0,N645/L645,"")</x:f>
        <x:v>0.17333333333333334</x:v>
      </x:c>
      <x:c r="P645" s="142" t="n">
        <x:f>IF(M645&gt;0,N645/M645,"")</x:f>
        <x:v>0.20967741935483872</x:v>
      </x:c>
      <x:c r="Q645" s="141" t="n">
        <x:f>ROUND(L645*(1+'Assumptions'!$B$7)/'Assumptions'!$B$9,0)*'Assumptions'!$B$9</x:f>
        <x:v>85</x:v>
      </x:c>
      <x:c r="R645" s="141" t="n">
        <x:f>Q645-M645</x:f>
        <x:v>23</x:v>
      </x:c>
      <x:c r="S645" s="143" t="n">
        <x:f>'Assumptions'!$B$8</x:f>
        <x:v>12</x:v>
      </x:c>
      <x:c r="T645" s="141" t="n">
        <x:f>N645*S645</x:f>
        <x:v>156</x:v>
      </x:c>
      <x:c r="U645" s="139" t="str">
        <x:v>Source Valid</x:v>
      </x:c>
      <x:c r="V645" s="139" t="str">
        <x:v>High</x:v>
      </x:c>
      <x:c r="W645" s="147" t="str">
        <x:v>Source wholesale and buying prices retained</x:v>
      </x:c>
      <x:c r="X645" s="139" t="str">
        <x:v>Ready</x:v>
      </x:c>
      <x:c r="Y645" s="144" t="b">
        <x:v>1</x:v>
      </x:c>
      <x:c r="Z645" s="139" t="str">
        <x:v>WS RATES.pdf</x:v>
      </x:c>
      <x:c r="AA645" s="139" t="n">
        <x:v>18</x:v>
      </x:c>
      <x:c r="AB645" s="139" t="n">
        <x:v>33</x:v>
      </x:c>
      <x:c r="AC645" s="139" t="str">
        <x:v>DL 21G GUM STICK</x:v>
      </x:c>
      <x:c r="AD645" s="145" t="n">
        <x:v>75</x:v>
      </x:c>
      <x:c r="AE645" s="147" t="str">
        <x:v>Merged across PDFs — Exact/source-linked match</x:v>
      </x:c>
      <x:c r="AF645" s="147" t="str">
        <x:v>Exact WS RATES.pdf name</x:v>
      </x:c>
      <x:c r="AG645" s="147" t="str">
        <x:v>Exact WS RATES.pdf category</x:v>
      </x:c>
      <x:c r="AH645" s="139" t="str">
        <x:v>WS-RATES:18:33</x:v>
      </x:c>
      <x:c r="AI645" s="146"/>
      <x:c r="AJ645" s="146"/>
      <x:c r="AK645" s="146"/>
      <x:c r="AL645" s="146"/>
      <x:c r="AM645" s="146"/>
      <x:c r="AN645" s="147" t="str"/>
    </x:row>
    <x:row r="646">
      <x:c r="A646" s="139" t="str">
        <x:v>RS-000645</x:v>
      </x:c>
      <x:c r="B646" s="147" t="str">
        <x:v>DL 36G GUM STICK</x:v>
      </x:c>
      <x:c r="C646" s="139" t="str">
        <x:v>GUM STICK</x:v>
      </x:c>
      <x:c r="D646" s="139" t="str">
        <x:v>Both</x:v>
      </x:c>
      <x:c r="E646" s="147" t="str">
        <x:v>From initial classified workbook</x:v>
      </x:c>
      <x:c r="F646" s="139" t="str">
        <x:v>Piece</x:v>
      </x:c>
      <x:c r="G646" s="139"/>
      <x:c r="H646" s="139" t="str">
        <x:v>Not stated</x:v>
      </x:c>
      <x:c r="I646" s="139" t="str">
        <x:v>PKR</x:v>
      </x:c>
      <x:c r="J646" s="140" t="n">
        <x:v>140</x:v>
      </x:c>
      <x:c r="K646" s="140" t="n">
        <x:v>120</x:v>
      </x:c>
      <x:c r="L646" s="140" t="n">
        <x:v>140</x:v>
      </x:c>
      <x:c r="M646" s="140" t="n">
        <x:v>120</x:v>
      </x:c>
      <x:c r="N646" s="141" t="n">
        <x:f>L646-M646</x:f>
        <x:v>20</x:v>
      </x:c>
      <x:c r="O646" s="142" t="n">
        <x:f>IF(L646&gt;0,N646/L646,"")</x:f>
        <x:v>0.14285714285714285</x:v>
      </x:c>
      <x:c r="P646" s="142" t="n">
        <x:f>IF(M646&gt;0,N646/M646,"")</x:f>
        <x:v>0.16666666666666666</x:v>
      </x:c>
      <x:c r="Q646" s="141" t="n">
        <x:f>ROUND(L646*(1+'Assumptions'!$B$7)/'Assumptions'!$B$9,0)*'Assumptions'!$B$9</x:f>
        <x:v>155</x:v>
      </x:c>
      <x:c r="R646" s="141" t="n">
        <x:f>Q646-M646</x:f>
        <x:v>35</x:v>
      </x:c>
      <x:c r="S646" s="143" t="n">
        <x:f>'Assumptions'!$B$8</x:f>
        <x:v>12</x:v>
      </x:c>
      <x:c r="T646" s="141" t="n">
        <x:f>N646*S646</x:f>
        <x:v>240</x:v>
      </x:c>
      <x:c r="U646" s="139" t="str">
        <x:v>Source Valid</x:v>
      </x:c>
      <x:c r="V646" s="139" t="str">
        <x:v>High</x:v>
      </x:c>
      <x:c r="W646" s="147" t="str">
        <x:v>Source wholesale and buying prices retained</x:v>
      </x:c>
      <x:c r="X646" s="139" t="str">
        <x:v>Ready</x:v>
      </x:c>
      <x:c r="Y646" s="144" t="b">
        <x:v>1</x:v>
      </x:c>
      <x:c r="Z646" s="139" t="str">
        <x:v>WS RATES.pdf</x:v>
      </x:c>
      <x:c r="AA646" s="139" t="n">
        <x:v>18</x:v>
      </x:c>
      <x:c r="AB646" s="139" t="n">
        <x:v>34</x:v>
      </x:c>
      <x:c r="AC646" s="139" t="str">
        <x:v>DL 36G GUM STICK</x:v>
      </x:c>
      <x:c r="AD646" s="145" t="n">
        <x:v>140</x:v>
      </x:c>
      <x:c r="AE646" s="147" t="str">
        <x:v>Merged across PDFs — Exact/source-linked match</x:v>
      </x:c>
      <x:c r="AF646" s="147" t="str">
        <x:v>Exact WS RATES.pdf name</x:v>
      </x:c>
      <x:c r="AG646" s="147" t="str">
        <x:v>Exact WS RATES.pdf category</x:v>
      </x:c>
      <x:c r="AH646" s="139" t="str">
        <x:v>WS-RATES:18:34</x:v>
      </x:c>
      <x:c r="AI646" s="146"/>
      <x:c r="AJ646" s="146"/>
      <x:c r="AK646" s="146"/>
      <x:c r="AL646" s="146"/>
      <x:c r="AM646" s="146"/>
      <x:c r="AN646" s="147" t="str"/>
    </x:row>
    <x:row r="647">
      <x:c r="A647" s="139" t="str">
        <x:v>RS-000646</x:v>
      </x:c>
      <x:c r="B647" s="147" t="str">
        <x:v>PLASTIC BALL NO 150</x:v>
      </x:c>
      <x:c r="C647" s="139" t="str">
        <x:v>BALL POINT</x:v>
      </x:c>
      <x:c r="D647" s="139" t="str">
        <x:v>Both</x:v>
      </x:c>
      <x:c r="E647" s="147" t="str">
        <x:v>From initial classified workbook</x:v>
      </x:c>
      <x:c r="F647" s="139" t="str">
        <x:v>Piece</x:v>
      </x:c>
      <x:c r="G647" s="139"/>
      <x:c r="H647" s="139" t="str">
        <x:v>Not stated</x:v>
      </x:c>
      <x:c r="I647" s="139" t="str">
        <x:v>PKR</x:v>
      </x:c>
      <x:c r="J647" s="140" t="n">
        <x:v>150</x:v>
      </x:c>
      <x:c r="K647" s="140" t="n">
        <x:v>120</x:v>
      </x:c>
      <x:c r="L647" s="140" t="n">
        <x:v>150</x:v>
      </x:c>
      <x:c r="M647" s="140" t="n">
        <x:v>120</x:v>
      </x:c>
      <x:c r="N647" s="141" t="n">
        <x:f>L647-M647</x:f>
        <x:v>30</x:v>
      </x:c>
      <x:c r="O647" s="142" t="n">
        <x:f>IF(L647&gt;0,N647/L647,"")</x:f>
        <x:v>0.2</x:v>
      </x:c>
      <x:c r="P647" s="142" t="n">
        <x:f>IF(M647&gt;0,N647/M647,"")</x:f>
        <x:v>0.25</x:v>
      </x:c>
      <x:c r="Q647" s="141" t="n">
        <x:f>ROUND(L647*(1+'Assumptions'!$B$7)/'Assumptions'!$B$9,0)*'Assumptions'!$B$9</x:f>
        <x:v>165</x:v>
      </x:c>
      <x:c r="R647" s="141" t="n">
        <x:f>Q647-M647</x:f>
        <x:v>45</x:v>
      </x:c>
      <x:c r="S647" s="143" t="n">
        <x:f>'Assumptions'!$B$8</x:f>
        <x:v>12</x:v>
      </x:c>
      <x:c r="T647" s="141" t="n">
        <x:f>N647*S647</x:f>
        <x:v>360</x:v>
      </x:c>
      <x:c r="U647" s="139" t="str">
        <x:v>Source Valid</x:v>
      </x:c>
      <x:c r="V647" s="139" t="str">
        <x:v>High</x:v>
      </x:c>
      <x:c r="W647" s="147" t="str">
        <x:v>Source wholesale and buying prices retained</x:v>
      </x:c>
      <x:c r="X647" s="139" t="str">
        <x:v>Ready</x:v>
      </x:c>
      <x:c r="Y647" s="144" t="b">
        <x:v>1</x:v>
      </x:c>
      <x:c r="Z647" s="139" t="str">
        <x:v>WS RATES.pdf</x:v>
      </x:c>
      <x:c r="AA647" s="139" t="n">
        <x:v>18</x:v>
      </x:c>
      <x:c r="AB647" s="139" t="n">
        <x:v>35</x:v>
      </x:c>
      <x:c r="AC647" s="139" t="str">
        <x:v>PLASTIC BALL NO 150</x:v>
      </x:c>
      <x:c r="AD647" s="145" t="n">
        <x:v>150</x:v>
      </x:c>
      <x:c r="AE647" s="147" t="str">
        <x:v>Merged across PDFs — Exact/source-linked match</x:v>
      </x:c>
      <x:c r="AF647" s="147" t="str">
        <x:v>Exact WS RATES.pdf name</x:v>
      </x:c>
      <x:c r="AG647" s="147" t="str">
        <x:v>Exact WS RATES.pdf category</x:v>
      </x:c>
      <x:c r="AH647" s="139" t="str">
        <x:v>WS-RATES:18:35</x:v>
      </x:c>
      <x:c r="AI647" s="146"/>
      <x:c r="AJ647" s="146"/>
      <x:c r="AK647" s="146"/>
      <x:c r="AL647" s="146"/>
      <x:c r="AM647" s="146"/>
      <x:c r="AN647" s="147" t="str"/>
    </x:row>
    <x:row r="648">
      <x:c r="A648" s="139" t="str">
        <x:v>RS-000647</x:v>
      </x:c>
      <x:c r="B648" s="147" t="str">
        <x:v>PLASTIC BALL NO 65</x:v>
      </x:c>
      <x:c r="C648" s="139" t="str">
        <x:v>BALL POINT</x:v>
      </x:c>
      <x:c r="D648" s="139" t="str">
        <x:v>Both</x:v>
      </x:c>
      <x:c r="E648" s="147" t="str">
        <x:v>From initial classified workbook</x:v>
      </x:c>
      <x:c r="F648" s="139" t="str">
        <x:v>Piece</x:v>
      </x:c>
      <x:c r="G648" s="139"/>
      <x:c r="H648" s="139" t="str">
        <x:v>Not stated</x:v>
      </x:c>
      <x:c r="I648" s="139" t="str">
        <x:v>PKR</x:v>
      </x:c>
      <x:c r="J648" s="140" t="n">
        <x:v>65</x:v>
      </x:c>
      <x:c r="K648" s="140" t="n">
        <x:v>55</x:v>
      </x:c>
      <x:c r="L648" s="140" t="n">
        <x:v>65</x:v>
      </x:c>
      <x:c r="M648" s="140" t="n">
        <x:v>55</x:v>
      </x:c>
      <x:c r="N648" s="141" t="n">
        <x:f>L648-M648</x:f>
        <x:v>10</x:v>
      </x:c>
      <x:c r="O648" s="142" t="n">
        <x:f>IF(L648&gt;0,N648/L648,"")</x:f>
        <x:v>0.15384615384615385</x:v>
      </x:c>
      <x:c r="P648" s="142" t="n">
        <x:f>IF(M648&gt;0,N648/M648,"")</x:f>
        <x:v>0.18181818181818182</x:v>
      </x:c>
      <x:c r="Q648" s="141" t="n">
        <x:f>ROUND(L648*(1+'Assumptions'!$B$7)/'Assumptions'!$B$9,0)*'Assumptions'!$B$9</x:f>
        <x:v>70</x:v>
      </x:c>
      <x:c r="R648" s="141" t="n">
        <x:f>Q648-M648</x:f>
        <x:v>15</x:v>
      </x:c>
      <x:c r="S648" s="143" t="n">
        <x:f>'Assumptions'!$B$8</x:f>
        <x:v>12</x:v>
      </x:c>
      <x:c r="T648" s="141" t="n">
        <x:f>N648*S648</x:f>
        <x:v>120</x:v>
      </x:c>
      <x:c r="U648" s="139" t="str">
        <x:v>Source Valid</x:v>
      </x:c>
      <x:c r="V648" s="139" t="str">
        <x:v>High</x:v>
      </x:c>
      <x:c r="W648" s="147" t="str">
        <x:v>Source wholesale and buying prices retained</x:v>
      </x:c>
      <x:c r="X648" s="139" t="str">
        <x:v>Ready</x:v>
      </x:c>
      <x:c r="Y648" s="144" t="b">
        <x:v>1</x:v>
      </x:c>
      <x:c r="Z648" s="139" t="str">
        <x:v>WS RATES.pdf</x:v>
      </x:c>
      <x:c r="AA648" s="139" t="n">
        <x:v>18</x:v>
      </x:c>
      <x:c r="AB648" s="139" t="n">
        <x:v>36</x:v>
      </x:c>
      <x:c r="AC648" s="139" t="str">
        <x:v>PLASTIC BALL NO 65</x:v>
      </x:c>
      <x:c r="AD648" s="145" t="n">
        <x:v>65</x:v>
      </x:c>
      <x:c r="AE648" s="147" t="str">
        <x:v>Merged across PDFs — Exact/source-linked match</x:v>
      </x:c>
      <x:c r="AF648" s="147" t="str">
        <x:v>Exact WS RATES.pdf name</x:v>
      </x:c>
      <x:c r="AG648" s="147" t="str">
        <x:v>Exact WS RATES.pdf category</x:v>
      </x:c>
      <x:c r="AH648" s="139" t="str">
        <x:v>WS-RATES:18:36</x:v>
      </x:c>
      <x:c r="AI648" s="146"/>
      <x:c r="AJ648" s="146"/>
      <x:c r="AK648" s="146"/>
      <x:c r="AL648" s="146"/>
      <x:c r="AM648" s="146"/>
      <x:c r="AN648" s="147" t="str"/>
    </x:row>
    <x:row r="649">
      <x:c r="A649" s="139" t="str">
        <x:v>RS-000648</x:v>
      </x:c>
      <x:c r="B649" s="147" t="str">
        <x:v>KEFAYAT BIG BALL PEN (50PCS)</x:v>
      </x:c>
      <x:c r="C649" s="139" t="str">
        <x:v>BALL POINT</x:v>
      </x:c>
      <x:c r="D649" s="139" t="str">
        <x:v>Both</x:v>
      </x:c>
      <x:c r="E649" s="147" t="str">
        <x:v>From initial classified workbook</x:v>
      </x:c>
      <x:c r="F649" s="139" t="str">
        <x:v>Pack</x:v>
      </x:c>
      <x:c r="G649" s="139" t="n">
        <x:v>50</x:v>
      </x:c>
      <x:c r="H649" s="139" t="str">
        <x:v>Parsed from product name</x:v>
      </x:c>
      <x:c r="I649" s="139" t="str">
        <x:v>PKR</x:v>
      </x:c>
      <x:c r="J649" s="140" t="n">
        <x:v>1150</x:v>
      </x:c>
      <x:c r="K649" s="140" t="n">
        <x:v>1040</x:v>
      </x:c>
      <x:c r="L649" s="140" t="n">
        <x:v>1150</x:v>
      </x:c>
      <x:c r="M649" s="140" t="n">
        <x:v>1040</x:v>
      </x:c>
      <x:c r="N649" s="141" t="n">
        <x:f>L649-M649</x:f>
        <x:v>110</x:v>
      </x:c>
      <x:c r="O649" s="142" t="n">
        <x:f>IF(L649&gt;0,N649/L649,"")</x:f>
        <x:v>0.09565217391304348</x:v>
      </x:c>
      <x:c r="P649" s="142" t="n">
        <x:f>IF(M649&gt;0,N649/M649,"")</x:f>
        <x:v>0.10576923076923077</x:v>
      </x:c>
      <x:c r="Q649" s="141" t="n">
        <x:f>ROUND(L649*(1+'Assumptions'!$B$7)/'Assumptions'!$B$9,0)*'Assumptions'!$B$9</x:f>
        <x:v>1265</x:v>
      </x:c>
      <x:c r="R649" s="141" t="n">
        <x:f>Q649-M649</x:f>
        <x:v>225</x:v>
      </x:c>
      <x:c r="S649" s="143" t="n">
        <x:f>'Assumptions'!$B$8</x:f>
        <x:v>12</x:v>
      </x:c>
      <x:c r="T649" s="141" t="n">
        <x:f>N649*S649</x:f>
        <x:v>1320</x:v>
      </x:c>
      <x:c r="U649" s="139" t="str">
        <x:v>Source Valid</x:v>
      </x:c>
      <x:c r="V649" s="139" t="str">
        <x:v>High</x:v>
      </x:c>
      <x:c r="W649" s="147" t="str">
        <x:v>Source wholesale and buying prices retained</x:v>
      </x:c>
      <x:c r="X649" s="139" t="str">
        <x:v>Ready</x:v>
      </x:c>
      <x:c r="Y649" s="144" t="b">
        <x:v>1</x:v>
      </x:c>
      <x:c r="Z649" s="139" t="str">
        <x:v>WS RATES.pdf</x:v>
      </x:c>
      <x:c r="AA649" s="139" t="n">
        <x:v>18</x:v>
      </x:c>
      <x:c r="AB649" s="139" t="n">
        <x:v>37</x:v>
      </x:c>
      <x:c r="AC649" s="139" t="str">
        <x:v>KEFAYAT BIG BALL PEN (50P</x:v>
      </x:c>
      <x:c r="AD649" s="145" t="n">
        <x:v>1150</x:v>
      </x:c>
      <x:c r="AE649" s="147" t="str">
        <x:v>Merged across PDFs — Truncated-name completion</x:v>
      </x:c>
      <x:c r="AF649" s="147" t="str">
        <x:v>Completed/updated from WS RATES.pdf</x:v>
      </x:c>
      <x:c r="AG649" s="147" t="str">
        <x:v>Exact WS RATES.pdf category</x:v>
      </x:c>
      <x:c r="AH649" s="139" t="str">
        <x:v>WS-RATES:18:37</x:v>
      </x:c>
      <x:c r="AI649" s="146"/>
      <x:c r="AJ649" s="146"/>
      <x:c r="AK649" s="146"/>
      <x:c r="AL649" s="146"/>
      <x:c r="AM649" s="146"/>
      <x:c r="AN649" s="147" t="str"/>
    </x:row>
    <x:row r="650">
      <x:c r="A650" s="139" t="str">
        <x:v>RS-000649</x:v>
      </x:c>
      <x:c r="B650" s="147" t="str">
        <x:v>NYX ERASER N45</x:v>
      </x:c>
      <x:c r="C650" s="139" t="str">
        <x:v>ERASERS</x:v>
      </x:c>
      <x:c r="D650" s="139" t="str">
        <x:v>Both</x:v>
      </x:c>
      <x:c r="E650" s="147" t="str">
        <x:v>From initial classified workbook</x:v>
      </x:c>
      <x:c r="F650" s="139" t="str">
        <x:v>Piece</x:v>
      </x:c>
      <x:c r="G650" s="139"/>
      <x:c r="H650" s="139" t="str">
        <x:v>Not stated</x:v>
      </x:c>
      <x:c r="I650" s="139" t="str">
        <x:v>PKR</x:v>
      </x:c>
      <x:c r="J650" s="140" t="n">
        <x:v>240</x:v>
      </x:c>
      <x:c r="K650" s="140" t="n">
        <x:v>205</x:v>
      </x:c>
      <x:c r="L650" s="140" t="n">
        <x:v>240</x:v>
      </x:c>
      <x:c r="M650" s="140" t="n">
        <x:v>205</x:v>
      </x:c>
      <x:c r="N650" s="141" t="n">
        <x:f>L650-M650</x:f>
        <x:v>35</x:v>
      </x:c>
      <x:c r="O650" s="142" t="n">
        <x:f>IF(L650&gt;0,N650/L650,"")</x:f>
        <x:v>0.14583333333333334</x:v>
      </x:c>
      <x:c r="P650" s="142" t="n">
        <x:f>IF(M650&gt;0,N650/M650,"")</x:f>
        <x:v>0.17073170731707318</x:v>
      </x:c>
      <x:c r="Q650" s="141" t="n">
        <x:f>ROUND(L650*(1+'Assumptions'!$B$7)/'Assumptions'!$B$9,0)*'Assumptions'!$B$9</x:f>
        <x:v>265</x:v>
      </x:c>
      <x:c r="R650" s="141" t="n">
        <x:f>Q650-M650</x:f>
        <x:v>60</x:v>
      </x:c>
      <x:c r="S650" s="143" t="n">
        <x:f>'Assumptions'!$B$8</x:f>
        <x:v>12</x:v>
      </x:c>
      <x:c r="T650" s="141" t="n">
        <x:f>N650*S650</x:f>
        <x:v>420</x:v>
      </x:c>
      <x:c r="U650" s="139" t="str">
        <x:v>Source Valid</x:v>
      </x:c>
      <x:c r="V650" s="139" t="str">
        <x:v>High</x:v>
      </x:c>
      <x:c r="W650" s="147" t="str">
        <x:v>Source wholesale and buying prices retained</x:v>
      </x:c>
      <x:c r="X650" s="139" t="str">
        <x:v>Ready</x:v>
      </x:c>
      <x:c r="Y650" s="144" t="b">
        <x:v>1</x:v>
      </x:c>
      <x:c r="Z650" s="139" t="str">
        <x:v>WS RATES.pdf</x:v>
      </x:c>
      <x:c r="AA650" s="139" t="n">
        <x:v>19</x:v>
      </x:c>
      <x:c r="AB650" s="139" t="n">
        <x:v>2</x:v>
      </x:c>
      <x:c r="AC650" s="139" t="str">
        <x:v>NYX ERASER N45</x:v>
      </x:c>
      <x:c r="AD650" s="145" t="n">
        <x:v>240</x:v>
      </x:c>
      <x:c r="AE650" s="147" t="str">
        <x:v>Merged across PDFs — Exact/source-linked match</x:v>
      </x:c>
      <x:c r="AF650" s="147" t="str">
        <x:v>Exact WS RATES.pdf name</x:v>
      </x:c>
      <x:c r="AG650" s="147" t="str">
        <x:v>Exact WS RATES.pdf category</x:v>
      </x:c>
      <x:c r="AH650" s="139" t="str">
        <x:v>WS-RATES:19:2</x:v>
      </x:c>
      <x:c r="AI650" s="146"/>
      <x:c r="AJ650" s="146"/>
      <x:c r="AK650" s="146"/>
      <x:c r="AL650" s="146"/>
      <x:c r="AM650" s="146"/>
      <x:c r="AN650" s="147" t="str"/>
    </x:row>
    <x:row r="651">
      <x:c r="A651" s="139" t="str">
        <x:v>RS-000650</x:v>
      </x:c>
      <x:c r="B651" s="147" t="str">
        <x:v>THUMB PIN ART 909 1</x:v>
      </x:c>
      <x:c r="C651" s="139" t="str">
        <x:v>CHINA</x:v>
      </x:c>
      <x:c r="D651" s="139" t="str">
        <x:v>Both</x:v>
      </x:c>
      <x:c r="E651" s="147" t="str">
        <x:v>From initial classified workbook</x:v>
      </x:c>
      <x:c r="F651" s="139" t="str">
        <x:v>Piece</x:v>
      </x:c>
      <x:c r="G651" s="139"/>
      <x:c r="H651" s="139" t="str">
        <x:v>Not stated</x:v>
      </x:c>
      <x:c r="I651" s="139" t="str">
        <x:v>PKR</x:v>
      </x:c>
      <x:c r="J651" s="140" t="n">
        <x:v>400</x:v>
      </x:c>
      <x:c r="K651" s="140" t="n">
        <x:v>480</x:v>
      </x:c>
      <x:c r="L651" s="140" t="n">
        <x:v>550</x:v>
      </x:c>
      <x:c r="M651" s="140" t="n">
        <x:v>480</x:v>
      </x:c>
      <x:c r="N651" s="141" t="n">
        <x:f>L651-M651</x:f>
        <x:v>70</x:v>
      </x:c>
      <x:c r="O651" s="142" t="n">
        <x:f>IF(L651&gt;0,N651/L651,"")</x:f>
        <x:v>0.12727272727272726</x:v>
      </x:c>
      <x:c r="P651" s="142" t="n">
        <x:f>IF(M651&gt;0,N651/M651,"")</x:f>
        <x:v>0.14583333333333334</x:v>
      </x:c>
      <x:c r="Q651" s="141" t="n">
        <x:f>ROUND(L651*(1+'Assumptions'!$B$7)/'Assumptions'!$B$9,0)*'Assumptions'!$B$9</x:f>
        <x:v>605</x:v>
      </x:c>
      <x:c r="R651" s="141" t="n">
        <x:f>Q651-M651</x:f>
        <x:v>125</x:v>
      </x:c>
      <x:c r="S651" s="143" t="n">
        <x:f>'Assumptions'!$B$8</x:f>
        <x:v>12</x:v>
      </x:c>
      <x:c r="T651" s="141" t="n">
        <x:f>N651*S651</x:f>
        <x:v>840</x:v>
      </x:c>
      <x:c r="U651" s="139" t="str">
        <x:v>Corrected Wholesale</x:v>
      </x:c>
      <x:c r="V651" s="139" t="str">
        <x:v>Mock correction</x:v>
      </x:c>
      <x:c r="W651" s="147" t="str">
        <x:v>Wholesale did not cover buying price; raised using category median margin</x:v>
      </x:c>
      <x:c r="X651" s="139" t="str">
        <x:v>Ready with Mock Price</x:v>
      </x:c>
      <x:c r="Y651" s="144" t="b">
        <x:v>1</x:v>
      </x:c>
      <x:c r="Z651" s="139" t="str">
        <x:v>WS RATES.pdf</x:v>
      </x:c>
      <x:c r="AA651" s="139" t="n">
        <x:v>19</x:v>
      </x:c>
      <x:c r="AB651" s="139" t="n">
        <x:v>3</x:v>
      </x:c>
      <x:c r="AC651" s="139" t="str">
        <x:v>THUMB PIN ART 909 1</x:v>
      </x:c>
      <x:c r="AD651" s="145" t="n">
        <x:v>400</x:v>
      </x:c>
      <x:c r="AE651" s="147" t="str">
        <x:v>Merged across PDFs — Exact/source-linked match</x:v>
      </x:c>
      <x:c r="AF651" s="147" t="str">
        <x:v>Exact WS RATES.pdf name</x:v>
      </x:c>
      <x:c r="AG651" s="147" t="str">
        <x:v>Exact WS RATES.pdf category</x:v>
      </x:c>
      <x:c r="AH651" s="139" t="str">
        <x:v>WS-RATES:19:3</x:v>
      </x:c>
      <x:c r="AI651" s="146"/>
      <x:c r="AJ651" s="146"/>
      <x:c r="AK651" s="146"/>
      <x:c r="AL651" s="146"/>
      <x:c r="AM651" s="146"/>
      <x:c r="AN651" s="147" t="str">
        <x:v>Wholesale did not cover buying price; raised using category median margin</x:v>
      </x:c>
    </x:row>
    <x:row r="652">
      <x:c r="A652" s="139" t="str">
        <x:v>RS-000651</x:v>
      </x:c>
      <x:c r="B652" s="147" t="str">
        <x:v>BRITO MARKER</x:v>
      </x:c>
      <x:c r="C652" s="139" t="str">
        <x:v>BALL POINT</x:v>
      </x:c>
      <x:c r="D652" s="139" t="str">
        <x:v>Both</x:v>
      </x:c>
      <x:c r="E652" s="147" t="str">
        <x:v>From initial classified workbook</x:v>
      </x:c>
      <x:c r="F652" s="139" t="str">
        <x:v>Piece</x:v>
      </x:c>
      <x:c r="G652" s="139"/>
      <x:c r="H652" s="139" t="str">
        <x:v>Not stated</x:v>
      </x:c>
      <x:c r="I652" s="139" t="str">
        <x:v>PKR</x:v>
      </x:c>
      <x:c r="J652" s="140" t="n">
        <x:v>0</x:v>
      </x:c>
      <x:c r="K652" s="140" t="n">
        <x:v>0</x:v>
      </x:c>
      <x:c r="L652" s="140" t="n">
        <x:v>175</x:v>
      </x:c>
      <x:c r="M652" s="140" t="n">
        <x:v>155</x:v>
      </x:c>
      <x:c r="N652" s="141" t="n">
        <x:f>L652-M652</x:f>
        <x:v>20</x:v>
      </x:c>
      <x:c r="O652" s="142" t="n">
        <x:f>IF(L652&gt;0,N652/L652,"")</x:f>
        <x:v>0.11428571428571428</x:v>
      </x:c>
      <x:c r="P652" s="142" t="n">
        <x:f>IF(M652&gt;0,N652/M652,"")</x:f>
        <x:v>0.12903225806451613</x:v>
      </x:c>
      <x:c r="Q652" s="141" t="n">
        <x:f>ROUND(L652*(1+'Assumptions'!$B$7)/'Assumptions'!$B$9,0)*'Assumptions'!$B$9</x:f>
        <x:v>195</x:v>
      </x:c>
      <x:c r="R652" s="141" t="n">
        <x:f>Q652-M652</x:f>
        <x:v>40</x:v>
      </x:c>
      <x:c r="S652" s="143" t="n">
        <x:f>'Assumptions'!$B$8</x:f>
        <x:v>12</x:v>
      </x:c>
      <x:c r="T652" s="141" t="n">
        <x:f>N652*S652</x:f>
        <x:v>240</x:v>
      </x:c>
      <x:c r="U652" s="139" t="str">
        <x:v>Mocked Both Prices</x:v>
      </x:c>
      <x:c r="V652" s="139" t="str">
        <x:v>Mock</x:v>
      </x:c>
      <x:c r="W652" s="147" t="str">
        <x:v>Both values missing/zero; used category median price pattern</x:v>
      </x:c>
      <x:c r="X652" s="139" t="str">
        <x:v>Ready with Mock Price</x:v>
      </x:c>
      <x:c r="Y652" s="144" t="b">
        <x:v>1</x:v>
      </x:c>
      <x:c r="Z652" s="139" t="str">
        <x:v>WS RATES.pdf</x:v>
      </x:c>
      <x:c r="AA652" s="139" t="n">
        <x:v>19</x:v>
      </x:c>
      <x:c r="AB652" s="139" t="n">
        <x:v>4</x:v>
      </x:c>
      <x:c r="AC652" s="139" t="str">
        <x:v>BRITO MARKER</x:v>
      </x:c>
      <x:c r="AD652" s="145" t="n">
        <x:v>0</x:v>
      </x:c>
      <x:c r="AE652" s="147" t="str">
        <x:v>Merged across PDFs — Exact/source-linked match</x:v>
      </x:c>
      <x:c r="AF652" s="147" t="str">
        <x:v>Exact WS RATES.pdf name</x:v>
      </x:c>
      <x:c r="AG652" s="147" t="str">
        <x:v>Exact WS RATES.pdf category</x:v>
      </x:c>
      <x:c r="AH652" s="139" t="str">
        <x:v>WS-RATES:19:4</x:v>
      </x:c>
      <x:c r="AI652" s="146"/>
      <x:c r="AJ652" s="146"/>
      <x:c r="AK652" s="146"/>
      <x:c r="AL652" s="146"/>
      <x:c r="AM652" s="146"/>
      <x:c r="AN652" s="147" t="str">
        <x:v>Both values missing/zero; used category median price pattern</x:v>
      </x:c>
    </x:row>
    <x:row r="653">
      <x:c r="A653" s="139" t="str">
        <x:v>RS-000652</x:v>
      </x:c>
      <x:c r="B653" s="147" t="str">
        <x:v>SURAH E MULK S10B</x:v>
      </x:c>
      <x:c r="C653" s="139" t="str">
        <x:v>QURAN-E-PAK</x:v>
      </x:c>
      <x:c r="D653" s="139" t="str">
        <x:v>Both</x:v>
      </x:c>
      <x:c r="E653" s="147" t="str">
        <x:v>From initial classified workbook</x:v>
      </x:c>
      <x:c r="F653" s="139" t="str">
        <x:v>Piece</x:v>
      </x:c>
      <x:c r="G653" s="139"/>
      <x:c r="H653" s="139" t="str">
        <x:v>Not stated</x:v>
      </x:c>
      <x:c r="I653" s="139" t="str">
        <x:v>PKR</x:v>
      </x:c>
      <x:c r="J653" s="140" t="n">
        <x:v>35</x:v>
      </x:c>
      <x:c r="K653" s="140" t="n">
        <x:v>32</x:v>
      </x:c>
      <x:c r="L653" s="140" t="n">
        <x:v>35</x:v>
      </x:c>
      <x:c r="M653" s="140" t="n">
        <x:v>32</x:v>
      </x:c>
      <x:c r="N653" s="141" t="n">
        <x:f>L653-M653</x:f>
        <x:v>3</x:v>
      </x:c>
      <x:c r="O653" s="142" t="n">
        <x:f>IF(L653&gt;0,N653/L653,"")</x:f>
        <x:v>0.08571428571428572</x:v>
      </x:c>
      <x:c r="P653" s="142" t="n">
        <x:f>IF(M653&gt;0,N653/M653,"")</x:f>
        <x:v>0.09375</x:v>
      </x:c>
      <x:c r="Q653" s="141" t="n">
        <x:f>ROUND(L653*(1+'Assumptions'!$B$7)/'Assumptions'!$B$9,0)*'Assumptions'!$B$9</x:f>
        <x:v>40</x:v>
      </x:c>
      <x:c r="R653" s="141" t="n">
        <x:f>Q653-M653</x:f>
        <x:v>8</x:v>
      </x:c>
      <x:c r="S653" s="143" t="n">
        <x:f>'Assumptions'!$B$8</x:f>
        <x:v>12</x:v>
      </x:c>
      <x:c r="T653" s="141" t="n">
        <x:f>N653*S653</x:f>
        <x:v>36</x:v>
      </x:c>
      <x:c r="U653" s="139" t="str">
        <x:v>Source Valid</x:v>
      </x:c>
      <x:c r="V653" s="139" t="str">
        <x:v>High</x:v>
      </x:c>
      <x:c r="W653" s="147" t="str">
        <x:v>Source wholesale and buying prices retained</x:v>
      </x:c>
      <x:c r="X653" s="139" t="str">
        <x:v>Ready</x:v>
      </x:c>
      <x:c r="Y653" s="144" t="b">
        <x:v>1</x:v>
      </x:c>
      <x:c r="Z653" s="139" t="str">
        <x:v>WS RATES.pdf</x:v>
      </x:c>
      <x:c r="AA653" s="139" t="n">
        <x:v>19</x:v>
      </x:c>
      <x:c r="AB653" s="139" t="n">
        <x:v>5</x:v>
      </x:c>
      <x:c r="AC653" s="139" t="str">
        <x:v>SURAH E MULK S10B</x:v>
      </x:c>
      <x:c r="AD653" s="145" t="n">
        <x:v>35</x:v>
      </x:c>
      <x:c r="AE653" s="147" t="str">
        <x:v>Merged across PDFs — Exact/source-linked match</x:v>
      </x:c>
      <x:c r="AF653" s="147" t="str">
        <x:v>Exact WS RATES.pdf name</x:v>
      </x:c>
      <x:c r="AG653" s="147" t="str">
        <x:v>Exact WS RATES.pdf category</x:v>
      </x:c>
      <x:c r="AH653" s="139" t="str">
        <x:v>WS-RATES:19:5</x:v>
      </x:c>
      <x:c r="AI653" s="146"/>
      <x:c r="AJ653" s="146"/>
      <x:c r="AK653" s="146"/>
      <x:c r="AL653" s="146"/>
      <x:c r="AM653" s="146"/>
      <x:c r="AN653" s="147" t="str"/>
    </x:row>
    <x:row r="654">
      <x:c r="A654" s="139" t="str">
        <x:v>RS-000653</x:v>
      </x:c>
      <x:c r="B654" s="147" t="str">
        <x:v>LAMINATION SHEETS</x:v>
      </x:c>
      <x:c r="C654" s="139" t="str">
        <x:v>BALL POINT</x:v>
      </x:c>
      <x:c r="D654" s="139" t="str">
        <x:v>Both</x:v>
      </x:c>
      <x:c r="E654" s="147" t="str">
        <x:v>From initial classified workbook</x:v>
      </x:c>
      <x:c r="F654" s="139" t="str">
        <x:v>Piece</x:v>
      </x:c>
      <x:c r="G654" s="139"/>
      <x:c r="H654" s="139" t="str">
        <x:v>Not stated</x:v>
      </x:c>
      <x:c r="I654" s="139" t="str">
        <x:v>PKR</x:v>
      </x:c>
      <x:c r="J654" s="140" t="n">
        <x:v>0</x:v>
      </x:c>
      <x:c r="K654" s="140" t="n">
        <x:v>0</x:v>
      </x:c>
      <x:c r="L654" s="140" t="n">
        <x:v>175</x:v>
      </x:c>
      <x:c r="M654" s="140" t="n">
        <x:v>155</x:v>
      </x:c>
      <x:c r="N654" s="141" t="n">
        <x:f>L654-M654</x:f>
        <x:v>20</x:v>
      </x:c>
      <x:c r="O654" s="142" t="n">
        <x:f>IF(L654&gt;0,N654/L654,"")</x:f>
        <x:v>0.11428571428571428</x:v>
      </x:c>
      <x:c r="P654" s="142" t="n">
        <x:f>IF(M654&gt;0,N654/M654,"")</x:f>
        <x:v>0.12903225806451613</x:v>
      </x:c>
      <x:c r="Q654" s="141" t="n">
        <x:f>ROUND(L654*(1+'Assumptions'!$B$7)/'Assumptions'!$B$9,0)*'Assumptions'!$B$9</x:f>
        <x:v>195</x:v>
      </x:c>
      <x:c r="R654" s="141" t="n">
        <x:f>Q654-M654</x:f>
        <x:v>40</x:v>
      </x:c>
      <x:c r="S654" s="143" t="n">
        <x:f>'Assumptions'!$B$8</x:f>
        <x:v>12</x:v>
      </x:c>
      <x:c r="T654" s="141" t="n">
        <x:f>N654*S654</x:f>
        <x:v>240</x:v>
      </x:c>
      <x:c r="U654" s="139" t="str">
        <x:v>Mocked Both Prices</x:v>
      </x:c>
      <x:c r="V654" s="139" t="str">
        <x:v>Mock</x:v>
      </x:c>
      <x:c r="W654" s="147" t="str">
        <x:v>Both values missing/zero; used category median price pattern</x:v>
      </x:c>
      <x:c r="X654" s="139" t="str">
        <x:v>Ready with Mock Price</x:v>
      </x:c>
      <x:c r="Y654" s="144" t="b">
        <x:v>1</x:v>
      </x:c>
      <x:c r="Z654" s="139" t="str">
        <x:v>WS RATES.pdf</x:v>
      </x:c>
      <x:c r="AA654" s="139" t="n">
        <x:v>19</x:v>
      </x:c>
      <x:c r="AB654" s="139" t="n">
        <x:v>6</x:v>
      </x:c>
      <x:c r="AC654" s="139" t="str">
        <x:v>LAMINATION SHEETS</x:v>
      </x:c>
      <x:c r="AD654" s="145" t="n">
        <x:v>0</x:v>
      </x:c>
      <x:c r="AE654" s="147" t="str">
        <x:v>Merged across PDFs — Exact/source-linked match</x:v>
      </x:c>
      <x:c r="AF654" s="147" t="str">
        <x:v>Exact WS RATES.pdf name</x:v>
      </x:c>
      <x:c r="AG654" s="147" t="str">
        <x:v>Exact WS RATES.pdf category</x:v>
      </x:c>
      <x:c r="AH654" s="139" t="str">
        <x:v>WS-RATES:19:6</x:v>
      </x:c>
      <x:c r="AI654" s="146"/>
      <x:c r="AJ654" s="146"/>
      <x:c r="AK654" s="146"/>
      <x:c r="AL654" s="146"/>
      <x:c r="AM654" s="146"/>
      <x:c r="AN654" s="147" t="str">
        <x:v>Both values missing/zero; used category median price pattern</x:v>
      </x:c>
    </x:row>
    <x:row r="655">
      <x:c r="A655" s="139" t="str">
        <x:v>RS-000654</x:v>
      </x:c>
      <x:c r="B655" s="147" t="str">
        <x:v>PHOTO SHEETS</x:v>
      </x:c>
      <x:c r="C655" s="139" t="str">
        <x:v>BALL POINT</x:v>
      </x:c>
      <x:c r="D655" s="139" t="str">
        <x:v>Both</x:v>
      </x:c>
      <x:c r="E655" s="147" t="str">
        <x:v>From initial classified workbook</x:v>
      </x:c>
      <x:c r="F655" s="139" t="str">
        <x:v>Piece</x:v>
      </x:c>
      <x:c r="G655" s="139"/>
      <x:c r="H655" s="139" t="str">
        <x:v>Not stated</x:v>
      </x:c>
      <x:c r="I655" s="139" t="str">
        <x:v>PKR</x:v>
      </x:c>
      <x:c r="J655" s="140" t="n">
        <x:v>0</x:v>
      </x:c>
      <x:c r="K655" s="140" t="n">
        <x:v>0</x:v>
      </x:c>
      <x:c r="L655" s="140" t="n">
        <x:v>175</x:v>
      </x:c>
      <x:c r="M655" s="140" t="n">
        <x:v>155</x:v>
      </x:c>
      <x:c r="N655" s="141" t="n">
        <x:f>L655-M655</x:f>
        <x:v>20</x:v>
      </x:c>
      <x:c r="O655" s="142" t="n">
        <x:f>IF(L655&gt;0,N655/L655,"")</x:f>
        <x:v>0.11428571428571428</x:v>
      </x:c>
      <x:c r="P655" s="142" t="n">
        <x:f>IF(M655&gt;0,N655/M655,"")</x:f>
        <x:v>0.12903225806451613</x:v>
      </x:c>
      <x:c r="Q655" s="141" t="n">
        <x:f>ROUND(L655*(1+'Assumptions'!$B$7)/'Assumptions'!$B$9,0)*'Assumptions'!$B$9</x:f>
        <x:v>195</x:v>
      </x:c>
      <x:c r="R655" s="141" t="n">
        <x:f>Q655-M655</x:f>
        <x:v>40</x:v>
      </x:c>
      <x:c r="S655" s="143" t="n">
        <x:f>'Assumptions'!$B$8</x:f>
        <x:v>12</x:v>
      </x:c>
      <x:c r="T655" s="141" t="n">
        <x:f>N655*S655</x:f>
        <x:v>240</x:v>
      </x:c>
      <x:c r="U655" s="139" t="str">
        <x:v>Mocked Both Prices</x:v>
      </x:c>
      <x:c r="V655" s="139" t="str">
        <x:v>Mock</x:v>
      </x:c>
      <x:c r="W655" s="147" t="str">
        <x:v>Both values missing/zero; used category median price pattern</x:v>
      </x:c>
      <x:c r="X655" s="139" t="str">
        <x:v>Ready with Mock Price</x:v>
      </x:c>
      <x:c r="Y655" s="144" t="b">
        <x:v>1</x:v>
      </x:c>
      <x:c r="Z655" s="139" t="str">
        <x:v>WS RATES.pdf</x:v>
      </x:c>
      <x:c r="AA655" s="139" t="n">
        <x:v>19</x:v>
      </x:c>
      <x:c r="AB655" s="139" t="n">
        <x:v>7</x:v>
      </x:c>
      <x:c r="AC655" s="139" t="str">
        <x:v>PHOTO SHEETS</x:v>
      </x:c>
      <x:c r="AD655" s="145" t="n">
        <x:v>0</x:v>
      </x:c>
      <x:c r="AE655" s="147" t="str">
        <x:v>Merged across PDFs — Exact/source-linked match</x:v>
      </x:c>
      <x:c r="AF655" s="147" t="str">
        <x:v>Exact WS RATES.pdf name</x:v>
      </x:c>
      <x:c r="AG655" s="147" t="str">
        <x:v>Exact WS RATES.pdf category</x:v>
      </x:c>
      <x:c r="AH655" s="139" t="str">
        <x:v>WS-RATES:19:7</x:v>
      </x:c>
      <x:c r="AI655" s="146"/>
      <x:c r="AJ655" s="146"/>
      <x:c r="AK655" s="146"/>
      <x:c r="AL655" s="146"/>
      <x:c r="AM655" s="146"/>
      <x:c r="AN655" s="147" t="str">
        <x:v>Both values missing/zero; used category median price pattern</x:v>
      </x:c>
    </x:row>
    <x:row r="656">
      <x:c r="A656" s="139" t="str">
        <x:v>RS-000655</x:v>
      </x:c>
      <x:c r="B656" s="147" t="str">
        <x:v>DOLLAR NEON 48PCS DISPLAY</x:v>
      </x:c>
      <x:c r="C656" s="139" t="str">
        <x:v>HIGHLIGHTER</x:v>
      </x:c>
      <x:c r="D656" s="139" t="str">
        <x:v>Wholesale/Bulk</x:v>
      </x:c>
      <x:c r="E656" s="147" t="str">
        <x:v>From initial classified workbook</x:v>
      </x:c>
      <x:c r="F656" s="139" t="str">
        <x:v>Pack</x:v>
      </x:c>
      <x:c r="G656" s="139" t="n">
        <x:v>48</x:v>
      </x:c>
      <x:c r="H656" s="139" t="str">
        <x:v>Parsed from product name</x:v>
      </x:c>
      <x:c r="I656" s="139" t="str">
        <x:v>PKR</x:v>
      </x:c>
      <x:c r="J656" s="140" t="n">
        <x:v>2250</x:v>
      </x:c>
      <x:c r="K656" s="140" t="n">
        <x:v>2180</x:v>
      </x:c>
      <x:c r="L656" s="140" t="n">
        <x:v>2250</x:v>
      </x:c>
      <x:c r="M656" s="140" t="n">
        <x:v>2180</x:v>
      </x:c>
      <x:c r="N656" s="141" t="n">
        <x:f>L656-M656</x:f>
        <x:v>70</x:v>
      </x:c>
      <x:c r="O656" s="142" t="n">
        <x:f>IF(L656&gt;0,N656/L656,"")</x:f>
        <x:v>0.03111111111111111</x:v>
      </x:c>
      <x:c r="P656" s="142" t="n">
        <x:f>IF(M656&gt;0,N656/M656,"")</x:f>
        <x:v>0.03211009174311927</x:v>
      </x:c>
      <x:c r="Q656" s="141" t="n">
        <x:f>ROUND(L656*(1+'Assumptions'!$B$7)/'Assumptions'!$B$9,0)*'Assumptions'!$B$9</x:f>
        <x:v>2475</x:v>
      </x:c>
      <x:c r="R656" s="141" t="n">
        <x:f>Q656-M656</x:f>
        <x:v>295</x:v>
      </x:c>
      <x:c r="S656" s="143" t="n">
        <x:f>'Assumptions'!$B$8</x:f>
        <x:v>12</x:v>
      </x:c>
      <x:c r="T656" s="141" t="n">
        <x:f>N656*S656</x:f>
        <x:v>840</x:v>
      </x:c>
      <x:c r="U656" s="139" t="str">
        <x:v>Source Valid</x:v>
      </x:c>
      <x:c r="V656" s="139" t="str">
        <x:v>High</x:v>
      </x:c>
      <x:c r="W656" s="147" t="str">
        <x:v>Source wholesale and buying prices retained</x:v>
      </x:c>
      <x:c r="X656" s="139" t="str">
        <x:v>Ready</x:v>
      </x:c>
      <x:c r="Y656" s="144" t="b">
        <x:v>1</x:v>
      </x:c>
      <x:c r="Z656" s="139" t="str">
        <x:v>WS RATES.pdf</x:v>
      </x:c>
      <x:c r="AA656" s="139" t="n">
        <x:v>19</x:v>
      </x:c>
      <x:c r="AB656" s="139" t="n">
        <x:v>8</x:v>
      </x:c>
      <x:c r="AC656" s="139" t="str">
        <x:v>DOLLAR NEON 48PCS DISPL</x:v>
      </x:c>
      <x:c r="AD656" s="145" t="n">
        <x:v>2250</x:v>
      </x:c>
      <x:c r="AE656" s="147" t="str">
        <x:v>Merged across PDFs — Truncated-name completion</x:v>
      </x:c>
      <x:c r="AF656" s="147" t="str">
        <x:v>Completed/updated from WS RATES.pdf</x:v>
      </x:c>
      <x:c r="AG656" s="147" t="str">
        <x:v>Exact WS RATES.pdf category</x:v>
      </x:c>
      <x:c r="AH656" s="139" t="str">
        <x:v>WS-RATES:19:8</x:v>
      </x:c>
      <x:c r="AI656" s="146"/>
      <x:c r="AJ656" s="146"/>
      <x:c r="AK656" s="146"/>
      <x:c r="AL656" s="146"/>
      <x:c r="AM656" s="146"/>
      <x:c r="AN656" s="147" t="str"/>
    </x:row>
    <x:row r="657">
      <x:c r="A657" s="139" t="str">
        <x:v>RS-000656</x:v>
      </x:c>
      <x:c r="B657" s="147" t="str">
        <x:v>TANGO 12 HALF COLOUR PENCIL</x:v>
      </x:c>
      <x:c r="C657" s="139" t="str">
        <x:v>PENCIL COLOR</x:v>
      </x:c>
      <x:c r="D657" s="139" t="str">
        <x:v>Both</x:v>
      </x:c>
      <x:c r="E657" s="147" t="str">
        <x:v>From initial classified workbook</x:v>
      </x:c>
      <x:c r="F657" s="139" t="str">
        <x:v>Piece</x:v>
      </x:c>
      <x:c r="G657" s="139"/>
      <x:c r="H657" s="139" t="str">
        <x:v>Not stated</x:v>
      </x:c>
      <x:c r="I657" s="139" t="str">
        <x:v>PKR</x:v>
      </x:c>
      <x:c r="J657" s="140" t="n">
        <x:v>70</x:v>
      </x:c>
      <x:c r="K657" s="140" t="n">
        <x:v>68</x:v>
      </x:c>
      <x:c r="L657" s="140" t="n">
        <x:v>70</x:v>
      </x:c>
      <x:c r="M657" s="140" t="n">
        <x:v>68</x:v>
      </x:c>
      <x:c r="N657" s="141" t="n">
        <x:f>L657-M657</x:f>
        <x:v>2</x:v>
      </x:c>
      <x:c r="O657" s="142" t="n">
        <x:f>IF(L657&gt;0,N657/L657,"")</x:f>
        <x:v>0.02857142857142857</x:v>
      </x:c>
      <x:c r="P657" s="142" t="n">
        <x:f>IF(M657&gt;0,N657/M657,"")</x:f>
        <x:v>0.029411764705882353</x:v>
      </x:c>
      <x:c r="Q657" s="141" t="n">
        <x:f>ROUND(L657*(1+'Assumptions'!$B$7)/'Assumptions'!$B$9,0)*'Assumptions'!$B$9</x:f>
        <x:v>75</x:v>
      </x:c>
      <x:c r="R657" s="141" t="n">
        <x:f>Q657-M657</x:f>
        <x:v>7</x:v>
      </x:c>
      <x:c r="S657" s="143" t="n">
        <x:f>'Assumptions'!$B$8</x:f>
        <x:v>12</x:v>
      </x:c>
      <x:c r="T657" s="141" t="n">
        <x:f>N657*S657</x:f>
        <x:v>24</x:v>
      </x:c>
      <x:c r="U657" s="139" t="str">
        <x:v>Source Valid</x:v>
      </x:c>
      <x:c r="V657" s="139" t="str">
        <x:v>High</x:v>
      </x:c>
      <x:c r="W657" s="147" t="str">
        <x:v>Source wholesale and buying prices retained</x:v>
      </x:c>
      <x:c r="X657" s="139" t="str">
        <x:v>Ready</x:v>
      </x:c>
      <x:c r="Y657" s="144" t="b">
        <x:v>1</x:v>
      </x:c>
      <x:c r="Z657" s="139" t="str">
        <x:v>WS RATES.pdf</x:v>
      </x:c>
      <x:c r="AA657" s="139" t="n">
        <x:v>19</x:v>
      </x:c>
      <x:c r="AB657" s="139" t="n">
        <x:v>9</x:v>
      </x:c>
      <x:c r="AC657" s="139" t="str">
        <x:v>TANGO 12 HALF COLOUR PE</x:v>
      </x:c>
      <x:c r="AD657" s="145" t="n">
        <x:v>70</x:v>
      </x:c>
      <x:c r="AE657" s="147" t="str">
        <x:v>Merged across PDFs — Truncated-name completion</x:v>
      </x:c>
      <x:c r="AF657" s="147" t="str">
        <x:v>Completed/updated from WS RATES.pdf</x:v>
      </x:c>
      <x:c r="AG657" s="147" t="str">
        <x:v>Exact WS RATES.pdf category</x:v>
      </x:c>
      <x:c r="AH657" s="139" t="str">
        <x:v>WS-RATES:19:9</x:v>
      </x:c>
      <x:c r="AI657" s="146"/>
      <x:c r="AJ657" s="146"/>
      <x:c r="AK657" s="146"/>
      <x:c r="AL657" s="146"/>
      <x:c r="AM657" s="146"/>
      <x:c r="AN657" s="147" t="str"/>
    </x:row>
    <x:row r="658">
      <x:c r="A658" s="139" t="str">
        <x:v>RS-000657</x:v>
      </x:c>
      <x:c r="B658" s="147" t="str">
        <x:v>VISITING CARD HOLDER ELPHA</x:v>
      </x:c>
      <x:c r="C658" s="139" t="str">
        <x:v>CHINA</x:v>
      </x:c>
      <x:c r="D658" s="139" t="str">
        <x:v>Both</x:v>
      </x:c>
      <x:c r="E658" s="147" t="str">
        <x:v>From initial classified workbook</x:v>
      </x:c>
      <x:c r="F658" s="139" t="str">
        <x:v>Piece</x:v>
      </x:c>
      <x:c r="G658" s="139"/>
      <x:c r="H658" s="139" t="str">
        <x:v>Not stated</x:v>
      </x:c>
      <x:c r="I658" s="139" t="str">
        <x:v>PKR</x:v>
      </x:c>
      <x:c r="J658" s="140" t="n">
        <x:v>80</x:v>
      </x:c>
      <x:c r="K658" s="140" t="n">
        <x:v>65</x:v>
      </x:c>
      <x:c r="L658" s="140" t="n">
        <x:v>80</x:v>
      </x:c>
      <x:c r="M658" s="140" t="n">
        <x:v>65</x:v>
      </x:c>
      <x:c r="N658" s="141" t="n">
        <x:f>L658-M658</x:f>
        <x:v>15</x:v>
      </x:c>
      <x:c r="O658" s="142" t="n">
        <x:f>IF(L658&gt;0,N658/L658,"")</x:f>
        <x:v>0.1875</x:v>
      </x:c>
      <x:c r="P658" s="142" t="n">
        <x:f>IF(M658&gt;0,N658/M658,"")</x:f>
        <x:v>0.23076923076923078</x:v>
      </x:c>
      <x:c r="Q658" s="141" t="n">
        <x:f>ROUND(L658*(1+'Assumptions'!$B$7)/'Assumptions'!$B$9,0)*'Assumptions'!$B$9</x:f>
        <x:v>90</x:v>
      </x:c>
      <x:c r="R658" s="141" t="n">
        <x:f>Q658-M658</x:f>
        <x:v>25</x:v>
      </x:c>
      <x:c r="S658" s="143" t="n">
        <x:f>'Assumptions'!$B$8</x:f>
        <x:v>12</x:v>
      </x:c>
      <x:c r="T658" s="141" t="n">
        <x:f>N658*S658</x:f>
        <x:v>180</x:v>
      </x:c>
      <x:c r="U658" s="139" t="str">
        <x:v>Source Valid</x:v>
      </x:c>
      <x:c r="V658" s="139" t="str">
        <x:v>High</x:v>
      </x:c>
      <x:c r="W658" s="147" t="str">
        <x:v>Source wholesale and buying prices retained</x:v>
      </x:c>
      <x:c r="X658" s="139" t="str">
        <x:v>Ready</x:v>
      </x:c>
      <x:c r="Y658" s="144" t="b">
        <x:v>1</x:v>
      </x:c>
      <x:c r="Z658" s="139" t="str">
        <x:v>WS RATES.pdf</x:v>
      </x:c>
      <x:c r="AA658" s="139" t="n">
        <x:v>19</x:v>
      </x:c>
      <x:c r="AB658" s="139" t="n">
        <x:v>10</x:v>
      </x:c>
      <x:c r="AC658" s="139" t="str">
        <x:v>VISITING CARD HOLDER ELP</x:v>
      </x:c>
      <x:c r="AD658" s="145" t="n">
        <x:v>80</x:v>
      </x:c>
      <x:c r="AE658" s="147" t="str">
        <x:v>Merged across PDFs — Truncated-name completion</x:v>
      </x:c>
      <x:c r="AF658" s="147" t="str">
        <x:v>Completed/updated from WS RATES.pdf</x:v>
      </x:c>
      <x:c r="AG658" s="147" t="str">
        <x:v>Exact WS RATES.pdf category</x:v>
      </x:c>
      <x:c r="AH658" s="139" t="str">
        <x:v>WS-RATES:19:10</x:v>
      </x:c>
      <x:c r="AI658" s="146"/>
      <x:c r="AJ658" s="146"/>
      <x:c r="AK658" s="146"/>
      <x:c r="AL658" s="146"/>
      <x:c r="AM658" s="146"/>
      <x:c r="AN658" s="147" t="str"/>
    </x:row>
    <x:row r="659">
      <x:c r="A659" s="139" t="str">
        <x:v>RS-000658</x:v>
      </x:c>
      <x:c r="B659" s="147" t="str">
        <x:v>ORO TRITUK PENCIL</x:v>
      </x:c>
      <x:c r="C659" s="139" t="str">
        <x:v>PENCILS</x:v>
      </x:c>
      <x:c r="D659" s="139" t="str">
        <x:v>Both</x:v>
      </x:c>
      <x:c r="E659" s="147" t="str">
        <x:v>From initial classified workbook</x:v>
      </x:c>
      <x:c r="F659" s="139" t="str">
        <x:v>Piece</x:v>
      </x:c>
      <x:c r="G659" s="139"/>
      <x:c r="H659" s="139" t="str">
        <x:v>Not stated</x:v>
      </x:c>
      <x:c r="I659" s="139" t="str">
        <x:v>PKR</x:v>
      </x:c>
      <x:c r="J659" s="140" t="n">
        <x:v>188</x:v>
      </x:c>
      <x:c r="K659" s="140" t="n">
        <x:v>175</x:v>
      </x:c>
      <x:c r="L659" s="140" t="n">
        <x:v>188</x:v>
      </x:c>
      <x:c r="M659" s="140" t="n">
        <x:v>175</x:v>
      </x:c>
      <x:c r="N659" s="141" t="n">
        <x:f>L659-M659</x:f>
        <x:v>13</x:v>
      </x:c>
      <x:c r="O659" s="142" t="n">
        <x:f>IF(L659&gt;0,N659/L659,"")</x:f>
        <x:v>0.06914893617021277</x:v>
      </x:c>
      <x:c r="P659" s="142" t="n">
        <x:f>IF(M659&gt;0,N659/M659,"")</x:f>
        <x:v>0.07428571428571429</x:v>
      </x:c>
      <x:c r="Q659" s="141" t="n">
        <x:f>ROUND(L659*(1+'Assumptions'!$B$7)/'Assumptions'!$B$9,0)*'Assumptions'!$B$9</x:f>
        <x:v>205</x:v>
      </x:c>
      <x:c r="R659" s="141" t="n">
        <x:f>Q659-M659</x:f>
        <x:v>30</x:v>
      </x:c>
      <x:c r="S659" s="143" t="n">
        <x:f>'Assumptions'!$B$8</x:f>
        <x:v>12</x:v>
      </x:c>
      <x:c r="T659" s="141" t="n">
        <x:f>N659*S659</x:f>
        <x:v>156</x:v>
      </x:c>
      <x:c r="U659" s="139" t="str">
        <x:v>Source Valid</x:v>
      </x:c>
      <x:c r="V659" s="139" t="str">
        <x:v>High</x:v>
      </x:c>
      <x:c r="W659" s="147" t="str">
        <x:v>Source wholesale and buying prices retained</x:v>
      </x:c>
      <x:c r="X659" s="139" t="str">
        <x:v>Ready</x:v>
      </x:c>
      <x:c r="Y659" s="144" t="b">
        <x:v>1</x:v>
      </x:c>
      <x:c r="Z659" s="139" t="str">
        <x:v>WS RATES.pdf</x:v>
      </x:c>
      <x:c r="AA659" s="139" t="n">
        <x:v>19</x:v>
      </x:c>
      <x:c r="AB659" s="139" t="n">
        <x:v>11</x:v>
      </x:c>
      <x:c r="AC659" s="139" t="str">
        <x:v>ORO TRITUK PENCIL</x:v>
      </x:c>
      <x:c r="AD659" s="145" t="n">
        <x:v>188</x:v>
      </x:c>
      <x:c r="AE659" s="147" t="str">
        <x:v>Merged across PDFs — Exact/source-linked match</x:v>
      </x:c>
      <x:c r="AF659" s="147" t="str">
        <x:v>Exact WS RATES.pdf name</x:v>
      </x:c>
      <x:c r="AG659" s="147" t="str">
        <x:v>Exact WS RATES.pdf category</x:v>
      </x:c>
      <x:c r="AH659" s="139" t="str">
        <x:v>WS-RATES:19:11</x:v>
      </x:c>
      <x:c r="AI659" s="146"/>
      <x:c r="AJ659" s="146"/>
      <x:c r="AK659" s="146"/>
      <x:c r="AL659" s="146"/>
      <x:c r="AM659" s="146"/>
      <x:c r="AN659" s="147" t="str"/>
    </x:row>
    <x:row r="660">
      <x:c r="A660" s="139" t="str">
        <x:v>RS-000659</x:v>
      </x:c>
      <x:c r="B660" s="147" t="str">
        <x:v>POUCH 480 (12PCS)</x:v>
      </x:c>
      <x:c r="C660" s="139" t="str">
        <x:v>POUCH</x:v>
      </x:c>
      <x:c r="D660" s="139" t="str">
        <x:v>Wholesale/Bulk</x:v>
      </x:c>
      <x:c r="E660" s="147" t="str">
        <x:v>From initial classified workbook</x:v>
      </x:c>
      <x:c r="F660" s="139" t="str">
        <x:v>Pack</x:v>
      </x:c>
      <x:c r="G660" s="139" t="n">
        <x:v>12</x:v>
      </x:c>
      <x:c r="H660" s="139" t="str">
        <x:v>Parsed from product name</x:v>
      </x:c>
      <x:c r="I660" s="139" t="str">
        <x:v>PKR</x:v>
      </x:c>
      <x:c r="J660" s="140" t="n">
        <x:v>480</x:v>
      </x:c>
      <x:c r="K660" s="140" t="n">
        <x:v>380</x:v>
      </x:c>
      <x:c r="L660" s="140" t="n">
        <x:v>480</x:v>
      </x:c>
      <x:c r="M660" s="140" t="n">
        <x:v>380</x:v>
      </x:c>
      <x:c r="N660" s="141" t="n">
        <x:f>L660-M660</x:f>
        <x:v>100</x:v>
      </x:c>
      <x:c r="O660" s="142" t="n">
        <x:f>IF(L660&gt;0,N660/L660,"")</x:f>
        <x:v>0.20833333333333334</x:v>
      </x:c>
      <x:c r="P660" s="142" t="n">
        <x:f>IF(M660&gt;0,N660/M660,"")</x:f>
        <x:v>0.2631578947368421</x:v>
      </x:c>
      <x:c r="Q660" s="141" t="n">
        <x:f>ROUND(L660*(1+'Assumptions'!$B$7)/'Assumptions'!$B$9,0)*'Assumptions'!$B$9</x:f>
        <x:v>530</x:v>
      </x:c>
      <x:c r="R660" s="141" t="n">
        <x:f>Q660-M660</x:f>
        <x:v>150</x:v>
      </x:c>
      <x:c r="S660" s="143" t="n">
        <x:f>'Assumptions'!$B$8</x:f>
        <x:v>12</x:v>
      </x:c>
      <x:c r="T660" s="141" t="n">
        <x:f>N660*S660</x:f>
        <x:v>1200</x:v>
      </x:c>
      <x:c r="U660" s="139" t="str">
        <x:v>Source Valid</x:v>
      </x:c>
      <x:c r="V660" s="139" t="str">
        <x:v>High</x:v>
      </x:c>
      <x:c r="W660" s="147" t="str">
        <x:v>Source wholesale and buying prices retained</x:v>
      </x:c>
      <x:c r="X660" s="139" t="str">
        <x:v>Ready</x:v>
      </x:c>
      <x:c r="Y660" s="144" t="b">
        <x:v>1</x:v>
      </x:c>
      <x:c r="Z660" s="139" t="str">
        <x:v>WS RATES.pdf</x:v>
      </x:c>
      <x:c r="AA660" s="139" t="n">
        <x:v>19</x:v>
      </x:c>
      <x:c r="AB660" s="139" t="n">
        <x:v>12</x:v>
      </x:c>
      <x:c r="AC660" s="139" t="str">
        <x:v>POUCH 480 (12PCS)</x:v>
      </x:c>
      <x:c r="AD660" s="145" t="n">
        <x:v>480</x:v>
      </x:c>
      <x:c r="AE660" s="147" t="str">
        <x:v>Merged across PDFs — Exact/source-linked match</x:v>
      </x:c>
      <x:c r="AF660" s="147" t="str">
        <x:v>Exact WS RATES.pdf name</x:v>
      </x:c>
      <x:c r="AG660" s="147" t="str">
        <x:v>Exact WS RATES.pdf category</x:v>
      </x:c>
      <x:c r="AH660" s="139" t="str">
        <x:v>WS-RATES:19:12</x:v>
      </x:c>
      <x:c r="AI660" s="146"/>
      <x:c r="AJ660" s="146"/>
      <x:c r="AK660" s="146"/>
      <x:c r="AL660" s="146"/>
      <x:c r="AM660" s="146"/>
      <x:c r="AN660" s="147" t="str"/>
    </x:row>
    <x:row r="661">
      <x:c r="A661" s="139" t="str">
        <x:v>RS-000660</x:v>
      </x:c>
      <x:c r="B661" s="147" t="str">
        <x:v>POUCH 65 (1PCS)</x:v>
      </x:c>
      <x:c r="C661" s="139" t="str">
        <x:v>POUCH</x:v>
      </x:c>
      <x:c r="D661" s="139" t="str">
        <x:v>Both</x:v>
      </x:c>
      <x:c r="E661" s="147" t="str">
        <x:v>From initial classified workbook</x:v>
      </x:c>
      <x:c r="F661" s="139" t="str">
        <x:v>Piece</x:v>
      </x:c>
      <x:c r="G661" s="139" t="n">
        <x:v>1</x:v>
      </x:c>
      <x:c r="H661" s="139" t="str">
        <x:v>Parsed from product name</x:v>
      </x:c>
      <x:c r="I661" s="139" t="str">
        <x:v>PKR</x:v>
      </x:c>
      <x:c r="J661" s="140" t="n">
        <x:v>65</x:v>
      </x:c>
      <x:c r="K661" s="140" t="n">
        <x:v>55</x:v>
      </x:c>
      <x:c r="L661" s="140" t="n">
        <x:v>65</x:v>
      </x:c>
      <x:c r="M661" s="140" t="n">
        <x:v>55</x:v>
      </x:c>
      <x:c r="N661" s="141" t="n">
        <x:f>L661-M661</x:f>
        <x:v>10</x:v>
      </x:c>
      <x:c r="O661" s="142" t="n">
        <x:f>IF(L661&gt;0,N661/L661,"")</x:f>
        <x:v>0.15384615384615385</x:v>
      </x:c>
      <x:c r="P661" s="142" t="n">
        <x:f>IF(M661&gt;0,N661/M661,"")</x:f>
        <x:v>0.18181818181818182</x:v>
      </x:c>
      <x:c r="Q661" s="141" t="n">
        <x:f>ROUND(L661*(1+'Assumptions'!$B$7)/'Assumptions'!$B$9,0)*'Assumptions'!$B$9</x:f>
        <x:v>70</x:v>
      </x:c>
      <x:c r="R661" s="141" t="n">
        <x:f>Q661-M661</x:f>
        <x:v>15</x:v>
      </x:c>
      <x:c r="S661" s="143" t="n">
        <x:f>'Assumptions'!$B$8</x:f>
        <x:v>12</x:v>
      </x:c>
      <x:c r="T661" s="141" t="n">
        <x:f>N661*S661</x:f>
        <x:v>120</x:v>
      </x:c>
      <x:c r="U661" s="139" t="str">
        <x:v>Source Valid</x:v>
      </x:c>
      <x:c r="V661" s="139" t="str">
        <x:v>High</x:v>
      </x:c>
      <x:c r="W661" s="147" t="str">
        <x:v>Source wholesale and buying prices retained</x:v>
      </x:c>
      <x:c r="X661" s="139" t="str">
        <x:v>Ready</x:v>
      </x:c>
      <x:c r="Y661" s="144" t="b">
        <x:v>1</x:v>
      </x:c>
      <x:c r="Z661" s="139" t="str">
        <x:v>WS RATES.pdf</x:v>
      </x:c>
      <x:c r="AA661" s="139" t="n">
        <x:v>19</x:v>
      </x:c>
      <x:c r="AB661" s="139" t="n">
        <x:v>13</x:v>
      </x:c>
      <x:c r="AC661" s="139" t="str">
        <x:v>POUCH 65 (1PCS)</x:v>
      </x:c>
      <x:c r="AD661" s="145" t="n">
        <x:v>65</x:v>
      </x:c>
      <x:c r="AE661" s="147" t="str">
        <x:v>Merged across PDFs — Exact/source-linked match</x:v>
      </x:c>
      <x:c r="AF661" s="147" t="str">
        <x:v>Exact WS RATES.pdf name</x:v>
      </x:c>
      <x:c r="AG661" s="147" t="str">
        <x:v>Exact WS RATES.pdf category</x:v>
      </x:c>
      <x:c r="AH661" s="139" t="str">
        <x:v>WS-RATES:19:13</x:v>
      </x:c>
      <x:c r="AI661" s="146"/>
      <x:c r="AJ661" s="146"/>
      <x:c r="AK661" s="146"/>
      <x:c r="AL661" s="146"/>
      <x:c r="AM661" s="146"/>
      <x:c r="AN661" s="147" t="str"/>
    </x:row>
    <x:row r="662">
      <x:c r="A662" s="139" t="str">
        <x:v>RS-000661</x:v>
      </x:c>
      <x:c r="B662" s="147" t="str">
        <x:v>POUCH 80 (1PCS)</x:v>
      </x:c>
      <x:c r="C662" s="139" t="str">
        <x:v>POUCH</x:v>
      </x:c>
      <x:c r="D662" s="139" t="str">
        <x:v>Both</x:v>
      </x:c>
      <x:c r="E662" s="147" t="str">
        <x:v>From initial classified workbook</x:v>
      </x:c>
      <x:c r="F662" s="139" t="str">
        <x:v>Piece</x:v>
      </x:c>
      <x:c r="G662" s="139" t="n">
        <x:v>1</x:v>
      </x:c>
      <x:c r="H662" s="139" t="str">
        <x:v>Parsed from product name</x:v>
      </x:c>
      <x:c r="I662" s="139" t="str">
        <x:v>PKR</x:v>
      </x:c>
      <x:c r="J662" s="140" t="n">
        <x:v>80</x:v>
      </x:c>
      <x:c r="K662" s="140" t="n">
        <x:v>60</x:v>
      </x:c>
      <x:c r="L662" s="140" t="n">
        <x:v>80</x:v>
      </x:c>
      <x:c r="M662" s="140" t="n">
        <x:v>60</x:v>
      </x:c>
      <x:c r="N662" s="141" t="n">
        <x:f>L662-M662</x:f>
        <x:v>20</x:v>
      </x:c>
      <x:c r="O662" s="142" t="n">
        <x:f>IF(L662&gt;0,N662/L662,"")</x:f>
        <x:v>0.25</x:v>
      </x:c>
      <x:c r="P662" s="142" t="n">
        <x:f>IF(M662&gt;0,N662/M662,"")</x:f>
        <x:v>0.3333333333333333</x:v>
      </x:c>
      <x:c r="Q662" s="141" t="n">
        <x:f>ROUND(L662*(1+'Assumptions'!$B$7)/'Assumptions'!$B$9,0)*'Assumptions'!$B$9</x:f>
        <x:v>90</x:v>
      </x:c>
      <x:c r="R662" s="141" t="n">
        <x:f>Q662-M662</x:f>
        <x:v>30</x:v>
      </x:c>
      <x:c r="S662" s="143" t="n">
        <x:f>'Assumptions'!$B$8</x:f>
        <x:v>12</x:v>
      </x:c>
      <x:c r="T662" s="141" t="n">
        <x:f>N662*S662</x:f>
        <x:v>240</x:v>
      </x:c>
      <x:c r="U662" s="139" t="str">
        <x:v>Source Valid</x:v>
      </x:c>
      <x:c r="V662" s="139" t="str">
        <x:v>High</x:v>
      </x:c>
      <x:c r="W662" s="147" t="str">
        <x:v>Source wholesale and buying prices retained</x:v>
      </x:c>
      <x:c r="X662" s="139" t="str">
        <x:v>Ready</x:v>
      </x:c>
      <x:c r="Y662" s="144" t="b">
        <x:v>1</x:v>
      </x:c>
      <x:c r="Z662" s="139" t="str">
        <x:v>WS RATES.pdf</x:v>
      </x:c>
      <x:c r="AA662" s="139" t="n">
        <x:v>19</x:v>
      </x:c>
      <x:c r="AB662" s="139" t="n">
        <x:v>14</x:v>
      </x:c>
      <x:c r="AC662" s="139" t="str">
        <x:v>POUCH 80 (1PCS)</x:v>
      </x:c>
      <x:c r="AD662" s="145" t="n">
        <x:v>80</x:v>
      </x:c>
      <x:c r="AE662" s="147" t="str">
        <x:v>Merged across PDFs — Exact/source-linked match</x:v>
      </x:c>
      <x:c r="AF662" s="147" t="str">
        <x:v>Exact WS RATES.pdf name</x:v>
      </x:c>
      <x:c r="AG662" s="147" t="str">
        <x:v>Exact WS RATES.pdf category</x:v>
      </x:c>
      <x:c r="AH662" s="139" t="str">
        <x:v>WS-RATES:19:14</x:v>
      </x:c>
      <x:c r="AI662" s="146"/>
      <x:c r="AJ662" s="146"/>
      <x:c r="AK662" s="146"/>
      <x:c r="AL662" s="146"/>
      <x:c r="AM662" s="146"/>
      <x:c r="AN662" s="147" t="str"/>
    </x:row>
    <x:row r="663">
      <x:c r="A663" s="139" t="str">
        <x:v>RS-000662</x:v>
      </x:c>
      <x:c r="B663" s="147" t="str">
        <x:v>STICKOO 50 GM</x:v>
      </x:c>
      <x:c r="C663" s="139" t="str">
        <x:v>UHU</x:v>
      </x:c>
      <x:c r="D663" s="139" t="str">
        <x:v>Both</x:v>
      </x:c>
      <x:c r="E663" s="147" t="str">
        <x:v>From initial classified workbook</x:v>
      </x:c>
      <x:c r="F663" s="139" t="str">
        <x:v>Piece</x:v>
      </x:c>
      <x:c r="G663" s="139"/>
      <x:c r="H663" s="139" t="str">
        <x:v>Not stated</x:v>
      </x:c>
      <x:c r="I663" s="139" t="str">
        <x:v>PKR</x:v>
      </x:c>
      <x:c r="J663" s="140" t="n">
        <x:v>245</x:v>
      </x:c>
      <x:c r="K663" s="140" t="n">
        <x:v>240</x:v>
      </x:c>
      <x:c r="L663" s="140" t="n">
        <x:v>245</x:v>
      </x:c>
      <x:c r="M663" s="140" t="n">
        <x:v>240</x:v>
      </x:c>
      <x:c r="N663" s="141" t="n">
        <x:f>L663-M663</x:f>
        <x:v>5</x:v>
      </x:c>
      <x:c r="O663" s="142" t="n">
        <x:f>IF(L663&gt;0,N663/L663,"")</x:f>
        <x:v>0.02040816326530612</x:v>
      </x:c>
      <x:c r="P663" s="142" t="n">
        <x:f>IF(M663&gt;0,N663/M663,"")</x:f>
        <x:v>0.020833333333333332</x:v>
      </x:c>
      <x:c r="Q663" s="141" t="n">
        <x:f>ROUND(L663*(1+'Assumptions'!$B$7)/'Assumptions'!$B$9,0)*'Assumptions'!$B$9</x:f>
        <x:v>270</x:v>
      </x:c>
      <x:c r="R663" s="141" t="n">
        <x:f>Q663-M663</x:f>
        <x:v>30</x:v>
      </x:c>
      <x:c r="S663" s="143" t="n">
        <x:f>'Assumptions'!$B$8</x:f>
        <x:v>12</x:v>
      </x:c>
      <x:c r="T663" s="141" t="n">
        <x:f>N663*S663</x:f>
        <x:v>60</x:v>
      </x:c>
      <x:c r="U663" s="139" t="str">
        <x:v>Source Valid</x:v>
      </x:c>
      <x:c r="V663" s="139" t="str">
        <x:v>High</x:v>
      </x:c>
      <x:c r="W663" s="147" t="str">
        <x:v>Source wholesale and buying prices retained</x:v>
      </x:c>
      <x:c r="X663" s="139" t="str">
        <x:v>Ready</x:v>
      </x:c>
      <x:c r="Y663" s="144" t="b">
        <x:v>1</x:v>
      </x:c>
      <x:c r="Z663" s="139" t="str">
        <x:v>WS RATES.pdf</x:v>
      </x:c>
      <x:c r="AA663" s="139" t="n">
        <x:v>19</x:v>
      </x:c>
      <x:c r="AB663" s="139" t="n">
        <x:v>15</x:v>
      </x:c>
      <x:c r="AC663" s="139" t="str">
        <x:v>STICKOO 50 GM</x:v>
      </x:c>
      <x:c r="AD663" s="145" t="n">
        <x:v>245</x:v>
      </x:c>
      <x:c r="AE663" s="147" t="str">
        <x:v>Merged across PDFs — Exact/source-linked match</x:v>
      </x:c>
      <x:c r="AF663" s="147" t="str">
        <x:v>Exact WS RATES.pdf name</x:v>
      </x:c>
      <x:c r="AG663" s="147" t="str">
        <x:v>Exact WS RATES.pdf category</x:v>
      </x:c>
      <x:c r="AH663" s="139" t="str">
        <x:v>WS-RATES:19:15</x:v>
      </x:c>
      <x:c r="AI663" s="146"/>
      <x:c r="AJ663" s="146"/>
      <x:c r="AK663" s="146"/>
      <x:c r="AL663" s="146"/>
      <x:c r="AM663" s="146"/>
      <x:c r="AN663" s="147" t="str"/>
    </x:row>
    <x:row r="664">
      <x:c r="A664" s="139" t="str">
        <x:v>RS-000663</x:v>
      </x:c>
      <x:c r="B664" s="147" t="str">
        <x:v>PRICE TAG WHITE TICO</x:v>
      </x:c>
      <x:c r="C664" s="139" t="str">
        <x:v>CHINA</x:v>
      </x:c>
      <x:c r="D664" s="139" t="str">
        <x:v>Both</x:v>
      </x:c>
      <x:c r="E664" s="147" t="str">
        <x:v>From initial classified workbook</x:v>
      </x:c>
      <x:c r="F664" s="139" t="str">
        <x:v>Piece</x:v>
      </x:c>
      <x:c r="G664" s="139"/>
      <x:c r="H664" s="139" t="str">
        <x:v>Not stated</x:v>
      </x:c>
      <x:c r="I664" s="139" t="str">
        <x:v>PKR</x:v>
      </x:c>
      <x:c r="J664" s="140" t="n">
        <x:v>350</x:v>
      </x:c>
      <x:c r="K664" s="140" t="n">
        <x:v>310</x:v>
      </x:c>
      <x:c r="L664" s="140" t="n">
        <x:v>350</x:v>
      </x:c>
      <x:c r="M664" s="140" t="n">
        <x:v>310</x:v>
      </x:c>
      <x:c r="N664" s="141" t="n">
        <x:f>L664-M664</x:f>
        <x:v>40</x:v>
      </x:c>
      <x:c r="O664" s="142" t="n">
        <x:f>IF(L664&gt;0,N664/L664,"")</x:f>
        <x:v>0.11428571428571428</x:v>
      </x:c>
      <x:c r="P664" s="142" t="n">
        <x:f>IF(M664&gt;0,N664/M664,"")</x:f>
        <x:v>0.12903225806451613</x:v>
      </x:c>
      <x:c r="Q664" s="141" t="n">
        <x:f>ROUND(L664*(1+'Assumptions'!$B$7)/'Assumptions'!$B$9,0)*'Assumptions'!$B$9</x:f>
        <x:v>385</x:v>
      </x:c>
      <x:c r="R664" s="141" t="n">
        <x:f>Q664-M664</x:f>
        <x:v>75</x:v>
      </x:c>
      <x:c r="S664" s="143" t="n">
        <x:f>'Assumptions'!$B$8</x:f>
        <x:v>12</x:v>
      </x:c>
      <x:c r="T664" s="141" t="n">
        <x:f>N664*S664</x:f>
        <x:v>480</x:v>
      </x:c>
      <x:c r="U664" s="139" t="str">
        <x:v>Source Valid</x:v>
      </x:c>
      <x:c r="V664" s="139" t="str">
        <x:v>High</x:v>
      </x:c>
      <x:c r="W664" s="147" t="str">
        <x:v>Source wholesale and buying prices retained</x:v>
      </x:c>
      <x:c r="X664" s="139" t="str">
        <x:v>Ready</x:v>
      </x:c>
      <x:c r="Y664" s="144" t="b">
        <x:v>1</x:v>
      </x:c>
      <x:c r="Z664" s="139" t="str">
        <x:v>WS RATES.pdf</x:v>
      </x:c>
      <x:c r="AA664" s="139" t="n">
        <x:v>19</x:v>
      </x:c>
      <x:c r="AB664" s="139" t="n">
        <x:v>16</x:v>
      </x:c>
      <x:c r="AC664" s="139" t="str">
        <x:v>PRICE TAG WHITE TICO</x:v>
      </x:c>
      <x:c r="AD664" s="145" t="n">
        <x:v>350</x:v>
      </x:c>
      <x:c r="AE664" s="147" t="str">
        <x:v>Merged across PDFs — Exact/source-linked match</x:v>
      </x:c>
      <x:c r="AF664" s="147" t="str">
        <x:v>Exact WS RATES.pdf name</x:v>
      </x:c>
      <x:c r="AG664" s="147" t="str">
        <x:v>Exact WS RATES.pdf category</x:v>
      </x:c>
      <x:c r="AH664" s="139" t="str">
        <x:v>WS-RATES:19:16</x:v>
      </x:c>
      <x:c r="AI664" s="146"/>
      <x:c r="AJ664" s="146"/>
      <x:c r="AK664" s="146"/>
      <x:c r="AL664" s="146"/>
      <x:c r="AM664" s="146"/>
      <x:c r="AN664" s="147" t="str"/>
    </x:row>
    <x:row r="665">
      <x:c r="A665" s="139" t="str">
        <x:v>RS-000664</x:v>
      </x:c>
      <x:c r="B665" s="147" t="str">
        <x:v>GERMAN GLUE NOZAL</x:v>
      </x:c>
      <x:c r="C665" s="139" t="str">
        <x:v>GERMAN GLUE</x:v>
      </x:c>
      <x:c r="D665" s="139" t="str">
        <x:v>Both</x:v>
      </x:c>
      <x:c r="E665" s="147" t="str">
        <x:v>From initial classified workbook</x:v>
      </x:c>
      <x:c r="F665" s="139" t="str">
        <x:v>Piece</x:v>
      </x:c>
      <x:c r="G665" s="139"/>
      <x:c r="H665" s="139" t="str">
        <x:v>Not stated</x:v>
      </x:c>
      <x:c r="I665" s="139" t="str">
        <x:v>PKR</x:v>
      </x:c>
      <x:c r="J665" s="140" t="n">
        <x:v>40</x:v>
      </x:c>
      <x:c r="K665" s="140" t="n">
        <x:v>34</x:v>
      </x:c>
      <x:c r="L665" s="140" t="n">
        <x:v>40</x:v>
      </x:c>
      <x:c r="M665" s="140" t="n">
        <x:v>34</x:v>
      </x:c>
      <x:c r="N665" s="141" t="n">
        <x:f>L665-M665</x:f>
        <x:v>6</x:v>
      </x:c>
      <x:c r="O665" s="142" t="n">
        <x:f>IF(L665&gt;0,N665/L665,"")</x:f>
        <x:v>0.15</x:v>
      </x:c>
      <x:c r="P665" s="142" t="n">
        <x:f>IF(M665&gt;0,N665/M665,"")</x:f>
        <x:v>0.17647058823529413</x:v>
      </x:c>
      <x:c r="Q665" s="141" t="n">
        <x:f>ROUND(L665*(1+'Assumptions'!$B$7)/'Assumptions'!$B$9,0)*'Assumptions'!$B$9</x:f>
        <x:v>45</x:v>
      </x:c>
      <x:c r="R665" s="141" t="n">
        <x:f>Q665-M665</x:f>
        <x:v>11</x:v>
      </x:c>
      <x:c r="S665" s="143" t="n">
        <x:f>'Assumptions'!$B$8</x:f>
        <x:v>12</x:v>
      </x:c>
      <x:c r="T665" s="141" t="n">
        <x:f>N665*S665</x:f>
        <x:v>72</x:v>
      </x:c>
      <x:c r="U665" s="139" t="str">
        <x:v>Source Valid</x:v>
      </x:c>
      <x:c r="V665" s="139" t="str">
        <x:v>High</x:v>
      </x:c>
      <x:c r="W665" s="147" t="str">
        <x:v>Source wholesale and buying prices retained</x:v>
      </x:c>
      <x:c r="X665" s="139" t="str">
        <x:v>Ready</x:v>
      </x:c>
      <x:c r="Y665" s="144" t="b">
        <x:v>1</x:v>
      </x:c>
      <x:c r="Z665" s="139" t="str">
        <x:v>WS RATES.pdf</x:v>
      </x:c>
      <x:c r="AA665" s="139" t="n">
        <x:v>19</x:v>
      </x:c>
      <x:c r="AB665" s="139" t="n">
        <x:v>17</x:v>
      </x:c>
      <x:c r="AC665" s="139" t="str">
        <x:v>GERMAN GLUE NOZAL</x:v>
      </x:c>
      <x:c r="AD665" s="145" t="n">
        <x:v>40</x:v>
      </x:c>
      <x:c r="AE665" s="147" t="str">
        <x:v>Merged across PDFs — Exact/source-linked match</x:v>
      </x:c>
      <x:c r="AF665" s="147" t="str">
        <x:v>Exact WS RATES.pdf name</x:v>
      </x:c>
      <x:c r="AG665" s="147" t="str">
        <x:v>Exact WS RATES.pdf category</x:v>
      </x:c>
      <x:c r="AH665" s="139" t="str">
        <x:v>WS-RATES:19:17</x:v>
      </x:c>
      <x:c r="AI665" s="146"/>
      <x:c r="AJ665" s="146"/>
      <x:c r="AK665" s="146"/>
      <x:c r="AL665" s="146"/>
      <x:c r="AM665" s="146"/>
      <x:c r="AN665" s="147" t="str"/>
    </x:row>
    <x:row r="666">
      <x:c r="A666" s="139" t="str">
        <x:v>RS-000665</x:v>
      </x:c>
      <x:c r="B666" s="147" t="str">
        <x:v>DHOLKI DISPLAY</x:v>
      </x:c>
      <x:c r="C666" s="139" t="str">
        <x:v>DISPLAY</x:v>
      </x:c>
      <x:c r="D666" s="139" t="str">
        <x:v>Wholesale/Bulk</x:v>
      </x:c>
      <x:c r="E666" s="147" t="str">
        <x:v>From initial classified workbook</x:v>
      </x:c>
      <x:c r="F666" s="139" t="str">
        <x:v>Piece</x:v>
      </x:c>
      <x:c r="G666" s="139"/>
      <x:c r="H666" s="139" t="str">
        <x:v>Not stated</x:v>
      </x:c>
      <x:c r="I666" s="139" t="str">
        <x:v>PKR</x:v>
      </x:c>
      <x:c r="J666" s="140" t="n">
        <x:v>160</x:v>
      </x:c>
      <x:c r="K666" s="140" t="n">
        <x:v>135</x:v>
      </x:c>
      <x:c r="L666" s="140" t="n">
        <x:v>160</x:v>
      </x:c>
      <x:c r="M666" s="140" t="n">
        <x:v>135</x:v>
      </x:c>
      <x:c r="N666" s="141" t="n">
        <x:f>L666-M666</x:f>
        <x:v>25</x:v>
      </x:c>
      <x:c r="O666" s="142" t="n">
        <x:f>IF(L666&gt;0,N666/L666,"")</x:f>
        <x:v>0.15625</x:v>
      </x:c>
      <x:c r="P666" s="142" t="n">
        <x:f>IF(M666&gt;0,N666/M666,"")</x:f>
        <x:v>0.18518518518518517</x:v>
      </x:c>
      <x:c r="Q666" s="141" t="n">
        <x:f>ROUND(L666*(1+'Assumptions'!$B$7)/'Assumptions'!$B$9,0)*'Assumptions'!$B$9</x:f>
        <x:v>175</x:v>
      </x:c>
      <x:c r="R666" s="141" t="n">
        <x:f>Q666-M666</x:f>
        <x:v>40</x:v>
      </x:c>
      <x:c r="S666" s="143" t="n">
        <x:f>'Assumptions'!$B$8</x:f>
        <x:v>12</x:v>
      </x:c>
      <x:c r="T666" s="141" t="n">
        <x:f>N666*S666</x:f>
        <x:v>300</x:v>
      </x:c>
      <x:c r="U666" s="139" t="str">
        <x:v>Source Valid</x:v>
      </x:c>
      <x:c r="V666" s="139" t="str">
        <x:v>High</x:v>
      </x:c>
      <x:c r="W666" s="147" t="str">
        <x:v>Source wholesale and buying prices retained</x:v>
      </x:c>
      <x:c r="X666" s="139" t="str">
        <x:v>Ready</x:v>
      </x:c>
      <x:c r="Y666" s="144" t="b">
        <x:v>1</x:v>
      </x:c>
      <x:c r="Z666" s="139" t="str">
        <x:v>WS RATES.pdf</x:v>
      </x:c>
      <x:c r="AA666" s="139" t="n">
        <x:v>19</x:v>
      </x:c>
      <x:c r="AB666" s="139" t="n">
        <x:v>18</x:v>
      </x:c>
      <x:c r="AC666" s="139" t="str">
        <x:v>DHOLKI DISPLAY</x:v>
      </x:c>
      <x:c r="AD666" s="145" t="n">
        <x:v>160</x:v>
      </x:c>
      <x:c r="AE666" s="147" t="str">
        <x:v>Merged across PDFs — Exact/source-linked match</x:v>
      </x:c>
      <x:c r="AF666" s="147" t="str">
        <x:v>Exact WS RATES.pdf name</x:v>
      </x:c>
      <x:c r="AG666" s="147" t="str">
        <x:v>Exact WS RATES.pdf category</x:v>
      </x:c>
      <x:c r="AH666" s="139" t="str">
        <x:v>WS-RATES:19:18</x:v>
      </x:c>
      <x:c r="AI666" s="146"/>
      <x:c r="AJ666" s="146"/>
      <x:c r="AK666" s="146"/>
      <x:c r="AL666" s="146"/>
      <x:c r="AM666" s="146"/>
      <x:c r="AN666" s="147" t="str"/>
    </x:row>
    <x:row r="667">
      <x:c r="A667" s="139" t="str">
        <x:v>RS-000666</x:v>
      </x:c>
      <x:c r="B667" s="147" t="str">
        <x:v>FANCY GEOMATERY NO A 988</x:v>
      </x:c>
      <x:c r="C667" s="139" t="str">
        <x:v>FANCY GEOMETRY</x:v>
      </x:c>
      <x:c r="D667" s="139" t="str">
        <x:v>Both</x:v>
      </x:c>
      <x:c r="E667" s="147" t="str">
        <x:v>From initial classified workbook</x:v>
      </x:c>
      <x:c r="F667" s="139" t="str">
        <x:v>Piece</x:v>
      </x:c>
      <x:c r="G667" s="139"/>
      <x:c r="H667" s="139" t="str">
        <x:v>Not stated</x:v>
      </x:c>
      <x:c r="I667" s="139" t="str">
        <x:v>PKR</x:v>
      </x:c>
      <x:c r="J667" s="140" t="n">
        <x:v>900</x:v>
      </x:c>
      <x:c r="K667" s="140" t="n">
        <x:v>840</x:v>
      </x:c>
      <x:c r="L667" s="140" t="n">
        <x:v>900</x:v>
      </x:c>
      <x:c r="M667" s="140" t="n">
        <x:v>840</x:v>
      </x:c>
      <x:c r="N667" s="141" t="n">
        <x:f>L667-M667</x:f>
        <x:v>60</x:v>
      </x:c>
      <x:c r="O667" s="142" t="n">
        <x:f>IF(L667&gt;0,N667/L667,"")</x:f>
        <x:v>0.06666666666666667</x:v>
      </x:c>
      <x:c r="P667" s="142" t="n">
        <x:f>IF(M667&gt;0,N667/M667,"")</x:f>
        <x:v>0.07142857142857142</x:v>
      </x:c>
      <x:c r="Q667" s="141" t="n">
        <x:f>ROUND(L667*(1+'Assumptions'!$B$7)/'Assumptions'!$B$9,0)*'Assumptions'!$B$9</x:f>
        <x:v>990</x:v>
      </x:c>
      <x:c r="R667" s="141" t="n">
        <x:f>Q667-M667</x:f>
        <x:v>150</x:v>
      </x:c>
      <x:c r="S667" s="143" t="n">
        <x:f>'Assumptions'!$B$8</x:f>
        <x:v>12</x:v>
      </x:c>
      <x:c r="T667" s="141" t="n">
        <x:f>N667*S667</x:f>
        <x:v>720</x:v>
      </x:c>
      <x:c r="U667" s="139" t="str">
        <x:v>Source Valid</x:v>
      </x:c>
      <x:c r="V667" s="139" t="str">
        <x:v>High</x:v>
      </x:c>
      <x:c r="W667" s="147" t="str">
        <x:v>Source wholesale and buying prices retained</x:v>
      </x:c>
      <x:c r="X667" s="139" t="str">
        <x:v>Ready</x:v>
      </x:c>
      <x:c r="Y667" s="144" t="b">
        <x:v>1</x:v>
      </x:c>
      <x:c r="Z667" s="139" t="str">
        <x:v>WS RATES.pdf</x:v>
      </x:c>
      <x:c r="AA667" s="139" t="n">
        <x:v>19</x:v>
      </x:c>
      <x:c r="AB667" s="139" t="n">
        <x:v>19</x:v>
      </x:c>
      <x:c r="AC667" s="139" t="str">
        <x:v>FANCY GEOMATERY NO A 98</x:v>
      </x:c>
      <x:c r="AD667" s="145" t="n">
        <x:v>900</x:v>
      </x:c>
      <x:c r="AE667" s="147" t="str">
        <x:v>Merged across PDFs — Truncated-name completion</x:v>
      </x:c>
      <x:c r="AF667" s="147" t="str">
        <x:v>Completed/updated from WS RATES.pdf</x:v>
      </x:c>
      <x:c r="AG667" s="147" t="str">
        <x:v>Exact WS RATES.pdf category</x:v>
      </x:c>
      <x:c r="AH667" s="139" t="str">
        <x:v>WS-RATES:19:19</x:v>
      </x:c>
      <x:c r="AI667" s="146"/>
      <x:c r="AJ667" s="146"/>
      <x:c r="AK667" s="146"/>
      <x:c r="AL667" s="146"/>
      <x:c r="AM667" s="146"/>
      <x:c r="AN667" s="147" t="str"/>
    </x:row>
    <x:row r="668">
      <x:c r="A668" s="139" t="str">
        <x:v>RS-000667</x:v>
      </x:c>
      <x:c r="B668" s="147" t="str">
        <x:v>FISH WIRE</x:v>
      </x:c>
      <x:c r="C668" s="139" t="str">
        <x:v>BALL POINT</x:v>
      </x:c>
      <x:c r="D668" s="139" t="str">
        <x:v>Both</x:v>
      </x:c>
      <x:c r="E668" s="147" t="str">
        <x:v>From initial classified workbook</x:v>
      </x:c>
      <x:c r="F668" s="139" t="str">
        <x:v>Piece</x:v>
      </x:c>
      <x:c r="G668" s="139"/>
      <x:c r="H668" s="139" t="str">
        <x:v>Not stated</x:v>
      </x:c>
      <x:c r="I668" s="139" t="str">
        <x:v>PKR</x:v>
      </x:c>
      <x:c r="J668" s="140" t="n">
        <x:v>60</x:v>
      </x:c>
      <x:c r="K668" s="140" t="n">
        <x:v>0</x:v>
      </x:c>
      <x:c r="L668" s="140" t="n">
        <x:v>60</x:v>
      </x:c>
      <x:c r="M668" s="140" t="n">
        <x:v>53</x:v>
      </x:c>
      <x:c r="N668" s="141" t="n">
        <x:f>L668-M668</x:f>
        <x:v>7</x:v>
      </x:c>
      <x:c r="O668" s="142" t="n">
        <x:f>IF(L668&gt;0,N668/L668,"")</x:f>
        <x:v>0.11666666666666667</x:v>
      </x:c>
      <x:c r="P668" s="142" t="n">
        <x:f>IF(M668&gt;0,N668/M668,"")</x:f>
        <x:v>0.1320754716981132</x:v>
      </x:c>
      <x:c r="Q668" s="141" t="n">
        <x:f>ROUND(L668*(1+'Assumptions'!$B$7)/'Assumptions'!$B$9,0)*'Assumptions'!$B$9</x:f>
        <x:v>65</x:v>
      </x:c>
      <x:c r="R668" s="141" t="n">
        <x:f>Q668-M668</x:f>
        <x:v>12</x:v>
      </x:c>
      <x:c r="S668" s="143" t="n">
        <x:f>'Assumptions'!$B$8</x:f>
        <x:v>12</x:v>
      </x:c>
      <x:c r="T668" s="141" t="n">
        <x:f>N668*S668</x:f>
        <x:v>84</x:v>
      </x:c>
      <x:c r="U668" s="139" t="str">
        <x:v>Mocked Buying</x:v>
      </x:c>
      <x:c r="V668" s="139" t="str">
        <x:v>Mock</x:v>
      </x:c>
      <x:c r="W668" s="147" t="str">
        <x:v>Buying price derived from wholesale price and category median margin</x:v>
      </x:c>
      <x:c r="X668" s="139" t="str">
        <x:v>Ready with Mock Price</x:v>
      </x:c>
      <x:c r="Y668" s="144" t="b">
        <x:v>1</x:v>
      </x:c>
      <x:c r="Z668" s="139" t="str">
        <x:v>WS RATES.pdf</x:v>
      </x:c>
      <x:c r="AA668" s="139" t="n">
        <x:v>19</x:v>
      </x:c>
      <x:c r="AB668" s="139" t="n">
        <x:v>20</x:v>
      </x:c>
      <x:c r="AC668" s="139" t="str">
        <x:v>FISH WIRE</x:v>
      </x:c>
      <x:c r="AD668" s="145" t="n">
        <x:v>60</x:v>
      </x:c>
      <x:c r="AE668" s="147" t="str">
        <x:v>Merged across PDFs — Exact/source-linked match</x:v>
      </x:c>
      <x:c r="AF668" s="147" t="str">
        <x:v>Exact WS RATES.pdf name</x:v>
      </x:c>
      <x:c r="AG668" s="147" t="str">
        <x:v>Exact WS RATES.pdf category</x:v>
      </x:c>
      <x:c r="AH668" s="139" t="str">
        <x:v>WS-RATES:19:20</x:v>
      </x:c>
      <x:c r="AI668" s="146"/>
      <x:c r="AJ668" s="146"/>
      <x:c r="AK668" s="146"/>
      <x:c r="AL668" s="146"/>
      <x:c r="AM668" s="146"/>
      <x:c r="AN668" s="147" t="str">
        <x:v>Buying price derived from wholesale price and category median margin</x:v>
      </x:c>
    </x:row>
    <x:row r="669">
      <x:c r="A669" s="139" t="str">
        <x:v>RS-000668</x:v>
      </x:c>
      <x:c r="B669" s="147" t="str">
        <x:v>THERMAPORE SHEET</x:v>
      </x:c>
      <x:c r="C669" s="139" t="str">
        <x:v>BALL POINT</x:v>
      </x:c>
      <x:c r="D669" s="139" t="str">
        <x:v>Both</x:v>
      </x:c>
      <x:c r="E669" s="147" t="str">
        <x:v>From initial classified workbook</x:v>
      </x:c>
      <x:c r="F669" s="139" t="str">
        <x:v>Piece</x:v>
      </x:c>
      <x:c r="G669" s="139"/>
      <x:c r="H669" s="139" t="str">
        <x:v>Not stated</x:v>
      </x:c>
      <x:c r="I669" s="139" t="str">
        <x:v>PKR</x:v>
      </x:c>
      <x:c r="J669" s="140" t="n">
        <x:v>550</x:v>
      </x:c>
      <x:c r="K669" s="140" t="n">
        <x:v>530</x:v>
      </x:c>
      <x:c r="L669" s="140" t="n">
        <x:v>550</x:v>
      </x:c>
      <x:c r="M669" s="140" t="n">
        <x:v>530</x:v>
      </x:c>
      <x:c r="N669" s="141" t="n">
        <x:f>L669-M669</x:f>
        <x:v>20</x:v>
      </x:c>
      <x:c r="O669" s="142" t="n">
        <x:f>IF(L669&gt;0,N669/L669,"")</x:f>
        <x:v>0.03636363636363636</x:v>
      </x:c>
      <x:c r="P669" s="142" t="n">
        <x:f>IF(M669&gt;0,N669/M669,"")</x:f>
        <x:v>0.03773584905660377</x:v>
      </x:c>
      <x:c r="Q669" s="141" t="n">
        <x:f>ROUND(L669*(1+'Assumptions'!$B$7)/'Assumptions'!$B$9,0)*'Assumptions'!$B$9</x:f>
        <x:v>605</x:v>
      </x:c>
      <x:c r="R669" s="141" t="n">
        <x:f>Q669-M669</x:f>
        <x:v>75</x:v>
      </x:c>
      <x:c r="S669" s="143" t="n">
        <x:f>'Assumptions'!$B$8</x:f>
        <x:v>12</x:v>
      </x:c>
      <x:c r="T669" s="141" t="n">
        <x:f>N669*S669</x:f>
        <x:v>240</x:v>
      </x:c>
      <x:c r="U669" s="139" t="str">
        <x:v>Source Valid</x:v>
      </x:c>
      <x:c r="V669" s="139" t="str">
        <x:v>High</x:v>
      </x:c>
      <x:c r="W669" s="147" t="str">
        <x:v>Source wholesale and buying prices retained</x:v>
      </x:c>
      <x:c r="X669" s="139" t="str">
        <x:v>Ready</x:v>
      </x:c>
      <x:c r="Y669" s="144" t="b">
        <x:v>1</x:v>
      </x:c>
      <x:c r="Z669" s="139" t="str">
        <x:v>WS RATES.pdf</x:v>
      </x:c>
      <x:c r="AA669" s="139" t="n">
        <x:v>19</x:v>
      </x:c>
      <x:c r="AB669" s="139" t="n">
        <x:v>21</x:v>
      </x:c>
      <x:c r="AC669" s="139" t="str">
        <x:v>THERMAPORE SHEET</x:v>
      </x:c>
      <x:c r="AD669" s="145" t="n">
        <x:v>550</x:v>
      </x:c>
      <x:c r="AE669" s="147" t="str">
        <x:v>Merged across PDFs — Exact/source-linked match</x:v>
      </x:c>
      <x:c r="AF669" s="147" t="str">
        <x:v>Exact WS RATES.pdf name</x:v>
      </x:c>
      <x:c r="AG669" s="147" t="str">
        <x:v>Exact WS RATES.pdf category</x:v>
      </x:c>
      <x:c r="AH669" s="139" t="str">
        <x:v>WS-RATES:19:21</x:v>
      </x:c>
      <x:c r="AI669" s="146"/>
      <x:c r="AJ669" s="146"/>
      <x:c r="AK669" s="146"/>
      <x:c r="AL669" s="146"/>
      <x:c r="AM669" s="146"/>
      <x:c r="AN669" s="147" t="str"/>
    </x:row>
    <x:row r="670">
      <x:c r="A670" s="139" t="str">
        <x:v>RS-000669</x:v>
      </x:c>
      <x:c r="B670" s="147" t="str">
        <x:v>STICKEY NOTE 2X3 COLOUR</x:v>
      </x:c>
      <x:c r="C670" s="139" t="str">
        <x:v>STICKY NOTE</x:v>
      </x:c>
      <x:c r="D670" s="139" t="str">
        <x:v>Both</x:v>
      </x:c>
      <x:c r="E670" s="147" t="str">
        <x:v>From initial classified workbook</x:v>
      </x:c>
      <x:c r="F670" s="139" t="str">
        <x:v>Piece</x:v>
      </x:c>
      <x:c r="G670" s="139"/>
      <x:c r="H670" s="139" t="str">
        <x:v>Not stated</x:v>
      </x:c>
      <x:c r="I670" s="139" t="str">
        <x:v>PKR</x:v>
      </x:c>
      <x:c r="J670" s="140" t="n">
        <x:v>45</x:v>
      </x:c>
      <x:c r="K670" s="140" t="n">
        <x:v>38</x:v>
      </x:c>
      <x:c r="L670" s="140" t="n">
        <x:v>45</x:v>
      </x:c>
      <x:c r="M670" s="140" t="n">
        <x:v>38</x:v>
      </x:c>
      <x:c r="N670" s="141" t="n">
        <x:f>L670-M670</x:f>
        <x:v>7</x:v>
      </x:c>
      <x:c r="O670" s="142" t="n">
        <x:f>IF(L670&gt;0,N670/L670,"")</x:f>
        <x:v>0.15555555555555556</x:v>
      </x:c>
      <x:c r="P670" s="142" t="n">
        <x:f>IF(M670&gt;0,N670/M670,"")</x:f>
        <x:v>0.18421052631578946</x:v>
      </x:c>
      <x:c r="Q670" s="141" t="n">
        <x:f>ROUND(L670*(1+'Assumptions'!$B$7)/'Assumptions'!$B$9,0)*'Assumptions'!$B$9</x:f>
        <x:v>50</x:v>
      </x:c>
      <x:c r="R670" s="141" t="n">
        <x:f>Q670-M670</x:f>
        <x:v>12</x:v>
      </x:c>
      <x:c r="S670" s="143" t="n">
        <x:f>'Assumptions'!$B$8</x:f>
        <x:v>12</x:v>
      </x:c>
      <x:c r="T670" s="141" t="n">
        <x:f>N670*S670</x:f>
        <x:v>84</x:v>
      </x:c>
      <x:c r="U670" s="139" t="str">
        <x:v>Source Valid</x:v>
      </x:c>
      <x:c r="V670" s="139" t="str">
        <x:v>High</x:v>
      </x:c>
      <x:c r="W670" s="147" t="str">
        <x:v>Source wholesale and buying prices retained</x:v>
      </x:c>
      <x:c r="X670" s="139" t="str">
        <x:v>Ready</x:v>
      </x:c>
      <x:c r="Y670" s="144" t="b">
        <x:v>1</x:v>
      </x:c>
      <x:c r="Z670" s="139" t="str">
        <x:v>WS RATES.pdf</x:v>
      </x:c>
      <x:c r="AA670" s="139" t="n">
        <x:v>19</x:v>
      </x:c>
      <x:c r="AB670" s="139" t="n">
        <x:v>22</x:v>
      </x:c>
      <x:c r="AC670" s="139" t="str">
        <x:v>STICKEY NOTE 2X3 COLOUR</x:v>
      </x:c>
      <x:c r="AD670" s="145" t="n">
        <x:v>45</x:v>
      </x:c>
      <x:c r="AE670" s="147" t="str">
        <x:v>Merged across PDFs — Exact/source-linked match</x:v>
      </x:c>
      <x:c r="AF670" s="147" t="str">
        <x:v>Exact WS RATES.pdf name</x:v>
      </x:c>
      <x:c r="AG670" s="147" t="str">
        <x:v>Exact WS RATES.pdf category</x:v>
      </x:c>
      <x:c r="AH670" s="139" t="str">
        <x:v>WS-RATES:19:22</x:v>
      </x:c>
      <x:c r="AI670" s="146"/>
      <x:c r="AJ670" s="146"/>
      <x:c r="AK670" s="146"/>
      <x:c r="AL670" s="146"/>
      <x:c r="AM670" s="146"/>
      <x:c r="AN670" s="147" t="str"/>
    </x:row>
    <x:row r="671">
      <x:c r="A671" s="139" t="str">
        <x:v>RS-000670</x:v>
      </x:c>
      <x:c r="B671" s="147" t="str">
        <x:v>SCOTCH TAPE 3"</x:v>
      </x:c>
      <x:c r="C671" s="139" t="str">
        <x:v>SCOTCH TAPE</x:v>
      </x:c>
      <x:c r="D671" s="139" t="str">
        <x:v>Both</x:v>
      </x:c>
      <x:c r="E671" s="147" t="str">
        <x:v>From initial classified workbook</x:v>
      </x:c>
      <x:c r="F671" s="139" t="str">
        <x:v>Piece</x:v>
      </x:c>
      <x:c r="G671" s="139"/>
      <x:c r="H671" s="139" t="str">
        <x:v>Not stated</x:v>
      </x:c>
      <x:c r="I671" s="139" t="str">
        <x:v>PKR</x:v>
      </x:c>
      <x:c r="J671" s="140" t="n">
        <x:v>140</x:v>
      </x:c>
      <x:c r="K671" s="140" t="n">
        <x:v>105</x:v>
      </x:c>
      <x:c r="L671" s="140" t="n">
        <x:v>140</x:v>
      </x:c>
      <x:c r="M671" s="140" t="n">
        <x:v>105</x:v>
      </x:c>
      <x:c r="N671" s="141" t="n">
        <x:f>L671-M671</x:f>
        <x:v>35</x:v>
      </x:c>
      <x:c r="O671" s="142" t="n">
        <x:f>IF(L671&gt;0,N671/L671,"")</x:f>
        <x:v>0.25</x:v>
      </x:c>
      <x:c r="P671" s="142" t="n">
        <x:f>IF(M671&gt;0,N671/M671,"")</x:f>
        <x:v>0.3333333333333333</x:v>
      </x:c>
      <x:c r="Q671" s="141" t="n">
        <x:f>ROUND(L671*(1+'Assumptions'!$B$7)/'Assumptions'!$B$9,0)*'Assumptions'!$B$9</x:f>
        <x:v>155</x:v>
      </x:c>
      <x:c r="R671" s="141" t="n">
        <x:f>Q671-M671</x:f>
        <x:v>50</x:v>
      </x:c>
      <x:c r="S671" s="143" t="n">
        <x:f>'Assumptions'!$B$8</x:f>
        <x:v>12</x:v>
      </x:c>
      <x:c r="T671" s="141" t="n">
        <x:f>N671*S671</x:f>
        <x:v>420</x:v>
      </x:c>
      <x:c r="U671" s="139" t="str">
        <x:v>Source Valid</x:v>
      </x:c>
      <x:c r="V671" s="139" t="str">
        <x:v>High</x:v>
      </x:c>
      <x:c r="W671" s="147" t="str">
        <x:v>Source wholesale and buying prices retained</x:v>
      </x:c>
      <x:c r="X671" s="139" t="str">
        <x:v>Ready</x:v>
      </x:c>
      <x:c r="Y671" s="144" t="b">
        <x:v>1</x:v>
      </x:c>
      <x:c r="Z671" s="139" t="str">
        <x:v>WS RATES.pdf</x:v>
      </x:c>
      <x:c r="AA671" s="139" t="n">
        <x:v>19</x:v>
      </x:c>
      <x:c r="AB671" s="139" t="n">
        <x:v>23</x:v>
      </x:c>
      <x:c r="AC671" s="139" t="str">
        <x:v>SCOTCH TAPE 3"</x:v>
      </x:c>
      <x:c r="AD671" s="145" t="n">
        <x:v>140</x:v>
      </x:c>
      <x:c r="AE671" s="147" t="str">
        <x:v>Merged across PDFs — Exact/source-linked match</x:v>
      </x:c>
      <x:c r="AF671" s="147" t="str">
        <x:v>Exact WS RATES.pdf name</x:v>
      </x:c>
      <x:c r="AG671" s="147" t="str">
        <x:v>Exact WS RATES.pdf category</x:v>
      </x:c>
      <x:c r="AH671" s="139" t="str">
        <x:v>WS-RATES:19:23</x:v>
      </x:c>
      <x:c r="AI671" s="146"/>
      <x:c r="AJ671" s="146"/>
      <x:c r="AK671" s="146"/>
      <x:c r="AL671" s="146"/>
      <x:c r="AM671" s="146"/>
      <x:c r="AN671" s="147" t="str"/>
    </x:row>
    <x:row r="672">
      <x:c r="A672" s="139" t="str">
        <x:v>RS-000671</x:v>
      </x:c>
      <x:c r="B672" s="147" t="str">
        <x:v>BOCKET FANCY SHEET (96PCS)</x:v>
      </x:c>
      <x:c r="C672" s="139" t="str">
        <x:v>GIFT SHEET</x:v>
      </x:c>
      <x:c r="D672" s="139" t="str">
        <x:v>Wholesale/Bulk</x:v>
      </x:c>
      <x:c r="E672" s="147" t="str">
        <x:v>From initial classified workbook</x:v>
      </x:c>
      <x:c r="F672" s="139" t="str">
        <x:v>Pack</x:v>
      </x:c>
      <x:c r="G672" s="139" t="n">
        <x:v>96</x:v>
      </x:c>
      <x:c r="H672" s="139" t="str">
        <x:v>Parsed from product name</x:v>
      </x:c>
      <x:c r="I672" s="139" t="str">
        <x:v>PKR</x:v>
      </x:c>
      <x:c r="J672" s="140" t="n">
        <x:v>1650</x:v>
      </x:c>
      <x:c r="K672" s="140" t="n">
        <x:v>1470</x:v>
      </x:c>
      <x:c r="L672" s="140" t="n">
        <x:v>1650</x:v>
      </x:c>
      <x:c r="M672" s="140" t="n">
        <x:v>1470</x:v>
      </x:c>
      <x:c r="N672" s="141" t="n">
        <x:f>L672-M672</x:f>
        <x:v>180</x:v>
      </x:c>
      <x:c r="O672" s="142" t="n">
        <x:f>IF(L672&gt;0,N672/L672,"")</x:f>
        <x:v>0.10909090909090909</x:v>
      </x:c>
      <x:c r="P672" s="142" t="n">
        <x:f>IF(M672&gt;0,N672/M672,"")</x:f>
        <x:v>0.12244897959183673</x:v>
      </x:c>
      <x:c r="Q672" s="141" t="n">
        <x:f>ROUND(L672*(1+'Assumptions'!$B$7)/'Assumptions'!$B$9,0)*'Assumptions'!$B$9</x:f>
        <x:v>1815</x:v>
      </x:c>
      <x:c r="R672" s="141" t="n">
        <x:f>Q672-M672</x:f>
        <x:v>345</x:v>
      </x:c>
      <x:c r="S672" s="143" t="n">
        <x:f>'Assumptions'!$B$8</x:f>
        <x:v>12</x:v>
      </x:c>
      <x:c r="T672" s="141" t="n">
        <x:f>N672*S672</x:f>
        <x:v>2160</x:v>
      </x:c>
      <x:c r="U672" s="139" t="str">
        <x:v>Source Valid</x:v>
      </x:c>
      <x:c r="V672" s="139" t="str">
        <x:v>High</x:v>
      </x:c>
      <x:c r="W672" s="147" t="str">
        <x:v>Source wholesale and buying prices retained</x:v>
      </x:c>
      <x:c r="X672" s="139" t="str">
        <x:v>Ready</x:v>
      </x:c>
      <x:c r="Y672" s="144" t="b">
        <x:v>1</x:v>
      </x:c>
      <x:c r="Z672" s="139" t="str">
        <x:v>WS RATES.pdf</x:v>
      </x:c>
      <x:c r="AA672" s="139" t="n">
        <x:v>19</x:v>
      </x:c>
      <x:c r="AB672" s="139" t="n">
        <x:v>24</x:v>
      </x:c>
      <x:c r="AC672" s="139" t="str">
        <x:v>BOCKET FANCY SHEET (96PC</x:v>
      </x:c>
      <x:c r="AD672" s="145" t="n">
        <x:v>1650</x:v>
      </x:c>
      <x:c r="AE672" s="147" t="str">
        <x:v>Merged across PDFs — Truncated-name completion</x:v>
      </x:c>
      <x:c r="AF672" s="147" t="str">
        <x:v>Completed/updated from WS RATES.pdf</x:v>
      </x:c>
      <x:c r="AG672" s="147" t="str">
        <x:v>Exact WS RATES.pdf category</x:v>
      </x:c>
      <x:c r="AH672" s="139" t="str">
        <x:v>WS-RATES:19:24</x:v>
      </x:c>
      <x:c r="AI672" s="146"/>
      <x:c r="AJ672" s="146"/>
      <x:c r="AK672" s="146"/>
      <x:c r="AL672" s="146"/>
      <x:c r="AM672" s="146"/>
      <x:c r="AN672" s="147" t="str"/>
    </x:row>
    <x:row r="673">
      <x:c r="A673" s="139" t="str">
        <x:v>RS-000672</x:v>
      </x:c>
      <x:c r="B673" s="147" t="str">
        <x:v>FANCY GEOMATERY A-8806</x:v>
      </x:c>
      <x:c r="C673" s="139" t="str">
        <x:v>pencil box</x:v>
      </x:c>
      <x:c r="D673" s="139" t="str">
        <x:v>Both</x:v>
      </x:c>
      <x:c r="E673" s="147" t="str">
        <x:v>From initial classified workbook</x:v>
      </x:c>
      <x:c r="F673" s="139" t="str">
        <x:v>Piece</x:v>
      </x:c>
      <x:c r="G673" s="139"/>
      <x:c r="H673" s="139" t="str">
        <x:v>Not stated</x:v>
      </x:c>
      <x:c r="I673" s="139" t="str">
        <x:v>PKR</x:v>
      </x:c>
      <x:c r="J673" s="140" t="n">
        <x:v>900</x:v>
      </x:c>
      <x:c r="K673" s="140" t="n">
        <x:v>840</x:v>
      </x:c>
      <x:c r="L673" s="140" t="n">
        <x:v>900</x:v>
      </x:c>
      <x:c r="M673" s="140" t="n">
        <x:v>840</x:v>
      </x:c>
      <x:c r="N673" s="141" t="n">
        <x:f>L673-M673</x:f>
        <x:v>60</x:v>
      </x:c>
      <x:c r="O673" s="142" t="n">
        <x:f>IF(L673&gt;0,N673/L673,"")</x:f>
        <x:v>0.06666666666666667</x:v>
      </x:c>
      <x:c r="P673" s="142" t="n">
        <x:f>IF(M673&gt;0,N673/M673,"")</x:f>
        <x:v>0.07142857142857142</x:v>
      </x:c>
      <x:c r="Q673" s="141" t="n">
        <x:f>ROUND(L673*(1+'Assumptions'!$B$7)/'Assumptions'!$B$9,0)*'Assumptions'!$B$9</x:f>
        <x:v>990</x:v>
      </x:c>
      <x:c r="R673" s="141" t="n">
        <x:f>Q673-M673</x:f>
        <x:v>150</x:v>
      </x:c>
      <x:c r="S673" s="143" t="n">
        <x:f>'Assumptions'!$B$8</x:f>
        <x:v>12</x:v>
      </x:c>
      <x:c r="T673" s="141" t="n">
        <x:f>N673*S673</x:f>
        <x:v>720</x:v>
      </x:c>
      <x:c r="U673" s="139" t="str">
        <x:v>Source Valid</x:v>
      </x:c>
      <x:c r="V673" s="139" t="str">
        <x:v>High</x:v>
      </x:c>
      <x:c r="W673" s="147" t="str">
        <x:v>Source wholesale and buying prices retained</x:v>
      </x:c>
      <x:c r="X673" s="139" t="str">
        <x:v>Ready</x:v>
      </x:c>
      <x:c r="Y673" s="144" t="b">
        <x:v>1</x:v>
      </x:c>
      <x:c r="Z673" s="139" t="str">
        <x:v>WS RATES.pdf</x:v>
      </x:c>
      <x:c r="AA673" s="139" t="n">
        <x:v>19</x:v>
      </x:c>
      <x:c r="AB673" s="139" t="n">
        <x:v>25</x:v>
      </x:c>
      <x:c r="AC673" s="139" t="str">
        <x:v>FANCY GEOMATERY A-8806</x:v>
      </x:c>
      <x:c r="AD673" s="145" t="n">
        <x:v>900</x:v>
      </x:c>
      <x:c r="AE673" s="147" t="str">
        <x:v>Merged across PDFs — Exact/source-linked match</x:v>
      </x:c>
      <x:c r="AF673" s="147" t="str">
        <x:v>Exact WS RATES.pdf name</x:v>
      </x:c>
      <x:c r="AG673" s="147" t="str">
        <x:v>Exact WS RATES.pdf category</x:v>
      </x:c>
      <x:c r="AH673" s="139" t="str">
        <x:v>WS-RATES:19:25</x:v>
      </x:c>
      <x:c r="AI673" s="146"/>
      <x:c r="AJ673" s="146"/>
      <x:c r="AK673" s="146"/>
      <x:c r="AL673" s="146"/>
      <x:c r="AM673" s="146"/>
      <x:c r="AN673" s="147" t="str"/>
    </x:row>
    <x:row r="674">
      <x:c r="A674" s="139" t="str">
        <x:v>RS-000673</x:v>
      </x:c>
      <x:c r="B674" s="147" t="str">
        <x:v>ALBUM FILE 60 POCKET (MIDGO)</x:v>
      </x:c>
      <x:c r="C674" s="139" t="str">
        <x:v>FILE</x:v>
      </x:c>
      <x:c r="D674" s="139" t="str">
        <x:v>Both</x:v>
      </x:c>
      <x:c r="E674" s="147" t="str">
        <x:v>From initial classified workbook</x:v>
      </x:c>
      <x:c r="F674" s="139" t="str">
        <x:v>Piece</x:v>
      </x:c>
      <x:c r="G674" s="139"/>
      <x:c r="H674" s="139" t="str">
        <x:v>Not stated</x:v>
      </x:c>
      <x:c r="I674" s="139" t="str">
        <x:v>PKR</x:v>
      </x:c>
      <x:c r="J674" s="140" t="n">
        <x:v>270</x:v>
      </x:c>
      <x:c r="K674" s="140" t="n">
        <x:v>235</x:v>
      </x:c>
      <x:c r="L674" s="140" t="n">
        <x:v>270</x:v>
      </x:c>
      <x:c r="M674" s="140" t="n">
        <x:v>235</x:v>
      </x:c>
      <x:c r="N674" s="141" t="n">
        <x:f>L674-M674</x:f>
        <x:v>35</x:v>
      </x:c>
      <x:c r="O674" s="142" t="n">
        <x:f>IF(L674&gt;0,N674/L674,"")</x:f>
        <x:v>0.12962962962962962</x:v>
      </x:c>
      <x:c r="P674" s="142" t="n">
        <x:f>IF(M674&gt;0,N674/M674,"")</x:f>
        <x:v>0.14893617021276595</x:v>
      </x:c>
      <x:c r="Q674" s="141" t="n">
        <x:f>ROUND(L674*(1+'Assumptions'!$B$7)/'Assumptions'!$B$9,0)*'Assumptions'!$B$9</x:f>
        <x:v>295</x:v>
      </x:c>
      <x:c r="R674" s="141" t="n">
        <x:f>Q674-M674</x:f>
        <x:v>60</x:v>
      </x:c>
      <x:c r="S674" s="143" t="n">
        <x:f>'Assumptions'!$B$8</x:f>
        <x:v>12</x:v>
      </x:c>
      <x:c r="T674" s="141" t="n">
        <x:f>N674*S674</x:f>
        <x:v>420</x:v>
      </x:c>
      <x:c r="U674" s="139" t="str">
        <x:v>Source Valid</x:v>
      </x:c>
      <x:c r="V674" s="139" t="str">
        <x:v>High</x:v>
      </x:c>
      <x:c r="W674" s="147" t="str">
        <x:v>Source wholesale and buying prices retained</x:v>
      </x:c>
      <x:c r="X674" s="139" t="str">
        <x:v>Ready</x:v>
      </x:c>
      <x:c r="Y674" s="144" t="b">
        <x:v>1</x:v>
      </x:c>
      <x:c r="Z674" s="139" t="str">
        <x:v>WS RATES.pdf</x:v>
      </x:c>
      <x:c r="AA674" s="139" t="n">
        <x:v>19</x:v>
      </x:c>
      <x:c r="AB674" s="139" t="n">
        <x:v>26</x:v>
      </x:c>
      <x:c r="AC674" s="139" t="str">
        <x:v>ALBUM FILE 60 POCKET (MI</x:v>
      </x:c>
      <x:c r="AD674" s="145" t="n">
        <x:v>270</x:v>
      </x:c>
      <x:c r="AE674" s="147" t="str">
        <x:v>Merged across PDFs — Truncated-name completion</x:v>
      </x:c>
      <x:c r="AF674" s="147" t="str">
        <x:v>Completed/updated from WS RATES.pdf</x:v>
      </x:c>
      <x:c r="AG674" s="147" t="str">
        <x:v>Exact WS RATES.pdf category</x:v>
      </x:c>
      <x:c r="AH674" s="139" t="str">
        <x:v>WS-RATES:19:26</x:v>
      </x:c>
      <x:c r="AI674" s="146"/>
      <x:c r="AJ674" s="146"/>
      <x:c r="AK674" s="146"/>
      <x:c r="AL674" s="146"/>
      <x:c r="AM674" s="146"/>
      <x:c r="AN674" s="147" t="str"/>
    </x:row>
    <x:row r="675">
      <x:c r="A675" s="139" t="str">
        <x:v>RS-000674</x:v>
      </x:c>
      <x:c r="B675" s="147" t="str">
        <x:v>ALBUM FILE 40 POCKET (MIDGO)</x:v>
      </x:c>
      <x:c r="C675" s="139" t="str">
        <x:v>FILE</x:v>
      </x:c>
      <x:c r="D675" s="139" t="str">
        <x:v>Both</x:v>
      </x:c>
      <x:c r="E675" s="147" t="str">
        <x:v>From initial classified workbook</x:v>
      </x:c>
      <x:c r="F675" s="139" t="str">
        <x:v>Piece</x:v>
      </x:c>
      <x:c r="G675" s="139"/>
      <x:c r="H675" s="139" t="str">
        <x:v>Not stated</x:v>
      </x:c>
      <x:c r="I675" s="139" t="str">
        <x:v>PKR</x:v>
      </x:c>
      <x:c r="J675" s="140" t="n">
        <x:v>210</x:v>
      </x:c>
      <x:c r="K675" s="140" t="n">
        <x:v>180</x:v>
      </x:c>
      <x:c r="L675" s="140" t="n">
        <x:v>210</x:v>
      </x:c>
      <x:c r="M675" s="140" t="n">
        <x:v>180</x:v>
      </x:c>
      <x:c r="N675" s="141" t="n">
        <x:f>L675-M675</x:f>
        <x:v>30</x:v>
      </x:c>
      <x:c r="O675" s="142" t="n">
        <x:f>IF(L675&gt;0,N675/L675,"")</x:f>
        <x:v>0.14285714285714285</x:v>
      </x:c>
      <x:c r="P675" s="142" t="n">
        <x:f>IF(M675&gt;0,N675/M675,"")</x:f>
        <x:v>0.16666666666666666</x:v>
      </x:c>
      <x:c r="Q675" s="141" t="n">
        <x:f>ROUND(L675*(1+'Assumptions'!$B$7)/'Assumptions'!$B$9,0)*'Assumptions'!$B$9</x:f>
        <x:v>230</x:v>
      </x:c>
      <x:c r="R675" s="141" t="n">
        <x:f>Q675-M675</x:f>
        <x:v>50</x:v>
      </x:c>
      <x:c r="S675" s="143" t="n">
        <x:f>'Assumptions'!$B$8</x:f>
        <x:v>12</x:v>
      </x:c>
      <x:c r="T675" s="141" t="n">
        <x:f>N675*S675</x:f>
        <x:v>360</x:v>
      </x:c>
      <x:c r="U675" s="139" t="str">
        <x:v>Source Valid</x:v>
      </x:c>
      <x:c r="V675" s="139" t="str">
        <x:v>High</x:v>
      </x:c>
      <x:c r="W675" s="147" t="str">
        <x:v>Source wholesale and buying prices retained</x:v>
      </x:c>
      <x:c r="X675" s="139" t="str">
        <x:v>Ready</x:v>
      </x:c>
      <x:c r="Y675" s="144" t="b">
        <x:v>1</x:v>
      </x:c>
      <x:c r="Z675" s="139" t="str">
        <x:v>WS RATES.pdf</x:v>
      </x:c>
      <x:c r="AA675" s="139" t="n">
        <x:v>19</x:v>
      </x:c>
      <x:c r="AB675" s="139" t="n">
        <x:v>27</x:v>
      </x:c>
      <x:c r="AC675" s="139" t="str">
        <x:v>ALBUM FILE 40 POCKET (MI</x:v>
      </x:c>
      <x:c r="AD675" s="145" t="n">
        <x:v>210</x:v>
      </x:c>
      <x:c r="AE675" s="147" t="str">
        <x:v>Merged across PDFs — Truncated-name completion</x:v>
      </x:c>
      <x:c r="AF675" s="147" t="str">
        <x:v>Completed/updated from WS RATES.pdf</x:v>
      </x:c>
      <x:c r="AG675" s="147" t="str">
        <x:v>Exact WS RATES.pdf category</x:v>
      </x:c>
      <x:c r="AH675" s="139" t="str">
        <x:v>WS-RATES:19:27</x:v>
      </x:c>
      <x:c r="AI675" s="146"/>
      <x:c r="AJ675" s="146"/>
      <x:c r="AK675" s="146"/>
      <x:c r="AL675" s="146"/>
      <x:c r="AM675" s="146"/>
      <x:c r="AN675" s="147" t="str"/>
    </x:row>
    <x:row r="676">
      <x:c r="A676" s="139" t="str">
        <x:v>RS-000675</x:v>
      </x:c>
      <x:c r="B676" s="147" t="str">
        <x:v>ALBUM FILE 30 POCKET (MIDGO)</x:v>
      </x:c>
      <x:c r="C676" s="139" t="str">
        <x:v>FILE</x:v>
      </x:c>
      <x:c r="D676" s="139" t="str">
        <x:v>Both</x:v>
      </x:c>
      <x:c r="E676" s="147" t="str">
        <x:v>From initial classified workbook</x:v>
      </x:c>
      <x:c r="F676" s="139" t="str">
        <x:v>Piece</x:v>
      </x:c>
      <x:c r="G676" s="139"/>
      <x:c r="H676" s="139" t="str">
        <x:v>Not stated</x:v>
      </x:c>
      <x:c r="I676" s="139" t="str">
        <x:v>PKR</x:v>
      </x:c>
      <x:c r="J676" s="140" t="n">
        <x:v>180</x:v>
      </x:c>
      <x:c r="K676" s="140" t="n">
        <x:v>150</x:v>
      </x:c>
      <x:c r="L676" s="140" t="n">
        <x:v>180</x:v>
      </x:c>
      <x:c r="M676" s="140" t="n">
        <x:v>150</x:v>
      </x:c>
      <x:c r="N676" s="141" t="n">
        <x:f>L676-M676</x:f>
        <x:v>30</x:v>
      </x:c>
      <x:c r="O676" s="142" t="n">
        <x:f>IF(L676&gt;0,N676/L676,"")</x:f>
        <x:v>0.16666666666666666</x:v>
      </x:c>
      <x:c r="P676" s="142" t="n">
        <x:f>IF(M676&gt;0,N676/M676,"")</x:f>
        <x:v>0.2</x:v>
      </x:c>
      <x:c r="Q676" s="141" t="n">
        <x:f>ROUND(L676*(1+'Assumptions'!$B$7)/'Assumptions'!$B$9,0)*'Assumptions'!$B$9</x:f>
        <x:v>200</x:v>
      </x:c>
      <x:c r="R676" s="141" t="n">
        <x:f>Q676-M676</x:f>
        <x:v>50</x:v>
      </x:c>
      <x:c r="S676" s="143" t="n">
        <x:f>'Assumptions'!$B$8</x:f>
        <x:v>12</x:v>
      </x:c>
      <x:c r="T676" s="141" t="n">
        <x:f>N676*S676</x:f>
        <x:v>360</x:v>
      </x:c>
      <x:c r="U676" s="139" t="str">
        <x:v>Source Valid</x:v>
      </x:c>
      <x:c r="V676" s="139" t="str">
        <x:v>High</x:v>
      </x:c>
      <x:c r="W676" s="147" t="str">
        <x:v>Source wholesale and buying prices retained</x:v>
      </x:c>
      <x:c r="X676" s="139" t="str">
        <x:v>Ready</x:v>
      </x:c>
      <x:c r="Y676" s="144" t="b">
        <x:v>1</x:v>
      </x:c>
      <x:c r="Z676" s="139" t="str">
        <x:v>WS RATES.pdf</x:v>
      </x:c>
      <x:c r="AA676" s="139" t="n">
        <x:v>19</x:v>
      </x:c>
      <x:c r="AB676" s="139" t="n">
        <x:v>28</x:v>
      </x:c>
      <x:c r="AC676" s="139" t="str">
        <x:v>ALBUM FILE 30 POCKET (MI</x:v>
      </x:c>
      <x:c r="AD676" s="145" t="n">
        <x:v>180</x:v>
      </x:c>
      <x:c r="AE676" s="147" t="str">
        <x:v>Merged across PDFs — Truncated-name completion</x:v>
      </x:c>
      <x:c r="AF676" s="147" t="str">
        <x:v>Completed/updated from WS RATES.pdf</x:v>
      </x:c>
      <x:c r="AG676" s="147" t="str">
        <x:v>Exact WS RATES.pdf category</x:v>
      </x:c>
      <x:c r="AH676" s="139" t="str">
        <x:v>WS-RATES:19:28</x:v>
      </x:c>
      <x:c r="AI676" s="146"/>
      <x:c r="AJ676" s="146"/>
      <x:c r="AK676" s="146"/>
      <x:c r="AL676" s="146"/>
      <x:c r="AM676" s="146"/>
      <x:c r="AN676" s="147" t="str"/>
    </x:row>
    <x:row r="677">
      <x:c r="A677" s="139" t="str">
        <x:v>RS-000676</x:v>
      </x:c>
      <x:c r="B677" s="147" t="str">
        <x:v>ALBUM FILE 20 POCKET (MIDGO)</x:v>
      </x:c>
      <x:c r="C677" s="139" t="str">
        <x:v>FILE</x:v>
      </x:c>
      <x:c r="D677" s="139" t="str">
        <x:v>Both</x:v>
      </x:c>
      <x:c r="E677" s="147" t="str">
        <x:v>From initial classified workbook</x:v>
      </x:c>
      <x:c r="F677" s="139" t="str">
        <x:v>Piece</x:v>
      </x:c>
      <x:c r="G677" s="139"/>
      <x:c r="H677" s="139" t="str">
        <x:v>Not stated</x:v>
      </x:c>
      <x:c r="I677" s="139" t="str">
        <x:v>PKR</x:v>
      </x:c>
      <x:c r="J677" s="140" t="n">
        <x:v>150</x:v>
      </x:c>
      <x:c r="K677" s="140" t="n">
        <x:v>125</x:v>
      </x:c>
      <x:c r="L677" s="140" t="n">
        <x:v>150</x:v>
      </x:c>
      <x:c r="M677" s="140" t="n">
        <x:v>125</x:v>
      </x:c>
      <x:c r="N677" s="141" t="n">
        <x:f>L677-M677</x:f>
        <x:v>25</x:v>
      </x:c>
      <x:c r="O677" s="142" t="n">
        <x:f>IF(L677&gt;0,N677/L677,"")</x:f>
        <x:v>0.16666666666666666</x:v>
      </x:c>
      <x:c r="P677" s="142" t="n">
        <x:f>IF(M677&gt;0,N677/M677,"")</x:f>
        <x:v>0.2</x:v>
      </x:c>
      <x:c r="Q677" s="141" t="n">
        <x:f>ROUND(L677*(1+'Assumptions'!$B$7)/'Assumptions'!$B$9,0)*'Assumptions'!$B$9</x:f>
        <x:v>165</x:v>
      </x:c>
      <x:c r="R677" s="141" t="n">
        <x:f>Q677-M677</x:f>
        <x:v>40</x:v>
      </x:c>
      <x:c r="S677" s="143" t="n">
        <x:f>'Assumptions'!$B$8</x:f>
        <x:v>12</x:v>
      </x:c>
      <x:c r="T677" s="141" t="n">
        <x:f>N677*S677</x:f>
        <x:v>300</x:v>
      </x:c>
      <x:c r="U677" s="139" t="str">
        <x:v>Source Valid</x:v>
      </x:c>
      <x:c r="V677" s="139" t="str">
        <x:v>High</x:v>
      </x:c>
      <x:c r="W677" s="147" t="str">
        <x:v>Source wholesale and buying prices retained</x:v>
      </x:c>
      <x:c r="X677" s="139" t="str">
        <x:v>Ready</x:v>
      </x:c>
      <x:c r="Y677" s="144" t="b">
        <x:v>1</x:v>
      </x:c>
      <x:c r="Z677" s="139" t="str">
        <x:v>WS RATES.pdf</x:v>
      </x:c>
      <x:c r="AA677" s="139" t="n">
        <x:v>19</x:v>
      </x:c>
      <x:c r="AB677" s="139" t="n">
        <x:v>29</x:v>
      </x:c>
      <x:c r="AC677" s="139" t="str">
        <x:v>ALBUM FILE 20 POCKET (MI</x:v>
      </x:c>
      <x:c r="AD677" s="145" t="n">
        <x:v>150</x:v>
      </x:c>
      <x:c r="AE677" s="147" t="str">
        <x:v>Merged across PDFs — Truncated-name completion</x:v>
      </x:c>
      <x:c r="AF677" s="147" t="str">
        <x:v>Completed/updated from WS RATES.pdf</x:v>
      </x:c>
      <x:c r="AG677" s="147" t="str">
        <x:v>Exact WS RATES.pdf category</x:v>
      </x:c>
      <x:c r="AH677" s="139" t="str">
        <x:v>WS-RATES:19:29</x:v>
      </x:c>
      <x:c r="AI677" s="146"/>
      <x:c r="AJ677" s="146"/>
      <x:c r="AK677" s="146"/>
      <x:c r="AL677" s="146"/>
      <x:c r="AM677" s="146"/>
      <x:c r="AN677" s="147" t="str"/>
    </x:row>
    <x:row r="678">
      <x:c r="A678" s="139" t="str">
        <x:v>RS-000677</x:v>
      </x:c>
      <x:c r="B678" s="147" t="str">
        <x:v>ALBUM FILE 10 POCKET (MIDCO)</x:v>
      </x:c>
      <x:c r="C678" s="139" t="str">
        <x:v>FILE</x:v>
      </x:c>
      <x:c r="D678" s="139" t="str">
        <x:v>Both</x:v>
      </x:c>
      <x:c r="E678" s="147" t="str">
        <x:v>From initial classified workbook</x:v>
      </x:c>
      <x:c r="F678" s="139" t="str">
        <x:v>Piece</x:v>
      </x:c>
      <x:c r="G678" s="139"/>
      <x:c r="H678" s="139" t="str">
        <x:v>Not stated</x:v>
      </x:c>
      <x:c r="I678" s="139" t="str">
        <x:v>PKR</x:v>
      </x:c>
      <x:c r="J678" s="140" t="n">
        <x:v>110</x:v>
      </x:c>
      <x:c r="K678" s="140" t="n">
        <x:v>90</x:v>
      </x:c>
      <x:c r="L678" s="140" t="n">
        <x:v>110</x:v>
      </x:c>
      <x:c r="M678" s="140" t="n">
        <x:v>90</x:v>
      </x:c>
      <x:c r="N678" s="141" t="n">
        <x:f>L678-M678</x:f>
        <x:v>20</x:v>
      </x:c>
      <x:c r="O678" s="142" t="n">
        <x:f>IF(L678&gt;0,N678/L678,"")</x:f>
        <x:v>0.18181818181818182</x:v>
      </x:c>
      <x:c r="P678" s="142" t="n">
        <x:f>IF(M678&gt;0,N678/M678,"")</x:f>
        <x:v>0.2222222222222222</x:v>
      </x:c>
      <x:c r="Q678" s="141" t="n">
        <x:f>ROUND(L678*(1+'Assumptions'!$B$7)/'Assumptions'!$B$9,0)*'Assumptions'!$B$9</x:f>
        <x:v>120</x:v>
      </x:c>
      <x:c r="R678" s="141" t="n">
        <x:f>Q678-M678</x:f>
        <x:v>30</x:v>
      </x:c>
      <x:c r="S678" s="143" t="n">
        <x:f>'Assumptions'!$B$8</x:f>
        <x:v>12</x:v>
      </x:c>
      <x:c r="T678" s="141" t="n">
        <x:f>N678*S678</x:f>
        <x:v>240</x:v>
      </x:c>
      <x:c r="U678" s="139" t="str">
        <x:v>Source Valid</x:v>
      </x:c>
      <x:c r="V678" s="139" t="str">
        <x:v>High</x:v>
      </x:c>
      <x:c r="W678" s="147" t="str">
        <x:v>Source wholesale and buying prices retained</x:v>
      </x:c>
      <x:c r="X678" s="139" t="str">
        <x:v>Ready</x:v>
      </x:c>
      <x:c r="Y678" s="144" t="b">
        <x:v>1</x:v>
      </x:c>
      <x:c r="Z678" s="139" t="str">
        <x:v>WS RATES.pdf</x:v>
      </x:c>
      <x:c r="AA678" s="139" t="n">
        <x:v>19</x:v>
      </x:c>
      <x:c r="AB678" s="139" t="n">
        <x:v>30</x:v>
      </x:c>
      <x:c r="AC678" s="139" t="str">
        <x:v>ALBUM FILE 10 POCKET (MI</x:v>
      </x:c>
      <x:c r="AD678" s="145" t="n">
        <x:v>110</x:v>
      </x:c>
      <x:c r="AE678" s="147" t="str">
        <x:v>Merged across PDFs — Truncated-name completion</x:v>
      </x:c>
      <x:c r="AF678" s="147" t="str">
        <x:v>Completed/updated from WS RATES.pdf</x:v>
      </x:c>
      <x:c r="AG678" s="147" t="str">
        <x:v>Exact WS RATES.pdf category</x:v>
      </x:c>
      <x:c r="AH678" s="139" t="str">
        <x:v>WS-RATES:19:30</x:v>
      </x:c>
      <x:c r="AI678" s="146"/>
      <x:c r="AJ678" s="146"/>
      <x:c r="AK678" s="146"/>
      <x:c r="AL678" s="146"/>
      <x:c r="AM678" s="146"/>
      <x:c r="AN678" s="147" t="str"/>
    </x:row>
    <x:row r="679">
      <x:c r="A679" s="139" t="str">
        <x:v>RS-000678</x:v>
      </x:c>
      <x:c r="B679" s="147" t="str">
        <x:v>DUX POP PENCIL (24pc)</x:v>
      </x:c>
      <x:c r="C679" s="139" t="str">
        <x:v>PENCILS</x:v>
      </x:c>
      <x:c r="D679" s="139" t="str">
        <x:v>Wholesale/Bulk</x:v>
      </x:c>
      <x:c r="E679" s="147" t="str">
        <x:v>From initial classified workbook</x:v>
      </x:c>
      <x:c r="F679" s="139" t="str">
        <x:v>Pack</x:v>
      </x:c>
      <x:c r="G679" s="139" t="n">
        <x:v>24</x:v>
      </x:c>
      <x:c r="H679" s="139" t="str">
        <x:v>Parsed from product name</x:v>
      </x:c>
      <x:c r="I679" s="139" t="str">
        <x:v>PKR</x:v>
      </x:c>
      <x:c r="J679" s="140" t="n">
        <x:v>372</x:v>
      </x:c>
      <x:c r="K679" s="140" t="n">
        <x:v>356</x:v>
      </x:c>
      <x:c r="L679" s="140" t="n">
        <x:v>372</x:v>
      </x:c>
      <x:c r="M679" s="140" t="n">
        <x:v>356</x:v>
      </x:c>
      <x:c r="N679" s="141" t="n">
        <x:f>L679-M679</x:f>
        <x:v>16</x:v>
      </x:c>
      <x:c r="O679" s="142" t="n">
        <x:f>IF(L679&gt;0,N679/L679,"")</x:f>
        <x:v>0.043010752688172046</x:v>
      </x:c>
      <x:c r="P679" s="142" t="n">
        <x:f>IF(M679&gt;0,N679/M679,"")</x:f>
        <x:v>0.0449438202247191</x:v>
      </x:c>
      <x:c r="Q679" s="141" t="n">
        <x:f>ROUND(L679*(1+'Assumptions'!$B$7)/'Assumptions'!$B$9,0)*'Assumptions'!$B$9</x:f>
        <x:v>410</x:v>
      </x:c>
      <x:c r="R679" s="141" t="n">
        <x:f>Q679-M679</x:f>
        <x:v>54</x:v>
      </x:c>
      <x:c r="S679" s="143" t="n">
        <x:f>'Assumptions'!$B$8</x:f>
        <x:v>12</x:v>
      </x:c>
      <x:c r="T679" s="141" t="n">
        <x:f>N679*S679</x:f>
        <x:v>192</x:v>
      </x:c>
      <x:c r="U679" s="139" t="str">
        <x:v>Source Valid</x:v>
      </x:c>
      <x:c r="V679" s="139" t="str">
        <x:v>High</x:v>
      </x:c>
      <x:c r="W679" s="147" t="str">
        <x:v>Source wholesale and buying prices retained</x:v>
      </x:c>
      <x:c r="X679" s="139" t="str">
        <x:v>Ready</x:v>
      </x:c>
      <x:c r="Y679" s="144" t="b">
        <x:v>1</x:v>
      </x:c>
      <x:c r="Z679" s="139" t="str">
        <x:v>WS RATES.pdf</x:v>
      </x:c>
      <x:c r="AA679" s="139" t="n">
        <x:v>19</x:v>
      </x:c>
      <x:c r="AB679" s="139" t="n">
        <x:v>31</x:v>
      </x:c>
      <x:c r="AC679" s="139" t="str">
        <x:v>DUX POP PENCIL (24pc)</x:v>
      </x:c>
      <x:c r="AD679" s="145" t="n">
        <x:v>372</x:v>
      </x:c>
      <x:c r="AE679" s="147" t="str">
        <x:v>Merged across PDFs — Exact/source-linked match</x:v>
      </x:c>
      <x:c r="AF679" s="147" t="str">
        <x:v>Exact WS RATES.pdf name</x:v>
      </x:c>
      <x:c r="AG679" s="147" t="str">
        <x:v>Exact WS RATES.pdf category</x:v>
      </x:c>
      <x:c r="AH679" s="139" t="str">
        <x:v>WS-RATES:19:31</x:v>
      </x:c>
      <x:c r="AI679" s="146"/>
      <x:c r="AJ679" s="146"/>
      <x:c r="AK679" s="146"/>
      <x:c r="AL679" s="146"/>
      <x:c r="AM679" s="146"/>
      <x:c r="AN679" s="147" t="str"/>
    </x:row>
    <x:row r="680">
      <x:c r="A680" s="139" t="str">
        <x:v>RS-000679</x:v>
      </x:c>
      <x:c r="B680" s="147" t="str">
        <x:v>DOUBLE HOLE PUNCH 104 THREE</x:v>
      </x:c>
      <x:c r="C680" s="139" t="str">
        <x:v>STAPLERS</x:v>
      </x:c>
      <x:c r="D680" s="139" t="str">
        <x:v>Both</x:v>
      </x:c>
      <x:c r="E680" s="147" t="str">
        <x:v>From initial classified workbook</x:v>
      </x:c>
      <x:c r="F680" s="139" t="str">
        <x:v>Piece</x:v>
      </x:c>
      <x:c r="G680" s="139"/>
      <x:c r="H680" s="139" t="str">
        <x:v>Not stated</x:v>
      </x:c>
      <x:c r="I680" s="139" t="str">
        <x:v>PKR</x:v>
      </x:c>
      <x:c r="J680" s="140" t="n">
        <x:v>1000</x:v>
      </x:c>
      <x:c r="K680" s="140" t="n">
        <x:v>960</x:v>
      </x:c>
      <x:c r="L680" s="140" t="n">
        <x:v>1000</x:v>
      </x:c>
      <x:c r="M680" s="140" t="n">
        <x:v>960</x:v>
      </x:c>
      <x:c r="N680" s="141" t="n">
        <x:f>L680-M680</x:f>
        <x:v>40</x:v>
      </x:c>
      <x:c r="O680" s="142" t="n">
        <x:f>IF(L680&gt;0,N680/L680,"")</x:f>
        <x:v>0.04</x:v>
      </x:c>
      <x:c r="P680" s="142" t="n">
        <x:f>IF(M680&gt;0,N680/M680,"")</x:f>
        <x:v>0.041666666666666664</x:v>
      </x:c>
      <x:c r="Q680" s="141" t="n">
        <x:f>ROUND(L680*(1+'Assumptions'!$B$7)/'Assumptions'!$B$9,0)*'Assumptions'!$B$9</x:f>
        <x:v>1100</x:v>
      </x:c>
      <x:c r="R680" s="141" t="n">
        <x:f>Q680-M680</x:f>
        <x:v>140</x:v>
      </x:c>
      <x:c r="S680" s="143" t="n">
        <x:f>'Assumptions'!$B$8</x:f>
        <x:v>12</x:v>
      </x:c>
      <x:c r="T680" s="141" t="n">
        <x:f>N680*S680</x:f>
        <x:v>480</x:v>
      </x:c>
      <x:c r="U680" s="139" t="str">
        <x:v>Source Valid</x:v>
      </x:c>
      <x:c r="V680" s="139" t="str">
        <x:v>High</x:v>
      </x:c>
      <x:c r="W680" s="147" t="str">
        <x:v>Source wholesale and buying prices retained</x:v>
      </x:c>
      <x:c r="X680" s="139" t="str">
        <x:v>Ready</x:v>
      </x:c>
      <x:c r="Y680" s="144" t="b">
        <x:v>1</x:v>
      </x:c>
      <x:c r="Z680" s="139" t="str">
        <x:v>WS RATES.pdf</x:v>
      </x:c>
      <x:c r="AA680" s="139" t="n">
        <x:v>19</x:v>
      </x:c>
      <x:c r="AB680" s="139" t="n">
        <x:v>32</x:v>
      </x:c>
      <x:c r="AC680" s="139" t="str">
        <x:v>DOUBLE HOLE PUNCH 104 T</x:v>
      </x:c>
      <x:c r="AD680" s="145" t="n">
        <x:v>1000</x:v>
      </x:c>
      <x:c r="AE680" s="147" t="str">
        <x:v>Merged across PDFs — Truncated-name completion</x:v>
      </x:c>
      <x:c r="AF680" s="147" t="str">
        <x:v>Completed/updated from WS RATES.pdf</x:v>
      </x:c>
      <x:c r="AG680" s="147" t="str">
        <x:v>Exact WS RATES.pdf category</x:v>
      </x:c>
      <x:c r="AH680" s="139" t="str">
        <x:v>WS-RATES:19:32</x:v>
      </x:c>
      <x:c r="AI680" s="146"/>
      <x:c r="AJ680" s="146"/>
      <x:c r="AK680" s="146"/>
      <x:c r="AL680" s="146"/>
      <x:c r="AM680" s="146"/>
      <x:c r="AN680" s="147" t="str"/>
    </x:row>
    <x:row r="681">
      <x:c r="A681" s="139" t="str">
        <x:v>RS-000680</x:v>
      </x:c>
      <x:c r="B681" s="147" t="str">
        <x:v>DOUBLE HOLE PUNCH 102 THREE</x:v>
      </x:c>
      <x:c r="C681" s="139" t="str">
        <x:v>STAPLERS</x:v>
      </x:c>
      <x:c r="D681" s="139" t="str">
        <x:v>Both</x:v>
      </x:c>
      <x:c r="E681" s="147" t="str">
        <x:v>From initial classified workbook</x:v>
      </x:c>
      <x:c r="F681" s="139" t="str">
        <x:v>Piece</x:v>
      </x:c>
      <x:c r="G681" s="139"/>
      <x:c r="H681" s="139" t="str">
        <x:v>Not stated</x:v>
      </x:c>
      <x:c r="I681" s="139" t="str">
        <x:v>PKR</x:v>
      </x:c>
      <x:c r="J681" s="140" t="n">
        <x:v>600</x:v>
      </x:c>
      <x:c r="K681" s="140" t="n">
        <x:v>565</x:v>
      </x:c>
      <x:c r="L681" s="140" t="n">
        <x:v>600</x:v>
      </x:c>
      <x:c r="M681" s="140" t="n">
        <x:v>565</x:v>
      </x:c>
      <x:c r="N681" s="141" t="n">
        <x:f>L681-M681</x:f>
        <x:v>35</x:v>
      </x:c>
      <x:c r="O681" s="142" t="n">
        <x:f>IF(L681&gt;0,N681/L681,"")</x:f>
        <x:v>0.058333333333333334</x:v>
      </x:c>
      <x:c r="P681" s="142" t="n">
        <x:f>IF(M681&gt;0,N681/M681,"")</x:f>
        <x:v>0.061946902654867256</x:v>
      </x:c>
      <x:c r="Q681" s="141" t="n">
        <x:f>ROUND(L681*(1+'Assumptions'!$B$7)/'Assumptions'!$B$9,0)*'Assumptions'!$B$9</x:f>
        <x:v>660</x:v>
      </x:c>
      <x:c r="R681" s="141" t="n">
        <x:f>Q681-M681</x:f>
        <x:v>95</x:v>
      </x:c>
      <x:c r="S681" s="143" t="n">
        <x:f>'Assumptions'!$B$8</x:f>
        <x:v>12</x:v>
      </x:c>
      <x:c r="T681" s="141" t="n">
        <x:f>N681*S681</x:f>
        <x:v>420</x:v>
      </x:c>
      <x:c r="U681" s="139" t="str">
        <x:v>Source Valid</x:v>
      </x:c>
      <x:c r="V681" s="139" t="str">
        <x:v>High</x:v>
      </x:c>
      <x:c r="W681" s="147" t="str">
        <x:v>Source wholesale and buying prices retained</x:v>
      </x:c>
      <x:c r="X681" s="139" t="str">
        <x:v>Ready</x:v>
      </x:c>
      <x:c r="Y681" s="144" t="b">
        <x:v>1</x:v>
      </x:c>
      <x:c r="Z681" s="139" t="str">
        <x:v>WS RATES.pdf</x:v>
      </x:c>
      <x:c r="AA681" s="139" t="n">
        <x:v>19</x:v>
      </x:c>
      <x:c r="AB681" s="139" t="n">
        <x:v>33</x:v>
      </x:c>
      <x:c r="AC681" s="139" t="str">
        <x:v>DOUBLE HOLE PUNCH 102 T</x:v>
      </x:c>
      <x:c r="AD681" s="145" t="n">
        <x:v>600</x:v>
      </x:c>
      <x:c r="AE681" s="147" t="str">
        <x:v>Merged across PDFs — Truncated-name completion</x:v>
      </x:c>
      <x:c r="AF681" s="147" t="str">
        <x:v>Completed/updated from WS RATES.pdf</x:v>
      </x:c>
      <x:c r="AG681" s="147" t="str">
        <x:v>Exact WS RATES.pdf category</x:v>
      </x:c>
      <x:c r="AH681" s="139" t="str">
        <x:v>WS-RATES:19:33</x:v>
      </x:c>
      <x:c r="AI681" s="146"/>
      <x:c r="AJ681" s="146"/>
      <x:c r="AK681" s="146"/>
      <x:c r="AL681" s="146"/>
      <x:c r="AM681" s="146"/>
      <x:c r="AN681" s="147" t="str"/>
    </x:row>
    <x:row r="682">
      <x:c r="A682" s="139" t="str">
        <x:v>RS-000681</x:v>
      </x:c>
      <x:c r="B682" s="147" t="str">
        <x:v>DOUBLE HOLE PUNCH 137 THREE</x:v>
      </x:c>
      <x:c r="C682" s="139" t="str">
        <x:v>STAPLERS</x:v>
      </x:c>
      <x:c r="D682" s="139" t="str">
        <x:v>Both</x:v>
      </x:c>
      <x:c r="E682" s="147" t="str">
        <x:v>From initial classified workbook</x:v>
      </x:c>
      <x:c r="F682" s="139" t="str">
        <x:v>Piece</x:v>
      </x:c>
      <x:c r="G682" s="139"/>
      <x:c r="H682" s="139" t="str">
        <x:v>Not stated</x:v>
      </x:c>
      <x:c r="I682" s="139" t="str">
        <x:v>PKR</x:v>
      </x:c>
      <x:c r="J682" s="140" t="n">
        <x:v>460</x:v>
      </x:c>
      <x:c r="K682" s="140" t="n">
        <x:v>425</x:v>
      </x:c>
      <x:c r="L682" s="140" t="n">
        <x:v>460</x:v>
      </x:c>
      <x:c r="M682" s="140" t="n">
        <x:v>425</x:v>
      </x:c>
      <x:c r="N682" s="141" t="n">
        <x:f>L682-M682</x:f>
        <x:v>35</x:v>
      </x:c>
      <x:c r="O682" s="142" t="n">
        <x:f>IF(L682&gt;0,N682/L682,"")</x:f>
        <x:v>0.07608695652173914</x:v>
      </x:c>
      <x:c r="P682" s="142" t="n">
        <x:f>IF(M682&gt;0,N682/M682,"")</x:f>
        <x:v>0.08235294117647059</x:v>
      </x:c>
      <x:c r="Q682" s="141" t="n">
        <x:f>ROUND(L682*(1+'Assumptions'!$B$7)/'Assumptions'!$B$9,0)*'Assumptions'!$B$9</x:f>
        <x:v>505</x:v>
      </x:c>
      <x:c r="R682" s="141" t="n">
        <x:f>Q682-M682</x:f>
        <x:v>80</x:v>
      </x:c>
      <x:c r="S682" s="143" t="n">
        <x:f>'Assumptions'!$B$8</x:f>
        <x:v>12</x:v>
      </x:c>
      <x:c r="T682" s="141" t="n">
        <x:f>N682*S682</x:f>
        <x:v>420</x:v>
      </x:c>
      <x:c r="U682" s="139" t="str">
        <x:v>Source Valid</x:v>
      </x:c>
      <x:c r="V682" s="139" t="str">
        <x:v>High</x:v>
      </x:c>
      <x:c r="W682" s="147" t="str">
        <x:v>Source wholesale and buying prices retained</x:v>
      </x:c>
      <x:c r="X682" s="139" t="str">
        <x:v>Ready</x:v>
      </x:c>
      <x:c r="Y682" s="144" t="b">
        <x:v>1</x:v>
      </x:c>
      <x:c r="Z682" s="139" t="str">
        <x:v>WS RATES.pdf</x:v>
      </x:c>
      <x:c r="AA682" s="139" t="n">
        <x:v>19</x:v>
      </x:c>
      <x:c r="AB682" s="139" t="n">
        <x:v>34</x:v>
      </x:c>
      <x:c r="AC682" s="139" t="str">
        <x:v>DOUBLE HOLE PUNCH 137 T</x:v>
      </x:c>
      <x:c r="AD682" s="145" t="n">
        <x:v>460</x:v>
      </x:c>
      <x:c r="AE682" s="147" t="str">
        <x:v>Merged across PDFs — Truncated-name completion</x:v>
      </x:c>
      <x:c r="AF682" s="147" t="str">
        <x:v>Completed/updated from WS RATES.pdf</x:v>
      </x:c>
      <x:c r="AG682" s="147" t="str">
        <x:v>Exact WS RATES.pdf category</x:v>
      </x:c>
      <x:c r="AH682" s="139" t="str">
        <x:v>WS-RATES:19:34</x:v>
      </x:c>
      <x:c r="AI682" s="146"/>
      <x:c r="AJ682" s="146"/>
      <x:c r="AK682" s="146"/>
      <x:c r="AL682" s="146"/>
      <x:c r="AM682" s="146"/>
      <x:c r="AN682" s="147" t="str"/>
    </x:row>
    <x:row r="683">
      <x:c r="A683" s="139" t="str">
        <x:v>RS-000682</x:v>
      </x:c>
      <x:c r="B683" s="147" t="str">
        <x:v>MERCURY 8410 METALO PENCIL</x:v>
      </x:c>
      <x:c r="C683" s="139" t="str">
        <x:v>PENCIL JAR</x:v>
      </x:c>
      <x:c r="D683" s="139" t="str">
        <x:v>Both</x:v>
      </x:c>
      <x:c r="E683" s="147" t="str">
        <x:v>From initial classified workbook</x:v>
      </x:c>
      <x:c r="F683" s="139" t="str">
        <x:v>Piece</x:v>
      </x:c>
      <x:c r="G683" s="139"/>
      <x:c r="H683" s="139" t="str">
        <x:v>Not stated</x:v>
      </x:c>
      <x:c r="I683" s="139" t="str">
        <x:v>PKR</x:v>
      </x:c>
      <x:c r="J683" s="140" t="n">
        <x:v>172</x:v>
      </x:c>
      <x:c r="K683" s="140" t="n">
        <x:v>149</x:v>
      </x:c>
      <x:c r="L683" s="140" t="n">
        <x:v>172</x:v>
      </x:c>
      <x:c r="M683" s="140" t="n">
        <x:v>149</x:v>
      </x:c>
      <x:c r="N683" s="141" t="n">
        <x:f>L683-M683</x:f>
        <x:v>23</x:v>
      </x:c>
      <x:c r="O683" s="142" t="n">
        <x:f>IF(L683&gt;0,N683/L683,"")</x:f>
        <x:v>0.13372093023255813</x:v>
      </x:c>
      <x:c r="P683" s="142" t="n">
        <x:f>IF(M683&gt;0,N683/M683,"")</x:f>
        <x:v>0.15436241610738255</x:v>
      </x:c>
      <x:c r="Q683" s="141" t="n">
        <x:f>ROUND(L683*(1+'Assumptions'!$B$7)/'Assumptions'!$B$9,0)*'Assumptions'!$B$9</x:f>
        <x:v>190</x:v>
      </x:c>
      <x:c r="R683" s="141" t="n">
        <x:f>Q683-M683</x:f>
        <x:v>41</x:v>
      </x:c>
      <x:c r="S683" s="143" t="n">
        <x:f>'Assumptions'!$B$8</x:f>
        <x:v>12</x:v>
      </x:c>
      <x:c r="T683" s="141" t="n">
        <x:f>N683*S683</x:f>
        <x:v>276</x:v>
      </x:c>
      <x:c r="U683" s="139" t="str">
        <x:v>Source Valid</x:v>
      </x:c>
      <x:c r="V683" s="139" t="str">
        <x:v>High</x:v>
      </x:c>
      <x:c r="W683" s="147" t="str">
        <x:v>Source wholesale and buying prices retained</x:v>
      </x:c>
      <x:c r="X683" s="139" t="str">
        <x:v>Ready</x:v>
      </x:c>
      <x:c r="Y683" s="144" t="b">
        <x:v>1</x:v>
      </x:c>
      <x:c r="Z683" s="139" t="str">
        <x:v>WS RATES.pdf</x:v>
      </x:c>
      <x:c r="AA683" s="139" t="n">
        <x:v>19</x:v>
      </x:c>
      <x:c r="AB683" s="139" t="n">
        <x:v>35</x:v>
      </x:c>
      <x:c r="AC683" s="139" t="str">
        <x:v>MERCURY 8410 METALO PEN</x:v>
      </x:c>
      <x:c r="AD683" s="145" t="n">
        <x:v>172</x:v>
      </x:c>
      <x:c r="AE683" s="147" t="str">
        <x:v>Merged across PDFs — Truncated-name completion</x:v>
      </x:c>
      <x:c r="AF683" s="147" t="str">
        <x:v>Completed/updated from WS RATES.pdf</x:v>
      </x:c>
      <x:c r="AG683" s="147" t="str">
        <x:v>Exact WS RATES.pdf category</x:v>
      </x:c>
      <x:c r="AH683" s="139" t="str">
        <x:v>WS-RATES:19:35</x:v>
      </x:c>
      <x:c r="AI683" s="146"/>
      <x:c r="AJ683" s="146"/>
      <x:c r="AK683" s="146"/>
      <x:c r="AL683" s="146"/>
      <x:c r="AM683" s="146"/>
      <x:c r="AN683" s="147" t="str"/>
    </x:row>
    <x:row r="684">
      <x:c r="A684" s="139" t="str">
        <x:v>RS-000683</x:v>
      </x:c>
      <x:c r="B684" s="147" t="str">
        <x:v>MERCURY TWINKLE PENCIL</x:v>
      </x:c>
      <x:c r="C684" s="139" t="str">
        <x:v>PENCIL JAR</x:v>
      </x:c>
      <x:c r="D684" s="139" t="str">
        <x:v>Both</x:v>
      </x:c>
      <x:c r="E684" s="147" t="str">
        <x:v>From initial classified workbook</x:v>
      </x:c>
      <x:c r="F684" s="139" t="str">
        <x:v>Piece</x:v>
      </x:c>
      <x:c r="G684" s="139"/>
      <x:c r="H684" s="139" t="str">
        <x:v>Not stated</x:v>
      </x:c>
      <x:c r="I684" s="139" t="str">
        <x:v>PKR</x:v>
      </x:c>
      <x:c r="J684" s="140" t="n">
        <x:v>178</x:v>
      </x:c>
      <x:c r="K684" s="140" t="n">
        <x:v>166</x:v>
      </x:c>
      <x:c r="L684" s="140" t="n">
        <x:v>178</x:v>
      </x:c>
      <x:c r="M684" s="140" t="n">
        <x:v>166</x:v>
      </x:c>
      <x:c r="N684" s="141" t="n">
        <x:f>L684-M684</x:f>
        <x:v>12</x:v>
      </x:c>
      <x:c r="O684" s="142" t="n">
        <x:f>IF(L684&gt;0,N684/L684,"")</x:f>
        <x:v>0.06741573033707865</x:v>
      </x:c>
      <x:c r="P684" s="142" t="n">
        <x:f>IF(M684&gt;0,N684/M684,"")</x:f>
        <x:v>0.07228915662650602</x:v>
      </x:c>
      <x:c r="Q684" s="141" t="n">
        <x:f>ROUND(L684*(1+'Assumptions'!$B$7)/'Assumptions'!$B$9,0)*'Assumptions'!$B$9</x:f>
        <x:v>195</x:v>
      </x:c>
      <x:c r="R684" s="141" t="n">
        <x:f>Q684-M684</x:f>
        <x:v>29</x:v>
      </x:c>
      <x:c r="S684" s="143" t="n">
        <x:f>'Assumptions'!$B$8</x:f>
        <x:v>12</x:v>
      </x:c>
      <x:c r="T684" s="141" t="n">
        <x:f>N684*S684</x:f>
        <x:v>144</x:v>
      </x:c>
      <x:c r="U684" s="139" t="str">
        <x:v>Source Valid</x:v>
      </x:c>
      <x:c r="V684" s="139" t="str">
        <x:v>High</x:v>
      </x:c>
      <x:c r="W684" s="147" t="str">
        <x:v>Source wholesale and buying prices retained</x:v>
      </x:c>
      <x:c r="X684" s="139" t="str">
        <x:v>Ready</x:v>
      </x:c>
      <x:c r="Y684" s="144" t="b">
        <x:v>1</x:v>
      </x:c>
      <x:c r="Z684" s="139" t="str">
        <x:v>WS RATES.pdf</x:v>
      </x:c>
      <x:c r="AA684" s="139" t="n">
        <x:v>19</x:v>
      </x:c>
      <x:c r="AB684" s="139" t="n">
        <x:v>36</x:v>
      </x:c>
      <x:c r="AC684" s="139" t="str">
        <x:v>MERCURY TWINKLE PENCIL</x:v>
      </x:c>
      <x:c r="AD684" s="145" t="n">
        <x:v>180</x:v>
      </x:c>
      <x:c r="AE684" s="147" t="str">
        <x:v>Merged across PDFs — Exact/source-linked match</x:v>
      </x:c>
      <x:c r="AF684" s="147" t="str">
        <x:v>Exact WS RATES.pdf name</x:v>
      </x:c>
      <x:c r="AG684" s="147" t="str">
        <x:v>Exact WS RATES.pdf category</x:v>
      </x:c>
      <x:c r="AH684" s="139" t="str">
        <x:v>WS-RATES:19:36</x:v>
      </x:c>
      <x:c r="AI684" s="146"/>
      <x:c r="AJ684" s="146"/>
      <x:c r="AK684" s="146"/>
      <x:c r="AL684" s="146"/>
      <x:c r="AM684" s="146"/>
      <x:c r="AN684" s="147" t="str"/>
    </x:row>
    <x:row r="685">
      <x:c r="A685" s="139" t="str">
        <x:v>RS-000684</x:v>
      </x:c>
      <x:c r="B685" s="147" t="str">
        <x:v>MERCURY 8220 PENCIL (GLASS)</x:v>
      </x:c>
      <x:c r="C685" s="139" t="str">
        <x:v>PENCIL JAR</x:v>
      </x:c>
      <x:c r="D685" s="139" t="str">
        <x:v>Both</x:v>
      </x:c>
      <x:c r="E685" s="147" t="str">
        <x:v>From initial classified workbook</x:v>
      </x:c>
      <x:c r="F685" s="139" t="str">
        <x:v>Piece</x:v>
      </x:c>
      <x:c r="G685" s="139"/>
      <x:c r="H685" s="139" t="str">
        <x:v>Not stated</x:v>
      </x:c>
      <x:c r="I685" s="139" t="str">
        <x:v>PKR</x:v>
      </x:c>
      <x:c r="J685" s="140" t="n">
        <x:v>748</x:v>
      </x:c>
      <x:c r="K685" s="140" t="n">
        <x:v>680</x:v>
      </x:c>
      <x:c r="L685" s="140" t="n">
        <x:v>748</x:v>
      </x:c>
      <x:c r="M685" s="140" t="n">
        <x:v>680</x:v>
      </x:c>
      <x:c r="N685" s="141" t="n">
        <x:f>L685-M685</x:f>
        <x:v>68</x:v>
      </x:c>
      <x:c r="O685" s="142" t="n">
        <x:f>IF(L685&gt;0,N685/L685,"")</x:f>
        <x:v>0.09090909090909091</x:v>
      </x:c>
      <x:c r="P685" s="142" t="n">
        <x:f>IF(M685&gt;0,N685/M685,"")</x:f>
        <x:v>0.1</x:v>
      </x:c>
      <x:c r="Q685" s="141" t="n">
        <x:f>ROUND(L685*(1+'Assumptions'!$B$7)/'Assumptions'!$B$9,0)*'Assumptions'!$B$9</x:f>
        <x:v>825</x:v>
      </x:c>
      <x:c r="R685" s="141" t="n">
        <x:f>Q685-M685</x:f>
        <x:v>145</x:v>
      </x:c>
      <x:c r="S685" s="143" t="n">
        <x:f>'Assumptions'!$B$8</x:f>
        <x:v>12</x:v>
      </x:c>
      <x:c r="T685" s="141" t="n">
        <x:f>N685*S685</x:f>
        <x:v>816</x:v>
      </x:c>
      <x:c r="U685" s="139" t="str">
        <x:v>Source Valid</x:v>
      </x:c>
      <x:c r="V685" s="139" t="str">
        <x:v>High</x:v>
      </x:c>
      <x:c r="W685" s="147" t="str">
        <x:v>Source wholesale and buying prices retained</x:v>
      </x:c>
      <x:c r="X685" s="139" t="str">
        <x:v>Ready</x:v>
      </x:c>
      <x:c r="Y685" s="144" t="b">
        <x:v>1</x:v>
      </x:c>
      <x:c r="Z685" s="139" t="str">
        <x:v>WS RATES.pdf</x:v>
      </x:c>
      <x:c r="AA685" s="139" t="n">
        <x:v>19</x:v>
      </x:c>
      <x:c r="AB685" s="139" t="n">
        <x:v>37</x:v>
      </x:c>
      <x:c r="AC685" s="139" t="str">
        <x:v>MERCURY 8220 PENCIL (GLA</x:v>
      </x:c>
      <x:c r="AD685" s="145" t="n">
        <x:v>748</x:v>
      </x:c>
      <x:c r="AE685" s="147" t="str">
        <x:v>Merged across PDFs — Truncated-name completion</x:v>
      </x:c>
      <x:c r="AF685" s="147" t="str">
        <x:v>Completed/updated from WS RATES.pdf</x:v>
      </x:c>
      <x:c r="AG685" s="147" t="str">
        <x:v>Exact WS RATES.pdf category</x:v>
      </x:c>
      <x:c r="AH685" s="139" t="str">
        <x:v>WS-RATES:19:37</x:v>
      </x:c>
      <x:c r="AI685" s="146"/>
      <x:c r="AJ685" s="146"/>
      <x:c r="AK685" s="146"/>
      <x:c r="AL685" s="146"/>
      <x:c r="AM685" s="146"/>
      <x:c r="AN685" s="147" t="str"/>
    </x:row>
    <x:row r="686">
      <x:c r="A686" s="139" t="str">
        <x:v>RS-000685</x:v>
      </x:c>
      <x:c r="B686" s="147" t="str">
        <x:v>DOLLAR QALAM MARKER</x:v>
      </x:c>
      <x:c r="C686" s="139" t="str">
        <x:v>CUT MARKERS</x:v>
      </x:c>
      <x:c r="D686" s="139" t="str">
        <x:v>Both</x:v>
      </x:c>
      <x:c r="E686" s="147" t="str">
        <x:v>From initial classified workbook</x:v>
      </x:c>
      <x:c r="F686" s="139" t="str">
        <x:v>Piece</x:v>
      </x:c>
      <x:c r="G686" s="139"/>
      <x:c r="H686" s="139" t="str">
        <x:v>Not stated</x:v>
      </x:c>
      <x:c r="I686" s="139" t="str">
        <x:v>PKR</x:v>
      </x:c>
      <x:c r="J686" s="140" t="n">
        <x:v>132</x:v>
      </x:c>
      <x:c r="K686" s="140" t="n">
        <x:v>126.5</x:v>
      </x:c>
      <x:c r="L686" s="140" t="n">
        <x:v>132</x:v>
      </x:c>
      <x:c r="M686" s="140" t="n">
        <x:v>126.5</x:v>
      </x:c>
      <x:c r="N686" s="141" t="n">
        <x:f>L686-M686</x:f>
        <x:v>5.5</x:v>
      </x:c>
      <x:c r="O686" s="142" t="n">
        <x:f>IF(L686&gt;0,N686/L686,"")</x:f>
        <x:v>0.041666666666666664</x:v>
      </x:c>
      <x:c r="P686" s="142" t="n">
        <x:f>IF(M686&gt;0,N686/M686,"")</x:f>
        <x:v>0.043478260869565216</x:v>
      </x:c>
      <x:c r="Q686" s="141" t="n">
        <x:f>ROUND(L686*(1+'Assumptions'!$B$7)/'Assumptions'!$B$9,0)*'Assumptions'!$B$9</x:f>
        <x:v>145</x:v>
      </x:c>
      <x:c r="R686" s="141" t="n">
        <x:f>Q686-M686</x:f>
        <x:v>18.5</x:v>
      </x:c>
      <x:c r="S686" s="143" t="n">
        <x:f>'Assumptions'!$B$8</x:f>
        <x:v>12</x:v>
      </x:c>
      <x:c r="T686" s="141" t="n">
        <x:f>N686*S686</x:f>
        <x:v>66</x:v>
      </x:c>
      <x:c r="U686" s="139" t="str">
        <x:v>Source Valid</x:v>
      </x:c>
      <x:c r="V686" s="139" t="str">
        <x:v>High</x:v>
      </x:c>
      <x:c r="W686" s="147" t="str">
        <x:v>Source wholesale and buying prices retained</x:v>
      </x:c>
      <x:c r="X686" s="139" t="str">
        <x:v>Ready</x:v>
      </x:c>
      <x:c r="Y686" s="144" t="b">
        <x:v>1</x:v>
      </x:c>
      <x:c r="Z686" s="139" t="str">
        <x:v>WS RATES.pdf</x:v>
      </x:c>
      <x:c r="AA686" s="139" t="n">
        <x:v>20</x:v>
      </x:c>
      <x:c r="AB686" s="139" t="n">
        <x:v>2</x:v>
      </x:c>
      <x:c r="AC686" s="139" t="str">
        <x:v>DOLLAR QALAM MARKER</x:v>
      </x:c>
      <x:c r="AD686" s="145" t="n">
        <x:v>132</x:v>
      </x:c>
      <x:c r="AE686" s="147" t="str">
        <x:v>Merged across PDFs — Exact/source-linked match</x:v>
      </x:c>
      <x:c r="AF686" s="147" t="str">
        <x:v>Exact WS RATES.pdf name</x:v>
      </x:c>
      <x:c r="AG686" s="147" t="str">
        <x:v>Exact WS RATES.pdf category</x:v>
      </x:c>
      <x:c r="AH686" s="139" t="str">
        <x:v>WS-RATES:20:2</x:v>
      </x:c>
      <x:c r="AI686" s="146"/>
      <x:c r="AJ686" s="146"/>
      <x:c r="AK686" s="146"/>
      <x:c r="AL686" s="146"/>
      <x:c r="AM686" s="146"/>
      <x:c r="AN686" s="147" t="str"/>
    </x:row>
    <x:row r="687">
      <x:c r="A687" s="139" t="str">
        <x:v>RS-000686</x:v>
      </x:c>
      <x:c r="B687" s="147" t="str">
        <x:v>ORO 12 COLOUR FULL NO 201</x:v>
      </x:c>
      <x:c r="C687" s="139" t="str">
        <x:v>PENCIL COLOR</x:v>
      </x:c>
      <x:c r="D687" s="139" t="str">
        <x:v>Both</x:v>
      </x:c>
      <x:c r="E687" s="147" t="str">
        <x:v>From initial classified workbook</x:v>
      </x:c>
      <x:c r="F687" s="139" t="str">
        <x:v>Piece</x:v>
      </x:c>
      <x:c r="G687" s="139"/>
      <x:c r="H687" s="139" t="str">
        <x:v>Not stated</x:v>
      </x:c>
      <x:c r="I687" s="139" t="str">
        <x:v>PKR</x:v>
      </x:c>
      <x:c r="J687" s="140" t="n">
        <x:v>210</x:v>
      </x:c>
      <x:c r="K687" s="140" t="n">
        <x:v>194</x:v>
      </x:c>
      <x:c r="L687" s="140" t="n">
        <x:v>210</x:v>
      </x:c>
      <x:c r="M687" s="140" t="n">
        <x:v>194</x:v>
      </x:c>
      <x:c r="N687" s="141" t="n">
        <x:f>L687-M687</x:f>
        <x:v>16</x:v>
      </x:c>
      <x:c r="O687" s="142" t="n">
        <x:f>IF(L687&gt;0,N687/L687,"")</x:f>
        <x:v>0.0761904761904762</x:v>
      </x:c>
      <x:c r="P687" s="142" t="n">
        <x:f>IF(M687&gt;0,N687/M687,"")</x:f>
        <x:v>0.08247422680412371</x:v>
      </x:c>
      <x:c r="Q687" s="141" t="n">
        <x:f>ROUND(L687*(1+'Assumptions'!$B$7)/'Assumptions'!$B$9,0)*'Assumptions'!$B$9</x:f>
        <x:v>230</x:v>
      </x:c>
      <x:c r="R687" s="141" t="n">
        <x:f>Q687-M687</x:f>
        <x:v>36</x:v>
      </x:c>
      <x:c r="S687" s="143" t="n">
        <x:f>'Assumptions'!$B$8</x:f>
        <x:v>12</x:v>
      </x:c>
      <x:c r="T687" s="141" t="n">
        <x:f>N687*S687</x:f>
        <x:v>192</x:v>
      </x:c>
      <x:c r="U687" s="139" t="str">
        <x:v>Source Valid</x:v>
      </x:c>
      <x:c r="V687" s="139" t="str">
        <x:v>High</x:v>
      </x:c>
      <x:c r="W687" s="147" t="str">
        <x:v>Source wholesale and buying prices retained</x:v>
      </x:c>
      <x:c r="X687" s="139" t="str">
        <x:v>Ready</x:v>
      </x:c>
      <x:c r="Y687" s="144" t="b">
        <x:v>1</x:v>
      </x:c>
      <x:c r="Z687" s="139" t="str">
        <x:v>WS RATES.pdf</x:v>
      </x:c>
      <x:c r="AA687" s="139" t="n">
        <x:v>20</x:v>
      </x:c>
      <x:c r="AB687" s="139" t="n">
        <x:v>3</x:v>
      </x:c>
      <x:c r="AC687" s="139" t="str">
        <x:v>ORO 12 COLOUR FULL NO 20</x:v>
      </x:c>
      <x:c r="AD687" s="145" t="n">
        <x:v>210</x:v>
      </x:c>
      <x:c r="AE687" s="147" t="str">
        <x:v>Merged across PDFs — Truncated-name completion</x:v>
      </x:c>
      <x:c r="AF687" s="147" t="str">
        <x:v>Completed/updated from WS RATES.pdf</x:v>
      </x:c>
      <x:c r="AG687" s="147" t="str">
        <x:v>Exact WS RATES.pdf category</x:v>
      </x:c>
      <x:c r="AH687" s="139" t="str">
        <x:v>WS-RATES:20:3</x:v>
      </x:c>
      <x:c r="AI687" s="146"/>
      <x:c r="AJ687" s="146"/>
      <x:c r="AK687" s="146"/>
      <x:c r="AL687" s="146"/>
      <x:c r="AM687" s="146"/>
      <x:c r="AN687" s="147" t="str"/>
    </x:row>
    <x:row r="688">
      <x:c r="A688" s="139" t="str">
        <x:v>RS-000687</x:v>
      </x:c>
      <x:c r="B688" s="147" t="str">
        <x:v>CHINA STAPLER PIN 24/6(BOX)</x:v>
      </x:c>
      <x:c r="C688" s="139" t="str">
        <x:v>STAPLER PIN</x:v>
      </x:c>
      <x:c r="D688" s="139" t="str">
        <x:v>Both</x:v>
      </x:c>
      <x:c r="E688" s="147" t="str">
        <x:v>From initial classified workbook</x:v>
      </x:c>
      <x:c r="F688" s="139" t="str">
        <x:v>Box</x:v>
      </x:c>
      <x:c r="G688" s="139"/>
      <x:c r="H688" s="139" t="str">
        <x:v>Not stated</x:v>
      </x:c>
      <x:c r="I688" s="139" t="str">
        <x:v>PKR</x:v>
      </x:c>
      <x:c r="J688" s="140" t="n">
        <x:v>400</x:v>
      </x:c>
      <x:c r="K688" s="140" t="n">
        <x:v>380</x:v>
      </x:c>
      <x:c r="L688" s="140" t="n">
        <x:v>400</x:v>
      </x:c>
      <x:c r="M688" s="140" t="n">
        <x:v>380</x:v>
      </x:c>
      <x:c r="N688" s="141" t="n">
        <x:f>L688-M688</x:f>
        <x:v>20</x:v>
      </x:c>
      <x:c r="O688" s="142" t="n">
        <x:f>IF(L688&gt;0,N688/L688,"")</x:f>
        <x:v>0.05</x:v>
      </x:c>
      <x:c r="P688" s="142" t="n">
        <x:f>IF(M688&gt;0,N688/M688,"")</x:f>
        <x:v>0.05263157894736842</x:v>
      </x:c>
      <x:c r="Q688" s="141" t="n">
        <x:f>ROUND(L688*(1+'Assumptions'!$B$7)/'Assumptions'!$B$9,0)*'Assumptions'!$B$9</x:f>
        <x:v>440</x:v>
      </x:c>
      <x:c r="R688" s="141" t="n">
        <x:f>Q688-M688</x:f>
        <x:v>60</x:v>
      </x:c>
      <x:c r="S688" s="143" t="n">
        <x:f>'Assumptions'!$B$8</x:f>
        <x:v>12</x:v>
      </x:c>
      <x:c r="T688" s="141" t="n">
        <x:f>N688*S688</x:f>
        <x:v>240</x:v>
      </x:c>
      <x:c r="U688" s="139" t="str">
        <x:v>Source Valid</x:v>
      </x:c>
      <x:c r="V688" s="139" t="str">
        <x:v>High</x:v>
      </x:c>
      <x:c r="W688" s="147" t="str">
        <x:v>Source wholesale and buying prices retained</x:v>
      </x:c>
      <x:c r="X688" s="139" t="str">
        <x:v>Ready</x:v>
      </x:c>
      <x:c r="Y688" s="144" t="b">
        <x:v>1</x:v>
      </x:c>
      <x:c r="Z688" s="139" t="str">
        <x:v>WS RATES.pdf</x:v>
      </x:c>
      <x:c r="AA688" s="139" t="n">
        <x:v>20</x:v>
      </x:c>
      <x:c r="AB688" s="139" t="n">
        <x:v>4</x:v>
      </x:c>
      <x:c r="AC688" s="139" t="str">
        <x:v>CHINA STAPLER PIN 24/6(BO</x:v>
      </x:c>
      <x:c r="AD688" s="145" t="n">
        <x:v>400</x:v>
      </x:c>
      <x:c r="AE688" s="147" t="str">
        <x:v>Merged across PDFs — Truncated-name completion</x:v>
      </x:c>
      <x:c r="AF688" s="147" t="str">
        <x:v>Completed/updated from WS RATES.pdf</x:v>
      </x:c>
      <x:c r="AG688" s="147" t="str">
        <x:v>Exact WS RATES.pdf category</x:v>
      </x:c>
      <x:c r="AH688" s="139" t="str">
        <x:v>WS-RATES:20:4</x:v>
      </x:c>
      <x:c r="AI688" s="146"/>
      <x:c r="AJ688" s="146"/>
      <x:c r="AK688" s="146"/>
      <x:c r="AL688" s="146"/>
      <x:c r="AM688" s="146"/>
      <x:c r="AN688" s="147" t="str"/>
    </x:row>
    <x:row r="689">
      <x:c r="A689" s="139" t="str">
        <x:v>RS-000688</x:v>
      </x:c>
      <x:c r="B689" s="147" t="str">
        <x:v>CT 9814 CALCULATOR</x:v>
      </x:c>
      <x:c r="C689" s="139" t="str">
        <x:v>SCIENTIFIC CALCULAT</x:v>
      </x:c>
      <x:c r="D689" s="139" t="str">
        <x:v>Both</x:v>
      </x:c>
      <x:c r="E689" s="147" t="str">
        <x:v>From initial classified workbook</x:v>
      </x:c>
      <x:c r="F689" s="139" t="str">
        <x:v>Piece</x:v>
      </x:c>
      <x:c r="G689" s="139"/>
      <x:c r="H689" s="139" t="str">
        <x:v>Not stated</x:v>
      </x:c>
      <x:c r="I689" s="139" t="str">
        <x:v>PKR</x:v>
      </x:c>
      <x:c r="J689" s="140" t="n">
        <x:v>780</x:v>
      </x:c>
      <x:c r="K689" s="140" t="n">
        <x:v>670</x:v>
      </x:c>
      <x:c r="L689" s="140" t="n">
        <x:v>780</x:v>
      </x:c>
      <x:c r="M689" s="140" t="n">
        <x:v>670</x:v>
      </x:c>
      <x:c r="N689" s="141" t="n">
        <x:f>L689-M689</x:f>
        <x:v>110</x:v>
      </x:c>
      <x:c r="O689" s="142" t="n">
        <x:f>IF(L689&gt;0,N689/L689,"")</x:f>
        <x:v>0.14102564102564102</x:v>
      </x:c>
      <x:c r="P689" s="142" t="n">
        <x:f>IF(M689&gt;0,N689/M689,"")</x:f>
        <x:v>0.16417910447761194</x:v>
      </x:c>
      <x:c r="Q689" s="141" t="n">
        <x:f>ROUND(L689*(1+'Assumptions'!$B$7)/'Assumptions'!$B$9,0)*'Assumptions'!$B$9</x:f>
        <x:v>860</x:v>
      </x:c>
      <x:c r="R689" s="141" t="n">
        <x:f>Q689-M689</x:f>
        <x:v>190</x:v>
      </x:c>
      <x:c r="S689" s="143" t="n">
        <x:f>'Assumptions'!$B$8</x:f>
        <x:v>12</x:v>
      </x:c>
      <x:c r="T689" s="141" t="n">
        <x:f>N689*S689</x:f>
        <x:v>1320</x:v>
      </x:c>
      <x:c r="U689" s="139" t="str">
        <x:v>Source Valid</x:v>
      </x:c>
      <x:c r="V689" s="139" t="str">
        <x:v>High</x:v>
      </x:c>
      <x:c r="W689" s="147" t="str">
        <x:v>Source wholesale and buying prices retained</x:v>
      </x:c>
      <x:c r="X689" s="139" t="str">
        <x:v>Ready</x:v>
      </x:c>
      <x:c r="Y689" s="144" t="b">
        <x:v>1</x:v>
      </x:c>
      <x:c r="Z689" s="139" t="str">
        <x:v>WS RATES.pdf</x:v>
      </x:c>
      <x:c r="AA689" s="139" t="n">
        <x:v>20</x:v>
      </x:c>
      <x:c r="AB689" s="139" t="n">
        <x:v>5</x:v>
      </x:c>
      <x:c r="AC689" s="139" t="str">
        <x:v>CT 9814 CALCULATOR</x:v>
      </x:c>
      <x:c r="AD689" s="145" t="n">
        <x:v>780</x:v>
      </x:c>
      <x:c r="AE689" s="147" t="str">
        <x:v>Merged across PDFs — Exact/source-linked match</x:v>
      </x:c>
      <x:c r="AF689" s="147" t="str">
        <x:v>Exact WS RATES.pdf name</x:v>
      </x:c>
      <x:c r="AG689" s="147" t="str">
        <x:v>Exact WS RATES.pdf category</x:v>
      </x:c>
      <x:c r="AH689" s="139" t="str">
        <x:v>WS-RATES:20:5</x:v>
      </x:c>
      <x:c r="AI689" s="146"/>
      <x:c r="AJ689" s="146"/>
      <x:c r="AK689" s="146"/>
      <x:c r="AL689" s="146"/>
      <x:c r="AM689" s="146"/>
      <x:c r="AN689" s="147" t="str"/>
    </x:row>
    <x:row r="690">
      <x:c r="A690" s="139" t="str">
        <x:v>RS-000689</x:v>
      </x:c>
      <x:c r="B690" s="147" t="str">
        <x:v>CTIFREE ECO-007G</x:v>
      </x:c>
      <x:c r="C690" s="139" t="str">
        <x:v>SCIENTIFIC CALCULAT</x:v>
      </x:c>
      <x:c r="D690" s="139" t="str">
        <x:v>Both</x:v>
      </x:c>
      <x:c r="E690" s="147" t="str">
        <x:v>From initial classified workbook</x:v>
      </x:c>
      <x:c r="F690" s="139" t="str">
        <x:v>Piece</x:v>
      </x:c>
      <x:c r="G690" s="139"/>
      <x:c r="H690" s="139" t="str">
        <x:v>Not stated</x:v>
      </x:c>
      <x:c r="I690" s="139" t="str">
        <x:v>PKR</x:v>
      </x:c>
      <x:c r="J690" s="140" t="n">
        <x:v>950</x:v>
      </x:c>
      <x:c r="K690" s="140" t="n">
        <x:v>870</x:v>
      </x:c>
      <x:c r="L690" s="140" t="n">
        <x:v>950</x:v>
      </x:c>
      <x:c r="M690" s="140" t="n">
        <x:v>870</x:v>
      </x:c>
      <x:c r="N690" s="141" t="n">
        <x:f>L690-M690</x:f>
        <x:v>80</x:v>
      </x:c>
      <x:c r="O690" s="142" t="n">
        <x:f>IF(L690&gt;0,N690/L690,"")</x:f>
        <x:v>0.08421052631578947</x:v>
      </x:c>
      <x:c r="P690" s="142" t="n">
        <x:f>IF(M690&gt;0,N690/M690,"")</x:f>
        <x:v>0.09195402298850575</x:v>
      </x:c>
      <x:c r="Q690" s="141" t="n">
        <x:f>ROUND(L690*(1+'Assumptions'!$B$7)/'Assumptions'!$B$9,0)*'Assumptions'!$B$9</x:f>
        <x:v>1045</x:v>
      </x:c>
      <x:c r="R690" s="141" t="n">
        <x:f>Q690-M690</x:f>
        <x:v>175</x:v>
      </x:c>
      <x:c r="S690" s="143" t="n">
        <x:f>'Assumptions'!$B$8</x:f>
        <x:v>12</x:v>
      </x:c>
      <x:c r="T690" s="141" t="n">
        <x:f>N690*S690</x:f>
        <x:v>960</x:v>
      </x:c>
      <x:c r="U690" s="139" t="str">
        <x:v>Source Valid</x:v>
      </x:c>
      <x:c r="V690" s="139" t="str">
        <x:v>High</x:v>
      </x:c>
      <x:c r="W690" s="147" t="str">
        <x:v>Source wholesale and buying prices retained</x:v>
      </x:c>
      <x:c r="X690" s="139" t="str">
        <x:v>Ready</x:v>
      </x:c>
      <x:c r="Y690" s="144" t="b">
        <x:v>1</x:v>
      </x:c>
      <x:c r="Z690" s="139" t="str">
        <x:v>WS RATES.pdf</x:v>
      </x:c>
      <x:c r="AA690" s="139" t="n">
        <x:v>20</x:v>
      </x:c>
      <x:c r="AB690" s="139" t="n">
        <x:v>6</x:v>
      </x:c>
      <x:c r="AC690" s="139" t="str">
        <x:v>CTIFREE ECO-007G</x:v>
      </x:c>
      <x:c r="AD690" s="145" t="n">
        <x:v>950</x:v>
      </x:c>
      <x:c r="AE690" s="147" t="str">
        <x:v>Merged across PDFs — Exact/source-linked match</x:v>
      </x:c>
      <x:c r="AF690" s="147" t="str">
        <x:v>Exact WS RATES.pdf name</x:v>
      </x:c>
      <x:c r="AG690" s="147" t="str">
        <x:v>Exact WS RATES.pdf category</x:v>
      </x:c>
      <x:c r="AH690" s="139" t="str">
        <x:v>WS-RATES:20:6</x:v>
      </x:c>
      <x:c r="AI690" s="146"/>
      <x:c r="AJ690" s="146"/>
      <x:c r="AK690" s="146"/>
      <x:c r="AL690" s="146"/>
      <x:c r="AM690" s="146"/>
      <x:c r="AN690" s="147" t="str"/>
    </x:row>
    <x:row r="691">
      <x:c r="A691" s="139" t="str">
        <x:v>RS-000690</x:v>
      </x:c>
      <x:c r="B691" s="147" t="str">
        <x:v>QURAN PAK 111</x:v>
      </x:c>
      <x:c r="C691" s="139" t="str">
        <x:v>SIPARA</x:v>
      </x:c>
      <x:c r="D691" s="139" t="str">
        <x:v>Both</x:v>
      </x:c>
      <x:c r="E691" s="147" t="str">
        <x:v>From initial classified workbook</x:v>
      </x:c>
      <x:c r="F691" s="139" t="str">
        <x:v>Piece</x:v>
      </x:c>
      <x:c r="G691" s="139"/>
      <x:c r="H691" s="139" t="str">
        <x:v>Not stated</x:v>
      </x:c>
      <x:c r="I691" s="139" t="str">
        <x:v>PKR</x:v>
      </x:c>
      <x:c r="J691" s="140" t="n">
        <x:v>925</x:v>
      </x:c>
      <x:c r="K691" s="140" t="n">
        <x:v>835</x:v>
      </x:c>
      <x:c r="L691" s="140" t="n">
        <x:v>925</x:v>
      </x:c>
      <x:c r="M691" s="140" t="n">
        <x:v>835</x:v>
      </x:c>
      <x:c r="N691" s="141" t="n">
        <x:f>L691-M691</x:f>
        <x:v>90</x:v>
      </x:c>
      <x:c r="O691" s="142" t="n">
        <x:f>IF(L691&gt;0,N691/L691,"")</x:f>
        <x:v>0.0972972972972973</x:v>
      </x:c>
      <x:c r="P691" s="142" t="n">
        <x:f>IF(M691&gt;0,N691/M691,"")</x:f>
        <x:v>0.10778443113772455</x:v>
      </x:c>
      <x:c r="Q691" s="141" t="n">
        <x:f>ROUND(L691*(1+'Assumptions'!$B$7)/'Assumptions'!$B$9,0)*'Assumptions'!$B$9</x:f>
        <x:v>1020</x:v>
      </x:c>
      <x:c r="R691" s="141" t="n">
        <x:f>Q691-M691</x:f>
        <x:v>185</x:v>
      </x:c>
      <x:c r="S691" s="143" t="n">
        <x:f>'Assumptions'!$B$8</x:f>
        <x:v>12</x:v>
      </x:c>
      <x:c r="T691" s="141" t="n">
        <x:f>N691*S691</x:f>
        <x:v>1080</x:v>
      </x:c>
      <x:c r="U691" s="139" t="str">
        <x:v>Source Valid</x:v>
      </x:c>
      <x:c r="V691" s="139" t="str">
        <x:v>High</x:v>
      </x:c>
      <x:c r="W691" s="147" t="str">
        <x:v>Source wholesale and buying prices retained</x:v>
      </x:c>
      <x:c r="X691" s="139" t="str">
        <x:v>Ready</x:v>
      </x:c>
      <x:c r="Y691" s="144" t="b">
        <x:v>1</x:v>
      </x:c>
      <x:c r="Z691" s="139" t="str">
        <x:v>WS RATES.pdf</x:v>
      </x:c>
      <x:c r="AA691" s="139" t="n">
        <x:v>20</x:v>
      </x:c>
      <x:c r="AB691" s="139" t="n">
        <x:v>7</x:v>
      </x:c>
      <x:c r="AC691" s="139" t="str">
        <x:v>QURAN PAK 111</x:v>
      </x:c>
      <x:c r="AD691" s="145" t="n">
        <x:v>925</x:v>
      </x:c>
      <x:c r="AE691" s="147" t="str">
        <x:v>Merged across PDFs — Exact/source-linked match</x:v>
      </x:c>
      <x:c r="AF691" s="147" t="str">
        <x:v>Exact WS RATES.pdf name</x:v>
      </x:c>
      <x:c r="AG691" s="147" t="str">
        <x:v>Exact WS RATES.pdf category</x:v>
      </x:c>
      <x:c r="AH691" s="139" t="str">
        <x:v>WS-RATES:20:7</x:v>
      </x:c>
      <x:c r="AI691" s="146"/>
      <x:c r="AJ691" s="146"/>
      <x:c r="AK691" s="146"/>
      <x:c r="AL691" s="146"/>
      <x:c r="AM691" s="146"/>
      <x:c r="AN691" s="147" t="str"/>
    </x:row>
    <x:row r="692">
      <x:c r="A692" s="139" t="str">
        <x:v>RS-000691</x:v>
      </x:c>
      <x:c r="B692" s="147" t="str">
        <x:v>Dux 12 inch scale</x:v>
      </x:c>
      <x:c r="C692" s="139" t="str">
        <x:v>SCALES</x:v>
      </x:c>
      <x:c r="D692" s="139" t="str">
        <x:v>Both</x:v>
      </x:c>
      <x:c r="E692" s="147" t="str">
        <x:v>From initial classified workbook</x:v>
      </x:c>
      <x:c r="F692" s="139" t="str">
        <x:v>Piece</x:v>
      </x:c>
      <x:c r="G692" s="139"/>
      <x:c r="H692" s="139" t="str">
        <x:v>Not stated</x:v>
      </x:c>
      <x:c r="I692" s="139" t="str">
        <x:v>PKR</x:v>
      </x:c>
      <x:c r="J692" s="140" t="n">
        <x:v>42</x:v>
      </x:c>
      <x:c r="K692" s="140" t="n">
        <x:v>40</x:v>
      </x:c>
      <x:c r="L692" s="140" t="n">
        <x:v>42</x:v>
      </x:c>
      <x:c r="M692" s="140" t="n">
        <x:v>40</x:v>
      </x:c>
      <x:c r="N692" s="141" t="n">
        <x:f>L692-M692</x:f>
        <x:v>2</x:v>
      </x:c>
      <x:c r="O692" s="142" t="n">
        <x:f>IF(L692&gt;0,N692/L692,"")</x:f>
        <x:v>0.047619047619047616</x:v>
      </x:c>
      <x:c r="P692" s="142" t="n">
        <x:f>IF(M692&gt;0,N692/M692,"")</x:f>
        <x:v>0.05</x:v>
      </x:c>
      <x:c r="Q692" s="141" t="n">
        <x:f>ROUND(L692*(1+'Assumptions'!$B$7)/'Assumptions'!$B$9,0)*'Assumptions'!$B$9</x:f>
        <x:v>45</x:v>
      </x:c>
      <x:c r="R692" s="141" t="n">
        <x:f>Q692-M692</x:f>
        <x:v>5</x:v>
      </x:c>
      <x:c r="S692" s="143" t="n">
        <x:f>'Assumptions'!$B$8</x:f>
        <x:v>12</x:v>
      </x:c>
      <x:c r="T692" s="141" t="n">
        <x:f>N692*S692</x:f>
        <x:v>24</x:v>
      </x:c>
      <x:c r="U692" s="139" t="str">
        <x:v>Source Valid</x:v>
      </x:c>
      <x:c r="V692" s="139" t="str">
        <x:v>High</x:v>
      </x:c>
      <x:c r="W692" s="147" t="str">
        <x:v>Source wholesale and buying prices retained</x:v>
      </x:c>
      <x:c r="X692" s="139" t="str">
        <x:v>Ready</x:v>
      </x:c>
      <x:c r="Y692" s="144" t="b">
        <x:v>1</x:v>
      </x:c>
      <x:c r="Z692" s="139" t="str">
        <x:v>WS RATES.pdf</x:v>
      </x:c>
      <x:c r="AA692" s="139" t="n">
        <x:v>20</x:v>
      </x:c>
      <x:c r="AB692" s="139" t="n">
        <x:v>8</x:v>
      </x:c>
      <x:c r="AC692" s="139" t="str">
        <x:v>Dux 12 inch scale</x:v>
      </x:c>
      <x:c r="AD692" s="145" t="n">
        <x:v>42</x:v>
      </x:c>
      <x:c r="AE692" s="147" t="str">
        <x:v>Merged across PDFs — Exact/source-linked match</x:v>
      </x:c>
      <x:c r="AF692" s="147" t="str">
        <x:v>Exact WS RATES.pdf name</x:v>
      </x:c>
      <x:c r="AG692" s="147" t="str">
        <x:v>Exact WS RATES.pdf category</x:v>
      </x:c>
      <x:c r="AH692" s="139" t="str">
        <x:v>WS-RATES:20:8</x:v>
      </x:c>
      <x:c r="AI692" s="146"/>
      <x:c r="AJ692" s="146"/>
      <x:c r="AK692" s="146"/>
      <x:c r="AL692" s="146"/>
      <x:c r="AM692" s="146"/>
      <x:c r="AN692" s="147" t="str"/>
    </x:row>
    <x:row r="693">
      <x:c r="A693" s="139" t="str">
        <x:v>RS-000692</x:v>
      </x:c>
      <x:c r="B693" s="147" t="str">
        <x:v>CLIP BOARD MURAKO(1PC)</x:v>
      </x:c>
      <x:c r="C693" s="139" t="str">
        <x:v>CLIP BOARD</x:v>
      </x:c>
      <x:c r="D693" s="139" t="str">
        <x:v>Both</x:v>
      </x:c>
      <x:c r="E693" s="147" t="str">
        <x:v>From initial classified workbook</x:v>
      </x:c>
      <x:c r="F693" s="139" t="str">
        <x:v>Piece</x:v>
      </x:c>
      <x:c r="G693" s="139" t="n">
        <x:v>1</x:v>
      </x:c>
      <x:c r="H693" s="139" t="str">
        <x:v>Parsed from product name</x:v>
      </x:c>
      <x:c r="I693" s="139" t="str">
        <x:v>PKR</x:v>
      </x:c>
      <x:c r="J693" s="140" t="n">
        <x:v>85</x:v>
      </x:c>
      <x:c r="K693" s="140" t="n">
        <x:v>76</x:v>
      </x:c>
      <x:c r="L693" s="140" t="n">
        <x:v>85</x:v>
      </x:c>
      <x:c r="M693" s="140" t="n">
        <x:v>76</x:v>
      </x:c>
      <x:c r="N693" s="141" t="n">
        <x:f>L693-M693</x:f>
        <x:v>9</x:v>
      </x:c>
      <x:c r="O693" s="142" t="n">
        <x:f>IF(L693&gt;0,N693/L693,"")</x:f>
        <x:v>0.10588235294117647</x:v>
      </x:c>
      <x:c r="P693" s="142" t="n">
        <x:f>IF(M693&gt;0,N693/M693,"")</x:f>
        <x:v>0.11842105263157894</x:v>
      </x:c>
      <x:c r="Q693" s="141" t="n">
        <x:f>ROUND(L693*(1+'Assumptions'!$B$7)/'Assumptions'!$B$9,0)*'Assumptions'!$B$9</x:f>
        <x:v>95</x:v>
      </x:c>
      <x:c r="R693" s="141" t="n">
        <x:f>Q693-M693</x:f>
        <x:v>19</x:v>
      </x:c>
      <x:c r="S693" s="143" t="n">
        <x:f>'Assumptions'!$B$8</x:f>
        <x:v>12</x:v>
      </x:c>
      <x:c r="T693" s="141" t="n">
        <x:f>N693*S693</x:f>
        <x:v>108</x:v>
      </x:c>
      <x:c r="U693" s="139" t="str">
        <x:v>Source Valid</x:v>
      </x:c>
      <x:c r="V693" s="139" t="str">
        <x:v>High</x:v>
      </x:c>
      <x:c r="W693" s="147" t="str">
        <x:v>Source wholesale and buying prices retained</x:v>
      </x:c>
      <x:c r="X693" s="139" t="str">
        <x:v>Ready</x:v>
      </x:c>
      <x:c r="Y693" s="144" t="b">
        <x:v>1</x:v>
      </x:c>
      <x:c r="Z693" s="139" t="str">
        <x:v>WS RATES.pdf</x:v>
      </x:c>
      <x:c r="AA693" s="139" t="n">
        <x:v>20</x:v>
      </x:c>
      <x:c r="AB693" s="139" t="n">
        <x:v>9</x:v>
      </x:c>
      <x:c r="AC693" s="139" t="str">
        <x:v>CLIP BOARD MURAKO(1PC)</x:v>
      </x:c>
      <x:c r="AD693" s="145" t="n">
        <x:v>85</x:v>
      </x:c>
      <x:c r="AE693" s="147" t="str">
        <x:v>Merged across PDFs — Exact/source-linked match</x:v>
      </x:c>
      <x:c r="AF693" s="147" t="str">
        <x:v>Exact WS RATES.pdf name</x:v>
      </x:c>
      <x:c r="AG693" s="147" t="str">
        <x:v>Exact WS RATES.pdf category</x:v>
      </x:c>
      <x:c r="AH693" s="139" t="str">
        <x:v>WS-RATES:20:9</x:v>
      </x:c>
      <x:c r="AI693" s="146"/>
      <x:c r="AJ693" s="146"/>
      <x:c r="AK693" s="146"/>
      <x:c r="AL693" s="146"/>
      <x:c r="AM693" s="146"/>
      <x:c r="AN693" s="147" t="str"/>
    </x:row>
    <x:row r="694">
      <x:c r="A694" s="139" t="str">
        <x:v>RS-000693</x:v>
      </x:c>
      <x:c r="B694" s="147" t="str">
        <x:v>CLIP BOARD TASWEERI U</x:v>
      </x:c>
      <x:c r="C694" s="139" t="str">
        <x:v>CLIP BOARD</x:v>
      </x:c>
      <x:c r="D694" s="139" t="str">
        <x:v>Both</x:v>
      </x:c>
      <x:c r="E694" s="147" t="str">
        <x:v>From initial classified workbook</x:v>
      </x:c>
      <x:c r="F694" s="139" t="str">
        <x:v>Piece</x:v>
      </x:c>
      <x:c r="G694" s="139"/>
      <x:c r="H694" s="139" t="str">
        <x:v>Not stated</x:v>
      </x:c>
      <x:c r="I694" s="139" t="str">
        <x:v>PKR</x:v>
      </x:c>
      <x:c r="J694" s="140" t="n">
        <x:v>60</x:v>
      </x:c>
      <x:c r="K694" s="140" t="n">
        <x:v>55</x:v>
      </x:c>
      <x:c r="L694" s="140" t="n">
        <x:v>60</x:v>
      </x:c>
      <x:c r="M694" s="140" t="n">
        <x:v>55</x:v>
      </x:c>
      <x:c r="N694" s="141" t="n">
        <x:f>L694-M694</x:f>
        <x:v>5</x:v>
      </x:c>
      <x:c r="O694" s="142" t="n">
        <x:f>IF(L694&gt;0,N694/L694,"")</x:f>
        <x:v>0.08333333333333333</x:v>
      </x:c>
      <x:c r="P694" s="142" t="n">
        <x:f>IF(M694&gt;0,N694/M694,"")</x:f>
        <x:v>0.09090909090909091</x:v>
      </x:c>
      <x:c r="Q694" s="141" t="n">
        <x:f>ROUND(L694*(1+'Assumptions'!$B$7)/'Assumptions'!$B$9,0)*'Assumptions'!$B$9</x:f>
        <x:v>65</x:v>
      </x:c>
      <x:c r="R694" s="141" t="n">
        <x:f>Q694-M694</x:f>
        <x:v>10</x:v>
      </x:c>
      <x:c r="S694" s="143" t="n">
        <x:f>'Assumptions'!$B$8</x:f>
        <x:v>12</x:v>
      </x:c>
      <x:c r="T694" s="141" t="n">
        <x:f>N694*S694</x:f>
        <x:v>60</x:v>
      </x:c>
      <x:c r="U694" s="139" t="str">
        <x:v>Source Valid</x:v>
      </x:c>
      <x:c r="V694" s="139" t="str">
        <x:v>High</x:v>
      </x:c>
      <x:c r="W694" s="147" t="str">
        <x:v>Source wholesale and buying prices retained</x:v>
      </x:c>
      <x:c r="X694" s="139" t="str">
        <x:v>Ready</x:v>
      </x:c>
      <x:c r="Y694" s="144" t="b">
        <x:v>1</x:v>
      </x:c>
      <x:c r="Z694" s="139" t="str">
        <x:v>WS RATES.pdf</x:v>
      </x:c>
      <x:c r="AA694" s="139" t="n">
        <x:v>20</x:v>
      </x:c>
      <x:c r="AB694" s="139" t="n">
        <x:v>10</x:v>
      </x:c>
      <x:c r="AC694" s="139" t="str">
        <x:v>CLIP BOARD TASWEERI U</x:v>
      </x:c>
      <x:c r="AD694" s="145" t="n">
        <x:v>60</x:v>
      </x:c>
      <x:c r="AE694" s="147" t="str">
        <x:v>Merged across PDFs — Exact/source-linked match</x:v>
      </x:c>
      <x:c r="AF694" s="147" t="str">
        <x:v>Exact WS RATES.pdf name</x:v>
      </x:c>
      <x:c r="AG694" s="147" t="str">
        <x:v>Exact WS RATES.pdf category</x:v>
      </x:c>
      <x:c r="AH694" s="139" t="str">
        <x:v>WS-RATES:20:10</x:v>
      </x:c>
      <x:c r="AI694" s="146"/>
      <x:c r="AJ694" s="146"/>
      <x:c r="AK694" s="146"/>
      <x:c r="AL694" s="146"/>
      <x:c r="AM694" s="146"/>
      <x:c r="AN694" s="147" t="str"/>
    </x:row>
    <x:row r="695">
      <x:c r="A695" s="139" t="str">
        <x:v>RS-000694</x:v>
      </x:c>
      <x:c r="B695" s="147" t="str">
        <x:v>CLIP BOARD TASWEERI 1 SOOTER</x:v>
      </x:c>
      <x:c r="C695" s="139" t="str">
        <x:v>CLIP BOARD</x:v>
      </x:c>
      <x:c r="D695" s="139" t="str">
        <x:v>Both</x:v>
      </x:c>
      <x:c r="E695" s="147" t="str">
        <x:v>From initial classified workbook</x:v>
      </x:c>
      <x:c r="F695" s="139" t="str">
        <x:v>Piece</x:v>
      </x:c>
      <x:c r="G695" s="139"/>
      <x:c r="H695" s="139" t="str">
        <x:v>Not stated</x:v>
      </x:c>
      <x:c r="I695" s="139" t="str">
        <x:v>PKR</x:v>
      </x:c>
      <x:c r="J695" s="140" t="n">
        <x:v>58</x:v>
      </x:c>
      <x:c r="K695" s="140" t="n">
        <x:v>44</x:v>
      </x:c>
      <x:c r="L695" s="140" t="n">
        <x:v>58</x:v>
      </x:c>
      <x:c r="M695" s="140" t="n">
        <x:v>44</x:v>
      </x:c>
      <x:c r="N695" s="141" t="n">
        <x:f>L695-M695</x:f>
        <x:v>14</x:v>
      </x:c>
      <x:c r="O695" s="142" t="n">
        <x:f>IF(L695&gt;0,N695/L695,"")</x:f>
        <x:v>0.2413793103448276</x:v>
      </x:c>
      <x:c r="P695" s="142" t="n">
        <x:f>IF(M695&gt;0,N695/M695,"")</x:f>
        <x:v>0.3181818181818182</x:v>
      </x:c>
      <x:c r="Q695" s="141" t="n">
        <x:f>ROUND(L695*(1+'Assumptions'!$B$7)/'Assumptions'!$B$9,0)*'Assumptions'!$B$9</x:f>
        <x:v>65</x:v>
      </x:c>
      <x:c r="R695" s="141" t="n">
        <x:f>Q695-M695</x:f>
        <x:v>21</x:v>
      </x:c>
      <x:c r="S695" s="143" t="n">
        <x:f>'Assumptions'!$B$8</x:f>
        <x:v>12</x:v>
      </x:c>
      <x:c r="T695" s="141" t="n">
        <x:f>N695*S695</x:f>
        <x:v>168</x:v>
      </x:c>
      <x:c r="U695" s="139" t="str">
        <x:v>Source Valid</x:v>
      </x:c>
      <x:c r="V695" s="139" t="str">
        <x:v>High</x:v>
      </x:c>
      <x:c r="W695" s="147" t="str">
        <x:v>Source wholesale and buying prices retained</x:v>
      </x:c>
      <x:c r="X695" s="139" t="str">
        <x:v>Ready</x:v>
      </x:c>
      <x:c r="Y695" s="144" t="b">
        <x:v>1</x:v>
      </x:c>
      <x:c r="Z695" s="139" t="str">
        <x:v>WS RATES.pdf</x:v>
      </x:c>
      <x:c r="AA695" s="139" t="n">
        <x:v>20</x:v>
      </x:c>
      <x:c r="AB695" s="139" t="n">
        <x:v>11</x:v>
      </x:c>
      <x:c r="AC695" s="139" t="str">
        <x:v>CLIP BOARD TASWEERI 1 SO</x:v>
      </x:c>
      <x:c r="AD695" s="145" t="n">
        <x:v>58</x:v>
      </x:c>
      <x:c r="AE695" s="147" t="str">
        <x:v>Merged across PDFs — Truncated-name completion</x:v>
      </x:c>
      <x:c r="AF695" s="147" t="str">
        <x:v>Completed/updated from WS RATES.pdf</x:v>
      </x:c>
      <x:c r="AG695" s="147" t="str">
        <x:v>Exact WS RATES.pdf category</x:v>
      </x:c>
      <x:c r="AH695" s="139" t="str">
        <x:v>WS-RATES:20:11</x:v>
      </x:c>
      <x:c r="AI695" s="146"/>
      <x:c r="AJ695" s="146"/>
      <x:c r="AK695" s="146"/>
      <x:c r="AL695" s="146"/>
      <x:c r="AM695" s="146"/>
      <x:c r="AN695" s="147" t="str"/>
    </x:row>
    <x:row r="696">
      <x:c r="A696" s="139" t="str">
        <x:v>RS-000695</x:v>
      </x:c>
      <x:c r="B696" s="147" t="str">
        <x:v>170 NUMBER ROUGH REGISTER</x:v>
      </x:c>
      <x:c r="C696" s="139" t="str">
        <x:v>REGISTERS</x:v>
      </x:c>
      <x:c r="D696" s="139" t="str">
        <x:v>Both</x:v>
      </x:c>
      <x:c r="E696" s="147" t="str">
        <x:v>From initial classified workbook</x:v>
      </x:c>
      <x:c r="F696" s="139" t="str">
        <x:v>Piece</x:v>
      </x:c>
      <x:c r="G696" s="139"/>
      <x:c r="H696" s="139" t="str">
        <x:v>Not stated</x:v>
      </x:c>
      <x:c r="I696" s="139" t="str">
        <x:v>PKR</x:v>
      </x:c>
      <x:c r="J696" s="140" t="n">
        <x:v>85</x:v>
      </x:c>
      <x:c r="K696" s="140" t="n">
        <x:v>81</x:v>
      </x:c>
      <x:c r="L696" s="140" t="n">
        <x:v>85</x:v>
      </x:c>
      <x:c r="M696" s="140" t="n">
        <x:v>81</x:v>
      </x:c>
      <x:c r="N696" s="141" t="n">
        <x:f>L696-M696</x:f>
        <x:v>4</x:v>
      </x:c>
      <x:c r="O696" s="142" t="n">
        <x:f>IF(L696&gt;0,N696/L696,"")</x:f>
        <x:v>0.047058823529411764</x:v>
      </x:c>
      <x:c r="P696" s="142" t="n">
        <x:f>IF(M696&gt;0,N696/M696,"")</x:f>
        <x:v>0.04938271604938271</x:v>
      </x:c>
      <x:c r="Q696" s="141" t="n">
        <x:f>ROUND(L696*(1+'Assumptions'!$B$7)/'Assumptions'!$B$9,0)*'Assumptions'!$B$9</x:f>
        <x:v>95</x:v>
      </x:c>
      <x:c r="R696" s="141" t="n">
        <x:f>Q696-M696</x:f>
        <x:v>14</x:v>
      </x:c>
      <x:c r="S696" s="143" t="n">
        <x:f>'Assumptions'!$B$8</x:f>
        <x:v>12</x:v>
      </x:c>
      <x:c r="T696" s="141" t="n">
        <x:f>N696*S696</x:f>
        <x:v>48</x:v>
      </x:c>
      <x:c r="U696" s="139" t="str">
        <x:v>Source Valid</x:v>
      </x:c>
      <x:c r="V696" s="139" t="str">
        <x:v>High</x:v>
      </x:c>
      <x:c r="W696" s="147" t="str">
        <x:v>Source wholesale and buying prices retained</x:v>
      </x:c>
      <x:c r="X696" s="139" t="str">
        <x:v>Ready</x:v>
      </x:c>
      <x:c r="Y696" s="144" t="b">
        <x:v>1</x:v>
      </x:c>
      <x:c r="Z696" s="139" t="str">
        <x:v>WS RATES.pdf</x:v>
      </x:c>
      <x:c r="AA696" s="139" t="n">
        <x:v>20</x:v>
      </x:c>
      <x:c r="AB696" s="139" t="n">
        <x:v>12</x:v>
      </x:c>
      <x:c r="AC696" s="139" t="str">
        <x:v>170 NUMBER ROUGH REGIST</x:v>
      </x:c>
      <x:c r="AD696" s="145" t="n">
        <x:v>85</x:v>
      </x:c>
      <x:c r="AE696" s="147" t="str">
        <x:v>Merged across PDFs — Truncated-name completion</x:v>
      </x:c>
      <x:c r="AF696" s="147" t="str">
        <x:v>Completed/updated from WS RATES.pdf</x:v>
      </x:c>
      <x:c r="AG696" s="147" t="str">
        <x:v>Exact WS RATES.pdf category</x:v>
      </x:c>
      <x:c r="AH696" s="139" t="str">
        <x:v>WS-RATES:20:12</x:v>
      </x:c>
      <x:c r="AI696" s="146"/>
      <x:c r="AJ696" s="146"/>
      <x:c r="AK696" s="146"/>
      <x:c r="AL696" s="146"/>
      <x:c r="AM696" s="146"/>
      <x:c r="AN696" s="147" t="str"/>
    </x:row>
    <x:row r="697">
      <x:c r="A697" s="139" t="str">
        <x:v>RS-000696</x:v>
      </x:c>
      <x:c r="B697" s="147" t="str">
        <x:v>150 NUMBER ROUGH REGISTER</x:v>
      </x:c>
      <x:c r="C697" s="139" t="str">
        <x:v>REGISTERS</x:v>
      </x:c>
      <x:c r="D697" s="139" t="str">
        <x:v>Both</x:v>
      </x:c>
      <x:c r="E697" s="147" t="str">
        <x:v>From initial classified workbook</x:v>
      </x:c>
      <x:c r="F697" s="139" t="str">
        <x:v>Piece</x:v>
      </x:c>
      <x:c r="G697" s="139"/>
      <x:c r="H697" s="139" t="str">
        <x:v>Not stated</x:v>
      </x:c>
      <x:c r="I697" s="139" t="str">
        <x:v>PKR</x:v>
      </x:c>
      <x:c r="J697" s="140" t="n">
        <x:v>75</x:v>
      </x:c>
      <x:c r="K697" s="140" t="n">
        <x:v>71</x:v>
      </x:c>
      <x:c r="L697" s="140" t="n">
        <x:v>75</x:v>
      </x:c>
      <x:c r="M697" s="140" t="n">
        <x:v>71</x:v>
      </x:c>
      <x:c r="N697" s="141" t="n">
        <x:f>L697-M697</x:f>
        <x:v>4</x:v>
      </x:c>
      <x:c r="O697" s="142" t="n">
        <x:f>IF(L697&gt;0,N697/L697,"")</x:f>
        <x:v>0.05333333333333334</x:v>
      </x:c>
      <x:c r="P697" s="142" t="n">
        <x:f>IF(M697&gt;0,N697/M697,"")</x:f>
        <x:v>0.056338028169014086</x:v>
      </x:c>
      <x:c r="Q697" s="141" t="n">
        <x:f>ROUND(L697*(1+'Assumptions'!$B$7)/'Assumptions'!$B$9,0)*'Assumptions'!$B$9</x:f>
        <x:v>85</x:v>
      </x:c>
      <x:c r="R697" s="141" t="n">
        <x:f>Q697-M697</x:f>
        <x:v>14</x:v>
      </x:c>
      <x:c r="S697" s="143" t="n">
        <x:f>'Assumptions'!$B$8</x:f>
        <x:v>12</x:v>
      </x:c>
      <x:c r="T697" s="141" t="n">
        <x:f>N697*S697</x:f>
        <x:v>48</x:v>
      </x:c>
      <x:c r="U697" s="139" t="str">
        <x:v>Source Valid</x:v>
      </x:c>
      <x:c r="V697" s="139" t="str">
        <x:v>High</x:v>
      </x:c>
      <x:c r="W697" s="147" t="str">
        <x:v>Source wholesale and buying prices retained</x:v>
      </x:c>
      <x:c r="X697" s="139" t="str">
        <x:v>Ready</x:v>
      </x:c>
      <x:c r="Y697" s="144" t="b">
        <x:v>1</x:v>
      </x:c>
      <x:c r="Z697" s="139" t="str">
        <x:v>WS RATES.pdf</x:v>
      </x:c>
      <x:c r="AA697" s="139" t="n">
        <x:v>20</x:v>
      </x:c>
      <x:c r="AB697" s="139" t="n">
        <x:v>13</x:v>
      </x:c>
      <x:c r="AC697" s="139" t="str">
        <x:v>150 NUMBER ROUGH REGIST</x:v>
      </x:c>
      <x:c r="AD697" s="145" t="n">
        <x:v>75</x:v>
      </x:c>
      <x:c r="AE697" s="147" t="str">
        <x:v>Merged across PDFs — Truncated-name completion</x:v>
      </x:c>
      <x:c r="AF697" s="147" t="str">
        <x:v>Completed/updated from WS RATES.pdf</x:v>
      </x:c>
      <x:c r="AG697" s="147" t="str">
        <x:v>Exact WS RATES.pdf category</x:v>
      </x:c>
      <x:c r="AH697" s="139" t="str">
        <x:v>WS-RATES:20:13</x:v>
      </x:c>
      <x:c r="AI697" s="146"/>
      <x:c r="AJ697" s="146"/>
      <x:c r="AK697" s="146"/>
      <x:c r="AL697" s="146"/>
      <x:c r="AM697" s="146"/>
      <x:c r="AN697" s="147" t="str"/>
    </x:row>
    <x:row r="698">
      <x:c r="A698" s="139" t="str">
        <x:v>RS-000697</x:v>
      </x:c>
      <x:c r="B698" s="147" t="str">
        <x:v>PAK SHARPNER 5 SALE 937 100PC</x:v>
      </x:c>
      <x:c r="C698" s="139" t="str">
        <x:v>SHARPNERS</x:v>
      </x:c>
      <x:c r="D698" s="139" t="str">
        <x:v>Both</x:v>
      </x:c>
      <x:c r="E698" s="147" t="str">
        <x:v>From initial classified workbook</x:v>
      </x:c>
      <x:c r="F698" s="139" t="str">
        <x:v>Pack</x:v>
      </x:c>
      <x:c r="G698" s="139" t="n">
        <x:v>100</x:v>
      </x:c>
      <x:c r="H698" s="139" t="str">
        <x:v>Parsed from product name</x:v>
      </x:c>
      <x:c r="I698" s="139" t="str">
        <x:v>PKR</x:v>
      </x:c>
      <x:c r="J698" s="140" t="n">
        <x:v>360</x:v>
      </x:c>
      <x:c r="K698" s="140" t="n">
        <x:v>325</x:v>
      </x:c>
      <x:c r="L698" s="140" t="n">
        <x:v>360</x:v>
      </x:c>
      <x:c r="M698" s="140" t="n">
        <x:v>325</x:v>
      </x:c>
      <x:c r="N698" s="141" t="n">
        <x:f>L698-M698</x:f>
        <x:v>35</x:v>
      </x:c>
      <x:c r="O698" s="142" t="n">
        <x:f>IF(L698&gt;0,N698/L698,"")</x:f>
        <x:v>0.09722222222222222</x:v>
      </x:c>
      <x:c r="P698" s="142" t="n">
        <x:f>IF(M698&gt;0,N698/M698,"")</x:f>
        <x:v>0.1076923076923077</x:v>
      </x:c>
      <x:c r="Q698" s="141" t="n">
        <x:f>ROUND(L698*(1+'Assumptions'!$B$7)/'Assumptions'!$B$9,0)*'Assumptions'!$B$9</x:f>
        <x:v>395</x:v>
      </x:c>
      <x:c r="R698" s="141" t="n">
        <x:f>Q698-M698</x:f>
        <x:v>70</x:v>
      </x:c>
      <x:c r="S698" s="143" t="n">
        <x:f>'Assumptions'!$B$8</x:f>
        <x:v>12</x:v>
      </x:c>
      <x:c r="T698" s="141" t="n">
        <x:f>N698*S698</x:f>
        <x:v>420</x:v>
      </x:c>
      <x:c r="U698" s="139" t="str">
        <x:v>Source Valid</x:v>
      </x:c>
      <x:c r="V698" s="139" t="str">
        <x:v>High</x:v>
      </x:c>
      <x:c r="W698" s="147" t="str">
        <x:v>Source wholesale and buying prices retained</x:v>
      </x:c>
      <x:c r="X698" s="139" t="str">
        <x:v>Ready</x:v>
      </x:c>
      <x:c r="Y698" s="144" t="b">
        <x:v>1</x:v>
      </x:c>
      <x:c r="Z698" s="139" t="str">
        <x:v>WS RATES.pdf</x:v>
      </x:c>
      <x:c r="AA698" s="139" t="n">
        <x:v>20</x:v>
      </x:c>
      <x:c r="AB698" s="139" t="n">
        <x:v>14</x:v>
      </x:c>
      <x:c r="AC698" s="139" t="str">
        <x:v>PAK SHARPNER 5 SALE 937 1</x:v>
      </x:c>
      <x:c r="AD698" s="145" t="n">
        <x:v>360</x:v>
      </x:c>
      <x:c r="AE698" s="147" t="str">
        <x:v>Merged across PDFs — Truncated-name completion</x:v>
      </x:c>
      <x:c r="AF698" s="147" t="str">
        <x:v>Completed/updated from WS RATES.pdf</x:v>
      </x:c>
      <x:c r="AG698" s="147" t="str">
        <x:v>Exact WS RATES.pdf category</x:v>
      </x:c>
      <x:c r="AH698" s="139" t="str">
        <x:v>WS-RATES:20:14</x:v>
      </x:c>
      <x:c r="AI698" s="146"/>
      <x:c r="AJ698" s="146"/>
      <x:c r="AK698" s="146"/>
      <x:c r="AL698" s="146"/>
      <x:c r="AM698" s="146"/>
      <x:c r="AN698" s="147" t="str"/>
    </x:row>
    <x:row r="699">
      <x:c r="A699" s="139" t="str">
        <x:v>RS-000698</x:v>
      </x:c>
      <x:c r="B699" s="147" t="str">
        <x:v>G/F SKETCH PENCIL (NEW)</x:v>
      </x:c>
      <x:c r="C699" s="139" t="str">
        <x:v>PENCILS</x:v>
      </x:c>
      <x:c r="D699" s="139" t="str">
        <x:v>Both</x:v>
      </x:c>
      <x:c r="E699" s="147" t="str">
        <x:v>From initial classified workbook</x:v>
      </x:c>
      <x:c r="F699" s="139" t="str">
        <x:v>Piece</x:v>
      </x:c>
      <x:c r="G699" s="139"/>
      <x:c r="H699" s="139" t="str">
        <x:v>Not stated</x:v>
      </x:c>
      <x:c r="I699" s="139" t="str">
        <x:v>PKR</x:v>
      </x:c>
      <x:c r="J699" s="140" t="n">
        <x:v>275</x:v>
      </x:c>
      <x:c r="K699" s="140" t="n">
        <x:v>255</x:v>
      </x:c>
      <x:c r="L699" s="140" t="n">
        <x:v>275</x:v>
      </x:c>
      <x:c r="M699" s="140" t="n">
        <x:v>255</x:v>
      </x:c>
      <x:c r="N699" s="141" t="n">
        <x:f>L699-M699</x:f>
        <x:v>20</x:v>
      </x:c>
      <x:c r="O699" s="142" t="n">
        <x:f>IF(L699&gt;0,N699/L699,"")</x:f>
        <x:v>0.07272727272727272</x:v>
      </x:c>
      <x:c r="P699" s="142" t="n">
        <x:f>IF(M699&gt;0,N699/M699,"")</x:f>
        <x:v>0.0784313725490196</x:v>
      </x:c>
      <x:c r="Q699" s="141" t="n">
        <x:f>ROUND(L699*(1+'Assumptions'!$B$7)/'Assumptions'!$B$9,0)*'Assumptions'!$B$9</x:f>
        <x:v>305</x:v>
      </x:c>
      <x:c r="R699" s="141" t="n">
        <x:f>Q699-M699</x:f>
        <x:v>50</x:v>
      </x:c>
      <x:c r="S699" s="143" t="n">
        <x:f>'Assumptions'!$B$8</x:f>
        <x:v>12</x:v>
      </x:c>
      <x:c r="T699" s="141" t="n">
        <x:f>N699*S699</x:f>
        <x:v>240</x:v>
      </x:c>
      <x:c r="U699" s="139" t="str">
        <x:v>Source Valid</x:v>
      </x:c>
      <x:c r="V699" s="139" t="str">
        <x:v>High</x:v>
      </x:c>
      <x:c r="W699" s="147" t="str">
        <x:v>Source wholesale and buying prices retained</x:v>
      </x:c>
      <x:c r="X699" s="139" t="str">
        <x:v>Ready</x:v>
      </x:c>
      <x:c r="Y699" s="144" t="b">
        <x:v>1</x:v>
      </x:c>
      <x:c r="Z699" s="139" t="str">
        <x:v>WS RATES.pdf</x:v>
      </x:c>
      <x:c r="AA699" s="139" t="n">
        <x:v>20</x:v>
      </x:c>
      <x:c r="AB699" s="139" t="n">
        <x:v>15</x:v>
      </x:c>
      <x:c r="AC699" s="139" t="str">
        <x:v>G/F SKETCH PENCIL (NEW)</x:v>
      </x:c>
      <x:c r="AD699" s="145" t="n">
        <x:v>275</x:v>
      </x:c>
      <x:c r="AE699" s="147" t="str">
        <x:v>Merged across PDFs — Exact/source-linked match</x:v>
      </x:c>
      <x:c r="AF699" s="147" t="str">
        <x:v>Exact WS RATES.pdf name</x:v>
      </x:c>
      <x:c r="AG699" s="147" t="str">
        <x:v>Exact WS RATES.pdf category</x:v>
      </x:c>
      <x:c r="AH699" s="139" t="str">
        <x:v>WS-RATES:20:15</x:v>
      </x:c>
      <x:c r="AI699" s="146"/>
      <x:c r="AJ699" s="146"/>
      <x:c r="AK699" s="146"/>
      <x:c r="AL699" s="146"/>
      <x:c r="AM699" s="146"/>
      <x:c r="AN699" s="147" t="str"/>
    </x:row>
    <x:row r="700">
      <x:c r="A700" s="139" t="str">
        <x:v>RS-000699</x:v>
      </x:c>
      <x:c r="B700" s="147" t="str">
        <x:v>SHARK ERASER 560</x:v>
      </x:c>
      <x:c r="C700" s="139" t="str">
        <x:v>ERASERS</x:v>
      </x:c>
      <x:c r="D700" s="139" t="str">
        <x:v>Both</x:v>
      </x:c>
      <x:c r="E700" s="147" t="str">
        <x:v>From initial classified workbook</x:v>
      </x:c>
      <x:c r="F700" s="139" t="str">
        <x:v>Piece</x:v>
      </x:c>
      <x:c r="G700" s="139"/>
      <x:c r="H700" s="139" t="str">
        <x:v>Not stated</x:v>
      </x:c>
      <x:c r="I700" s="139" t="str">
        <x:v>PKR</x:v>
      </x:c>
      <x:c r="J700" s="140" t="n">
        <x:v>350</x:v>
      </x:c>
      <x:c r="K700" s="140" t="n">
        <x:v>328</x:v>
      </x:c>
      <x:c r="L700" s="140" t="n">
        <x:v>350</x:v>
      </x:c>
      <x:c r="M700" s="140" t="n">
        <x:v>328</x:v>
      </x:c>
      <x:c r="N700" s="141" t="n">
        <x:f>L700-M700</x:f>
        <x:v>22</x:v>
      </x:c>
      <x:c r="O700" s="142" t="n">
        <x:f>IF(L700&gt;0,N700/L700,"")</x:f>
        <x:v>0.06285714285714286</x:v>
      </x:c>
      <x:c r="P700" s="142" t="n">
        <x:f>IF(M700&gt;0,N700/M700,"")</x:f>
        <x:v>0.06707317073170732</x:v>
      </x:c>
      <x:c r="Q700" s="141" t="n">
        <x:f>ROUND(L700*(1+'Assumptions'!$B$7)/'Assumptions'!$B$9,0)*'Assumptions'!$B$9</x:f>
        <x:v>385</x:v>
      </x:c>
      <x:c r="R700" s="141" t="n">
        <x:f>Q700-M700</x:f>
        <x:v>57</x:v>
      </x:c>
      <x:c r="S700" s="143" t="n">
        <x:f>'Assumptions'!$B$8</x:f>
        <x:v>12</x:v>
      </x:c>
      <x:c r="T700" s="141" t="n">
        <x:f>N700*S700</x:f>
        <x:v>264</x:v>
      </x:c>
      <x:c r="U700" s="139" t="str">
        <x:v>Source Valid</x:v>
      </x:c>
      <x:c r="V700" s="139" t="str">
        <x:v>High</x:v>
      </x:c>
      <x:c r="W700" s="147" t="str">
        <x:v>Source wholesale and buying prices retained</x:v>
      </x:c>
      <x:c r="X700" s="139" t="str">
        <x:v>Ready</x:v>
      </x:c>
      <x:c r="Y700" s="144" t="b">
        <x:v>1</x:v>
      </x:c>
      <x:c r="Z700" s="139" t="str">
        <x:v>WS RATES.pdf</x:v>
      </x:c>
      <x:c r="AA700" s="139" t="n">
        <x:v>20</x:v>
      </x:c>
      <x:c r="AB700" s="139" t="n">
        <x:v>16</x:v>
      </x:c>
      <x:c r="AC700" s="139" t="str">
        <x:v>SHARK ERASER 560</x:v>
      </x:c>
      <x:c r="AD700" s="145" t="n">
        <x:v>350</x:v>
      </x:c>
      <x:c r="AE700" s="147" t="str">
        <x:v>Merged across PDFs — Exact/source-linked match</x:v>
      </x:c>
      <x:c r="AF700" s="147" t="str">
        <x:v>Exact WS RATES.pdf name</x:v>
      </x:c>
      <x:c r="AG700" s="147" t="str">
        <x:v>Exact WS RATES.pdf category</x:v>
      </x:c>
      <x:c r="AH700" s="139" t="str">
        <x:v>WS-RATES:20:16</x:v>
      </x:c>
      <x:c r="AI700" s="146"/>
      <x:c r="AJ700" s="146"/>
      <x:c r="AK700" s="146"/>
      <x:c r="AL700" s="146"/>
      <x:c r="AM700" s="146"/>
      <x:c r="AN700" s="147" t="str"/>
    </x:row>
    <x:row r="701">
      <x:c r="A701" s="139" t="str">
        <x:v>RS-000700</x:v>
      </x:c>
      <x:c r="B701" s="147" t="str">
        <x:v>SHARK ERASER 530</x:v>
      </x:c>
      <x:c r="C701" s="139" t="str">
        <x:v>ERASERS</x:v>
      </x:c>
      <x:c r="D701" s="139" t="str">
        <x:v>Both</x:v>
      </x:c>
      <x:c r="E701" s="147" t="str">
        <x:v>From initial classified workbook</x:v>
      </x:c>
      <x:c r="F701" s="139" t="str">
        <x:v>Piece</x:v>
      </x:c>
      <x:c r="G701" s="139"/>
      <x:c r="H701" s="139" t="str">
        <x:v>Not stated</x:v>
      </x:c>
      <x:c r="I701" s="139" t="str">
        <x:v>PKR</x:v>
      </x:c>
      <x:c r="J701" s="140" t="n">
        <x:v>240</x:v>
      </x:c>
      <x:c r="K701" s="140" t="n">
        <x:v>222</x:v>
      </x:c>
      <x:c r="L701" s="140" t="n">
        <x:v>240</x:v>
      </x:c>
      <x:c r="M701" s="140" t="n">
        <x:v>222</x:v>
      </x:c>
      <x:c r="N701" s="141" t="n">
        <x:f>L701-M701</x:f>
        <x:v>18</x:v>
      </x:c>
      <x:c r="O701" s="142" t="n">
        <x:f>IF(L701&gt;0,N701/L701,"")</x:f>
        <x:v>0.075</x:v>
      </x:c>
      <x:c r="P701" s="142" t="n">
        <x:f>IF(M701&gt;0,N701/M701,"")</x:f>
        <x:v>0.08108108108108109</x:v>
      </x:c>
      <x:c r="Q701" s="141" t="n">
        <x:f>ROUND(L701*(1+'Assumptions'!$B$7)/'Assumptions'!$B$9,0)*'Assumptions'!$B$9</x:f>
        <x:v>265</x:v>
      </x:c>
      <x:c r="R701" s="141" t="n">
        <x:f>Q701-M701</x:f>
        <x:v>43</x:v>
      </x:c>
      <x:c r="S701" s="143" t="n">
        <x:f>'Assumptions'!$B$8</x:f>
        <x:v>12</x:v>
      </x:c>
      <x:c r="T701" s="141" t="n">
        <x:f>N701*S701</x:f>
        <x:v>216</x:v>
      </x:c>
      <x:c r="U701" s="139" t="str">
        <x:v>Source Valid</x:v>
      </x:c>
      <x:c r="V701" s="139" t="str">
        <x:v>High</x:v>
      </x:c>
      <x:c r="W701" s="147" t="str">
        <x:v>Source wholesale and buying prices retained</x:v>
      </x:c>
      <x:c r="X701" s="139" t="str">
        <x:v>Ready</x:v>
      </x:c>
      <x:c r="Y701" s="144" t="b">
        <x:v>1</x:v>
      </x:c>
      <x:c r="Z701" s="139" t="str">
        <x:v>WS RATES.pdf</x:v>
      </x:c>
      <x:c r="AA701" s="139" t="n">
        <x:v>20</x:v>
      </x:c>
      <x:c r="AB701" s="139" t="n">
        <x:v>17</x:v>
      </x:c>
      <x:c r="AC701" s="139" t="str">
        <x:v>SHARK ERASER 530</x:v>
      </x:c>
      <x:c r="AD701" s="145" t="n">
        <x:v>240</x:v>
      </x:c>
      <x:c r="AE701" s="147" t="str">
        <x:v>Merged across PDFs — Exact/source-linked match</x:v>
      </x:c>
      <x:c r="AF701" s="147" t="str">
        <x:v>Exact WS RATES.pdf name</x:v>
      </x:c>
      <x:c r="AG701" s="147" t="str">
        <x:v>Exact WS RATES.pdf category</x:v>
      </x:c>
      <x:c r="AH701" s="139" t="str">
        <x:v>WS-RATES:20:17</x:v>
      </x:c>
      <x:c r="AI701" s="146"/>
      <x:c r="AJ701" s="146"/>
      <x:c r="AK701" s="146"/>
      <x:c r="AL701" s="146"/>
      <x:c r="AM701" s="146"/>
      <x:c r="AN701" s="147" t="str"/>
    </x:row>
    <x:row r="702">
      <x:c r="A702" s="139" t="str">
        <x:v>RS-000701</x:v>
      </x:c>
      <x:c r="B702" s="147" t="str">
        <x:v>SHARK ERASER 548</x:v>
      </x:c>
      <x:c r="C702" s="139" t="str">
        <x:v>ERASERS</x:v>
      </x:c>
      <x:c r="D702" s="139" t="str">
        <x:v>Both</x:v>
      </x:c>
      <x:c r="E702" s="147" t="str">
        <x:v>From initial classified workbook</x:v>
      </x:c>
      <x:c r="F702" s="139" t="str">
        <x:v>Piece</x:v>
      </x:c>
      <x:c r="G702" s="139"/>
      <x:c r="H702" s="139" t="str">
        <x:v>Not stated</x:v>
      </x:c>
      <x:c r="I702" s="139" t="str">
        <x:v>PKR</x:v>
      </x:c>
      <x:c r="J702" s="140" t="n">
        <x:v>370</x:v>
      </x:c>
      <x:c r="K702" s="140" t="n">
        <x:v>347</x:v>
      </x:c>
      <x:c r="L702" s="140" t="n">
        <x:v>370</x:v>
      </x:c>
      <x:c r="M702" s="140" t="n">
        <x:v>347</x:v>
      </x:c>
      <x:c r="N702" s="141" t="n">
        <x:f>L702-M702</x:f>
        <x:v>23</x:v>
      </x:c>
      <x:c r="O702" s="142" t="n">
        <x:f>IF(L702&gt;0,N702/L702,"")</x:f>
        <x:v>0.062162162162162166</x:v>
      </x:c>
      <x:c r="P702" s="142" t="n">
        <x:f>IF(M702&gt;0,N702/M702,"")</x:f>
        <x:v>0.06628242074927954</x:v>
      </x:c>
      <x:c r="Q702" s="141" t="n">
        <x:f>ROUND(L702*(1+'Assumptions'!$B$7)/'Assumptions'!$B$9,0)*'Assumptions'!$B$9</x:f>
        <x:v>405</x:v>
      </x:c>
      <x:c r="R702" s="141" t="n">
        <x:f>Q702-M702</x:f>
        <x:v>58</x:v>
      </x:c>
      <x:c r="S702" s="143" t="n">
        <x:f>'Assumptions'!$B$8</x:f>
        <x:v>12</x:v>
      </x:c>
      <x:c r="T702" s="141" t="n">
        <x:f>N702*S702</x:f>
        <x:v>276</x:v>
      </x:c>
      <x:c r="U702" s="139" t="str">
        <x:v>Source Valid</x:v>
      </x:c>
      <x:c r="V702" s="139" t="str">
        <x:v>High</x:v>
      </x:c>
      <x:c r="W702" s="147" t="str">
        <x:v>Source wholesale and buying prices retained</x:v>
      </x:c>
      <x:c r="X702" s="139" t="str">
        <x:v>Ready</x:v>
      </x:c>
      <x:c r="Y702" s="144" t="b">
        <x:v>1</x:v>
      </x:c>
      <x:c r="Z702" s="139" t="str">
        <x:v>WS RATES.pdf</x:v>
      </x:c>
      <x:c r="AA702" s="139" t="n">
        <x:v>20</x:v>
      </x:c>
      <x:c r="AB702" s="139" t="n">
        <x:v>18</x:v>
      </x:c>
      <x:c r="AC702" s="139" t="str">
        <x:v>SHARK ERASER 548</x:v>
      </x:c>
      <x:c r="AD702" s="145" t="n">
        <x:v>370</x:v>
      </x:c>
      <x:c r="AE702" s="147" t="str">
        <x:v>Merged across PDFs — Exact/source-linked match</x:v>
      </x:c>
      <x:c r="AF702" s="147" t="str">
        <x:v>Exact WS RATES.pdf name</x:v>
      </x:c>
      <x:c r="AG702" s="147" t="str">
        <x:v>Exact WS RATES.pdf category</x:v>
      </x:c>
      <x:c r="AH702" s="139" t="str">
        <x:v>WS-RATES:20:18</x:v>
      </x:c>
      <x:c r="AI702" s="146"/>
      <x:c r="AJ702" s="146"/>
      <x:c r="AK702" s="146"/>
      <x:c r="AL702" s="146"/>
      <x:c r="AM702" s="146"/>
      <x:c r="AN702" s="147" t="str"/>
    </x:row>
    <x:row r="703">
      <x:c r="A703" s="139" t="str">
        <x:v>RS-000702</x:v>
      </x:c>
      <x:c r="B703" s="147" t="str">
        <x:v>SHARK ERASER 540</x:v>
      </x:c>
      <x:c r="C703" s="139" t="str">
        <x:v>ERASERS</x:v>
      </x:c>
      <x:c r="D703" s="139" t="str">
        <x:v>Both</x:v>
      </x:c>
      <x:c r="E703" s="147" t="str">
        <x:v>From initial classified workbook</x:v>
      </x:c>
      <x:c r="F703" s="139" t="str">
        <x:v>Piece</x:v>
      </x:c>
      <x:c r="G703" s="139"/>
      <x:c r="H703" s="139" t="str">
        <x:v>Not stated</x:v>
      </x:c>
      <x:c r="I703" s="139" t="str">
        <x:v>PKR</x:v>
      </x:c>
      <x:c r="J703" s="140" t="n">
        <x:v>165</x:v>
      </x:c>
      <x:c r="K703" s="140" t="n">
        <x:v>165</x:v>
      </x:c>
      <x:c r="L703" s="140" t="n">
        <x:v>180</x:v>
      </x:c>
      <x:c r="M703" s="140" t="n">
        <x:v>165</x:v>
      </x:c>
      <x:c r="N703" s="141" t="n">
        <x:f>L703-M703</x:f>
        <x:v>15</x:v>
      </x:c>
      <x:c r="O703" s="142" t="n">
        <x:f>IF(L703&gt;0,N703/L703,"")</x:f>
        <x:v>0.08333333333333333</x:v>
      </x:c>
      <x:c r="P703" s="142" t="n">
        <x:f>IF(M703&gt;0,N703/M703,"")</x:f>
        <x:v>0.09090909090909091</x:v>
      </x:c>
      <x:c r="Q703" s="141" t="n">
        <x:f>ROUND(L703*(1+'Assumptions'!$B$7)/'Assumptions'!$B$9,0)*'Assumptions'!$B$9</x:f>
        <x:v>200</x:v>
      </x:c>
      <x:c r="R703" s="141" t="n">
        <x:f>Q703-M703</x:f>
        <x:v>35</x:v>
      </x:c>
      <x:c r="S703" s="143" t="n">
        <x:f>'Assumptions'!$B$8</x:f>
        <x:v>12</x:v>
      </x:c>
      <x:c r="T703" s="141" t="n">
        <x:f>N703*S703</x:f>
        <x:v>180</x:v>
      </x:c>
      <x:c r="U703" s="139" t="str">
        <x:v>Corrected Wholesale</x:v>
      </x:c>
      <x:c r="V703" s="139" t="str">
        <x:v>Mock correction</x:v>
      </x:c>
      <x:c r="W703" s="147" t="str">
        <x:v>Wholesale did not cover buying price; raised using category median margin</x:v>
      </x:c>
      <x:c r="X703" s="139" t="str">
        <x:v>Ready with Mock Price</x:v>
      </x:c>
      <x:c r="Y703" s="144" t="b">
        <x:v>1</x:v>
      </x:c>
      <x:c r="Z703" s="139" t="str">
        <x:v>WS RATES.pdf</x:v>
      </x:c>
      <x:c r="AA703" s="139" t="n">
        <x:v>20</x:v>
      </x:c>
      <x:c r="AB703" s="139" t="n">
        <x:v>19</x:v>
      </x:c>
      <x:c r="AC703" s="139" t="str">
        <x:v>SHARK ERASER 540</x:v>
      </x:c>
      <x:c r="AD703" s="145" t="n">
        <x:v>165</x:v>
      </x:c>
      <x:c r="AE703" s="147" t="str">
        <x:v>Merged across PDFs — Exact/source-linked match</x:v>
      </x:c>
      <x:c r="AF703" s="147" t="str">
        <x:v>Exact WS RATES.pdf name</x:v>
      </x:c>
      <x:c r="AG703" s="147" t="str">
        <x:v>Exact WS RATES.pdf category</x:v>
      </x:c>
      <x:c r="AH703" s="139" t="str">
        <x:v>WS-RATES:20:19</x:v>
      </x:c>
      <x:c r="AI703" s="146"/>
      <x:c r="AJ703" s="146"/>
      <x:c r="AK703" s="146"/>
      <x:c r="AL703" s="146"/>
      <x:c r="AM703" s="146"/>
      <x:c r="AN703" s="147" t="str">
        <x:v>Wholesale did not cover buying price; raised using category median margin</x:v>
      </x:c>
    </x:row>
    <x:row r="704">
      <x:c r="A704" s="139" t="str">
        <x:v>RS-000703</x:v>
      </x:c>
      <x:c r="B704" s="147" t="str">
        <x:v>SHARK ERASER 672</x:v>
      </x:c>
      <x:c r="C704" s="139" t="str">
        <x:v>ERASERS</x:v>
      </x:c>
      <x:c r="D704" s="139" t="str">
        <x:v>Both</x:v>
      </x:c>
      <x:c r="E704" s="147" t="str">
        <x:v>From initial classified workbook</x:v>
      </x:c>
      <x:c r="F704" s="139" t="str">
        <x:v>Piece</x:v>
      </x:c>
      <x:c r="G704" s="139"/>
      <x:c r="H704" s="139" t="str">
        <x:v>Not stated</x:v>
      </x:c>
      <x:c r="I704" s="139" t="str">
        <x:v>PKR</x:v>
      </x:c>
      <x:c r="J704" s="140" t="n">
        <x:v>270</x:v>
      </x:c>
      <x:c r="K704" s="140" t="n">
        <x:v>257</x:v>
      </x:c>
      <x:c r="L704" s="140" t="n">
        <x:v>270</x:v>
      </x:c>
      <x:c r="M704" s="140" t="n">
        <x:v>257</x:v>
      </x:c>
      <x:c r="N704" s="141" t="n">
        <x:f>L704-M704</x:f>
        <x:v>13</x:v>
      </x:c>
      <x:c r="O704" s="142" t="n">
        <x:f>IF(L704&gt;0,N704/L704,"")</x:f>
        <x:v>0.04814814814814815</x:v>
      </x:c>
      <x:c r="P704" s="142" t="n">
        <x:f>IF(M704&gt;0,N704/M704,"")</x:f>
        <x:v>0.05058365758754864</x:v>
      </x:c>
      <x:c r="Q704" s="141" t="n">
        <x:f>ROUND(L704*(1+'Assumptions'!$B$7)/'Assumptions'!$B$9,0)*'Assumptions'!$B$9</x:f>
        <x:v>295</x:v>
      </x:c>
      <x:c r="R704" s="141" t="n">
        <x:f>Q704-M704</x:f>
        <x:v>38</x:v>
      </x:c>
      <x:c r="S704" s="143" t="n">
        <x:f>'Assumptions'!$B$8</x:f>
        <x:v>12</x:v>
      </x:c>
      <x:c r="T704" s="141" t="n">
        <x:f>N704*S704</x:f>
        <x:v>156</x:v>
      </x:c>
      <x:c r="U704" s="139" t="str">
        <x:v>Source Valid</x:v>
      </x:c>
      <x:c r="V704" s="139" t="str">
        <x:v>High</x:v>
      </x:c>
      <x:c r="W704" s="147" t="str">
        <x:v>Source wholesale and buying prices retained</x:v>
      </x:c>
      <x:c r="X704" s="139" t="str">
        <x:v>Ready</x:v>
      </x:c>
      <x:c r="Y704" s="144" t="b">
        <x:v>1</x:v>
      </x:c>
      <x:c r="Z704" s="139" t="str">
        <x:v>WS RATES.pdf</x:v>
      </x:c>
      <x:c r="AA704" s="139" t="n">
        <x:v>20</x:v>
      </x:c>
      <x:c r="AB704" s="139" t="n">
        <x:v>20</x:v>
      </x:c>
      <x:c r="AC704" s="139" t="str">
        <x:v>SHARK ERASER 672</x:v>
      </x:c>
      <x:c r="AD704" s="145" t="n">
        <x:v>270</x:v>
      </x:c>
      <x:c r="AE704" s="147" t="str">
        <x:v>Merged across PDFs — Exact/source-linked match</x:v>
      </x:c>
      <x:c r="AF704" s="147" t="str">
        <x:v>Exact WS RATES.pdf name</x:v>
      </x:c>
      <x:c r="AG704" s="147" t="str">
        <x:v>Exact WS RATES.pdf category</x:v>
      </x:c>
      <x:c r="AH704" s="139" t="str">
        <x:v>WS-RATES:20:20</x:v>
      </x:c>
      <x:c r="AI704" s="146"/>
      <x:c r="AJ704" s="146"/>
      <x:c r="AK704" s="146"/>
      <x:c r="AL704" s="146"/>
      <x:c r="AM704" s="146"/>
      <x:c r="AN704" s="147" t="str"/>
    </x:row>
    <x:row r="705">
      <x:c r="A705" s="139" t="str">
        <x:v>RS-000704</x:v>
      </x:c>
      <x:c r="B705" s="147" t="str">
        <x:v>SHARK ERASER 972</x:v>
      </x:c>
      <x:c r="C705" s="139" t="str">
        <x:v>ERASERS</x:v>
      </x:c>
      <x:c r="D705" s="139" t="str">
        <x:v>Both</x:v>
      </x:c>
      <x:c r="E705" s="147" t="str">
        <x:v>From initial classified workbook</x:v>
      </x:c>
      <x:c r="F705" s="139" t="str">
        <x:v>Piece</x:v>
      </x:c>
      <x:c r="G705" s="139"/>
      <x:c r="H705" s="139" t="str">
        <x:v>Not stated</x:v>
      </x:c>
      <x:c r="I705" s="139" t="str">
        <x:v>PKR</x:v>
      </x:c>
      <x:c r="J705" s="140" t="n">
        <x:v>210</x:v>
      </x:c>
      <x:c r="K705" s="140" t="n">
        <x:v>186</x:v>
      </x:c>
      <x:c r="L705" s="140" t="n">
        <x:v>210</x:v>
      </x:c>
      <x:c r="M705" s="140" t="n">
        <x:v>186</x:v>
      </x:c>
      <x:c r="N705" s="141" t="n">
        <x:f>L705-M705</x:f>
        <x:v>24</x:v>
      </x:c>
      <x:c r="O705" s="142" t="n">
        <x:f>IF(L705&gt;0,N705/L705,"")</x:f>
        <x:v>0.11428571428571428</x:v>
      </x:c>
      <x:c r="P705" s="142" t="n">
        <x:f>IF(M705&gt;0,N705/M705,"")</x:f>
        <x:v>0.12903225806451613</x:v>
      </x:c>
      <x:c r="Q705" s="141" t="n">
        <x:f>ROUND(L705*(1+'Assumptions'!$B$7)/'Assumptions'!$B$9,0)*'Assumptions'!$B$9</x:f>
        <x:v>230</x:v>
      </x:c>
      <x:c r="R705" s="141" t="n">
        <x:f>Q705-M705</x:f>
        <x:v>44</x:v>
      </x:c>
      <x:c r="S705" s="143" t="n">
        <x:f>'Assumptions'!$B$8</x:f>
        <x:v>12</x:v>
      </x:c>
      <x:c r="T705" s="141" t="n">
        <x:f>N705*S705</x:f>
        <x:v>288</x:v>
      </x:c>
      <x:c r="U705" s="139" t="str">
        <x:v>Source Valid</x:v>
      </x:c>
      <x:c r="V705" s="139" t="str">
        <x:v>High</x:v>
      </x:c>
      <x:c r="W705" s="147" t="str">
        <x:v>Source wholesale and buying prices retained</x:v>
      </x:c>
      <x:c r="X705" s="139" t="str">
        <x:v>Ready</x:v>
      </x:c>
      <x:c r="Y705" s="144" t="b">
        <x:v>1</x:v>
      </x:c>
      <x:c r="Z705" s="139" t="str">
        <x:v>WS RATES.pdf</x:v>
      </x:c>
      <x:c r="AA705" s="139" t="n">
        <x:v>20</x:v>
      </x:c>
      <x:c r="AB705" s="139" t="n">
        <x:v>21</x:v>
      </x:c>
      <x:c r="AC705" s="139" t="str">
        <x:v>SHARK ERASER 972</x:v>
      </x:c>
      <x:c r="AD705" s="145" t="n">
        <x:v>210</x:v>
      </x:c>
      <x:c r="AE705" s="147" t="str">
        <x:v>Merged across PDFs — Exact/source-linked match</x:v>
      </x:c>
      <x:c r="AF705" s="147" t="str">
        <x:v>Exact WS RATES.pdf name</x:v>
      </x:c>
      <x:c r="AG705" s="147" t="str">
        <x:v>Exact WS RATES.pdf category</x:v>
      </x:c>
      <x:c r="AH705" s="139" t="str">
        <x:v>WS-RATES:20:21</x:v>
      </x:c>
      <x:c r="AI705" s="146"/>
      <x:c r="AJ705" s="146"/>
      <x:c r="AK705" s="146"/>
      <x:c r="AL705" s="146"/>
      <x:c r="AM705" s="146"/>
      <x:c r="AN705" s="147" t="str"/>
    </x:row>
    <x:row r="706">
      <x:c r="A706" s="139" t="str">
        <x:v>RS-000705</x:v>
      </x:c>
      <x:c r="B706" s="147" t="str">
        <x:v>SHARK ERASER 472</x:v>
      </x:c>
      <x:c r="C706" s="139" t="str">
        <x:v>ERASERS</x:v>
      </x:c>
      <x:c r="D706" s="139" t="str">
        <x:v>Both</x:v>
      </x:c>
      <x:c r="E706" s="147" t="str">
        <x:v>From initial classified workbook</x:v>
      </x:c>
      <x:c r="F706" s="139" t="str">
        <x:v>Piece</x:v>
      </x:c>
      <x:c r="G706" s="139"/>
      <x:c r="H706" s="139" t="str">
        <x:v>Not stated</x:v>
      </x:c>
      <x:c r="I706" s="139" t="str">
        <x:v>PKR</x:v>
      </x:c>
      <x:c r="J706" s="140" t="n">
        <x:v>210</x:v>
      </x:c>
      <x:c r="K706" s="140" t="n">
        <x:v>186</x:v>
      </x:c>
      <x:c r="L706" s="140" t="n">
        <x:v>210</x:v>
      </x:c>
      <x:c r="M706" s="140" t="n">
        <x:v>186</x:v>
      </x:c>
      <x:c r="N706" s="141" t="n">
        <x:f>L706-M706</x:f>
        <x:v>24</x:v>
      </x:c>
      <x:c r="O706" s="142" t="n">
        <x:f>IF(L706&gt;0,N706/L706,"")</x:f>
        <x:v>0.11428571428571428</x:v>
      </x:c>
      <x:c r="P706" s="142" t="n">
        <x:f>IF(M706&gt;0,N706/M706,"")</x:f>
        <x:v>0.12903225806451613</x:v>
      </x:c>
      <x:c r="Q706" s="141" t="n">
        <x:f>ROUND(L706*(1+'Assumptions'!$B$7)/'Assumptions'!$B$9,0)*'Assumptions'!$B$9</x:f>
        <x:v>230</x:v>
      </x:c>
      <x:c r="R706" s="141" t="n">
        <x:f>Q706-M706</x:f>
        <x:v>44</x:v>
      </x:c>
      <x:c r="S706" s="143" t="n">
        <x:f>'Assumptions'!$B$8</x:f>
        <x:v>12</x:v>
      </x:c>
      <x:c r="T706" s="141" t="n">
        <x:f>N706*S706</x:f>
        <x:v>288</x:v>
      </x:c>
      <x:c r="U706" s="139" t="str">
        <x:v>Source Valid</x:v>
      </x:c>
      <x:c r="V706" s="139" t="str">
        <x:v>High</x:v>
      </x:c>
      <x:c r="W706" s="147" t="str">
        <x:v>Source wholesale and buying prices retained</x:v>
      </x:c>
      <x:c r="X706" s="139" t="str">
        <x:v>Ready</x:v>
      </x:c>
      <x:c r="Y706" s="144" t="b">
        <x:v>1</x:v>
      </x:c>
      <x:c r="Z706" s="139" t="str">
        <x:v>WS RATES.pdf</x:v>
      </x:c>
      <x:c r="AA706" s="139" t="n">
        <x:v>20</x:v>
      </x:c>
      <x:c r="AB706" s="139" t="n">
        <x:v>22</x:v>
      </x:c>
      <x:c r="AC706" s="139" t="str">
        <x:v>SHARK ERASER 472</x:v>
      </x:c>
      <x:c r="AD706" s="145" t="n">
        <x:v>210</x:v>
      </x:c>
      <x:c r="AE706" s="147" t="str">
        <x:v>Merged across PDFs — Exact/source-linked match</x:v>
      </x:c>
      <x:c r="AF706" s="147" t="str">
        <x:v>Exact WS RATES.pdf name</x:v>
      </x:c>
      <x:c r="AG706" s="147" t="str">
        <x:v>Exact WS RATES.pdf category</x:v>
      </x:c>
      <x:c r="AH706" s="139" t="str">
        <x:v>WS-RATES:20:22</x:v>
      </x:c>
      <x:c r="AI706" s="146"/>
      <x:c r="AJ706" s="146"/>
      <x:c r="AK706" s="146"/>
      <x:c r="AL706" s="146"/>
      <x:c r="AM706" s="146"/>
      <x:c r="AN706" s="147" t="str"/>
    </x:row>
    <x:row r="707">
      <x:c r="A707" s="139" t="str">
        <x:v>RS-000706</x:v>
      </x:c>
      <x:c r="B707" s="147" t="str">
        <x:v>ORCHARD PENCIL 48 PCS JAR</x:v>
      </x:c>
      <x:c r="C707" s="139" t="str">
        <x:v>PENCILS</x:v>
      </x:c>
      <x:c r="D707" s="139" t="str">
        <x:v>Wholesale/Bulk</x:v>
      </x:c>
      <x:c r="E707" s="147" t="str">
        <x:v>From initial classified workbook</x:v>
      </x:c>
      <x:c r="F707" s="139" t="str">
        <x:v>Jar</x:v>
      </x:c>
      <x:c r="G707" s="139" t="n">
        <x:v>48</x:v>
      </x:c>
      <x:c r="H707" s="139" t="str">
        <x:v>Parsed from product name</x:v>
      </x:c>
      <x:c r="I707" s="139" t="str">
        <x:v>PKR</x:v>
      </x:c>
      <x:c r="J707" s="140" t="n">
        <x:v>600</x:v>
      </x:c>
      <x:c r="K707" s="140" t="n">
        <x:v>544</x:v>
      </x:c>
      <x:c r="L707" s="140" t="n">
        <x:v>600</x:v>
      </x:c>
      <x:c r="M707" s="140" t="n">
        <x:v>544</x:v>
      </x:c>
      <x:c r="N707" s="141" t="n">
        <x:f>L707-M707</x:f>
        <x:v>56</x:v>
      </x:c>
      <x:c r="O707" s="142" t="n">
        <x:f>IF(L707&gt;0,N707/L707,"")</x:f>
        <x:v>0.09333333333333334</x:v>
      </x:c>
      <x:c r="P707" s="142" t="n">
        <x:f>IF(M707&gt;0,N707/M707,"")</x:f>
        <x:v>0.10294117647058823</x:v>
      </x:c>
      <x:c r="Q707" s="141" t="n">
        <x:f>ROUND(L707*(1+'Assumptions'!$B$7)/'Assumptions'!$B$9,0)*'Assumptions'!$B$9</x:f>
        <x:v>660</x:v>
      </x:c>
      <x:c r="R707" s="141" t="n">
        <x:f>Q707-M707</x:f>
        <x:v>116</x:v>
      </x:c>
      <x:c r="S707" s="143" t="n">
        <x:f>'Assumptions'!$B$8</x:f>
        <x:v>12</x:v>
      </x:c>
      <x:c r="T707" s="141" t="n">
        <x:f>N707*S707</x:f>
        <x:v>672</x:v>
      </x:c>
      <x:c r="U707" s="139" t="str">
        <x:v>Source Valid</x:v>
      </x:c>
      <x:c r="V707" s="139" t="str">
        <x:v>High</x:v>
      </x:c>
      <x:c r="W707" s="147" t="str">
        <x:v>Source wholesale and buying prices retained</x:v>
      </x:c>
      <x:c r="X707" s="139" t="str">
        <x:v>Ready</x:v>
      </x:c>
      <x:c r="Y707" s="144" t="b">
        <x:v>1</x:v>
      </x:c>
      <x:c r="Z707" s="139" t="str">
        <x:v>WS RATES.pdf</x:v>
      </x:c>
      <x:c r="AA707" s="139" t="n">
        <x:v>20</x:v>
      </x:c>
      <x:c r="AB707" s="139" t="n">
        <x:v>23</x:v>
      </x:c>
      <x:c r="AC707" s="139" t="str">
        <x:v>ORCHARD PENCIL 48 PCS JA</x:v>
      </x:c>
      <x:c r="AD707" s="145" t="n">
        <x:v>600</x:v>
      </x:c>
      <x:c r="AE707" s="147" t="str">
        <x:v>Merged across PDFs — Truncated-name completion</x:v>
      </x:c>
      <x:c r="AF707" s="147" t="str">
        <x:v>Completed/updated from WS RATES.pdf</x:v>
      </x:c>
      <x:c r="AG707" s="147" t="str">
        <x:v>Exact WS RATES.pdf category</x:v>
      </x:c>
      <x:c r="AH707" s="139" t="str">
        <x:v>WS-RATES:20:23</x:v>
      </x:c>
      <x:c r="AI707" s="146"/>
      <x:c r="AJ707" s="146"/>
      <x:c r="AK707" s="146"/>
      <x:c r="AL707" s="146"/>
      <x:c r="AM707" s="146"/>
      <x:c r="AN707" s="147" t="str"/>
    </x:row>
    <x:row r="708">
      <x:c r="A708" s="139" t="str">
        <x:v>RS-000707</x:v>
      </x:c>
      <x:c r="B708" s="147" t="str">
        <x:v>ORCHARD PENCIL BOX</x:v>
      </x:c>
      <x:c r="C708" s="139" t="str">
        <x:v>PENCILS</x:v>
      </x:c>
      <x:c r="D708" s="139" t="str">
        <x:v>Both</x:v>
      </x:c>
      <x:c r="E708" s="147" t="str">
        <x:v>From initial classified workbook</x:v>
      </x:c>
      <x:c r="F708" s="139" t="str">
        <x:v>Box</x:v>
      </x:c>
      <x:c r="G708" s="139"/>
      <x:c r="H708" s="139" t="str">
        <x:v>Not stated</x:v>
      </x:c>
      <x:c r="I708" s="139" t="str">
        <x:v>PKR</x:v>
      </x:c>
      <x:c r="J708" s="140" t="n">
        <x:v>150</x:v>
      </x:c>
      <x:c r="K708" s="140" t="n">
        <x:v>136</x:v>
      </x:c>
      <x:c r="L708" s="140" t="n">
        <x:v>150</x:v>
      </x:c>
      <x:c r="M708" s="140" t="n">
        <x:v>136</x:v>
      </x:c>
      <x:c r="N708" s="141" t="n">
        <x:f>L708-M708</x:f>
        <x:v>14</x:v>
      </x:c>
      <x:c r="O708" s="142" t="n">
        <x:f>IF(L708&gt;0,N708/L708,"")</x:f>
        <x:v>0.09333333333333334</x:v>
      </x:c>
      <x:c r="P708" s="142" t="n">
        <x:f>IF(M708&gt;0,N708/M708,"")</x:f>
        <x:v>0.10294117647058823</x:v>
      </x:c>
      <x:c r="Q708" s="141" t="n">
        <x:f>ROUND(L708*(1+'Assumptions'!$B$7)/'Assumptions'!$B$9,0)*'Assumptions'!$B$9</x:f>
        <x:v>165</x:v>
      </x:c>
      <x:c r="R708" s="141" t="n">
        <x:f>Q708-M708</x:f>
        <x:v>29</x:v>
      </x:c>
      <x:c r="S708" s="143" t="n">
        <x:f>'Assumptions'!$B$8</x:f>
        <x:v>12</x:v>
      </x:c>
      <x:c r="T708" s="141" t="n">
        <x:f>N708*S708</x:f>
        <x:v>168</x:v>
      </x:c>
      <x:c r="U708" s="139" t="str">
        <x:v>Source Valid</x:v>
      </x:c>
      <x:c r="V708" s="139" t="str">
        <x:v>High</x:v>
      </x:c>
      <x:c r="W708" s="147" t="str">
        <x:v>Source wholesale and buying prices retained</x:v>
      </x:c>
      <x:c r="X708" s="139" t="str">
        <x:v>Ready</x:v>
      </x:c>
      <x:c r="Y708" s="144" t="b">
        <x:v>1</x:v>
      </x:c>
      <x:c r="Z708" s="139" t="str">
        <x:v>WS RATES.pdf</x:v>
      </x:c>
      <x:c r="AA708" s="139" t="n">
        <x:v>20</x:v>
      </x:c>
      <x:c r="AB708" s="139" t="n">
        <x:v>24</x:v>
      </x:c>
      <x:c r="AC708" s="139" t="str">
        <x:v>ORCHARD PENCIL BOX</x:v>
      </x:c>
      <x:c r="AD708" s="145" t="n">
        <x:v>150</x:v>
      </x:c>
      <x:c r="AE708" s="147" t="str">
        <x:v>Merged across PDFs — Exact/source-linked match</x:v>
      </x:c>
      <x:c r="AF708" s="147" t="str">
        <x:v>Exact WS RATES.pdf name</x:v>
      </x:c>
      <x:c r="AG708" s="147" t="str">
        <x:v>Exact WS RATES.pdf category</x:v>
      </x:c>
      <x:c r="AH708" s="139" t="str">
        <x:v>WS-RATES:20:24</x:v>
      </x:c>
      <x:c r="AI708" s="146"/>
      <x:c r="AJ708" s="146"/>
      <x:c r="AK708" s="146"/>
      <x:c r="AL708" s="146"/>
      <x:c r="AM708" s="146"/>
      <x:c r="AN708" s="147" t="str"/>
    </x:row>
    <x:row r="709">
      <x:c r="A709" s="139" t="str">
        <x:v>RS-000708</x:v>
      </x:c>
      <x:c r="B709" s="147" t="str">
        <x:v>TANGO PC COLOUR 12 FULL</x:v>
      </x:c>
      <x:c r="C709" s="139" t="str">
        <x:v>PENCIL COLOR</x:v>
      </x:c>
      <x:c r="D709" s="139" t="str">
        <x:v>Both</x:v>
      </x:c>
      <x:c r="E709" s="147" t="str">
        <x:v>From initial classified workbook</x:v>
      </x:c>
      <x:c r="F709" s="139" t="str">
        <x:v>Piece</x:v>
      </x:c>
      <x:c r="G709" s="139"/>
      <x:c r="H709" s="139" t="str">
        <x:v>Not stated</x:v>
      </x:c>
      <x:c r="I709" s="139" t="str">
        <x:v>PKR</x:v>
      </x:c>
      <x:c r="J709" s="140" t="n">
        <x:v>164</x:v>
      </x:c>
      <x:c r="K709" s="140" t="n">
        <x:v>152</x:v>
      </x:c>
      <x:c r="L709" s="140" t="n">
        <x:v>164</x:v>
      </x:c>
      <x:c r="M709" s="140" t="n">
        <x:v>152</x:v>
      </x:c>
      <x:c r="N709" s="141" t="n">
        <x:f>L709-M709</x:f>
        <x:v>12</x:v>
      </x:c>
      <x:c r="O709" s="142" t="n">
        <x:f>IF(L709&gt;0,N709/L709,"")</x:f>
        <x:v>0.07317073170731707</x:v>
      </x:c>
      <x:c r="P709" s="142" t="n">
        <x:f>IF(M709&gt;0,N709/M709,"")</x:f>
        <x:v>0.07894736842105263</x:v>
      </x:c>
      <x:c r="Q709" s="141" t="n">
        <x:f>ROUND(L709*(1+'Assumptions'!$B$7)/'Assumptions'!$B$9,0)*'Assumptions'!$B$9</x:f>
        <x:v>180</x:v>
      </x:c>
      <x:c r="R709" s="141" t="n">
        <x:f>Q709-M709</x:f>
        <x:v>28</x:v>
      </x:c>
      <x:c r="S709" s="143" t="n">
        <x:f>'Assumptions'!$B$8</x:f>
        <x:v>12</x:v>
      </x:c>
      <x:c r="T709" s="141" t="n">
        <x:f>N709*S709</x:f>
        <x:v>144</x:v>
      </x:c>
      <x:c r="U709" s="139" t="str">
        <x:v>Source Valid</x:v>
      </x:c>
      <x:c r="V709" s="139" t="str">
        <x:v>High</x:v>
      </x:c>
      <x:c r="W709" s="147" t="str">
        <x:v>Source wholesale and buying prices retained</x:v>
      </x:c>
      <x:c r="X709" s="139" t="str">
        <x:v>Ready</x:v>
      </x:c>
      <x:c r="Y709" s="144" t="b">
        <x:v>1</x:v>
      </x:c>
      <x:c r="Z709" s="139" t="str">
        <x:v>WS RATES.pdf</x:v>
      </x:c>
      <x:c r="AA709" s="139" t="n">
        <x:v>20</x:v>
      </x:c>
      <x:c r="AB709" s="139" t="n">
        <x:v>25</x:v>
      </x:c>
      <x:c r="AC709" s="139" t="str">
        <x:v>TANGO PC COLOUR 12 FULL</x:v>
      </x:c>
      <x:c r="AD709" s="145" t="n">
        <x:v>164</x:v>
      </x:c>
      <x:c r="AE709" s="147" t="str">
        <x:v>Merged across PDFs — Exact/source-linked match</x:v>
      </x:c>
      <x:c r="AF709" s="147" t="str">
        <x:v>Exact WS RATES.pdf name</x:v>
      </x:c>
      <x:c r="AG709" s="147" t="str">
        <x:v>Exact WS RATES.pdf category</x:v>
      </x:c>
      <x:c r="AH709" s="139" t="str">
        <x:v>WS-RATES:20:25</x:v>
      </x:c>
      <x:c r="AI709" s="146"/>
      <x:c r="AJ709" s="146"/>
      <x:c r="AK709" s="146"/>
      <x:c r="AL709" s="146"/>
      <x:c r="AM709" s="146"/>
      <x:c r="AN709" s="147" t="str"/>
    </x:row>
    <x:row r="710">
      <x:c r="A710" s="139" t="str">
        <x:v>RS-000709</x:v>
      </x:c>
      <x:c r="B710" s="147" t="str">
        <x:v>TANGO PC COLOUR 12 HALF</x:v>
      </x:c>
      <x:c r="C710" s="139" t="str">
        <x:v>PENCIL COLOR</x:v>
      </x:c>
      <x:c r="D710" s="139" t="str">
        <x:v>Both</x:v>
      </x:c>
      <x:c r="E710" s="147" t="str">
        <x:v>From initial classified workbook</x:v>
      </x:c>
      <x:c r="F710" s="139" t="str">
        <x:v>Piece</x:v>
      </x:c>
      <x:c r="G710" s="139"/>
      <x:c r="H710" s="139" t="str">
        <x:v>Not stated</x:v>
      </x:c>
      <x:c r="I710" s="139" t="str">
        <x:v>PKR</x:v>
      </x:c>
      <x:c r="J710" s="140" t="n">
        <x:v>82</x:v>
      </x:c>
      <x:c r="K710" s="140" t="n">
        <x:v>74</x:v>
      </x:c>
      <x:c r="L710" s="140" t="n">
        <x:v>82</x:v>
      </x:c>
      <x:c r="M710" s="140" t="n">
        <x:v>74</x:v>
      </x:c>
      <x:c r="N710" s="141" t="n">
        <x:f>L710-M710</x:f>
        <x:v>8</x:v>
      </x:c>
      <x:c r="O710" s="142" t="n">
        <x:f>IF(L710&gt;0,N710/L710,"")</x:f>
        <x:v>0.0975609756097561</x:v>
      </x:c>
      <x:c r="P710" s="142" t="n">
        <x:f>IF(M710&gt;0,N710/M710,"")</x:f>
        <x:v>0.10810810810810811</x:v>
      </x:c>
      <x:c r="Q710" s="141" t="n">
        <x:f>ROUND(L710*(1+'Assumptions'!$B$7)/'Assumptions'!$B$9,0)*'Assumptions'!$B$9</x:f>
        <x:v>90</x:v>
      </x:c>
      <x:c r="R710" s="141" t="n">
        <x:f>Q710-M710</x:f>
        <x:v>16</x:v>
      </x:c>
      <x:c r="S710" s="143" t="n">
        <x:f>'Assumptions'!$B$8</x:f>
        <x:v>12</x:v>
      </x:c>
      <x:c r="T710" s="141" t="n">
        <x:f>N710*S710</x:f>
        <x:v>96</x:v>
      </x:c>
      <x:c r="U710" s="139" t="str">
        <x:v>Source Valid</x:v>
      </x:c>
      <x:c r="V710" s="139" t="str">
        <x:v>High</x:v>
      </x:c>
      <x:c r="W710" s="147" t="str">
        <x:v>Source wholesale and buying prices retained</x:v>
      </x:c>
      <x:c r="X710" s="139" t="str">
        <x:v>Ready</x:v>
      </x:c>
      <x:c r="Y710" s="144" t="b">
        <x:v>1</x:v>
      </x:c>
      <x:c r="Z710" s="139" t="str">
        <x:v>WS RATES.pdf</x:v>
      </x:c>
      <x:c r="AA710" s="139" t="n">
        <x:v>20</x:v>
      </x:c>
      <x:c r="AB710" s="139" t="n">
        <x:v>26</x:v>
      </x:c>
      <x:c r="AC710" s="139" t="str">
        <x:v>TANGO PC COLOUR 12 HALF</x:v>
      </x:c>
      <x:c r="AD710" s="145" t="n">
        <x:v>82</x:v>
      </x:c>
      <x:c r="AE710" s="147" t="str">
        <x:v>Merged across PDFs — Exact/source-linked match</x:v>
      </x:c>
      <x:c r="AF710" s="147" t="str">
        <x:v>Exact WS RATES.pdf name</x:v>
      </x:c>
      <x:c r="AG710" s="147" t="str">
        <x:v>Exact WS RATES.pdf category</x:v>
      </x:c>
      <x:c r="AH710" s="139" t="str">
        <x:v>WS-RATES:20:26</x:v>
      </x:c>
      <x:c r="AI710" s="146"/>
      <x:c r="AJ710" s="146"/>
      <x:c r="AK710" s="146"/>
      <x:c r="AL710" s="146"/>
      <x:c r="AM710" s="146"/>
      <x:c r="AN710" s="147" t="str"/>
    </x:row>
    <x:row r="711">
      <x:c r="A711" s="139" t="str">
        <x:v>RS-000710</x:v>
      </x:c>
      <x:c r="B711" s="147" t="str">
        <x:v>CUTTER WITH BLADE</x:v>
      </x:c>
      <x:c r="C711" s="139" t="str">
        <x:v>CHINA DAIRIES</x:v>
      </x:c>
      <x:c r="D711" s="139" t="str">
        <x:v>Both</x:v>
      </x:c>
      <x:c r="E711" s="147" t="str">
        <x:v>From initial classified workbook</x:v>
      </x:c>
      <x:c r="F711" s="139" t="str">
        <x:v>Piece</x:v>
      </x:c>
      <x:c r="G711" s="139"/>
      <x:c r="H711" s="139" t="str">
        <x:v>Not stated</x:v>
      </x:c>
      <x:c r="I711" s="139" t="str">
        <x:v>PKR</x:v>
      </x:c>
      <x:c r="J711" s="140" t="n">
        <x:v>180</x:v>
      </x:c>
      <x:c r="K711" s="140" t="n">
        <x:v>160</x:v>
      </x:c>
      <x:c r="L711" s="140" t="n">
        <x:v>180</x:v>
      </x:c>
      <x:c r="M711" s="140" t="n">
        <x:v>160</x:v>
      </x:c>
      <x:c r="N711" s="141" t="n">
        <x:f>L711-M711</x:f>
        <x:v>20</x:v>
      </x:c>
      <x:c r="O711" s="142" t="n">
        <x:f>IF(L711&gt;0,N711/L711,"")</x:f>
        <x:v>0.1111111111111111</x:v>
      </x:c>
      <x:c r="P711" s="142" t="n">
        <x:f>IF(M711&gt;0,N711/M711,"")</x:f>
        <x:v>0.125</x:v>
      </x:c>
      <x:c r="Q711" s="141" t="n">
        <x:f>ROUND(L711*(1+'Assumptions'!$B$7)/'Assumptions'!$B$9,0)*'Assumptions'!$B$9</x:f>
        <x:v>200</x:v>
      </x:c>
      <x:c r="R711" s="141" t="n">
        <x:f>Q711-M711</x:f>
        <x:v>40</x:v>
      </x:c>
      <x:c r="S711" s="143" t="n">
        <x:f>'Assumptions'!$B$8</x:f>
        <x:v>12</x:v>
      </x:c>
      <x:c r="T711" s="141" t="n">
        <x:f>N711*S711</x:f>
        <x:v>240</x:v>
      </x:c>
      <x:c r="U711" s="139" t="str">
        <x:v>Source Valid</x:v>
      </x:c>
      <x:c r="V711" s="139" t="str">
        <x:v>High</x:v>
      </x:c>
      <x:c r="W711" s="147" t="str">
        <x:v>Source wholesale and buying prices retained</x:v>
      </x:c>
      <x:c r="X711" s="139" t="str">
        <x:v>Ready</x:v>
      </x:c>
      <x:c r="Y711" s="144" t="b">
        <x:v>1</x:v>
      </x:c>
      <x:c r="Z711" s="139" t="str">
        <x:v>WS RATES.pdf</x:v>
      </x:c>
      <x:c r="AA711" s="139" t="n">
        <x:v>20</x:v>
      </x:c>
      <x:c r="AB711" s="139" t="n">
        <x:v>27</x:v>
      </x:c>
      <x:c r="AC711" s="139" t="str">
        <x:v>CUTTER WITH BLADE</x:v>
      </x:c>
      <x:c r="AD711" s="145" t="n">
        <x:v>180</x:v>
      </x:c>
      <x:c r="AE711" s="147" t="str">
        <x:v>Merged across PDFs — Exact/source-linked match</x:v>
      </x:c>
      <x:c r="AF711" s="147" t="str">
        <x:v>Exact WS RATES.pdf name</x:v>
      </x:c>
      <x:c r="AG711" s="147" t="str">
        <x:v>Exact WS RATES.pdf category</x:v>
      </x:c>
      <x:c r="AH711" s="139" t="str">
        <x:v>WS-RATES:20:27</x:v>
      </x:c>
      <x:c r="AI711" s="146"/>
      <x:c r="AJ711" s="146"/>
      <x:c r="AK711" s="146"/>
      <x:c r="AL711" s="146"/>
      <x:c r="AM711" s="146"/>
      <x:c r="AN711" s="147" t="str"/>
    </x:row>
    <x:row r="712">
      <x:c r="A712" s="139" t="str">
        <x:v>RS-000711</x:v>
      </x:c>
      <x:c r="B712" s="147" t="str">
        <x:v>GATTA KHATA LEDGER 68g N0 6</x:v>
      </x:c>
      <x:c r="C712" s="139" t="str">
        <x:v>GATTA REGISTER</x:v>
      </x:c>
      <x:c r="D712" s="139" t="str">
        <x:v>Both</x:v>
      </x:c>
      <x:c r="E712" s="147" t="str">
        <x:v>From initial classified workbook</x:v>
      </x:c>
      <x:c r="F712" s="139" t="str">
        <x:v>Piece</x:v>
      </x:c>
      <x:c r="G712" s="139"/>
      <x:c r="H712" s="139" t="str">
        <x:v>Not stated</x:v>
      </x:c>
      <x:c r="I712" s="139" t="str">
        <x:v>PKR</x:v>
      </x:c>
      <x:c r="J712" s="140" t="n">
        <x:v>540</x:v>
      </x:c>
      <x:c r="K712" s="140" t="n">
        <x:v>460</x:v>
      </x:c>
      <x:c r="L712" s="140" t="n">
        <x:v>540</x:v>
      </x:c>
      <x:c r="M712" s="140" t="n">
        <x:v>460</x:v>
      </x:c>
      <x:c r="N712" s="141" t="n">
        <x:f>L712-M712</x:f>
        <x:v>80</x:v>
      </x:c>
      <x:c r="O712" s="142" t="n">
        <x:f>IF(L712&gt;0,N712/L712,"")</x:f>
        <x:v>0.14814814814814814</x:v>
      </x:c>
      <x:c r="P712" s="142" t="n">
        <x:f>IF(M712&gt;0,N712/M712,"")</x:f>
        <x:v>0.17391304347826086</x:v>
      </x:c>
      <x:c r="Q712" s="141" t="n">
        <x:f>ROUND(L712*(1+'Assumptions'!$B$7)/'Assumptions'!$B$9,0)*'Assumptions'!$B$9</x:f>
        <x:v>595</x:v>
      </x:c>
      <x:c r="R712" s="141" t="n">
        <x:f>Q712-M712</x:f>
        <x:v>135</x:v>
      </x:c>
      <x:c r="S712" s="143" t="n">
        <x:f>'Assumptions'!$B$8</x:f>
        <x:v>12</x:v>
      </x:c>
      <x:c r="T712" s="141" t="n">
        <x:f>N712*S712</x:f>
        <x:v>960</x:v>
      </x:c>
      <x:c r="U712" s="139" t="str">
        <x:v>Source Valid</x:v>
      </x:c>
      <x:c r="V712" s="139" t="str">
        <x:v>High</x:v>
      </x:c>
      <x:c r="W712" s="147" t="str">
        <x:v>Source wholesale and buying prices retained</x:v>
      </x:c>
      <x:c r="X712" s="139" t="str">
        <x:v>Ready</x:v>
      </x:c>
      <x:c r="Y712" s="144" t="b">
        <x:v>1</x:v>
      </x:c>
      <x:c r="Z712" s="139" t="str">
        <x:v>WS RATES.pdf</x:v>
      </x:c>
      <x:c r="AA712" s="139" t="n">
        <x:v>20</x:v>
      </x:c>
      <x:c r="AB712" s="139" t="n">
        <x:v>28</x:v>
      </x:c>
      <x:c r="AC712" s="139" t="str">
        <x:v>GATTA KHATA LEDGER 68g</x:v>
      </x:c>
      <x:c r="AD712" s="145" t="n">
        <x:v>540</x:v>
      </x:c>
      <x:c r="AE712" s="147" t="str">
        <x:v>Merged across PDFs — Truncated-name completion</x:v>
      </x:c>
      <x:c r="AF712" s="147" t="str">
        <x:v>Completed/updated from WS RATES.pdf</x:v>
      </x:c>
      <x:c r="AG712" s="147" t="str">
        <x:v>Exact WS RATES.pdf category</x:v>
      </x:c>
      <x:c r="AH712" s="139" t="str">
        <x:v>WS-RATES:20:28</x:v>
      </x:c>
      <x:c r="AI712" s="146"/>
      <x:c r="AJ712" s="146"/>
      <x:c r="AK712" s="146"/>
      <x:c r="AL712" s="146"/>
      <x:c r="AM712" s="146"/>
      <x:c r="AN712" s="147" t="str"/>
    </x:row>
    <x:row r="713">
      <x:c r="A713" s="139" t="str">
        <x:v>RS-000712</x:v>
      </x:c>
      <x:c r="B713" s="147" t="str">
        <x:v>GATTA KHATA LEDGER 68g NO 5</x:v>
      </x:c>
      <x:c r="C713" s="139" t="str">
        <x:v>GATTA REGISTER</x:v>
      </x:c>
      <x:c r="D713" s="139" t="str">
        <x:v>Both</x:v>
      </x:c>
      <x:c r="E713" s="147" t="str">
        <x:v>From initial classified workbook</x:v>
      </x:c>
      <x:c r="F713" s="139" t="str">
        <x:v>Piece</x:v>
      </x:c>
      <x:c r="G713" s="139"/>
      <x:c r="H713" s="139" t="str">
        <x:v>Not stated</x:v>
      </x:c>
      <x:c r="I713" s="139" t="str">
        <x:v>PKR</x:v>
      </x:c>
      <x:c r="J713" s="140" t="n">
        <x:v>450</x:v>
      </x:c>
      <x:c r="K713" s="140" t="n">
        <x:v>380</x:v>
      </x:c>
      <x:c r="L713" s="140" t="n">
        <x:v>450</x:v>
      </x:c>
      <x:c r="M713" s="140" t="n">
        <x:v>380</x:v>
      </x:c>
      <x:c r="N713" s="141" t="n">
        <x:f>L713-M713</x:f>
        <x:v>70</x:v>
      </x:c>
      <x:c r="O713" s="142" t="n">
        <x:f>IF(L713&gt;0,N713/L713,"")</x:f>
        <x:v>0.15555555555555556</x:v>
      </x:c>
      <x:c r="P713" s="142" t="n">
        <x:f>IF(M713&gt;0,N713/M713,"")</x:f>
        <x:v>0.18421052631578946</x:v>
      </x:c>
      <x:c r="Q713" s="141" t="n">
        <x:f>ROUND(L713*(1+'Assumptions'!$B$7)/'Assumptions'!$B$9,0)*'Assumptions'!$B$9</x:f>
        <x:v>495</x:v>
      </x:c>
      <x:c r="R713" s="141" t="n">
        <x:f>Q713-M713</x:f>
        <x:v>115</x:v>
      </x:c>
      <x:c r="S713" s="143" t="n">
        <x:f>'Assumptions'!$B$8</x:f>
        <x:v>12</x:v>
      </x:c>
      <x:c r="T713" s="141" t="n">
        <x:f>N713*S713</x:f>
        <x:v>840</x:v>
      </x:c>
      <x:c r="U713" s="139" t="str">
        <x:v>Source Valid</x:v>
      </x:c>
      <x:c r="V713" s="139" t="str">
        <x:v>High</x:v>
      </x:c>
      <x:c r="W713" s="147" t="str">
        <x:v>Source wholesale and buying prices retained</x:v>
      </x:c>
      <x:c r="X713" s="139" t="str">
        <x:v>Ready</x:v>
      </x:c>
      <x:c r="Y713" s="144" t="b">
        <x:v>1</x:v>
      </x:c>
      <x:c r="Z713" s="139" t="str">
        <x:v>WS RATES.pdf</x:v>
      </x:c>
      <x:c r="AA713" s="139" t="n">
        <x:v>20</x:v>
      </x:c>
      <x:c r="AB713" s="139" t="n">
        <x:v>29</x:v>
      </x:c>
      <x:c r="AC713" s="139" t="str">
        <x:v>GATTA KHATA LEDGER 68g</x:v>
      </x:c>
      <x:c r="AD713" s="145" t="n">
        <x:v>450</x:v>
      </x:c>
      <x:c r="AE713" s="147" t="str">
        <x:v>Merged across PDFs — Truncated-name completion</x:v>
      </x:c>
      <x:c r="AF713" s="147" t="str">
        <x:v>Completed/updated from WS RATES.pdf</x:v>
      </x:c>
      <x:c r="AG713" s="147" t="str">
        <x:v>Exact WS RATES.pdf category</x:v>
      </x:c>
      <x:c r="AH713" s="139" t="str">
        <x:v>WS-RATES:20:29</x:v>
      </x:c>
      <x:c r="AI713" s="146"/>
      <x:c r="AJ713" s="146"/>
      <x:c r="AK713" s="146"/>
      <x:c r="AL713" s="146"/>
      <x:c r="AM713" s="146"/>
      <x:c r="AN713" s="147" t="str"/>
    </x:row>
    <x:row r="714">
      <x:c r="A714" s="139" t="str">
        <x:v>RS-000713</x:v>
      </x:c>
      <x:c r="B714" s="147" t="str">
        <x:v>DUX HEAVY DUTY STAPLER 3500</x:v>
      </x:c>
      <x:c r="C714" s="139" t="str">
        <x:v>STAPLERS</x:v>
      </x:c>
      <x:c r="D714" s="139" t="str">
        <x:v>Both</x:v>
      </x:c>
      <x:c r="E714" s="147" t="str">
        <x:v>From initial classified workbook</x:v>
      </x:c>
      <x:c r="F714" s="139" t="str">
        <x:v>Piece</x:v>
      </x:c>
      <x:c r="G714" s="139"/>
      <x:c r="H714" s="139" t="str">
        <x:v>Not stated</x:v>
      </x:c>
      <x:c r="I714" s="139" t="str">
        <x:v>PKR</x:v>
      </x:c>
      <x:c r="J714" s="140" t="n">
        <x:v>4600</x:v>
      </x:c>
      <x:c r="K714" s="140" t="n">
        <x:v>3980</x:v>
      </x:c>
      <x:c r="L714" s="140" t="n">
        <x:v>4600</x:v>
      </x:c>
      <x:c r="M714" s="140" t="n">
        <x:v>3980</x:v>
      </x:c>
      <x:c r="N714" s="141" t="n">
        <x:f>L714-M714</x:f>
        <x:v>620</x:v>
      </x:c>
      <x:c r="O714" s="142" t="n">
        <x:f>IF(L714&gt;0,N714/L714,"")</x:f>
        <x:v>0.13478260869565217</x:v>
      </x:c>
      <x:c r="P714" s="142" t="n">
        <x:f>IF(M714&gt;0,N714/M714,"")</x:f>
        <x:v>0.15577889447236182</x:v>
      </x:c>
      <x:c r="Q714" s="141" t="n">
        <x:f>ROUND(L714*(1+'Assumptions'!$B$7)/'Assumptions'!$B$9,0)*'Assumptions'!$B$9</x:f>
        <x:v>5060</x:v>
      </x:c>
      <x:c r="R714" s="141" t="n">
        <x:f>Q714-M714</x:f>
        <x:v>1080</x:v>
      </x:c>
      <x:c r="S714" s="143" t="n">
        <x:f>'Assumptions'!$B$8</x:f>
        <x:v>12</x:v>
      </x:c>
      <x:c r="T714" s="141" t="n">
        <x:f>N714*S714</x:f>
        <x:v>7440</x:v>
      </x:c>
      <x:c r="U714" s="139" t="str">
        <x:v>Source Valid</x:v>
      </x:c>
      <x:c r="V714" s="139" t="str">
        <x:v>High</x:v>
      </x:c>
      <x:c r="W714" s="147" t="str">
        <x:v>Source wholesale and buying prices retained</x:v>
      </x:c>
      <x:c r="X714" s="139" t="str">
        <x:v>Ready</x:v>
      </x:c>
      <x:c r="Y714" s="144" t="b">
        <x:v>1</x:v>
      </x:c>
      <x:c r="Z714" s="139" t="str">
        <x:v>WS RATES.pdf</x:v>
      </x:c>
      <x:c r="AA714" s="139" t="n">
        <x:v>20</x:v>
      </x:c>
      <x:c r="AB714" s="139" t="n">
        <x:v>30</x:v>
      </x:c>
      <x:c r="AC714" s="139" t="str">
        <x:v>DUX HEAVY DUTY STAPLER</x:v>
      </x:c>
      <x:c r="AD714" s="145" t="n">
        <x:v>4600</x:v>
      </x:c>
      <x:c r="AE714" s="147" t="str">
        <x:v>Merged across PDFs — Truncated-name completion</x:v>
      </x:c>
      <x:c r="AF714" s="147" t="str">
        <x:v>Completed/updated from WS RATES.pdf</x:v>
      </x:c>
      <x:c r="AG714" s="147" t="str">
        <x:v>Exact WS RATES.pdf category</x:v>
      </x:c>
      <x:c r="AH714" s="139" t="str">
        <x:v>WS-RATES:20:30</x:v>
      </x:c>
      <x:c r="AI714" s="146"/>
      <x:c r="AJ714" s="146"/>
      <x:c r="AK714" s="146"/>
      <x:c r="AL714" s="146"/>
      <x:c r="AM714" s="146"/>
      <x:c r="AN714" s="147" t="str"/>
    </x:row>
    <x:row r="715">
      <x:c r="A715" s="139" t="str">
        <x:v>RS-000714</x:v>
      </x:c>
      <x:c r="B715" s="147" t="str">
        <x:v>DUX HEAVY DUTY STAPLER 2500</x:v>
      </x:c>
      <x:c r="C715" s="139" t="str">
        <x:v>STAPLERS</x:v>
      </x:c>
      <x:c r="D715" s="139" t="str">
        <x:v>Both</x:v>
      </x:c>
      <x:c r="E715" s="147" t="str">
        <x:v>From initial classified workbook</x:v>
      </x:c>
      <x:c r="F715" s="139" t="str">
        <x:v>Piece</x:v>
      </x:c>
      <x:c r="G715" s="139"/>
      <x:c r="H715" s="139" t="str">
        <x:v>Not stated</x:v>
      </x:c>
      <x:c r="I715" s="139" t="str">
        <x:v>PKR</x:v>
      </x:c>
      <x:c r="J715" s="140" t="n">
        <x:v>3600</x:v>
      </x:c>
      <x:c r="K715" s="140" t="n">
        <x:v>2950</x:v>
      </x:c>
      <x:c r="L715" s="140" t="n">
        <x:v>3600</x:v>
      </x:c>
      <x:c r="M715" s="140" t="n">
        <x:v>2950</x:v>
      </x:c>
      <x:c r="N715" s="141" t="n">
        <x:f>L715-M715</x:f>
        <x:v>650</x:v>
      </x:c>
      <x:c r="O715" s="142" t="n">
        <x:f>IF(L715&gt;0,N715/L715,"")</x:f>
        <x:v>0.18055555555555555</x:v>
      </x:c>
      <x:c r="P715" s="142" t="n">
        <x:f>IF(M715&gt;0,N715/M715,"")</x:f>
        <x:v>0.22033898305084745</x:v>
      </x:c>
      <x:c r="Q715" s="141" t="n">
        <x:f>ROUND(L715*(1+'Assumptions'!$B$7)/'Assumptions'!$B$9,0)*'Assumptions'!$B$9</x:f>
        <x:v>3960</x:v>
      </x:c>
      <x:c r="R715" s="141" t="n">
        <x:f>Q715-M715</x:f>
        <x:v>1010</x:v>
      </x:c>
      <x:c r="S715" s="143" t="n">
        <x:f>'Assumptions'!$B$8</x:f>
        <x:v>12</x:v>
      </x:c>
      <x:c r="T715" s="141" t="n">
        <x:f>N715*S715</x:f>
        <x:v>7800</x:v>
      </x:c>
      <x:c r="U715" s="139" t="str">
        <x:v>Source Valid</x:v>
      </x:c>
      <x:c r="V715" s="139" t="str">
        <x:v>High</x:v>
      </x:c>
      <x:c r="W715" s="147" t="str">
        <x:v>Source wholesale and buying prices retained</x:v>
      </x:c>
      <x:c r="X715" s="139" t="str">
        <x:v>Ready</x:v>
      </x:c>
      <x:c r="Y715" s="144" t="b">
        <x:v>1</x:v>
      </x:c>
      <x:c r="Z715" s="139" t="str">
        <x:v>WS RATES.pdf</x:v>
      </x:c>
      <x:c r="AA715" s="139" t="n">
        <x:v>20</x:v>
      </x:c>
      <x:c r="AB715" s="139" t="n">
        <x:v>31</x:v>
      </x:c>
      <x:c r="AC715" s="139" t="str">
        <x:v>DUX HEAVY DUTY STAPLER</x:v>
      </x:c>
      <x:c r="AD715" s="145" t="n">
        <x:v>3600</x:v>
      </x:c>
      <x:c r="AE715" s="147" t="str">
        <x:v>Merged across PDFs — Truncated-name completion</x:v>
      </x:c>
      <x:c r="AF715" s="147" t="str">
        <x:v>Completed/updated from WS RATES.pdf</x:v>
      </x:c>
      <x:c r="AG715" s="147" t="str">
        <x:v>Exact WS RATES.pdf category</x:v>
      </x:c>
      <x:c r="AH715" s="139" t="str">
        <x:v>WS-RATES:20:31</x:v>
      </x:c>
      <x:c r="AI715" s="146"/>
      <x:c r="AJ715" s="146"/>
      <x:c r="AK715" s="146"/>
      <x:c r="AL715" s="146"/>
      <x:c r="AM715" s="146"/>
      <x:c r="AN715" s="147" t="str"/>
    </x:row>
    <x:row r="716">
      <x:c r="A716" s="139" t="str">
        <x:v>RS-000715</x:v>
      </x:c>
      <x:c r="B716" s="147" t="str">
        <x:v>CHINA PAINT MARKER SMALL</x:v>
      </x:c>
      <x:c r="C716" s="139" t="str">
        <x:v>PAINT MARKERS</x:v>
      </x:c>
      <x:c r="D716" s="139" t="str">
        <x:v>Both</x:v>
      </x:c>
      <x:c r="E716" s="147" t="str">
        <x:v>From initial classified workbook</x:v>
      </x:c>
      <x:c r="F716" s="139" t="str">
        <x:v>Piece</x:v>
      </x:c>
      <x:c r="G716" s="139"/>
      <x:c r="H716" s="139" t="str">
        <x:v>Not stated</x:v>
      </x:c>
      <x:c r="I716" s="139" t="str">
        <x:v>PKR</x:v>
      </x:c>
      <x:c r="J716" s="140" t="n">
        <x:v>85</x:v>
      </x:c>
      <x:c r="K716" s="140" t="n">
        <x:v>75</x:v>
      </x:c>
      <x:c r="L716" s="140" t="n">
        <x:v>85</x:v>
      </x:c>
      <x:c r="M716" s="140" t="n">
        <x:v>75</x:v>
      </x:c>
      <x:c r="N716" s="141" t="n">
        <x:f>L716-M716</x:f>
        <x:v>10</x:v>
      </x:c>
      <x:c r="O716" s="142" t="n">
        <x:f>IF(L716&gt;0,N716/L716,"")</x:f>
        <x:v>0.11764705882352941</x:v>
      </x:c>
      <x:c r="P716" s="142" t="n">
        <x:f>IF(M716&gt;0,N716/M716,"")</x:f>
        <x:v>0.13333333333333333</x:v>
      </x:c>
      <x:c r="Q716" s="141" t="n">
        <x:f>ROUND(L716*(1+'Assumptions'!$B$7)/'Assumptions'!$B$9,0)*'Assumptions'!$B$9</x:f>
        <x:v>95</x:v>
      </x:c>
      <x:c r="R716" s="141" t="n">
        <x:f>Q716-M716</x:f>
        <x:v>20</x:v>
      </x:c>
      <x:c r="S716" s="143" t="n">
        <x:f>'Assumptions'!$B$8</x:f>
        <x:v>12</x:v>
      </x:c>
      <x:c r="T716" s="141" t="n">
        <x:f>N716*S716</x:f>
        <x:v>120</x:v>
      </x:c>
      <x:c r="U716" s="139" t="str">
        <x:v>Source Valid</x:v>
      </x:c>
      <x:c r="V716" s="139" t="str">
        <x:v>High</x:v>
      </x:c>
      <x:c r="W716" s="147" t="str">
        <x:v>Source wholesale and buying prices retained</x:v>
      </x:c>
      <x:c r="X716" s="139" t="str">
        <x:v>Ready</x:v>
      </x:c>
      <x:c r="Y716" s="144" t="b">
        <x:v>1</x:v>
      </x:c>
      <x:c r="Z716" s="139" t="str">
        <x:v>WS RATES.pdf</x:v>
      </x:c>
      <x:c r="AA716" s="139" t="n">
        <x:v>20</x:v>
      </x:c>
      <x:c r="AB716" s="139" t="n">
        <x:v>32</x:v>
      </x:c>
      <x:c r="AC716" s="139" t="str">
        <x:v>CHINA PAINT MARKER SMAL</x:v>
      </x:c>
      <x:c r="AD716" s="145" t="n">
        <x:v>85</x:v>
      </x:c>
      <x:c r="AE716" s="147" t="str">
        <x:v>Merged across PDFs — Truncated-name completion</x:v>
      </x:c>
      <x:c r="AF716" s="147" t="str">
        <x:v>Completed/updated from WS RATES.pdf</x:v>
      </x:c>
      <x:c r="AG716" s="147" t="str">
        <x:v>Exact WS RATES.pdf category</x:v>
      </x:c>
      <x:c r="AH716" s="139" t="str">
        <x:v>WS-RATES:20:32</x:v>
      </x:c>
      <x:c r="AI716" s="146"/>
      <x:c r="AJ716" s="146"/>
      <x:c r="AK716" s="146"/>
      <x:c r="AL716" s="146"/>
      <x:c r="AM716" s="146"/>
      <x:c r="AN716" s="147" t="str"/>
    </x:row>
    <x:row r="717">
      <x:c r="A717" s="139" t="str">
        <x:v>RS-000716</x:v>
      </x:c>
      <x:c r="B717" s="147" t="str">
        <x:v>DUX SMILEY ERASER JAR</x:v>
      </x:c>
      <x:c r="C717" s="139" t="str">
        <x:v>ERASERS</x:v>
      </x:c>
      <x:c r="D717" s="139" t="str">
        <x:v>Wholesale/Bulk</x:v>
      </x:c>
      <x:c r="E717" s="147" t="str">
        <x:v>From initial classified workbook</x:v>
      </x:c>
      <x:c r="F717" s="139" t="str">
        <x:v>Jar</x:v>
      </x:c>
      <x:c r="G717" s="139"/>
      <x:c r="H717" s="139" t="str">
        <x:v>Not stated</x:v>
      </x:c>
      <x:c r="I717" s="139" t="str">
        <x:v>PKR</x:v>
      </x:c>
      <x:c r="J717" s="140" t="n">
        <x:v>370</x:v>
      </x:c>
      <x:c r="K717" s="140" t="n">
        <x:v>335</x:v>
      </x:c>
      <x:c r="L717" s="140" t="n">
        <x:v>370</x:v>
      </x:c>
      <x:c r="M717" s="140" t="n">
        <x:v>335</x:v>
      </x:c>
      <x:c r="N717" s="141" t="n">
        <x:f>L717-M717</x:f>
        <x:v>35</x:v>
      </x:c>
      <x:c r="O717" s="142" t="n">
        <x:f>IF(L717&gt;0,N717/L717,"")</x:f>
        <x:v>0.0945945945945946</x:v>
      </x:c>
      <x:c r="P717" s="142" t="n">
        <x:f>IF(M717&gt;0,N717/M717,"")</x:f>
        <x:v>0.1044776119402985</x:v>
      </x:c>
      <x:c r="Q717" s="141" t="n">
        <x:f>ROUND(L717*(1+'Assumptions'!$B$7)/'Assumptions'!$B$9,0)*'Assumptions'!$B$9</x:f>
        <x:v>405</x:v>
      </x:c>
      <x:c r="R717" s="141" t="n">
        <x:f>Q717-M717</x:f>
        <x:v>70</x:v>
      </x:c>
      <x:c r="S717" s="143" t="n">
        <x:f>'Assumptions'!$B$8</x:f>
        <x:v>12</x:v>
      </x:c>
      <x:c r="T717" s="141" t="n">
        <x:f>N717*S717</x:f>
        <x:v>420</x:v>
      </x:c>
      <x:c r="U717" s="139" t="str">
        <x:v>Source Valid</x:v>
      </x:c>
      <x:c r="V717" s="139" t="str">
        <x:v>High</x:v>
      </x:c>
      <x:c r="W717" s="147" t="str">
        <x:v>Source wholesale and buying prices retained</x:v>
      </x:c>
      <x:c r="X717" s="139" t="str">
        <x:v>Ready</x:v>
      </x:c>
      <x:c r="Y717" s="144" t="b">
        <x:v>1</x:v>
      </x:c>
      <x:c r="Z717" s="139" t="str">
        <x:v>WS RATES.pdf</x:v>
      </x:c>
      <x:c r="AA717" s="139" t="n">
        <x:v>20</x:v>
      </x:c>
      <x:c r="AB717" s="139" t="n">
        <x:v>33</x:v>
      </x:c>
      <x:c r="AC717" s="139" t="str">
        <x:v>DUX SMILEY ERASER JAR</x:v>
      </x:c>
      <x:c r="AD717" s="145" t="n">
        <x:v>370</x:v>
      </x:c>
      <x:c r="AE717" s="147" t="str">
        <x:v>Merged across PDFs — Exact/source-linked match</x:v>
      </x:c>
      <x:c r="AF717" s="147" t="str">
        <x:v>Exact WS RATES.pdf name</x:v>
      </x:c>
      <x:c r="AG717" s="147" t="str">
        <x:v>Exact WS RATES.pdf category</x:v>
      </x:c>
      <x:c r="AH717" s="139" t="str">
        <x:v>WS-RATES:20:33</x:v>
      </x:c>
      <x:c r="AI717" s="146"/>
      <x:c r="AJ717" s="146"/>
      <x:c r="AK717" s="146"/>
      <x:c r="AL717" s="146"/>
      <x:c r="AM717" s="146"/>
      <x:c r="AN717" s="147" t="str"/>
    </x:row>
    <x:row r="718">
      <x:c r="A718" s="139" t="str">
        <x:v>RS-000717</x:v>
      </x:c>
      <x:c r="B718" s="147" t="str">
        <x:v>DUX 24 COLOUR PENCIL BOX</x:v>
      </x:c>
      <x:c r="C718" s="139" t="str">
        <x:v>PENCIL COLOR</x:v>
      </x:c>
      <x:c r="D718" s="139" t="str">
        <x:v>Both</x:v>
      </x:c>
      <x:c r="E718" s="147" t="str">
        <x:v>From initial classified workbook</x:v>
      </x:c>
      <x:c r="F718" s="139" t="str">
        <x:v>Box</x:v>
      </x:c>
      <x:c r="G718" s="139"/>
      <x:c r="H718" s="139" t="str">
        <x:v>Not stated</x:v>
      </x:c>
      <x:c r="I718" s="139" t="str">
        <x:v>PKR</x:v>
      </x:c>
      <x:c r="J718" s="140" t="n">
        <x:v>530</x:v>
      </x:c>
      <x:c r="K718" s="140" t="n">
        <x:v>510</x:v>
      </x:c>
      <x:c r="L718" s="140" t="n">
        <x:v>530</x:v>
      </x:c>
      <x:c r="M718" s="140" t="n">
        <x:v>510</x:v>
      </x:c>
      <x:c r="N718" s="141" t="n">
        <x:f>L718-M718</x:f>
        <x:v>20</x:v>
      </x:c>
      <x:c r="O718" s="142" t="n">
        <x:f>IF(L718&gt;0,N718/L718,"")</x:f>
        <x:v>0.03773584905660377</x:v>
      </x:c>
      <x:c r="P718" s="142" t="n">
        <x:f>IF(M718&gt;0,N718/M718,"")</x:f>
        <x:v>0.0392156862745098</x:v>
      </x:c>
      <x:c r="Q718" s="141" t="n">
        <x:f>ROUND(L718*(1+'Assumptions'!$B$7)/'Assumptions'!$B$9,0)*'Assumptions'!$B$9</x:f>
        <x:v>585</x:v>
      </x:c>
      <x:c r="R718" s="141" t="n">
        <x:f>Q718-M718</x:f>
        <x:v>75</x:v>
      </x:c>
      <x:c r="S718" s="143" t="n">
        <x:f>'Assumptions'!$B$8</x:f>
        <x:v>12</x:v>
      </x:c>
      <x:c r="T718" s="141" t="n">
        <x:f>N718*S718</x:f>
        <x:v>240</x:v>
      </x:c>
      <x:c r="U718" s="139" t="str">
        <x:v>Source Valid</x:v>
      </x:c>
      <x:c r="V718" s="139" t="str">
        <x:v>High</x:v>
      </x:c>
      <x:c r="W718" s="147" t="str">
        <x:v>Source wholesale and buying prices retained</x:v>
      </x:c>
      <x:c r="X718" s="139" t="str">
        <x:v>Ready</x:v>
      </x:c>
      <x:c r="Y718" s="144" t="b">
        <x:v>1</x:v>
      </x:c>
      <x:c r="Z718" s="139" t="str">
        <x:v>WS RATES.pdf</x:v>
      </x:c>
      <x:c r="AA718" s="139" t="n">
        <x:v>20</x:v>
      </x:c>
      <x:c r="AB718" s="139" t="n">
        <x:v>34</x:v>
      </x:c>
      <x:c r="AC718" s="139" t="str">
        <x:v>DUX 24 COLOUR PENCIL BO</x:v>
      </x:c>
      <x:c r="AD718" s="145" t="n">
        <x:v>530</x:v>
      </x:c>
      <x:c r="AE718" s="147" t="str">
        <x:v>Merged across PDFs — Truncated-name completion</x:v>
      </x:c>
      <x:c r="AF718" s="147" t="str">
        <x:v>Completed/updated from WS RATES.pdf</x:v>
      </x:c>
      <x:c r="AG718" s="147" t="str">
        <x:v>Exact WS RATES.pdf category</x:v>
      </x:c>
      <x:c r="AH718" s="139" t="str">
        <x:v>WS-RATES:20:34</x:v>
      </x:c>
      <x:c r="AI718" s="146"/>
      <x:c r="AJ718" s="146"/>
      <x:c r="AK718" s="146"/>
      <x:c r="AL718" s="146"/>
      <x:c r="AM718" s="146"/>
      <x:c r="AN718" s="147" t="str"/>
    </x:row>
    <x:row r="719">
      <x:c r="A719" s="139" t="str">
        <x:v>RS-000718</x:v>
      </x:c>
      <x:c r="B719" s="147" t="str">
        <x:v>DUX SPRING PEN</x:v>
      </x:c>
      <x:c r="C719" s="139" t="str">
        <x:v>Fountain pen</x:v>
      </x:c>
      <x:c r="D719" s="139" t="str">
        <x:v>Both</x:v>
      </x:c>
      <x:c r="E719" s="147" t="str">
        <x:v>From initial classified workbook</x:v>
      </x:c>
      <x:c r="F719" s="139" t="str">
        <x:v>Piece</x:v>
      </x:c>
      <x:c r="G719" s="139"/>
      <x:c r="H719" s="139" t="str">
        <x:v>Not stated</x:v>
      </x:c>
      <x:c r="I719" s="139" t="str">
        <x:v>PKR</x:v>
      </x:c>
      <x:c r="J719" s="140" t="n">
        <x:v>710</x:v>
      </x:c>
      <x:c r="K719" s="140" t="n">
        <x:v>663</x:v>
      </x:c>
      <x:c r="L719" s="140" t="n">
        <x:v>710</x:v>
      </x:c>
      <x:c r="M719" s="140" t="n">
        <x:v>663</x:v>
      </x:c>
      <x:c r="N719" s="141" t="n">
        <x:f>L719-M719</x:f>
        <x:v>47</x:v>
      </x:c>
      <x:c r="O719" s="142" t="n">
        <x:f>IF(L719&gt;0,N719/L719,"")</x:f>
        <x:v>0.06619718309859154</x:v>
      </x:c>
      <x:c r="P719" s="142" t="n">
        <x:f>IF(M719&gt;0,N719/M719,"")</x:f>
        <x:v>0.07088989441930618</x:v>
      </x:c>
      <x:c r="Q719" s="141" t="n">
        <x:f>ROUND(L719*(1+'Assumptions'!$B$7)/'Assumptions'!$B$9,0)*'Assumptions'!$B$9</x:f>
        <x:v>780</x:v>
      </x:c>
      <x:c r="R719" s="141" t="n">
        <x:f>Q719-M719</x:f>
        <x:v>117</x:v>
      </x:c>
      <x:c r="S719" s="143" t="n">
        <x:f>'Assumptions'!$B$8</x:f>
        <x:v>12</x:v>
      </x:c>
      <x:c r="T719" s="141" t="n">
        <x:f>N719*S719</x:f>
        <x:v>564</x:v>
      </x:c>
      <x:c r="U719" s="139" t="str">
        <x:v>Source Valid</x:v>
      </x:c>
      <x:c r="V719" s="139" t="str">
        <x:v>High</x:v>
      </x:c>
      <x:c r="W719" s="147" t="str">
        <x:v>Source wholesale and buying prices retained</x:v>
      </x:c>
      <x:c r="X719" s="139" t="str">
        <x:v>Ready</x:v>
      </x:c>
      <x:c r="Y719" s="144" t="b">
        <x:v>1</x:v>
      </x:c>
      <x:c r="Z719" s="139" t="str">
        <x:v>WS RATES.pdf</x:v>
      </x:c>
      <x:c r="AA719" s="139" t="n">
        <x:v>20</x:v>
      </x:c>
      <x:c r="AB719" s="139" t="n">
        <x:v>35</x:v>
      </x:c>
      <x:c r="AC719" s="139" t="str">
        <x:v>DUX SPRING PEN</x:v>
      </x:c>
      <x:c r="AD719" s="145" t="n">
        <x:v>710</x:v>
      </x:c>
      <x:c r="AE719" s="147" t="str">
        <x:v>Merged across PDFs — Exact/source-linked match</x:v>
      </x:c>
      <x:c r="AF719" s="147" t="str">
        <x:v>Exact WS RATES.pdf name</x:v>
      </x:c>
      <x:c r="AG719" s="147" t="str">
        <x:v>Exact WS RATES.pdf category</x:v>
      </x:c>
      <x:c r="AH719" s="139" t="str">
        <x:v>WS-RATES:20:35</x:v>
      </x:c>
      <x:c r="AI719" s="146"/>
      <x:c r="AJ719" s="146"/>
      <x:c r="AK719" s="146"/>
      <x:c r="AL719" s="146"/>
      <x:c r="AM719" s="146"/>
      <x:c r="AN719" s="147" t="str"/>
    </x:row>
    <x:row r="720">
      <x:c r="A720" s="139" t="str">
        <x:v>RS-000719</x:v>
      </x:c>
      <x:c r="B720" s="147" t="str">
        <x:v>ORO R6 GALAXY</x:v>
      </x:c>
      <x:c r="C720" s="139" t="str">
        <x:v>GEL PEN</x:v>
      </x:c>
      <x:c r="D720" s="139" t="str">
        <x:v>Both</x:v>
      </x:c>
      <x:c r="E720" s="147" t="str">
        <x:v>From initial classified workbook</x:v>
      </x:c>
      <x:c r="F720" s="139" t="str">
        <x:v>Piece</x:v>
      </x:c>
      <x:c r="G720" s="139"/>
      <x:c r="H720" s="139" t="str">
        <x:v>Not stated</x:v>
      </x:c>
      <x:c r="I720" s="139" t="str">
        <x:v>PKR</x:v>
      </x:c>
      <x:c r="J720" s="140" t="n">
        <x:v>340</x:v>
      </x:c>
      <x:c r="K720" s="140" t="n">
        <x:v>320</x:v>
      </x:c>
      <x:c r="L720" s="140" t="n">
        <x:v>340</x:v>
      </x:c>
      <x:c r="M720" s="140" t="n">
        <x:v>320</x:v>
      </x:c>
      <x:c r="N720" s="141" t="n">
        <x:f>L720-M720</x:f>
        <x:v>20</x:v>
      </x:c>
      <x:c r="O720" s="142" t="n">
        <x:f>IF(L720&gt;0,N720/L720,"")</x:f>
        <x:v>0.058823529411764705</x:v>
      </x:c>
      <x:c r="P720" s="142" t="n">
        <x:f>IF(M720&gt;0,N720/M720,"")</x:f>
        <x:v>0.0625</x:v>
      </x:c>
      <x:c r="Q720" s="141" t="n">
        <x:f>ROUND(L720*(1+'Assumptions'!$B$7)/'Assumptions'!$B$9,0)*'Assumptions'!$B$9</x:f>
        <x:v>375</x:v>
      </x:c>
      <x:c r="R720" s="141" t="n">
        <x:f>Q720-M720</x:f>
        <x:v>55</x:v>
      </x:c>
      <x:c r="S720" s="143" t="n">
        <x:f>'Assumptions'!$B$8</x:f>
        <x:v>12</x:v>
      </x:c>
      <x:c r="T720" s="141" t="n">
        <x:f>N720*S720</x:f>
        <x:v>240</x:v>
      </x:c>
      <x:c r="U720" s="139" t="str">
        <x:v>Source Valid</x:v>
      </x:c>
      <x:c r="V720" s="139" t="str">
        <x:v>High</x:v>
      </x:c>
      <x:c r="W720" s="147" t="str">
        <x:v>Source wholesale and buying prices retained</x:v>
      </x:c>
      <x:c r="X720" s="139" t="str">
        <x:v>Ready</x:v>
      </x:c>
      <x:c r="Y720" s="144" t="b">
        <x:v>1</x:v>
      </x:c>
      <x:c r="Z720" s="139" t="str">
        <x:v>WS RATES.pdf</x:v>
      </x:c>
      <x:c r="AA720" s="139" t="n">
        <x:v>20</x:v>
      </x:c>
      <x:c r="AB720" s="139" t="n">
        <x:v>36</x:v>
      </x:c>
      <x:c r="AC720" s="139" t="str">
        <x:v>ORO R6 GALAXY</x:v>
      </x:c>
      <x:c r="AD720" s="145" t="n">
        <x:v>340</x:v>
      </x:c>
      <x:c r="AE720" s="147" t="str">
        <x:v>Merged across PDFs — Exact/source-linked match</x:v>
      </x:c>
      <x:c r="AF720" s="147" t="str">
        <x:v>Exact WS RATES.pdf name</x:v>
      </x:c>
      <x:c r="AG720" s="147" t="str">
        <x:v>Exact WS RATES.pdf category</x:v>
      </x:c>
      <x:c r="AH720" s="139" t="str">
        <x:v>WS-RATES:20:36</x:v>
      </x:c>
      <x:c r="AI720" s="146"/>
      <x:c r="AJ720" s="146"/>
      <x:c r="AK720" s="146"/>
      <x:c r="AL720" s="146"/>
      <x:c r="AM720" s="146"/>
      <x:c r="AN720" s="147" t="str"/>
    </x:row>
    <x:row r="721">
      <x:c r="A721" s="139" t="str">
        <x:v>RS-000720</x:v>
      </x:c>
      <x:c r="B721" s="147" t="str">
        <x:v>WHITE BOARD QAIDA</x:v>
      </x:c>
      <x:c r="C721" s="139" t="str">
        <x:v>QAIDA</x:v>
      </x:c>
      <x:c r="D721" s="139" t="str">
        <x:v>Both</x:v>
      </x:c>
      <x:c r="E721" s="147" t="str">
        <x:v>From initial classified workbook</x:v>
      </x:c>
      <x:c r="F721" s="139" t="str">
        <x:v>Piece</x:v>
      </x:c>
      <x:c r="G721" s="139"/>
      <x:c r="H721" s="139" t="str">
        <x:v>Not stated</x:v>
      </x:c>
      <x:c r="I721" s="139" t="str">
        <x:v>PKR</x:v>
      </x:c>
      <x:c r="J721" s="140" t="n">
        <x:v>140</x:v>
      </x:c>
      <x:c r="K721" s="140" t="n">
        <x:v>120</x:v>
      </x:c>
      <x:c r="L721" s="140" t="n">
        <x:v>140</x:v>
      </x:c>
      <x:c r="M721" s="140" t="n">
        <x:v>120</x:v>
      </x:c>
      <x:c r="N721" s="141" t="n">
        <x:f>L721-M721</x:f>
        <x:v>20</x:v>
      </x:c>
      <x:c r="O721" s="142" t="n">
        <x:f>IF(L721&gt;0,N721/L721,"")</x:f>
        <x:v>0.14285714285714285</x:v>
      </x:c>
      <x:c r="P721" s="142" t="n">
        <x:f>IF(M721&gt;0,N721/M721,"")</x:f>
        <x:v>0.16666666666666666</x:v>
      </x:c>
      <x:c r="Q721" s="141" t="n">
        <x:f>ROUND(L721*(1+'Assumptions'!$B$7)/'Assumptions'!$B$9,0)*'Assumptions'!$B$9</x:f>
        <x:v>155</x:v>
      </x:c>
      <x:c r="R721" s="141" t="n">
        <x:f>Q721-M721</x:f>
        <x:v>35</x:v>
      </x:c>
      <x:c r="S721" s="143" t="n">
        <x:f>'Assumptions'!$B$8</x:f>
        <x:v>12</x:v>
      </x:c>
      <x:c r="T721" s="141" t="n">
        <x:f>N721*S721</x:f>
        <x:v>240</x:v>
      </x:c>
      <x:c r="U721" s="139" t="str">
        <x:v>Source Valid</x:v>
      </x:c>
      <x:c r="V721" s="139" t="str">
        <x:v>High</x:v>
      </x:c>
      <x:c r="W721" s="147" t="str">
        <x:v>Source wholesale and buying prices retained</x:v>
      </x:c>
      <x:c r="X721" s="139" t="str">
        <x:v>Ready</x:v>
      </x:c>
      <x:c r="Y721" s="144" t="b">
        <x:v>1</x:v>
      </x:c>
      <x:c r="Z721" s="139" t="str">
        <x:v>WS RATES.pdf</x:v>
      </x:c>
      <x:c r="AA721" s="139" t="n">
        <x:v>20</x:v>
      </x:c>
      <x:c r="AB721" s="139" t="n">
        <x:v>37</x:v>
      </x:c>
      <x:c r="AC721" s="139" t="str">
        <x:v>WHITE BOARD QAIDA</x:v>
      </x:c>
      <x:c r="AD721" s="145" t="n">
        <x:v>140</x:v>
      </x:c>
      <x:c r="AE721" s="147" t="str">
        <x:v>Merged across PDFs — Exact/source-linked match</x:v>
      </x:c>
      <x:c r="AF721" s="147" t="str">
        <x:v>Exact WS RATES.pdf name</x:v>
      </x:c>
      <x:c r="AG721" s="147" t="str">
        <x:v>Exact WS RATES.pdf category</x:v>
      </x:c>
      <x:c r="AH721" s="139" t="str">
        <x:v>WS-RATES:20:37</x:v>
      </x:c>
      <x:c r="AI721" s="146"/>
      <x:c r="AJ721" s="146"/>
      <x:c r="AK721" s="146"/>
      <x:c r="AL721" s="146"/>
      <x:c r="AM721" s="146"/>
      <x:c r="AN721" s="147" t="str"/>
    </x:row>
    <x:row r="722">
      <x:c r="A722" s="139" t="str">
        <x:v>RS-000721</x:v>
      </x:c>
      <x:c r="B722" s="147" t="str">
        <x:v>,,,,,,,,,,</x:v>
      </x:c>
      <x:c r="C722" s="139" t="str">
        <x:v>GATTA REGISTER</x:v>
      </x:c>
      <x:c r="D722" s="139" t="str">
        <x:v>Both</x:v>
      </x:c>
      <x:c r="E722" s="147" t="str">
        <x:v>From initial classified workbook</x:v>
      </x:c>
      <x:c r="F722" s="139" t="str">
        <x:v>Piece</x:v>
      </x:c>
      <x:c r="G722" s="139"/>
      <x:c r="H722" s="139" t="str">
        <x:v>Not stated</x:v>
      </x:c>
      <x:c r="I722" s="139" t="str">
        <x:v>PKR</x:v>
      </x:c>
      <x:c r="J722" s="140" t="n">
        <x:v>540</x:v>
      </x:c>
      <x:c r="K722" s="140" t="n">
        <x:v>450</x:v>
      </x:c>
      <x:c r="L722" s="140" t="n">
        <x:v>540</x:v>
      </x:c>
      <x:c r="M722" s="140" t="n">
        <x:v>450</x:v>
      </x:c>
      <x:c r="N722" s="141" t="n">
        <x:f>L722-M722</x:f>
        <x:v>90</x:v>
      </x:c>
      <x:c r="O722" s="142" t="n">
        <x:f>IF(L722&gt;0,N722/L722,"")</x:f>
        <x:v>0.16666666666666666</x:v>
      </x:c>
      <x:c r="P722" s="142" t="n">
        <x:f>IF(M722&gt;0,N722/M722,"")</x:f>
        <x:v>0.2</x:v>
      </x:c>
      <x:c r="Q722" s="141" t="n">
        <x:f>ROUND(L722*(1+'Assumptions'!$B$7)/'Assumptions'!$B$9,0)*'Assumptions'!$B$9</x:f>
        <x:v>595</x:v>
      </x:c>
      <x:c r="R722" s="141" t="n">
        <x:f>Q722-M722</x:f>
        <x:v>145</x:v>
      </x:c>
      <x:c r="S722" s="143" t="n">
        <x:f>'Assumptions'!$B$8</x:f>
        <x:v>12</x:v>
      </x:c>
      <x:c r="T722" s="141" t="n">
        <x:f>N722*S722</x:f>
        <x:v>1080</x:v>
      </x:c>
      <x:c r="U722" s="139" t="str">
        <x:v>Source Valid</x:v>
      </x:c>
      <x:c r="V722" s="139" t="str">
        <x:v>High</x:v>
      </x:c>
      <x:c r="W722" s="147" t="str">
        <x:v>Source wholesale and buying prices retained</x:v>
      </x:c>
      <x:c r="X722" s="139" t="str">
        <x:v>Ready</x:v>
      </x:c>
      <x:c r="Y722" s="144" t="b">
        <x:v>1</x:v>
      </x:c>
      <x:c r="Z722" s="139" t="str">
        <x:v>WS RATES.pdf</x:v>
      </x:c>
      <x:c r="AA722" s="139" t="n">
        <x:v>21</x:v>
      </x:c>
      <x:c r="AB722" s="139" t="n">
        <x:v>2</x:v>
      </x:c>
      <x:c r="AC722" s="139" t="str">
        <x:v>,,,,,,,,,,</x:v>
      </x:c>
      <x:c r="AD722" s="145" t="n">
        <x:v>540</x:v>
      </x:c>
      <x:c r="AE722" s="147" t="str">
        <x:v>Merged across PDFs — Exact/source-linked match</x:v>
      </x:c>
      <x:c r="AF722" s="147" t="str">
        <x:v>Exact WS RATES.pdf name</x:v>
      </x:c>
      <x:c r="AG722" s="147" t="str">
        <x:v>Exact WS RATES.pdf category</x:v>
      </x:c>
      <x:c r="AH722" s="139" t="str">
        <x:v>WS-RATES:21:2</x:v>
      </x:c>
      <x:c r="AI722" s="146"/>
      <x:c r="AJ722" s="146"/>
      <x:c r="AK722" s="146"/>
      <x:c r="AL722" s="146"/>
      <x:c r="AM722" s="146"/>
      <x:c r="AN722" s="147" t="str"/>
    </x:row>
    <x:row r="723">
      <x:c r="A723" s="139" t="str">
        <x:v>RS-000722</x:v>
      </x:c>
      <x:c r="B723" s="147" t="str">
        <x:v>,,,,,</x:v>
      </x:c>
      <x:c r="C723" s="139" t="str">
        <x:v>GATTA REGISTER</x:v>
      </x:c>
      <x:c r="D723" s="139" t="str">
        <x:v>Both</x:v>
      </x:c>
      <x:c r="E723" s="147" t="str">
        <x:v>From initial classified workbook</x:v>
      </x:c>
      <x:c r="F723" s="139" t="str">
        <x:v>Piece</x:v>
      </x:c>
      <x:c r="G723" s="139"/>
      <x:c r="H723" s="139" t="str">
        <x:v>Not stated</x:v>
      </x:c>
      <x:c r="I723" s="139" t="str">
        <x:v>PKR</x:v>
      </x:c>
      <x:c r="J723" s="140" t="n">
        <x:v>450</x:v>
      </x:c>
      <x:c r="K723" s="140" t="n">
        <x:v>375</x:v>
      </x:c>
      <x:c r="L723" s="140" t="n">
        <x:v>450</x:v>
      </x:c>
      <x:c r="M723" s="140" t="n">
        <x:v>375</x:v>
      </x:c>
      <x:c r="N723" s="141" t="n">
        <x:f>L723-M723</x:f>
        <x:v>75</x:v>
      </x:c>
      <x:c r="O723" s="142" t="n">
        <x:f>IF(L723&gt;0,N723/L723,"")</x:f>
        <x:v>0.16666666666666666</x:v>
      </x:c>
      <x:c r="P723" s="142" t="n">
        <x:f>IF(M723&gt;0,N723/M723,"")</x:f>
        <x:v>0.2</x:v>
      </x:c>
      <x:c r="Q723" s="141" t="n">
        <x:f>ROUND(L723*(1+'Assumptions'!$B$7)/'Assumptions'!$B$9,0)*'Assumptions'!$B$9</x:f>
        <x:v>495</x:v>
      </x:c>
      <x:c r="R723" s="141" t="n">
        <x:f>Q723-M723</x:f>
        <x:v>120</x:v>
      </x:c>
      <x:c r="S723" s="143" t="n">
        <x:f>'Assumptions'!$B$8</x:f>
        <x:v>12</x:v>
      </x:c>
      <x:c r="T723" s="141" t="n">
        <x:f>N723*S723</x:f>
        <x:v>900</x:v>
      </x:c>
      <x:c r="U723" s="139" t="str">
        <x:v>Source Valid</x:v>
      </x:c>
      <x:c r="V723" s="139" t="str">
        <x:v>High</x:v>
      </x:c>
      <x:c r="W723" s="147" t="str">
        <x:v>Source wholesale and buying prices retained</x:v>
      </x:c>
      <x:c r="X723" s="139" t="str">
        <x:v>Ready</x:v>
      </x:c>
      <x:c r="Y723" s="144" t="b">
        <x:v>1</x:v>
      </x:c>
      <x:c r="Z723" s="139" t="str">
        <x:v>WS RATES.pdf</x:v>
      </x:c>
      <x:c r="AA723" s="139" t="n">
        <x:v>21</x:v>
      </x:c>
      <x:c r="AB723" s="139" t="n">
        <x:v>3</x:v>
      </x:c>
      <x:c r="AC723" s="139" t="str">
        <x:v>,,,,,</x:v>
      </x:c>
      <x:c r="AD723" s="145" t="n">
        <x:v>450</x:v>
      </x:c>
      <x:c r="AE723" s="147" t="str">
        <x:v>Merged across PDFs — Exact/source-linked match</x:v>
      </x:c>
      <x:c r="AF723" s="147" t="str">
        <x:v>Exact WS RATES.pdf name</x:v>
      </x:c>
      <x:c r="AG723" s="147" t="str">
        <x:v>Exact WS RATES.pdf category</x:v>
      </x:c>
      <x:c r="AH723" s="139" t="str">
        <x:v>WS-RATES:21:3</x:v>
      </x:c>
      <x:c r="AI723" s="146"/>
      <x:c r="AJ723" s="146"/>
      <x:c r="AK723" s="146"/>
      <x:c r="AL723" s="146"/>
      <x:c r="AM723" s="146"/>
      <x:c r="AN723" s="147" t="str"/>
    </x:row>
    <x:row r="724">
      <x:c r="A724" s="139" t="str">
        <x:v>RS-000723</x:v>
      </x:c>
      <x:c r="B724" s="147" t="str">
        <x:v>DUX COMPASS(BOX)</x:v>
      </x:c>
      <x:c r="C724" s="139" t="str">
        <x:v>COMPASS</x:v>
      </x:c>
      <x:c r="D724" s="139" t="str">
        <x:v>Both</x:v>
      </x:c>
      <x:c r="E724" s="147" t="str">
        <x:v>From initial classified workbook</x:v>
      </x:c>
      <x:c r="F724" s="139" t="str">
        <x:v>Box</x:v>
      </x:c>
      <x:c r="G724" s="139"/>
      <x:c r="H724" s="139" t="str">
        <x:v>Not stated</x:v>
      </x:c>
      <x:c r="I724" s="139" t="str">
        <x:v>PKR</x:v>
      </x:c>
      <x:c r="J724" s="140" t="n">
        <x:v>912</x:v>
      </x:c>
      <x:c r="K724" s="140" t="n">
        <x:v>840</x:v>
      </x:c>
      <x:c r="L724" s="140" t="n">
        <x:v>912</x:v>
      </x:c>
      <x:c r="M724" s="140" t="n">
        <x:v>840</x:v>
      </x:c>
      <x:c r="N724" s="141" t="n">
        <x:f>L724-M724</x:f>
        <x:v>72</x:v>
      </x:c>
      <x:c r="O724" s="142" t="n">
        <x:f>IF(L724&gt;0,N724/L724,"")</x:f>
        <x:v>0.07894736842105263</x:v>
      </x:c>
      <x:c r="P724" s="142" t="n">
        <x:f>IF(M724&gt;0,N724/M724,"")</x:f>
        <x:v>0.08571428571428572</x:v>
      </x:c>
      <x:c r="Q724" s="141" t="n">
        <x:f>ROUND(L724*(1+'Assumptions'!$B$7)/'Assumptions'!$B$9,0)*'Assumptions'!$B$9</x:f>
        <x:v>1005</x:v>
      </x:c>
      <x:c r="R724" s="141" t="n">
        <x:f>Q724-M724</x:f>
        <x:v>165</x:v>
      </x:c>
      <x:c r="S724" s="143" t="n">
        <x:f>'Assumptions'!$B$8</x:f>
        <x:v>12</x:v>
      </x:c>
      <x:c r="T724" s="141" t="n">
        <x:f>N724*S724</x:f>
        <x:v>864</x:v>
      </x:c>
      <x:c r="U724" s="139" t="str">
        <x:v>Source Valid</x:v>
      </x:c>
      <x:c r="V724" s="139" t="str">
        <x:v>High</x:v>
      </x:c>
      <x:c r="W724" s="147" t="str">
        <x:v>Source wholesale and buying prices retained</x:v>
      </x:c>
      <x:c r="X724" s="139" t="str">
        <x:v>Ready</x:v>
      </x:c>
      <x:c r="Y724" s="144" t="b">
        <x:v>1</x:v>
      </x:c>
      <x:c r="Z724" s="139" t="str">
        <x:v>WS RATES.pdf</x:v>
      </x:c>
      <x:c r="AA724" s="139" t="n">
        <x:v>21</x:v>
      </x:c>
      <x:c r="AB724" s="139" t="n">
        <x:v>4</x:v>
      </x:c>
      <x:c r="AC724" s="139" t="str">
        <x:v>DUX COMPASS(BOX)</x:v>
      </x:c>
      <x:c r="AD724" s="145" t="n">
        <x:v>912</x:v>
      </x:c>
      <x:c r="AE724" s="147" t="str">
        <x:v>Merged across PDFs — Exact/source-linked match</x:v>
      </x:c>
      <x:c r="AF724" s="147" t="str">
        <x:v>Exact WS RATES.pdf name</x:v>
      </x:c>
      <x:c r="AG724" s="147" t="str">
        <x:v>Exact WS RATES.pdf category</x:v>
      </x:c>
      <x:c r="AH724" s="139" t="str">
        <x:v>WS-RATES:21:4</x:v>
      </x:c>
      <x:c r="AI724" s="146"/>
      <x:c r="AJ724" s="146"/>
      <x:c r="AK724" s="146"/>
      <x:c r="AL724" s="146"/>
      <x:c r="AM724" s="146"/>
      <x:c r="AN724" s="147" t="str"/>
    </x:row>
    <x:row r="725">
      <x:c r="A725" s="139" t="str">
        <x:v>RS-000724</x:v>
      </x:c>
      <x:c r="B725" s="147" t="str">
        <x:v>STICKER BUTTER FLY 4PC</x:v>
      </x:c>
      <x:c r="C725" s="139" t="str">
        <x:v>STICKERS</x:v>
      </x:c>
      <x:c r="D725" s="139" t="str">
        <x:v>Wholesale/Bulk</x:v>
      </x:c>
      <x:c r="E725" s="147" t="str">
        <x:v>From initial classified workbook</x:v>
      </x:c>
      <x:c r="F725" s="139" t="str">
        <x:v>Pack</x:v>
      </x:c>
      <x:c r="G725" s="139" t="n">
        <x:v>4</x:v>
      </x:c>
      <x:c r="H725" s="139" t="str">
        <x:v>Parsed from product name</x:v>
      </x:c>
      <x:c r="I725" s="139" t="str">
        <x:v>PKR</x:v>
      </x:c>
      <x:c r="J725" s="140" t="n">
        <x:v>55</x:v>
      </x:c>
      <x:c r="K725" s="140" t="n">
        <x:v>45</x:v>
      </x:c>
      <x:c r="L725" s="140" t="n">
        <x:v>55</x:v>
      </x:c>
      <x:c r="M725" s="140" t="n">
        <x:v>45</x:v>
      </x:c>
      <x:c r="N725" s="141" t="n">
        <x:f>L725-M725</x:f>
        <x:v>10</x:v>
      </x:c>
      <x:c r="O725" s="142" t="n">
        <x:f>IF(L725&gt;0,N725/L725,"")</x:f>
        <x:v>0.18181818181818182</x:v>
      </x:c>
      <x:c r="P725" s="142" t="n">
        <x:f>IF(M725&gt;0,N725/M725,"")</x:f>
        <x:v>0.2222222222222222</x:v>
      </x:c>
      <x:c r="Q725" s="141" t="n">
        <x:f>ROUND(L725*(1+'Assumptions'!$B$7)/'Assumptions'!$B$9,0)*'Assumptions'!$B$9</x:f>
        <x:v>60</x:v>
      </x:c>
      <x:c r="R725" s="141" t="n">
        <x:f>Q725-M725</x:f>
        <x:v>15</x:v>
      </x:c>
      <x:c r="S725" s="143" t="n">
        <x:f>'Assumptions'!$B$8</x:f>
        <x:v>12</x:v>
      </x:c>
      <x:c r="T725" s="141" t="n">
        <x:f>N725*S725</x:f>
        <x:v>120</x:v>
      </x:c>
      <x:c r="U725" s="139" t="str">
        <x:v>Source Valid</x:v>
      </x:c>
      <x:c r="V725" s="139" t="str">
        <x:v>High</x:v>
      </x:c>
      <x:c r="W725" s="147" t="str">
        <x:v>Source wholesale and buying prices retained</x:v>
      </x:c>
      <x:c r="X725" s="139" t="str">
        <x:v>Ready</x:v>
      </x:c>
      <x:c r="Y725" s="144" t="b">
        <x:v>1</x:v>
      </x:c>
      <x:c r="Z725" s="139" t="str">
        <x:v>WS RATES.pdf</x:v>
      </x:c>
      <x:c r="AA725" s="139" t="n">
        <x:v>21</x:v>
      </x:c>
      <x:c r="AB725" s="139" t="n">
        <x:v>5</x:v>
      </x:c>
      <x:c r="AC725" s="139" t="str">
        <x:v>STICKER BUTTER FLY 4PC</x:v>
      </x:c>
      <x:c r="AD725" s="145" t="n">
        <x:v>55</x:v>
      </x:c>
      <x:c r="AE725" s="147" t="str">
        <x:v>Merged across PDFs — Exact/source-linked match</x:v>
      </x:c>
      <x:c r="AF725" s="147" t="str">
        <x:v>Exact WS RATES.pdf name</x:v>
      </x:c>
      <x:c r="AG725" s="147" t="str">
        <x:v>Exact WS RATES.pdf category</x:v>
      </x:c>
      <x:c r="AH725" s="139" t="str">
        <x:v>WS-RATES:21:5</x:v>
      </x:c>
      <x:c r="AI725" s="146"/>
      <x:c r="AJ725" s="146"/>
      <x:c r="AK725" s="146"/>
      <x:c r="AL725" s="146"/>
      <x:c r="AM725" s="146"/>
      <x:c r="AN725" s="147" t="str"/>
    </x:row>
    <x:row r="726">
      <x:c r="A726" s="139" t="str">
        <x:v>RS-000725</x:v>
      </x:c>
      <x:c r="B726" s="147" t="str">
        <x:v>STICKER BUTTER FLY 3PC</x:v>
      </x:c>
      <x:c r="C726" s="139" t="str">
        <x:v>STICKERS</x:v>
      </x:c>
      <x:c r="D726" s="139" t="str">
        <x:v>Wholesale/Bulk</x:v>
      </x:c>
      <x:c r="E726" s="147" t="str">
        <x:v>From initial classified workbook</x:v>
      </x:c>
      <x:c r="F726" s="139" t="str">
        <x:v>Pack</x:v>
      </x:c>
      <x:c r="G726" s="139" t="n">
        <x:v>3</x:v>
      </x:c>
      <x:c r="H726" s="139" t="str">
        <x:v>Parsed from product name</x:v>
      </x:c>
      <x:c r="I726" s="139" t="str">
        <x:v>PKR</x:v>
      </x:c>
      <x:c r="J726" s="140" t="n">
        <x:v>45</x:v>
      </x:c>
      <x:c r="K726" s="140" t="n">
        <x:v>38</x:v>
      </x:c>
      <x:c r="L726" s="140" t="n">
        <x:v>45</x:v>
      </x:c>
      <x:c r="M726" s="140" t="n">
        <x:v>38</x:v>
      </x:c>
      <x:c r="N726" s="141" t="n">
        <x:f>L726-M726</x:f>
        <x:v>7</x:v>
      </x:c>
      <x:c r="O726" s="142" t="n">
        <x:f>IF(L726&gt;0,N726/L726,"")</x:f>
        <x:v>0.15555555555555556</x:v>
      </x:c>
      <x:c r="P726" s="142" t="n">
        <x:f>IF(M726&gt;0,N726/M726,"")</x:f>
        <x:v>0.18421052631578946</x:v>
      </x:c>
      <x:c r="Q726" s="141" t="n">
        <x:f>ROUND(L726*(1+'Assumptions'!$B$7)/'Assumptions'!$B$9,0)*'Assumptions'!$B$9</x:f>
        <x:v>50</x:v>
      </x:c>
      <x:c r="R726" s="141" t="n">
        <x:f>Q726-M726</x:f>
        <x:v>12</x:v>
      </x:c>
      <x:c r="S726" s="143" t="n">
        <x:f>'Assumptions'!$B$8</x:f>
        <x:v>12</x:v>
      </x:c>
      <x:c r="T726" s="141" t="n">
        <x:f>N726*S726</x:f>
        <x:v>84</x:v>
      </x:c>
      <x:c r="U726" s="139" t="str">
        <x:v>Source Valid</x:v>
      </x:c>
      <x:c r="V726" s="139" t="str">
        <x:v>High</x:v>
      </x:c>
      <x:c r="W726" s="147" t="str">
        <x:v>Source wholesale and buying prices retained</x:v>
      </x:c>
      <x:c r="X726" s="139" t="str">
        <x:v>Ready</x:v>
      </x:c>
      <x:c r="Y726" s="144" t="b">
        <x:v>1</x:v>
      </x:c>
      <x:c r="Z726" s="139" t="str">
        <x:v>WS RATES.pdf</x:v>
      </x:c>
      <x:c r="AA726" s="139" t="n">
        <x:v>21</x:v>
      </x:c>
      <x:c r="AB726" s="139" t="n">
        <x:v>6</x:v>
      </x:c>
      <x:c r="AC726" s="139" t="str">
        <x:v>STICKER BUTTER FLY 3PC</x:v>
      </x:c>
      <x:c r="AD726" s="145" t="n">
        <x:v>45</x:v>
      </x:c>
      <x:c r="AE726" s="147" t="str">
        <x:v>Merged across PDFs — Exact/source-linked match</x:v>
      </x:c>
      <x:c r="AF726" s="147" t="str">
        <x:v>Exact WS RATES.pdf name</x:v>
      </x:c>
      <x:c r="AG726" s="147" t="str">
        <x:v>Exact WS RATES.pdf category</x:v>
      </x:c>
      <x:c r="AH726" s="139" t="str">
        <x:v>WS-RATES:21:6</x:v>
      </x:c>
      <x:c r="AI726" s="146"/>
      <x:c r="AJ726" s="146"/>
      <x:c r="AK726" s="146"/>
      <x:c r="AL726" s="146"/>
      <x:c r="AM726" s="146"/>
      <x:c r="AN726" s="147" t="str"/>
    </x:row>
    <x:row r="727">
      <x:c r="A727" s="139" t="str">
        <x:v>RS-000726</x:v>
      </x:c>
      <x:c r="B727" s="147" t="str">
        <x:v>TAKHTI LARGE</x:v>
      </x:c>
      <x:c r="C727" s="139" t="str">
        <x:v>SLATES</x:v>
      </x:c>
      <x:c r="D727" s="139" t="str">
        <x:v>Both</x:v>
      </x:c>
      <x:c r="E727" s="147" t="str">
        <x:v>From initial classified workbook</x:v>
      </x:c>
      <x:c r="F727" s="139" t="str">
        <x:v>Piece</x:v>
      </x:c>
      <x:c r="G727" s="139"/>
      <x:c r="H727" s="139" t="str">
        <x:v>Not stated</x:v>
      </x:c>
      <x:c r="I727" s="139" t="str">
        <x:v>PKR</x:v>
      </x:c>
      <x:c r="J727" s="140" t="n">
        <x:v>95</x:v>
      </x:c>
      <x:c r="K727" s="140" t="n">
        <x:v>85</x:v>
      </x:c>
      <x:c r="L727" s="140" t="n">
        <x:v>95</x:v>
      </x:c>
      <x:c r="M727" s="140" t="n">
        <x:v>85</x:v>
      </x:c>
      <x:c r="N727" s="141" t="n">
        <x:f>L727-M727</x:f>
        <x:v>10</x:v>
      </x:c>
      <x:c r="O727" s="142" t="n">
        <x:f>IF(L727&gt;0,N727/L727,"")</x:f>
        <x:v>0.10526315789473684</x:v>
      </x:c>
      <x:c r="P727" s="142" t="n">
        <x:f>IF(M727&gt;0,N727/M727,"")</x:f>
        <x:v>0.11764705882352941</x:v>
      </x:c>
      <x:c r="Q727" s="141" t="n">
        <x:f>ROUND(L727*(1+'Assumptions'!$B$7)/'Assumptions'!$B$9,0)*'Assumptions'!$B$9</x:f>
        <x:v>105</x:v>
      </x:c>
      <x:c r="R727" s="141" t="n">
        <x:f>Q727-M727</x:f>
        <x:v>20</x:v>
      </x:c>
      <x:c r="S727" s="143" t="n">
        <x:f>'Assumptions'!$B$8</x:f>
        <x:v>12</x:v>
      </x:c>
      <x:c r="T727" s="141" t="n">
        <x:f>N727*S727</x:f>
        <x:v>120</x:v>
      </x:c>
      <x:c r="U727" s="139" t="str">
        <x:v>Source Valid</x:v>
      </x:c>
      <x:c r="V727" s="139" t="str">
        <x:v>High</x:v>
      </x:c>
      <x:c r="W727" s="147" t="str">
        <x:v>Source wholesale and buying prices retained</x:v>
      </x:c>
      <x:c r="X727" s="139" t="str">
        <x:v>Ready</x:v>
      </x:c>
      <x:c r="Y727" s="144" t="b">
        <x:v>1</x:v>
      </x:c>
      <x:c r="Z727" s="139" t="str">
        <x:v>WS RATES.pdf</x:v>
      </x:c>
      <x:c r="AA727" s="139" t="n">
        <x:v>21</x:v>
      </x:c>
      <x:c r="AB727" s="139" t="n">
        <x:v>7</x:v>
      </x:c>
      <x:c r="AC727" s="139" t="str">
        <x:v>TAKHTI LARGE</x:v>
      </x:c>
      <x:c r="AD727" s="145" t="n">
        <x:v>95</x:v>
      </x:c>
      <x:c r="AE727" s="147" t="str">
        <x:v>Merged across PDFs — Exact/source-linked match</x:v>
      </x:c>
      <x:c r="AF727" s="147" t="str">
        <x:v>Exact WS RATES.pdf name</x:v>
      </x:c>
      <x:c r="AG727" s="147" t="str">
        <x:v>Exact WS RATES.pdf category</x:v>
      </x:c>
      <x:c r="AH727" s="139" t="str">
        <x:v>WS-RATES:21:7</x:v>
      </x:c>
      <x:c r="AI727" s="146"/>
      <x:c r="AJ727" s="146"/>
      <x:c r="AK727" s="146"/>
      <x:c r="AL727" s="146"/>
      <x:c r="AM727" s="146"/>
      <x:c r="AN727" s="147" t="str"/>
    </x:row>
    <x:row r="728">
      <x:c r="A728" s="139" t="str">
        <x:v>RS-000727</x:v>
      </x:c>
      <x:c r="B728" s="147" t="str">
        <x:v>320 NUMBER ROUGH REGISTER</x:v>
      </x:c>
      <x:c r="C728" s="139" t="str">
        <x:v>REGISTERS</x:v>
      </x:c>
      <x:c r="D728" s="139" t="str">
        <x:v>Both</x:v>
      </x:c>
      <x:c r="E728" s="147" t="str">
        <x:v>From initial classified workbook</x:v>
      </x:c>
      <x:c r="F728" s="139" t="str">
        <x:v>Piece</x:v>
      </x:c>
      <x:c r="G728" s="139"/>
      <x:c r="H728" s="139" t="str">
        <x:v>Not stated</x:v>
      </x:c>
      <x:c r="I728" s="139" t="str">
        <x:v>PKR</x:v>
      </x:c>
      <x:c r="J728" s="140" t="n">
        <x:v>160</x:v>
      </x:c>
      <x:c r="K728" s="140" t="n">
        <x:v>152</x:v>
      </x:c>
      <x:c r="L728" s="140" t="n">
        <x:v>160</x:v>
      </x:c>
      <x:c r="M728" s="140" t="n">
        <x:v>152</x:v>
      </x:c>
      <x:c r="N728" s="141" t="n">
        <x:f>L728-M728</x:f>
        <x:v>8</x:v>
      </x:c>
      <x:c r="O728" s="142" t="n">
        <x:f>IF(L728&gt;0,N728/L728,"")</x:f>
        <x:v>0.05</x:v>
      </x:c>
      <x:c r="P728" s="142" t="n">
        <x:f>IF(M728&gt;0,N728/M728,"")</x:f>
        <x:v>0.05263157894736842</x:v>
      </x:c>
      <x:c r="Q728" s="141" t="n">
        <x:f>ROUND(L728*(1+'Assumptions'!$B$7)/'Assumptions'!$B$9,0)*'Assumptions'!$B$9</x:f>
        <x:v>175</x:v>
      </x:c>
      <x:c r="R728" s="141" t="n">
        <x:f>Q728-M728</x:f>
        <x:v>23</x:v>
      </x:c>
      <x:c r="S728" s="143" t="n">
        <x:f>'Assumptions'!$B$8</x:f>
        <x:v>12</x:v>
      </x:c>
      <x:c r="T728" s="141" t="n">
        <x:f>N728*S728</x:f>
        <x:v>96</x:v>
      </x:c>
      <x:c r="U728" s="139" t="str">
        <x:v>Source Valid</x:v>
      </x:c>
      <x:c r="V728" s="139" t="str">
        <x:v>High</x:v>
      </x:c>
      <x:c r="W728" s="147" t="str">
        <x:v>Source wholesale and buying prices retained</x:v>
      </x:c>
      <x:c r="X728" s="139" t="str">
        <x:v>Ready</x:v>
      </x:c>
      <x:c r="Y728" s="144" t="b">
        <x:v>1</x:v>
      </x:c>
      <x:c r="Z728" s="139" t="str">
        <x:v>WS RATES.pdf</x:v>
      </x:c>
      <x:c r="AA728" s="139" t="n">
        <x:v>21</x:v>
      </x:c>
      <x:c r="AB728" s="139" t="n">
        <x:v>8</x:v>
      </x:c>
      <x:c r="AC728" s="139" t="str">
        <x:v>320 NUMBER ROUGH REGIST</x:v>
      </x:c>
      <x:c r="AD728" s="145" t="n">
        <x:v>160</x:v>
      </x:c>
      <x:c r="AE728" s="147" t="str">
        <x:v>Merged across PDFs — Truncated-name completion</x:v>
      </x:c>
      <x:c r="AF728" s="147" t="str">
        <x:v>Completed/updated from WS RATES.pdf</x:v>
      </x:c>
      <x:c r="AG728" s="147" t="str">
        <x:v>Exact WS RATES.pdf category</x:v>
      </x:c>
      <x:c r="AH728" s="139" t="str">
        <x:v>WS-RATES:21:8</x:v>
      </x:c>
      <x:c r="AI728" s="146"/>
      <x:c r="AJ728" s="146"/>
      <x:c r="AK728" s="146"/>
      <x:c r="AL728" s="146"/>
      <x:c r="AM728" s="146"/>
      <x:c r="AN728" s="147" t="str"/>
    </x:row>
    <x:row r="729">
      <x:c r="A729" s="139" t="str">
        <x:v>RS-000728</x:v>
      </x:c>
      <x:c r="B729" s="147" t="str">
        <x:v>GATTA DAY BOOK HALF 70</x:v>
      </x:c>
      <x:c r="C729" s="139" t="str">
        <x:v>GATTA REGISTER</x:v>
      </x:c>
      <x:c r="D729" s="139" t="str">
        <x:v>Both</x:v>
      </x:c>
      <x:c r="E729" s="147" t="str">
        <x:v>From initial classified workbook</x:v>
      </x:c>
      <x:c r="F729" s="139" t="str">
        <x:v>Piece</x:v>
      </x:c>
      <x:c r="G729" s="139"/>
      <x:c r="H729" s="139" t="str">
        <x:v>Not stated</x:v>
      </x:c>
      <x:c r="I729" s="139" t="str">
        <x:v>PKR</x:v>
      </x:c>
      <x:c r="J729" s="140" t="n">
        <x:v>140</x:v>
      </x:c>
      <x:c r="K729" s="140" t="n">
        <x:v>110</x:v>
      </x:c>
      <x:c r="L729" s="140" t="n">
        <x:v>140</x:v>
      </x:c>
      <x:c r="M729" s="140" t="n">
        <x:v>110</x:v>
      </x:c>
      <x:c r="N729" s="141" t="n">
        <x:f>L729-M729</x:f>
        <x:v>30</x:v>
      </x:c>
      <x:c r="O729" s="142" t="n">
        <x:f>IF(L729&gt;0,N729/L729,"")</x:f>
        <x:v>0.21428571428571427</x:v>
      </x:c>
      <x:c r="P729" s="142" t="n">
        <x:f>IF(M729&gt;0,N729/M729,"")</x:f>
        <x:v>0.2727272727272727</x:v>
      </x:c>
      <x:c r="Q729" s="141" t="n">
        <x:f>ROUND(L729*(1+'Assumptions'!$B$7)/'Assumptions'!$B$9,0)*'Assumptions'!$B$9</x:f>
        <x:v>155</x:v>
      </x:c>
      <x:c r="R729" s="141" t="n">
        <x:f>Q729-M729</x:f>
        <x:v>45</x:v>
      </x:c>
      <x:c r="S729" s="143" t="n">
        <x:f>'Assumptions'!$B$8</x:f>
        <x:v>12</x:v>
      </x:c>
      <x:c r="T729" s="141" t="n">
        <x:f>N729*S729</x:f>
        <x:v>360</x:v>
      </x:c>
      <x:c r="U729" s="139" t="str">
        <x:v>Source Valid</x:v>
      </x:c>
      <x:c r="V729" s="139" t="str">
        <x:v>High</x:v>
      </x:c>
      <x:c r="W729" s="147" t="str">
        <x:v>Source wholesale and buying prices retained</x:v>
      </x:c>
      <x:c r="X729" s="139" t="str">
        <x:v>Ready</x:v>
      </x:c>
      <x:c r="Y729" s="144" t="b">
        <x:v>1</x:v>
      </x:c>
      <x:c r="Z729" s="139" t="str">
        <x:v>WS RATES.pdf</x:v>
      </x:c>
      <x:c r="AA729" s="139" t="n">
        <x:v>21</x:v>
      </x:c>
      <x:c r="AB729" s="139" t="n">
        <x:v>9</x:v>
      </x:c>
      <x:c r="AC729" s="139" t="str">
        <x:v>GATTA DAY BOOK HALF 70</x:v>
      </x:c>
      <x:c r="AD729" s="145" t="n">
        <x:v>140</x:v>
      </x:c>
      <x:c r="AE729" s="147" t="str">
        <x:v>Merged across PDFs — Exact/source-linked match</x:v>
      </x:c>
      <x:c r="AF729" s="147" t="str">
        <x:v>Exact WS RATES.pdf name</x:v>
      </x:c>
      <x:c r="AG729" s="147" t="str">
        <x:v>Exact WS RATES.pdf category</x:v>
      </x:c>
      <x:c r="AH729" s="139" t="str">
        <x:v>WS-RATES:21:9</x:v>
      </x:c>
      <x:c r="AI729" s="146"/>
      <x:c r="AJ729" s="146"/>
      <x:c r="AK729" s="146"/>
      <x:c r="AL729" s="146"/>
      <x:c r="AM729" s="146"/>
      <x:c r="AN729" s="147" t="str"/>
    </x:row>
    <x:row r="730">
      <x:c r="A730" s="139" t="str">
        <x:v>RS-000729</x:v>
      </x:c>
      <x:c r="B730" s="147" t="str">
        <x:v>SHARPNER GLORY 50 PC</x:v>
      </x:c>
      <x:c r="C730" s="139" t="str">
        <x:v>SHARPNERS</x:v>
      </x:c>
      <x:c r="D730" s="139" t="str">
        <x:v>Wholesale/Bulk</x:v>
      </x:c>
      <x:c r="E730" s="147" t="str">
        <x:v>From initial classified workbook</x:v>
      </x:c>
      <x:c r="F730" s="139" t="str">
        <x:v>Pack</x:v>
      </x:c>
      <x:c r="G730" s="139" t="n">
        <x:v>50</x:v>
      </x:c>
      <x:c r="H730" s="139" t="str">
        <x:v>Parsed from product name</x:v>
      </x:c>
      <x:c r="I730" s="139" t="str">
        <x:v>PKR</x:v>
      </x:c>
      <x:c r="J730" s="140" t="n">
        <x:v>360</x:v>
      </x:c>
      <x:c r="K730" s="140" t="n">
        <x:v>335</x:v>
      </x:c>
      <x:c r="L730" s="140" t="n">
        <x:v>360</x:v>
      </x:c>
      <x:c r="M730" s="140" t="n">
        <x:v>335</x:v>
      </x:c>
      <x:c r="N730" s="141" t="n">
        <x:f>L730-M730</x:f>
        <x:v>25</x:v>
      </x:c>
      <x:c r="O730" s="142" t="n">
        <x:f>IF(L730&gt;0,N730/L730,"")</x:f>
        <x:v>0.06944444444444445</x:v>
      </x:c>
      <x:c r="P730" s="142" t="n">
        <x:f>IF(M730&gt;0,N730/M730,"")</x:f>
        <x:v>0.07462686567164178</x:v>
      </x:c>
      <x:c r="Q730" s="141" t="n">
        <x:f>ROUND(L730*(1+'Assumptions'!$B$7)/'Assumptions'!$B$9,0)*'Assumptions'!$B$9</x:f>
        <x:v>395</x:v>
      </x:c>
      <x:c r="R730" s="141" t="n">
        <x:f>Q730-M730</x:f>
        <x:v>60</x:v>
      </x:c>
      <x:c r="S730" s="143" t="n">
        <x:f>'Assumptions'!$B$8</x:f>
        <x:v>12</x:v>
      </x:c>
      <x:c r="T730" s="141" t="n">
        <x:f>N730*S730</x:f>
        <x:v>300</x:v>
      </x:c>
      <x:c r="U730" s="139" t="str">
        <x:v>Source Valid</x:v>
      </x:c>
      <x:c r="V730" s="139" t="str">
        <x:v>High</x:v>
      </x:c>
      <x:c r="W730" s="147" t="str">
        <x:v>Source wholesale and buying prices retained</x:v>
      </x:c>
      <x:c r="X730" s="139" t="str">
        <x:v>Ready</x:v>
      </x:c>
      <x:c r="Y730" s="144" t="b">
        <x:v>1</x:v>
      </x:c>
      <x:c r="Z730" s="139" t="str">
        <x:v>WS RATES.pdf</x:v>
      </x:c>
      <x:c r="AA730" s="139" t="n">
        <x:v>21</x:v>
      </x:c>
      <x:c r="AB730" s="139" t="n">
        <x:v>10</x:v>
      </x:c>
      <x:c r="AC730" s="139" t="str">
        <x:v>SHARPNER GLORY 50 PC</x:v>
      </x:c>
      <x:c r="AD730" s="145" t="n">
        <x:v>360</x:v>
      </x:c>
      <x:c r="AE730" s="147" t="str">
        <x:v>Merged across PDFs — Exact/source-linked match</x:v>
      </x:c>
      <x:c r="AF730" s="147" t="str">
        <x:v>Exact WS RATES.pdf name</x:v>
      </x:c>
      <x:c r="AG730" s="147" t="str">
        <x:v>Exact WS RATES.pdf category</x:v>
      </x:c>
      <x:c r="AH730" s="139" t="str">
        <x:v>WS-RATES:21:10</x:v>
      </x:c>
      <x:c r="AI730" s="146"/>
      <x:c r="AJ730" s="146"/>
      <x:c r="AK730" s="146"/>
      <x:c r="AL730" s="146"/>
      <x:c r="AM730" s="146"/>
      <x:c r="AN730" s="147" t="str"/>
    </x:row>
    <x:row r="731">
      <x:c r="A731" s="139" t="str">
        <x:v>RS-000730</x:v>
      </x:c>
      <x:c r="B731" s="147" t="str">
        <x:v>SHUTTLE WECAN 6PCS</x:v>
      </x:c>
      <x:c r="C731" s="139" t="str">
        <x:v>BALL</x:v>
      </x:c>
      <x:c r="D731" s="139" t="str">
        <x:v>Wholesale/Bulk</x:v>
      </x:c>
      <x:c r="E731" s="147" t="str">
        <x:v>From initial classified workbook</x:v>
      </x:c>
      <x:c r="F731" s="139" t="str">
        <x:v>Pack</x:v>
      </x:c>
      <x:c r="G731" s="139" t="n">
        <x:v>6</x:v>
      </x:c>
      <x:c r="H731" s="139" t="str">
        <x:v>Parsed from product name</x:v>
      </x:c>
      <x:c r="I731" s="139" t="str">
        <x:v>PKR</x:v>
      </x:c>
      <x:c r="J731" s="140" t="n">
        <x:v>660</x:v>
      </x:c>
      <x:c r="K731" s="140" t="n">
        <x:v>530</x:v>
      </x:c>
      <x:c r="L731" s="140" t="n">
        <x:v>660</x:v>
      </x:c>
      <x:c r="M731" s="140" t="n">
        <x:v>530</x:v>
      </x:c>
      <x:c r="N731" s="141" t="n">
        <x:f>L731-M731</x:f>
        <x:v>130</x:v>
      </x:c>
      <x:c r="O731" s="142" t="n">
        <x:f>IF(L731&gt;0,N731/L731,"")</x:f>
        <x:v>0.19696969696969696</x:v>
      </x:c>
      <x:c r="P731" s="142" t="n">
        <x:f>IF(M731&gt;0,N731/M731,"")</x:f>
        <x:v>0.24528301886792453</x:v>
      </x:c>
      <x:c r="Q731" s="141" t="n">
        <x:f>ROUND(L731*(1+'Assumptions'!$B$7)/'Assumptions'!$B$9,0)*'Assumptions'!$B$9</x:f>
        <x:v>725</x:v>
      </x:c>
      <x:c r="R731" s="141" t="n">
        <x:f>Q731-M731</x:f>
        <x:v>195</x:v>
      </x:c>
      <x:c r="S731" s="143" t="n">
        <x:f>'Assumptions'!$B$8</x:f>
        <x:v>12</x:v>
      </x:c>
      <x:c r="T731" s="141" t="n">
        <x:f>N731*S731</x:f>
        <x:v>1560</x:v>
      </x:c>
      <x:c r="U731" s="139" t="str">
        <x:v>Source Valid</x:v>
      </x:c>
      <x:c r="V731" s="139" t="str">
        <x:v>High</x:v>
      </x:c>
      <x:c r="W731" s="147" t="str">
        <x:v>Source wholesale and buying prices retained</x:v>
      </x:c>
      <x:c r="X731" s="139" t="str">
        <x:v>Ready</x:v>
      </x:c>
      <x:c r="Y731" s="144" t="b">
        <x:v>1</x:v>
      </x:c>
      <x:c r="Z731" s="139" t="str">
        <x:v>WS RATES.pdf</x:v>
      </x:c>
      <x:c r="AA731" s="139" t="n">
        <x:v>21</x:v>
      </x:c>
      <x:c r="AB731" s="139" t="n">
        <x:v>11</x:v>
      </x:c>
      <x:c r="AC731" s="139" t="str">
        <x:v>SHUTTLE WECAN 6PCS</x:v>
      </x:c>
      <x:c r="AD731" s="145" t="n">
        <x:v>660</x:v>
      </x:c>
      <x:c r="AE731" s="147" t="str">
        <x:v>Merged across PDFs — Exact/source-linked match</x:v>
      </x:c>
      <x:c r="AF731" s="147" t="str">
        <x:v>Exact WS RATES.pdf name</x:v>
      </x:c>
      <x:c r="AG731" s="147" t="str">
        <x:v>Exact WS RATES.pdf category</x:v>
      </x:c>
      <x:c r="AH731" s="139" t="str">
        <x:v>WS-RATES:21:11</x:v>
      </x:c>
      <x:c r="AI731" s="146"/>
      <x:c r="AJ731" s="146"/>
      <x:c r="AK731" s="146"/>
      <x:c r="AL731" s="146"/>
      <x:c r="AM731" s="146"/>
      <x:c r="AN731" s="147" t="str"/>
    </x:row>
    <x:row r="732">
      <x:c r="A732" s="139" t="str">
        <x:v>RS-000731</x:v>
      </x:c>
      <x:c r="B732" s="147" t="str">
        <x:v>SHUTTLE IMRAN GOLD+JAGGA</x:v>
      </x:c>
      <x:c r="C732" s="139" t="str">
        <x:v>BALL</x:v>
      </x:c>
      <x:c r="D732" s="139" t="str">
        <x:v>Both</x:v>
      </x:c>
      <x:c r="E732" s="147" t="str">
        <x:v>From initial classified workbook</x:v>
      </x:c>
      <x:c r="F732" s="139" t="str">
        <x:v>Piece</x:v>
      </x:c>
      <x:c r="G732" s="139"/>
      <x:c r="H732" s="139" t="str">
        <x:v>Not stated</x:v>
      </x:c>
      <x:c r="I732" s="139" t="str">
        <x:v>PKR</x:v>
      </x:c>
      <x:c r="J732" s="140" t="n">
        <x:v>1080</x:v>
      </x:c>
      <x:c r="K732" s="140" t="n">
        <x:v>1000</x:v>
      </x:c>
      <x:c r="L732" s="140" t="n">
        <x:v>1080</x:v>
      </x:c>
      <x:c r="M732" s="140" t="n">
        <x:v>1000</x:v>
      </x:c>
      <x:c r="N732" s="141" t="n">
        <x:f>L732-M732</x:f>
        <x:v>80</x:v>
      </x:c>
      <x:c r="O732" s="142" t="n">
        <x:f>IF(L732&gt;0,N732/L732,"")</x:f>
        <x:v>0.07407407407407407</x:v>
      </x:c>
      <x:c r="P732" s="142" t="n">
        <x:f>IF(M732&gt;0,N732/M732,"")</x:f>
        <x:v>0.08</x:v>
      </x:c>
      <x:c r="Q732" s="141" t="n">
        <x:f>ROUND(L732*(1+'Assumptions'!$B$7)/'Assumptions'!$B$9,0)*'Assumptions'!$B$9</x:f>
        <x:v>1190</x:v>
      </x:c>
      <x:c r="R732" s="141" t="n">
        <x:f>Q732-M732</x:f>
        <x:v>190</x:v>
      </x:c>
      <x:c r="S732" s="143" t="n">
        <x:f>'Assumptions'!$B$8</x:f>
        <x:v>12</x:v>
      </x:c>
      <x:c r="T732" s="141" t="n">
        <x:f>N732*S732</x:f>
        <x:v>960</x:v>
      </x:c>
      <x:c r="U732" s="139" t="str">
        <x:v>Source Valid</x:v>
      </x:c>
      <x:c r="V732" s="139" t="str">
        <x:v>High</x:v>
      </x:c>
      <x:c r="W732" s="147" t="str">
        <x:v>Source wholesale and buying prices retained</x:v>
      </x:c>
      <x:c r="X732" s="139" t="str">
        <x:v>Ready</x:v>
      </x:c>
      <x:c r="Y732" s="144" t="b">
        <x:v>1</x:v>
      </x:c>
      <x:c r="Z732" s="139" t="str">
        <x:v>WS RATES.pdf</x:v>
      </x:c>
      <x:c r="AA732" s="139" t="n">
        <x:v>21</x:v>
      </x:c>
      <x:c r="AB732" s="139" t="n">
        <x:v>12</x:v>
      </x:c>
      <x:c r="AC732" s="139" t="str">
        <x:v>SHUTTLE IMRAN GOLD+JAG</x:v>
      </x:c>
      <x:c r="AD732" s="145" t="n">
        <x:v>1080</x:v>
      </x:c>
      <x:c r="AE732" s="147" t="str">
        <x:v>Merged across PDFs — Truncated-name completion</x:v>
      </x:c>
      <x:c r="AF732" s="147" t="str">
        <x:v>Completed/updated from WS RATES.pdf</x:v>
      </x:c>
      <x:c r="AG732" s="147" t="str">
        <x:v>Exact WS RATES.pdf category</x:v>
      </x:c>
      <x:c r="AH732" s="139" t="str">
        <x:v>WS-RATES:21:12</x:v>
      </x:c>
      <x:c r="AI732" s="146"/>
      <x:c r="AJ732" s="146"/>
      <x:c r="AK732" s="146"/>
      <x:c r="AL732" s="146"/>
      <x:c r="AM732" s="146"/>
      <x:c r="AN732" s="147" t="str"/>
    </x:row>
    <x:row r="733">
      <x:c r="A733" s="139" t="str">
        <x:v>RS-000732</x:v>
      </x:c>
      <x:c r="B733" s="147" t="str">
        <x:v>200 GRAM BALL</x:v>
      </x:c>
      <x:c r="C733" s="139" t="str">
        <x:v>BALL</x:v>
      </x:c>
      <x:c r="D733" s="139" t="str">
        <x:v>Both</x:v>
      </x:c>
      <x:c r="E733" s="147" t="str">
        <x:v>From initial classified workbook</x:v>
      </x:c>
      <x:c r="F733" s="139" t="str">
        <x:v>Piece</x:v>
      </x:c>
      <x:c r="G733" s="139"/>
      <x:c r="H733" s="139" t="str">
        <x:v>Not stated</x:v>
      </x:c>
      <x:c r="I733" s="139" t="str">
        <x:v>PKR</x:v>
      </x:c>
      <x:c r="J733" s="140" t="n">
        <x:v>290</x:v>
      </x:c>
      <x:c r="K733" s="140" t="n">
        <x:v>240</x:v>
      </x:c>
      <x:c r="L733" s="140" t="n">
        <x:v>290</x:v>
      </x:c>
      <x:c r="M733" s="140" t="n">
        <x:v>240</x:v>
      </x:c>
      <x:c r="N733" s="141" t="n">
        <x:f>L733-M733</x:f>
        <x:v>50</x:v>
      </x:c>
      <x:c r="O733" s="142" t="n">
        <x:f>IF(L733&gt;0,N733/L733,"")</x:f>
        <x:v>0.1724137931034483</x:v>
      </x:c>
      <x:c r="P733" s="142" t="n">
        <x:f>IF(M733&gt;0,N733/M733,"")</x:f>
        <x:v>0.20833333333333334</x:v>
      </x:c>
      <x:c r="Q733" s="141" t="n">
        <x:f>ROUND(L733*(1+'Assumptions'!$B$7)/'Assumptions'!$B$9,0)*'Assumptions'!$B$9</x:f>
        <x:v>320</x:v>
      </x:c>
      <x:c r="R733" s="141" t="n">
        <x:f>Q733-M733</x:f>
        <x:v>80</x:v>
      </x:c>
      <x:c r="S733" s="143" t="n">
        <x:f>'Assumptions'!$B$8</x:f>
        <x:v>12</x:v>
      </x:c>
      <x:c r="T733" s="141" t="n">
        <x:f>N733*S733</x:f>
        <x:v>600</x:v>
      </x:c>
      <x:c r="U733" s="139" t="str">
        <x:v>Source Valid</x:v>
      </x:c>
      <x:c r="V733" s="139" t="str">
        <x:v>High</x:v>
      </x:c>
      <x:c r="W733" s="147" t="str">
        <x:v>Source wholesale and buying prices retained</x:v>
      </x:c>
      <x:c r="X733" s="139" t="str">
        <x:v>Ready</x:v>
      </x:c>
      <x:c r="Y733" s="144" t="b">
        <x:v>1</x:v>
      </x:c>
      <x:c r="Z733" s="139" t="str">
        <x:v>WS RATES.pdf</x:v>
      </x:c>
      <x:c r="AA733" s="139" t="n">
        <x:v>21</x:v>
      </x:c>
      <x:c r="AB733" s="139" t="n">
        <x:v>13</x:v>
      </x:c>
      <x:c r="AC733" s="139" t="str">
        <x:v>200 GRAM BALL</x:v>
      </x:c>
      <x:c r="AD733" s="145" t="n">
        <x:v>290</x:v>
      </x:c>
      <x:c r="AE733" s="147" t="str">
        <x:v>Merged across PDFs — Exact/source-linked match</x:v>
      </x:c>
      <x:c r="AF733" s="147" t="str">
        <x:v>Exact WS RATES.pdf name</x:v>
      </x:c>
      <x:c r="AG733" s="147" t="str">
        <x:v>Exact WS RATES.pdf category</x:v>
      </x:c>
      <x:c r="AH733" s="139" t="str">
        <x:v>WS-RATES:21:13</x:v>
      </x:c>
      <x:c r="AI733" s="146"/>
      <x:c r="AJ733" s="146"/>
      <x:c r="AK733" s="146"/>
      <x:c r="AL733" s="146"/>
      <x:c r="AM733" s="146"/>
      <x:c r="AN733" s="147" t="str"/>
    </x:row>
    <x:row r="734">
      <x:c r="A734" s="139" t="str">
        <x:v>RS-000733</x:v>
      </x:c>
      <x:c r="B734" s="147" t="str">
        <x:v>DOLLAR COLOUR STIC (POUCH)</x:v>
      </x:c>
      <x:c r="C734" s="139" t="str">
        <x:v>MARKER</x:v>
      </x:c>
      <x:c r="D734" s="139" t="str">
        <x:v>Both</x:v>
      </x:c>
      <x:c r="E734" s="147" t="str">
        <x:v>From initial classified workbook</x:v>
      </x:c>
      <x:c r="F734" s="139" t="str">
        <x:v>Piece</x:v>
      </x:c>
      <x:c r="G734" s="139"/>
      <x:c r="H734" s="139" t="str">
        <x:v>Not stated</x:v>
      </x:c>
      <x:c r="I734" s="139" t="str">
        <x:v>PKR</x:v>
      </x:c>
      <x:c r="J734" s="140" t="n">
        <x:v>210</x:v>
      </x:c>
      <x:c r="K734" s="140" t="n">
        <x:v>204</x:v>
      </x:c>
      <x:c r="L734" s="140" t="n">
        <x:v>210</x:v>
      </x:c>
      <x:c r="M734" s="140" t="n">
        <x:v>204</x:v>
      </x:c>
      <x:c r="N734" s="141" t="n">
        <x:f>L734-M734</x:f>
        <x:v>6</x:v>
      </x:c>
      <x:c r="O734" s="142" t="n">
        <x:f>IF(L734&gt;0,N734/L734,"")</x:f>
        <x:v>0.02857142857142857</x:v>
      </x:c>
      <x:c r="P734" s="142" t="n">
        <x:f>IF(M734&gt;0,N734/M734,"")</x:f>
        <x:v>0.029411764705882353</x:v>
      </x:c>
      <x:c r="Q734" s="141" t="n">
        <x:f>ROUND(L734*(1+'Assumptions'!$B$7)/'Assumptions'!$B$9,0)*'Assumptions'!$B$9</x:f>
        <x:v>230</x:v>
      </x:c>
      <x:c r="R734" s="141" t="n">
        <x:f>Q734-M734</x:f>
        <x:v>26</x:v>
      </x:c>
      <x:c r="S734" s="143" t="n">
        <x:f>'Assumptions'!$B$8</x:f>
        <x:v>12</x:v>
      </x:c>
      <x:c r="T734" s="141" t="n">
        <x:f>N734*S734</x:f>
        <x:v>72</x:v>
      </x:c>
      <x:c r="U734" s="139" t="str">
        <x:v>Source Valid</x:v>
      </x:c>
      <x:c r="V734" s="139" t="str">
        <x:v>High</x:v>
      </x:c>
      <x:c r="W734" s="147" t="str">
        <x:v>Source wholesale and buying prices retained</x:v>
      </x:c>
      <x:c r="X734" s="139" t="str">
        <x:v>Ready</x:v>
      </x:c>
      <x:c r="Y734" s="144" t="b">
        <x:v>1</x:v>
      </x:c>
      <x:c r="Z734" s="139" t="str">
        <x:v>WS RATES.pdf</x:v>
      </x:c>
      <x:c r="AA734" s="139" t="n">
        <x:v>21</x:v>
      </x:c>
      <x:c r="AB734" s="139" t="n">
        <x:v>14</x:v>
      </x:c>
      <x:c r="AC734" s="139" t="str">
        <x:v>DOLLAR COLOUR STIC (POU</x:v>
      </x:c>
      <x:c r="AD734" s="145" t="n">
        <x:v>210</x:v>
      </x:c>
      <x:c r="AE734" s="147" t="str">
        <x:v>Merged across PDFs — Truncated-name completion</x:v>
      </x:c>
      <x:c r="AF734" s="147" t="str">
        <x:v>Completed/updated from WS RATES.pdf</x:v>
      </x:c>
      <x:c r="AG734" s="147" t="str">
        <x:v>Exact WS RATES.pdf category</x:v>
      </x:c>
      <x:c r="AH734" s="139" t="str">
        <x:v>WS-RATES:21:14</x:v>
      </x:c>
      <x:c r="AI734" s="146"/>
      <x:c r="AJ734" s="146"/>
      <x:c r="AK734" s="146"/>
      <x:c r="AL734" s="146"/>
      <x:c r="AM734" s="146"/>
      <x:c r="AN734" s="147" t="str"/>
    </x:row>
    <x:row r="735">
      <x:c r="A735" s="139" t="str">
        <x:v>RS-000734</x:v>
      </x:c>
      <x:c r="B735" s="147" t="str">
        <x:v>DOLLAR COLOUR STIC (BOX)</x:v>
      </x:c>
      <x:c r="C735" s="139" t="str">
        <x:v>MARKER</x:v>
      </x:c>
      <x:c r="D735" s="139" t="str">
        <x:v>Both</x:v>
      </x:c>
      <x:c r="E735" s="147" t="str">
        <x:v>From initial classified workbook</x:v>
      </x:c>
      <x:c r="F735" s="139" t="str">
        <x:v>Box</x:v>
      </x:c>
      <x:c r="G735" s="139"/>
      <x:c r="H735" s="139" t="str">
        <x:v>Not stated</x:v>
      </x:c>
      <x:c r="I735" s="139" t="str">
        <x:v>PKR</x:v>
      </x:c>
      <x:c r="J735" s="140" t="n">
        <x:v>175</x:v>
      </x:c>
      <x:c r="K735" s="140" t="n">
        <x:v>170</x:v>
      </x:c>
      <x:c r="L735" s="140" t="n">
        <x:v>175</x:v>
      </x:c>
      <x:c r="M735" s="140" t="n">
        <x:v>170</x:v>
      </x:c>
      <x:c r="N735" s="141" t="n">
        <x:f>L735-M735</x:f>
        <x:v>5</x:v>
      </x:c>
      <x:c r="O735" s="142" t="n">
        <x:f>IF(L735&gt;0,N735/L735,"")</x:f>
        <x:v>0.02857142857142857</x:v>
      </x:c>
      <x:c r="P735" s="142" t="n">
        <x:f>IF(M735&gt;0,N735/M735,"")</x:f>
        <x:v>0.029411764705882353</x:v>
      </x:c>
      <x:c r="Q735" s="141" t="n">
        <x:f>ROUND(L735*(1+'Assumptions'!$B$7)/'Assumptions'!$B$9,0)*'Assumptions'!$B$9</x:f>
        <x:v>195</x:v>
      </x:c>
      <x:c r="R735" s="141" t="n">
        <x:f>Q735-M735</x:f>
        <x:v>25</x:v>
      </x:c>
      <x:c r="S735" s="143" t="n">
        <x:f>'Assumptions'!$B$8</x:f>
        <x:v>12</x:v>
      </x:c>
      <x:c r="T735" s="141" t="n">
        <x:f>N735*S735</x:f>
        <x:v>60</x:v>
      </x:c>
      <x:c r="U735" s="139" t="str">
        <x:v>Source Valid</x:v>
      </x:c>
      <x:c r="V735" s="139" t="str">
        <x:v>High</x:v>
      </x:c>
      <x:c r="W735" s="147" t="str">
        <x:v>Source wholesale and buying prices retained</x:v>
      </x:c>
      <x:c r="X735" s="139" t="str">
        <x:v>Ready</x:v>
      </x:c>
      <x:c r="Y735" s="144" t="b">
        <x:v>1</x:v>
      </x:c>
      <x:c r="Z735" s="139" t="str">
        <x:v>WS RATES.pdf</x:v>
      </x:c>
      <x:c r="AA735" s="139" t="n">
        <x:v>21</x:v>
      </x:c>
      <x:c r="AB735" s="139" t="n">
        <x:v>15</x:v>
      </x:c>
      <x:c r="AC735" s="139" t="str">
        <x:v>DOLLAR COLOUR STIC (BOX)</x:v>
      </x:c>
      <x:c r="AD735" s="145" t="n">
        <x:v>175</x:v>
      </x:c>
      <x:c r="AE735" s="147" t="str">
        <x:v>Merged across PDFs — Exact/source-linked match</x:v>
      </x:c>
      <x:c r="AF735" s="147" t="str">
        <x:v>Exact WS RATES.pdf name</x:v>
      </x:c>
      <x:c r="AG735" s="147" t="str">
        <x:v>Exact WS RATES.pdf category</x:v>
      </x:c>
      <x:c r="AH735" s="139" t="str">
        <x:v>WS-RATES:21:15</x:v>
      </x:c>
      <x:c r="AI735" s="146"/>
      <x:c r="AJ735" s="146"/>
      <x:c r="AK735" s="146"/>
      <x:c r="AL735" s="146"/>
      <x:c r="AM735" s="146"/>
      <x:c r="AN735" s="147" t="str"/>
    </x:row>
    <x:row r="736">
      <x:c r="A736" s="139" t="str">
        <x:v>RS-000735</x:v>
      </x:c>
      <x:c r="B736" s="147" t="str">
        <x:v>TAKHTI SMALL</x:v>
      </x:c>
      <x:c r="C736" s="139" t="str">
        <x:v>SLATES</x:v>
      </x:c>
      <x:c r="D736" s="139" t="str">
        <x:v>Both</x:v>
      </x:c>
      <x:c r="E736" s="147" t="str">
        <x:v>From initial classified workbook</x:v>
      </x:c>
      <x:c r="F736" s="139" t="str">
        <x:v>Piece</x:v>
      </x:c>
      <x:c r="G736" s="139"/>
      <x:c r="H736" s="139" t="str">
        <x:v>Not stated</x:v>
      </x:c>
      <x:c r="I736" s="139" t="str">
        <x:v>PKR</x:v>
      </x:c>
      <x:c r="J736" s="140" t="n">
        <x:v>75</x:v>
      </x:c>
      <x:c r="K736" s="140" t="n">
        <x:v>65</x:v>
      </x:c>
      <x:c r="L736" s="140" t="n">
        <x:v>75</x:v>
      </x:c>
      <x:c r="M736" s="140" t="n">
        <x:v>65</x:v>
      </x:c>
      <x:c r="N736" s="141" t="n">
        <x:f>L736-M736</x:f>
        <x:v>10</x:v>
      </x:c>
      <x:c r="O736" s="142" t="n">
        <x:f>IF(L736&gt;0,N736/L736,"")</x:f>
        <x:v>0.13333333333333333</x:v>
      </x:c>
      <x:c r="P736" s="142" t="n">
        <x:f>IF(M736&gt;0,N736/M736,"")</x:f>
        <x:v>0.15384615384615385</x:v>
      </x:c>
      <x:c r="Q736" s="141" t="n">
        <x:f>ROUND(L736*(1+'Assumptions'!$B$7)/'Assumptions'!$B$9,0)*'Assumptions'!$B$9</x:f>
        <x:v>85</x:v>
      </x:c>
      <x:c r="R736" s="141" t="n">
        <x:f>Q736-M736</x:f>
        <x:v>20</x:v>
      </x:c>
      <x:c r="S736" s="143" t="n">
        <x:f>'Assumptions'!$B$8</x:f>
        <x:v>12</x:v>
      </x:c>
      <x:c r="T736" s="141" t="n">
        <x:f>N736*S736</x:f>
        <x:v>120</x:v>
      </x:c>
      <x:c r="U736" s="139" t="str">
        <x:v>Source Valid</x:v>
      </x:c>
      <x:c r="V736" s="139" t="str">
        <x:v>High</x:v>
      </x:c>
      <x:c r="W736" s="147" t="str">
        <x:v>Source wholesale and buying prices retained</x:v>
      </x:c>
      <x:c r="X736" s="139" t="str">
        <x:v>Ready</x:v>
      </x:c>
      <x:c r="Y736" s="144" t="b">
        <x:v>1</x:v>
      </x:c>
      <x:c r="Z736" s="139" t="str">
        <x:v>WS RATES.pdf</x:v>
      </x:c>
      <x:c r="AA736" s="139" t="n">
        <x:v>21</x:v>
      </x:c>
      <x:c r="AB736" s="139" t="n">
        <x:v>16</x:v>
      </x:c>
      <x:c r="AC736" s="139" t="str">
        <x:v>TAKHTI SMALL</x:v>
      </x:c>
      <x:c r="AD736" s="145" t="n">
        <x:v>75</x:v>
      </x:c>
      <x:c r="AE736" s="147" t="str">
        <x:v>Merged across PDFs — Exact/source-linked match</x:v>
      </x:c>
      <x:c r="AF736" s="147" t="str">
        <x:v>Exact WS RATES.pdf name</x:v>
      </x:c>
      <x:c r="AG736" s="147" t="str">
        <x:v>Exact WS RATES.pdf category</x:v>
      </x:c>
      <x:c r="AH736" s="139" t="str">
        <x:v>WS-RATES:21:16</x:v>
      </x:c>
      <x:c r="AI736" s="146"/>
      <x:c r="AJ736" s="146"/>
      <x:c r="AK736" s="146"/>
      <x:c r="AL736" s="146"/>
      <x:c r="AM736" s="146"/>
      <x:c r="AN736" s="147" t="str"/>
    </x:row>
    <x:row r="737">
      <x:c r="A737" s="139" t="str">
        <x:v>RS-000736</x:v>
      </x:c>
      <x:c r="B737" s="147" t="str">
        <x:v>PRICE TAG WHITE DL</x:v>
      </x:c>
      <x:c r="C737" s="139" t="str">
        <x:v>CHINA</x:v>
      </x:c>
      <x:c r="D737" s="139" t="str">
        <x:v>Both</x:v>
      </x:c>
      <x:c r="E737" s="147" t="str">
        <x:v>From initial classified workbook</x:v>
      </x:c>
      <x:c r="F737" s="139" t="str">
        <x:v>Piece</x:v>
      </x:c>
      <x:c r="G737" s="139"/>
      <x:c r="H737" s="139" t="str">
        <x:v>Not stated</x:v>
      </x:c>
      <x:c r="I737" s="139" t="str">
        <x:v>PKR</x:v>
      </x:c>
      <x:c r="J737" s="140" t="n">
        <x:v>250</x:v>
      </x:c>
      <x:c r="K737" s="140" t="n">
        <x:v>220</x:v>
      </x:c>
      <x:c r="L737" s="140" t="n">
        <x:v>250</x:v>
      </x:c>
      <x:c r="M737" s="140" t="n">
        <x:v>220</x:v>
      </x:c>
      <x:c r="N737" s="141" t="n">
        <x:f>L737-M737</x:f>
        <x:v>30</x:v>
      </x:c>
      <x:c r="O737" s="142" t="n">
        <x:f>IF(L737&gt;0,N737/L737,"")</x:f>
        <x:v>0.12</x:v>
      </x:c>
      <x:c r="P737" s="142" t="n">
        <x:f>IF(M737&gt;0,N737/M737,"")</x:f>
        <x:v>0.13636363636363635</x:v>
      </x:c>
      <x:c r="Q737" s="141" t="n">
        <x:f>ROUND(L737*(1+'Assumptions'!$B$7)/'Assumptions'!$B$9,0)*'Assumptions'!$B$9</x:f>
        <x:v>275</x:v>
      </x:c>
      <x:c r="R737" s="141" t="n">
        <x:f>Q737-M737</x:f>
        <x:v>55</x:v>
      </x:c>
      <x:c r="S737" s="143" t="n">
        <x:f>'Assumptions'!$B$8</x:f>
        <x:v>12</x:v>
      </x:c>
      <x:c r="T737" s="141" t="n">
        <x:f>N737*S737</x:f>
        <x:v>360</x:v>
      </x:c>
      <x:c r="U737" s="139" t="str">
        <x:v>Source Valid</x:v>
      </x:c>
      <x:c r="V737" s="139" t="str">
        <x:v>High</x:v>
      </x:c>
      <x:c r="W737" s="147" t="str">
        <x:v>Source wholesale and buying prices retained</x:v>
      </x:c>
      <x:c r="X737" s="139" t="str">
        <x:v>Ready</x:v>
      </x:c>
      <x:c r="Y737" s="144" t="b">
        <x:v>1</x:v>
      </x:c>
      <x:c r="Z737" s="139" t="str">
        <x:v>WS RATES.pdf</x:v>
      </x:c>
      <x:c r="AA737" s="139" t="n">
        <x:v>21</x:v>
      </x:c>
      <x:c r="AB737" s="139" t="n">
        <x:v>17</x:v>
      </x:c>
      <x:c r="AC737" s="139" t="str">
        <x:v>PRICE TAG WHITE DL</x:v>
      </x:c>
      <x:c r="AD737" s="145" t="n">
        <x:v>250</x:v>
      </x:c>
      <x:c r="AE737" s="147" t="str">
        <x:v>Merged across PDFs — Exact/source-linked match</x:v>
      </x:c>
      <x:c r="AF737" s="147" t="str">
        <x:v>Exact WS RATES.pdf name</x:v>
      </x:c>
      <x:c r="AG737" s="147" t="str">
        <x:v>Exact WS RATES.pdf category</x:v>
      </x:c>
      <x:c r="AH737" s="139" t="str">
        <x:v>WS-RATES:21:17</x:v>
      </x:c>
      <x:c r="AI737" s="146"/>
      <x:c r="AJ737" s="146"/>
      <x:c r="AK737" s="146"/>
      <x:c r="AL737" s="146"/>
      <x:c r="AM737" s="146"/>
      <x:c r="AN737" s="147" t="str"/>
    </x:row>
    <x:row r="738">
      <x:c r="A738" s="139" t="str">
        <x:v>RS-000737</x:v>
      </x:c>
      <x:c r="B738" s="147" t="str">
        <x:v>ORO TRIMETAL JAR 72 PC</x:v>
      </x:c>
      <x:c r="C738" s="139" t="str">
        <x:v>PENCILS</x:v>
      </x:c>
      <x:c r="D738" s="139" t="str">
        <x:v>Wholesale/Bulk</x:v>
      </x:c>
      <x:c r="E738" s="147" t="str">
        <x:v>From initial classified workbook</x:v>
      </x:c>
      <x:c r="F738" s="139" t="str">
        <x:v>Rim</x:v>
      </x:c>
      <x:c r="G738" s="139" t="n">
        <x:v>72</x:v>
      </x:c>
      <x:c r="H738" s="139" t="str">
        <x:v>Parsed from product name</x:v>
      </x:c>
      <x:c r="I738" s="139" t="str">
        <x:v>PKR</x:v>
      </x:c>
      <x:c r="J738" s="140" t="n">
        <x:v>1152</x:v>
      </x:c>
      <x:c r="K738" s="140" t="n">
        <x:v>1110</x:v>
      </x:c>
      <x:c r="L738" s="140" t="n">
        <x:v>1152</x:v>
      </x:c>
      <x:c r="M738" s="140" t="n">
        <x:v>1110</x:v>
      </x:c>
      <x:c r="N738" s="141" t="n">
        <x:f>L738-M738</x:f>
        <x:v>42</x:v>
      </x:c>
      <x:c r="O738" s="142" t="n">
        <x:f>IF(L738&gt;0,N738/L738,"")</x:f>
        <x:v>0.036458333333333336</x:v>
      </x:c>
      <x:c r="P738" s="142" t="n">
        <x:f>IF(M738&gt;0,N738/M738,"")</x:f>
        <x:v>0.03783783783783784</x:v>
      </x:c>
      <x:c r="Q738" s="141" t="n">
        <x:f>ROUND(L738*(1+'Assumptions'!$B$7)/'Assumptions'!$B$9,0)*'Assumptions'!$B$9</x:f>
        <x:v>1265</x:v>
      </x:c>
      <x:c r="R738" s="141" t="n">
        <x:f>Q738-M738</x:f>
        <x:v>155</x:v>
      </x:c>
      <x:c r="S738" s="143" t="n">
        <x:f>'Assumptions'!$B$8</x:f>
        <x:v>12</x:v>
      </x:c>
      <x:c r="T738" s="141" t="n">
        <x:f>N738*S738</x:f>
        <x:v>504</x:v>
      </x:c>
      <x:c r="U738" s="139" t="str">
        <x:v>Source Valid</x:v>
      </x:c>
      <x:c r="V738" s="139" t="str">
        <x:v>High</x:v>
      </x:c>
      <x:c r="W738" s="147" t="str">
        <x:v>Source wholesale and buying prices retained</x:v>
      </x:c>
      <x:c r="X738" s="139" t="str">
        <x:v>Ready</x:v>
      </x:c>
      <x:c r="Y738" s="144" t="b">
        <x:v>1</x:v>
      </x:c>
      <x:c r="Z738" s="139" t="str">
        <x:v>WS RATES.pdf</x:v>
      </x:c>
      <x:c r="AA738" s="139" t="n">
        <x:v>21</x:v>
      </x:c>
      <x:c r="AB738" s="139" t="n">
        <x:v>18</x:v>
      </x:c>
      <x:c r="AC738" s="139" t="str">
        <x:v>ORO TRIMETAL JAR 72 PC</x:v>
      </x:c>
      <x:c r="AD738" s="145" t="n">
        <x:v>1152</x:v>
      </x:c>
      <x:c r="AE738" s="147" t="str">
        <x:v>Merged across PDFs — Exact/source-linked match</x:v>
      </x:c>
      <x:c r="AF738" s="147" t="str">
        <x:v>Exact WS RATES.pdf name</x:v>
      </x:c>
      <x:c r="AG738" s="147" t="str">
        <x:v>Exact WS RATES.pdf category</x:v>
      </x:c>
      <x:c r="AH738" s="139" t="str">
        <x:v>WS-RATES:21:18</x:v>
      </x:c>
      <x:c r="AI738" s="146"/>
      <x:c r="AJ738" s="146"/>
      <x:c r="AK738" s="146"/>
      <x:c r="AL738" s="146"/>
      <x:c r="AM738" s="146"/>
      <x:c r="AN738" s="147" t="str"/>
    </x:row>
    <x:row r="739">
      <x:c r="A739" s="139" t="str">
        <x:v>RS-000738</x:v>
      </x:c>
      <x:c r="B739" s="147" t="str">
        <x:v>MERCURY GELO GEL PEN</x:v>
      </x:c>
      <x:c r="C739" s="139" t="str">
        <x:v>GEL PEN</x:v>
      </x:c>
      <x:c r="D739" s="139" t="str">
        <x:v>Both</x:v>
      </x:c>
      <x:c r="E739" s="147" t="str">
        <x:v>From initial classified workbook</x:v>
      </x:c>
      <x:c r="F739" s="139" t="str">
        <x:v>Piece</x:v>
      </x:c>
      <x:c r="G739" s="139"/>
      <x:c r="H739" s="139" t="str">
        <x:v>Not stated</x:v>
      </x:c>
      <x:c r="I739" s="139" t="str">
        <x:v>PKR</x:v>
      </x:c>
      <x:c r="J739" s="140" t="n">
        <x:v>195</x:v>
      </x:c>
      <x:c r="K739" s="140" t="n">
        <x:v>185</x:v>
      </x:c>
      <x:c r="L739" s="140" t="n">
        <x:v>195</x:v>
      </x:c>
      <x:c r="M739" s="140" t="n">
        <x:v>185</x:v>
      </x:c>
      <x:c r="N739" s="141" t="n">
        <x:f>L739-M739</x:f>
        <x:v>10</x:v>
      </x:c>
      <x:c r="O739" s="142" t="n">
        <x:f>IF(L739&gt;0,N739/L739,"")</x:f>
        <x:v>0.05128205128205128</x:v>
      </x:c>
      <x:c r="P739" s="142" t="n">
        <x:f>IF(M739&gt;0,N739/M739,"")</x:f>
        <x:v>0.05405405405405406</x:v>
      </x:c>
      <x:c r="Q739" s="141" t="n">
        <x:f>ROUND(L739*(1+'Assumptions'!$B$7)/'Assumptions'!$B$9,0)*'Assumptions'!$B$9</x:f>
        <x:v>215</x:v>
      </x:c>
      <x:c r="R739" s="141" t="n">
        <x:f>Q739-M739</x:f>
        <x:v>30</x:v>
      </x:c>
      <x:c r="S739" s="143" t="n">
        <x:f>'Assumptions'!$B$8</x:f>
        <x:v>12</x:v>
      </x:c>
      <x:c r="T739" s="141" t="n">
        <x:f>N739*S739</x:f>
        <x:v>120</x:v>
      </x:c>
      <x:c r="U739" s="139" t="str">
        <x:v>Source Valid</x:v>
      </x:c>
      <x:c r="V739" s="139" t="str">
        <x:v>High</x:v>
      </x:c>
      <x:c r="W739" s="147" t="str">
        <x:v>Source wholesale and buying prices retained</x:v>
      </x:c>
      <x:c r="X739" s="139" t="str">
        <x:v>Ready</x:v>
      </x:c>
      <x:c r="Y739" s="144" t="b">
        <x:v>1</x:v>
      </x:c>
      <x:c r="Z739" s="139" t="str">
        <x:v>WS RATES.pdf</x:v>
      </x:c>
      <x:c r="AA739" s="139" t="n">
        <x:v>21</x:v>
      </x:c>
      <x:c r="AB739" s="139" t="n">
        <x:v>19</x:v>
      </x:c>
      <x:c r="AC739" s="139" t="str">
        <x:v>MERCURY GELO GEL PEN</x:v>
      </x:c>
      <x:c r="AD739" s="145" t="n">
        <x:v>195</x:v>
      </x:c>
      <x:c r="AE739" s="147" t="str">
        <x:v>Merged across PDFs — Exact/source-linked match</x:v>
      </x:c>
      <x:c r="AF739" s="147" t="str">
        <x:v>Exact WS RATES.pdf name</x:v>
      </x:c>
      <x:c r="AG739" s="147" t="str">
        <x:v>Exact WS RATES.pdf category</x:v>
      </x:c>
      <x:c r="AH739" s="139" t="str">
        <x:v>WS-RATES:21:19</x:v>
      </x:c>
      <x:c r="AI739" s="146"/>
      <x:c r="AJ739" s="146"/>
      <x:c r="AK739" s="146"/>
      <x:c r="AL739" s="146"/>
      <x:c r="AM739" s="146"/>
      <x:c r="AN739" s="147" t="str"/>
    </x:row>
    <x:row r="740">
      <x:c r="A740" s="139" t="str">
        <x:v>RS-000739</x:v>
      </x:c>
      <x:c r="B740" s="147" t="str">
        <x:v>G/F SHARPNER PCKT</x:v>
      </x:c>
      <x:c r="C740" s="139" t="str">
        <x:v>SHARPNERS</x:v>
      </x:c>
      <x:c r="D740" s="139" t="str">
        <x:v>Both</x:v>
      </x:c>
      <x:c r="E740" s="147" t="str">
        <x:v>From initial classified workbook</x:v>
      </x:c>
      <x:c r="F740" s="139" t="str">
        <x:v>Piece</x:v>
      </x:c>
      <x:c r="G740" s="139"/>
      <x:c r="H740" s="139" t="str">
        <x:v>Not stated</x:v>
      </x:c>
      <x:c r="I740" s="139" t="str">
        <x:v>PKR</x:v>
      </x:c>
      <x:c r="J740" s="140" t="n">
        <x:v>155</x:v>
      </x:c>
      <x:c r="K740" s="140" t="n">
        <x:v>146</x:v>
      </x:c>
      <x:c r="L740" s="140" t="n">
        <x:v>155</x:v>
      </x:c>
      <x:c r="M740" s="140" t="n">
        <x:v>146</x:v>
      </x:c>
      <x:c r="N740" s="141" t="n">
        <x:f>L740-M740</x:f>
        <x:v>9</x:v>
      </x:c>
      <x:c r="O740" s="142" t="n">
        <x:f>IF(L740&gt;0,N740/L740,"")</x:f>
        <x:v>0.05806451612903226</x:v>
      </x:c>
      <x:c r="P740" s="142" t="n">
        <x:f>IF(M740&gt;0,N740/M740,"")</x:f>
        <x:v>0.06164383561643835</x:v>
      </x:c>
      <x:c r="Q740" s="141" t="n">
        <x:f>ROUND(L740*(1+'Assumptions'!$B$7)/'Assumptions'!$B$9,0)*'Assumptions'!$B$9</x:f>
        <x:v>170</x:v>
      </x:c>
      <x:c r="R740" s="141" t="n">
        <x:f>Q740-M740</x:f>
        <x:v>24</x:v>
      </x:c>
      <x:c r="S740" s="143" t="n">
        <x:f>'Assumptions'!$B$8</x:f>
        <x:v>12</x:v>
      </x:c>
      <x:c r="T740" s="141" t="n">
        <x:f>N740*S740</x:f>
        <x:v>108</x:v>
      </x:c>
      <x:c r="U740" s="139" t="str">
        <x:v>Source Valid</x:v>
      </x:c>
      <x:c r="V740" s="139" t="str">
        <x:v>High</x:v>
      </x:c>
      <x:c r="W740" s="147" t="str">
        <x:v>Source wholesale and buying prices retained</x:v>
      </x:c>
      <x:c r="X740" s="139" t="str">
        <x:v>Ready</x:v>
      </x:c>
      <x:c r="Y740" s="144" t="b">
        <x:v>1</x:v>
      </x:c>
      <x:c r="Z740" s="139" t="str">
        <x:v>WS RATES.pdf</x:v>
      </x:c>
      <x:c r="AA740" s="139" t="n">
        <x:v>21</x:v>
      </x:c>
      <x:c r="AB740" s="139" t="n">
        <x:v>20</x:v>
      </x:c>
      <x:c r="AC740" s="139" t="str">
        <x:v>G/F SHARPNER PCKT</x:v>
      </x:c>
      <x:c r="AD740" s="145" t="n">
        <x:v>155</x:v>
      </x:c>
      <x:c r="AE740" s="147" t="str">
        <x:v>Merged across PDFs — Exact/source-linked match</x:v>
      </x:c>
      <x:c r="AF740" s="147" t="str">
        <x:v>Exact WS RATES.pdf name</x:v>
      </x:c>
      <x:c r="AG740" s="147" t="str">
        <x:v>Exact WS RATES.pdf category</x:v>
      </x:c>
      <x:c r="AH740" s="139" t="str">
        <x:v>WS-RATES:21:20</x:v>
      </x:c>
      <x:c r="AI740" s="146"/>
      <x:c r="AJ740" s="146"/>
      <x:c r="AK740" s="146"/>
      <x:c r="AL740" s="146"/>
      <x:c r="AM740" s="146"/>
      <x:c r="AN740" s="147" t="str"/>
    </x:row>
    <x:row r="741">
      <x:c r="A741" s="139" t="str">
        <x:v>RS-000740</x:v>
      </x:c>
      <x:c r="B741" s="147" t="str">
        <x:v>TURBO 12 HALF COLOUR PENCIL</x:v>
      </x:c>
      <x:c r="C741" s="139" t="str">
        <x:v>PENCIL COLOR</x:v>
      </x:c>
      <x:c r="D741" s="139" t="str">
        <x:v>Both</x:v>
      </x:c>
      <x:c r="E741" s="147" t="str">
        <x:v>From initial classified workbook</x:v>
      </x:c>
      <x:c r="F741" s="139" t="str">
        <x:v>Piece</x:v>
      </x:c>
      <x:c r="G741" s="139"/>
      <x:c r="H741" s="139" t="str">
        <x:v>Not stated</x:v>
      </x:c>
      <x:c r="I741" s="139" t="str">
        <x:v>PKR</x:v>
      </x:c>
      <x:c r="J741" s="140" t="n">
        <x:v>77</x:v>
      </x:c>
      <x:c r="K741" s="140" t="n">
        <x:v>68</x:v>
      </x:c>
      <x:c r="L741" s="140" t="n">
        <x:v>77</x:v>
      </x:c>
      <x:c r="M741" s="140" t="n">
        <x:v>68</x:v>
      </x:c>
      <x:c r="N741" s="141" t="n">
        <x:f>L741-M741</x:f>
        <x:v>9</x:v>
      </x:c>
      <x:c r="O741" s="142" t="n">
        <x:f>IF(L741&gt;0,N741/L741,"")</x:f>
        <x:v>0.11688311688311688</x:v>
      </x:c>
      <x:c r="P741" s="142" t="n">
        <x:f>IF(M741&gt;0,N741/M741,"")</x:f>
        <x:v>0.1323529411764706</x:v>
      </x:c>
      <x:c r="Q741" s="141" t="n">
        <x:f>ROUND(L741*(1+'Assumptions'!$B$7)/'Assumptions'!$B$9,0)*'Assumptions'!$B$9</x:f>
        <x:v>85</x:v>
      </x:c>
      <x:c r="R741" s="141" t="n">
        <x:f>Q741-M741</x:f>
        <x:v>17</x:v>
      </x:c>
      <x:c r="S741" s="143" t="n">
        <x:f>'Assumptions'!$B$8</x:f>
        <x:v>12</x:v>
      </x:c>
      <x:c r="T741" s="141" t="n">
        <x:f>N741*S741</x:f>
        <x:v>108</x:v>
      </x:c>
      <x:c r="U741" s="139" t="str">
        <x:v>Source Valid</x:v>
      </x:c>
      <x:c r="V741" s="139" t="str">
        <x:v>High</x:v>
      </x:c>
      <x:c r="W741" s="147" t="str">
        <x:v>Source wholesale and buying prices retained</x:v>
      </x:c>
      <x:c r="X741" s="139" t="str">
        <x:v>Ready</x:v>
      </x:c>
      <x:c r="Y741" s="144" t="b">
        <x:v>1</x:v>
      </x:c>
      <x:c r="Z741" s="139" t="str">
        <x:v>WS RATES.pdf</x:v>
      </x:c>
      <x:c r="AA741" s="139" t="n">
        <x:v>21</x:v>
      </x:c>
      <x:c r="AB741" s="139" t="n">
        <x:v>21</x:v>
      </x:c>
      <x:c r="AC741" s="139" t="str">
        <x:v>TURBO 12 HALF COLOUR PE</x:v>
      </x:c>
      <x:c r="AD741" s="145" t="n">
        <x:v>77</x:v>
      </x:c>
      <x:c r="AE741" s="147" t="str">
        <x:v>Merged across PDFs — Truncated-name completion</x:v>
      </x:c>
      <x:c r="AF741" s="147" t="str">
        <x:v>Completed/updated from WS RATES.pdf</x:v>
      </x:c>
      <x:c r="AG741" s="147" t="str">
        <x:v>Exact WS RATES.pdf category</x:v>
      </x:c>
      <x:c r="AH741" s="139" t="str">
        <x:v>WS-RATES:21:21</x:v>
      </x:c>
      <x:c r="AI741" s="146"/>
      <x:c r="AJ741" s="146"/>
      <x:c r="AK741" s="146"/>
      <x:c r="AL741" s="146"/>
      <x:c r="AM741" s="146"/>
      <x:c r="AN741" s="147" t="str"/>
    </x:row>
    <x:row r="742">
      <x:c r="A742" s="139" t="str">
        <x:v>RS-000741</x:v>
      </x:c>
      <x:c r="B742" s="147" t="str">
        <x:v>NIKKAH MUBARAK</x:v>
      </x:c>
      <x:c r="C742" s="139" t="str">
        <x:v>DISPLAY</x:v>
      </x:c>
      <x:c r="D742" s="139" t="str">
        <x:v>Both</x:v>
      </x:c>
      <x:c r="E742" s="147" t="str">
        <x:v>From initial classified workbook</x:v>
      </x:c>
      <x:c r="F742" s="139" t="str">
        <x:v>Piece</x:v>
      </x:c>
      <x:c r="G742" s="139"/>
      <x:c r="H742" s="139" t="str">
        <x:v>Not stated</x:v>
      </x:c>
      <x:c r="I742" s="139" t="str">
        <x:v>PKR</x:v>
      </x:c>
      <x:c r="J742" s="140" t="n">
        <x:v>200</x:v>
      </x:c>
      <x:c r="K742" s="140" t="n">
        <x:v>175</x:v>
      </x:c>
      <x:c r="L742" s="140" t="n">
        <x:v>200</x:v>
      </x:c>
      <x:c r="M742" s="140" t="n">
        <x:v>175</x:v>
      </x:c>
      <x:c r="N742" s="141" t="n">
        <x:f>L742-M742</x:f>
        <x:v>25</x:v>
      </x:c>
      <x:c r="O742" s="142" t="n">
        <x:f>IF(L742&gt;0,N742/L742,"")</x:f>
        <x:v>0.125</x:v>
      </x:c>
      <x:c r="P742" s="142" t="n">
        <x:f>IF(M742&gt;0,N742/M742,"")</x:f>
        <x:v>0.14285714285714285</x:v>
      </x:c>
      <x:c r="Q742" s="141" t="n">
        <x:f>ROUND(L742*(1+'Assumptions'!$B$7)/'Assumptions'!$B$9,0)*'Assumptions'!$B$9</x:f>
        <x:v>220</x:v>
      </x:c>
      <x:c r="R742" s="141" t="n">
        <x:f>Q742-M742</x:f>
        <x:v>45</x:v>
      </x:c>
      <x:c r="S742" s="143" t="n">
        <x:f>'Assumptions'!$B$8</x:f>
        <x:v>12</x:v>
      </x:c>
      <x:c r="T742" s="141" t="n">
        <x:f>N742*S742</x:f>
        <x:v>300</x:v>
      </x:c>
      <x:c r="U742" s="139" t="str">
        <x:v>Source Valid</x:v>
      </x:c>
      <x:c r="V742" s="139" t="str">
        <x:v>High</x:v>
      </x:c>
      <x:c r="W742" s="147" t="str">
        <x:v>Source wholesale and buying prices retained</x:v>
      </x:c>
      <x:c r="X742" s="139" t="str">
        <x:v>Ready</x:v>
      </x:c>
      <x:c r="Y742" s="144" t="b">
        <x:v>1</x:v>
      </x:c>
      <x:c r="Z742" s="139" t="str">
        <x:v>WS RATES.pdf</x:v>
      </x:c>
      <x:c r="AA742" s="139" t="n">
        <x:v>21</x:v>
      </x:c>
      <x:c r="AB742" s="139" t="n">
        <x:v>22</x:v>
      </x:c>
      <x:c r="AC742" s="139" t="str">
        <x:v>NIKKAH MUBARAK</x:v>
      </x:c>
      <x:c r="AD742" s="145" t="n">
        <x:v>200</x:v>
      </x:c>
      <x:c r="AE742" s="147" t="str">
        <x:v>Merged across PDFs — Exact/source-linked match</x:v>
      </x:c>
      <x:c r="AF742" s="147" t="str">
        <x:v>Exact WS RATES.pdf name</x:v>
      </x:c>
      <x:c r="AG742" s="147" t="str">
        <x:v>Exact WS RATES.pdf category</x:v>
      </x:c>
      <x:c r="AH742" s="139" t="str">
        <x:v>WS-RATES:21:22</x:v>
      </x:c>
      <x:c r="AI742" s="146"/>
      <x:c r="AJ742" s="146"/>
      <x:c r="AK742" s="146"/>
      <x:c r="AL742" s="146"/>
      <x:c r="AM742" s="146"/>
      <x:c r="AN742" s="147" t="str"/>
    </x:row>
    <x:row r="743">
      <x:c r="A743" s="139" t="str">
        <x:v>RS-000742</x:v>
      </x:c>
      <x:c r="B743" s="147" t="str">
        <x:v>SHADI MUBARAK DISPLAY</x:v>
      </x:c>
      <x:c r="C743" s="139" t="str">
        <x:v>DISPLAY</x:v>
      </x:c>
      <x:c r="D743" s="139" t="str">
        <x:v>Wholesale/Bulk</x:v>
      </x:c>
      <x:c r="E743" s="147" t="str">
        <x:v>From initial classified workbook</x:v>
      </x:c>
      <x:c r="F743" s="139" t="str">
        <x:v>Piece</x:v>
      </x:c>
      <x:c r="G743" s="139"/>
      <x:c r="H743" s="139" t="str">
        <x:v>Not stated</x:v>
      </x:c>
      <x:c r="I743" s="139" t="str">
        <x:v>PKR</x:v>
      </x:c>
      <x:c r="J743" s="140" t="n">
        <x:v>200</x:v>
      </x:c>
      <x:c r="K743" s="140" t="n">
        <x:v>175</x:v>
      </x:c>
      <x:c r="L743" s="140" t="n">
        <x:v>200</x:v>
      </x:c>
      <x:c r="M743" s="140" t="n">
        <x:v>175</x:v>
      </x:c>
      <x:c r="N743" s="141" t="n">
        <x:f>L743-M743</x:f>
        <x:v>25</x:v>
      </x:c>
      <x:c r="O743" s="142" t="n">
        <x:f>IF(L743&gt;0,N743/L743,"")</x:f>
        <x:v>0.125</x:v>
      </x:c>
      <x:c r="P743" s="142" t="n">
        <x:f>IF(M743&gt;0,N743/M743,"")</x:f>
        <x:v>0.14285714285714285</x:v>
      </x:c>
      <x:c r="Q743" s="141" t="n">
        <x:f>ROUND(L743*(1+'Assumptions'!$B$7)/'Assumptions'!$B$9,0)*'Assumptions'!$B$9</x:f>
        <x:v>220</x:v>
      </x:c>
      <x:c r="R743" s="141" t="n">
        <x:f>Q743-M743</x:f>
        <x:v>45</x:v>
      </x:c>
      <x:c r="S743" s="143" t="n">
        <x:f>'Assumptions'!$B$8</x:f>
        <x:v>12</x:v>
      </x:c>
      <x:c r="T743" s="141" t="n">
        <x:f>N743*S743</x:f>
        <x:v>300</x:v>
      </x:c>
      <x:c r="U743" s="139" t="str">
        <x:v>Source Valid</x:v>
      </x:c>
      <x:c r="V743" s="139" t="str">
        <x:v>High</x:v>
      </x:c>
      <x:c r="W743" s="147" t="str">
        <x:v>Source wholesale and buying prices retained</x:v>
      </x:c>
      <x:c r="X743" s="139" t="str">
        <x:v>Ready</x:v>
      </x:c>
      <x:c r="Y743" s="144" t="b">
        <x:v>1</x:v>
      </x:c>
      <x:c r="Z743" s="139" t="str">
        <x:v>WS RATES.pdf</x:v>
      </x:c>
      <x:c r="AA743" s="139" t="n">
        <x:v>21</x:v>
      </x:c>
      <x:c r="AB743" s="139" t="n">
        <x:v>23</x:v>
      </x:c>
      <x:c r="AC743" s="139" t="str">
        <x:v>SHADI MUBARAK DISPLAY</x:v>
      </x:c>
      <x:c r="AD743" s="145" t="n">
        <x:v>200</x:v>
      </x:c>
      <x:c r="AE743" s="147" t="str">
        <x:v>Merged across PDFs — Exact/source-linked match</x:v>
      </x:c>
      <x:c r="AF743" s="147" t="str">
        <x:v>Exact WS RATES.pdf name</x:v>
      </x:c>
      <x:c r="AG743" s="147" t="str">
        <x:v>Exact WS RATES.pdf category</x:v>
      </x:c>
      <x:c r="AH743" s="139" t="str">
        <x:v>WS-RATES:21:23</x:v>
      </x:c>
      <x:c r="AI743" s="146"/>
      <x:c r="AJ743" s="146"/>
      <x:c r="AK743" s="146"/>
      <x:c r="AL743" s="146"/>
      <x:c r="AM743" s="146"/>
      <x:c r="AN743" s="147" t="str"/>
    </x:row>
    <x:row r="744">
      <x:c r="A744" s="139" t="str">
        <x:v>RS-000743</x:v>
      </x:c>
      <x:c r="B744" s="147" t="str">
        <x:v>FANCY GEOMETRY 6612</x:v>
      </x:c>
      <x:c r="C744" s="139" t="str">
        <x:v>FANCY GEOMETRY</x:v>
      </x:c>
      <x:c r="D744" s="139" t="str">
        <x:v>Both</x:v>
      </x:c>
      <x:c r="E744" s="147" t="str">
        <x:v>From initial classified workbook</x:v>
      </x:c>
      <x:c r="F744" s="139" t="str">
        <x:v>Piece</x:v>
      </x:c>
      <x:c r="G744" s="139"/>
      <x:c r="H744" s="139" t="str">
        <x:v>Not stated</x:v>
      </x:c>
      <x:c r="I744" s="139" t="str">
        <x:v>PKR</x:v>
      </x:c>
      <x:c r="J744" s="140" t="n">
        <x:v>380</x:v>
      </x:c>
      <x:c r="K744" s="140" t="n">
        <x:v>360</x:v>
      </x:c>
      <x:c r="L744" s="140" t="n">
        <x:v>380</x:v>
      </x:c>
      <x:c r="M744" s="140" t="n">
        <x:v>360</x:v>
      </x:c>
      <x:c r="N744" s="141" t="n">
        <x:f>L744-M744</x:f>
        <x:v>20</x:v>
      </x:c>
      <x:c r="O744" s="142" t="n">
        <x:f>IF(L744&gt;0,N744/L744,"")</x:f>
        <x:v>0.05263157894736842</x:v>
      </x:c>
      <x:c r="P744" s="142" t="n">
        <x:f>IF(M744&gt;0,N744/M744,"")</x:f>
        <x:v>0.05555555555555555</x:v>
      </x:c>
      <x:c r="Q744" s="141" t="n">
        <x:f>ROUND(L744*(1+'Assumptions'!$B$7)/'Assumptions'!$B$9,0)*'Assumptions'!$B$9</x:f>
        <x:v>420</x:v>
      </x:c>
      <x:c r="R744" s="141" t="n">
        <x:f>Q744-M744</x:f>
        <x:v>60</x:v>
      </x:c>
      <x:c r="S744" s="143" t="n">
        <x:f>'Assumptions'!$B$8</x:f>
        <x:v>12</x:v>
      </x:c>
      <x:c r="T744" s="141" t="n">
        <x:f>N744*S744</x:f>
        <x:v>240</x:v>
      </x:c>
      <x:c r="U744" s="139" t="str">
        <x:v>Source Valid</x:v>
      </x:c>
      <x:c r="V744" s="139" t="str">
        <x:v>High</x:v>
      </x:c>
      <x:c r="W744" s="147" t="str">
        <x:v>Source wholesale and buying prices retained</x:v>
      </x:c>
      <x:c r="X744" s="139" t="str">
        <x:v>Ready</x:v>
      </x:c>
      <x:c r="Y744" s="144" t="b">
        <x:v>1</x:v>
      </x:c>
      <x:c r="Z744" s="139" t="str">
        <x:v>WS RATES.pdf</x:v>
      </x:c>
      <x:c r="AA744" s="139" t="n">
        <x:v>21</x:v>
      </x:c>
      <x:c r="AB744" s="139" t="n">
        <x:v>24</x:v>
      </x:c>
      <x:c r="AC744" s="139" t="str">
        <x:v>FANCY GEOMETRY 6612</x:v>
      </x:c>
      <x:c r="AD744" s="145" t="n">
        <x:v>380</x:v>
      </x:c>
      <x:c r="AE744" s="147" t="str">
        <x:v>Merged across PDFs — Exact/source-linked match</x:v>
      </x:c>
      <x:c r="AF744" s="147" t="str">
        <x:v>Exact WS RATES.pdf name</x:v>
      </x:c>
      <x:c r="AG744" s="147" t="str">
        <x:v>Exact WS RATES.pdf category</x:v>
      </x:c>
      <x:c r="AH744" s="139" t="str">
        <x:v>WS-RATES:21:24</x:v>
      </x:c>
      <x:c r="AI744" s="146"/>
      <x:c r="AJ744" s="146"/>
      <x:c r="AK744" s="146"/>
      <x:c r="AL744" s="146"/>
      <x:c r="AM744" s="146"/>
      <x:c r="AN744" s="147" t="str"/>
    </x:row>
    <x:row r="745">
      <x:c r="A745" s="139" t="str">
        <x:v>RS-000744</x:v>
      </x:c>
      <x:c r="B745" s="147" t="str">
        <x:v>EASY 4U ERASER E-548</x:v>
      </x:c>
      <x:c r="C745" s="139" t="str">
        <x:v>ERASERS</x:v>
      </x:c>
      <x:c r="D745" s="139" t="str">
        <x:v>Both</x:v>
      </x:c>
      <x:c r="E745" s="147" t="str">
        <x:v>From initial classified workbook</x:v>
      </x:c>
      <x:c r="F745" s="139" t="str">
        <x:v>Piece</x:v>
      </x:c>
      <x:c r="G745" s="139"/>
      <x:c r="H745" s="139" t="str">
        <x:v>Not stated</x:v>
      </x:c>
      <x:c r="I745" s="139" t="str">
        <x:v>PKR</x:v>
      </x:c>
      <x:c r="J745" s="140" t="n">
        <x:v>380</x:v>
      </x:c>
      <x:c r="K745" s="140" t="n">
        <x:v>360</x:v>
      </x:c>
      <x:c r="L745" s="140" t="n">
        <x:v>380</x:v>
      </x:c>
      <x:c r="M745" s="140" t="n">
        <x:v>360</x:v>
      </x:c>
      <x:c r="N745" s="141" t="n">
        <x:f>L745-M745</x:f>
        <x:v>20</x:v>
      </x:c>
      <x:c r="O745" s="142" t="n">
        <x:f>IF(L745&gt;0,N745/L745,"")</x:f>
        <x:v>0.05263157894736842</x:v>
      </x:c>
      <x:c r="P745" s="142" t="n">
        <x:f>IF(M745&gt;0,N745/M745,"")</x:f>
        <x:v>0.05555555555555555</x:v>
      </x:c>
      <x:c r="Q745" s="141" t="n">
        <x:f>ROUND(L745*(1+'Assumptions'!$B$7)/'Assumptions'!$B$9,0)*'Assumptions'!$B$9</x:f>
        <x:v>420</x:v>
      </x:c>
      <x:c r="R745" s="141" t="n">
        <x:f>Q745-M745</x:f>
        <x:v>60</x:v>
      </x:c>
      <x:c r="S745" s="143" t="n">
        <x:f>'Assumptions'!$B$8</x:f>
        <x:v>12</x:v>
      </x:c>
      <x:c r="T745" s="141" t="n">
        <x:f>N745*S745</x:f>
        <x:v>240</x:v>
      </x:c>
      <x:c r="U745" s="139" t="str">
        <x:v>Source Valid</x:v>
      </x:c>
      <x:c r="V745" s="139" t="str">
        <x:v>High</x:v>
      </x:c>
      <x:c r="W745" s="147" t="str">
        <x:v>Source wholesale and buying prices retained</x:v>
      </x:c>
      <x:c r="X745" s="139" t="str">
        <x:v>Ready</x:v>
      </x:c>
      <x:c r="Y745" s="144" t="b">
        <x:v>1</x:v>
      </x:c>
      <x:c r="Z745" s="139" t="str">
        <x:v>WS RATES.pdf</x:v>
      </x:c>
      <x:c r="AA745" s="139" t="n">
        <x:v>21</x:v>
      </x:c>
      <x:c r="AB745" s="139" t="n">
        <x:v>25</x:v>
      </x:c>
      <x:c r="AC745" s="139" t="str">
        <x:v>EASY 4U ERASER E-548</x:v>
      </x:c>
      <x:c r="AD745" s="145" t="n">
        <x:v>380</x:v>
      </x:c>
      <x:c r="AE745" s="147" t="str">
        <x:v>Merged across PDFs — Exact/source-linked match</x:v>
      </x:c>
      <x:c r="AF745" s="147" t="str">
        <x:v>Exact WS RATES.pdf name</x:v>
      </x:c>
      <x:c r="AG745" s="147" t="str">
        <x:v>Exact WS RATES.pdf category</x:v>
      </x:c>
      <x:c r="AH745" s="139" t="str">
        <x:v>WS-RATES:21:25</x:v>
      </x:c>
      <x:c r="AI745" s="146"/>
      <x:c r="AJ745" s="146"/>
      <x:c r="AK745" s="146"/>
      <x:c r="AL745" s="146"/>
      <x:c r="AM745" s="146"/>
      <x:c r="AN745" s="147" t="str"/>
    </x:row>
    <x:row r="746">
      <x:c r="A746" s="139" t="str">
        <x:v>RS-000745</x:v>
      </x:c>
      <x:c r="B746" s="147" t="str">
        <x:v>KITA ERASER K-2009</x:v>
      </x:c>
      <x:c r="C746" s="139" t="str">
        <x:v>ERASERS</x:v>
      </x:c>
      <x:c r="D746" s="139" t="str">
        <x:v>Both</x:v>
      </x:c>
      <x:c r="E746" s="147" t="str">
        <x:v>From initial classified workbook</x:v>
      </x:c>
      <x:c r="F746" s="139" t="str">
        <x:v>Piece</x:v>
      </x:c>
      <x:c r="G746" s="139"/>
      <x:c r="H746" s="139" t="str">
        <x:v>Not stated</x:v>
      </x:c>
      <x:c r="I746" s="139" t="str">
        <x:v>PKR</x:v>
      </x:c>
      <x:c r="J746" s="140" t="n">
        <x:v>380</x:v>
      </x:c>
      <x:c r="K746" s="140" t="n">
        <x:v>253</x:v>
      </x:c>
      <x:c r="L746" s="140" t="n">
        <x:v>380</x:v>
      </x:c>
      <x:c r="M746" s="140" t="n">
        <x:v>253</x:v>
      </x:c>
      <x:c r="N746" s="141" t="n">
        <x:f>L746-M746</x:f>
        <x:v>127</x:v>
      </x:c>
      <x:c r="O746" s="142" t="n">
        <x:f>IF(L746&gt;0,N746/L746,"")</x:f>
        <x:v>0.33421052631578946</x:v>
      </x:c>
      <x:c r="P746" s="142" t="n">
        <x:f>IF(M746&gt;0,N746/M746,"")</x:f>
        <x:v>0.5019762845849802</x:v>
      </x:c>
      <x:c r="Q746" s="141" t="n">
        <x:f>ROUND(L746*(1+'Assumptions'!$B$7)/'Assumptions'!$B$9,0)*'Assumptions'!$B$9</x:f>
        <x:v>420</x:v>
      </x:c>
      <x:c r="R746" s="141" t="n">
        <x:f>Q746-M746</x:f>
        <x:v>167</x:v>
      </x:c>
      <x:c r="S746" s="143" t="n">
        <x:f>'Assumptions'!$B$8</x:f>
        <x:v>12</x:v>
      </x:c>
      <x:c r="T746" s="141" t="n">
        <x:f>N746*S746</x:f>
        <x:v>1524</x:v>
      </x:c>
      <x:c r="U746" s="139" t="str">
        <x:v>Source Valid</x:v>
      </x:c>
      <x:c r="V746" s="139" t="str">
        <x:v>High</x:v>
      </x:c>
      <x:c r="W746" s="147" t="str">
        <x:v>Source wholesale and buying prices retained</x:v>
      </x:c>
      <x:c r="X746" s="139" t="str">
        <x:v>Ready</x:v>
      </x:c>
      <x:c r="Y746" s="144" t="b">
        <x:v>1</x:v>
      </x:c>
      <x:c r="Z746" s="139" t="str">
        <x:v>WS RATES.pdf</x:v>
      </x:c>
      <x:c r="AA746" s="139" t="n">
        <x:v>21</x:v>
      </x:c>
      <x:c r="AB746" s="139" t="n">
        <x:v>26</x:v>
      </x:c>
      <x:c r="AC746" s="139" t="str">
        <x:v>KITA ERASER K-2009</x:v>
      </x:c>
      <x:c r="AD746" s="145" t="n">
        <x:v>380</x:v>
      </x:c>
      <x:c r="AE746" s="147" t="str">
        <x:v>Merged across PDFs — Exact/source-linked match</x:v>
      </x:c>
      <x:c r="AF746" s="147" t="str">
        <x:v>Exact WS RATES.pdf name</x:v>
      </x:c>
      <x:c r="AG746" s="147" t="str">
        <x:v>Exact WS RATES.pdf category</x:v>
      </x:c>
      <x:c r="AH746" s="139" t="str">
        <x:v>WS-RATES:21:26</x:v>
      </x:c>
      <x:c r="AI746" s="146"/>
      <x:c r="AJ746" s="146"/>
      <x:c r="AK746" s="146"/>
      <x:c r="AL746" s="146"/>
      <x:c r="AM746" s="146"/>
      <x:c r="AN746" s="147" t="str"/>
    </x:row>
    <x:row r="747">
      <x:c r="A747" s="139" t="str">
        <x:v>RS-000746</x:v>
      </x:c>
      <x:c r="B747" s="147" t="str">
        <x:v>KITA ERASER K725</x:v>
      </x:c>
      <x:c r="C747" s="139" t="str">
        <x:v>ERASERS</x:v>
      </x:c>
      <x:c r="D747" s="139" t="str">
        <x:v>Both</x:v>
      </x:c>
      <x:c r="E747" s="147" t="str">
        <x:v>From initial classified workbook</x:v>
      </x:c>
      <x:c r="F747" s="139" t="str">
        <x:v>Piece</x:v>
      </x:c>
      <x:c r="G747" s="139"/>
      <x:c r="H747" s="139" t="str">
        <x:v>Not stated</x:v>
      </x:c>
      <x:c r="I747" s="139" t="str">
        <x:v>PKR</x:v>
      </x:c>
      <x:c r="J747" s="140" t="n">
        <x:v>290</x:v>
      </x:c>
      <x:c r="K747" s="140" t="n">
        <x:v>265</x:v>
      </x:c>
      <x:c r="L747" s="140" t="n">
        <x:v>290</x:v>
      </x:c>
      <x:c r="M747" s="140" t="n">
        <x:v>265</x:v>
      </x:c>
      <x:c r="N747" s="141" t="n">
        <x:f>L747-M747</x:f>
        <x:v>25</x:v>
      </x:c>
      <x:c r="O747" s="142" t="n">
        <x:f>IF(L747&gt;0,N747/L747,"")</x:f>
        <x:v>0.08620689655172414</x:v>
      </x:c>
      <x:c r="P747" s="142" t="n">
        <x:f>IF(M747&gt;0,N747/M747,"")</x:f>
        <x:v>0.09433962264150944</x:v>
      </x:c>
      <x:c r="Q747" s="141" t="n">
        <x:f>ROUND(L747*(1+'Assumptions'!$B$7)/'Assumptions'!$B$9,0)*'Assumptions'!$B$9</x:f>
        <x:v>320</x:v>
      </x:c>
      <x:c r="R747" s="141" t="n">
        <x:f>Q747-M747</x:f>
        <x:v>55</x:v>
      </x:c>
      <x:c r="S747" s="143" t="n">
        <x:f>'Assumptions'!$B$8</x:f>
        <x:v>12</x:v>
      </x:c>
      <x:c r="T747" s="141" t="n">
        <x:f>N747*S747</x:f>
        <x:v>300</x:v>
      </x:c>
      <x:c r="U747" s="139" t="str">
        <x:v>Source Valid</x:v>
      </x:c>
      <x:c r="V747" s="139" t="str">
        <x:v>High</x:v>
      </x:c>
      <x:c r="W747" s="147" t="str">
        <x:v>Source wholesale and buying prices retained</x:v>
      </x:c>
      <x:c r="X747" s="139" t="str">
        <x:v>Ready</x:v>
      </x:c>
      <x:c r="Y747" s="144" t="b">
        <x:v>1</x:v>
      </x:c>
      <x:c r="Z747" s="139" t="str">
        <x:v>WS RATES.pdf</x:v>
      </x:c>
      <x:c r="AA747" s="139" t="n">
        <x:v>21</x:v>
      </x:c>
      <x:c r="AB747" s="139" t="n">
        <x:v>27</x:v>
      </x:c>
      <x:c r="AC747" s="139" t="str">
        <x:v>KITA ERASER K725</x:v>
      </x:c>
      <x:c r="AD747" s="145" t="n">
        <x:v>290</x:v>
      </x:c>
      <x:c r="AE747" s="147" t="str">
        <x:v>Merged across PDFs — Exact/source-linked match</x:v>
      </x:c>
      <x:c r="AF747" s="147" t="str">
        <x:v>Exact WS RATES.pdf name</x:v>
      </x:c>
      <x:c r="AG747" s="147" t="str">
        <x:v>Exact WS RATES.pdf category</x:v>
      </x:c>
      <x:c r="AH747" s="139" t="str">
        <x:v>WS-RATES:21:27</x:v>
      </x:c>
      <x:c r="AI747" s="146"/>
      <x:c r="AJ747" s="146"/>
      <x:c r="AK747" s="146"/>
      <x:c r="AL747" s="146"/>
      <x:c r="AM747" s="146"/>
      <x:c r="AN747" s="147" t="str"/>
    </x:row>
    <x:row r="748">
      <x:c r="A748" s="139" t="str">
        <x:v>RS-000747</x:v>
      </x:c>
      <x:c r="B748" s="147" t="str">
        <x:v>SEAL LOCK</x:v>
      </x:c>
      <x:c r="C748" s="139" t="str">
        <x:v>CHINA DAIRIES</x:v>
      </x:c>
      <x:c r="D748" s="139" t="str">
        <x:v>Both</x:v>
      </x:c>
      <x:c r="E748" s="147" t="str">
        <x:v>From initial classified workbook</x:v>
      </x:c>
      <x:c r="F748" s="139" t="str">
        <x:v>Piece</x:v>
      </x:c>
      <x:c r="G748" s="139"/>
      <x:c r="H748" s="139" t="str">
        <x:v>Not stated</x:v>
      </x:c>
      <x:c r="I748" s="139" t="str">
        <x:v>PKR</x:v>
      </x:c>
      <x:c r="J748" s="140" t="n">
        <x:v>45</x:v>
      </x:c>
      <x:c r="K748" s="140" t="n">
        <x:v>38</x:v>
      </x:c>
      <x:c r="L748" s="140" t="n">
        <x:v>45</x:v>
      </x:c>
      <x:c r="M748" s="140" t="n">
        <x:v>38</x:v>
      </x:c>
      <x:c r="N748" s="141" t="n">
        <x:f>L748-M748</x:f>
        <x:v>7</x:v>
      </x:c>
      <x:c r="O748" s="142" t="n">
        <x:f>IF(L748&gt;0,N748/L748,"")</x:f>
        <x:v>0.15555555555555556</x:v>
      </x:c>
      <x:c r="P748" s="142" t="n">
        <x:f>IF(M748&gt;0,N748/M748,"")</x:f>
        <x:v>0.18421052631578946</x:v>
      </x:c>
      <x:c r="Q748" s="141" t="n">
        <x:f>ROUND(L748*(1+'Assumptions'!$B$7)/'Assumptions'!$B$9,0)*'Assumptions'!$B$9</x:f>
        <x:v>50</x:v>
      </x:c>
      <x:c r="R748" s="141" t="n">
        <x:f>Q748-M748</x:f>
        <x:v>12</x:v>
      </x:c>
      <x:c r="S748" s="143" t="n">
        <x:f>'Assumptions'!$B$8</x:f>
        <x:v>12</x:v>
      </x:c>
      <x:c r="T748" s="141" t="n">
        <x:f>N748*S748</x:f>
        <x:v>84</x:v>
      </x:c>
      <x:c r="U748" s="139" t="str">
        <x:v>Source Valid</x:v>
      </x:c>
      <x:c r="V748" s="139" t="str">
        <x:v>High</x:v>
      </x:c>
      <x:c r="W748" s="147" t="str">
        <x:v>Source wholesale and buying prices retained</x:v>
      </x:c>
      <x:c r="X748" s="139" t="str">
        <x:v>Ready</x:v>
      </x:c>
      <x:c r="Y748" s="144" t="b">
        <x:v>1</x:v>
      </x:c>
      <x:c r="Z748" s="139" t="str">
        <x:v>WS RATES.pdf</x:v>
      </x:c>
      <x:c r="AA748" s="139" t="n">
        <x:v>21</x:v>
      </x:c>
      <x:c r="AB748" s="139" t="n">
        <x:v>28</x:v>
      </x:c>
      <x:c r="AC748" s="139" t="str">
        <x:v>SEAL LOCK</x:v>
      </x:c>
      <x:c r="AD748" s="145" t="n">
        <x:v>45</x:v>
      </x:c>
      <x:c r="AE748" s="147" t="str">
        <x:v>Merged across PDFs — Exact/source-linked match</x:v>
      </x:c>
      <x:c r="AF748" s="147" t="str">
        <x:v>Exact WS RATES.pdf name</x:v>
      </x:c>
      <x:c r="AG748" s="147" t="str">
        <x:v>Exact WS RATES.pdf category</x:v>
      </x:c>
      <x:c r="AH748" s="139" t="str">
        <x:v>WS-RATES:21:28</x:v>
      </x:c>
      <x:c r="AI748" s="146"/>
      <x:c r="AJ748" s="146"/>
      <x:c r="AK748" s="146"/>
      <x:c r="AL748" s="146"/>
      <x:c r="AM748" s="146"/>
      <x:c r="AN748" s="147" t="str"/>
    </x:row>
    <x:row r="749">
      <x:c r="A749" s="139" t="str">
        <x:v>RS-000748</x:v>
      </x:c>
      <x:c r="B749" s="147" t="str">
        <x:v>POKIMON CARD LOCAL</x:v>
      </x:c>
      <x:c r="C749" s="139" t="str">
        <x:v>CHINA</x:v>
      </x:c>
      <x:c r="D749" s="139" t="str">
        <x:v>Both</x:v>
      </x:c>
      <x:c r="E749" s="147" t="str">
        <x:v>From initial classified workbook</x:v>
      </x:c>
      <x:c r="F749" s="139" t="str">
        <x:v>Piece</x:v>
      </x:c>
      <x:c r="G749" s="139"/>
      <x:c r="H749" s="139" t="str">
        <x:v>Not stated</x:v>
      </x:c>
      <x:c r="I749" s="139" t="str">
        <x:v>PKR</x:v>
      </x:c>
      <x:c r="J749" s="140" t="n">
        <x:v>280</x:v>
      </x:c>
      <x:c r="K749" s="140" t="n">
        <x:v>245</x:v>
      </x:c>
      <x:c r="L749" s="140" t="n">
        <x:v>280</x:v>
      </x:c>
      <x:c r="M749" s="140" t="n">
        <x:v>245</x:v>
      </x:c>
      <x:c r="N749" s="141" t="n">
        <x:f>L749-M749</x:f>
        <x:v>35</x:v>
      </x:c>
      <x:c r="O749" s="142" t="n">
        <x:f>IF(L749&gt;0,N749/L749,"")</x:f>
        <x:v>0.125</x:v>
      </x:c>
      <x:c r="P749" s="142" t="n">
        <x:f>IF(M749&gt;0,N749/M749,"")</x:f>
        <x:v>0.14285714285714285</x:v>
      </x:c>
      <x:c r="Q749" s="141" t="n">
        <x:f>ROUND(L749*(1+'Assumptions'!$B$7)/'Assumptions'!$B$9,0)*'Assumptions'!$B$9</x:f>
        <x:v>310</x:v>
      </x:c>
      <x:c r="R749" s="141" t="n">
        <x:f>Q749-M749</x:f>
        <x:v>65</x:v>
      </x:c>
      <x:c r="S749" s="143" t="n">
        <x:f>'Assumptions'!$B$8</x:f>
        <x:v>12</x:v>
      </x:c>
      <x:c r="T749" s="141" t="n">
        <x:f>N749*S749</x:f>
        <x:v>420</x:v>
      </x:c>
      <x:c r="U749" s="139" t="str">
        <x:v>Source Valid</x:v>
      </x:c>
      <x:c r="V749" s="139" t="str">
        <x:v>High</x:v>
      </x:c>
      <x:c r="W749" s="147" t="str">
        <x:v>Source wholesale and buying prices retained</x:v>
      </x:c>
      <x:c r="X749" s="139" t="str">
        <x:v>Ready</x:v>
      </x:c>
      <x:c r="Y749" s="144" t="b">
        <x:v>1</x:v>
      </x:c>
      <x:c r="Z749" s="139" t="str">
        <x:v>WS RATES.pdf</x:v>
      </x:c>
      <x:c r="AA749" s="139" t="n">
        <x:v>21</x:v>
      </x:c>
      <x:c r="AB749" s="139" t="n">
        <x:v>29</x:v>
      </x:c>
      <x:c r="AC749" s="139" t="str">
        <x:v>POKIMON CARD LOCAL</x:v>
      </x:c>
      <x:c r="AD749" s="145" t="n">
        <x:v>280</x:v>
      </x:c>
      <x:c r="AE749" s="147" t="str">
        <x:v>Merged across PDFs — Exact/source-linked match</x:v>
      </x:c>
      <x:c r="AF749" s="147" t="str">
        <x:v>Exact WS RATES.pdf name</x:v>
      </x:c>
      <x:c r="AG749" s="147" t="str">
        <x:v>Exact WS RATES.pdf category</x:v>
      </x:c>
      <x:c r="AH749" s="139" t="str">
        <x:v>WS-RATES:21:29</x:v>
      </x:c>
      <x:c r="AI749" s="146"/>
      <x:c r="AJ749" s="146"/>
      <x:c r="AK749" s="146"/>
      <x:c r="AL749" s="146"/>
      <x:c r="AM749" s="146"/>
      <x:c r="AN749" s="147" t="str"/>
    </x:row>
    <x:row r="750">
      <x:c r="A750" s="139" t="str">
        <x:v>RS-000749</x:v>
      </x:c>
      <x:c r="B750" s="147" t="str">
        <x:v>WATER BOTTLE TRAVEL</x:v>
      </x:c>
      <x:c r="C750" s="139" t="str">
        <x:v>CHINA</x:v>
      </x:c>
      <x:c r="D750" s="139" t="str">
        <x:v>Both</x:v>
      </x:c>
      <x:c r="E750" s="147" t="str">
        <x:v>From initial classified workbook</x:v>
      </x:c>
      <x:c r="F750" s="139" t="str">
        <x:v>Piece</x:v>
      </x:c>
      <x:c r="G750" s="139"/>
      <x:c r="H750" s="139" t="str">
        <x:v>Not stated</x:v>
      </x:c>
      <x:c r="I750" s="139" t="str">
        <x:v>PKR</x:v>
      </x:c>
      <x:c r="J750" s="140" t="n">
        <x:v>260</x:v>
      </x:c>
      <x:c r="K750" s="140" t="n">
        <x:v>230</x:v>
      </x:c>
      <x:c r="L750" s="140" t="n">
        <x:v>260</x:v>
      </x:c>
      <x:c r="M750" s="140" t="n">
        <x:v>230</x:v>
      </x:c>
      <x:c r="N750" s="141" t="n">
        <x:f>L750-M750</x:f>
        <x:v>30</x:v>
      </x:c>
      <x:c r="O750" s="142" t="n">
        <x:f>IF(L750&gt;0,N750/L750,"")</x:f>
        <x:v>0.11538461538461539</x:v>
      </x:c>
      <x:c r="P750" s="142" t="n">
        <x:f>IF(M750&gt;0,N750/M750,"")</x:f>
        <x:v>0.13043478260869565</x:v>
      </x:c>
      <x:c r="Q750" s="141" t="n">
        <x:f>ROUND(L750*(1+'Assumptions'!$B$7)/'Assumptions'!$B$9,0)*'Assumptions'!$B$9</x:f>
        <x:v>285</x:v>
      </x:c>
      <x:c r="R750" s="141" t="n">
        <x:f>Q750-M750</x:f>
        <x:v>55</x:v>
      </x:c>
      <x:c r="S750" s="143" t="n">
        <x:f>'Assumptions'!$B$8</x:f>
        <x:v>12</x:v>
      </x:c>
      <x:c r="T750" s="141" t="n">
        <x:f>N750*S750</x:f>
        <x:v>360</x:v>
      </x:c>
      <x:c r="U750" s="139" t="str">
        <x:v>Source Valid</x:v>
      </x:c>
      <x:c r="V750" s="139" t="str">
        <x:v>High</x:v>
      </x:c>
      <x:c r="W750" s="147" t="str">
        <x:v>Source wholesale and buying prices retained</x:v>
      </x:c>
      <x:c r="X750" s="139" t="str">
        <x:v>Ready</x:v>
      </x:c>
      <x:c r="Y750" s="144" t="b">
        <x:v>1</x:v>
      </x:c>
      <x:c r="Z750" s="139" t="str">
        <x:v>WS RATES.pdf</x:v>
      </x:c>
      <x:c r="AA750" s="139" t="n">
        <x:v>21</x:v>
      </x:c>
      <x:c r="AB750" s="139" t="n">
        <x:v>30</x:v>
      </x:c>
      <x:c r="AC750" s="139" t="str">
        <x:v>WATER BOTTLE TRAVEL</x:v>
      </x:c>
      <x:c r="AD750" s="145" t="n">
        <x:v>260</x:v>
      </x:c>
      <x:c r="AE750" s="147" t="str">
        <x:v>Merged across PDFs — Exact/source-linked match</x:v>
      </x:c>
      <x:c r="AF750" s="147" t="str">
        <x:v>Exact WS RATES.pdf name</x:v>
      </x:c>
      <x:c r="AG750" s="147" t="str">
        <x:v>Exact WS RATES.pdf category</x:v>
      </x:c>
      <x:c r="AH750" s="139" t="str">
        <x:v>WS-RATES:21:30</x:v>
      </x:c>
      <x:c r="AI750" s="146"/>
      <x:c r="AJ750" s="146"/>
      <x:c r="AK750" s="146"/>
      <x:c r="AL750" s="146"/>
      <x:c r="AM750" s="146"/>
      <x:c r="AN750" s="147" t="str"/>
    </x:row>
    <x:row r="751">
      <x:c r="A751" s="139" t="str">
        <x:v>RS-000750</x:v>
      </x:c>
      <x:c r="B751" s="147" t="str">
        <x:v>WATER BOTTLE SQUARE</x:v>
      </x:c>
      <x:c r="C751" s="139" t="str">
        <x:v>CHINA</x:v>
      </x:c>
      <x:c r="D751" s="139" t="str">
        <x:v>Both</x:v>
      </x:c>
      <x:c r="E751" s="147" t="str">
        <x:v>From initial classified workbook</x:v>
      </x:c>
      <x:c r="F751" s="139" t="str">
        <x:v>Piece</x:v>
      </x:c>
      <x:c r="G751" s="139"/>
      <x:c r="H751" s="139" t="str">
        <x:v>Not stated</x:v>
      </x:c>
      <x:c r="I751" s="139" t="str">
        <x:v>PKR</x:v>
      </x:c>
      <x:c r="J751" s="140" t="n">
        <x:v>240</x:v>
      </x:c>
      <x:c r="K751" s="140" t="n">
        <x:v>180</x:v>
      </x:c>
      <x:c r="L751" s="140" t="n">
        <x:v>240</x:v>
      </x:c>
      <x:c r="M751" s="140" t="n">
        <x:v>180</x:v>
      </x:c>
      <x:c r="N751" s="141" t="n">
        <x:f>L751-M751</x:f>
        <x:v>60</x:v>
      </x:c>
      <x:c r="O751" s="142" t="n">
        <x:f>IF(L751&gt;0,N751/L751,"")</x:f>
        <x:v>0.25</x:v>
      </x:c>
      <x:c r="P751" s="142" t="n">
        <x:f>IF(M751&gt;0,N751/M751,"")</x:f>
        <x:v>0.3333333333333333</x:v>
      </x:c>
      <x:c r="Q751" s="141" t="n">
        <x:f>ROUND(L751*(1+'Assumptions'!$B$7)/'Assumptions'!$B$9,0)*'Assumptions'!$B$9</x:f>
        <x:v>265</x:v>
      </x:c>
      <x:c r="R751" s="141" t="n">
        <x:f>Q751-M751</x:f>
        <x:v>85</x:v>
      </x:c>
      <x:c r="S751" s="143" t="n">
        <x:f>'Assumptions'!$B$8</x:f>
        <x:v>12</x:v>
      </x:c>
      <x:c r="T751" s="141" t="n">
        <x:f>N751*S751</x:f>
        <x:v>720</x:v>
      </x:c>
      <x:c r="U751" s="139" t="str">
        <x:v>Source Valid</x:v>
      </x:c>
      <x:c r="V751" s="139" t="str">
        <x:v>High</x:v>
      </x:c>
      <x:c r="W751" s="147" t="str">
        <x:v>Source wholesale and buying prices retained</x:v>
      </x:c>
      <x:c r="X751" s="139" t="str">
        <x:v>Ready</x:v>
      </x:c>
      <x:c r="Y751" s="144" t="b">
        <x:v>1</x:v>
      </x:c>
      <x:c r="Z751" s="139" t="str">
        <x:v>WS RATES.pdf</x:v>
      </x:c>
      <x:c r="AA751" s="139" t="n">
        <x:v>21</x:v>
      </x:c>
      <x:c r="AB751" s="139" t="n">
        <x:v>31</x:v>
      </x:c>
      <x:c r="AC751" s="139" t="str">
        <x:v>WATER BOTTLE SQUARE</x:v>
      </x:c>
      <x:c r="AD751" s="145" t="n">
        <x:v>240</x:v>
      </x:c>
      <x:c r="AE751" s="147" t="str">
        <x:v>Merged across PDFs — Exact/source-linked match</x:v>
      </x:c>
      <x:c r="AF751" s="147" t="str">
        <x:v>Exact WS RATES.pdf name</x:v>
      </x:c>
      <x:c r="AG751" s="147" t="str">
        <x:v>Exact WS RATES.pdf category</x:v>
      </x:c>
      <x:c r="AH751" s="139" t="str">
        <x:v>WS-RATES:21:31</x:v>
      </x:c>
      <x:c r="AI751" s="146"/>
      <x:c r="AJ751" s="146"/>
      <x:c r="AK751" s="146"/>
      <x:c r="AL751" s="146"/>
      <x:c r="AM751" s="146"/>
      <x:c r="AN751" s="147" t="str"/>
    </x:row>
    <x:row r="752">
      <x:c r="A752" s="139" t="str">
        <x:v>RS-000751</x:v>
      </x:c>
      <x:c r="B752" s="147" t="str">
        <x:v>WATER BOTTLE SOLO</x:v>
      </x:c>
      <x:c r="C752" s="139" t="str">
        <x:v>CHINA</x:v>
      </x:c>
      <x:c r="D752" s="139" t="str">
        <x:v>Both</x:v>
      </x:c>
      <x:c r="E752" s="147" t="str">
        <x:v>From initial classified workbook</x:v>
      </x:c>
      <x:c r="F752" s="139" t="str">
        <x:v>Piece</x:v>
      </x:c>
      <x:c r="G752" s="139"/>
      <x:c r="H752" s="139" t="str">
        <x:v>Not stated</x:v>
      </x:c>
      <x:c r="I752" s="139" t="str">
        <x:v>PKR</x:v>
      </x:c>
      <x:c r="J752" s="140" t="n">
        <x:v>290</x:v>
      </x:c>
      <x:c r="K752" s="140" t="n">
        <x:v>255</x:v>
      </x:c>
      <x:c r="L752" s="140" t="n">
        <x:v>290</x:v>
      </x:c>
      <x:c r="M752" s="140" t="n">
        <x:v>255</x:v>
      </x:c>
      <x:c r="N752" s="141" t="n">
        <x:f>L752-M752</x:f>
        <x:v>35</x:v>
      </x:c>
      <x:c r="O752" s="142" t="n">
        <x:f>IF(L752&gt;0,N752/L752,"")</x:f>
        <x:v>0.1206896551724138</x:v>
      </x:c>
      <x:c r="P752" s="142" t="n">
        <x:f>IF(M752&gt;0,N752/M752,"")</x:f>
        <x:v>0.13725490196078433</x:v>
      </x:c>
      <x:c r="Q752" s="141" t="n">
        <x:f>ROUND(L752*(1+'Assumptions'!$B$7)/'Assumptions'!$B$9,0)*'Assumptions'!$B$9</x:f>
        <x:v>320</x:v>
      </x:c>
      <x:c r="R752" s="141" t="n">
        <x:f>Q752-M752</x:f>
        <x:v>65</x:v>
      </x:c>
      <x:c r="S752" s="143" t="n">
        <x:f>'Assumptions'!$B$8</x:f>
        <x:v>12</x:v>
      </x:c>
      <x:c r="T752" s="141" t="n">
        <x:f>N752*S752</x:f>
        <x:v>420</x:v>
      </x:c>
      <x:c r="U752" s="139" t="str">
        <x:v>Source Valid</x:v>
      </x:c>
      <x:c r="V752" s="139" t="str">
        <x:v>High</x:v>
      </x:c>
      <x:c r="W752" s="147" t="str">
        <x:v>Source wholesale and buying prices retained</x:v>
      </x:c>
      <x:c r="X752" s="139" t="str">
        <x:v>Ready</x:v>
      </x:c>
      <x:c r="Y752" s="144" t="b">
        <x:v>1</x:v>
      </x:c>
      <x:c r="Z752" s="139" t="str">
        <x:v>WS RATES.pdf</x:v>
      </x:c>
      <x:c r="AA752" s="139" t="n">
        <x:v>21</x:v>
      </x:c>
      <x:c r="AB752" s="139" t="n">
        <x:v>32</x:v>
      </x:c>
      <x:c r="AC752" s="139" t="str">
        <x:v>WATER BOTTLE SOLO</x:v>
      </x:c>
      <x:c r="AD752" s="145" t="n">
        <x:v>290</x:v>
      </x:c>
      <x:c r="AE752" s="147" t="str">
        <x:v>Merged across PDFs — Exact/source-linked match</x:v>
      </x:c>
      <x:c r="AF752" s="147" t="str">
        <x:v>Exact WS RATES.pdf name</x:v>
      </x:c>
      <x:c r="AG752" s="147" t="str">
        <x:v>Exact WS RATES.pdf category</x:v>
      </x:c>
      <x:c r="AH752" s="139" t="str">
        <x:v>WS-RATES:21:32</x:v>
      </x:c>
      <x:c r="AI752" s="146"/>
      <x:c r="AJ752" s="146"/>
      <x:c r="AK752" s="146"/>
      <x:c r="AL752" s="146"/>
      <x:c r="AM752" s="146"/>
      <x:c r="AN752" s="147" t="str"/>
    </x:row>
    <x:row r="753">
      <x:c r="A753" s="139" t="str">
        <x:v>RS-000752</x:v>
      </x:c>
      <x:c r="B753" s="147" t="str">
        <x:v>WATER BOTTLE STEEL BA2</x:v>
      </x:c>
      <x:c r="C753" s="139" t="str">
        <x:v>CHINA</x:v>
      </x:c>
      <x:c r="D753" s="139" t="str">
        <x:v>Both</x:v>
      </x:c>
      <x:c r="E753" s="147" t="str">
        <x:v>From initial classified workbook</x:v>
      </x:c>
      <x:c r="F753" s="139" t="str">
        <x:v>Piece</x:v>
      </x:c>
      <x:c r="G753" s="139"/>
      <x:c r="H753" s="139" t="str">
        <x:v>Not stated</x:v>
      </x:c>
      <x:c r="I753" s="139" t="str">
        <x:v>PKR</x:v>
      </x:c>
      <x:c r="J753" s="140" t="n">
        <x:v>1080</x:v>
      </x:c>
      <x:c r="K753" s="140" t="n">
        <x:v>990</x:v>
      </x:c>
      <x:c r="L753" s="140" t="n">
        <x:v>1080</x:v>
      </x:c>
      <x:c r="M753" s="140" t="n">
        <x:v>990</x:v>
      </x:c>
      <x:c r="N753" s="141" t="n">
        <x:f>L753-M753</x:f>
        <x:v>90</x:v>
      </x:c>
      <x:c r="O753" s="142" t="n">
        <x:f>IF(L753&gt;0,N753/L753,"")</x:f>
        <x:v>0.08333333333333333</x:v>
      </x:c>
      <x:c r="P753" s="142" t="n">
        <x:f>IF(M753&gt;0,N753/M753,"")</x:f>
        <x:v>0.09090909090909091</x:v>
      </x:c>
      <x:c r="Q753" s="141" t="n">
        <x:f>ROUND(L753*(1+'Assumptions'!$B$7)/'Assumptions'!$B$9,0)*'Assumptions'!$B$9</x:f>
        <x:v>1190</x:v>
      </x:c>
      <x:c r="R753" s="141" t="n">
        <x:f>Q753-M753</x:f>
        <x:v>200</x:v>
      </x:c>
      <x:c r="S753" s="143" t="n">
        <x:f>'Assumptions'!$B$8</x:f>
        <x:v>12</x:v>
      </x:c>
      <x:c r="T753" s="141" t="n">
        <x:f>N753*S753</x:f>
        <x:v>1080</x:v>
      </x:c>
      <x:c r="U753" s="139" t="str">
        <x:v>Source Valid</x:v>
      </x:c>
      <x:c r="V753" s="139" t="str">
        <x:v>High</x:v>
      </x:c>
      <x:c r="W753" s="147" t="str">
        <x:v>Source wholesale and buying prices retained</x:v>
      </x:c>
      <x:c r="X753" s="139" t="str">
        <x:v>Ready</x:v>
      </x:c>
      <x:c r="Y753" s="144" t="b">
        <x:v>1</x:v>
      </x:c>
      <x:c r="Z753" s="139" t="str">
        <x:v>WS RATES.pdf</x:v>
      </x:c>
      <x:c r="AA753" s="139" t="n">
        <x:v>21</x:v>
      </x:c>
      <x:c r="AB753" s="139" t="n">
        <x:v>33</x:v>
      </x:c>
      <x:c r="AC753" s="139" t="str">
        <x:v>WATER BOTTLE STEEL BA2</x:v>
      </x:c>
      <x:c r="AD753" s="145" t="n">
        <x:v>1080</x:v>
      </x:c>
      <x:c r="AE753" s="147" t="str">
        <x:v>Merged across PDFs — Exact/source-linked match</x:v>
      </x:c>
      <x:c r="AF753" s="147" t="str">
        <x:v>Exact WS RATES.pdf name</x:v>
      </x:c>
      <x:c r="AG753" s="147" t="str">
        <x:v>Exact WS RATES.pdf category</x:v>
      </x:c>
      <x:c r="AH753" s="139" t="str">
        <x:v>WS-RATES:21:33</x:v>
      </x:c>
      <x:c r="AI753" s="146"/>
      <x:c r="AJ753" s="146"/>
      <x:c r="AK753" s="146"/>
      <x:c r="AL753" s="146"/>
      <x:c r="AM753" s="146"/>
      <x:c r="AN753" s="147" t="str"/>
    </x:row>
    <x:row r="754">
      <x:c r="A754" s="139" t="str">
        <x:v>RS-000753</x:v>
      </x:c>
      <x:c r="B754" s="147" t="str">
        <x:v>WATER BOTTLE (500ML) 17</x:v>
      </x:c>
      <x:c r="C754" s="139" t="str">
        <x:v>CHINA</x:v>
      </x:c>
      <x:c r="D754" s="139" t="str">
        <x:v>Both</x:v>
      </x:c>
      <x:c r="E754" s="147" t="str">
        <x:v>From initial classified workbook</x:v>
      </x:c>
      <x:c r="F754" s="139" t="str">
        <x:v>Piece</x:v>
      </x:c>
      <x:c r="G754" s="139"/>
      <x:c r="H754" s="139" t="str">
        <x:v>Not stated</x:v>
      </x:c>
      <x:c r="I754" s="139" t="str">
        <x:v>PKR</x:v>
      </x:c>
      <x:c r="J754" s="140" t="n">
        <x:v>700</x:v>
      </x:c>
      <x:c r="K754" s="140" t="n">
        <x:v>630</x:v>
      </x:c>
      <x:c r="L754" s="140" t="n">
        <x:v>700</x:v>
      </x:c>
      <x:c r="M754" s="140" t="n">
        <x:v>630</x:v>
      </x:c>
      <x:c r="N754" s="141" t="n">
        <x:f>L754-M754</x:f>
        <x:v>70</x:v>
      </x:c>
      <x:c r="O754" s="142" t="n">
        <x:f>IF(L754&gt;0,N754/L754,"")</x:f>
        <x:v>0.1</x:v>
      </x:c>
      <x:c r="P754" s="142" t="n">
        <x:f>IF(M754&gt;0,N754/M754,"")</x:f>
        <x:v>0.1111111111111111</x:v>
      </x:c>
      <x:c r="Q754" s="141" t="n">
        <x:f>ROUND(L754*(1+'Assumptions'!$B$7)/'Assumptions'!$B$9,0)*'Assumptions'!$B$9</x:f>
        <x:v>770</x:v>
      </x:c>
      <x:c r="R754" s="141" t="n">
        <x:f>Q754-M754</x:f>
        <x:v>140</x:v>
      </x:c>
      <x:c r="S754" s="143" t="n">
        <x:f>'Assumptions'!$B$8</x:f>
        <x:v>12</x:v>
      </x:c>
      <x:c r="T754" s="141" t="n">
        <x:f>N754*S754</x:f>
        <x:v>840</x:v>
      </x:c>
      <x:c r="U754" s="139" t="str">
        <x:v>Source Valid</x:v>
      </x:c>
      <x:c r="V754" s="139" t="str">
        <x:v>High</x:v>
      </x:c>
      <x:c r="W754" s="147" t="str">
        <x:v>Source wholesale and buying prices retained</x:v>
      </x:c>
      <x:c r="X754" s="139" t="str">
        <x:v>Ready</x:v>
      </x:c>
      <x:c r="Y754" s="144" t="b">
        <x:v>1</x:v>
      </x:c>
      <x:c r="Z754" s="139" t="str">
        <x:v>WS RATES.pdf</x:v>
      </x:c>
      <x:c r="AA754" s="139" t="n">
        <x:v>21</x:v>
      </x:c>
      <x:c r="AB754" s="139" t="n">
        <x:v>34</x:v>
      </x:c>
      <x:c r="AC754" s="139" t="str">
        <x:v>WATER BOTTLE (500ML) 17</x:v>
      </x:c>
      <x:c r="AD754" s="145" t="n">
        <x:v>700</x:v>
      </x:c>
      <x:c r="AE754" s="147" t="str">
        <x:v>Merged across PDFs — Exact/source-linked match</x:v>
      </x:c>
      <x:c r="AF754" s="147" t="str">
        <x:v>Exact WS RATES.pdf name</x:v>
      </x:c>
      <x:c r="AG754" s="147" t="str">
        <x:v>Exact WS RATES.pdf category</x:v>
      </x:c>
      <x:c r="AH754" s="139" t="str">
        <x:v>WS-RATES:21:34</x:v>
      </x:c>
      <x:c r="AI754" s="146"/>
      <x:c r="AJ754" s="146"/>
      <x:c r="AK754" s="146"/>
      <x:c r="AL754" s="146"/>
      <x:c r="AM754" s="146"/>
      <x:c r="AN754" s="147" t="str"/>
    </x:row>
    <x:row r="755">
      <x:c r="A755" s="139" t="str">
        <x:v>RS-000754</x:v>
      </x:c>
      <x:c r="B755" s="147" t="str">
        <x:v>JUICER BOTTLE</x:v>
      </x:c>
      <x:c r="C755" s="139" t="str">
        <x:v>CHINA</x:v>
      </x:c>
      <x:c r="D755" s="139" t="str">
        <x:v>Both</x:v>
      </x:c>
      <x:c r="E755" s="147" t="str">
        <x:v>From initial classified workbook</x:v>
      </x:c>
      <x:c r="F755" s="139" t="str">
        <x:v>Piece</x:v>
      </x:c>
      <x:c r="G755" s="139"/>
      <x:c r="H755" s="139" t="str">
        <x:v>Not stated</x:v>
      </x:c>
      <x:c r="I755" s="139" t="str">
        <x:v>PKR</x:v>
      </x:c>
      <x:c r="J755" s="140" t="n">
        <x:v>1000</x:v>
      </x:c>
      <x:c r="K755" s="140" t="n">
        <x:v>960</x:v>
      </x:c>
      <x:c r="L755" s="140" t="n">
        <x:v>1000</x:v>
      </x:c>
      <x:c r="M755" s="140" t="n">
        <x:v>960</x:v>
      </x:c>
      <x:c r="N755" s="141" t="n">
        <x:f>L755-M755</x:f>
        <x:v>40</x:v>
      </x:c>
      <x:c r="O755" s="142" t="n">
        <x:f>IF(L755&gt;0,N755/L755,"")</x:f>
        <x:v>0.04</x:v>
      </x:c>
      <x:c r="P755" s="142" t="n">
        <x:f>IF(M755&gt;0,N755/M755,"")</x:f>
        <x:v>0.041666666666666664</x:v>
      </x:c>
      <x:c r="Q755" s="141" t="n">
        <x:f>ROUND(L755*(1+'Assumptions'!$B$7)/'Assumptions'!$B$9,0)*'Assumptions'!$B$9</x:f>
        <x:v>1100</x:v>
      </x:c>
      <x:c r="R755" s="141" t="n">
        <x:f>Q755-M755</x:f>
        <x:v>140</x:v>
      </x:c>
      <x:c r="S755" s="143" t="n">
        <x:f>'Assumptions'!$B$8</x:f>
        <x:v>12</x:v>
      </x:c>
      <x:c r="T755" s="141" t="n">
        <x:f>N755*S755</x:f>
        <x:v>480</x:v>
      </x:c>
      <x:c r="U755" s="139" t="str">
        <x:v>Source Valid</x:v>
      </x:c>
      <x:c r="V755" s="139" t="str">
        <x:v>High</x:v>
      </x:c>
      <x:c r="W755" s="147" t="str">
        <x:v>Source wholesale and buying prices retained</x:v>
      </x:c>
      <x:c r="X755" s="139" t="str">
        <x:v>Ready</x:v>
      </x:c>
      <x:c r="Y755" s="144" t="b">
        <x:v>1</x:v>
      </x:c>
      <x:c r="Z755" s="139" t="str">
        <x:v>WS RATES.pdf</x:v>
      </x:c>
      <x:c r="AA755" s="139" t="n">
        <x:v>21</x:v>
      </x:c>
      <x:c r="AB755" s="139" t="n">
        <x:v>35</x:v>
      </x:c>
      <x:c r="AC755" s="139" t="str">
        <x:v>JUICER BOTTLE</x:v>
      </x:c>
      <x:c r="AD755" s="145" t="n">
        <x:v>1000</x:v>
      </x:c>
      <x:c r="AE755" s="147" t="str">
        <x:v>Merged across PDFs — Exact/source-linked match</x:v>
      </x:c>
      <x:c r="AF755" s="147" t="str">
        <x:v>Exact WS RATES.pdf name</x:v>
      </x:c>
      <x:c r="AG755" s="147" t="str">
        <x:v>Exact WS RATES.pdf category</x:v>
      </x:c>
      <x:c r="AH755" s="139" t="str">
        <x:v>WS-RATES:21:35</x:v>
      </x:c>
      <x:c r="AI755" s="146"/>
      <x:c r="AJ755" s="146"/>
      <x:c r="AK755" s="146"/>
      <x:c r="AL755" s="146"/>
      <x:c r="AM755" s="146"/>
      <x:c r="AN755" s="147" t="str"/>
    </x:row>
    <x:row r="756">
      <x:c r="A756" s="139" t="str">
        <x:v>RS-000755</x:v>
      </x:c>
      <x:c r="B756" s="147" t="str">
        <x:v>WATER BOTTLE SUS 316 FASHION</x:v>
      </x:c>
      <x:c r="C756" s="139" t="str">
        <x:v>CHINA</x:v>
      </x:c>
      <x:c r="D756" s="139" t="str">
        <x:v>Both</x:v>
      </x:c>
      <x:c r="E756" s="147" t="str">
        <x:v>From initial classified workbook</x:v>
      </x:c>
      <x:c r="F756" s="139" t="str">
        <x:v>Piece</x:v>
      </x:c>
      <x:c r="G756" s="139"/>
      <x:c r="H756" s="139" t="str">
        <x:v>Not stated</x:v>
      </x:c>
      <x:c r="I756" s="139" t="str">
        <x:v>PKR</x:v>
      </x:c>
      <x:c r="J756" s="140" t="n">
        <x:v>1200</x:v>
      </x:c>
      <x:c r="K756" s="140" t="n">
        <x:v>1060</x:v>
      </x:c>
      <x:c r="L756" s="140" t="n">
        <x:v>1200</x:v>
      </x:c>
      <x:c r="M756" s="140" t="n">
        <x:v>1060</x:v>
      </x:c>
      <x:c r="N756" s="141" t="n">
        <x:f>L756-M756</x:f>
        <x:v>140</x:v>
      </x:c>
      <x:c r="O756" s="142" t="n">
        <x:f>IF(L756&gt;0,N756/L756,"")</x:f>
        <x:v>0.11666666666666667</x:v>
      </x:c>
      <x:c r="P756" s="142" t="n">
        <x:f>IF(M756&gt;0,N756/M756,"")</x:f>
        <x:v>0.1320754716981132</x:v>
      </x:c>
      <x:c r="Q756" s="141" t="n">
        <x:f>ROUND(L756*(1+'Assumptions'!$B$7)/'Assumptions'!$B$9,0)*'Assumptions'!$B$9</x:f>
        <x:v>1320</x:v>
      </x:c>
      <x:c r="R756" s="141" t="n">
        <x:f>Q756-M756</x:f>
        <x:v>260</x:v>
      </x:c>
      <x:c r="S756" s="143" t="n">
        <x:f>'Assumptions'!$B$8</x:f>
        <x:v>12</x:v>
      </x:c>
      <x:c r="T756" s="141" t="n">
        <x:f>N756*S756</x:f>
        <x:v>1680</x:v>
      </x:c>
      <x:c r="U756" s="139" t="str">
        <x:v>Source Valid</x:v>
      </x:c>
      <x:c r="V756" s="139" t="str">
        <x:v>High</x:v>
      </x:c>
      <x:c r="W756" s="147" t="str">
        <x:v>Source wholesale and buying prices retained</x:v>
      </x:c>
      <x:c r="X756" s="139" t="str">
        <x:v>Ready</x:v>
      </x:c>
      <x:c r="Y756" s="144" t="b">
        <x:v>1</x:v>
      </x:c>
      <x:c r="Z756" s="139" t="str">
        <x:v>WS RATES.pdf</x:v>
      </x:c>
      <x:c r="AA756" s="139" t="n">
        <x:v>21</x:v>
      </x:c>
      <x:c r="AB756" s="139" t="n">
        <x:v>36</x:v>
      </x:c>
      <x:c r="AC756" s="139" t="str">
        <x:v>WATER BOTTLE SUS 316 FAS</x:v>
      </x:c>
      <x:c r="AD756" s="145" t="n">
        <x:v>1200</x:v>
      </x:c>
      <x:c r="AE756" s="147" t="str">
        <x:v>Merged across PDFs — Truncated-name completion</x:v>
      </x:c>
      <x:c r="AF756" s="147" t="str">
        <x:v>Completed/updated from WS RATES.pdf</x:v>
      </x:c>
      <x:c r="AG756" s="147" t="str">
        <x:v>Exact WS RATES.pdf category</x:v>
      </x:c>
      <x:c r="AH756" s="139" t="str">
        <x:v>WS-RATES:21:36</x:v>
      </x:c>
      <x:c r="AI756" s="146"/>
      <x:c r="AJ756" s="146"/>
      <x:c r="AK756" s="146"/>
      <x:c r="AL756" s="146"/>
      <x:c r="AM756" s="146"/>
      <x:c r="AN756" s="147" t="str"/>
    </x:row>
    <x:row r="757">
      <x:c r="A757" s="139" t="str">
        <x:v>RS-000756</x:v>
      </x:c>
      <x:c r="B757" s="147" t="str">
        <x:v>WATER BOTTLE LED (500ML)</x:v>
      </x:c>
      <x:c r="C757" s="139" t="str">
        <x:v>CHINA</x:v>
      </x:c>
      <x:c r="D757" s="139" t="str">
        <x:v>Both</x:v>
      </x:c>
      <x:c r="E757" s="147" t="str">
        <x:v>From initial classified workbook</x:v>
      </x:c>
      <x:c r="F757" s="139" t="str">
        <x:v>Piece</x:v>
      </x:c>
      <x:c r="G757" s="139"/>
      <x:c r="H757" s="139" t="str">
        <x:v>Not stated</x:v>
      </x:c>
      <x:c r="I757" s="139" t="str">
        <x:v>PKR</x:v>
      </x:c>
      <x:c r="J757" s="140" t="n">
        <x:v>660</x:v>
      </x:c>
      <x:c r="K757" s="140" t="n">
        <x:v>610</x:v>
      </x:c>
      <x:c r="L757" s="140" t="n">
        <x:v>660</x:v>
      </x:c>
      <x:c r="M757" s="140" t="n">
        <x:v>610</x:v>
      </x:c>
      <x:c r="N757" s="141" t="n">
        <x:f>L757-M757</x:f>
        <x:v>50</x:v>
      </x:c>
      <x:c r="O757" s="142" t="n">
        <x:f>IF(L757&gt;0,N757/L757,"")</x:f>
        <x:v>0.07575757575757576</x:v>
      </x:c>
      <x:c r="P757" s="142" t="n">
        <x:f>IF(M757&gt;0,N757/M757,"")</x:f>
        <x:v>0.08196721311475409</x:v>
      </x:c>
      <x:c r="Q757" s="141" t="n">
        <x:f>ROUND(L757*(1+'Assumptions'!$B$7)/'Assumptions'!$B$9,0)*'Assumptions'!$B$9</x:f>
        <x:v>725</x:v>
      </x:c>
      <x:c r="R757" s="141" t="n">
        <x:f>Q757-M757</x:f>
        <x:v>115</x:v>
      </x:c>
      <x:c r="S757" s="143" t="n">
        <x:f>'Assumptions'!$B$8</x:f>
        <x:v>12</x:v>
      </x:c>
      <x:c r="T757" s="141" t="n">
        <x:f>N757*S757</x:f>
        <x:v>600</x:v>
      </x:c>
      <x:c r="U757" s="139" t="str">
        <x:v>Source Valid</x:v>
      </x:c>
      <x:c r="V757" s="139" t="str">
        <x:v>High</x:v>
      </x:c>
      <x:c r="W757" s="147" t="str">
        <x:v>Source wholesale and buying prices retained</x:v>
      </x:c>
      <x:c r="X757" s="139" t="str">
        <x:v>Ready</x:v>
      </x:c>
      <x:c r="Y757" s="144" t="b">
        <x:v>1</x:v>
      </x:c>
      <x:c r="Z757" s="139" t="str">
        <x:v>WS RATES.pdf</x:v>
      </x:c>
      <x:c r="AA757" s="139" t="n">
        <x:v>21</x:v>
      </x:c>
      <x:c r="AB757" s="139" t="n">
        <x:v>37</x:v>
      </x:c>
      <x:c r="AC757" s="139" t="str">
        <x:v>WATER BOTTLE LED (500ML)</x:v>
      </x:c>
      <x:c r="AD757" s="145" t="n">
        <x:v>660</x:v>
      </x:c>
      <x:c r="AE757" s="147" t="str">
        <x:v>Merged across PDFs — Exact/source-linked match</x:v>
      </x:c>
      <x:c r="AF757" s="147" t="str">
        <x:v>Exact WS RATES.pdf name</x:v>
      </x:c>
      <x:c r="AG757" s="147" t="str">
        <x:v>Exact WS RATES.pdf category</x:v>
      </x:c>
      <x:c r="AH757" s="139" t="str">
        <x:v>WS-RATES:21:37</x:v>
      </x:c>
      <x:c r="AI757" s="146"/>
      <x:c r="AJ757" s="146"/>
      <x:c r="AK757" s="146"/>
      <x:c r="AL757" s="146"/>
      <x:c r="AM757" s="146"/>
      <x:c r="AN757" s="147" t="str"/>
    </x:row>
    <x:row r="758">
      <x:c r="A758" s="139" t="str">
        <x:v>RS-000757</x:v>
      </x:c>
      <x:c r="B758" s="147" t="str">
        <x:v>WATER BOTTLE SPORTS CAPRA (6</x:v>
      </x:c>
      <x:c r="C758" s="139" t="str">
        <x:v>CHINA</x:v>
      </x:c>
      <x:c r="D758" s="139" t="str">
        <x:v>Both</x:v>
      </x:c>
      <x:c r="E758" s="147" t="str">
        <x:v>From initial classified workbook</x:v>
      </x:c>
      <x:c r="F758" s="139" t="str">
        <x:v>Piece</x:v>
      </x:c>
      <x:c r="G758" s="139"/>
      <x:c r="H758" s="139" t="str">
        <x:v>Not stated</x:v>
      </x:c>
      <x:c r="I758" s="139" t="str">
        <x:v>PKR</x:v>
      </x:c>
      <x:c r="J758" s="140" t="n">
        <x:v>850</x:v>
      </x:c>
      <x:c r="K758" s="140" t="n">
        <x:v>770</x:v>
      </x:c>
      <x:c r="L758" s="140" t="n">
        <x:v>850</x:v>
      </x:c>
      <x:c r="M758" s="140" t="n">
        <x:v>770</x:v>
      </x:c>
      <x:c r="N758" s="141" t="n">
        <x:f>L758-M758</x:f>
        <x:v>80</x:v>
      </x:c>
      <x:c r="O758" s="142" t="n">
        <x:f>IF(L758&gt;0,N758/L758,"")</x:f>
        <x:v>0.09411764705882353</x:v>
      </x:c>
      <x:c r="P758" s="142" t="n">
        <x:f>IF(M758&gt;0,N758/M758,"")</x:f>
        <x:v>0.1038961038961039</x:v>
      </x:c>
      <x:c r="Q758" s="141" t="n">
        <x:f>ROUND(L758*(1+'Assumptions'!$B$7)/'Assumptions'!$B$9,0)*'Assumptions'!$B$9</x:f>
        <x:v>935</x:v>
      </x:c>
      <x:c r="R758" s="141" t="n">
        <x:f>Q758-M758</x:f>
        <x:v>165</x:v>
      </x:c>
      <x:c r="S758" s="143" t="n">
        <x:f>'Assumptions'!$B$8</x:f>
        <x:v>12</x:v>
      </x:c>
      <x:c r="T758" s="141" t="n">
        <x:f>N758*S758</x:f>
        <x:v>960</x:v>
      </x:c>
      <x:c r="U758" s="139" t="str">
        <x:v>Source Valid</x:v>
      </x:c>
      <x:c r="V758" s="139" t="str">
        <x:v>High</x:v>
      </x:c>
      <x:c r="W758" s="147" t="str">
        <x:v>Source wholesale and buying prices retained</x:v>
      </x:c>
      <x:c r="X758" s="139" t="str">
        <x:v>Ready</x:v>
      </x:c>
      <x:c r="Y758" s="144" t="b">
        <x:v>1</x:v>
      </x:c>
      <x:c r="Z758" s="139" t="str">
        <x:v>WS RATES.pdf</x:v>
      </x:c>
      <x:c r="AA758" s="139" t="n">
        <x:v>22</x:v>
      </x:c>
      <x:c r="AB758" s="139" t="n">
        <x:v>2</x:v>
      </x:c>
      <x:c r="AC758" s="139" t="str">
        <x:v>WATER BOTTLE SPORTS CAP</x:v>
      </x:c>
      <x:c r="AD758" s="145" t="n">
        <x:v>850</x:v>
      </x:c>
      <x:c r="AE758" s="147" t="str">
        <x:v>Merged across PDFs — Truncated-name completion</x:v>
      </x:c>
      <x:c r="AF758" s="147" t="str">
        <x:v>Completed/updated from WS RATES.pdf</x:v>
      </x:c>
      <x:c r="AG758" s="147" t="str">
        <x:v>Exact WS RATES.pdf category</x:v>
      </x:c>
      <x:c r="AH758" s="139" t="str">
        <x:v>WS-RATES:22:2</x:v>
      </x:c>
      <x:c r="AI758" s="146"/>
      <x:c r="AJ758" s="146"/>
      <x:c r="AK758" s="146"/>
      <x:c r="AL758" s="146"/>
      <x:c r="AM758" s="146"/>
      <x:c r="AN758" s="147" t="str"/>
    </x:row>
    <x:row r="759">
      <x:c r="A759" s="139" t="str">
        <x:v>RS-000758</x:v>
      </x:c>
      <x:c r="B759" s="147" t="str">
        <x:v>UNIDENTIFIED PRODUCT - WS RATES P22 L3</x:v>
      </x:c>
      <x:c r="C759" s="139" t="str">
        <x:v>STICKERS</x:v>
      </x:c>
      <x:c r="D759" s="139" t="str">
        <x:v>Both</x:v>
      </x:c>
      <x:c r="E759" s="147" t="str">
        <x:v>From initial classified workbook</x:v>
      </x:c>
      <x:c r="F759" s="139" t="str">
        <x:v>Piece</x:v>
      </x:c>
      <x:c r="G759" s="139"/>
      <x:c r="H759" s="139" t="str">
        <x:v>Not stated</x:v>
      </x:c>
      <x:c r="I759" s="139" t="str">
        <x:v>PKR</x:v>
      </x:c>
      <x:c r="J759" s="140" t="n">
        <x:v>45</x:v>
      </x:c>
      <x:c r="K759" s="140" t="n">
        <x:v>31</x:v>
      </x:c>
      <x:c r="L759" s="140" t="n">
        <x:v>45</x:v>
      </x:c>
      <x:c r="M759" s="140" t="n">
        <x:v>31</x:v>
      </x:c>
      <x:c r="N759" s="141" t="n">
        <x:f>L759-M759</x:f>
        <x:v>14</x:v>
      </x:c>
      <x:c r="O759" s="142" t="n">
        <x:f>IF(L759&gt;0,N759/L759,"")</x:f>
        <x:v>0.3111111111111111</x:v>
      </x:c>
      <x:c r="P759" s="142" t="n">
        <x:f>IF(M759&gt;0,N759/M759,"")</x:f>
        <x:v>0.45161290322580644</x:v>
      </x:c>
      <x:c r="Q759" s="141" t="n">
        <x:f>ROUND(L759*(1+'Assumptions'!$B$7)/'Assumptions'!$B$9,0)*'Assumptions'!$B$9</x:f>
        <x:v>50</x:v>
      </x:c>
      <x:c r="R759" s="141" t="n">
        <x:f>Q759-M759</x:f>
        <x:v>19</x:v>
      </x:c>
      <x:c r="S759" s="143" t="n">
        <x:f>'Assumptions'!$B$8</x:f>
        <x:v>12</x:v>
      </x:c>
      <x:c r="T759" s="141" t="n">
        <x:f>N759*S759</x:f>
        <x:v>168</x:v>
      </x:c>
      <x:c r="U759" s="139" t="str">
        <x:v>Source Valid</x:v>
      </x:c>
      <x:c r="V759" s="139" t="str">
        <x:v>High</x:v>
      </x:c>
      <x:c r="W759" s="147" t="str">
        <x:v>Source wholesale and buying prices retained</x:v>
      </x:c>
      <x:c r="X759" s="139" t="str">
        <x:v>Review Required</x:v>
      </x:c>
      <x:c r="Y759" s="144" t="b">
        <x:v>0</x:v>
      </x:c>
      <x:c r="Z759" s="139" t="str">
        <x:v>WS RATES.pdf</x:v>
      </x:c>
      <x:c r="AA759" s="139" t="n">
        <x:v>22</x:v>
      </x:c>
      <x:c r="AB759" s="139" t="n">
        <x:v>3</x:v>
      </x:c>
      <x:c r="AC759" s="139"/>
      <x:c r="AD759" s="145" t="n">
        <x:v>45</x:v>
      </x:c>
      <x:c r="AE759" s="147" t="str">
        <x:v>Merged across PDFs — Exact/source-linked match</x:v>
      </x:c>
      <x:c r="AF759" s="147" t="str">
        <x:v>Exact WS RATES.pdf name</x:v>
      </x:c>
      <x:c r="AG759" s="147" t="str">
        <x:v>Exact WS RATES.pdf category</x:v>
      </x:c>
      <x:c r="AH759" s="139" t="str">
        <x:v>WS-RATES:22:3</x:v>
      </x:c>
      <x:c r="AI759" s="146"/>
      <x:c r="AJ759" s="146"/>
      <x:c r="AK759" s="146"/>
      <x:c r="AL759" s="146"/>
      <x:c r="AM759" s="146"/>
      <x:c r="AN759" s="147" t="str">
        <x:v>Source product name was blank</x:v>
      </x:c>
    </x:row>
    <x:row r="760">
      <x:c r="A760" s="139" t="str">
        <x:v>RS-000759</x:v>
      </x:c>
      <x:c r="B760" s="147" t="str">
        <x:v>STICKER SMILEY 45</x:v>
      </x:c>
      <x:c r="C760" s="139" t="str">
        <x:v>STICKERS</x:v>
      </x:c>
      <x:c r="D760" s="139" t="str">
        <x:v>Both</x:v>
      </x:c>
      <x:c r="E760" s="147" t="str">
        <x:v>From initial classified workbook</x:v>
      </x:c>
      <x:c r="F760" s="139" t="str">
        <x:v>Piece</x:v>
      </x:c>
      <x:c r="G760" s="139"/>
      <x:c r="H760" s="139" t="str">
        <x:v>Not stated</x:v>
      </x:c>
      <x:c r="I760" s="139" t="str">
        <x:v>PKR</x:v>
      </x:c>
      <x:c r="J760" s="140" t="n">
        <x:v>45</x:v>
      </x:c>
      <x:c r="K760" s="140" t="n">
        <x:v>31</x:v>
      </x:c>
      <x:c r="L760" s="140" t="n">
        <x:v>45</x:v>
      </x:c>
      <x:c r="M760" s="140" t="n">
        <x:v>31</x:v>
      </x:c>
      <x:c r="N760" s="141" t="n">
        <x:f>L760-M760</x:f>
        <x:v>14</x:v>
      </x:c>
      <x:c r="O760" s="142" t="n">
        <x:f>IF(L760&gt;0,N760/L760,"")</x:f>
        <x:v>0.3111111111111111</x:v>
      </x:c>
      <x:c r="P760" s="142" t="n">
        <x:f>IF(M760&gt;0,N760/M760,"")</x:f>
        <x:v>0.45161290322580644</x:v>
      </x:c>
      <x:c r="Q760" s="141" t="n">
        <x:f>ROUND(L760*(1+'Assumptions'!$B$7)/'Assumptions'!$B$9,0)*'Assumptions'!$B$9</x:f>
        <x:v>50</x:v>
      </x:c>
      <x:c r="R760" s="141" t="n">
        <x:f>Q760-M760</x:f>
        <x:v>19</x:v>
      </x:c>
      <x:c r="S760" s="143" t="n">
        <x:f>'Assumptions'!$B$8</x:f>
        <x:v>12</x:v>
      </x:c>
      <x:c r="T760" s="141" t="n">
        <x:f>N760*S760</x:f>
        <x:v>168</x:v>
      </x:c>
      <x:c r="U760" s="139" t="str">
        <x:v>Source Valid</x:v>
      </x:c>
      <x:c r="V760" s="139" t="str">
        <x:v>High</x:v>
      </x:c>
      <x:c r="W760" s="147" t="str">
        <x:v>Source wholesale and buying prices retained</x:v>
      </x:c>
      <x:c r="X760" s="139" t="str">
        <x:v>Ready</x:v>
      </x:c>
      <x:c r="Y760" s="144" t="b">
        <x:v>1</x:v>
      </x:c>
      <x:c r="Z760" s="139" t="str">
        <x:v>WS RATES.pdf</x:v>
      </x:c>
      <x:c r="AA760" s="139" t="n">
        <x:v>22</x:v>
      </x:c>
      <x:c r="AB760" s="139" t="n">
        <x:v>4</x:v>
      </x:c>
      <x:c r="AC760" s="139" t="str">
        <x:v>STICKER SMILEY 45</x:v>
      </x:c>
      <x:c r="AD760" s="145" t="n">
        <x:v>45</x:v>
      </x:c>
      <x:c r="AE760" s="147" t="str">
        <x:v>Merged across PDFs — Exact/source-linked match</x:v>
      </x:c>
      <x:c r="AF760" s="147" t="str">
        <x:v>Exact WS RATES.pdf name</x:v>
      </x:c>
      <x:c r="AG760" s="147" t="str">
        <x:v>Exact WS RATES.pdf category</x:v>
      </x:c>
      <x:c r="AH760" s="139" t="str">
        <x:v>WS-RATES:22:4</x:v>
      </x:c>
      <x:c r="AI760" s="146"/>
      <x:c r="AJ760" s="146"/>
      <x:c r="AK760" s="146"/>
      <x:c r="AL760" s="146"/>
      <x:c r="AM760" s="146"/>
      <x:c r="AN760" s="147" t="str"/>
    </x:row>
    <x:row r="761">
      <x:c r="A761" s="139" t="str">
        <x:v>RS-000760</x:v>
      </x:c>
      <x:c r="B761" s="147" t="str">
        <x:v>GLITTER DUST CHINA</x:v>
      </x:c>
      <x:c r="C761" s="139" t="str">
        <x:v>CHINA</x:v>
      </x:c>
      <x:c r="D761" s="139" t="str">
        <x:v>Both</x:v>
      </x:c>
      <x:c r="E761" s="147" t="str">
        <x:v>From initial classified workbook</x:v>
      </x:c>
      <x:c r="F761" s="139" t="str">
        <x:v>Piece</x:v>
      </x:c>
      <x:c r="G761" s="139"/>
      <x:c r="H761" s="139" t="str">
        <x:v>Not stated</x:v>
      </x:c>
      <x:c r="I761" s="139" t="str">
        <x:v>PKR</x:v>
      </x:c>
      <x:c r="J761" s="140" t="n">
        <x:v>240</x:v>
      </x:c>
      <x:c r="K761" s="140" t="n">
        <x:v>213</x:v>
      </x:c>
      <x:c r="L761" s="140" t="n">
        <x:v>240</x:v>
      </x:c>
      <x:c r="M761" s="140" t="n">
        <x:v>213</x:v>
      </x:c>
      <x:c r="N761" s="141" t="n">
        <x:f>L761-M761</x:f>
        <x:v>27</x:v>
      </x:c>
      <x:c r="O761" s="142" t="n">
        <x:f>IF(L761&gt;0,N761/L761,"")</x:f>
        <x:v>0.1125</x:v>
      </x:c>
      <x:c r="P761" s="142" t="n">
        <x:f>IF(M761&gt;0,N761/M761,"")</x:f>
        <x:v>0.1267605633802817</x:v>
      </x:c>
      <x:c r="Q761" s="141" t="n">
        <x:f>ROUND(L761*(1+'Assumptions'!$B$7)/'Assumptions'!$B$9,0)*'Assumptions'!$B$9</x:f>
        <x:v>265</x:v>
      </x:c>
      <x:c r="R761" s="141" t="n">
        <x:f>Q761-M761</x:f>
        <x:v>52</x:v>
      </x:c>
      <x:c r="S761" s="143" t="n">
        <x:f>'Assumptions'!$B$8</x:f>
        <x:v>12</x:v>
      </x:c>
      <x:c r="T761" s="141" t="n">
        <x:f>N761*S761</x:f>
        <x:v>324</x:v>
      </x:c>
      <x:c r="U761" s="139" t="str">
        <x:v>Source Valid</x:v>
      </x:c>
      <x:c r="V761" s="139" t="str">
        <x:v>High</x:v>
      </x:c>
      <x:c r="W761" s="147" t="str">
        <x:v>Source wholesale and buying prices retained</x:v>
      </x:c>
      <x:c r="X761" s="139" t="str">
        <x:v>Ready</x:v>
      </x:c>
      <x:c r="Y761" s="144" t="b">
        <x:v>1</x:v>
      </x:c>
      <x:c r="Z761" s="139" t="str">
        <x:v>WS RATES.pdf</x:v>
      </x:c>
      <x:c r="AA761" s="139" t="n">
        <x:v>22</x:v>
      </x:c>
      <x:c r="AB761" s="139" t="n">
        <x:v>5</x:v>
      </x:c>
      <x:c r="AC761" s="139" t="str">
        <x:v>GLITTER DUST CHINA</x:v>
      </x:c>
      <x:c r="AD761" s="145" t="n">
        <x:v>240</x:v>
      </x:c>
      <x:c r="AE761" s="147" t="str">
        <x:v>Merged across PDFs — Exact/source-linked match</x:v>
      </x:c>
      <x:c r="AF761" s="147" t="str">
        <x:v>Exact WS RATES.pdf name</x:v>
      </x:c>
      <x:c r="AG761" s="147" t="str">
        <x:v>Exact WS RATES.pdf category</x:v>
      </x:c>
      <x:c r="AH761" s="139" t="str">
        <x:v>WS-RATES:22:5</x:v>
      </x:c>
      <x:c r="AI761" s="146"/>
      <x:c r="AJ761" s="146"/>
      <x:c r="AK761" s="146"/>
      <x:c r="AL761" s="146"/>
      <x:c r="AM761" s="146"/>
      <x:c r="AN761" s="147" t="str"/>
    </x:row>
    <x:row r="762">
      <x:c r="A762" s="139" t="str">
        <x:v>RS-000761</x:v>
      </x:c>
      <x:c r="B762" s="147" t="str">
        <x:v>IL PAISTEL PLASTIC CHINA</x:v>
      </x:c>
      <x:c r="C762" s="139" t="str">
        <x:v>CHINA</x:v>
      </x:c>
      <x:c r="D762" s="139" t="str">
        <x:v>Both</x:v>
      </x:c>
      <x:c r="E762" s="147" t="str">
        <x:v>From initial classified workbook</x:v>
      </x:c>
      <x:c r="F762" s="139" t="str">
        <x:v>Piece</x:v>
      </x:c>
      <x:c r="G762" s="139"/>
      <x:c r="H762" s="139" t="str">
        <x:v>Not stated</x:v>
      </x:c>
      <x:c r="I762" s="139" t="str">
        <x:v>PKR</x:v>
      </x:c>
      <x:c r="J762" s="140" t="n">
        <x:v>200</x:v>
      </x:c>
      <x:c r="K762" s="140" t="n">
        <x:v>182</x:v>
      </x:c>
      <x:c r="L762" s="140" t="n">
        <x:v>200</x:v>
      </x:c>
      <x:c r="M762" s="140" t="n">
        <x:v>182</x:v>
      </x:c>
      <x:c r="N762" s="141" t="n">
        <x:f>L762-M762</x:f>
        <x:v>18</x:v>
      </x:c>
      <x:c r="O762" s="142" t="n">
        <x:f>IF(L762&gt;0,N762/L762,"")</x:f>
        <x:v>0.09</x:v>
      </x:c>
      <x:c r="P762" s="142" t="n">
        <x:f>IF(M762&gt;0,N762/M762,"")</x:f>
        <x:v>0.0989010989010989</x:v>
      </x:c>
      <x:c r="Q762" s="141" t="n">
        <x:f>ROUND(L762*(1+'Assumptions'!$B$7)/'Assumptions'!$B$9,0)*'Assumptions'!$B$9</x:f>
        <x:v>220</x:v>
      </x:c>
      <x:c r="R762" s="141" t="n">
        <x:f>Q762-M762</x:f>
        <x:v>38</x:v>
      </x:c>
      <x:c r="S762" s="143" t="n">
        <x:f>'Assumptions'!$B$8</x:f>
        <x:v>12</x:v>
      </x:c>
      <x:c r="T762" s="141" t="n">
        <x:f>N762*S762</x:f>
        <x:v>216</x:v>
      </x:c>
      <x:c r="U762" s="139" t="str">
        <x:v>Source Valid</x:v>
      </x:c>
      <x:c r="V762" s="139" t="str">
        <x:v>High</x:v>
      </x:c>
      <x:c r="W762" s="147" t="str">
        <x:v>Source wholesale and buying prices retained</x:v>
      </x:c>
      <x:c r="X762" s="139" t="str">
        <x:v>Ready</x:v>
      </x:c>
      <x:c r="Y762" s="144" t="b">
        <x:v>1</x:v>
      </x:c>
      <x:c r="Z762" s="139" t="str">
        <x:v>WS RATES.pdf</x:v>
      </x:c>
      <x:c r="AA762" s="139" t="n">
        <x:v>22</x:v>
      </x:c>
      <x:c r="AB762" s="139" t="n">
        <x:v>6</x:v>
      </x:c>
      <x:c r="AC762" s="139" t="str">
        <x:v>IL PAISTEL PLASTIC CHINA</x:v>
      </x:c>
      <x:c r="AD762" s="145" t="n">
        <x:v>200</x:v>
      </x:c>
      <x:c r="AE762" s="147" t="str">
        <x:v>Merged across PDFs — Exact/source-linked match</x:v>
      </x:c>
      <x:c r="AF762" s="147" t="str">
        <x:v>Exact WS RATES.pdf name</x:v>
      </x:c>
      <x:c r="AG762" s="147" t="str">
        <x:v>Exact WS RATES.pdf category</x:v>
      </x:c>
      <x:c r="AH762" s="139" t="str">
        <x:v>WS-RATES:22:6</x:v>
      </x:c>
      <x:c r="AI762" s="146"/>
      <x:c r="AJ762" s="146"/>
      <x:c r="AK762" s="146"/>
      <x:c r="AL762" s="146"/>
      <x:c r="AM762" s="146"/>
      <x:c r="AN762" s="147" t="str"/>
    </x:row>
    <x:row r="763">
      <x:c r="A763" s="139" t="str">
        <x:v>RS-000762</x:v>
      </x:c>
      <x:c r="B763" s="147" t="str">
        <x:v>POCKET CALCULATER TRANSPERA</x:v>
      </x:c>
      <x:c r="C763" s="139" t="str">
        <x:v>SHOP CALCULATOR</x:v>
      </x:c>
      <x:c r="D763" s="139" t="str">
        <x:v>Both</x:v>
      </x:c>
      <x:c r="E763" s="147" t="str">
        <x:v>From initial classified workbook</x:v>
      </x:c>
      <x:c r="F763" s="139" t="str">
        <x:v>Piece</x:v>
      </x:c>
      <x:c r="G763" s="139"/>
      <x:c r="H763" s="139" t="str">
        <x:v>Not stated</x:v>
      </x:c>
      <x:c r="I763" s="139" t="str">
        <x:v>PKR</x:v>
      </x:c>
      <x:c r="J763" s="140" t="n">
        <x:v>145</x:v>
      </x:c>
      <x:c r="K763" s="140" t="n">
        <x:v>126</x:v>
      </x:c>
      <x:c r="L763" s="140" t="n">
        <x:v>145</x:v>
      </x:c>
      <x:c r="M763" s="140" t="n">
        <x:v>126</x:v>
      </x:c>
      <x:c r="N763" s="141" t="n">
        <x:f>L763-M763</x:f>
        <x:v>19</x:v>
      </x:c>
      <x:c r="O763" s="142" t="n">
        <x:f>IF(L763&gt;0,N763/L763,"")</x:f>
        <x:v>0.1310344827586207</x:v>
      </x:c>
      <x:c r="P763" s="142" t="n">
        <x:f>IF(M763&gt;0,N763/M763,"")</x:f>
        <x:v>0.15079365079365079</x:v>
      </x:c>
      <x:c r="Q763" s="141" t="n">
        <x:f>ROUND(L763*(1+'Assumptions'!$B$7)/'Assumptions'!$B$9,0)*'Assumptions'!$B$9</x:f>
        <x:v>160</x:v>
      </x:c>
      <x:c r="R763" s="141" t="n">
        <x:f>Q763-M763</x:f>
        <x:v>34</x:v>
      </x:c>
      <x:c r="S763" s="143" t="n">
        <x:f>'Assumptions'!$B$8</x:f>
        <x:v>12</x:v>
      </x:c>
      <x:c r="T763" s="141" t="n">
        <x:f>N763*S763</x:f>
        <x:v>228</x:v>
      </x:c>
      <x:c r="U763" s="139" t="str">
        <x:v>Source Valid</x:v>
      </x:c>
      <x:c r="V763" s="139" t="str">
        <x:v>High</x:v>
      </x:c>
      <x:c r="W763" s="147" t="str">
        <x:v>Source wholesale and buying prices retained</x:v>
      </x:c>
      <x:c r="X763" s="139" t="str">
        <x:v>Ready</x:v>
      </x:c>
      <x:c r="Y763" s="144" t="b">
        <x:v>1</x:v>
      </x:c>
      <x:c r="Z763" s="139" t="str">
        <x:v>WS RATES.pdf</x:v>
      </x:c>
      <x:c r="AA763" s="139" t="n">
        <x:v>22</x:v>
      </x:c>
      <x:c r="AB763" s="139" t="n">
        <x:v>7</x:v>
      </x:c>
      <x:c r="AC763" s="139" t="str">
        <x:v>POCKET CALCULATER TRANS</x:v>
      </x:c>
      <x:c r="AD763" s="145" t="n">
        <x:v>145</x:v>
      </x:c>
      <x:c r="AE763" s="147" t="str">
        <x:v>Merged across PDFs — Truncated-name completion</x:v>
      </x:c>
      <x:c r="AF763" s="147" t="str">
        <x:v>Completed/updated from WS RATES.pdf</x:v>
      </x:c>
      <x:c r="AG763" s="147" t="str">
        <x:v>Exact WS RATES.pdf category</x:v>
      </x:c>
      <x:c r="AH763" s="139" t="str">
        <x:v>WS-RATES:22:7</x:v>
      </x:c>
      <x:c r="AI763" s="146"/>
      <x:c r="AJ763" s="146"/>
      <x:c r="AK763" s="146"/>
      <x:c r="AL763" s="146"/>
      <x:c r="AM763" s="146"/>
      <x:c r="AN763" s="147" t="str"/>
    </x:row>
    <x:row r="764">
      <x:c r="A764" s="139" t="str">
        <x:v>RS-000763</x:v>
      </x:c>
      <x:c r="B764" s="147" t="str">
        <x:v>DOLLAR 333 PENCIL</x:v>
      </x:c>
      <x:c r="C764" s="139" t="str">
        <x:v>PENCILS</x:v>
      </x:c>
      <x:c r="D764" s="139" t="str">
        <x:v>Both</x:v>
      </x:c>
      <x:c r="E764" s="147" t="str">
        <x:v>From initial classified workbook</x:v>
      </x:c>
      <x:c r="F764" s="139" t="str">
        <x:v>Piece</x:v>
      </x:c>
      <x:c r="G764" s="139"/>
      <x:c r="H764" s="139" t="str">
        <x:v>Not stated</x:v>
      </x:c>
      <x:c r="I764" s="139" t="str">
        <x:v>PKR</x:v>
      </x:c>
      <x:c r="J764" s="140" t="n">
        <x:v>177</x:v>
      </x:c>
      <x:c r="K764" s="140" t="n">
        <x:v>168</x:v>
      </x:c>
      <x:c r="L764" s="140" t="n">
        <x:v>177</x:v>
      </x:c>
      <x:c r="M764" s="140" t="n">
        <x:v>168</x:v>
      </x:c>
      <x:c r="N764" s="141" t="n">
        <x:f>L764-M764</x:f>
        <x:v>9</x:v>
      </x:c>
      <x:c r="O764" s="142" t="n">
        <x:f>IF(L764&gt;0,N764/L764,"")</x:f>
        <x:v>0.05084745762711865</x:v>
      </x:c>
      <x:c r="P764" s="142" t="n">
        <x:f>IF(M764&gt;0,N764/M764,"")</x:f>
        <x:v>0.05357142857142857</x:v>
      </x:c>
      <x:c r="Q764" s="141" t="n">
        <x:f>ROUND(L764*(1+'Assumptions'!$B$7)/'Assumptions'!$B$9,0)*'Assumptions'!$B$9</x:f>
        <x:v>195</x:v>
      </x:c>
      <x:c r="R764" s="141" t="n">
        <x:f>Q764-M764</x:f>
        <x:v>27</x:v>
      </x:c>
      <x:c r="S764" s="143" t="n">
        <x:f>'Assumptions'!$B$8</x:f>
        <x:v>12</x:v>
      </x:c>
      <x:c r="T764" s="141" t="n">
        <x:f>N764*S764</x:f>
        <x:v>108</x:v>
      </x:c>
      <x:c r="U764" s="139" t="str">
        <x:v>Source Valid</x:v>
      </x:c>
      <x:c r="V764" s="139" t="str">
        <x:v>High</x:v>
      </x:c>
      <x:c r="W764" s="147" t="str">
        <x:v>Source wholesale and buying prices retained</x:v>
      </x:c>
      <x:c r="X764" s="139" t="str">
        <x:v>Ready</x:v>
      </x:c>
      <x:c r="Y764" s="144" t="b">
        <x:v>1</x:v>
      </x:c>
      <x:c r="Z764" s="139" t="str">
        <x:v>WS RATES.pdf</x:v>
      </x:c>
      <x:c r="AA764" s="139" t="n">
        <x:v>22</x:v>
      </x:c>
      <x:c r="AB764" s="139" t="n">
        <x:v>8</x:v>
      </x:c>
      <x:c r="AC764" s="139" t="str">
        <x:v>DOLLAR 333 PENCIL</x:v>
      </x:c>
      <x:c r="AD764" s="145" t="n">
        <x:v>177</x:v>
      </x:c>
      <x:c r="AE764" s="147" t="str">
        <x:v>Merged across PDFs — Exact/source-linked match</x:v>
      </x:c>
      <x:c r="AF764" s="147" t="str">
        <x:v>Exact WS RATES.pdf name</x:v>
      </x:c>
      <x:c r="AG764" s="147" t="str">
        <x:v>Exact WS RATES.pdf category</x:v>
      </x:c>
      <x:c r="AH764" s="139" t="str">
        <x:v>WS-RATES:22:8</x:v>
      </x:c>
      <x:c r="AI764" s="146"/>
      <x:c r="AJ764" s="146"/>
      <x:c r="AK764" s="146"/>
      <x:c r="AL764" s="146"/>
      <x:c r="AM764" s="146"/>
      <x:c r="AN764" s="147" t="str"/>
    </x:row>
    <x:row r="765">
      <x:c r="A765" s="139" t="str">
        <x:v>RS-000764</x:v>
      </x:c>
      <x:c r="B765" s="147" t="str">
        <x:v>DOLLAR 444 PENCIL</x:v>
      </x:c>
      <x:c r="C765" s="139" t="str">
        <x:v>PENCILS</x:v>
      </x:c>
      <x:c r="D765" s="139" t="str">
        <x:v>Both</x:v>
      </x:c>
      <x:c r="E765" s="147" t="str">
        <x:v>From initial classified workbook</x:v>
      </x:c>
      <x:c r="F765" s="139" t="str">
        <x:v>Piece</x:v>
      </x:c>
      <x:c r="G765" s="139"/>
      <x:c r="H765" s="139" t="str">
        <x:v>Not stated</x:v>
      </x:c>
      <x:c r="I765" s="139" t="str">
        <x:v>PKR</x:v>
      </x:c>
      <x:c r="J765" s="140" t="n">
        <x:v>170</x:v>
      </x:c>
      <x:c r="K765" s="140" t="n">
        <x:v>162</x:v>
      </x:c>
      <x:c r="L765" s="140" t="n">
        <x:v>170</x:v>
      </x:c>
      <x:c r="M765" s="140" t="n">
        <x:v>162</x:v>
      </x:c>
      <x:c r="N765" s="141" t="n">
        <x:f>L765-M765</x:f>
        <x:v>8</x:v>
      </x:c>
      <x:c r="O765" s="142" t="n">
        <x:f>IF(L765&gt;0,N765/L765,"")</x:f>
        <x:v>0.047058823529411764</x:v>
      </x:c>
      <x:c r="P765" s="142" t="n">
        <x:f>IF(M765&gt;0,N765/M765,"")</x:f>
        <x:v>0.04938271604938271</x:v>
      </x:c>
      <x:c r="Q765" s="141" t="n">
        <x:f>ROUND(L765*(1+'Assumptions'!$B$7)/'Assumptions'!$B$9,0)*'Assumptions'!$B$9</x:f>
        <x:v>185</x:v>
      </x:c>
      <x:c r="R765" s="141" t="n">
        <x:f>Q765-M765</x:f>
        <x:v>23</x:v>
      </x:c>
      <x:c r="S765" s="143" t="n">
        <x:f>'Assumptions'!$B$8</x:f>
        <x:v>12</x:v>
      </x:c>
      <x:c r="T765" s="141" t="n">
        <x:f>N765*S765</x:f>
        <x:v>96</x:v>
      </x:c>
      <x:c r="U765" s="139" t="str">
        <x:v>Source Valid</x:v>
      </x:c>
      <x:c r="V765" s="139" t="str">
        <x:v>High</x:v>
      </x:c>
      <x:c r="W765" s="147" t="str">
        <x:v>Source wholesale and buying prices retained</x:v>
      </x:c>
      <x:c r="X765" s="139" t="str">
        <x:v>Ready</x:v>
      </x:c>
      <x:c r="Y765" s="144" t="b">
        <x:v>1</x:v>
      </x:c>
      <x:c r="Z765" s="139" t="str">
        <x:v>WS RATES.pdf</x:v>
      </x:c>
      <x:c r="AA765" s="139" t="n">
        <x:v>22</x:v>
      </x:c>
      <x:c r="AB765" s="139" t="n">
        <x:v>9</x:v>
      </x:c>
      <x:c r="AC765" s="139" t="str">
        <x:v>DOLLAR 444 PENCIL</x:v>
      </x:c>
      <x:c r="AD765" s="145" t="n">
        <x:v>170</x:v>
      </x:c>
      <x:c r="AE765" s="147" t="str">
        <x:v>Merged across PDFs — Exact/source-linked match</x:v>
      </x:c>
      <x:c r="AF765" s="147" t="str">
        <x:v>Exact WS RATES.pdf name</x:v>
      </x:c>
      <x:c r="AG765" s="147" t="str">
        <x:v>Exact WS RATES.pdf category</x:v>
      </x:c>
      <x:c r="AH765" s="139" t="str">
        <x:v>WS-RATES:22:9</x:v>
      </x:c>
      <x:c r="AI765" s="146"/>
      <x:c r="AJ765" s="146"/>
      <x:c r="AK765" s="146"/>
      <x:c r="AL765" s="146"/>
      <x:c r="AM765" s="146"/>
      <x:c r="AN765" s="147" t="str"/>
    </x:row>
    <x:row r="766">
      <x:c r="A766" s="139" t="str">
        <x:v>RS-000765</x:v>
      </x:c>
      <x:c r="B766" s="147" t="str">
        <x:v>TURBO CUT MARKER</x:v>
      </x:c>
      <x:c r="C766" s="139" t="str">
        <x:v>MARKER</x:v>
      </x:c>
      <x:c r="D766" s="139" t="str">
        <x:v>Both</x:v>
      </x:c>
      <x:c r="E766" s="147" t="str">
        <x:v>From initial classified workbook</x:v>
      </x:c>
      <x:c r="F766" s="139" t="str">
        <x:v>Piece</x:v>
      </x:c>
      <x:c r="G766" s="139"/>
      <x:c r="H766" s="139" t="str">
        <x:v>Not stated</x:v>
      </x:c>
      <x:c r="I766" s="139" t="str">
        <x:v>PKR</x:v>
      </x:c>
      <x:c r="J766" s="140" t="n">
        <x:v>70</x:v>
      </x:c>
      <x:c r="K766" s="140" t="n">
        <x:v>65</x:v>
      </x:c>
      <x:c r="L766" s="140" t="n">
        <x:v>70</x:v>
      </x:c>
      <x:c r="M766" s="140" t="n">
        <x:v>65</x:v>
      </x:c>
      <x:c r="N766" s="141" t="n">
        <x:f>L766-M766</x:f>
        <x:v>5</x:v>
      </x:c>
      <x:c r="O766" s="142" t="n">
        <x:f>IF(L766&gt;0,N766/L766,"")</x:f>
        <x:v>0.07142857142857142</x:v>
      </x:c>
      <x:c r="P766" s="142" t="n">
        <x:f>IF(M766&gt;0,N766/M766,"")</x:f>
        <x:v>0.07692307692307693</x:v>
      </x:c>
      <x:c r="Q766" s="141" t="n">
        <x:f>ROUND(L766*(1+'Assumptions'!$B$7)/'Assumptions'!$B$9,0)*'Assumptions'!$B$9</x:f>
        <x:v>75</x:v>
      </x:c>
      <x:c r="R766" s="141" t="n">
        <x:f>Q766-M766</x:f>
        <x:v>10</x:v>
      </x:c>
      <x:c r="S766" s="143" t="n">
        <x:f>'Assumptions'!$B$8</x:f>
        <x:v>12</x:v>
      </x:c>
      <x:c r="T766" s="141" t="n">
        <x:f>N766*S766</x:f>
        <x:v>60</x:v>
      </x:c>
      <x:c r="U766" s="139" t="str">
        <x:v>Source Valid</x:v>
      </x:c>
      <x:c r="V766" s="139" t="str">
        <x:v>High</x:v>
      </x:c>
      <x:c r="W766" s="147" t="str">
        <x:v>Source wholesale and buying prices retained</x:v>
      </x:c>
      <x:c r="X766" s="139" t="str">
        <x:v>Ready</x:v>
      </x:c>
      <x:c r="Y766" s="144" t="b">
        <x:v>1</x:v>
      </x:c>
      <x:c r="Z766" s="139" t="str">
        <x:v>WS RATES.pdf</x:v>
      </x:c>
      <x:c r="AA766" s="139" t="n">
        <x:v>22</x:v>
      </x:c>
      <x:c r="AB766" s="139" t="n">
        <x:v>10</x:v>
      </x:c>
      <x:c r="AC766" s="139" t="str">
        <x:v>TURBO CUT MARKER</x:v>
      </x:c>
      <x:c r="AD766" s="145" t="n">
        <x:v>70</x:v>
      </x:c>
      <x:c r="AE766" s="147" t="str">
        <x:v>Merged across PDFs — Exact/source-linked match</x:v>
      </x:c>
      <x:c r="AF766" s="147" t="str">
        <x:v>Exact WS RATES.pdf name</x:v>
      </x:c>
      <x:c r="AG766" s="147" t="str">
        <x:v>Exact WS RATES.pdf category</x:v>
      </x:c>
      <x:c r="AH766" s="139" t="str">
        <x:v>WS-RATES:22:10</x:v>
      </x:c>
      <x:c r="AI766" s="146"/>
      <x:c r="AJ766" s="146"/>
      <x:c r="AK766" s="146"/>
      <x:c r="AL766" s="146"/>
      <x:c r="AM766" s="146"/>
      <x:c r="AN766" s="147" t="str"/>
    </x:row>
    <x:row r="767">
      <x:c r="A767" s="139" t="str">
        <x:v>RS-000766</x:v>
      </x:c>
      <x:c r="B767" s="147" t="str">
        <x:v>GATTA REGISTER 68 NO 3</x:v>
      </x:c>
      <x:c r="C767" s="139" t="str">
        <x:v>GATTA REGISTER</x:v>
      </x:c>
      <x:c r="D767" s="139" t="str">
        <x:v>Both</x:v>
      </x:c>
      <x:c r="E767" s="147" t="str">
        <x:v>From initial classified workbook</x:v>
      </x:c>
      <x:c r="F767" s="139" t="str">
        <x:v>Piece</x:v>
      </x:c>
      <x:c r="G767" s="139"/>
      <x:c r="H767" s="139" t="str">
        <x:v>Not stated</x:v>
      </x:c>
      <x:c r="I767" s="139" t="str">
        <x:v>PKR</x:v>
      </x:c>
      <x:c r="J767" s="140" t="n">
        <x:v>340</x:v>
      </x:c>
      <x:c r="K767" s="140" t="n">
        <x:v>315</x:v>
      </x:c>
      <x:c r="L767" s="140" t="n">
        <x:v>340</x:v>
      </x:c>
      <x:c r="M767" s="140" t="n">
        <x:v>315</x:v>
      </x:c>
      <x:c r="N767" s="141" t="n">
        <x:f>L767-M767</x:f>
        <x:v>25</x:v>
      </x:c>
      <x:c r="O767" s="142" t="n">
        <x:f>IF(L767&gt;0,N767/L767,"")</x:f>
        <x:v>0.07352941176470588</x:v>
      </x:c>
      <x:c r="P767" s="142" t="n">
        <x:f>IF(M767&gt;0,N767/M767,"")</x:f>
        <x:v>0.07936507936507936</x:v>
      </x:c>
      <x:c r="Q767" s="141" t="n">
        <x:f>ROUND(L767*(1+'Assumptions'!$B$7)/'Assumptions'!$B$9,0)*'Assumptions'!$B$9</x:f>
        <x:v>375</x:v>
      </x:c>
      <x:c r="R767" s="141" t="n">
        <x:f>Q767-M767</x:f>
        <x:v>60</x:v>
      </x:c>
      <x:c r="S767" s="143" t="n">
        <x:f>'Assumptions'!$B$8</x:f>
        <x:v>12</x:v>
      </x:c>
      <x:c r="T767" s="141" t="n">
        <x:f>N767*S767</x:f>
        <x:v>300</x:v>
      </x:c>
      <x:c r="U767" s="139" t="str">
        <x:v>Source Valid</x:v>
      </x:c>
      <x:c r="V767" s="139" t="str">
        <x:v>High</x:v>
      </x:c>
      <x:c r="W767" s="147" t="str">
        <x:v>Source wholesale and buying prices retained</x:v>
      </x:c>
      <x:c r="X767" s="139" t="str">
        <x:v>Ready</x:v>
      </x:c>
      <x:c r="Y767" s="144" t="b">
        <x:v>1</x:v>
      </x:c>
      <x:c r="Z767" s="139" t="str">
        <x:v>WS RATES.pdf</x:v>
      </x:c>
      <x:c r="AA767" s="139" t="n">
        <x:v>22</x:v>
      </x:c>
      <x:c r="AB767" s="139" t="n">
        <x:v>11</x:v>
      </x:c>
      <x:c r="AC767" s="139" t="str">
        <x:v>GATTA REGISTER 68 NO 3</x:v>
      </x:c>
      <x:c r="AD767" s="145" t="n">
        <x:v>340</x:v>
      </x:c>
      <x:c r="AE767" s="147" t="str">
        <x:v>Merged across PDFs — Exact/source-linked match</x:v>
      </x:c>
      <x:c r="AF767" s="147" t="str">
        <x:v>Exact WS RATES.pdf name</x:v>
      </x:c>
      <x:c r="AG767" s="147" t="str">
        <x:v>Exact WS RATES.pdf category</x:v>
      </x:c>
      <x:c r="AH767" s="139" t="str">
        <x:v>WS-RATES:22:11</x:v>
      </x:c>
      <x:c r="AI767" s="146"/>
      <x:c r="AJ767" s="146"/>
      <x:c r="AK767" s="146"/>
      <x:c r="AL767" s="146"/>
      <x:c r="AM767" s="146"/>
      <x:c r="AN767" s="147" t="str"/>
    </x:row>
    <x:row r="768">
      <x:c r="A768" s="139" t="str">
        <x:v>RS-000767</x:v>
      </x:c>
      <x:c r="B768" s="147" t="str">
        <x:v>S</x:v>
      </x:c>
      <x:c r="C768" s="139" t="str">
        <x:v>STAPLERS</x:v>
      </x:c>
      <x:c r="D768" s="139" t="str">
        <x:v>Both</x:v>
      </x:c>
      <x:c r="E768" s="147" t="str">
        <x:v>From initial classified workbook</x:v>
      </x:c>
      <x:c r="F768" s="139" t="str">
        <x:v>Piece</x:v>
      </x:c>
      <x:c r="G768" s="139"/>
      <x:c r="H768" s="139" t="str">
        <x:v>Not stated</x:v>
      </x:c>
      <x:c r="I768" s="139" t="str">
        <x:v>PKR</x:v>
      </x:c>
      <x:c r="J768" s="140" t="n">
        <x:v>400</x:v>
      </x:c>
      <x:c r="K768" s="140" t="n">
        <x:v>370</x:v>
      </x:c>
      <x:c r="L768" s="140" t="n">
        <x:v>400</x:v>
      </x:c>
      <x:c r="M768" s="140" t="n">
        <x:v>370</x:v>
      </x:c>
      <x:c r="N768" s="141" t="n">
        <x:f>L768-M768</x:f>
        <x:v>30</x:v>
      </x:c>
      <x:c r="O768" s="142" t="n">
        <x:f>IF(L768&gt;0,N768/L768,"")</x:f>
        <x:v>0.075</x:v>
      </x:c>
      <x:c r="P768" s="142" t="n">
        <x:f>IF(M768&gt;0,N768/M768,"")</x:f>
        <x:v>0.08108108108108109</x:v>
      </x:c>
      <x:c r="Q768" s="141" t="n">
        <x:f>ROUND(L768*(1+'Assumptions'!$B$7)/'Assumptions'!$B$9,0)*'Assumptions'!$B$9</x:f>
        <x:v>440</x:v>
      </x:c>
      <x:c r="R768" s="141" t="n">
        <x:f>Q768-M768</x:f>
        <x:v>70</x:v>
      </x:c>
      <x:c r="S768" s="143" t="n">
        <x:f>'Assumptions'!$B$8</x:f>
        <x:v>12</x:v>
      </x:c>
      <x:c r="T768" s="141" t="n">
        <x:f>N768*S768</x:f>
        <x:v>360</x:v>
      </x:c>
      <x:c r="U768" s="139" t="str">
        <x:v>Source Valid</x:v>
      </x:c>
      <x:c r="V768" s="139" t="str">
        <x:v>High</x:v>
      </x:c>
      <x:c r="W768" s="147" t="str">
        <x:v>Source wholesale and buying prices retained</x:v>
      </x:c>
      <x:c r="X768" s="139" t="str">
        <x:v>Ready</x:v>
      </x:c>
      <x:c r="Y768" s="144" t="b">
        <x:v>1</x:v>
      </x:c>
      <x:c r="Z768" s="139" t="str">
        <x:v>WS RATES.pdf</x:v>
      </x:c>
      <x:c r="AA768" s="139" t="n">
        <x:v>22</x:v>
      </x:c>
      <x:c r="AB768" s="139" t="n">
        <x:v>12</x:v>
      </x:c>
      <x:c r="AC768" s="139" t="str">
        <x:v>S</x:v>
      </x:c>
      <x:c r="AD768" s="145" t="n">
        <x:v>400</x:v>
      </x:c>
      <x:c r="AE768" s="147" t="str">
        <x:v>Merged across PDFs — Exact/source-linked match</x:v>
      </x:c>
      <x:c r="AF768" s="147" t="str">
        <x:v>Exact WS RATES.pdf name</x:v>
      </x:c>
      <x:c r="AG768" s="147" t="str">
        <x:v>Exact WS RATES.pdf category</x:v>
      </x:c>
      <x:c r="AH768" s="139" t="str">
        <x:v>WS-RATES:22:12</x:v>
      </x:c>
      <x:c r="AI768" s="146"/>
      <x:c r="AJ768" s="146"/>
      <x:c r="AK768" s="146"/>
      <x:c r="AL768" s="146"/>
      <x:c r="AM768" s="146"/>
      <x:c r="AN768" s="147" t="str"/>
    </x:row>
    <x:row r="769">
      <x:c r="A769" s="139" t="str">
        <x:v>RS-000768</x:v>
      </x:c>
      <x:c r="B769" s="147" t="str">
        <x:v>TIGER WATER DAMPER</x:v>
      </x:c>
      <x:c r="C769" s="139" t="str">
        <x:v>CHINA</x:v>
      </x:c>
      <x:c r="D769" s="139" t="str">
        <x:v>Both</x:v>
      </x:c>
      <x:c r="E769" s="147" t="str">
        <x:v>From initial classified workbook</x:v>
      </x:c>
      <x:c r="F769" s="139" t="str">
        <x:v>Piece</x:v>
      </x:c>
      <x:c r="G769" s="139"/>
      <x:c r="H769" s="139" t="str">
        <x:v>Not stated</x:v>
      </x:c>
      <x:c r="I769" s="139" t="str">
        <x:v>PKR</x:v>
      </x:c>
      <x:c r="J769" s="140" t="n">
        <x:v>70</x:v>
      </x:c>
      <x:c r="K769" s="140" t="n">
        <x:v>61</x:v>
      </x:c>
      <x:c r="L769" s="140" t="n">
        <x:v>70</x:v>
      </x:c>
      <x:c r="M769" s="140" t="n">
        <x:v>61</x:v>
      </x:c>
      <x:c r="N769" s="141" t="n">
        <x:f>L769-M769</x:f>
        <x:v>9</x:v>
      </x:c>
      <x:c r="O769" s="142" t="n">
        <x:f>IF(L769&gt;0,N769/L769,"")</x:f>
        <x:v>0.12857142857142856</x:v>
      </x:c>
      <x:c r="P769" s="142" t="n">
        <x:f>IF(M769&gt;0,N769/M769,"")</x:f>
        <x:v>0.14754098360655737</x:v>
      </x:c>
      <x:c r="Q769" s="141" t="n">
        <x:f>ROUND(L769*(1+'Assumptions'!$B$7)/'Assumptions'!$B$9,0)*'Assumptions'!$B$9</x:f>
        <x:v>75</x:v>
      </x:c>
      <x:c r="R769" s="141" t="n">
        <x:f>Q769-M769</x:f>
        <x:v>14</x:v>
      </x:c>
      <x:c r="S769" s="143" t="n">
        <x:f>'Assumptions'!$B$8</x:f>
        <x:v>12</x:v>
      </x:c>
      <x:c r="T769" s="141" t="n">
        <x:f>N769*S769</x:f>
        <x:v>108</x:v>
      </x:c>
      <x:c r="U769" s="139" t="str">
        <x:v>Source Valid</x:v>
      </x:c>
      <x:c r="V769" s="139" t="str">
        <x:v>High</x:v>
      </x:c>
      <x:c r="W769" s="147" t="str">
        <x:v>Source wholesale and buying prices retained</x:v>
      </x:c>
      <x:c r="X769" s="139" t="str">
        <x:v>Ready</x:v>
      </x:c>
      <x:c r="Y769" s="144" t="b">
        <x:v>1</x:v>
      </x:c>
      <x:c r="Z769" s="139" t="str">
        <x:v>WS RATES.pdf</x:v>
      </x:c>
      <x:c r="AA769" s="139" t="n">
        <x:v>22</x:v>
      </x:c>
      <x:c r="AB769" s="139" t="n">
        <x:v>13</x:v>
      </x:c>
      <x:c r="AC769" s="139" t="str">
        <x:v>TIGER WATER DAMPER</x:v>
      </x:c>
      <x:c r="AD769" s="145" t="n">
        <x:v>70</x:v>
      </x:c>
      <x:c r="AE769" s="147" t="str">
        <x:v>Merged across PDFs — Exact/source-linked match</x:v>
      </x:c>
      <x:c r="AF769" s="147" t="str">
        <x:v>Exact WS RATES.pdf name</x:v>
      </x:c>
      <x:c r="AG769" s="147" t="str">
        <x:v>Exact WS RATES.pdf category</x:v>
      </x:c>
      <x:c r="AH769" s="139" t="str">
        <x:v>WS-RATES:22:13</x:v>
      </x:c>
      <x:c r="AI769" s="146"/>
      <x:c r="AJ769" s="146"/>
      <x:c r="AK769" s="146"/>
      <x:c r="AL769" s="146"/>
      <x:c r="AM769" s="146"/>
      <x:c r="AN769" s="147" t="str"/>
    </x:row>
    <x:row r="770">
      <x:c r="A770" s="139" t="str">
        <x:v>RS-000769</x:v>
      </x:c>
      <x:c r="B770" s="147" t="str">
        <x:v>SILVER X 6+1 POSTER COLOUR</x:v>
      </x:c>
      <x:c r="C770" s="139" t="str">
        <x:v>POSTER COLORS</x:v>
      </x:c>
      <x:c r="D770" s="139" t="str">
        <x:v>Both</x:v>
      </x:c>
      <x:c r="E770" s="147" t="str">
        <x:v>From initial classified workbook</x:v>
      </x:c>
      <x:c r="F770" s="139" t="str">
        <x:v>Pack</x:v>
      </x:c>
      <x:c r="G770" s="139" t="n">
        <x:v>7</x:v>
      </x:c>
      <x:c r="H770" s="139" t="str">
        <x:v>Parsed from product name</x:v>
      </x:c>
      <x:c r="I770" s="139" t="str">
        <x:v>PKR</x:v>
      </x:c>
      <x:c r="J770" s="140" t="n">
        <x:v>135</x:v>
      </x:c>
      <x:c r="K770" s="140" t="n">
        <x:v>115</x:v>
      </x:c>
      <x:c r="L770" s="140" t="n">
        <x:v>135</x:v>
      </x:c>
      <x:c r="M770" s="140" t="n">
        <x:v>115</x:v>
      </x:c>
      <x:c r="N770" s="141" t="n">
        <x:f>L770-M770</x:f>
        <x:v>20</x:v>
      </x:c>
      <x:c r="O770" s="142" t="n">
        <x:f>IF(L770&gt;0,N770/L770,"")</x:f>
        <x:v>0.14814814814814814</x:v>
      </x:c>
      <x:c r="P770" s="142" t="n">
        <x:f>IF(M770&gt;0,N770/M770,"")</x:f>
        <x:v>0.17391304347826086</x:v>
      </x:c>
      <x:c r="Q770" s="141" t="n">
        <x:f>ROUND(L770*(1+'Assumptions'!$B$7)/'Assumptions'!$B$9,0)*'Assumptions'!$B$9</x:f>
        <x:v>150</x:v>
      </x:c>
      <x:c r="R770" s="141" t="n">
        <x:f>Q770-M770</x:f>
        <x:v>35</x:v>
      </x:c>
      <x:c r="S770" s="143" t="n">
        <x:f>'Assumptions'!$B$8</x:f>
        <x:v>12</x:v>
      </x:c>
      <x:c r="T770" s="141" t="n">
        <x:f>N770*S770</x:f>
        <x:v>240</x:v>
      </x:c>
      <x:c r="U770" s="139" t="str">
        <x:v>Source Valid</x:v>
      </x:c>
      <x:c r="V770" s="139" t="str">
        <x:v>High</x:v>
      </x:c>
      <x:c r="W770" s="147" t="str">
        <x:v>Source wholesale and buying prices retained</x:v>
      </x:c>
      <x:c r="X770" s="139" t="str">
        <x:v>Ready</x:v>
      </x:c>
      <x:c r="Y770" s="144" t="b">
        <x:v>1</x:v>
      </x:c>
      <x:c r="Z770" s="139" t="str">
        <x:v>WS RATES.pdf</x:v>
      </x:c>
      <x:c r="AA770" s="139" t="n">
        <x:v>22</x:v>
      </x:c>
      <x:c r="AB770" s="139" t="n">
        <x:v>14</x:v>
      </x:c>
      <x:c r="AC770" s="139" t="str">
        <x:v>SILVER X 6+1 POSTER COLO</x:v>
      </x:c>
      <x:c r="AD770" s="145" t="n">
        <x:v>135</x:v>
      </x:c>
      <x:c r="AE770" s="147" t="str">
        <x:v>Merged across PDFs — Truncated-name completion</x:v>
      </x:c>
      <x:c r="AF770" s="147" t="str">
        <x:v>Completed/updated from WS RATES.pdf</x:v>
      </x:c>
      <x:c r="AG770" s="147" t="str">
        <x:v>Exact WS RATES.pdf category</x:v>
      </x:c>
      <x:c r="AH770" s="139" t="str">
        <x:v>WS-RATES:22:14</x:v>
      </x:c>
      <x:c r="AI770" s="146"/>
      <x:c r="AJ770" s="146"/>
      <x:c r="AK770" s="146"/>
      <x:c r="AL770" s="146"/>
      <x:c r="AM770" s="146"/>
      <x:c r="AN770" s="147" t="str"/>
    </x:row>
    <x:row r="771">
      <x:c r="A771" s="139" t="str">
        <x:v>RS-000770</x:v>
      </x:c>
      <x:c r="B771" s="147" t="str">
        <x:v>FANCY GEOMATERY A 32</x:v>
      </x:c>
      <x:c r="C771" s="139" t="str">
        <x:v>FANCY GEOMETRY</x:v>
      </x:c>
      <x:c r="D771" s="139" t="str">
        <x:v>Both</x:v>
      </x:c>
      <x:c r="E771" s="147" t="str">
        <x:v>From initial classified workbook</x:v>
      </x:c>
      <x:c r="F771" s="139" t="str">
        <x:v>Piece</x:v>
      </x:c>
      <x:c r="G771" s="139"/>
      <x:c r="H771" s="139" t="str">
        <x:v>Not stated</x:v>
      </x:c>
      <x:c r="I771" s="139" t="str">
        <x:v>PKR</x:v>
      </x:c>
      <x:c r="J771" s="140" t="n">
        <x:v>300</x:v>
      </x:c>
      <x:c r="K771" s="140" t="n">
        <x:v>260</x:v>
      </x:c>
      <x:c r="L771" s="140" t="n">
        <x:v>300</x:v>
      </x:c>
      <x:c r="M771" s="140" t="n">
        <x:v>260</x:v>
      </x:c>
      <x:c r="N771" s="141" t="n">
        <x:f>L771-M771</x:f>
        <x:v>40</x:v>
      </x:c>
      <x:c r="O771" s="142" t="n">
        <x:f>IF(L771&gt;0,N771/L771,"")</x:f>
        <x:v>0.13333333333333333</x:v>
      </x:c>
      <x:c r="P771" s="142" t="n">
        <x:f>IF(M771&gt;0,N771/M771,"")</x:f>
        <x:v>0.15384615384615385</x:v>
      </x:c>
      <x:c r="Q771" s="141" t="n">
        <x:f>ROUND(L771*(1+'Assumptions'!$B$7)/'Assumptions'!$B$9,0)*'Assumptions'!$B$9</x:f>
        <x:v>330</x:v>
      </x:c>
      <x:c r="R771" s="141" t="n">
        <x:f>Q771-M771</x:f>
        <x:v>70</x:v>
      </x:c>
      <x:c r="S771" s="143" t="n">
        <x:f>'Assumptions'!$B$8</x:f>
        <x:v>12</x:v>
      </x:c>
      <x:c r="T771" s="141" t="n">
        <x:f>N771*S771</x:f>
        <x:v>480</x:v>
      </x:c>
      <x:c r="U771" s="139" t="str">
        <x:v>Source Valid</x:v>
      </x:c>
      <x:c r="V771" s="139" t="str">
        <x:v>High</x:v>
      </x:c>
      <x:c r="W771" s="147" t="str">
        <x:v>Source wholesale and buying prices retained</x:v>
      </x:c>
      <x:c r="X771" s="139" t="str">
        <x:v>Ready</x:v>
      </x:c>
      <x:c r="Y771" s="144" t="b">
        <x:v>1</x:v>
      </x:c>
      <x:c r="Z771" s="139" t="str">
        <x:v>WS RATES.pdf</x:v>
      </x:c>
      <x:c r="AA771" s="139" t="n">
        <x:v>22</x:v>
      </x:c>
      <x:c r="AB771" s="139" t="n">
        <x:v>15</x:v>
      </x:c>
      <x:c r="AC771" s="139" t="str">
        <x:v>FANCY GEOMATERY A 32</x:v>
      </x:c>
      <x:c r="AD771" s="145" t="n">
        <x:v>300</x:v>
      </x:c>
      <x:c r="AE771" s="147" t="str">
        <x:v>Merged across PDFs — Exact/source-linked match</x:v>
      </x:c>
      <x:c r="AF771" s="147" t="str">
        <x:v>Exact WS RATES.pdf name</x:v>
      </x:c>
      <x:c r="AG771" s="147" t="str">
        <x:v>Exact WS RATES.pdf category</x:v>
      </x:c>
      <x:c r="AH771" s="139" t="str">
        <x:v>WS-RATES:22:15</x:v>
      </x:c>
      <x:c r="AI771" s="146"/>
      <x:c r="AJ771" s="146"/>
      <x:c r="AK771" s="146"/>
      <x:c r="AL771" s="146"/>
      <x:c r="AM771" s="146"/>
      <x:c r="AN771" s="147" t="str"/>
    </x:row>
    <x:row r="772">
      <x:c r="A772" s="139" t="str">
        <x:v>RS-000771</x:v>
      </x:c>
      <x:c r="B772" s="147" t="str">
        <x:v>TEACHER DAIRY LARGE</x:v>
      </x:c>
      <x:c r="C772" s="139" t="str">
        <x:v>CHINA DAIRIES</x:v>
      </x:c>
      <x:c r="D772" s="139" t="str">
        <x:v>Both</x:v>
      </x:c>
      <x:c r="E772" s="147" t="str">
        <x:v>From initial classified workbook</x:v>
      </x:c>
      <x:c r="F772" s="139" t="str">
        <x:v>Piece</x:v>
      </x:c>
      <x:c r="G772" s="139"/>
      <x:c r="H772" s="139" t="str">
        <x:v>Not stated</x:v>
      </x:c>
      <x:c r="I772" s="139" t="str">
        <x:v>PKR</x:v>
      </x:c>
      <x:c r="J772" s="140" t="n">
        <x:v>210</x:v>
      </x:c>
      <x:c r="K772" s="140" t="n">
        <x:v>175</x:v>
      </x:c>
      <x:c r="L772" s="140" t="n">
        <x:v>210</x:v>
      </x:c>
      <x:c r="M772" s="140" t="n">
        <x:v>175</x:v>
      </x:c>
      <x:c r="N772" s="141" t="n">
        <x:f>L772-M772</x:f>
        <x:v>35</x:v>
      </x:c>
      <x:c r="O772" s="142" t="n">
        <x:f>IF(L772&gt;0,N772/L772,"")</x:f>
        <x:v>0.16666666666666666</x:v>
      </x:c>
      <x:c r="P772" s="142" t="n">
        <x:f>IF(M772&gt;0,N772/M772,"")</x:f>
        <x:v>0.2</x:v>
      </x:c>
      <x:c r="Q772" s="141" t="n">
        <x:f>ROUND(L772*(1+'Assumptions'!$B$7)/'Assumptions'!$B$9,0)*'Assumptions'!$B$9</x:f>
        <x:v>230</x:v>
      </x:c>
      <x:c r="R772" s="141" t="n">
        <x:f>Q772-M772</x:f>
        <x:v>55</x:v>
      </x:c>
      <x:c r="S772" s="143" t="n">
        <x:f>'Assumptions'!$B$8</x:f>
        <x:v>12</x:v>
      </x:c>
      <x:c r="T772" s="141" t="n">
        <x:f>N772*S772</x:f>
        <x:v>420</x:v>
      </x:c>
      <x:c r="U772" s="139" t="str">
        <x:v>Source Valid</x:v>
      </x:c>
      <x:c r="V772" s="139" t="str">
        <x:v>High</x:v>
      </x:c>
      <x:c r="W772" s="147" t="str">
        <x:v>Source wholesale and buying prices retained</x:v>
      </x:c>
      <x:c r="X772" s="139" t="str">
        <x:v>Ready</x:v>
      </x:c>
      <x:c r="Y772" s="144" t="b">
        <x:v>1</x:v>
      </x:c>
      <x:c r="Z772" s="139" t="str">
        <x:v>WS RATES.pdf</x:v>
      </x:c>
      <x:c r="AA772" s="139" t="n">
        <x:v>22</x:v>
      </x:c>
      <x:c r="AB772" s="139" t="n">
        <x:v>16</x:v>
      </x:c>
      <x:c r="AC772" s="139" t="str">
        <x:v>TEACHER DAIRY LARGE</x:v>
      </x:c>
      <x:c r="AD772" s="145" t="n">
        <x:v>210</x:v>
      </x:c>
      <x:c r="AE772" s="147" t="str">
        <x:v>Merged across PDFs — Exact/source-linked match</x:v>
      </x:c>
      <x:c r="AF772" s="147" t="str">
        <x:v>Exact WS RATES.pdf name</x:v>
      </x:c>
      <x:c r="AG772" s="147" t="str">
        <x:v>Exact WS RATES.pdf category</x:v>
      </x:c>
      <x:c r="AH772" s="139" t="str">
        <x:v>WS-RATES:22:16</x:v>
      </x:c>
      <x:c r="AI772" s="146"/>
      <x:c r="AJ772" s="146"/>
      <x:c r="AK772" s="146"/>
      <x:c r="AL772" s="146"/>
      <x:c r="AM772" s="146"/>
      <x:c r="AN772" s="147" t="str"/>
    </x:row>
    <x:row r="773">
      <x:c r="A773" s="139" t="str">
        <x:v>RS-000772</x:v>
      </x:c>
      <x:c r="B773" s="147" t="str">
        <x:v>TEACHER DAIRY SMALL</x:v>
      </x:c>
      <x:c r="C773" s="139" t="str">
        <x:v>CHINA DAIRIES</x:v>
      </x:c>
      <x:c r="D773" s="139" t="str">
        <x:v>Both</x:v>
      </x:c>
      <x:c r="E773" s="147" t="str">
        <x:v>From initial classified workbook</x:v>
      </x:c>
      <x:c r="F773" s="139" t="str">
        <x:v>Piece</x:v>
      </x:c>
      <x:c r="G773" s="139"/>
      <x:c r="H773" s="139" t="str">
        <x:v>Not stated</x:v>
      </x:c>
      <x:c r="I773" s="139" t="str">
        <x:v>PKR</x:v>
      </x:c>
      <x:c r="J773" s="140" t="n">
        <x:v>150</x:v>
      </x:c>
      <x:c r="K773" s="140" t="n">
        <x:v>125</x:v>
      </x:c>
      <x:c r="L773" s="140" t="n">
        <x:v>150</x:v>
      </x:c>
      <x:c r="M773" s="140" t="n">
        <x:v>125</x:v>
      </x:c>
      <x:c r="N773" s="141" t="n">
        <x:f>L773-M773</x:f>
        <x:v>25</x:v>
      </x:c>
      <x:c r="O773" s="142" t="n">
        <x:f>IF(L773&gt;0,N773/L773,"")</x:f>
        <x:v>0.16666666666666666</x:v>
      </x:c>
      <x:c r="P773" s="142" t="n">
        <x:f>IF(M773&gt;0,N773/M773,"")</x:f>
        <x:v>0.2</x:v>
      </x:c>
      <x:c r="Q773" s="141" t="n">
        <x:f>ROUND(L773*(1+'Assumptions'!$B$7)/'Assumptions'!$B$9,0)*'Assumptions'!$B$9</x:f>
        <x:v>165</x:v>
      </x:c>
      <x:c r="R773" s="141" t="n">
        <x:f>Q773-M773</x:f>
        <x:v>40</x:v>
      </x:c>
      <x:c r="S773" s="143" t="n">
        <x:f>'Assumptions'!$B$8</x:f>
        <x:v>12</x:v>
      </x:c>
      <x:c r="T773" s="141" t="n">
        <x:f>N773*S773</x:f>
        <x:v>300</x:v>
      </x:c>
      <x:c r="U773" s="139" t="str">
        <x:v>Source Valid</x:v>
      </x:c>
      <x:c r="V773" s="139" t="str">
        <x:v>High</x:v>
      </x:c>
      <x:c r="W773" s="147" t="str">
        <x:v>Source wholesale and buying prices retained</x:v>
      </x:c>
      <x:c r="X773" s="139" t="str">
        <x:v>Ready</x:v>
      </x:c>
      <x:c r="Y773" s="144" t="b">
        <x:v>1</x:v>
      </x:c>
      <x:c r="Z773" s="139" t="str">
        <x:v>WS RATES.pdf</x:v>
      </x:c>
      <x:c r="AA773" s="139" t="n">
        <x:v>22</x:v>
      </x:c>
      <x:c r="AB773" s="139" t="n">
        <x:v>17</x:v>
      </x:c>
      <x:c r="AC773" s="139" t="str">
        <x:v>TEACHER DAIRY SMALL</x:v>
      </x:c>
      <x:c r="AD773" s="145" t="n">
        <x:v>150</x:v>
      </x:c>
      <x:c r="AE773" s="147" t="str">
        <x:v>Merged across PDFs — Exact/source-linked match</x:v>
      </x:c>
      <x:c r="AF773" s="147" t="str">
        <x:v>Exact WS RATES.pdf name</x:v>
      </x:c>
      <x:c r="AG773" s="147" t="str">
        <x:v>Exact WS RATES.pdf category</x:v>
      </x:c>
      <x:c r="AH773" s="139" t="str">
        <x:v>WS-RATES:22:17</x:v>
      </x:c>
      <x:c r="AI773" s="146"/>
      <x:c r="AJ773" s="146"/>
      <x:c r="AK773" s="146"/>
      <x:c r="AL773" s="146"/>
      <x:c r="AM773" s="146"/>
      <x:c r="AN773" s="147" t="str"/>
    </x:row>
    <x:row r="774">
      <x:c r="A774" s="139" t="str">
        <x:v>RS-000773</x:v>
      </x:c>
      <x:c r="B774" s="147" t="str">
        <x:v>POCKET CALCULATER KK328</x:v>
      </x:c>
      <x:c r="C774" s="139" t="str">
        <x:v>SHOP CALCULATOR</x:v>
      </x:c>
      <x:c r="D774" s="139" t="str">
        <x:v>Both</x:v>
      </x:c>
      <x:c r="E774" s="147" t="str">
        <x:v>From initial classified workbook</x:v>
      </x:c>
      <x:c r="F774" s="139" t="str">
        <x:v>Piece</x:v>
      </x:c>
      <x:c r="G774" s="139"/>
      <x:c r="H774" s="139" t="str">
        <x:v>Not stated</x:v>
      </x:c>
      <x:c r="I774" s="139" t="str">
        <x:v>PKR</x:v>
      </x:c>
      <x:c r="J774" s="140" t="n">
        <x:v>150</x:v>
      </x:c>
      <x:c r="K774" s="140" t="n">
        <x:v>130</x:v>
      </x:c>
      <x:c r="L774" s="140" t="n">
        <x:v>150</x:v>
      </x:c>
      <x:c r="M774" s="140" t="n">
        <x:v>130</x:v>
      </x:c>
      <x:c r="N774" s="141" t="n">
        <x:f>L774-M774</x:f>
        <x:v>20</x:v>
      </x:c>
      <x:c r="O774" s="142" t="n">
        <x:f>IF(L774&gt;0,N774/L774,"")</x:f>
        <x:v>0.13333333333333333</x:v>
      </x:c>
      <x:c r="P774" s="142" t="n">
        <x:f>IF(M774&gt;0,N774/M774,"")</x:f>
        <x:v>0.15384615384615385</x:v>
      </x:c>
      <x:c r="Q774" s="141" t="n">
        <x:f>ROUND(L774*(1+'Assumptions'!$B$7)/'Assumptions'!$B$9,0)*'Assumptions'!$B$9</x:f>
        <x:v>165</x:v>
      </x:c>
      <x:c r="R774" s="141" t="n">
        <x:f>Q774-M774</x:f>
        <x:v>35</x:v>
      </x:c>
      <x:c r="S774" s="143" t="n">
        <x:f>'Assumptions'!$B$8</x:f>
        <x:v>12</x:v>
      </x:c>
      <x:c r="T774" s="141" t="n">
        <x:f>N774*S774</x:f>
        <x:v>240</x:v>
      </x:c>
      <x:c r="U774" s="139" t="str">
        <x:v>Source Valid</x:v>
      </x:c>
      <x:c r="V774" s="139" t="str">
        <x:v>High</x:v>
      </x:c>
      <x:c r="W774" s="147" t="str">
        <x:v>Source wholesale and buying prices retained</x:v>
      </x:c>
      <x:c r="X774" s="139" t="str">
        <x:v>Ready</x:v>
      </x:c>
      <x:c r="Y774" s="144" t="b">
        <x:v>1</x:v>
      </x:c>
      <x:c r="Z774" s="139" t="str">
        <x:v>WS RATES.pdf</x:v>
      </x:c>
      <x:c r="AA774" s="139" t="n">
        <x:v>22</x:v>
      </x:c>
      <x:c r="AB774" s="139" t="n">
        <x:v>18</x:v>
      </x:c>
      <x:c r="AC774" s="139" t="str">
        <x:v>POCKET CALCULATER KK328</x:v>
      </x:c>
      <x:c r="AD774" s="145" t="n">
        <x:v>150</x:v>
      </x:c>
      <x:c r="AE774" s="147" t="str">
        <x:v>Merged across PDFs — Exact/source-linked match</x:v>
      </x:c>
      <x:c r="AF774" s="147" t="str">
        <x:v>Exact WS RATES.pdf name</x:v>
      </x:c>
      <x:c r="AG774" s="147" t="str">
        <x:v>Exact WS RATES.pdf category</x:v>
      </x:c>
      <x:c r="AH774" s="139" t="str">
        <x:v>WS-RATES:22:18</x:v>
      </x:c>
      <x:c r="AI774" s="146"/>
      <x:c r="AJ774" s="146"/>
      <x:c r="AK774" s="146"/>
      <x:c r="AL774" s="146"/>
      <x:c r="AM774" s="146"/>
      <x:c r="AN774" s="147" t="str"/>
    </x:row>
    <x:row r="775">
      <x:c r="A775" s="139" t="str">
        <x:v>RS-000774</x:v>
      </x:c>
      <x:c r="B775" s="147" t="str">
        <x:v>POCKET CALCULATER 200N COLO</x:v>
      </x:c>
      <x:c r="C775" s="139" t="str">
        <x:v>SHOP CALCULATOR</x:v>
      </x:c>
      <x:c r="D775" s="139" t="str">
        <x:v>Both</x:v>
      </x:c>
      <x:c r="E775" s="147" t="str">
        <x:v>From initial classified workbook</x:v>
      </x:c>
      <x:c r="F775" s="139" t="str">
        <x:v>Piece</x:v>
      </x:c>
      <x:c r="G775" s="139"/>
      <x:c r="H775" s="139" t="str">
        <x:v>Not stated</x:v>
      </x:c>
      <x:c r="I775" s="139" t="str">
        <x:v>PKR</x:v>
      </x:c>
      <x:c r="J775" s="140" t="n">
        <x:v>155</x:v>
      </x:c>
      <x:c r="K775" s="140" t="n">
        <x:v>128</x:v>
      </x:c>
      <x:c r="L775" s="140" t="n">
        <x:v>155</x:v>
      </x:c>
      <x:c r="M775" s="140" t="n">
        <x:v>128</x:v>
      </x:c>
      <x:c r="N775" s="141" t="n">
        <x:f>L775-M775</x:f>
        <x:v>27</x:v>
      </x:c>
      <x:c r="O775" s="142" t="n">
        <x:f>IF(L775&gt;0,N775/L775,"")</x:f>
        <x:v>0.17419354838709677</x:v>
      </x:c>
      <x:c r="P775" s="142" t="n">
        <x:f>IF(M775&gt;0,N775/M775,"")</x:f>
        <x:v>0.2109375</x:v>
      </x:c>
      <x:c r="Q775" s="141" t="n">
        <x:f>ROUND(L775*(1+'Assumptions'!$B$7)/'Assumptions'!$B$9,0)*'Assumptions'!$B$9</x:f>
        <x:v>170</x:v>
      </x:c>
      <x:c r="R775" s="141" t="n">
        <x:f>Q775-M775</x:f>
        <x:v>42</x:v>
      </x:c>
      <x:c r="S775" s="143" t="n">
        <x:f>'Assumptions'!$B$8</x:f>
        <x:v>12</x:v>
      </x:c>
      <x:c r="T775" s="141" t="n">
        <x:f>N775*S775</x:f>
        <x:v>324</x:v>
      </x:c>
      <x:c r="U775" s="139" t="str">
        <x:v>Source Valid</x:v>
      </x:c>
      <x:c r="V775" s="139" t="str">
        <x:v>High</x:v>
      </x:c>
      <x:c r="W775" s="147" t="str">
        <x:v>Source wholesale and buying prices retained</x:v>
      </x:c>
      <x:c r="X775" s="139" t="str">
        <x:v>Ready</x:v>
      </x:c>
      <x:c r="Y775" s="144" t="b">
        <x:v>1</x:v>
      </x:c>
      <x:c r="Z775" s="139" t="str">
        <x:v>WS RATES.pdf</x:v>
      </x:c>
      <x:c r="AA775" s="139" t="n">
        <x:v>22</x:v>
      </x:c>
      <x:c r="AB775" s="139" t="n">
        <x:v>19</x:v>
      </x:c>
      <x:c r="AC775" s="139" t="str">
        <x:v>POCKET CALCULATER 200N</x:v>
      </x:c>
      <x:c r="AD775" s="145" t="n">
        <x:v>155</x:v>
      </x:c>
      <x:c r="AE775" s="147" t="str">
        <x:v>Merged across PDFs — Truncated-name completion</x:v>
      </x:c>
      <x:c r="AF775" s="147" t="str">
        <x:v>Completed/updated from WS RATES.pdf</x:v>
      </x:c>
      <x:c r="AG775" s="147" t="str">
        <x:v>Exact WS RATES.pdf category</x:v>
      </x:c>
      <x:c r="AH775" s="139" t="str">
        <x:v>WS-RATES:22:19</x:v>
      </x:c>
      <x:c r="AI775" s="146"/>
      <x:c r="AJ775" s="146"/>
      <x:c r="AK775" s="146"/>
      <x:c r="AL775" s="146"/>
      <x:c r="AM775" s="146"/>
      <x:c r="AN775" s="147" t="str"/>
    </x:row>
    <x:row r="776">
      <x:c r="A776" s="139" t="str">
        <x:v>RS-000775</x:v>
      </x:c>
      <x:c r="B776" s="147" t="str">
        <x:v>POCKET CALCULTATER KC888 COL</x:v>
      </x:c>
      <x:c r="C776" s="139" t="str">
        <x:v>SHOP CALCULATOR</x:v>
      </x:c>
      <x:c r="D776" s="139" t="str">
        <x:v>Both</x:v>
      </x:c>
      <x:c r="E776" s="147" t="str">
        <x:v>From initial classified workbook</x:v>
      </x:c>
      <x:c r="F776" s="139" t="str">
        <x:v>Piece</x:v>
      </x:c>
      <x:c r="G776" s="139"/>
      <x:c r="H776" s="139" t="str">
        <x:v>Not stated</x:v>
      </x:c>
      <x:c r="I776" s="139" t="str">
        <x:v>PKR</x:v>
      </x:c>
      <x:c r="J776" s="140" t="n">
        <x:v>135</x:v>
      </x:c>
      <x:c r="K776" s="140" t="n">
        <x:v>111</x:v>
      </x:c>
      <x:c r="L776" s="140" t="n">
        <x:v>135</x:v>
      </x:c>
      <x:c r="M776" s="140" t="n">
        <x:v>111</x:v>
      </x:c>
      <x:c r="N776" s="141" t="n">
        <x:f>L776-M776</x:f>
        <x:v>24</x:v>
      </x:c>
      <x:c r="O776" s="142" t="n">
        <x:f>IF(L776&gt;0,N776/L776,"")</x:f>
        <x:v>0.17777777777777778</x:v>
      </x:c>
      <x:c r="P776" s="142" t="n">
        <x:f>IF(M776&gt;0,N776/M776,"")</x:f>
        <x:v>0.21621621621621623</x:v>
      </x:c>
      <x:c r="Q776" s="141" t="n">
        <x:f>ROUND(L776*(1+'Assumptions'!$B$7)/'Assumptions'!$B$9,0)*'Assumptions'!$B$9</x:f>
        <x:v>150</x:v>
      </x:c>
      <x:c r="R776" s="141" t="n">
        <x:f>Q776-M776</x:f>
        <x:v>39</x:v>
      </x:c>
      <x:c r="S776" s="143" t="n">
        <x:f>'Assumptions'!$B$8</x:f>
        <x:v>12</x:v>
      </x:c>
      <x:c r="T776" s="141" t="n">
        <x:f>N776*S776</x:f>
        <x:v>288</x:v>
      </x:c>
      <x:c r="U776" s="139" t="str">
        <x:v>Source Valid</x:v>
      </x:c>
      <x:c r="V776" s="139" t="str">
        <x:v>High</x:v>
      </x:c>
      <x:c r="W776" s="147" t="str">
        <x:v>Source wholesale and buying prices retained</x:v>
      </x:c>
      <x:c r="X776" s="139" t="str">
        <x:v>Ready</x:v>
      </x:c>
      <x:c r="Y776" s="144" t="b">
        <x:v>1</x:v>
      </x:c>
      <x:c r="Z776" s="139" t="str">
        <x:v>WS RATES.pdf</x:v>
      </x:c>
      <x:c r="AA776" s="139" t="n">
        <x:v>22</x:v>
      </x:c>
      <x:c r="AB776" s="139" t="n">
        <x:v>20</x:v>
      </x:c>
      <x:c r="AC776" s="139" t="str">
        <x:v>POCKET CALCULTATER KC88</x:v>
      </x:c>
      <x:c r="AD776" s="145" t="n">
        <x:v>135</x:v>
      </x:c>
      <x:c r="AE776" s="147" t="str">
        <x:v>Merged across PDFs — Truncated-name completion</x:v>
      </x:c>
      <x:c r="AF776" s="147" t="str">
        <x:v>Completed/updated from WS RATES.pdf</x:v>
      </x:c>
      <x:c r="AG776" s="147" t="str">
        <x:v>Exact WS RATES.pdf category</x:v>
      </x:c>
      <x:c r="AH776" s="139" t="str">
        <x:v>WS-RATES:22:20</x:v>
      </x:c>
      <x:c r="AI776" s="146"/>
      <x:c r="AJ776" s="146"/>
      <x:c r="AK776" s="146"/>
      <x:c r="AL776" s="146"/>
      <x:c r="AM776" s="146"/>
      <x:c r="AN776" s="147" t="str"/>
    </x:row>
    <x:row r="777">
      <x:c r="A777" s="139" t="str">
        <x:v>RS-000776</x:v>
      </x:c>
      <x:c r="B777" s="147" t="str">
        <x:v>POCKET CALCULATER CT888</x:v>
      </x:c>
      <x:c r="C777" s="139" t="str">
        <x:v>SHOP CALCULATOR</x:v>
      </x:c>
      <x:c r="D777" s="139" t="str">
        <x:v>Both</x:v>
      </x:c>
      <x:c r="E777" s="147" t="str">
        <x:v>From initial classified workbook</x:v>
      </x:c>
      <x:c r="F777" s="139" t="str">
        <x:v>Piece</x:v>
      </x:c>
      <x:c r="G777" s="139"/>
      <x:c r="H777" s="139" t="str">
        <x:v>Not stated</x:v>
      </x:c>
      <x:c r="I777" s="139" t="str">
        <x:v>PKR</x:v>
      </x:c>
      <x:c r="J777" s="140" t="n">
        <x:v>130</x:v>
      </x:c>
      <x:c r="K777" s="140" t="n">
        <x:v>107</x:v>
      </x:c>
      <x:c r="L777" s="140" t="n">
        <x:v>130</x:v>
      </x:c>
      <x:c r="M777" s="140" t="n">
        <x:v>107</x:v>
      </x:c>
      <x:c r="N777" s="141" t="n">
        <x:f>L777-M777</x:f>
        <x:v>23</x:v>
      </x:c>
      <x:c r="O777" s="142" t="n">
        <x:f>IF(L777&gt;0,N777/L777,"")</x:f>
        <x:v>0.17692307692307693</x:v>
      </x:c>
      <x:c r="P777" s="142" t="n">
        <x:f>IF(M777&gt;0,N777/M777,"")</x:f>
        <x:v>0.21495327102803738</x:v>
      </x:c>
      <x:c r="Q777" s="141" t="n">
        <x:f>ROUND(L777*(1+'Assumptions'!$B$7)/'Assumptions'!$B$9,0)*'Assumptions'!$B$9</x:f>
        <x:v>145</x:v>
      </x:c>
      <x:c r="R777" s="141" t="n">
        <x:f>Q777-M777</x:f>
        <x:v>38</x:v>
      </x:c>
      <x:c r="S777" s="143" t="n">
        <x:f>'Assumptions'!$B$8</x:f>
        <x:v>12</x:v>
      </x:c>
      <x:c r="T777" s="141" t="n">
        <x:f>N777*S777</x:f>
        <x:v>276</x:v>
      </x:c>
      <x:c r="U777" s="139" t="str">
        <x:v>Source Valid</x:v>
      </x:c>
      <x:c r="V777" s="139" t="str">
        <x:v>High</x:v>
      </x:c>
      <x:c r="W777" s="147" t="str">
        <x:v>Source wholesale and buying prices retained</x:v>
      </x:c>
      <x:c r="X777" s="139" t="str">
        <x:v>Ready</x:v>
      </x:c>
      <x:c r="Y777" s="144" t="b">
        <x:v>1</x:v>
      </x:c>
      <x:c r="Z777" s="139" t="str">
        <x:v>WS RATES.pdf</x:v>
      </x:c>
      <x:c r="AA777" s="139" t="n">
        <x:v>22</x:v>
      </x:c>
      <x:c r="AB777" s="139" t="n">
        <x:v>21</x:v>
      </x:c>
      <x:c r="AC777" s="139" t="str">
        <x:v>POCKET CALCULATER CT888</x:v>
      </x:c>
      <x:c r="AD777" s="145" t="n">
        <x:v>130</x:v>
      </x:c>
      <x:c r="AE777" s="147" t="str">
        <x:v>Merged across PDFs — Exact/source-linked match</x:v>
      </x:c>
      <x:c r="AF777" s="147" t="str">
        <x:v>Exact WS RATES.pdf name</x:v>
      </x:c>
      <x:c r="AG777" s="147" t="str">
        <x:v>Exact WS RATES.pdf category</x:v>
      </x:c>
      <x:c r="AH777" s="139" t="str">
        <x:v>WS-RATES:22:21</x:v>
      </x:c>
      <x:c r="AI777" s="146"/>
      <x:c r="AJ777" s="146"/>
      <x:c r="AK777" s="146"/>
      <x:c r="AL777" s="146"/>
      <x:c r="AM777" s="146"/>
      <x:c r="AN777" s="147" t="str"/>
    </x:row>
    <x:row r="778">
      <x:c r="A778" s="139" t="str">
        <x:v>RS-000777</x:v>
      </x:c>
      <x:c r="B778" s="147" t="str">
        <x:v>CASIO FX 991ES CW</x:v>
      </x:c>
      <x:c r="C778" s="139" t="str">
        <x:v>SCIENTIFIC CALCULAT</x:v>
      </x:c>
      <x:c r="D778" s="139" t="str">
        <x:v>Both</x:v>
      </x:c>
      <x:c r="E778" s="147" t="str">
        <x:v>From initial classified workbook</x:v>
      </x:c>
      <x:c r="F778" s="139" t="str">
        <x:v>Piece</x:v>
      </x:c>
      <x:c r="G778" s="139"/>
      <x:c r="H778" s="139" t="str">
        <x:v>Not stated</x:v>
      </x:c>
      <x:c r="I778" s="139" t="str">
        <x:v>PKR</x:v>
      </x:c>
      <x:c r="J778" s="140" t="n">
        <x:v>1010</x:v>
      </x:c>
      <x:c r="K778" s="140" t="n">
        <x:v>860</x:v>
      </x:c>
      <x:c r="L778" s="140" t="n">
        <x:v>1010</x:v>
      </x:c>
      <x:c r="M778" s="140" t="n">
        <x:v>860</x:v>
      </x:c>
      <x:c r="N778" s="141" t="n">
        <x:f>L778-M778</x:f>
        <x:v>150</x:v>
      </x:c>
      <x:c r="O778" s="142" t="n">
        <x:f>IF(L778&gt;0,N778/L778,"")</x:f>
        <x:v>0.1485148514851485</x:v>
      </x:c>
      <x:c r="P778" s="142" t="n">
        <x:f>IF(M778&gt;0,N778/M778,"")</x:f>
        <x:v>0.1744186046511628</x:v>
      </x:c>
      <x:c r="Q778" s="141" t="n">
        <x:f>ROUND(L778*(1+'Assumptions'!$B$7)/'Assumptions'!$B$9,0)*'Assumptions'!$B$9</x:f>
        <x:v>1110</x:v>
      </x:c>
      <x:c r="R778" s="141" t="n">
        <x:f>Q778-M778</x:f>
        <x:v>250</x:v>
      </x:c>
      <x:c r="S778" s="143" t="n">
        <x:f>'Assumptions'!$B$8</x:f>
        <x:v>12</x:v>
      </x:c>
      <x:c r="T778" s="141" t="n">
        <x:f>N778*S778</x:f>
        <x:v>1800</x:v>
      </x:c>
      <x:c r="U778" s="139" t="str">
        <x:v>Source Valid</x:v>
      </x:c>
      <x:c r="V778" s="139" t="str">
        <x:v>High</x:v>
      </x:c>
      <x:c r="W778" s="147" t="str">
        <x:v>Source wholesale and buying prices retained</x:v>
      </x:c>
      <x:c r="X778" s="139" t="str">
        <x:v>Ready</x:v>
      </x:c>
      <x:c r="Y778" s="144" t="b">
        <x:v>1</x:v>
      </x:c>
      <x:c r="Z778" s="139" t="str">
        <x:v>WS RATES.pdf</x:v>
      </x:c>
      <x:c r="AA778" s="139" t="n">
        <x:v>22</x:v>
      </x:c>
      <x:c r="AB778" s="139" t="n">
        <x:v>22</x:v>
      </x:c>
      <x:c r="AC778" s="139" t="str">
        <x:v>CASIO FX 991ES CW</x:v>
      </x:c>
      <x:c r="AD778" s="145" t="n">
        <x:v>1010</x:v>
      </x:c>
      <x:c r="AE778" s="147" t="str">
        <x:v>Merged across PDFs — Exact/source-linked match</x:v>
      </x:c>
      <x:c r="AF778" s="147" t="str">
        <x:v>Exact WS RATES.pdf name</x:v>
      </x:c>
      <x:c r="AG778" s="147" t="str">
        <x:v>Exact WS RATES.pdf category</x:v>
      </x:c>
      <x:c r="AH778" s="139" t="str">
        <x:v>WS-RATES:22:22</x:v>
      </x:c>
      <x:c r="AI778" s="146"/>
      <x:c r="AJ778" s="146"/>
      <x:c r="AK778" s="146"/>
      <x:c r="AL778" s="146"/>
      <x:c r="AM778" s="146"/>
      <x:c r="AN778" s="147" t="str"/>
    </x:row>
    <x:row r="779">
      <x:c r="A779" s="139" t="str">
        <x:v>RS-000778</x:v>
      </x:c>
      <x:c r="B779" s="147" t="str">
        <x:v>CASIO 991ES PLUS ULTRA LARGE</x:v>
      </x:c>
      <x:c r="C779" s="139" t="str">
        <x:v>SCIENTIFIC CALCULAT</x:v>
      </x:c>
      <x:c r="D779" s="139" t="str">
        <x:v>Both</x:v>
      </x:c>
      <x:c r="E779" s="147" t="str">
        <x:v>From initial classified workbook</x:v>
      </x:c>
      <x:c r="F779" s="139" t="str">
        <x:v>Piece</x:v>
      </x:c>
      <x:c r="G779" s="139"/>
      <x:c r="H779" s="139" t="str">
        <x:v>Not stated</x:v>
      </x:c>
      <x:c r="I779" s="139" t="str">
        <x:v>PKR</x:v>
      </x:c>
      <x:c r="J779" s="140" t="n">
        <x:v>1400</x:v>
      </x:c>
      <x:c r="K779" s="140" t="n">
        <x:v>1235</x:v>
      </x:c>
      <x:c r="L779" s="140" t="n">
        <x:v>1400</x:v>
      </x:c>
      <x:c r="M779" s="140" t="n">
        <x:v>1235</x:v>
      </x:c>
      <x:c r="N779" s="141" t="n">
        <x:f>L779-M779</x:f>
        <x:v>165</x:v>
      </x:c>
      <x:c r="O779" s="142" t="n">
        <x:f>IF(L779&gt;0,N779/L779,"")</x:f>
        <x:v>0.11785714285714285</x:v>
      </x:c>
      <x:c r="P779" s="142" t="n">
        <x:f>IF(M779&gt;0,N779/M779,"")</x:f>
        <x:v>0.13360323886639677</x:v>
      </x:c>
      <x:c r="Q779" s="141" t="n">
        <x:f>ROUND(L779*(1+'Assumptions'!$B$7)/'Assumptions'!$B$9,0)*'Assumptions'!$B$9</x:f>
        <x:v>1540</x:v>
      </x:c>
      <x:c r="R779" s="141" t="n">
        <x:f>Q779-M779</x:f>
        <x:v>305</x:v>
      </x:c>
      <x:c r="S779" s="143" t="n">
        <x:f>'Assumptions'!$B$8</x:f>
        <x:v>12</x:v>
      </x:c>
      <x:c r="T779" s="141" t="n">
        <x:f>N779*S779</x:f>
        <x:v>1980</x:v>
      </x:c>
      <x:c r="U779" s="139" t="str">
        <x:v>Source Valid</x:v>
      </x:c>
      <x:c r="V779" s="139" t="str">
        <x:v>High</x:v>
      </x:c>
      <x:c r="W779" s="147" t="str">
        <x:v>Source wholesale and buying prices retained</x:v>
      </x:c>
      <x:c r="X779" s="139" t="str">
        <x:v>Ready</x:v>
      </x:c>
      <x:c r="Y779" s="144" t="b">
        <x:v>1</x:v>
      </x:c>
      <x:c r="Z779" s="139" t="str">
        <x:v>WS RATES.pdf</x:v>
      </x:c>
      <x:c r="AA779" s="139" t="n">
        <x:v>22</x:v>
      </x:c>
      <x:c r="AB779" s="139" t="n">
        <x:v>23</x:v>
      </x:c>
      <x:c r="AC779" s="139" t="str">
        <x:v>CASIO 991ES PLUS ULTRA L</x:v>
      </x:c>
      <x:c r="AD779" s="145" t="n">
        <x:v>1400</x:v>
      </x:c>
      <x:c r="AE779" s="147" t="str">
        <x:v>Merged across PDFs — Truncated-name completion</x:v>
      </x:c>
      <x:c r="AF779" s="147" t="str">
        <x:v>Completed/updated from WS RATES.pdf</x:v>
      </x:c>
      <x:c r="AG779" s="147" t="str">
        <x:v>Exact WS RATES.pdf category</x:v>
      </x:c>
      <x:c r="AH779" s="139" t="str">
        <x:v>WS-RATES:22:23</x:v>
      </x:c>
      <x:c r="AI779" s="146"/>
      <x:c r="AJ779" s="146"/>
      <x:c r="AK779" s="146"/>
      <x:c r="AL779" s="146"/>
      <x:c r="AM779" s="146"/>
      <x:c r="AN779" s="147" t="str"/>
    </x:row>
    <x:row r="780">
      <x:c r="A780" s="139" t="str">
        <x:v>RS-000779</x:v>
      </x:c>
      <x:c r="B780" s="147" t="str">
        <x:v>DEER ARTO GRAPH PENCIL</x:v>
      </x:c>
      <x:c r="C780" s="139" t="str">
        <x:v>PENCILS</x:v>
      </x:c>
      <x:c r="D780" s="139" t="str">
        <x:v>Both</x:v>
      </x:c>
      <x:c r="E780" s="147" t="str">
        <x:v>From initial classified workbook</x:v>
      </x:c>
      <x:c r="F780" s="139" t="str">
        <x:v>Piece</x:v>
      </x:c>
      <x:c r="G780" s="139"/>
      <x:c r="H780" s="139" t="str">
        <x:v>Not stated</x:v>
      </x:c>
      <x:c r="I780" s="139" t="str">
        <x:v>PKR</x:v>
      </x:c>
      <x:c r="J780" s="140" t="n">
        <x:v>160</x:v>
      </x:c>
      <x:c r="K780" s="140" t="n">
        <x:v>144</x:v>
      </x:c>
      <x:c r="L780" s="140" t="n">
        <x:v>160</x:v>
      </x:c>
      <x:c r="M780" s="140" t="n">
        <x:v>144</x:v>
      </x:c>
      <x:c r="N780" s="141" t="n">
        <x:f>L780-M780</x:f>
        <x:v>16</x:v>
      </x:c>
      <x:c r="O780" s="142" t="n">
        <x:f>IF(L780&gt;0,N780/L780,"")</x:f>
        <x:v>0.1</x:v>
      </x:c>
      <x:c r="P780" s="142" t="n">
        <x:f>IF(M780&gt;0,N780/M780,"")</x:f>
        <x:v>0.1111111111111111</x:v>
      </x:c>
      <x:c r="Q780" s="141" t="n">
        <x:f>ROUND(L780*(1+'Assumptions'!$B$7)/'Assumptions'!$B$9,0)*'Assumptions'!$B$9</x:f>
        <x:v>175</x:v>
      </x:c>
      <x:c r="R780" s="141" t="n">
        <x:f>Q780-M780</x:f>
        <x:v>31</x:v>
      </x:c>
      <x:c r="S780" s="143" t="n">
        <x:f>'Assumptions'!$B$8</x:f>
        <x:v>12</x:v>
      </x:c>
      <x:c r="T780" s="141" t="n">
        <x:f>N780*S780</x:f>
        <x:v>192</x:v>
      </x:c>
      <x:c r="U780" s="139" t="str">
        <x:v>Source Valid</x:v>
      </x:c>
      <x:c r="V780" s="139" t="str">
        <x:v>High</x:v>
      </x:c>
      <x:c r="W780" s="147" t="str">
        <x:v>Source wholesale and buying prices retained</x:v>
      </x:c>
      <x:c r="X780" s="139" t="str">
        <x:v>Ready</x:v>
      </x:c>
      <x:c r="Y780" s="144" t="b">
        <x:v>1</x:v>
      </x:c>
      <x:c r="Z780" s="139" t="str">
        <x:v>WS RATES.pdf</x:v>
      </x:c>
      <x:c r="AA780" s="139" t="n">
        <x:v>22</x:v>
      </x:c>
      <x:c r="AB780" s="139" t="n">
        <x:v>24</x:v>
      </x:c>
      <x:c r="AC780" s="139" t="str">
        <x:v>DEER ARTO GRAPH PENCIL</x:v>
      </x:c>
      <x:c r="AD780" s="145" t="n">
        <x:v>160</x:v>
      </x:c>
      <x:c r="AE780" s="147" t="str">
        <x:v>Merged across PDFs — Exact/source-linked match</x:v>
      </x:c>
      <x:c r="AF780" s="147" t="str">
        <x:v>Exact WS RATES.pdf name</x:v>
      </x:c>
      <x:c r="AG780" s="147" t="str">
        <x:v>Exact WS RATES.pdf category</x:v>
      </x:c>
      <x:c r="AH780" s="139" t="str">
        <x:v>WS-RATES:22:24</x:v>
      </x:c>
      <x:c r="AI780" s="146"/>
      <x:c r="AJ780" s="146"/>
      <x:c r="AK780" s="146"/>
      <x:c r="AL780" s="146"/>
      <x:c r="AM780" s="146"/>
      <x:c r="AN780" s="147" t="str"/>
    </x:row>
    <x:row r="781">
      <x:c r="A781" s="139" t="str">
        <x:v>RS-000780</x:v>
      </x:c>
      <x:c r="B781" s="147" t="str">
        <x:v>COLOUR ASSINMENT PAPER</x:v>
      </x:c>
      <x:c r="C781" s="139" t="str">
        <x:v>PAPER</x:v>
      </x:c>
      <x:c r="D781" s="139" t="str">
        <x:v>Both</x:v>
      </x:c>
      <x:c r="E781" s="147" t="str">
        <x:v>From initial classified workbook</x:v>
      </x:c>
      <x:c r="F781" s="139" t="str">
        <x:v>Piece</x:v>
      </x:c>
      <x:c r="G781" s="139"/>
      <x:c r="H781" s="139" t="str">
        <x:v>Not stated</x:v>
      </x:c>
      <x:c r="I781" s="139" t="str">
        <x:v>PKR</x:v>
      </x:c>
      <x:c r="J781" s="140" t="n">
        <x:v>140</x:v>
      </x:c>
      <x:c r="K781" s="140" t="n">
        <x:v>120</x:v>
      </x:c>
      <x:c r="L781" s="140" t="n">
        <x:v>140</x:v>
      </x:c>
      <x:c r="M781" s="140" t="n">
        <x:v>120</x:v>
      </x:c>
      <x:c r="N781" s="141" t="n">
        <x:f>L781-M781</x:f>
        <x:v>20</x:v>
      </x:c>
      <x:c r="O781" s="142" t="n">
        <x:f>IF(L781&gt;0,N781/L781,"")</x:f>
        <x:v>0.14285714285714285</x:v>
      </x:c>
      <x:c r="P781" s="142" t="n">
        <x:f>IF(M781&gt;0,N781/M781,"")</x:f>
        <x:v>0.16666666666666666</x:v>
      </x:c>
      <x:c r="Q781" s="141" t="n">
        <x:f>ROUND(L781*(1+'Assumptions'!$B$7)/'Assumptions'!$B$9,0)*'Assumptions'!$B$9</x:f>
        <x:v>155</x:v>
      </x:c>
      <x:c r="R781" s="141" t="n">
        <x:f>Q781-M781</x:f>
        <x:v>35</x:v>
      </x:c>
      <x:c r="S781" s="143" t="n">
        <x:f>'Assumptions'!$B$8</x:f>
        <x:v>12</x:v>
      </x:c>
      <x:c r="T781" s="141" t="n">
        <x:f>N781*S781</x:f>
        <x:v>240</x:v>
      </x:c>
      <x:c r="U781" s="139" t="str">
        <x:v>Source Valid</x:v>
      </x:c>
      <x:c r="V781" s="139" t="str">
        <x:v>High</x:v>
      </x:c>
      <x:c r="W781" s="147" t="str">
        <x:v>Source wholesale and buying prices retained</x:v>
      </x:c>
      <x:c r="X781" s="139" t="str">
        <x:v>Ready</x:v>
      </x:c>
      <x:c r="Y781" s="144" t="b">
        <x:v>1</x:v>
      </x:c>
      <x:c r="Z781" s="139" t="str">
        <x:v>WS RATES.pdf</x:v>
      </x:c>
      <x:c r="AA781" s="139" t="n">
        <x:v>22</x:v>
      </x:c>
      <x:c r="AB781" s="139" t="n">
        <x:v>25</x:v>
      </x:c>
      <x:c r="AC781" s="139" t="str">
        <x:v>COLOUR ASSINMENT PAPER</x:v>
      </x:c>
      <x:c r="AD781" s="145" t="n">
        <x:v>140</x:v>
      </x:c>
      <x:c r="AE781" s="147" t="str">
        <x:v>Merged across PDFs — Exact/source-linked match</x:v>
      </x:c>
      <x:c r="AF781" s="147" t="str">
        <x:v>Exact WS RATES.pdf name</x:v>
      </x:c>
      <x:c r="AG781" s="147" t="str">
        <x:v>Exact WS RATES.pdf category</x:v>
      </x:c>
      <x:c r="AH781" s="139" t="str">
        <x:v>WS-RATES:22:25</x:v>
      </x:c>
      <x:c r="AI781" s="146"/>
      <x:c r="AJ781" s="146"/>
      <x:c r="AK781" s="146"/>
      <x:c r="AL781" s="146"/>
      <x:c r="AM781" s="146"/>
      <x:c r="AN781" s="147" t="str"/>
    </x:row>
    <x:row r="782">
      <x:c r="A782" s="139" t="str">
        <x:v>RS-000781</x:v>
      </x:c>
      <x:c r="B782" s="147" t="str">
        <x:v>JD 2257 ERASABLE PEN</x:v>
      </x:c>
      <x:c r="C782" s="139" t="str">
        <x:v>GEL PEN</x:v>
      </x:c>
      <x:c r="D782" s="139" t="str">
        <x:v>Both</x:v>
      </x:c>
      <x:c r="E782" s="147" t="str">
        <x:v>From initial classified workbook</x:v>
      </x:c>
      <x:c r="F782" s="139" t="str">
        <x:v>Piece</x:v>
      </x:c>
      <x:c r="G782" s="139"/>
      <x:c r="H782" s="139" t="str">
        <x:v>Not stated</x:v>
      </x:c>
      <x:c r="I782" s="139" t="str">
        <x:v>PKR</x:v>
      </x:c>
      <x:c r="J782" s="140" t="n">
        <x:v>720</x:v>
      </x:c>
      <x:c r="K782" s="140" t="n">
        <x:v>660</x:v>
      </x:c>
      <x:c r="L782" s="140" t="n">
        <x:v>720</x:v>
      </x:c>
      <x:c r="M782" s="140" t="n">
        <x:v>660</x:v>
      </x:c>
      <x:c r="N782" s="141" t="n">
        <x:f>L782-M782</x:f>
        <x:v>60</x:v>
      </x:c>
      <x:c r="O782" s="142" t="n">
        <x:f>IF(L782&gt;0,N782/L782,"")</x:f>
        <x:v>0.08333333333333333</x:v>
      </x:c>
      <x:c r="P782" s="142" t="n">
        <x:f>IF(M782&gt;0,N782/M782,"")</x:f>
        <x:v>0.09090909090909091</x:v>
      </x:c>
      <x:c r="Q782" s="141" t="n">
        <x:f>ROUND(L782*(1+'Assumptions'!$B$7)/'Assumptions'!$B$9,0)*'Assumptions'!$B$9</x:f>
        <x:v>790</x:v>
      </x:c>
      <x:c r="R782" s="141" t="n">
        <x:f>Q782-M782</x:f>
        <x:v>130</x:v>
      </x:c>
      <x:c r="S782" s="143" t="n">
        <x:f>'Assumptions'!$B$8</x:f>
        <x:v>12</x:v>
      </x:c>
      <x:c r="T782" s="141" t="n">
        <x:f>N782*S782</x:f>
        <x:v>720</x:v>
      </x:c>
      <x:c r="U782" s="139" t="str">
        <x:v>Source Valid</x:v>
      </x:c>
      <x:c r="V782" s="139" t="str">
        <x:v>High</x:v>
      </x:c>
      <x:c r="W782" s="147" t="str">
        <x:v>Source wholesale and buying prices retained</x:v>
      </x:c>
      <x:c r="X782" s="139" t="str">
        <x:v>Ready</x:v>
      </x:c>
      <x:c r="Y782" s="144" t="b">
        <x:v>1</x:v>
      </x:c>
      <x:c r="Z782" s="139" t="str">
        <x:v>WS RATES.pdf</x:v>
      </x:c>
      <x:c r="AA782" s="139" t="n">
        <x:v>22</x:v>
      </x:c>
      <x:c r="AB782" s="139" t="n">
        <x:v>26</x:v>
      </x:c>
      <x:c r="AC782" s="139" t="str">
        <x:v>JD 2257 ERASABLE PEN</x:v>
      </x:c>
      <x:c r="AD782" s="145" t="n">
        <x:v>720</x:v>
      </x:c>
      <x:c r="AE782" s="147" t="str">
        <x:v>Merged across PDFs — Exact/source-linked match</x:v>
      </x:c>
      <x:c r="AF782" s="147" t="str">
        <x:v>Exact WS RATES.pdf name</x:v>
      </x:c>
      <x:c r="AG782" s="147" t="str">
        <x:v>Exact WS RATES.pdf category</x:v>
      </x:c>
      <x:c r="AH782" s="139" t="str">
        <x:v>WS-RATES:22:26</x:v>
      </x:c>
      <x:c r="AI782" s="146"/>
      <x:c r="AJ782" s="146"/>
      <x:c r="AK782" s="146"/>
      <x:c r="AL782" s="146"/>
      <x:c r="AM782" s="146"/>
      <x:c r="AN782" s="147" t="str"/>
    </x:row>
    <x:row r="783">
      <x:c r="A783" s="139" t="str">
        <x:v>RS-000782</x:v>
      </x:c>
      <x:c r="B783" s="147" t="str">
        <x:v>CORRECTION TAPE</x:v>
      </x:c>
      <x:c r="C783" s="139" t="str">
        <x:v>Correction pen</x:v>
      </x:c>
      <x:c r="D783" s="139" t="str">
        <x:v>Both</x:v>
      </x:c>
      <x:c r="E783" s="147" t="str">
        <x:v>From initial classified workbook</x:v>
      </x:c>
      <x:c r="F783" s="139" t="str">
        <x:v>Piece</x:v>
      </x:c>
      <x:c r="G783" s="139"/>
      <x:c r="H783" s="139" t="str">
        <x:v>Not stated</x:v>
      </x:c>
      <x:c r="I783" s="139" t="str">
        <x:v>PKR</x:v>
      </x:c>
      <x:c r="J783" s="140" t="n">
        <x:v>130</x:v>
      </x:c>
      <x:c r="K783" s="140" t="n">
        <x:v>123</x:v>
      </x:c>
      <x:c r="L783" s="140" t="n">
        <x:v>130</x:v>
      </x:c>
      <x:c r="M783" s="140" t="n">
        <x:v>123</x:v>
      </x:c>
      <x:c r="N783" s="141" t="n">
        <x:f>L783-M783</x:f>
        <x:v>7</x:v>
      </x:c>
      <x:c r="O783" s="142" t="n">
        <x:f>IF(L783&gt;0,N783/L783,"")</x:f>
        <x:v>0.05384615384615385</x:v>
      </x:c>
      <x:c r="P783" s="142" t="n">
        <x:f>IF(M783&gt;0,N783/M783,"")</x:f>
        <x:v>0.056910569105691054</x:v>
      </x:c>
      <x:c r="Q783" s="141" t="n">
        <x:f>ROUND(L783*(1+'Assumptions'!$B$7)/'Assumptions'!$B$9,0)*'Assumptions'!$B$9</x:f>
        <x:v>145</x:v>
      </x:c>
      <x:c r="R783" s="141" t="n">
        <x:f>Q783-M783</x:f>
        <x:v>22</x:v>
      </x:c>
      <x:c r="S783" s="143" t="n">
        <x:f>'Assumptions'!$B$8</x:f>
        <x:v>12</x:v>
      </x:c>
      <x:c r="T783" s="141" t="n">
        <x:f>N783*S783</x:f>
        <x:v>84</x:v>
      </x:c>
      <x:c r="U783" s="139" t="str">
        <x:v>Source Valid</x:v>
      </x:c>
      <x:c r="V783" s="139" t="str">
        <x:v>High</x:v>
      </x:c>
      <x:c r="W783" s="147" t="str">
        <x:v>Source wholesale and buying prices retained</x:v>
      </x:c>
      <x:c r="X783" s="139" t="str">
        <x:v>Ready</x:v>
      </x:c>
      <x:c r="Y783" s="144" t="b">
        <x:v>1</x:v>
      </x:c>
      <x:c r="Z783" s="139" t="str">
        <x:v>WS RATES.pdf</x:v>
      </x:c>
      <x:c r="AA783" s="139" t="n">
        <x:v>22</x:v>
      </x:c>
      <x:c r="AB783" s="139" t="n">
        <x:v>27</x:v>
      </x:c>
      <x:c r="AC783" s="139" t="str">
        <x:v>CORRECTION TAPE</x:v>
      </x:c>
      <x:c r="AD783" s="145" t="n">
        <x:v>130</x:v>
      </x:c>
      <x:c r="AE783" s="147" t="str">
        <x:v>Merged across PDFs — Exact/source-linked match</x:v>
      </x:c>
      <x:c r="AF783" s="147" t="str">
        <x:v>Exact WS RATES.pdf name</x:v>
      </x:c>
      <x:c r="AG783" s="147" t="str">
        <x:v>Exact WS RATES.pdf category</x:v>
      </x:c>
      <x:c r="AH783" s="139" t="str">
        <x:v>WS-RATES:22:27</x:v>
      </x:c>
      <x:c r="AI783" s="146"/>
      <x:c r="AJ783" s="146"/>
      <x:c r="AK783" s="146"/>
      <x:c r="AL783" s="146"/>
      <x:c r="AM783" s="146"/>
      <x:c r="AN783" s="147" t="str"/>
    </x:row>
    <x:row r="784">
      <x:c r="A784" s="139" t="str">
        <x:v>RS-000783</x:v>
      </x:c>
      <x:c r="B784" s="147" t="str">
        <x:v>PAK TREND SHARPNER 941 (36 PC</x:v>
      </x:c>
      <x:c r="C784" s="139" t="str">
        <x:v>SHARPNERS</x:v>
      </x:c>
      <x:c r="D784" s="139" t="str">
        <x:v>Both</x:v>
      </x:c>
      <x:c r="E784" s="147" t="str">
        <x:v>From initial classified workbook</x:v>
      </x:c>
      <x:c r="F784" s="139" t="str">
        <x:v>Pack</x:v>
      </x:c>
      <x:c r="G784" s="139" t="n">
        <x:v>36</x:v>
      </x:c>
      <x:c r="H784" s="139" t="str">
        <x:v>Parsed from product name</x:v>
      </x:c>
      <x:c r="I784" s="139" t="str">
        <x:v>PKR</x:v>
      </x:c>
      <x:c r="J784" s="140" t="n">
        <x:v>230</x:v>
      </x:c>
      <x:c r="K784" s="140" t="n">
        <x:v>195</x:v>
      </x:c>
      <x:c r="L784" s="140" t="n">
        <x:v>230</x:v>
      </x:c>
      <x:c r="M784" s="140" t="n">
        <x:v>195</x:v>
      </x:c>
      <x:c r="N784" s="141" t="n">
        <x:f>L784-M784</x:f>
        <x:v>35</x:v>
      </x:c>
      <x:c r="O784" s="142" t="n">
        <x:f>IF(L784&gt;0,N784/L784,"")</x:f>
        <x:v>0.15217391304347827</x:v>
      </x:c>
      <x:c r="P784" s="142" t="n">
        <x:f>IF(M784&gt;0,N784/M784,"")</x:f>
        <x:v>0.1794871794871795</x:v>
      </x:c>
      <x:c r="Q784" s="141" t="n">
        <x:f>ROUND(L784*(1+'Assumptions'!$B$7)/'Assumptions'!$B$9,0)*'Assumptions'!$B$9</x:f>
        <x:v>255</x:v>
      </x:c>
      <x:c r="R784" s="141" t="n">
        <x:f>Q784-M784</x:f>
        <x:v>60</x:v>
      </x:c>
      <x:c r="S784" s="143" t="n">
        <x:f>'Assumptions'!$B$8</x:f>
        <x:v>12</x:v>
      </x:c>
      <x:c r="T784" s="141" t="n">
        <x:f>N784*S784</x:f>
        <x:v>420</x:v>
      </x:c>
      <x:c r="U784" s="139" t="str">
        <x:v>Source Valid</x:v>
      </x:c>
      <x:c r="V784" s="139" t="str">
        <x:v>High</x:v>
      </x:c>
      <x:c r="W784" s="147" t="str">
        <x:v>Source wholesale and buying prices retained</x:v>
      </x:c>
      <x:c r="X784" s="139" t="str">
        <x:v>Ready</x:v>
      </x:c>
      <x:c r="Y784" s="144" t="b">
        <x:v>1</x:v>
      </x:c>
      <x:c r="Z784" s="139" t="str">
        <x:v>WS RATES.pdf</x:v>
      </x:c>
      <x:c r="AA784" s="139" t="n">
        <x:v>22</x:v>
      </x:c>
      <x:c r="AB784" s="139" t="n">
        <x:v>28</x:v>
      </x:c>
      <x:c r="AC784" s="139" t="str">
        <x:v>PAK TREND SHARPNER 941 (</x:v>
      </x:c>
      <x:c r="AD784" s="145" t="n">
        <x:v>230</x:v>
      </x:c>
      <x:c r="AE784" s="147" t="str">
        <x:v>Merged across PDFs — Truncated-name completion</x:v>
      </x:c>
      <x:c r="AF784" s="147" t="str">
        <x:v>Completed/updated from WS RATES.pdf</x:v>
      </x:c>
      <x:c r="AG784" s="147" t="str">
        <x:v>Exact WS RATES.pdf category</x:v>
      </x:c>
      <x:c r="AH784" s="139" t="str">
        <x:v>WS-RATES:22:28</x:v>
      </x:c>
      <x:c r="AI784" s="146"/>
      <x:c r="AJ784" s="146"/>
      <x:c r="AK784" s="146"/>
      <x:c r="AL784" s="146"/>
      <x:c r="AM784" s="146"/>
      <x:c r="AN784" s="147" t="str"/>
    </x:row>
    <x:row r="785">
      <x:c r="A785" s="139" t="str">
        <x:v>RS-000784</x:v>
      </x:c>
      <x:c r="B785" s="147" t="str">
        <x:v>BUTTER PAPER RIM 400 PC</x:v>
      </x:c>
      <x:c r="C785" s="139" t="str">
        <x:v>PAPER</x:v>
      </x:c>
      <x:c r="D785" s="139" t="str">
        <x:v>Wholesale/Bulk</x:v>
      </x:c>
      <x:c r="E785" s="147" t="str">
        <x:v>From initial classified workbook</x:v>
      </x:c>
      <x:c r="F785" s="139" t="str">
        <x:v>Rim</x:v>
      </x:c>
      <x:c r="G785" s="139" t="n">
        <x:v>400</x:v>
      </x:c>
      <x:c r="H785" s="139" t="str">
        <x:v>Parsed from product name</x:v>
      </x:c>
      <x:c r="I785" s="139" t="str">
        <x:v>PKR</x:v>
      </x:c>
      <x:c r="J785" s="140" t="n">
        <x:v>2400</x:v>
      </x:c>
      <x:c r="K785" s="140" t="n">
        <x:v>2100</x:v>
      </x:c>
      <x:c r="L785" s="140" t="n">
        <x:v>2400</x:v>
      </x:c>
      <x:c r="M785" s="140" t="n">
        <x:v>2100</x:v>
      </x:c>
      <x:c r="N785" s="141" t="n">
        <x:f>L785-M785</x:f>
        <x:v>300</x:v>
      </x:c>
      <x:c r="O785" s="142" t="n">
        <x:f>IF(L785&gt;0,N785/L785,"")</x:f>
        <x:v>0.125</x:v>
      </x:c>
      <x:c r="P785" s="142" t="n">
        <x:f>IF(M785&gt;0,N785/M785,"")</x:f>
        <x:v>0.14285714285714285</x:v>
      </x:c>
      <x:c r="Q785" s="141" t="n">
        <x:f>ROUND(L785*(1+'Assumptions'!$B$7)/'Assumptions'!$B$9,0)*'Assumptions'!$B$9</x:f>
        <x:v>2640</x:v>
      </x:c>
      <x:c r="R785" s="141" t="n">
        <x:f>Q785-M785</x:f>
        <x:v>540</x:v>
      </x:c>
      <x:c r="S785" s="143" t="n">
        <x:f>'Assumptions'!$B$8</x:f>
        <x:v>12</x:v>
      </x:c>
      <x:c r="T785" s="141" t="n">
        <x:f>N785*S785</x:f>
        <x:v>3600</x:v>
      </x:c>
      <x:c r="U785" s="139" t="str">
        <x:v>Source Valid</x:v>
      </x:c>
      <x:c r="V785" s="139" t="str">
        <x:v>High</x:v>
      </x:c>
      <x:c r="W785" s="147" t="str">
        <x:v>Source wholesale and buying prices retained</x:v>
      </x:c>
      <x:c r="X785" s="139" t="str">
        <x:v>Ready</x:v>
      </x:c>
      <x:c r="Y785" s="144" t="b">
        <x:v>1</x:v>
      </x:c>
      <x:c r="Z785" s="139" t="str">
        <x:v>WS RATES.pdf</x:v>
      </x:c>
      <x:c r="AA785" s="139" t="n">
        <x:v>22</x:v>
      </x:c>
      <x:c r="AB785" s="139" t="n">
        <x:v>29</x:v>
      </x:c>
      <x:c r="AC785" s="139" t="str">
        <x:v>BUTTER PAPER RIM 400 PC</x:v>
      </x:c>
      <x:c r="AD785" s="145" t="n">
        <x:v>2400</x:v>
      </x:c>
      <x:c r="AE785" s="147" t="str">
        <x:v>Merged across PDFs — Exact/source-linked match</x:v>
      </x:c>
      <x:c r="AF785" s="147" t="str">
        <x:v>Exact WS RATES.pdf name</x:v>
      </x:c>
      <x:c r="AG785" s="147" t="str">
        <x:v>Exact WS RATES.pdf category</x:v>
      </x:c>
      <x:c r="AH785" s="139" t="str">
        <x:v>WS-RATES:22:29</x:v>
      </x:c>
      <x:c r="AI785" s="146"/>
      <x:c r="AJ785" s="146"/>
      <x:c r="AK785" s="146"/>
      <x:c r="AL785" s="146"/>
      <x:c r="AM785" s="146"/>
      <x:c r="AN785" s="147" t="str"/>
    </x:row>
    <x:row r="786">
      <x:c r="A786" s="139" t="str">
        <x:v>RS-000785</x:v>
      </x:c>
      <x:c r="B786" s="147" t="str">
        <x:v>PRIME COLOURING BOOK</x:v>
      </x:c>
      <x:c r="C786" s="139" t="str">
        <x:v>CHINA DAIRIES</x:v>
      </x:c>
      <x:c r="D786" s="139" t="str">
        <x:v>Both</x:v>
      </x:c>
      <x:c r="E786" s="147" t="str">
        <x:v>From initial classified workbook</x:v>
      </x:c>
      <x:c r="F786" s="139" t="str">
        <x:v>Rim</x:v>
      </x:c>
      <x:c r="G786" s="139"/>
      <x:c r="H786" s="139" t="str">
        <x:v>Not stated</x:v>
      </x:c>
      <x:c r="I786" s="139" t="str">
        <x:v>PKR</x:v>
      </x:c>
      <x:c r="J786" s="140" t="n">
        <x:v>900</x:v>
      </x:c>
      <x:c r="K786" s="140" t="n">
        <x:v>840</x:v>
      </x:c>
      <x:c r="L786" s="140" t="n">
        <x:v>900</x:v>
      </x:c>
      <x:c r="M786" s="140" t="n">
        <x:v>840</x:v>
      </x:c>
      <x:c r="N786" s="141" t="n">
        <x:f>L786-M786</x:f>
        <x:v>60</x:v>
      </x:c>
      <x:c r="O786" s="142" t="n">
        <x:f>IF(L786&gt;0,N786/L786,"")</x:f>
        <x:v>0.06666666666666667</x:v>
      </x:c>
      <x:c r="P786" s="142" t="n">
        <x:f>IF(M786&gt;0,N786/M786,"")</x:f>
        <x:v>0.07142857142857142</x:v>
      </x:c>
      <x:c r="Q786" s="141" t="n">
        <x:f>ROUND(L786*(1+'Assumptions'!$B$7)/'Assumptions'!$B$9,0)*'Assumptions'!$B$9</x:f>
        <x:v>990</x:v>
      </x:c>
      <x:c r="R786" s="141" t="n">
        <x:f>Q786-M786</x:f>
        <x:v>150</x:v>
      </x:c>
      <x:c r="S786" s="143" t="n">
        <x:f>'Assumptions'!$B$8</x:f>
        <x:v>12</x:v>
      </x:c>
      <x:c r="T786" s="141" t="n">
        <x:f>N786*S786</x:f>
        <x:v>720</x:v>
      </x:c>
      <x:c r="U786" s="139" t="str">
        <x:v>Source Valid</x:v>
      </x:c>
      <x:c r="V786" s="139" t="str">
        <x:v>High</x:v>
      </x:c>
      <x:c r="W786" s="147" t="str">
        <x:v>Source wholesale and buying prices retained</x:v>
      </x:c>
      <x:c r="X786" s="139" t="str">
        <x:v>Ready</x:v>
      </x:c>
      <x:c r="Y786" s="144" t="b">
        <x:v>1</x:v>
      </x:c>
      <x:c r="Z786" s="139" t="str">
        <x:v>WS RATES.pdf</x:v>
      </x:c>
      <x:c r="AA786" s="139" t="n">
        <x:v>22</x:v>
      </x:c>
      <x:c r="AB786" s="139" t="n">
        <x:v>30</x:v>
      </x:c>
      <x:c r="AC786" s="139" t="str">
        <x:v>PRIME COLOURING BOOK</x:v>
      </x:c>
      <x:c r="AD786" s="145" t="n">
        <x:v>900</x:v>
      </x:c>
      <x:c r="AE786" s="147" t="str">
        <x:v>Merged across PDFs — Exact/source-linked match</x:v>
      </x:c>
      <x:c r="AF786" s="147" t="str">
        <x:v>Exact WS RATES.pdf name</x:v>
      </x:c>
      <x:c r="AG786" s="147" t="str">
        <x:v>Exact WS RATES.pdf category</x:v>
      </x:c>
      <x:c r="AH786" s="139" t="str">
        <x:v>WS-RATES:22:30</x:v>
      </x:c>
      <x:c r="AI786" s="146"/>
      <x:c r="AJ786" s="146"/>
      <x:c r="AK786" s="146"/>
      <x:c r="AL786" s="146"/>
      <x:c r="AM786" s="146"/>
      <x:c r="AN786" s="147" t="str"/>
    </x:row>
    <x:row r="787">
      <x:c r="A787" s="139" t="str">
        <x:v>RS-000786</x:v>
      </x:c>
      <x:c r="B787" s="147" t="str">
        <x:v>DRAFTING PAD SMALL</x:v>
      </x:c>
      <x:c r="C787" s="139" t="str">
        <x:v>REGISTERS</x:v>
      </x:c>
      <x:c r="D787" s="139" t="str">
        <x:v>Both</x:v>
      </x:c>
      <x:c r="E787" s="147" t="str">
        <x:v>From initial classified workbook</x:v>
      </x:c>
      <x:c r="F787" s="139" t="str">
        <x:v>Piece</x:v>
      </x:c>
      <x:c r="G787" s="139"/>
      <x:c r="H787" s="139" t="str">
        <x:v>Not stated</x:v>
      </x:c>
      <x:c r="I787" s="139" t="str">
        <x:v>PKR</x:v>
      </x:c>
      <x:c r="J787" s="140" t="n">
        <x:v>28</x:v>
      </x:c>
      <x:c r="K787" s="140" t="n">
        <x:v>24</x:v>
      </x:c>
      <x:c r="L787" s="140" t="n">
        <x:v>28</x:v>
      </x:c>
      <x:c r="M787" s="140" t="n">
        <x:v>24</x:v>
      </x:c>
      <x:c r="N787" s="141" t="n">
        <x:f>L787-M787</x:f>
        <x:v>4</x:v>
      </x:c>
      <x:c r="O787" s="142" t="n">
        <x:f>IF(L787&gt;0,N787/L787,"")</x:f>
        <x:v>0.14285714285714285</x:v>
      </x:c>
      <x:c r="P787" s="142" t="n">
        <x:f>IF(M787&gt;0,N787/M787,"")</x:f>
        <x:v>0.16666666666666666</x:v>
      </x:c>
      <x:c r="Q787" s="141" t="n">
        <x:f>ROUND(L787*(1+'Assumptions'!$B$7)/'Assumptions'!$B$9,0)*'Assumptions'!$B$9</x:f>
        <x:v>30</x:v>
      </x:c>
      <x:c r="R787" s="141" t="n">
        <x:f>Q787-M787</x:f>
        <x:v>6</x:v>
      </x:c>
      <x:c r="S787" s="143" t="n">
        <x:f>'Assumptions'!$B$8</x:f>
        <x:v>12</x:v>
      </x:c>
      <x:c r="T787" s="141" t="n">
        <x:f>N787*S787</x:f>
        <x:v>48</x:v>
      </x:c>
      <x:c r="U787" s="139" t="str">
        <x:v>Source Valid</x:v>
      </x:c>
      <x:c r="V787" s="139" t="str">
        <x:v>High</x:v>
      </x:c>
      <x:c r="W787" s="147" t="str">
        <x:v>Source wholesale and buying prices retained</x:v>
      </x:c>
      <x:c r="X787" s="139" t="str">
        <x:v>Ready</x:v>
      </x:c>
      <x:c r="Y787" s="144" t="b">
        <x:v>1</x:v>
      </x:c>
      <x:c r="Z787" s="139" t="str">
        <x:v>WS RATES.pdf</x:v>
      </x:c>
      <x:c r="AA787" s="139" t="n">
        <x:v>22</x:v>
      </x:c>
      <x:c r="AB787" s="139" t="n">
        <x:v>31</x:v>
      </x:c>
      <x:c r="AC787" s="139" t="str">
        <x:v>DRAFTING PAD SMALL</x:v>
      </x:c>
      <x:c r="AD787" s="145" t="n">
        <x:v>28</x:v>
      </x:c>
      <x:c r="AE787" s="147" t="str">
        <x:v>Merged across PDFs — Exact/source-linked match</x:v>
      </x:c>
      <x:c r="AF787" s="147" t="str">
        <x:v>Exact WS RATES.pdf name</x:v>
      </x:c>
      <x:c r="AG787" s="147" t="str">
        <x:v>Exact WS RATES.pdf category</x:v>
      </x:c>
      <x:c r="AH787" s="139" t="str">
        <x:v>WS-RATES:22:31</x:v>
      </x:c>
      <x:c r="AI787" s="146"/>
      <x:c r="AJ787" s="146"/>
      <x:c r="AK787" s="146"/>
      <x:c r="AL787" s="146"/>
      <x:c r="AM787" s="146"/>
      <x:c r="AN787" s="147" t="str"/>
    </x:row>
    <x:row r="788">
      <x:c r="A788" s="139" t="str">
        <x:v>RS-000787</x:v>
      </x:c>
      <x:c r="B788" s="147" t="str">
        <x:v>RAYS MATH BOX</x:v>
      </x:c>
      <x:c r="C788" s="139" t="str">
        <x:v>GEOMATRIES</x:v>
      </x:c>
      <x:c r="D788" s="139" t="str">
        <x:v>Both</x:v>
      </x:c>
      <x:c r="E788" s="147" t="str">
        <x:v>From initial classified workbook</x:v>
      </x:c>
      <x:c r="F788" s="139" t="str">
        <x:v>Box</x:v>
      </x:c>
      <x:c r="G788" s="139"/>
      <x:c r="H788" s="139" t="str">
        <x:v>Not stated</x:v>
      </x:c>
      <x:c r="I788" s="139" t="str">
        <x:v>PKR</x:v>
      </x:c>
      <x:c r="J788" s="140" t="n">
        <x:v>300</x:v>
      </x:c>
      <x:c r="K788" s="140" t="n">
        <x:v>285</x:v>
      </x:c>
      <x:c r="L788" s="140" t="n">
        <x:v>300</x:v>
      </x:c>
      <x:c r="M788" s="140" t="n">
        <x:v>285</x:v>
      </x:c>
      <x:c r="N788" s="141" t="n">
        <x:f>L788-M788</x:f>
        <x:v>15</x:v>
      </x:c>
      <x:c r="O788" s="142" t="n">
        <x:f>IF(L788&gt;0,N788/L788,"")</x:f>
        <x:v>0.05</x:v>
      </x:c>
      <x:c r="P788" s="142" t="n">
        <x:f>IF(M788&gt;0,N788/M788,"")</x:f>
        <x:v>0.05263157894736842</x:v>
      </x:c>
      <x:c r="Q788" s="141" t="n">
        <x:f>ROUND(L788*(1+'Assumptions'!$B$7)/'Assumptions'!$B$9,0)*'Assumptions'!$B$9</x:f>
        <x:v>330</x:v>
      </x:c>
      <x:c r="R788" s="141" t="n">
        <x:f>Q788-M788</x:f>
        <x:v>45</x:v>
      </x:c>
      <x:c r="S788" s="143" t="n">
        <x:f>'Assumptions'!$B$8</x:f>
        <x:v>12</x:v>
      </x:c>
      <x:c r="T788" s="141" t="n">
        <x:f>N788*S788</x:f>
        <x:v>180</x:v>
      </x:c>
      <x:c r="U788" s="139" t="str">
        <x:v>Source Valid</x:v>
      </x:c>
      <x:c r="V788" s="139" t="str">
        <x:v>High</x:v>
      </x:c>
      <x:c r="W788" s="147" t="str">
        <x:v>Source wholesale and buying prices retained</x:v>
      </x:c>
      <x:c r="X788" s="139" t="str">
        <x:v>Ready</x:v>
      </x:c>
      <x:c r="Y788" s="144" t="b">
        <x:v>1</x:v>
      </x:c>
      <x:c r="Z788" s="139" t="str">
        <x:v>WS RATES.pdf</x:v>
      </x:c>
      <x:c r="AA788" s="139" t="n">
        <x:v>22</x:v>
      </x:c>
      <x:c r="AB788" s="139" t="n">
        <x:v>32</x:v>
      </x:c>
      <x:c r="AC788" s="139" t="str">
        <x:v>RAYS MATH BOX</x:v>
      </x:c>
      <x:c r="AD788" s="145" t="n">
        <x:v>300</x:v>
      </x:c>
      <x:c r="AE788" s="147" t="str">
        <x:v>Merged across PDFs — Exact/source-linked match</x:v>
      </x:c>
      <x:c r="AF788" s="147" t="str">
        <x:v>Exact WS RATES.pdf name</x:v>
      </x:c>
      <x:c r="AG788" s="147" t="str">
        <x:v>Exact WS RATES.pdf category</x:v>
      </x:c>
      <x:c r="AH788" s="139" t="str">
        <x:v>WS-RATES:22:32</x:v>
      </x:c>
      <x:c r="AI788" s="146"/>
      <x:c r="AJ788" s="146"/>
      <x:c r="AK788" s="146"/>
      <x:c r="AL788" s="146"/>
      <x:c r="AM788" s="146"/>
      <x:c r="AN788" s="147" t="str"/>
    </x:row>
    <x:row r="789">
      <x:c r="A789" s="139" t="str">
        <x:v>RS-000788</x:v>
      </x:c>
      <x:c r="B789" s="147" t="str">
        <x:v>340 NUMBER ROUGH SUBJECT RE</x:v>
      </x:c>
      <x:c r="C789" s="139" t="str">
        <x:v>REGISTERS</x:v>
      </x:c>
      <x:c r="D789" s="139" t="str">
        <x:v>Both</x:v>
      </x:c>
      <x:c r="E789" s="147" t="str">
        <x:v>From initial classified workbook</x:v>
      </x:c>
      <x:c r="F789" s="139" t="str">
        <x:v>Piece</x:v>
      </x:c>
      <x:c r="G789" s="139"/>
      <x:c r="H789" s="139" t="str">
        <x:v>Not stated</x:v>
      </x:c>
      <x:c r="I789" s="139" t="str">
        <x:v>PKR</x:v>
      </x:c>
      <x:c r="J789" s="140" t="n">
        <x:v>170</x:v>
      </x:c>
      <x:c r="K789" s="140" t="n">
        <x:v>165</x:v>
      </x:c>
      <x:c r="L789" s="140" t="n">
        <x:v>170</x:v>
      </x:c>
      <x:c r="M789" s="140" t="n">
        <x:v>165</x:v>
      </x:c>
      <x:c r="N789" s="141" t="n">
        <x:f>L789-M789</x:f>
        <x:v>5</x:v>
      </x:c>
      <x:c r="O789" s="142" t="n">
        <x:f>IF(L789&gt;0,N789/L789,"")</x:f>
        <x:v>0.029411764705882353</x:v>
      </x:c>
      <x:c r="P789" s="142" t="n">
        <x:f>IF(M789&gt;0,N789/M789,"")</x:f>
        <x:v>0.030303030303030304</x:v>
      </x:c>
      <x:c r="Q789" s="141" t="n">
        <x:f>ROUND(L789*(1+'Assumptions'!$B$7)/'Assumptions'!$B$9,0)*'Assumptions'!$B$9</x:f>
        <x:v>185</x:v>
      </x:c>
      <x:c r="R789" s="141" t="n">
        <x:f>Q789-M789</x:f>
        <x:v>20</x:v>
      </x:c>
      <x:c r="S789" s="143" t="n">
        <x:f>'Assumptions'!$B$8</x:f>
        <x:v>12</x:v>
      </x:c>
      <x:c r="T789" s="141" t="n">
        <x:f>N789*S789</x:f>
        <x:v>60</x:v>
      </x:c>
      <x:c r="U789" s="139" t="str">
        <x:v>Source Valid</x:v>
      </x:c>
      <x:c r="V789" s="139" t="str">
        <x:v>High</x:v>
      </x:c>
      <x:c r="W789" s="147" t="str">
        <x:v>Source wholesale and buying prices retained</x:v>
      </x:c>
      <x:c r="X789" s="139" t="str">
        <x:v>Ready</x:v>
      </x:c>
      <x:c r="Y789" s="144" t="b">
        <x:v>1</x:v>
      </x:c>
      <x:c r="Z789" s="139" t="str">
        <x:v>WS RATES.pdf</x:v>
      </x:c>
      <x:c r="AA789" s="139" t="n">
        <x:v>22</x:v>
      </x:c>
      <x:c r="AB789" s="139" t="n">
        <x:v>33</x:v>
      </x:c>
      <x:c r="AC789" s="139" t="str">
        <x:v>340 NUMBER ROUGH SUBJEC</x:v>
      </x:c>
      <x:c r="AD789" s="145" t="n">
        <x:v>170</x:v>
      </x:c>
      <x:c r="AE789" s="147" t="str">
        <x:v>Merged across PDFs — Truncated-name completion</x:v>
      </x:c>
      <x:c r="AF789" s="147" t="str">
        <x:v>Completed/updated from WS RATES.pdf</x:v>
      </x:c>
      <x:c r="AG789" s="147" t="str">
        <x:v>Exact WS RATES.pdf category</x:v>
      </x:c>
      <x:c r="AH789" s="139" t="str">
        <x:v>WS-RATES:22:33</x:v>
      </x:c>
      <x:c r="AI789" s="146"/>
      <x:c r="AJ789" s="146"/>
      <x:c r="AK789" s="146"/>
      <x:c r="AL789" s="146"/>
      <x:c r="AM789" s="146"/>
      <x:c r="AN789" s="147" t="str"/>
    </x:row>
    <x:row r="790">
      <x:c r="A790" s="139" t="str">
        <x:v>RS-000789</x:v>
      </x:c>
      <x:c r="B790" s="147" t="str">
        <x:v>OIL PASTEL CARD</x:v>
      </x:c>
      <x:c r="C790" s="139" t="str">
        <x:v>CHINA</x:v>
      </x:c>
      <x:c r="D790" s="139" t="str">
        <x:v>Both</x:v>
      </x:c>
      <x:c r="E790" s="147" t="str">
        <x:v>From initial classified workbook</x:v>
      </x:c>
      <x:c r="F790" s="139" t="str">
        <x:v>Piece</x:v>
      </x:c>
      <x:c r="G790" s="139"/>
      <x:c r="H790" s="139" t="str">
        <x:v>Not stated</x:v>
      </x:c>
      <x:c r="I790" s="139" t="str">
        <x:v>PKR</x:v>
      </x:c>
      <x:c r="J790" s="140" t="n">
        <x:v>160</x:v>
      </x:c>
      <x:c r="K790" s="140" t="n">
        <x:v>150</x:v>
      </x:c>
      <x:c r="L790" s="140" t="n">
        <x:v>160</x:v>
      </x:c>
      <x:c r="M790" s="140" t="n">
        <x:v>150</x:v>
      </x:c>
      <x:c r="N790" s="141" t="n">
        <x:f>L790-M790</x:f>
        <x:v>10</x:v>
      </x:c>
      <x:c r="O790" s="142" t="n">
        <x:f>IF(L790&gt;0,N790/L790,"")</x:f>
        <x:v>0.0625</x:v>
      </x:c>
      <x:c r="P790" s="142" t="n">
        <x:f>IF(M790&gt;0,N790/M790,"")</x:f>
        <x:v>0.06666666666666667</x:v>
      </x:c>
      <x:c r="Q790" s="141" t="n">
        <x:f>ROUND(L790*(1+'Assumptions'!$B$7)/'Assumptions'!$B$9,0)*'Assumptions'!$B$9</x:f>
        <x:v>175</x:v>
      </x:c>
      <x:c r="R790" s="141" t="n">
        <x:f>Q790-M790</x:f>
        <x:v>25</x:v>
      </x:c>
      <x:c r="S790" s="143" t="n">
        <x:f>'Assumptions'!$B$8</x:f>
        <x:v>12</x:v>
      </x:c>
      <x:c r="T790" s="141" t="n">
        <x:f>N790*S790</x:f>
        <x:v>120</x:v>
      </x:c>
      <x:c r="U790" s="139" t="str">
        <x:v>Source Valid</x:v>
      </x:c>
      <x:c r="V790" s="139" t="str">
        <x:v>High</x:v>
      </x:c>
      <x:c r="W790" s="147" t="str">
        <x:v>Source wholesale and buying prices retained</x:v>
      </x:c>
      <x:c r="X790" s="139" t="str">
        <x:v>Ready</x:v>
      </x:c>
      <x:c r="Y790" s="144" t="b">
        <x:v>1</x:v>
      </x:c>
      <x:c r="Z790" s="139" t="str">
        <x:v>WS RATES.pdf</x:v>
      </x:c>
      <x:c r="AA790" s="139" t="n">
        <x:v>22</x:v>
      </x:c>
      <x:c r="AB790" s="139" t="n">
        <x:v>34</x:v>
      </x:c>
      <x:c r="AC790" s="139" t="str">
        <x:v>OIL PASTEL CARD</x:v>
      </x:c>
      <x:c r="AD790" s="145" t="n">
        <x:v>180</x:v>
      </x:c>
      <x:c r="AE790" s="147" t="str">
        <x:v>Merged across PDFs — Exact/source-linked match</x:v>
      </x:c>
      <x:c r="AF790" s="147" t="str">
        <x:v>Exact WS RATES.pdf name</x:v>
      </x:c>
      <x:c r="AG790" s="147" t="str">
        <x:v>Exact WS RATES.pdf category</x:v>
      </x:c>
      <x:c r="AH790" s="139" t="str">
        <x:v>WS-RATES:22:34</x:v>
      </x:c>
      <x:c r="AI790" s="146"/>
      <x:c r="AJ790" s="146"/>
      <x:c r="AK790" s="146"/>
      <x:c r="AL790" s="146"/>
      <x:c r="AM790" s="146"/>
      <x:c r="AN790" s="147" t="str"/>
    </x:row>
    <x:row r="791">
      <x:c r="A791" s="139" t="str">
        <x:v>RS-000790</x:v>
      </x:c>
      <x:c r="B791" s="147" t="str">
        <x:v>SIPARA SET 214</x:v>
      </x:c>
      <x:c r="C791" s="139" t="str">
        <x:v>SIPARA SET</x:v>
      </x:c>
      <x:c r="D791" s="139" t="str">
        <x:v>Both</x:v>
      </x:c>
      <x:c r="E791" s="147" t="str">
        <x:v>From initial classified workbook</x:v>
      </x:c>
      <x:c r="F791" s="139" t="str">
        <x:v>Set</x:v>
      </x:c>
      <x:c r="G791" s="139"/>
      <x:c r="H791" s="139" t="str">
        <x:v>Not stated</x:v>
      </x:c>
      <x:c r="I791" s="139" t="str">
        <x:v>PKR</x:v>
      </x:c>
      <x:c r="J791" s="140" t="n">
        <x:v>3250</x:v>
      </x:c>
      <x:c r="K791" s="140" t="n">
        <x:v>2930</x:v>
      </x:c>
      <x:c r="L791" s="140" t="n">
        <x:v>3250</x:v>
      </x:c>
      <x:c r="M791" s="140" t="n">
        <x:v>2930</x:v>
      </x:c>
      <x:c r="N791" s="141" t="n">
        <x:f>L791-M791</x:f>
        <x:v>320</x:v>
      </x:c>
      <x:c r="O791" s="142" t="n">
        <x:f>IF(L791&gt;0,N791/L791,"")</x:f>
        <x:v>0.09846153846153846</x:v>
      </x:c>
      <x:c r="P791" s="142" t="n">
        <x:f>IF(M791&gt;0,N791/M791,"")</x:f>
        <x:v>0.10921501706484642</x:v>
      </x:c>
      <x:c r="Q791" s="141" t="n">
        <x:f>ROUND(L791*(1+'Assumptions'!$B$7)/'Assumptions'!$B$9,0)*'Assumptions'!$B$9</x:f>
        <x:v>3575</x:v>
      </x:c>
      <x:c r="R791" s="141" t="n">
        <x:f>Q791-M791</x:f>
        <x:v>645</x:v>
      </x:c>
      <x:c r="S791" s="143" t="n">
        <x:f>'Assumptions'!$B$8</x:f>
        <x:v>12</x:v>
      </x:c>
      <x:c r="T791" s="141" t="n">
        <x:f>N791*S791</x:f>
        <x:v>3840</x:v>
      </x:c>
      <x:c r="U791" s="139" t="str">
        <x:v>Source Valid</x:v>
      </x:c>
      <x:c r="V791" s="139" t="str">
        <x:v>High</x:v>
      </x:c>
      <x:c r="W791" s="147" t="str">
        <x:v>Source wholesale and buying prices retained</x:v>
      </x:c>
      <x:c r="X791" s="139" t="str">
        <x:v>Ready</x:v>
      </x:c>
      <x:c r="Y791" s="144" t="b">
        <x:v>1</x:v>
      </x:c>
      <x:c r="Z791" s="139" t="str">
        <x:v>WS RATES.pdf</x:v>
      </x:c>
      <x:c r="AA791" s="139" t="n">
        <x:v>22</x:v>
      </x:c>
      <x:c r="AB791" s="139" t="n">
        <x:v>35</x:v>
      </x:c>
      <x:c r="AC791" s="139" t="str">
        <x:v>SIPARA SET 214</x:v>
      </x:c>
      <x:c r="AD791" s="145" t="n">
        <x:v>3250</x:v>
      </x:c>
      <x:c r="AE791" s="147" t="str">
        <x:v>Merged across PDFs — Exact/source-linked match</x:v>
      </x:c>
      <x:c r="AF791" s="147" t="str">
        <x:v>Exact WS RATES.pdf name</x:v>
      </x:c>
      <x:c r="AG791" s="147" t="str">
        <x:v>Exact WS RATES.pdf category</x:v>
      </x:c>
      <x:c r="AH791" s="139" t="str">
        <x:v>WS-RATES:22:35</x:v>
      </x:c>
      <x:c r="AI791" s="146"/>
      <x:c r="AJ791" s="146"/>
      <x:c r="AK791" s="146"/>
      <x:c r="AL791" s="146"/>
      <x:c r="AM791" s="146"/>
      <x:c r="AN791" s="147" t="str"/>
    </x:row>
    <x:row r="792">
      <x:c r="A792" s="139" t="str">
        <x:v>RS-000791</x:v>
      </x:c>
      <x:c r="B792" s="147" t="str">
        <x:v>260 NUMBER NEAT RAZA NEW</x:v>
      </x:c>
      <x:c r="C792" s="139" t="str">
        <x:v>REGISTERS</x:v>
      </x:c>
      <x:c r="D792" s="139" t="str">
        <x:v>Both</x:v>
      </x:c>
      <x:c r="E792" s="147" t="str">
        <x:v>From initial classified workbook</x:v>
      </x:c>
      <x:c r="F792" s="139" t="str">
        <x:v>Piece</x:v>
      </x:c>
      <x:c r="G792" s="139"/>
      <x:c r="H792" s="139" t="str">
        <x:v>Not stated</x:v>
      </x:c>
      <x:c r="I792" s="139" t="str">
        <x:v>PKR</x:v>
      </x:c>
      <x:c r="J792" s="140" t="n">
        <x:v>130</x:v>
      </x:c>
      <x:c r="K792" s="140" t="n">
        <x:v>108</x:v>
      </x:c>
      <x:c r="L792" s="140" t="n">
        <x:v>130</x:v>
      </x:c>
      <x:c r="M792" s="140" t="n">
        <x:v>108</x:v>
      </x:c>
      <x:c r="N792" s="141" t="n">
        <x:f>L792-M792</x:f>
        <x:v>22</x:v>
      </x:c>
      <x:c r="O792" s="142" t="n">
        <x:f>IF(L792&gt;0,N792/L792,"")</x:f>
        <x:v>0.16923076923076924</x:v>
      </x:c>
      <x:c r="P792" s="142" t="n">
        <x:f>IF(M792&gt;0,N792/M792,"")</x:f>
        <x:v>0.2037037037037037</x:v>
      </x:c>
      <x:c r="Q792" s="141" t="n">
        <x:f>ROUND(L792*(1+'Assumptions'!$B$7)/'Assumptions'!$B$9,0)*'Assumptions'!$B$9</x:f>
        <x:v>145</x:v>
      </x:c>
      <x:c r="R792" s="141" t="n">
        <x:f>Q792-M792</x:f>
        <x:v>37</x:v>
      </x:c>
      <x:c r="S792" s="143" t="n">
        <x:f>'Assumptions'!$B$8</x:f>
        <x:v>12</x:v>
      </x:c>
      <x:c r="T792" s="141" t="n">
        <x:f>N792*S792</x:f>
        <x:v>264</x:v>
      </x:c>
      <x:c r="U792" s="139" t="str">
        <x:v>Source Valid</x:v>
      </x:c>
      <x:c r="V792" s="139" t="str">
        <x:v>High</x:v>
      </x:c>
      <x:c r="W792" s="147" t="str">
        <x:v>Source wholesale and buying prices retained</x:v>
      </x:c>
      <x:c r="X792" s="139" t="str">
        <x:v>Ready</x:v>
      </x:c>
      <x:c r="Y792" s="144" t="b">
        <x:v>1</x:v>
      </x:c>
      <x:c r="Z792" s="139" t="str">
        <x:v>WS RATES.pdf</x:v>
      </x:c>
      <x:c r="AA792" s="139" t="n">
        <x:v>22</x:v>
      </x:c>
      <x:c r="AB792" s="139" t="n">
        <x:v>36</x:v>
      </x:c>
      <x:c r="AC792" s="139" t="str">
        <x:v>260 NUMBER NEAT RAZA NE</x:v>
      </x:c>
      <x:c r="AD792" s="145" t="n">
        <x:v>130</x:v>
      </x:c>
      <x:c r="AE792" s="147" t="str">
        <x:v>Merged across PDFs — Truncated-name completion</x:v>
      </x:c>
      <x:c r="AF792" s="147" t="str">
        <x:v>Completed/updated from WS RATES.pdf</x:v>
      </x:c>
      <x:c r="AG792" s="147" t="str">
        <x:v>Exact WS RATES.pdf category</x:v>
      </x:c>
      <x:c r="AH792" s="139" t="str">
        <x:v>WS-RATES:22:36</x:v>
      </x:c>
      <x:c r="AI792" s="146"/>
      <x:c r="AJ792" s="146"/>
      <x:c r="AK792" s="146"/>
      <x:c r="AL792" s="146"/>
      <x:c r="AM792" s="146"/>
      <x:c r="AN792" s="147" t="str"/>
    </x:row>
    <x:row r="793">
      <x:c r="A793" s="139" t="str">
        <x:v>RS-000792</x:v>
      </x:c>
      <x:c r="B793" s="147" t="str">
        <x:v>190 NUMBER NEAT RAZA NEW</x:v>
      </x:c>
      <x:c r="C793" s="139" t="str">
        <x:v>REGISTERS</x:v>
      </x:c>
      <x:c r="D793" s="139" t="str">
        <x:v>Both</x:v>
      </x:c>
      <x:c r="E793" s="147" t="str">
        <x:v>From initial classified workbook</x:v>
      </x:c>
      <x:c r="F793" s="139" t="str">
        <x:v>Piece</x:v>
      </x:c>
      <x:c r="G793" s="139"/>
      <x:c r="H793" s="139" t="str">
        <x:v>Not stated</x:v>
      </x:c>
      <x:c r="I793" s="139" t="str">
        <x:v>PKR</x:v>
      </x:c>
      <x:c r="J793" s="140" t="n">
        <x:v>95</x:v>
      </x:c>
      <x:c r="K793" s="140" t="n">
        <x:v>81</x:v>
      </x:c>
      <x:c r="L793" s="140" t="n">
        <x:v>95</x:v>
      </x:c>
      <x:c r="M793" s="140" t="n">
        <x:v>81</x:v>
      </x:c>
      <x:c r="N793" s="141" t="n">
        <x:f>L793-M793</x:f>
        <x:v>14</x:v>
      </x:c>
      <x:c r="O793" s="142" t="n">
        <x:f>IF(L793&gt;0,N793/L793,"")</x:f>
        <x:v>0.14736842105263157</x:v>
      </x:c>
      <x:c r="P793" s="142" t="n">
        <x:f>IF(M793&gt;0,N793/M793,"")</x:f>
        <x:v>0.1728395061728395</x:v>
      </x:c>
      <x:c r="Q793" s="141" t="n">
        <x:f>ROUND(L793*(1+'Assumptions'!$B$7)/'Assumptions'!$B$9,0)*'Assumptions'!$B$9</x:f>
        <x:v>105</x:v>
      </x:c>
      <x:c r="R793" s="141" t="n">
        <x:f>Q793-M793</x:f>
        <x:v>24</x:v>
      </x:c>
      <x:c r="S793" s="143" t="n">
        <x:f>'Assumptions'!$B$8</x:f>
        <x:v>12</x:v>
      </x:c>
      <x:c r="T793" s="141" t="n">
        <x:f>N793*S793</x:f>
        <x:v>168</x:v>
      </x:c>
      <x:c r="U793" s="139" t="str">
        <x:v>Source Valid</x:v>
      </x:c>
      <x:c r="V793" s="139" t="str">
        <x:v>High</x:v>
      </x:c>
      <x:c r="W793" s="147" t="str">
        <x:v>Source wholesale and buying prices retained</x:v>
      </x:c>
      <x:c r="X793" s="139" t="str">
        <x:v>Ready</x:v>
      </x:c>
      <x:c r="Y793" s="144" t="b">
        <x:v>1</x:v>
      </x:c>
      <x:c r="Z793" s="139" t="str">
        <x:v>WS RATES.pdf</x:v>
      </x:c>
      <x:c r="AA793" s="139" t="n">
        <x:v>22</x:v>
      </x:c>
      <x:c r="AB793" s="139" t="n">
        <x:v>37</x:v>
      </x:c>
      <x:c r="AC793" s="139" t="str">
        <x:v>190 NUMBER NEAT RAZA NE</x:v>
      </x:c>
      <x:c r="AD793" s="145" t="n">
        <x:v>95</x:v>
      </x:c>
      <x:c r="AE793" s="147" t="str">
        <x:v>Merged across PDFs — Truncated-name completion</x:v>
      </x:c>
      <x:c r="AF793" s="147" t="str">
        <x:v>Completed/updated from WS RATES.pdf</x:v>
      </x:c>
      <x:c r="AG793" s="147" t="str">
        <x:v>Exact WS RATES.pdf category</x:v>
      </x:c>
      <x:c r="AH793" s="139" t="str">
        <x:v>WS-RATES:22:37</x:v>
      </x:c>
      <x:c r="AI793" s="146"/>
      <x:c r="AJ793" s="146"/>
      <x:c r="AK793" s="146"/>
      <x:c r="AL793" s="146"/>
      <x:c r="AM793" s="146"/>
      <x:c r="AN793" s="147" t="str"/>
    </x:row>
    <x:row r="794">
      <x:c r="A794" s="139" t="str">
        <x:v>RS-000793</x:v>
      </x:c>
      <x:c r="B794" s="147" t="str">
        <x:v>3 IN 1 QAIDA (LARGE)</x:v>
      </x:c>
      <x:c r="C794" s="139" t="str">
        <x:v>QAIDA</x:v>
      </x:c>
      <x:c r="D794" s="139" t="str">
        <x:v>Both</x:v>
      </x:c>
      <x:c r="E794" s="147" t="str">
        <x:v>From initial classified workbook</x:v>
      </x:c>
      <x:c r="F794" s="139" t="str">
        <x:v>Piece</x:v>
      </x:c>
      <x:c r="G794" s="139"/>
      <x:c r="H794" s="139" t="str">
        <x:v>Not stated</x:v>
      </x:c>
      <x:c r="I794" s="139" t="str">
        <x:v>PKR</x:v>
      </x:c>
      <x:c r="J794" s="140" t="n">
        <x:v>75</x:v>
      </x:c>
      <x:c r="K794" s="140" t="n">
        <x:v>65</x:v>
      </x:c>
      <x:c r="L794" s="140" t="n">
        <x:v>75</x:v>
      </x:c>
      <x:c r="M794" s="140" t="n">
        <x:v>65</x:v>
      </x:c>
      <x:c r="N794" s="141" t="n">
        <x:f>L794-M794</x:f>
        <x:v>10</x:v>
      </x:c>
      <x:c r="O794" s="142" t="n">
        <x:f>IF(L794&gt;0,N794/L794,"")</x:f>
        <x:v>0.13333333333333333</x:v>
      </x:c>
      <x:c r="P794" s="142" t="n">
        <x:f>IF(M794&gt;0,N794/M794,"")</x:f>
        <x:v>0.15384615384615385</x:v>
      </x:c>
      <x:c r="Q794" s="141" t="n">
        <x:f>ROUND(L794*(1+'Assumptions'!$B$7)/'Assumptions'!$B$9,0)*'Assumptions'!$B$9</x:f>
        <x:v>85</x:v>
      </x:c>
      <x:c r="R794" s="141" t="n">
        <x:f>Q794-M794</x:f>
        <x:v>20</x:v>
      </x:c>
      <x:c r="S794" s="143" t="n">
        <x:f>'Assumptions'!$B$8</x:f>
        <x:v>12</x:v>
      </x:c>
      <x:c r="T794" s="141" t="n">
        <x:f>N794*S794</x:f>
        <x:v>120</x:v>
      </x:c>
      <x:c r="U794" s="139" t="str">
        <x:v>Source Valid</x:v>
      </x:c>
      <x:c r="V794" s="139" t="str">
        <x:v>High</x:v>
      </x:c>
      <x:c r="W794" s="147" t="str">
        <x:v>Source wholesale and buying prices retained</x:v>
      </x:c>
      <x:c r="X794" s="139" t="str">
        <x:v>Ready</x:v>
      </x:c>
      <x:c r="Y794" s="144" t="b">
        <x:v>1</x:v>
      </x:c>
      <x:c r="Z794" s="139" t="str">
        <x:v>WS RATES.pdf</x:v>
      </x:c>
      <x:c r="AA794" s="139" t="n">
        <x:v>23</x:v>
      </x:c>
      <x:c r="AB794" s="139" t="n">
        <x:v>2</x:v>
      </x:c>
      <x:c r="AC794" s="139" t="str">
        <x:v>3 IN 1 QAIDA (LARGE)</x:v>
      </x:c>
      <x:c r="AD794" s="145" t="n">
        <x:v>75</x:v>
      </x:c>
      <x:c r="AE794" s="147" t="str">
        <x:v>Merged across PDFs — Exact/source-linked match</x:v>
      </x:c>
      <x:c r="AF794" s="147" t="str">
        <x:v>Exact WS RATES.pdf name</x:v>
      </x:c>
      <x:c r="AG794" s="147" t="str">
        <x:v>Exact WS RATES.pdf category</x:v>
      </x:c>
      <x:c r="AH794" s="139" t="str">
        <x:v>WS-RATES:23:2</x:v>
      </x:c>
      <x:c r="AI794" s="146"/>
      <x:c r="AJ794" s="146"/>
      <x:c r="AK794" s="146"/>
      <x:c r="AL794" s="146"/>
      <x:c r="AM794" s="146"/>
      <x:c r="AN794" s="147" t="str"/>
    </x:row>
    <x:row r="795">
      <x:c r="A795" s="139" t="str">
        <x:v>RS-000794</x:v>
      </x:c>
      <x:c r="B795" s="147" t="str">
        <x:v>PP LITE LEAGEL 70</x:v>
      </x:c>
      <x:c r="C795" s="139" t="str">
        <x:v>PAPER WRITE</x:v>
      </x:c>
      <x:c r="D795" s="139" t="str">
        <x:v>Both</x:v>
      </x:c>
      <x:c r="E795" s="147" t="str">
        <x:v>From initial classified workbook</x:v>
      </x:c>
      <x:c r="F795" s="139" t="str">
        <x:v>Piece</x:v>
      </x:c>
      <x:c r="G795" s="139"/>
      <x:c r="H795" s="139" t="str">
        <x:v>Not stated</x:v>
      </x:c>
      <x:c r="I795" s="139" t="str">
        <x:v>PKR</x:v>
      </x:c>
      <x:c r="J795" s="140" t="n">
        <x:v>1070</x:v>
      </x:c>
      <x:c r="K795" s="140" t="n">
        <x:v>1032</x:v>
      </x:c>
      <x:c r="L795" s="140" t="n">
        <x:v>1070</x:v>
      </x:c>
      <x:c r="M795" s="140" t="n">
        <x:v>1032</x:v>
      </x:c>
      <x:c r="N795" s="141" t="n">
        <x:f>L795-M795</x:f>
        <x:v>38</x:v>
      </x:c>
      <x:c r="O795" s="142" t="n">
        <x:f>IF(L795&gt;0,N795/L795,"")</x:f>
        <x:v>0.03551401869158879</x:v>
      </x:c>
      <x:c r="P795" s="142" t="n">
        <x:f>IF(M795&gt;0,N795/M795,"")</x:f>
        <x:v>0.03682170542635659</x:v>
      </x:c>
      <x:c r="Q795" s="141" t="n">
        <x:f>ROUND(L795*(1+'Assumptions'!$B$7)/'Assumptions'!$B$9,0)*'Assumptions'!$B$9</x:f>
        <x:v>1175</x:v>
      </x:c>
      <x:c r="R795" s="141" t="n">
        <x:f>Q795-M795</x:f>
        <x:v>143</x:v>
      </x:c>
      <x:c r="S795" s="143" t="n">
        <x:f>'Assumptions'!$B$8</x:f>
        <x:v>12</x:v>
      </x:c>
      <x:c r="T795" s="141" t="n">
        <x:f>N795*S795</x:f>
        <x:v>456</x:v>
      </x:c>
      <x:c r="U795" s="139" t="str">
        <x:v>Source Valid</x:v>
      </x:c>
      <x:c r="V795" s="139" t="str">
        <x:v>High</x:v>
      </x:c>
      <x:c r="W795" s="147" t="str">
        <x:v>Source wholesale and buying prices retained</x:v>
      </x:c>
      <x:c r="X795" s="139" t="str">
        <x:v>Ready</x:v>
      </x:c>
      <x:c r="Y795" s="144" t="b">
        <x:v>1</x:v>
      </x:c>
      <x:c r="Z795" s="139" t="str">
        <x:v>WS RATES.pdf</x:v>
      </x:c>
      <x:c r="AA795" s="139" t="n">
        <x:v>23</x:v>
      </x:c>
      <x:c r="AB795" s="139" t="n">
        <x:v>3</x:v>
      </x:c>
      <x:c r="AC795" s="139" t="str">
        <x:v>PP LITE LEAGEL 70</x:v>
      </x:c>
      <x:c r="AD795" s="145" t="n">
        <x:v>1070</x:v>
      </x:c>
      <x:c r="AE795" s="147" t="str">
        <x:v>Merged across PDFs — Exact/source-linked match</x:v>
      </x:c>
      <x:c r="AF795" s="147" t="str">
        <x:v>Exact WS RATES.pdf name</x:v>
      </x:c>
      <x:c r="AG795" s="147" t="str">
        <x:v>Exact WS RATES.pdf category</x:v>
      </x:c>
      <x:c r="AH795" s="139" t="str">
        <x:v>WS-RATES:23:3</x:v>
      </x:c>
      <x:c r="AI795" s="146"/>
      <x:c r="AJ795" s="146"/>
      <x:c r="AK795" s="146"/>
      <x:c r="AL795" s="146"/>
      <x:c r="AM795" s="146"/>
      <x:c r="AN795" s="147" t="str"/>
    </x:row>
    <x:row r="796">
      <x:c r="A796" s="139" t="str">
        <x:v>RS-000795</x:v>
      </x:c>
      <x:c r="B796" s="147" t="str">
        <x:v>PAPER RIGHT A4 80G</x:v>
      </x:c>
      <x:c r="C796" s="139" t="str">
        <x:v>PAPER WRITE</x:v>
      </x:c>
      <x:c r="D796" s="139" t="str">
        <x:v>Both</x:v>
      </x:c>
      <x:c r="E796" s="147" t="str">
        <x:v>From initial classified workbook</x:v>
      </x:c>
      <x:c r="F796" s="139" t="str">
        <x:v>Piece</x:v>
      </x:c>
      <x:c r="G796" s="139"/>
      <x:c r="H796" s="139" t="str">
        <x:v>Not stated</x:v>
      </x:c>
      <x:c r="I796" s="139" t="str">
        <x:v>PKR</x:v>
      </x:c>
      <x:c r="J796" s="140" t="n">
        <x:v>1070</x:v>
      </x:c>
      <x:c r="K796" s="140" t="n">
        <x:v>1040</x:v>
      </x:c>
      <x:c r="L796" s="140" t="n">
        <x:v>1070</x:v>
      </x:c>
      <x:c r="M796" s="140" t="n">
        <x:v>1040</x:v>
      </x:c>
      <x:c r="N796" s="141" t="n">
        <x:f>L796-M796</x:f>
        <x:v>30</x:v>
      </x:c>
      <x:c r="O796" s="142" t="n">
        <x:f>IF(L796&gt;0,N796/L796,"")</x:f>
        <x:v>0.028037383177570093</x:v>
      </x:c>
      <x:c r="P796" s="142" t="n">
        <x:f>IF(M796&gt;0,N796/M796,"")</x:f>
        <x:v>0.028846153846153848</x:v>
      </x:c>
      <x:c r="Q796" s="141" t="n">
        <x:f>ROUND(L796*(1+'Assumptions'!$B$7)/'Assumptions'!$B$9,0)*'Assumptions'!$B$9</x:f>
        <x:v>1175</x:v>
      </x:c>
      <x:c r="R796" s="141" t="n">
        <x:f>Q796-M796</x:f>
        <x:v>135</x:v>
      </x:c>
      <x:c r="S796" s="143" t="n">
        <x:f>'Assumptions'!$B$8</x:f>
        <x:v>12</x:v>
      </x:c>
      <x:c r="T796" s="141" t="n">
        <x:f>N796*S796</x:f>
        <x:v>360</x:v>
      </x:c>
      <x:c r="U796" s="139" t="str">
        <x:v>Source Valid</x:v>
      </x:c>
      <x:c r="V796" s="139" t="str">
        <x:v>High</x:v>
      </x:c>
      <x:c r="W796" s="147" t="str">
        <x:v>Source wholesale and buying prices retained</x:v>
      </x:c>
      <x:c r="X796" s="139" t="str">
        <x:v>Ready</x:v>
      </x:c>
      <x:c r="Y796" s="144" t="b">
        <x:v>1</x:v>
      </x:c>
      <x:c r="Z796" s="139" t="str">
        <x:v>WS RATES.pdf</x:v>
      </x:c>
      <x:c r="AA796" s="139" t="n">
        <x:v>23</x:v>
      </x:c>
      <x:c r="AB796" s="139" t="n">
        <x:v>4</x:v>
      </x:c>
      <x:c r="AC796" s="139" t="str">
        <x:v>PAPER RIGHT A4 80G</x:v>
      </x:c>
      <x:c r="AD796" s="145" t="n">
        <x:v>1070</x:v>
      </x:c>
      <x:c r="AE796" s="147" t="str">
        <x:v>Merged across PDFs — Exact/source-linked match</x:v>
      </x:c>
      <x:c r="AF796" s="147" t="str">
        <x:v>Exact WS RATES.pdf name</x:v>
      </x:c>
      <x:c r="AG796" s="147" t="str">
        <x:v>Exact WS RATES.pdf category</x:v>
      </x:c>
      <x:c r="AH796" s="139" t="str">
        <x:v>WS-RATES:23:4</x:v>
      </x:c>
      <x:c r="AI796" s="146"/>
      <x:c r="AJ796" s="146"/>
      <x:c r="AK796" s="146"/>
      <x:c r="AL796" s="146"/>
      <x:c r="AM796" s="146"/>
      <x:c r="AN796" s="147" t="str"/>
    </x:row>
    <x:row r="797">
      <x:c r="A797" s="139" t="str">
        <x:v>RS-000796</x:v>
      </x:c>
      <x:c r="B797" s="147" t="str">
        <x:v>CLIP BOARD TASWEERI 707</x:v>
      </x:c>
      <x:c r="C797" s="139" t="str">
        <x:v>CLIP BOARD</x:v>
      </x:c>
      <x:c r="D797" s="139" t="str">
        <x:v>Both</x:v>
      </x:c>
      <x:c r="E797" s="147" t="str">
        <x:v>From initial classified workbook</x:v>
      </x:c>
      <x:c r="F797" s="139" t="str">
        <x:v>Piece</x:v>
      </x:c>
      <x:c r="G797" s="139"/>
      <x:c r="H797" s="139" t="str">
        <x:v>Not stated</x:v>
      </x:c>
      <x:c r="I797" s="139" t="str">
        <x:v>PKR</x:v>
      </x:c>
      <x:c r="J797" s="140" t="n">
        <x:v>95</x:v>
      </x:c>
      <x:c r="K797" s="140" t="n">
        <x:v>74.3193277310924</x:v>
      </x:c>
      <x:c r="L797" s="140" t="n">
        <x:v>95</x:v>
      </x:c>
      <x:c r="M797" s="140" t="n">
        <x:v>74.3193277310924</x:v>
      </x:c>
      <x:c r="N797" s="141" t="n">
        <x:f>L797-M797</x:f>
        <x:v>20.6806722689076</x:v>
      </x:c>
      <x:c r="O797" s="142" t="n">
        <x:f>IF(L797&gt;0,N797/L797,"")</x:f>
        <x:v>0.21769128704113264</x:v>
      </x:c>
      <x:c r="P797" s="142" t="n">
        <x:f>IF(M797&gt;0,N797/M797,"")</x:f>
        <x:v>0.2782677521483498</x:v>
      </x:c>
      <x:c r="Q797" s="141" t="n">
        <x:f>ROUND(L797*(1+'Assumptions'!$B$7)/'Assumptions'!$B$9,0)*'Assumptions'!$B$9</x:f>
        <x:v>105</x:v>
      </x:c>
      <x:c r="R797" s="141" t="n">
        <x:f>Q797-M797</x:f>
        <x:v>30.6806722689076</x:v>
      </x:c>
      <x:c r="S797" s="143" t="n">
        <x:f>'Assumptions'!$B$8</x:f>
        <x:v>12</x:v>
      </x:c>
      <x:c r="T797" s="141" t="n">
        <x:f>N797*S797</x:f>
        <x:v>248.1680672268912</x:v>
      </x:c>
      <x:c r="U797" s="139" t="str">
        <x:v>Source Valid</x:v>
      </x:c>
      <x:c r="V797" s="139" t="str">
        <x:v>High</x:v>
      </x:c>
      <x:c r="W797" s="147" t="str">
        <x:v>Source wholesale and buying prices retained</x:v>
      </x:c>
      <x:c r="X797" s="139" t="str">
        <x:v>Ready</x:v>
      </x:c>
      <x:c r="Y797" s="144" t="b">
        <x:v>1</x:v>
      </x:c>
      <x:c r="Z797" s="139" t="str">
        <x:v>WS RATES.pdf</x:v>
      </x:c>
      <x:c r="AA797" s="139" t="n">
        <x:v>23</x:v>
      </x:c>
      <x:c r="AB797" s="139" t="n">
        <x:v>5</x:v>
      </x:c>
      <x:c r="AC797" s="139" t="str">
        <x:v>CLIP BOARD TASWEERI 707</x:v>
      </x:c>
      <x:c r="AD797" s="145" t="n">
        <x:v>100</x:v>
      </x:c>
      <x:c r="AE797" s="147" t="str">
        <x:v>Merged across PDFs — Exact/source-linked match</x:v>
      </x:c>
      <x:c r="AF797" s="147" t="str">
        <x:v>Exact WS RATES.pdf name</x:v>
      </x:c>
      <x:c r="AG797" s="147" t="str">
        <x:v>Exact WS RATES.pdf category</x:v>
      </x:c>
      <x:c r="AH797" s="139" t="str">
        <x:v>WS-RATES:23:5</x:v>
      </x:c>
      <x:c r="AI797" s="146"/>
      <x:c r="AJ797" s="146"/>
      <x:c r="AK797" s="146"/>
      <x:c r="AL797" s="146"/>
      <x:c r="AM797" s="146"/>
      <x:c r="AN797" s="147" t="str"/>
    </x:row>
    <x:row r="798">
      <x:c r="A798" s="139" t="str">
        <x:v>RS-000797</x:v>
      </x:c>
      <x:c r="B798" s="147" t="str">
        <x:v>GEO REGISTER NO 5</x:v>
      </x:c>
      <x:c r="C798" s="139" t="str">
        <x:v>REGISTERS</x:v>
      </x:c>
      <x:c r="D798" s="139" t="str">
        <x:v>Both</x:v>
      </x:c>
      <x:c r="E798" s="147" t="str">
        <x:v>From initial classified workbook</x:v>
      </x:c>
      <x:c r="F798" s="139" t="str">
        <x:v>Piece</x:v>
      </x:c>
      <x:c r="G798" s="139"/>
      <x:c r="H798" s="139" t="str">
        <x:v>Not stated</x:v>
      </x:c>
      <x:c r="I798" s="139" t="str">
        <x:v>PKR</x:v>
      </x:c>
      <x:c r="J798" s="140" t="n">
        <x:v>100</x:v>
      </x:c>
      <x:c r="K798" s="140" t="n">
        <x:v>98</x:v>
      </x:c>
      <x:c r="L798" s="140" t="n">
        <x:v>100</x:v>
      </x:c>
      <x:c r="M798" s="140" t="n">
        <x:v>98</x:v>
      </x:c>
      <x:c r="N798" s="141" t="n">
        <x:f>L798-M798</x:f>
        <x:v>2</x:v>
      </x:c>
      <x:c r="O798" s="142" t="n">
        <x:f>IF(L798&gt;0,N798/L798,"")</x:f>
        <x:v>0.02</x:v>
      </x:c>
      <x:c r="P798" s="142" t="n">
        <x:f>IF(M798&gt;0,N798/M798,"")</x:f>
        <x:v>0.02040816326530612</x:v>
      </x:c>
      <x:c r="Q798" s="141" t="n">
        <x:f>ROUND(L798*(1+'Assumptions'!$B$7)/'Assumptions'!$B$9,0)*'Assumptions'!$B$9</x:f>
        <x:v>110</x:v>
      </x:c>
      <x:c r="R798" s="141" t="n">
        <x:f>Q798-M798</x:f>
        <x:v>12</x:v>
      </x:c>
      <x:c r="S798" s="143" t="n">
        <x:f>'Assumptions'!$B$8</x:f>
        <x:v>12</x:v>
      </x:c>
      <x:c r="T798" s="141" t="n">
        <x:f>N798*S798</x:f>
        <x:v>24</x:v>
      </x:c>
      <x:c r="U798" s="139" t="str">
        <x:v>Source Valid</x:v>
      </x:c>
      <x:c r="V798" s="139" t="str">
        <x:v>High</x:v>
      </x:c>
      <x:c r="W798" s="147" t="str">
        <x:v>Source wholesale and buying prices retained</x:v>
      </x:c>
      <x:c r="X798" s="139" t="str">
        <x:v>Ready</x:v>
      </x:c>
      <x:c r="Y798" s="144" t="b">
        <x:v>1</x:v>
      </x:c>
      <x:c r="Z798" s="139" t="str">
        <x:v>WS RATES.pdf</x:v>
      </x:c>
      <x:c r="AA798" s="139" t="n">
        <x:v>23</x:v>
      </x:c>
      <x:c r="AB798" s="139" t="n">
        <x:v>6</x:v>
      </x:c>
      <x:c r="AC798" s="139" t="str">
        <x:v>GEO REGISTER NO 5</x:v>
      </x:c>
      <x:c r="AD798" s="145" t="n">
        <x:v>100</x:v>
      </x:c>
      <x:c r="AE798" s="147" t="str">
        <x:v>Merged across PDFs — Exact/source-linked match</x:v>
      </x:c>
      <x:c r="AF798" s="147" t="str">
        <x:v>Exact WS RATES.pdf name</x:v>
      </x:c>
      <x:c r="AG798" s="147" t="str">
        <x:v>Exact WS RATES.pdf category</x:v>
      </x:c>
      <x:c r="AH798" s="139" t="str">
        <x:v>WS-RATES:23:6</x:v>
      </x:c>
      <x:c r="AI798" s="146"/>
      <x:c r="AJ798" s="146"/>
      <x:c r="AK798" s="146"/>
      <x:c r="AL798" s="146"/>
      <x:c r="AM798" s="146"/>
      <x:c r="AN798" s="147" t="str"/>
    </x:row>
    <x:row r="799">
      <x:c r="A799" s="139" t="str">
        <x:v>RS-000798</x:v>
      </x:c>
      <x:c r="B799" s="147" t="str">
        <x:v>DAR GEOMATERY 60</x:v>
      </x:c>
      <x:c r="C799" s="139" t="str">
        <x:v>GEOMATRIES</x:v>
      </x:c>
      <x:c r="D799" s="139" t="str">
        <x:v>Both</x:v>
      </x:c>
      <x:c r="E799" s="147" t="str">
        <x:v>From initial classified workbook</x:v>
      </x:c>
      <x:c r="F799" s="139" t="str">
        <x:v>Piece</x:v>
      </x:c>
      <x:c r="G799" s="139"/>
      <x:c r="H799" s="139" t="str">
        <x:v>Not stated</x:v>
      </x:c>
      <x:c r="I799" s="139" t="str">
        <x:v>PKR</x:v>
      </x:c>
      <x:c r="J799" s="140" t="n">
        <x:v>60</x:v>
      </x:c>
      <x:c r="K799" s="140" t="n">
        <x:v>55</x:v>
      </x:c>
      <x:c r="L799" s="140" t="n">
        <x:v>60</x:v>
      </x:c>
      <x:c r="M799" s="140" t="n">
        <x:v>55</x:v>
      </x:c>
      <x:c r="N799" s="141" t="n">
        <x:f>L799-M799</x:f>
        <x:v>5</x:v>
      </x:c>
      <x:c r="O799" s="142" t="n">
        <x:f>IF(L799&gt;0,N799/L799,"")</x:f>
        <x:v>0.08333333333333333</x:v>
      </x:c>
      <x:c r="P799" s="142" t="n">
        <x:f>IF(M799&gt;0,N799/M799,"")</x:f>
        <x:v>0.09090909090909091</x:v>
      </x:c>
      <x:c r="Q799" s="141" t="n">
        <x:f>ROUND(L799*(1+'Assumptions'!$B$7)/'Assumptions'!$B$9,0)*'Assumptions'!$B$9</x:f>
        <x:v>65</x:v>
      </x:c>
      <x:c r="R799" s="141" t="n">
        <x:f>Q799-M799</x:f>
        <x:v>10</x:v>
      </x:c>
      <x:c r="S799" s="143" t="n">
        <x:f>'Assumptions'!$B$8</x:f>
        <x:v>12</x:v>
      </x:c>
      <x:c r="T799" s="141" t="n">
        <x:f>N799*S799</x:f>
        <x:v>60</x:v>
      </x:c>
      <x:c r="U799" s="139" t="str">
        <x:v>Source Valid</x:v>
      </x:c>
      <x:c r="V799" s="139" t="str">
        <x:v>High</x:v>
      </x:c>
      <x:c r="W799" s="147" t="str">
        <x:v>Source wholesale and buying prices retained</x:v>
      </x:c>
      <x:c r="X799" s="139" t="str">
        <x:v>Ready</x:v>
      </x:c>
      <x:c r="Y799" s="144" t="b">
        <x:v>1</x:v>
      </x:c>
      <x:c r="Z799" s="139" t="str">
        <x:v>WS RATES.pdf</x:v>
      </x:c>
      <x:c r="AA799" s="139" t="n">
        <x:v>23</x:v>
      </x:c>
      <x:c r="AB799" s="139" t="n">
        <x:v>7</x:v>
      </x:c>
      <x:c r="AC799" s="139" t="str">
        <x:v>DAR GEOMATERY 60</x:v>
      </x:c>
      <x:c r="AD799" s="145" t="n">
        <x:v>60</x:v>
      </x:c>
      <x:c r="AE799" s="147" t="str">
        <x:v>Merged across PDFs — Exact/source-linked match</x:v>
      </x:c>
      <x:c r="AF799" s="147" t="str">
        <x:v>Exact WS RATES.pdf name</x:v>
      </x:c>
      <x:c r="AG799" s="147" t="str">
        <x:v>Exact WS RATES.pdf category</x:v>
      </x:c>
      <x:c r="AH799" s="139" t="str">
        <x:v>WS-RATES:23:7</x:v>
      </x:c>
      <x:c r="AI799" s="146"/>
      <x:c r="AJ799" s="146"/>
      <x:c r="AK799" s="146"/>
      <x:c r="AL799" s="146"/>
      <x:c r="AM799" s="146"/>
      <x:c r="AN799" s="147" t="str"/>
    </x:row>
    <x:row r="800">
      <x:c r="A800" s="139" t="str">
        <x:v>RS-000799</x:v>
      </x:c>
      <x:c r="B800" s="147" t="str">
        <x:v>POUCH NO 160(1 PC)</x:v>
      </x:c>
      <x:c r="C800" s="139" t="str">
        <x:v>POUCH</x:v>
      </x:c>
      <x:c r="D800" s="139" t="str">
        <x:v>Both</x:v>
      </x:c>
      <x:c r="E800" s="147" t="str">
        <x:v>From initial classified workbook</x:v>
      </x:c>
      <x:c r="F800" s="139" t="str">
        <x:v>Piece</x:v>
      </x:c>
      <x:c r="G800" s="139" t="n">
        <x:v>1</x:v>
      </x:c>
      <x:c r="H800" s="139" t="str">
        <x:v>Parsed from product name</x:v>
      </x:c>
      <x:c r="I800" s="139" t="str">
        <x:v>PKR</x:v>
      </x:c>
      <x:c r="J800" s="140" t="n">
        <x:v>160</x:v>
      </x:c>
      <x:c r="K800" s="140" t="n">
        <x:v>135</x:v>
      </x:c>
      <x:c r="L800" s="140" t="n">
        <x:v>160</x:v>
      </x:c>
      <x:c r="M800" s="140" t="n">
        <x:v>135</x:v>
      </x:c>
      <x:c r="N800" s="141" t="n">
        <x:f>L800-M800</x:f>
        <x:v>25</x:v>
      </x:c>
      <x:c r="O800" s="142" t="n">
        <x:f>IF(L800&gt;0,N800/L800,"")</x:f>
        <x:v>0.15625</x:v>
      </x:c>
      <x:c r="P800" s="142" t="n">
        <x:f>IF(M800&gt;0,N800/M800,"")</x:f>
        <x:v>0.18518518518518517</x:v>
      </x:c>
      <x:c r="Q800" s="141" t="n">
        <x:f>ROUND(L800*(1+'Assumptions'!$B$7)/'Assumptions'!$B$9,0)*'Assumptions'!$B$9</x:f>
        <x:v>175</x:v>
      </x:c>
      <x:c r="R800" s="141" t="n">
        <x:f>Q800-M800</x:f>
        <x:v>40</x:v>
      </x:c>
      <x:c r="S800" s="143" t="n">
        <x:f>'Assumptions'!$B$8</x:f>
        <x:v>12</x:v>
      </x:c>
      <x:c r="T800" s="141" t="n">
        <x:f>N800*S800</x:f>
        <x:v>300</x:v>
      </x:c>
      <x:c r="U800" s="139" t="str">
        <x:v>Source Valid</x:v>
      </x:c>
      <x:c r="V800" s="139" t="str">
        <x:v>High</x:v>
      </x:c>
      <x:c r="W800" s="147" t="str">
        <x:v>Source wholesale and buying prices retained</x:v>
      </x:c>
      <x:c r="X800" s="139" t="str">
        <x:v>Ready</x:v>
      </x:c>
      <x:c r="Y800" s="144" t="b">
        <x:v>1</x:v>
      </x:c>
      <x:c r="Z800" s="139" t="str">
        <x:v>WS RATES.pdf</x:v>
      </x:c>
      <x:c r="AA800" s="139" t="n">
        <x:v>23</x:v>
      </x:c>
      <x:c r="AB800" s="139" t="n">
        <x:v>8</x:v>
      </x:c>
      <x:c r="AC800" s="139" t="str">
        <x:v>POUCH NO 160(1 PC)</x:v>
      </x:c>
      <x:c r="AD800" s="145" t="n">
        <x:v>160</x:v>
      </x:c>
      <x:c r="AE800" s="147" t="str">
        <x:v>Merged across PDFs — Exact/source-linked match</x:v>
      </x:c>
      <x:c r="AF800" s="147" t="str">
        <x:v>Exact WS RATES.pdf name</x:v>
      </x:c>
      <x:c r="AG800" s="147" t="str">
        <x:v>Exact WS RATES.pdf category</x:v>
      </x:c>
      <x:c r="AH800" s="139" t="str">
        <x:v>WS-RATES:23:8</x:v>
      </x:c>
      <x:c r="AI800" s="146"/>
      <x:c r="AJ800" s="146"/>
      <x:c r="AK800" s="146"/>
      <x:c r="AL800" s="146"/>
      <x:c r="AM800" s="146"/>
      <x:c r="AN800" s="147" t="str"/>
    </x:row>
    <x:row r="801">
      <x:c r="A801" s="139" t="str">
        <x:v>RS-000800</x:v>
      </x:c>
      <x:c r="B801" s="147" t="str">
        <x:v>POUCH NO 480(12PCS)</x:v>
      </x:c>
      <x:c r="C801" s="139" t="str">
        <x:v>POUCH</x:v>
      </x:c>
      <x:c r="D801" s="139" t="str">
        <x:v>Wholesale/Bulk</x:v>
      </x:c>
      <x:c r="E801" s="147" t="str">
        <x:v>From initial classified workbook</x:v>
      </x:c>
      <x:c r="F801" s="139" t="str">
        <x:v>Pack</x:v>
      </x:c>
      <x:c r="G801" s="139" t="n">
        <x:v>12</x:v>
      </x:c>
      <x:c r="H801" s="139" t="str">
        <x:v>Parsed from product name</x:v>
      </x:c>
      <x:c r="I801" s="139" t="str">
        <x:v>PKR</x:v>
      </x:c>
      <x:c r="J801" s="140" t="n">
        <x:v>480</x:v>
      </x:c>
      <x:c r="K801" s="140" t="n">
        <x:v>390</x:v>
      </x:c>
      <x:c r="L801" s="140" t="n">
        <x:v>480</x:v>
      </x:c>
      <x:c r="M801" s="140" t="n">
        <x:v>390</x:v>
      </x:c>
      <x:c r="N801" s="141" t="n">
        <x:f>L801-M801</x:f>
        <x:v>90</x:v>
      </x:c>
      <x:c r="O801" s="142" t="n">
        <x:f>IF(L801&gt;0,N801/L801,"")</x:f>
        <x:v>0.1875</x:v>
      </x:c>
      <x:c r="P801" s="142" t="n">
        <x:f>IF(M801&gt;0,N801/M801,"")</x:f>
        <x:v>0.23076923076923078</x:v>
      </x:c>
      <x:c r="Q801" s="141" t="n">
        <x:f>ROUND(L801*(1+'Assumptions'!$B$7)/'Assumptions'!$B$9,0)*'Assumptions'!$B$9</x:f>
        <x:v>530</x:v>
      </x:c>
      <x:c r="R801" s="141" t="n">
        <x:f>Q801-M801</x:f>
        <x:v>140</x:v>
      </x:c>
      <x:c r="S801" s="143" t="n">
        <x:f>'Assumptions'!$B$8</x:f>
        <x:v>12</x:v>
      </x:c>
      <x:c r="T801" s="141" t="n">
        <x:f>N801*S801</x:f>
        <x:v>1080</x:v>
      </x:c>
      <x:c r="U801" s="139" t="str">
        <x:v>Source Valid</x:v>
      </x:c>
      <x:c r="V801" s="139" t="str">
        <x:v>High</x:v>
      </x:c>
      <x:c r="W801" s="147" t="str">
        <x:v>Source wholesale and buying prices retained</x:v>
      </x:c>
      <x:c r="X801" s="139" t="str">
        <x:v>Ready</x:v>
      </x:c>
      <x:c r="Y801" s="144" t="b">
        <x:v>1</x:v>
      </x:c>
      <x:c r="Z801" s="139" t="str">
        <x:v>WS RATES.pdf</x:v>
      </x:c>
      <x:c r="AA801" s="139" t="n">
        <x:v>23</x:v>
      </x:c>
      <x:c r="AB801" s="139" t="n">
        <x:v>9</x:v>
      </x:c>
      <x:c r="AC801" s="139" t="str">
        <x:v>POUCH NO 480(12PCS)</x:v>
      </x:c>
      <x:c r="AD801" s="145" t="n">
        <x:v>480</x:v>
      </x:c>
      <x:c r="AE801" s="147" t="str">
        <x:v>Merged across PDFs — Exact/source-linked match</x:v>
      </x:c>
      <x:c r="AF801" s="147" t="str">
        <x:v>Exact WS RATES.pdf name</x:v>
      </x:c>
      <x:c r="AG801" s="147" t="str">
        <x:v>Exact WS RATES.pdf category</x:v>
      </x:c>
      <x:c r="AH801" s="139" t="str">
        <x:v>WS-RATES:23:9</x:v>
      </x:c>
      <x:c r="AI801" s="146"/>
      <x:c r="AJ801" s="146"/>
      <x:c r="AK801" s="146"/>
      <x:c r="AL801" s="146"/>
      <x:c r="AM801" s="146"/>
      <x:c r="AN801" s="147" t="str"/>
    </x:row>
    <x:row r="802">
      <x:c r="A802" s="139" t="str">
        <x:v>RS-000801</x:v>
      </x:c>
      <x:c r="B802" s="147" t="str">
        <x:v>FIELD BOOK CARD</x:v>
      </x:c>
      <x:c r="C802" s="139" t="str">
        <x:v>REGISTERS</x:v>
      </x:c>
      <x:c r="D802" s="139" t="str">
        <x:v>Both</x:v>
      </x:c>
      <x:c r="E802" s="147" t="str">
        <x:v>From initial classified workbook</x:v>
      </x:c>
      <x:c r="F802" s="139" t="str">
        <x:v>Piece</x:v>
      </x:c>
      <x:c r="G802" s="139"/>
      <x:c r="H802" s="139" t="str">
        <x:v>Not stated</x:v>
      </x:c>
      <x:c r="I802" s="139" t="str">
        <x:v>PKR</x:v>
      </x:c>
      <x:c r="J802" s="140" t="n">
        <x:v>70</x:v>
      </x:c>
      <x:c r="K802" s="140" t="n">
        <x:v>65</x:v>
      </x:c>
      <x:c r="L802" s="140" t="n">
        <x:v>70</x:v>
      </x:c>
      <x:c r="M802" s="140" t="n">
        <x:v>65</x:v>
      </x:c>
      <x:c r="N802" s="141" t="n">
        <x:f>L802-M802</x:f>
        <x:v>5</x:v>
      </x:c>
      <x:c r="O802" s="142" t="n">
        <x:f>IF(L802&gt;0,N802/L802,"")</x:f>
        <x:v>0.07142857142857142</x:v>
      </x:c>
      <x:c r="P802" s="142" t="n">
        <x:f>IF(M802&gt;0,N802/M802,"")</x:f>
        <x:v>0.07692307692307693</x:v>
      </x:c>
      <x:c r="Q802" s="141" t="n">
        <x:f>ROUND(L802*(1+'Assumptions'!$B$7)/'Assumptions'!$B$9,0)*'Assumptions'!$B$9</x:f>
        <x:v>75</x:v>
      </x:c>
      <x:c r="R802" s="141" t="n">
        <x:f>Q802-M802</x:f>
        <x:v>10</x:v>
      </x:c>
      <x:c r="S802" s="143" t="n">
        <x:f>'Assumptions'!$B$8</x:f>
        <x:v>12</x:v>
      </x:c>
      <x:c r="T802" s="141" t="n">
        <x:f>N802*S802</x:f>
        <x:v>60</x:v>
      </x:c>
      <x:c r="U802" s="139" t="str">
        <x:v>Source Valid</x:v>
      </x:c>
      <x:c r="V802" s="139" t="str">
        <x:v>High</x:v>
      </x:c>
      <x:c r="W802" s="147" t="str">
        <x:v>Source wholesale and buying prices retained</x:v>
      </x:c>
      <x:c r="X802" s="139" t="str">
        <x:v>Ready</x:v>
      </x:c>
      <x:c r="Y802" s="144" t="b">
        <x:v>1</x:v>
      </x:c>
      <x:c r="Z802" s="139" t="str">
        <x:v>WS RATES.pdf</x:v>
      </x:c>
      <x:c r="AA802" s="139" t="n">
        <x:v>23</x:v>
      </x:c>
      <x:c r="AB802" s="139" t="n">
        <x:v>10</x:v>
      </x:c>
      <x:c r="AC802" s="139" t="str">
        <x:v>FIELD BOOK CARD</x:v>
      </x:c>
      <x:c r="AD802" s="145" t="n">
        <x:v>70</x:v>
      </x:c>
      <x:c r="AE802" s="147" t="str">
        <x:v>Merged across PDFs — Exact/source-linked match</x:v>
      </x:c>
      <x:c r="AF802" s="147" t="str">
        <x:v>Exact WS RATES.pdf name</x:v>
      </x:c>
      <x:c r="AG802" s="147" t="str">
        <x:v>Exact WS RATES.pdf category</x:v>
      </x:c>
      <x:c r="AH802" s="139" t="str">
        <x:v>WS-RATES:23:10</x:v>
      </x:c>
      <x:c r="AI802" s="146"/>
      <x:c r="AJ802" s="146"/>
      <x:c r="AK802" s="146"/>
      <x:c r="AL802" s="146"/>
      <x:c r="AM802" s="146"/>
      <x:c r="AN802" s="147" t="str"/>
    </x:row>
    <x:row r="803">
      <x:c r="A803" s="139" t="str">
        <x:v>RS-000802</x:v>
      </x:c>
      <x:c r="B803" s="147" t="str">
        <x:v>DELI 486 H.DUTY STAPLER</x:v>
      </x:c>
      <x:c r="C803" s="139" t="str">
        <x:v>STAPLERS</x:v>
      </x:c>
      <x:c r="D803" s="139" t="str">
        <x:v>Both</x:v>
      </x:c>
      <x:c r="E803" s="147" t="str">
        <x:v>From initial classified workbook</x:v>
      </x:c>
      <x:c r="F803" s="139" t="str">
        <x:v>Piece</x:v>
      </x:c>
      <x:c r="G803" s="139"/>
      <x:c r="H803" s="139" t="str">
        <x:v>Not stated</x:v>
      </x:c>
      <x:c r="I803" s="139" t="str">
        <x:v>PKR</x:v>
      </x:c>
      <x:c r="J803" s="140" t="n">
        <x:v>4450</x:v>
      </x:c>
      <x:c r="K803" s="140" t="n">
        <x:v>3850</x:v>
      </x:c>
      <x:c r="L803" s="140" t="n">
        <x:v>4450</x:v>
      </x:c>
      <x:c r="M803" s="140" t="n">
        <x:v>3850</x:v>
      </x:c>
      <x:c r="N803" s="141" t="n">
        <x:f>L803-M803</x:f>
        <x:v>600</x:v>
      </x:c>
      <x:c r="O803" s="142" t="n">
        <x:f>IF(L803&gt;0,N803/L803,"")</x:f>
        <x:v>0.1348314606741573</x:v>
      </x:c>
      <x:c r="P803" s="142" t="n">
        <x:f>IF(M803&gt;0,N803/M803,"")</x:f>
        <x:v>0.15584415584415584</x:v>
      </x:c>
      <x:c r="Q803" s="141" t="n">
        <x:f>ROUND(L803*(1+'Assumptions'!$B$7)/'Assumptions'!$B$9,0)*'Assumptions'!$B$9</x:f>
        <x:v>4895</x:v>
      </x:c>
      <x:c r="R803" s="141" t="n">
        <x:f>Q803-M803</x:f>
        <x:v>1045</x:v>
      </x:c>
      <x:c r="S803" s="143" t="n">
        <x:f>'Assumptions'!$B$8</x:f>
        <x:v>12</x:v>
      </x:c>
      <x:c r="T803" s="141" t="n">
        <x:f>N803*S803</x:f>
        <x:v>7200</x:v>
      </x:c>
      <x:c r="U803" s="139" t="str">
        <x:v>Source Valid</x:v>
      </x:c>
      <x:c r="V803" s="139" t="str">
        <x:v>High</x:v>
      </x:c>
      <x:c r="W803" s="147" t="str">
        <x:v>Source wholesale and buying prices retained</x:v>
      </x:c>
      <x:c r="X803" s="139" t="str">
        <x:v>Ready</x:v>
      </x:c>
      <x:c r="Y803" s="144" t="b">
        <x:v>1</x:v>
      </x:c>
      <x:c r="Z803" s="139" t="str">
        <x:v>WS RATES.pdf</x:v>
      </x:c>
      <x:c r="AA803" s="139" t="n">
        <x:v>23</x:v>
      </x:c>
      <x:c r="AB803" s="139" t="n">
        <x:v>11</x:v>
      </x:c>
      <x:c r="AC803" s="139" t="str">
        <x:v>DELI 486 H.DUTY STAPLER</x:v>
      </x:c>
      <x:c r="AD803" s="145" t="n">
        <x:v>4450</x:v>
      </x:c>
      <x:c r="AE803" s="147" t="str">
        <x:v>Merged across PDFs — Exact/source-linked match</x:v>
      </x:c>
      <x:c r="AF803" s="147" t="str">
        <x:v>Exact WS RATES.pdf name</x:v>
      </x:c>
      <x:c r="AG803" s="147" t="str">
        <x:v>Exact WS RATES.pdf category</x:v>
      </x:c>
      <x:c r="AH803" s="139" t="str">
        <x:v>WS-RATES:23:11</x:v>
      </x:c>
      <x:c r="AI803" s="146"/>
      <x:c r="AJ803" s="146"/>
      <x:c r="AK803" s="146"/>
      <x:c r="AL803" s="146"/>
      <x:c r="AM803" s="146"/>
      <x:c r="AN803" s="147" t="str"/>
    </x:row>
    <x:row r="804">
      <x:c r="A804" s="139" t="str">
        <x:v>RS-000803</x:v>
      </x:c>
      <x:c r="B804" s="147" t="str">
        <x:v>COLOUR PAPER MULTI 100 PCS</x:v>
      </x:c>
      <x:c r="C804" s="139" t="str">
        <x:v>COLOUR PAPER</x:v>
      </x:c>
      <x:c r="D804" s="139" t="str">
        <x:v>Both</x:v>
      </x:c>
      <x:c r="E804" s="147" t="str">
        <x:v>From initial classified workbook</x:v>
      </x:c>
      <x:c r="F804" s="139" t="str">
        <x:v>Pack</x:v>
      </x:c>
      <x:c r="G804" s="139" t="n">
        <x:v>100</x:v>
      </x:c>
      <x:c r="H804" s="139" t="str">
        <x:v>Parsed from product name</x:v>
      </x:c>
      <x:c r="I804" s="139" t="str">
        <x:v>PKR</x:v>
      </x:c>
      <x:c r="J804" s="140" t="n">
        <x:v>280</x:v>
      </x:c>
      <x:c r="K804" s="140" t="n">
        <x:v>230</x:v>
      </x:c>
      <x:c r="L804" s="140" t="n">
        <x:v>280</x:v>
      </x:c>
      <x:c r="M804" s="140" t="n">
        <x:v>230</x:v>
      </x:c>
      <x:c r="N804" s="141" t="n">
        <x:f>L804-M804</x:f>
        <x:v>50</x:v>
      </x:c>
      <x:c r="O804" s="142" t="n">
        <x:f>IF(L804&gt;0,N804/L804,"")</x:f>
        <x:v>0.17857142857142858</x:v>
      </x:c>
      <x:c r="P804" s="142" t="n">
        <x:f>IF(M804&gt;0,N804/M804,"")</x:f>
        <x:v>0.21739130434782608</x:v>
      </x:c>
      <x:c r="Q804" s="141" t="n">
        <x:f>ROUND(L804*(1+'Assumptions'!$B$7)/'Assumptions'!$B$9,0)*'Assumptions'!$B$9</x:f>
        <x:v>310</x:v>
      </x:c>
      <x:c r="R804" s="141" t="n">
        <x:f>Q804-M804</x:f>
        <x:v>80</x:v>
      </x:c>
      <x:c r="S804" s="143" t="n">
        <x:f>'Assumptions'!$B$8</x:f>
        <x:v>12</x:v>
      </x:c>
      <x:c r="T804" s="141" t="n">
        <x:f>N804*S804</x:f>
        <x:v>600</x:v>
      </x:c>
      <x:c r="U804" s="139" t="str">
        <x:v>Source Valid</x:v>
      </x:c>
      <x:c r="V804" s="139" t="str">
        <x:v>High</x:v>
      </x:c>
      <x:c r="W804" s="147" t="str">
        <x:v>Source wholesale and buying prices retained</x:v>
      </x:c>
      <x:c r="X804" s="139" t="str">
        <x:v>Ready</x:v>
      </x:c>
      <x:c r="Y804" s="144" t="b">
        <x:v>1</x:v>
      </x:c>
      <x:c r="Z804" s="139" t="str">
        <x:v>WS RATES.pdf</x:v>
      </x:c>
      <x:c r="AA804" s="139" t="n">
        <x:v>23</x:v>
      </x:c>
      <x:c r="AB804" s="139" t="n">
        <x:v>12</x:v>
      </x:c>
      <x:c r="AC804" s="139" t="str">
        <x:v>COLOUR PAPER MULTI 100 P</x:v>
      </x:c>
      <x:c r="AD804" s="145" t="n">
        <x:v>280</x:v>
      </x:c>
      <x:c r="AE804" s="147" t="str">
        <x:v>Merged across PDFs — Truncated-name completion</x:v>
      </x:c>
      <x:c r="AF804" s="147" t="str">
        <x:v>Completed/updated from WS RATES.pdf</x:v>
      </x:c>
      <x:c r="AG804" s="147" t="str">
        <x:v>Exact WS RATES.pdf category</x:v>
      </x:c>
      <x:c r="AH804" s="139" t="str">
        <x:v>WS-RATES:23:12</x:v>
      </x:c>
      <x:c r="AI804" s="146"/>
      <x:c r="AJ804" s="146"/>
      <x:c r="AK804" s="146"/>
      <x:c r="AL804" s="146"/>
      <x:c r="AM804" s="146"/>
      <x:c r="AN804" s="147" t="str"/>
    </x:row>
    <x:row r="805">
      <x:c r="A805" s="139" t="str">
        <x:v>RS-000804</x:v>
      </x:c>
      <x:c r="B805" s="147" t="str">
        <x:v>ORO NEETO ERASER</x:v>
      </x:c>
      <x:c r="C805" s="139" t="str">
        <x:v>ERASERS</x:v>
      </x:c>
      <x:c r="D805" s="139" t="str">
        <x:v>Both</x:v>
      </x:c>
      <x:c r="E805" s="147" t="str">
        <x:v>From initial classified workbook</x:v>
      </x:c>
      <x:c r="F805" s="139" t="str">
        <x:v>Piece</x:v>
      </x:c>
      <x:c r="G805" s="139"/>
      <x:c r="H805" s="139" t="str">
        <x:v>Not stated</x:v>
      </x:c>
      <x:c r="I805" s="139" t="str">
        <x:v>PKR</x:v>
      </x:c>
      <x:c r="J805" s="140" t="n">
        <x:v>235</x:v>
      </x:c>
      <x:c r="K805" s="140" t="n">
        <x:v>213</x:v>
      </x:c>
      <x:c r="L805" s="140" t="n">
        <x:v>235</x:v>
      </x:c>
      <x:c r="M805" s="140" t="n">
        <x:v>213</x:v>
      </x:c>
      <x:c r="N805" s="141" t="n">
        <x:f>L805-M805</x:f>
        <x:v>22</x:v>
      </x:c>
      <x:c r="O805" s="142" t="n">
        <x:f>IF(L805&gt;0,N805/L805,"")</x:f>
        <x:v>0.09361702127659574</x:v>
      </x:c>
      <x:c r="P805" s="142" t="n">
        <x:f>IF(M805&gt;0,N805/M805,"")</x:f>
        <x:v>0.10328638497652583</x:v>
      </x:c>
      <x:c r="Q805" s="141" t="n">
        <x:f>ROUND(L805*(1+'Assumptions'!$B$7)/'Assumptions'!$B$9,0)*'Assumptions'!$B$9</x:f>
        <x:v>260</x:v>
      </x:c>
      <x:c r="R805" s="141" t="n">
        <x:f>Q805-M805</x:f>
        <x:v>47</x:v>
      </x:c>
      <x:c r="S805" s="143" t="n">
        <x:f>'Assumptions'!$B$8</x:f>
        <x:v>12</x:v>
      </x:c>
      <x:c r="T805" s="141" t="n">
        <x:f>N805*S805</x:f>
        <x:v>264</x:v>
      </x:c>
      <x:c r="U805" s="139" t="str">
        <x:v>Source Valid</x:v>
      </x:c>
      <x:c r="V805" s="139" t="str">
        <x:v>High</x:v>
      </x:c>
      <x:c r="W805" s="147" t="str">
        <x:v>Source wholesale and buying prices retained</x:v>
      </x:c>
      <x:c r="X805" s="139" t="str">
        <x:v>Ready</x:v>
      </x:c>
      <x:c r="Y805" s="144" t="b">
        <x:v>1</x:v>
      </x:c>
      <x:c r="Z805" s="139" t="str">
        <x:v>WS RATES.pdf</x:v>
      </x:c>
      <x:c r="AA805" s="139" t="n">
        <x:v>23</x:v>
      </x:c>
      <x:c r="AB805" s="139" t="n">
        <x:v>13</x:v>
      </x:c>
      <x:c r="AC805" s="139" t="str">
        <x:v>ORO NEETO ERASER</x:v>
      </x:c>
      <x:c r="AD805" s="145" t="n">
        <x:v>235</x:v>
      </x:c>
      <x:c r="AE805" s="147" t="str">
        <x:v>Merged across PDFs — Exact/source-linked match</x:v>
      </x:c>
      <x:c r="AF805" s="147" t="str">
        <x:v>Exact WS RATES.pdf name</x:v>
      </x:c>
      <x:c r="AG805" s="147" t="str">
        <x:v>Exact WS RATES.pdf category</x:v>
      </x:c>
      <x:c r="AH805" s="139" t="str">
        <x:v>WS-RATES:23:13</x:v>
      </x:c>
      <x:c r="AI805" s="146"/>
      <x:c r="AJ805" s="146"/>
      <x:c r="AK805" s="146"/>
      <x:c r="AL805" s="146"/>
      <x:c r="AM805" s="146"/>
      <x:c r="AN805" s="147" t="str"/>
    </x:row>
    <x:row r="806">
      <x:c r="A806" s="139" t="str">
        <x:v>RS-000805</x:v>
      </x:c>
      <x:c r="B806" s="147" t="str">
        <x:v>SCISSOR QIYANG</x:v>
      </x:c>
      <x:c r="C806" s="139" t="str">
        <x:v>SCISSOR</x:v>
      </x:c>
      <x:c r="D806" s="139" t="str">
        <x:v>Both</x:v>
      </x:c>
      <x:c r="E806" s="147" t="str">
        <x:v>From initial classified workbook</x:v>
      </x:c>
      <x:c r="F806" s="139" t="str">
        <x:v>Piece</x:v>
      </x:c>
      <x:c r="G806" s="139"/>
      <x:c r="H806" s="139" t="str">
        <x:v>Not stated</x:v>
      </x:c>
      <x:c r="I806" s="139" t="str">
        <x:v>PKR</x:v>
      </x:c>
      <x:c r="J806" s="140" t="n">
        <x:v>70</x:v>
      </x:c>
      <x:c r="K806" s="140" t="n">
        <x:v>56</x:v>
      </x:c>
      <x:c r="L806" s="140" t="n">
        <x:v>70</x:v>
      </x:c>
      <x:c r="M806" s="140" t="n">
        <x:v>56</x:v>
      </x:c>
      <x:c r="N806" s="141" t="n">
        <x:f>L806-M806</x:f>
        <x:v>14</x:v>
      </x:c>
      <x:c r="O806" s="142" t="n">
        <x:f>IF(L806&gt;0,N806/L806,"")</x:f>
        <x:v>0.2</x:v>
      </x:c>
      <x:c r="P806" s="142" t="n">
        <x:f>IF(M806&gt;0,N806/M806,"")</x:f>
        <x:v>0.25</x:v>
      </x:c>
      <x:c r="Q806" s="141" t="n">
        <x:f>ROUND(L806*(1+'Assumptions'!$B$7)/'Assumptions'!$B$9,0)*'Assumptions'!$B$9</x:f>
        <x:v>75</x:v>
      </x:c>
      <x:c r="R806" s="141" t="n">
        <x:f>Q806-M806</x:f>
        <x:v>19</x:v>
      </x:c>
      <x:c r="S806" s="143" t="n">
        <x:f>'Assumptions'!$B$8</x:f>
        <x:v>12</x:v>
      </x:c>
      <x:c r="T806" s="141" t="n">
        <x:f>N806*S806</x:f>
        <x:v>168</x:v>
      </x:c>
      <x:c r="U806" s="139" t="str">
        <x:v>Source Valid</x:v>
      </x:c>
      <x:c r="V806" s="139" t="str">
        <x:v>High</x:v>
      </x:c>
      <x:c r="W806" s="147" t="str">
        <x:v>Source wholesale and buying prices retained</x:v>
      </x:c>
      <x:c r="X806" s="139" t="str">
        <x:v>Ready</x:v>
      </x:c>
      <x:c r="Y806" s="144" t="b">
        <x:v>1</x:v>
      </x:c>
      <x:c r="Z806" s="139" t="str">
        <x:v>WS RATES.pdf</x:v>
      </x:c>
      <x:c r="AA806" s="139" t="n">
        <x:v>23</x:v>
      </x:c>
      <x:c r="AB806" s="139" t="n">
        <x:v>14</x:v>
      </x:c>
      <x:c r="AC806" s="139" t="str">
        <x:v>SCISSOR QIYANG</x:v>
      </x:c>
      <x:c r="AD806" s="145" t="n">
        <x:v>70</x:v>
      </x:c>
      <x:c r="AE806" s="147" t="str">
        <x:v>Merged across PDFs — Exact/source-linked match</x:v>
      </x:c>
      <x:c r="AF806" s="147" t="str">
        <x:v>Exact WS RATES.pdf name</x:v>
      </x:c>
      <x:c r="AG806" s="147" t="str">
        <x:v>Exact WS RATES.pdf category</x:v>
      </x:c>
      <x:c r="AH806" s="139" t="str">
        <x:v>WS-RATES:23:14</x:v>
      </x:c>
      <x:c r="AI806" s="146"/>
      <x:c r="AJ806" s="146"/>
      <x:c r="AK806" s="146"/>
      <x:c r="AL806" s="146"/>
      <x:c r="AM806" s="146"/>
      <x:c r="AN806" s="147" t="str"/>
    </x:row>
    <x:row r="807">
      <x:c r="A807" s="139" t="str">
        <x:v>RS-000806</x:v>
      </x:c>
      <x:c r="B807" s="147" t="str">
        <x:v>LUNCH BOX magic</x:v>
      </x:c>
      <x:c r="C807" s="139" t="str">
        <x:v>CHINA</x:v>
      </x:c>
      <x:c r="D807" s="139" t="str">
        <x:v>Both</x:v>
      </x:c>
      <x:c r="E807" s="147" t="str">
        <x:v>From initial classified workbook</x:v>
      </x:c>
      <x:c r="F807" s="139" t="str">
        <x:v>Box</x:v>
      </x:c>
      <x:c r="G807" s="139"/>
      <x:c r="H807" s="139" t="str">
        <x:v>Not stated</x:v>
      </x:c>
      <x:c r="I807" s="139" t="str">
        <x:v>PKR</x:v>
      </x:c>
      <x:c r="J807" s="140" t="n">
        <x:v>240</x:v>
      </x:c>
      <x:c r="K807" s="140" t="n">
        <x:v>210</x:v>
      </x:c>
      <x:c r="L807" s="140" t="n">
        <x:v>240</x:v>
      </x:c>
      <x:c r="M807" s="140" t="n">
        <x:v>210</x:v>
      </x:c>
      <x:c r="N807" s="141" t="n">
        <x:f>L807-M807</x:f>
        <x:v>30</x:v>
      </x:c>
      <x:c r="O807" s="142" t="n">
        <x:f>IF(L807&gt;0,N807/L807,"")</x:f>
        <x:v>0.125</x:v>
      </x:c>
      <x:c r="P807" s="142" t="n">
        <x:f>IF(M807&gt;0,N807/M807,"")</x:f>
        <x:v>0.14285714285714285</x:v>
      </x:c>
      <x:c r="Q807" s="141" t="n">
        <x:f>ROUND(L807*(1+'Assumptions'!$B$7)/'Assumptions'!$B$9,0)*'Assumptions'!$B$9</x:f>
        <x:v>265</x:v>
      </x:c>
      <x:c r="R807" s="141" t="n">
        <x:f>Q807-M807</x:f>
        <x:v>55</x:v>
      </x:c>
      <x:c r="S807" s="143" t="n">
        <x:f>'Assumptions'!$B$8</x:f>
        <x:v>12</x:v>
      </x:c>
      <x:c r="T807" s="141" t="n">
        <x:f>N807*S807</x:f>
        <x:v>360</x:v>
      </x:c>
      <x:c r="U807" s="139" t="str">
        <x:v>Source Valid</x:v>
      </x:c>
      <x:c r="V807" s="139" t="str">
        <x:v>High</x:v>
      </x:c>
      <x:c r="W807" s="147" t="str">
        <x:v>Source wholesale and buying prices retained</x:v>
      </x:c>
      <x:c r="X807" s="139" t="str">
        <x:v>Ready</x:v>
      </x:c>
      <x:c r="Y807" s="144" t="b">
        <x:v>1</x:v>
      </x:c>
      <x:c r="Z807" s="139" t="str">
        <x:v>WS RATES.pdf</x:v>
      </x:c>
      <x:c r="AA807" s="139" t="n">
        <x:v>23</x:v>
      </x:c>
      <x:c r="AB807" s="139" t="n">
        <x:v>15</x:v>
      </x:c>
      <x:c r="AC807" s="139" t="str">
        <x:v>LUNCH BOX magic</x:v>
      </x:c>
      <x:c r="AD807" s="145" t="n">
        <x:v>240</x:v>
      </x:c>
      <x:c r="AE807" s="147" t="str">
        <x:v>Merged across PDFs — Exact/source-linked match</x:v>
      </x:c>
      <x:c r="AF807" s="147" t="str">
        <x:v>Exact WS RATES.pdf name</x:v>
      </x:c>
      <x:c r="AG807" s="147" t="str">
        <x:v>Exact WS RATES.pdf category</x:v>
      </x:c>
      <x:c r="AH807" s="139" t="str">
        <x:v>WS-RATES:23:15</x:v>
      </x:c>
      <x:c r="AI807" s="146"/>
      <x:c r="AJ807" s="146"/>
      <x:c r="AK807" s="146"/>
      <x:c r="AL807" s="146"/>
      <x:c r="AM807" s="146"/>
      <x:c r="AN807" s="147" t="str"/>
    </x:row>
    <x:row r="808">
      <x:c r="A808" s="139" t="str">
        <x:v>RS-000807</x:v>
      </x:c>
      <x:c r="B808" s="147" t="str">
        <x:v>WATER BOTTLE SPARKLE</x:v>
      </x:c>
      <x:c r="C808" s="139" t="str">
        <x:v>CHINA</x:v>
      </x:c>
      <x:c r="D808" s="139" t="str">
        <x:v>Both</x:v>
      </x:c>
      <x:c r="E808" s="147" t="str">
        <x:v>From initial classified workbook</x:v>
      </x:c>
      <x:c r="F808" s="139" t="str">
        <x:v>Piece</x:v>
      </x:c>
      <x:c r="G808" s="139"/>
      <x:c r="H808" s="139" t="str">
        <x:v>Not stated</x:v>
      </x:c>
      <x:c r="I808" s="139" t="str">
        <x:v>PKR</x:v>
      </x:c>
      <x:c r="J808" s="140" t="n">
        <x:v>240</x:v>
      </x:c>
      <x:c r="K808" s="140" t="n">
        <x:v>205</x:v>
      </x:c>
      <x:c r="L808" s="140" t="n">
        <x:v>240</x:v>
      </x:c>
      <x:c r="M808" s="140" t="n">
        <x:v>205</x:v>
      </x:c>
      <x:c r="N808" s="141" t="n">
        <x:f>L808-M808</x:f>
        <x:v>35</x:v>
      </x:c>
      <x:c r="O808" s="142" t="n">
        <x:f>IF(L808&gt;0,N808/L808,"")</x:f>
        <x:v>0.14583333333333334</x:v>
      </x:c>
      <x:c r="P808" s="142" t="n">
        <x:f>IF(M808&gt;0,N808/M808,"")</x:f>
        <x:v>0.17073170731707318</x:v>
      </x:c>
      <x:c r="Q808" s="141" t="n">
        <x:f>ROUND(L808*(1+'Assumptions'!$B$7)/'Assumptions'!$B$9,0)*'Assumptions'!$B$9</x:f>
        <x:v>265</x:v>
      </x:c>
      <x:c r="R808" s="141" t="n">
        <x:f>Q808-M808</x:f>
        <x:v>60</x:v>
      </x:c>
      <x:c r="S808" s="143" t="n">
        <x:f>'Assumptions'!$B$8</x:f>
        <x:v>12</x:v>
      </x:c>
      <x:c r="T808" s="141" t="n">
        <x:f>N808*S808</x:f>
        <x:v>420</x:v>
      </x:c>
      <x:c r="U808" s="139" t="str">
        <x:v>Source Valid</x:v>
      </x:c>
      <x:c r="V808" s="139" t="str">
        <x:v>High</x:v>
      </x:c>
      <x:c r="W808" s="147" t="str">
        <x:v>Source wholesale and buying prices retained</x:v>
      </x:c>
      <x:c r="X808" s="139" t="str">
        <x:v>Ready</x:v>
      </x:c>
      <x:c r="Y808" s="144" t="b">
        <x:v>1</x:v>
      </x:c>
      <x:c r="Z808" s="139" t="str">
        <x:v>WS RATES.pdf</x:v>
      </x:c>
      <x:c r="AA808" s="139" t="n">
        <x:v>23</x:v>
      </x:c>
      <x:c r="AB808" s="139" t="n">
        <x:v>16</x:v>
      </x:c>
      <x:c r="AC808" s="139" t="str">
        <x:v>WATER BOTTLE SPARKLE</x:v>
      </x:c>
      <x:c r="AD808" s="145" t="n">
        <x:v>240</x:v>
      </x:c>
      <x:c r="AE808" s="147" t="str">
        <x:v>Merged across PDFs — Exact/source-linked match</x:v>
      </x:c>
      <x:c r="AF808" s="147" t="str">
        <x:v>Exact WS RATES.pdf name</x:v>
      </x:c>
      <x:c r="AG808" s="147" t="str">
        <x:v>Exact WS RATES.pdf category</x:v>
      </x:c>
      <x:c r="AH808" s="139" t="str">
        <x:v>WS-RATES:23:16</x:v>
      </x:c>
      <x:c r="AI808" s="146"/>
      <x:c r="AJ808" s="146"/>
      <x:c r="AK808" s="146"/>
      <x:c r="AL808" s="146"/>
      <x:c r="AM808" s="146"/>
      <x:c r="AN808" s="147" t="str"/>
    </x:row>
    <x:row r="809">
      <x:c r="A809" s="139" t="str">
        <x:v>RS-000808</x:v>
      </x:c>
      <x:c r="B809" s="147" t="str">
        <x:v>WATER BOTTLE CROWN</x:v>
      </x:c>
      <x:c r="C809" s="139" t="str">
        <x:v>CHINA</x:v>
      </x:c>
      <x:c r="D809" s="139" t="str">
        <x:v>Both</x:v>
      </x:c>
      <x:c r="E809" s="147" t="str">
        <x:v>From initial classified workbook</x:v>
      </x:c>
      <x:c r="F809" s="139" t="str">
        <x:v>Piece</x:v>
      </x:c>
      <x:c r="G809" s="139"/>
      <x:c r="H809" s="139" t="str">
        <x:v>Not stated</x:v>
      </x:c>
      <x:c r="I809" s="139" t="str">
        <x:v>PKR</x:v>
      </x:c>
      <x:c r="J809" s="140" t="n">
        <x:v>250</x:v>
      </x:c>
      <x:c r="K809" s="140" t="n">
        <x:v>225</x:v>
      </x:c>
      <x:c r="L809" s="140" t="n">
        <x:v>250</x:v>
      </x:c>
      <x:c r="M809" s="140" t="n">
        <x:v>225</x:v>
      </x:c>
      <x:c r="N809" s="141" t="n">
        <x:f>L809-M809</x:f>
        <x:v>25</x:v>
      </x:c>
      <x:c r="O809" s="142" t="n">
        <x:f>IF(L809&gt;0,N809/L809,"")</x:f>
        <x:v>0.1</x:v>
      </x:c>
      <x:c r="P809" s="142" t="n">
        <x:f>IF(M809&gt;0,N809/M809,"")</x:f>
        <x:v>0.1111111111111111</x:v>
      </x:c>
      <x:c r="Q809" s="141" t="n">
        <x:f>ROUND(L809*(1+'Assumptions'!$B$7)/'Assumptions'!$B$9,0)*'Assumptions'!$B$9</x:f>
        <x:v>275</x:v>
      </x:c>
      <x:c r="R809" s="141" t="n">
        <x:f>Q809-M809</x:f>
        <x:v>50</x:v>
      </x:c>
      <x:c r="S809" s="143" t="n">
        <x:f>'Assumptions'!$B$8</x:f>
        <x:v>12</x:v>
      </x:c>
      <x:c r="T809" s="141" t="n">
        <x:f>N809*S809</x:f>
        <x:v>300</x:v>
      </x:c>
      <x:c r="U809" s="139" t="str">
        <x:v>Source Valid</x:v>
      </x:c>
      <x:c r="V809" s="139" t="str">
        <x:v>High</x:v>
      </x:c>
      <x:c r="W809" s="147" t="str">
        <x:v>Source wholesale and buying prices retained</x:v>
      </x:c>
      <x:c r="X809" s="139" t="str">
        <x:v>Ready</x:v>
      </x:c>
      <x:c r="Y809" s="144" t="b">
        <x:v>1</x:v>
      </x:c>
      <x:c r="Z809" s="139" t="str">
        <x:v>WS RATES.pdf</x:v>
      </x:c>
      <x:c r="AA809" s="139" t="n">
        <x:v>23</x:v>
      </x:c>
      <x:c r="AB809" s="139" t="n">
        <x:v>17</x:v>
      </x:c>
      <x:c r="AC809" s="139" t="str">
        <x:v>WATER BOTTLE CROWN</x:v>
      </x:c>
      <x:c r="AD809" s="145" t="n">
        <x:v>250</x:v>
      </x:c>
      <x:c r="AE809" s="147" t="str">
        <x:v>Merged across PDFs — Exact/source-linked match</x:v>
      </x:c>
      <x:c r="AF809" s="147" t="str">
        <x:v>Exact WS RATES.pdf name</x:v>
      </x:c>
      <x:c r="AG809" s="147" t="str">
        <x:v>Exact WS RATES.pdf category</x:v>
      </x:c>
      <x:c r="AH809" s="139" t="str">
        <x:v>WS-RATES:23:17</x:v>
      </x:c>
      <x:c r="AI809" s="146"/>
      <x:c r="AJ809" s="146"/>
      <x:c r="AK809" s="146"/>
      <x:c r="AL809" s="146"/>
      <x:c r="AM809" s="146"/>
      <x:c r="AN809" s="147" t="str"/>
    </x:row>
    <x:row r="810">
      <x:c r="A810" s="139" t="str">
        <x:v>RS-000809</x:v>
      </x:c>
      <x:c r="B810" s="147" t="str">
        <x:v>LUNCH BOX BUTTER FLY</x:v>
      </x:c>
      <x:c r="C810" s="139" t="str">
        <x:v>CHINA</x:v>
      </x:c>
      <x:c r="D810" s="139" t="str">
        <x:v>Both</x:v>
      </x:c>
      <x:c r="E810" s="147" t="str">
        <x:v>From initial classified workbook</x:v>
      </x:c>
      <x:c r="F810" s="139" t="str">
        <x:v>Box</x:v>
      </x:c>
      <x:c r="G810" s="139"/>
      <x:c r="H810" s="139" t="str">
        <x:v>Not stated</x:v>
      </x:c>
      <x:c r="I810" s="139" t="str">
        <x:v>PKR</x:v>
      </x:c>
      <x:c r="J810" s="140" t="n">
        <x:v>200</x:v>
      </x:c>
      <x:c r="K810" s="140" t="n">
        <x:v>155</x:v>
      </x:c>
      <x:c r="L810" s="140" t="n">
        <x:v>200</x:v>
      </x:c>
      <x:c r="M810" s="140" t="n">
        <x:v>155</x:v>
      </x:c>
      <x:c r="N810" s="141" t="n">
        <x:f>L810-M810</x:f>
        <x:v>45</x:v>
      </x:c>
      <x:c r="O810" s="142" t="n">
        <x:f>IF(L810&gt;0,N810/L810,"")</x:f>
        <x:v>0.225</x:v>
      </x:c>
      <x:c r="P810" s="142" t="n">
        <x:f>IF(M810&gt;0,N810/M810,"")</x:f>
        <x:v>0.2903225806451613</x:v>
      </x:c>
      <x:c r="Q810" s="141" t="n">
        <x:f>ROUND(L810*(1+'Assumptions'!$B$7)/'Assumptions'!$B$9,0)*'Assumptions'!$B$9</x:f>
        <x:v>220</x:v>
      </x:c>
      <x:c r="R810" s="141" t="n">
        <x:f>Q810-M810</x:f>
        <x:v>65</x:v>
      </x:c>
      <x:c r="S810" s="143" t="n">
        <x:f>'Assumptions'!$B$8</x:f>
        <x:v>12</x:v>
      </x:c>
      <x:c r="T810" s="141" t="n">
        <x:f>N810*S810</x:f>
        <x:v>540</x:v>
      </x:c>
      <x:c r="U810" s="139" t="str">
        <x:v>Source Valid</x:v>
      </x:c>
      <x:c r="V810" s="139" t="str">
        <x:v>High</x:v>
      </x:c>
      <x:c r="W810" s="147" t="str">
        <x:v>Source wholesale and buying prices retained</x:v>
      </x:c>
      <x:c r="X810" s="139" t="str">
        <x:v>Ready</x:v>
      </x:c>
      <x:c r="Y810" s="144" t="b">
        <x:v>1</x:v>
      </x:c>
      <x:c r="Z810" s="139" t="str">
        <x:v>WS RATES.pdf</x:v>
      </x:c>
      <x:c r="AA810" s="139" t="n">
        <x:v>23</x:v>
      </x:c>
      <x:c r="AB810" s="139" t="n">
        <x:v>18</x:v>
      </x:c>
      <x:c r="AC810" s="139" t="str">
        <x:v>LUNCH BOX BUTTER FLY</x:v>
      </x:c>
      <x:c r="AD810" s="145" t="n">
        <x:v>200</x:v>
      </x:c>
      <x:c r="AE810" s="147" t="str">
        <x:v>Merged across PDFs — Exact/source-linked match</x:v>
      </x:c>
      <x:c r="AF810" s="147" t="str">
        <x:v>Exact WS RATES.pdf name</x:v>
      </x:c>
      <x:c r="AG810" s="147" t="str">
        <x:v>Exact WS RATES.pdf category</x:v>
      </x:c>
      <x:c r="AH810" s="139" t="str">
        <x:v>WS-RATES:23:18</x:v>
      </x:c>
      <x:c r="AI810" s="146"/>
      <x:c r="AJ810" s="146"/>
      <x:c r="AK810" s="146"/>
      <x:c r="AL810" s="146"/>
      <x:c r="AM810" s="146"/>
      <x:c r="AN810" s="147" t="str"/>
    </x:row>
    <x:row r="811">
      <x:c r="A811" s="139" t="str">
        <x:v>RS-000810</x:v>
      </x:c>
      <x:c r="B811" s="147" t="str">
        <x:v>WATER BOTTLE SPORTAGE</x:v>
      </x:c>
      <x:c r="C811" s="139" t="str">
        <x:v>CHINA</x:v>
      </x:c>
      <x:c r="D811" s="139" t="str">
        <x:v>Both</x:v>
      </x:c>
      <x:c r="E811" s="147" t="str">
        <x:v>From initial classified workbook</x:v>
      </x:c>
      <x:c r="F811" s="139" t="str">
        <x:v>Piece</x:v>
      </x:c>
      <x:c r="G811" s="139"/>
      <x:c r="H811" s="139" t="str">
        <x:v>Not stated</x:v>
      </x:c>
      <x:c r="I811" s="139" t="str">
        <x:v>PKR</x:v>
      </x:c>
      <x:c r="J811" s="140" t="n">
        <x:v>220</x:v>
      </x:c>
      <x:c r="K811" s="140" t="n">
        <x:v>190</x:v>
      </x:c>
      <x:c r="L811" s="140" t="n">
        <x:v>220</x:v>
      </x:c>
      <x:c r="M811" s="140" t="n">
        <x:v>190</x:v>
      </x:c>
      <x:c r="N811" s="141" t="n">
        <x:f>L811-M811</x:f>
        <x:v>30</x:v>
      </x:c>
      <x:c r="O811" s="142" t="n">
        <x:f>IF(L811&gt;0,N811/L811,"")</x:f>
        <x:v>0.13636363636363635</x:v>
      </x:c>
      <x:c r="P811" s="142" t="n">
        <x:f>IF(M811&gt;0,N811/M811,"")</x:f>
        <x:v>0.15789473684210525</x:v>
      </x:c>
      <x:c r="Q811" s="141" t="n">
        <x:f>ROUND(L811*(1+'Assumptions'!$B$7)/'Assumptions'!$B$9,0)*'Assumptions'!$B$9</x:f>
        <x:v>240</x:v>
      </x:c>
      <x:c r="R811" s="141" t="n">
        <x:f>Q811-M811</x:f>
        <x:v>50</x:v>
      </x:c>
      <x:c r="S811" s="143" t="n">
        <x:f>'Assumptions'!$B$8</x:f>
        <x:v>12</x:v>
      </x:c>
      <x:c r="T811" s="141" t="n">
        <x:f>N811*S811</x:f>
        <x:v>360</x:v>
      </x:c>
      <x:c r="U811" s="139" t="str">
        <x:v>Source Valid</x:v>
      </x:c>
      <x:c r="V811" s="139" t="str">
        <x:v>High</x:v>
      </x:c>
      <x:c r="W811" s="147" t="str">
        <x:v>Source wholesale and buying prices retained</x:v>
      </x:c>
      <x:c r="X811" s="139" t="str">
        <x:v>Ready</x:v>
      </x:c>
      <x:c r="Y811" s="144" t="b">
        <x:v>1</x:v>
      </x:c>
      <x:c r="Z811" s="139" t="str">
        <x:v>WS RATES.pdf</x:v>
      </x:c>
      <x:c r="AA811" s="139" t="n">
        <x:v>23</x:v>
      </x:c>
      <x:c r="AB811" s="139" t="n">
        <x:v>19</x:v>
      </x:c>
      <x:c r="AC811" s="139" t="str">
        <x:v>WATER BOTTLE SPORTAGE</x:v>
      </x:c>
      <x:c r="AD811" s="145" t="n">
        <x:v>220</x:v>
      </x:c>
      <x:c r="AE811" s="147" t="str">
        <x:v>Merged across PDFs — Exact/source-linked match</x:v>
      </x:c>
      <x:c r="AF811" s="147" t="str">
        <x:v>Exact WS RATES.pdf name</x:v>
      </x:c>
      <x:c r="AG811" s="147" t="str">
        <x:v>Exact WS RATES.pdf category</x:v>
      </x:c>
      <x:c r="AH811" s="139" t="str">
        <x:v>WS-RATES:23:19</x:v>
      </x:c>
      <x:c r="AI811" s="146"/>
      <x:c r="AJ811" s="146"/>
      <x:c r="AK811" s="146"/>
      <x:c r="AL811" s="146"/>
      <x:c r="AM811" s="146"/>
      <x:c r="AN811" s="147" t="str"/>
    </x:row>
    <x:row r="812">
      <x:c r="A812" s="139" t="str">
        <x:v>RS-000811</x:v>
      </x:c>
      <x:c r="B812" s="147" t="str">
        <x:v>LUNCH BOX JUMBO</x:v>
      </x:c>
      <x:c r="C812" s="139" t="str">
        <x:v>CHINA</x:v>
      </x:c>
      <x:c r="D812" s="139" t="str">
        <x:v>Both</x:v>
      </x:c>
      <x:c r="E812" s="147" t="str">
        <x:v>From initial classified workbook</x:v>
      </x:c>
      <x:c r="F812" s="139" t="str">
        <x:v>Box</x:v>
      </x:c>
      <x:c r="G812" s="139"/>
      <x:c r="H812" s="139" t="str">
        <x:v>Not stated</x:v>
      </x:c>
      <x:c r="I812" s="139" t="str">
        <x:v>PKR</x:v>
      </x:c>
      <x:c r="J812" s="140" t="n">
        <x:v>220</x:v>
      </x:c>
      <x:c r="K812" s="140" t="n">
        <x:v>190</x:v>
      </x:c>
      <x:c r="L812" s="140" t="n">
        <x:v>220</x:v>
      </x:c>
      <x:c r="M812" s="140" t="n">
        <x:v>190</x:v>
      </x:c>
      <x:c r="N812" s="141" t="n">
        <x:f>L812-M812</x:f>
        <x:v>30</x:v>
      </x:c>
      <x:c r="O812" s="142" t="n">
        <x:f>IF(L812&gt;0,N812/L812,"")</x:f>
        <x:v>0.13636363636363635</x:v>
      </x:c>
      <x:c r="P812" s="142" t="n">
        <x:f>IF(M812&gt;0,N812/M812,"")</x:f>
        <x:v>0.15789473684210525</x:v>
      </x:c>
      <x:c r="Q812" s="141" t="n">
        <x:f>ROUND(L812*(1+'Assumptions'!$B$7)/'Assumptions'!$B$9,0)*'Assumptions'!$B$9</x:f>
        <x:v>240</x:v>
      </x:c>
      <x:c r="R812" s="141" t="n">
        <x:f>Q812-M812</x:f>
        <x:v>50</x:v>
      </x:c>
      <x:c r="S812" s="143" t="n">
        <x:f>'Assumptions'!$B$8</x:f>
        <x:v>12</x:v>
      </x:c>
      <x:c r="T812" s="141" t="n">
        <x:f>N812*S812</x:f>
        <x:v>360</x:v>
      </x:c>
      <x:c r="U812" s="139" t="str">
        <x:v>Source Valid</x:v>
      </x:c>
      <x:c r="V812" s="139" t="str">
        <x:v>High</x:v>
      </x:c>
      <x:c r="W812" s="147" t="str">
        <x:v>Source wholesale and buying prices retained</x:v>
      </x:c>
      <x:c r="X812" s="139" t="str">
        <x:v>Ready</x:v>
      </x:c>
      <x:c r="Y812" s="144" t="b">
        <x:v>1</x:v>
      </x:c>
      <x:c r="Z812" s="139" t="str">
        <x:v>WS RATES.pdf</x:v>
      </x:c>
      <x:c r="AA812" s="139" t="n">
        <x:v>23</x:v>
      </x:c>
      <x:c r="AB812" s="139" t="n">
        <x:v>20</x:v>
      </x:c>
      <x:c r="AC812" s="139" t="str">
        <x:v>LUNCH BOX JUMBO</x:v>
      </x:c>
      <x:c r="AD812" s="145" t="n">
        <x:v>220</x:v>
      </x:c>
      <x:c r="AE812" s="147" t="str">
        <x:v>Merged across PDFs — Exact/source-linked match</x:v>
      </x:c>
      <x:c r="AF812" s="147" t="str">
        <x:v>Exact WS RATES.pdf name</x:v>
      </x:c>
      <x:c r="AG812" s="147" t="str">
        <x:v>Exact WS RATES.pdf category</x:v>
      </x:c>
      <x:c r="AH812" s="139" t="str">
        <x:v>WS-RATES:23:20</x:v>
      </x:c>
      <x:c r="AI812" s="146"/>
      <x:c r="AJ812" s="146"/>
      <x:c r="AK812" s="146"/>
      <x:c r="AL812" s="146"/>
      <x:c r="AM812" s="146"/>
      <x:c r="AN812" s="147" t="str"/>
    </x:row>
    <x:row r="813">
      <x:c r="A813" s="139" t="str">
        <x:v>RS-000812</x:v>
      </x:c>
      <x:c r="B813" s="147" t="str">
        <x:v>LUNCH BOX SLASH</x:v>
      </x:c>
      <x:c r="C813" s="139" t="str">
        <x:v>CHINA</x:v>
      </x:c>
      <x:c r="D813" s="139" t="str">
        <x:v>Both</x:v>
      </x:c>
      <x:c r="E813" s="147" t="str">
        <x:v>From initial classified workbook</x:v>
      </x:c>
      <x:c r="F813" s="139" t="str">
        <x:v>Box</x:v>
      </x:c>
      <x:c r="G813" s="139"/>
      <x:c r="H813" s="139" t="str">
        <x:v>Not stated</x:v>
      </x:c>
      <x:c r="I813" s="139" t="str">
        <x:v>PKR</x:v>
      </x:c>
      <x:c r="J813" s="140" t="n">
        <x:v>220</x:v>
      </x:c>
      <x:c r="K813" s="140" t="n">
        <x:v>190</x:v>
      </x:c>
      <x:c r="L813" s="140" t="n">
        <x:v>220</x:v>
      </x:c>
      <x:c r="M813" s="140" t="n">
        <x:v>190</x:v>
      </x:c>
      <x:c r="N813" s="141" t="n">
        <x:f>L813-M813</x:f>
        <x:v>30</x:v>
      </x:c>
      <x:c r="O813" s="142" t="n">
        <x:f>IF(L813&gt;0,N813/L813,"")</x:f>
        <x:v>0.13636363636363635</x:v>
      </x:c>
      <x:c r="P813" s="142" t="n">
        <x:f>IF(M813&gt;0,N813/M813,"")</x:f>
        <x:v>0.15789473684210525</x:v>
      </x:c>
      <x:c r="Q813" s="141" t="n">
        <x:f>ROUND(L813*(1+'Assumptions'!$B$7)/'Assumptions'!$B$9,0)*'Assumptions'!$B$9</x:f>
        <x:v>240</x:v>
      </x:c>
      <x:c r="R813" s="141" t="n">
        <x:f>Q813-M813</x:f>
        <x:v>50</x:v>
      </x:c>
      <x:c r="S813" s="143" t="n">
        <x:f>'Assumptions'!$B$8</x:f>
        <x:v>12</x:v>
      </x:c>
      <x:c r="T813" s="141" t="n">
        <x:f>N813*S813</x:f>
        <x:v>360</x:v>
      </x:c>
      <x:c r="U813" s="139" t="str">
        <x:v>Source Valid</x:v>
      </x:c>
      <x:c r="V813" s="139" t="str">
        <x:v>High</x:v>
      </x:c>
      <x:c r="W813" s="147" t="str">
        <x:v>Source wholesale and buying prices retained</x:v>
      </x:c>
      <x:c r="X813" s="139" t="str">
        <x:v>Ready</x:v>
      </x:c>
      <x:c r="Y813" s="144" t="b">
        <x:v>1</x:v>
      </x:c>
      <x:c r="Z813" s="139" t="str">
        <x:v>WS RATES.pdf</x:v>
      </x:c>
      <x:c r="AA813" s="139" t="n">
        <x:v>23</x:v>
      </x:c>
      <x:c r="AB813" s="139" t="n">
        <x:v>21</x:v>
      </x:c>
      <x:c r="AC813" s="139" t="str">
        <x:v>LUNCH BOX SLASH</x:v>
      </x:c>
      <x:c r="AD813" s="145" t="n">
        <x:v>220</x:v>
      </x:c>
      <x:c r="AE813" s="147" t="str">
        <x:v>Merged across PDFs — Exact/source-linked match</x:v>
      </x:c>
      <x:c r="AF813" s="147" t="str">
        <x:v>Exact WS RATES.pdf name</x:v>
      </x:c>
      <x:c r="AG813" s="147" t="str">
        <x:v>Exact WS RATES.pdf category</x:v>
      </x:c>
      <x:c r="AH813" s="139" t="str">
        <x:v>WS-RATES:23:21</x:v>
      </x:c>
      <x:c r="AI813" s="146"/>
      <x:c r="AJ813" s="146"/>
      <x:c r="AK813" s="146"/>
      <x:c r="AL813" s="146"/>
      <x:c r="AM813" s="146"/>
      <x:c r="AN813" s="147" t="str"/>
    </x:row>
    <x:row r="814">
      <x:c r="A814" s="139" t="str">
        <x:v>RS-000813</x:v>
      </x:c>
      <x:c r="B814" s="147" t="str">
        <x:v>SUBHAN KHALI PENCIL BOX</x:v>
      </x:c>
      <x:c r="C814" s="139" t="str">
        <x:v>CHINA</x:v>
      </x:c>
      <x:c r="D814" s="139" t="str">
        <x:v>Both</x:v>
      </x:c>
      <x:c r="E814" s="147" t="str">
        <x:v>From initial classified workbook</x:v>
      </x:c>
      <x:c r="F814" s="139" t="str">
        <x:v>Box</x:v>
      </x:c>
      <x:c r="G814" s="139"/>
      <x:c r="H814" s="139" t="str">
        <x:v>Not stated</x:v>
      </x:c>
      <x:c r="I814" s="139" t="str">
        <x:v>PKR</x:v>
      </x:c>
      <x:c r="J814" s="140" t="n">
        <x:v>75</x:v>
      </x:c>
      <x:c r="K814" s="140" t="n">
        <x:v>68</x:v>
      </x:c>
      <x:c r="L814" s="140" t="n">
        <x:v>75</x:v>
      </x:c>
      <x:c r="M814" s="140" t="n">
        <x:v>68</x:v>
      </x:c>
      <x:c r="N814" s="141" t="n">
        <x:f>L814-M814</x:f>
        <x:v>7</x:v>
      </x:c>
      <x:c r="O814" s="142" t="n">
        <x:f>IF(L814&gt;0,N814/L814,"")</x:f>
        <x:v>0.09333333333333334</x:v>
      </x:c>
      <x:c r="P814" s="142" t="n">
        <x:f>IF(M814&gt;0,N814/M814,"")</x:f>
        <x:v>0.10294117647058823</x:v>
      </x:c>
      <x:c r="Q814" s="141" t="n">
        <x:f>ROUND(L814*(1+'Assumptions'!$B$7)/'Assumptions'!$B$9,0)*'Assumptions'!$B$9</x:f>
        <x:v>85</x:v>
      </x:c>
      <x:c r="R814" s="141" t="n">
        <x:f>Q814-M814</x:f>
        <x:v>17</x:v>
      </x:c>
      <x:c r="S814" s="143" t="n">
        <x:f>'Assumptions'!$B$8</x:f>
        <x:v>12</x:v>
      </x:c>
      <x:c r="T814" s="141" t="n">
        <x:f>N814*S814</x:f>
        <x:v>84</x:v>
      </x:c>
      <x:c r="U814" s="139" t="str">
        <x:v>Source Valid</x:v>
      </x:c>
      <x:c r="V814" s="139" t="str">
        <x:v>High</x:v>
      </x:c>
      <x:c r="W814" s="147" t="str">
        <x:v>Source wholesale and buying prices retained</x:v>
      </x:c>
      <x:c r="X814" s="139" t="str">
        <x:v>Ready</x:v>
      </x:c>
      <x:c r="Y814" s="144" t="b">
        <x:v>1</x:v>
      </x:c>
      <x:c r="Z814" s="139" t="str">
        <x:v>WS RATES.pdf</x:v>
      </x:c>
      <x:c r="AA814" s="139" t="n">
        <x:v>23</x:v>
      </x:c>
      <x:c r="AB814" s="139" t="n">
        <x:v>22</x:v>
      </x:c>
      <x:c r="AC814" s="139" t="str">
        <x:v>SUBHAN KHALI PENCIL BOX</x:v>
      </x:c>
      <x:c r="AD814" s="145" t="n">
        <x:v>75</x:v>
      </x:c>
      <x:c r="AE814" s="147" t="str">
        <x:v>Merged across PDFs — Exact/source-linked match</x:v>
      </x:c>
      <x:c r="AF814" s="147" t="str">
        <x:v>Exact WS RATES.pdf name</x:v>
      </x:c>
      <x:c r="AG814" s="147" t="str">
        <x:v>Exact WS RATES.pdf category</x:v>
      </x:c>
      <x:c r="AH814" s="139" t="str">
        <x:v>WS-RATES:23:22</x:v>
      </x:c>
      <x:c r="AI814" s="146"/>
      <x:c r="AJ814" s="146"/>
      <x:c r="AK814" s="146"/>
      <x:c r="AL814" s="146"/>
      <x:c r="AM814" s="146"/>
      <x:c r="AN814" s="147" t="str"/>
    </x:row>
    <x:row r="815">
      <x:c r="A815" s="139" t="str">
        <x:v>RS-000814</x:v>
      </x:c>
      <x:c r="B815" s="147" t="str">
        <x:v>LUNCH BOX SANDWICH</x:v>
      </x:c>
      <x:c r="C815" s="139" t="str">
        <x:v>CHINA</x:v>
      </x:c>
      <x:c r="D815" s="139" t="str">
        <x:v>Both</x:v>
      </x:c>
      <x:c r="E815" s="147" t="str">
        <x:v>From initial classified workbook</x:v>
      </x:c>
      <x:c r="F815" s="139" t="str">
        <x:v>Box</x:v>
      </x:c>
      <x:c r="G815" s="139"/>
      <x:c r="H815" s="139" t="str">
        <x:v>Not stated</x:v>
      </x:c>
      <x:c r="I815" s="139" t="str">
        <x:v>PKR</x:v>
      </x:c>
      <x:c r="J815" s="140" t="n">
        <x:v>220</x:v>
      </x:c>
      <x:c r="K815" s="140" t="n">
        <x:v>190</x:v>
      </x:c>
      <x:c r="L815" s="140" t="n">
        <x:v>220</x:v>
      </x:c>
      <x:c r="M815" s="140" t="n">
        <x:v>190</x:v>
      </x:c>
      <x:c r="N815" s="141" t="n">
        <x:f>L815-M815</x:f>
        <x:v>30</x:v>
      </x:c>
      <x:c r="O815" s="142" t="n">
        <x:f>IF(L815&gt;0,N815/L815,"")</x:f>
        <x:v>0.13636363636363635</x:v>
      </x:c>
      <x:c r="P815" s="142" t="n">
        <x:f>IF(M815&gt;0,N815/M815,"")</x:f>
        <x:v>0.15789473684210525</x:v>
      </x:c>
      <x:c r="Q815" s="141" t="n">
        <x:f>ROUND(L815*(1+'Assumptions'!$B$7)/'Assumptions'!$B$9,0)*'Assumptions'!$B$9</x:f>
        <x:v>240</x:v>
      </x:c>
      <x:c r="R815" s="141" t="n">
        <x:f>Q815-M815</x:f>
        <x:v>50</x:v>
      </x:c>
      <x:c r="S815" s="143" t="n">
        <x:f>'Assumptions'!$B$8</x:f>
        <x:v>12</x:v>
      </x:c>
      <x:c r="T815" s="141" t="n">
        <x:f>N815*S815</x:f>
        <x:v>360</x:v>
      </x:c>
      <x:c r="U815" s="139" t="str">
        <x:v>Source Valid</x:v>
      </x:c>
      <x:c r="V815" s="139" t="str">
        <x:v>High</x:v>
      </x:c>
      <x:c r="W815" s="147" t="str">
        <x:v>Source wholesale and buying prices retained</x:v>
      </x:c>
      <x:c r="X815" s="139" t="str">
        <x:v>Ready</x:v>
      </x:c>
      <x:c r="Y815" s="144" t="b">
        <x:v>1</x:v>
      </x:c>
      <x:c r="Z815" s="139" t="str">
        <x:v>WS RATES.pdf</x:v>
      </x:c>
      <x:c r="AA815" s="139" t="n">
        <x:v>23</x:v>
      </x:c>
      <x:c r="AB815" s="139" t="n">
        <x:v>23</x:v>
      </x:c>
      <x:c r="AC815" s="139" t="str">
        <x:v>LUNCH BOX SANDWICH</x:v>
      </x:c>
      <x:c r="AD815" s="145" t="n">
        <x:v>220</x:v>
      </x:c>
      <x:c r="AE815" s="147" t="str">
        <x:v>Merged across PDFs — Exact/source-linked match</x:v>
      </x:c>
      <x:c r="AF815" s="147" t="str">
        <x:v>Exact WS RATES.pdf name</x:v>
      </x:c>
      <x:c r="AG815" s="147" t="str">
        <x:v>Exact WS RATES.pdf category</x:v>
      </x:c>
      <x:c r="AH815" s="139" t="str">
        <x:v>WS-RATES:23:23</x:v>
      </x:c>
      <x:c r="AI815" s="146"/>
      <x:c r="AJ815" s="146"/>
      <x:c r="AK815" s="146"/>
      <x:c r="AL815" s="146"/>
      <x:c r="AM815" s="146"/>
      <x:c r="AN815" s="147" t="str"/>
    </x:row>
    <x:row r="816">
      <x:c r="A816" s="139" t="str">
        <x:v>RS-000815</x:v>
      </x:c>
      <x:c r="B816" s="147" t="str">
        <x:v>SIKKA PENCIL (4PC)</x:v>
      </x:c>
      <x:c r="C816" s="139" t="str">
        <x:v>PENCILS</x:v>
      </x:c>
      <x:c r="D816" s="139" t="str">
        <x:v>Wholesale/Bulk</x:v>
      </x:c>
      <x:c r="E816" s="147" t="str">
        <x:v>From initial classified workbook</x:v>
      </x:c>
      <x:c r="F816" s="139" t="str">
        <x:v>Pack</x:v>
      </x:c>
      <x:c r="G816" s="139" t="n">
        <x:v>4</x:v>
      </x:c>
      <x:c r="H816" s="139" t="str">
        <x:v>Parsed from product name</x:v>
      </x:c>
      <x:c r="I816" s="139" t="str">
        <x:v>PKR</x:v>
      </x:c>
      <x:c r="J816" s="140" t="n">
        <x:v>64</x:v>
      </x:c>
      <x:c r="K816" s="140" t="n">
        <x:v>55</x:v>
      </x:c>
      <x:c r="L816" s="140" t="n">
        <x:v>64</x:v>
      </x:c>
      <x:c r="M816" s="140" t="n">
        <x:v>55</x:v>
      </x:c>
      <x:c r="N816" s="141" t="n">
        <x:f>L816-M816</x:f>
        <x:v>9</x:v>
      </x:c>
      <x:c r="O816" s="142" t="n">
        <x:f>IF(L816&gt;0,N816/L816,"")</x:f>
        <x:v>0.140625</x:v>
      </x:c>
      <x:c r="P816" s="142" t="n">
        <x:f>IF(M816&gt;0,N816/M816,"")</x:f>
        <x:v>0.16363636363636364</x:v>
      </x:c>
      <x:c r="Q816" s="141" t="n">
        <x:f>ROUND(L816*(1+'Assumptions'!$B$7)/'Assumptions'!$B$9,0)*'Assumptions'!$B$9</x:f>
        <x:v>70</x:v>
      </x:c>
      <x:c r="R816" s="141" t="n">
        <x:f>Q816-M816</x:f>
        <x:v>15</x:v>
      </x:c>
      <x:c r="S816" s="143" t="n">
        <x:f>'Assumptions'!$B$8</x:f>
        <x:v>12</x:v>
      </x:c>
      <x:c r="T816" s="141" t="n">
        <x:f>N816*S816</x:f>
        <x:v>108</x:v>
      </x:c>
      <x:c r="U816" s="139" t="str">
        <x:v>Source Valid</x:v>
      </x:c>
      <x:c r="V816" s="139" t="str">
        <x:v>High</x:v>
      </x:c>
      <x:c r="W816" s="147" t="str">
        <x:v>Source wholesale and buying prices retained</x:v>
      </x:c>
      <x:c r="X816" s="139" t="str">
        <x:v>Ready</x:v>
      </x:c>
      <x:c r="Y816" s="144" t="b">
        <x:v>1</x:v>
      </x:c>
      <x:c r="Z816" s="139" t="str">
        <x:v>WS RATES.pdf</x:v>
      </x:c>
      <x:c r="AA816" s="139" t="n">
        <x:v>23</x:v>
      </x:c>
      <x:c r="AB816" s="139" t="n">
        <x:v>24</x:v>
      </x:c>
      <x:c r="AC816" s="139" t="str">
        <x:v>SIKKA PENCIL (4PC)</x:v>
      </x:c>
      <x:c r="AD816" s="145" t="n">
        <x:v>64</x:v>
      </x:c>
      <x:c r="AE816" s="147" t="str">
        <x:v>Merged across PDFs — Exact/source-linked match</x:v>
      </x:c>
      <x:c r="AF816" s="147" t="str">
        <x:v>Exact WS RATES.pdf name</x:v>
      </x:c>
      <x:c r="AG816" s="147" t="str">
        <x:v>Exact WS RATES.pdf category</x:v>
      </x:c>
      <x:c r="AH816" s="139" t="str">
        <x:v>WS-RATES:23:24</x:v>
      </x:c>
      <x:c r="AI816" s="146"/>
      <x:c r="AJ816" s="146"/>
      <x:c r="AK816" s="146"/>
      <x:c r="AL816" s="146"/>
      <x:c r="AM816" s="146"/>
      <x:c r="AN816" s="147" t="str"/>
    </x:row>
    <x:row r="817">
      <x:c r="A817" s="139" t="str">
        <x:v>RS-000816</x:v>
      </x:c>
      <x:c r="B817" s="147" t="str">
        <x:v>M&amp;G STAPLER PIN 23/15</x:v>
      </x:c>
      <x:c r="C817" s="139" t="str">
        <x:v>STAPLER PIN</x:v>
      </x:c>
      <x:c r="D817" s="139" t="str">
        <x:v>Both</x:v>
      </x:c>
      <x:c r="E817" s="147" t="str">
        <x:v>From initial classified workbook</x:v>
      </x:c>
      <x:c r="F817" s="139" t="str">
        <x:v>Piece</x:v>
      </x:c>
      <x:c r="G817" s="139"/>
      <x:c r="H817" s="139" t="str">
        <x:v>Not stated</x:v>
      </x:c>
      <x:c r="I817" s="139" t="str">
        <x:v>PKR</x:v>
      </x:c>
      <x:c r="J817" s="140" t="n">
        <x:v>275</x:v>
      </x:c>
      <x:c r="K817" s="140" t="n">
        <x:v>255</x:v>
      </x:c>
      <x:c r="L817" s="140" t="n">
        <x:v>275</x:v>
      </x:c>
      <x:c r="M817" s="140" t="n">
        <x:v>255</x:v>
      </x:c>
      <x:c r="N817" s="141" t="n">
        <x:f>L817-M817</x:f>
        <x:v>20</x:v>
      </x:c>
      <x:c r="O817" s="142" t="n">
        <x:f>IF(L817&gt;0,N817/L817,"")</x:f>
        <x:v>0.07272727272727272</x:v>
      </x:c>
      <x:c r="P817" s="142" t="n">
        <x:f>IF(M817&gt;0,N817/M817,"")</x:f>
        <x:v>0.0784313725490196</x:v>
      </x:c>
      <x:c r="Q817" s="141" t="n">
        <x:f>ROUND(L817*(1+'Assumptions'!$B$7)/'Assumptions'!$B$9,0)*'Assumptions'!$B$9</x:f>
        <x:v>305</x:v>
      </x:c>
      <x:c r="R817" s="141" t="n">
        <x:f>Q817-M817</x:f>
        <x:v>50</x:v>
      </x:c>
      <x:c r="S817" s="143" t="n">
        <x:f>'Assumptions'!$B$8</x:f>
        <x:v>12</x:v>
      </x:c>
      <x:c r="T817" s="141" t="n">
        <x:f>N817*S817</x:f>
        <x:v>240</x:v>
      </x:c>
      <x:c r="U817" s="139" t="str">
        <x:v>Source Valid</x:v>
      </x:c>
      <x:c r="V817" s="139" t="str">
        <x:v>High</x:v>
      </x:c>
      <x:c r="W817" s="147" t="str">
        <x:v>Source wholesale and buying prices retained</x:v>
      </x:c>
      <x:c r="X817" s="139" t="str">
        <x:v>Ready</x:v>
      </x:c>
      <x:c r="Y817" s="144" t="b">
        <x:v>1</x:v>
      </x:c>
      <x:c r="Z817" s="139" t="str">
        <x:v>WS RATES.pdf</x:v>
      </x:c>
      <x:c r="AA817" s="139" t="n">
        <x:v>23</x:v>
      </x:c>
      <x:c r="AB817" s="139" t="n">
        <x:v>25</x:v>
      </x:c>
      <x:c r="AC817" s="139" t="str">
        <x:v>M&amp;G STAPLER PIN 23/15</x:v>
      </x:c>
      <x:c r="AD817" s="145" t="n">
        <x:v>275</x:v>
      </x:c>
      <x:c r="AE817" s="147" t="str">
        <x:v>Merged across PDFs — Exact/source-linked match</x:v>
      </x:c>
      <x:c r="AF817" s="147" t="str">
        <x:v>Exact WS RATES.pdf name</x:v>
      </x:c>
      <x:c r="AG817" s="147" t="str">
        <x:v>Exact WS RATES.pdf category</x:v>
      </x:c>
      <x:c r="AH817" s="139" t="str">
        <x:v>WS-RATES:23:25</x:v>
      </x:c>
      <x:c r="AI817" s="146"/>
      <x:c r="AJ817" s="146"/>
      <x:c r="AK817" s="146"/>
      <x:c r="AL817" s="146"/>
      <x:c r="AM817" s="146"/>
      <x:c r="AN817" s="147" t="str"/>
    </x:row>
    <x:row r="818">
      <x:c r="A818" s="139" t="str">
        <x:v>RS-000817</x:v>
      </x:c>
      <x:c r="B818" s="147" t="str">
        <x:v>ATM CARD COVER 50PCS</x:v>
      </x:c>
      <x:c r="C818" s="139" t="str">
        <x:v>CARD COVER</x:v>
      </x:c>
      <x:c r="D818" s="139" t="str">
        <x:v>Wholesale/Bulk</x:v>
      </x:c>
      <x:c r="E818" s="147" t="str">
        <x:v>From initial classified workbook</x:v>
      </x:c>
      <x:c r="F818" s="139" t="str">
        <x:v>Pack</x:v>
      </x:c>
      <x:c r="G818" s="139" t="n">
        <x:v>50</x:v>
      </x:c>
      <x:c r="H818" s="139" t="str">
        <x:v>Parsed from product name</x:v>
      </x:c>
      <x:c r="I818" s="139" t="str">
        <x:v>PKR</x:v>
      </x:c>
      <x:c r="J818" s="140" t="n">
        <x:v>250</x:v>
      </x:c>
      <x:c r="K818" s="140" t="n">
        <x:v>200</x:v>
      </x:c>
      <x:c r="L818" s="140" t="n">
        <x:v>250</x:v>
      </x:c>
      <x:c r="M818" s="140" t="n">
        <x:v>200</x:v>
      </x:c>
      <x:c r="N818" s="141" t="n">
        <x:f>L818-M818</x:f>
        <x:v>50</x:v>
      </x:c>
      <x:c r="O818" s="142" t="n">
        <x:f>IF(L818&gt;0,N818/L818,"")</x:f>
        <x:v>0.2</x:v>
      </x:c>
      <x:c r="P818" s="142" t="n">
        <x:f>IF(M818&gt;0,N818/M818,"")</x:f>
        <x:v>0.25</x:v>
      </x:c>
      <x:c r="Q818" s="141" t="n">
        <x:f>ROUND(L818*(1+'Assumptions'!$B$7)/'Assumptions'!$B$9,0)*'Assumptions'!$B$9</x:f>
        <x:v>275</x:v>
      </x:c>
      <x:c r="R818" s="141" t="n">
        <x:f>Q818-M818</x:f>
        <x:v>75</x:v>
      </x:c>
      <x:c r="S818" s="143" t="n">
        <x:f>'Assumptions'!$B$8</x:f>
        <x:v>12</x:v>
      </x:c>
      <x:c r="T818" s="141" t="n">
        <x:f>N818*S818</x:f>
        <x:v>600</x:v>
      </x:c>
      <x:c r="U818" s="139" t="str">
        <x:v>Source Valid</x:v>
      </x:c>
      <x:c r="V818" s="139" t="str">
        <x:v>High</x:v>
      </x:c>
      <x:c r="W818" s="147" t="str">
        <x:v>Source wholesale and buying prices retained</x:v>
      </x:c>
      <x:c r="X818" s="139" t="str">
        <x:v>Ready</x:v>
      </x:c>
      <x:c r="Y818" s="144" t="b">
        <x:v>1</x:v>
      </x:c>
      <x:c r="Z818" s="139" t="str">
        <x:v>WS RATES.pdf</x:v>
      </x:c>
      <x:c r="AA818" s="139" t="n">
        <x:v>23</x:v>
      </x:c>
      <x:c r="AB818" s="139" t="n">
        <x:v>26</x:v>
      </x:c>
      <x:c r="AC818" s="139" t="str">
        <x:v>ATM CARD COVER 50PCS</x:v>
      </x:c>
      <x:c r="AD818" s="145" t="n">
        <x:v>250</x:v>
      </x:c>
      <x:c r="AE818" s="147" t="str">
        <x:v>Merged across PDFs — Exact/source-linked match</x:v>
      </x:c>
      <x:c r="AF818" s="147" t="str">
        <x:v>Exact WS RATES.pdf name</x:v>
      </x:c>
      <x:c r="AG818" s="147" t="str">
        <x:v>Exact WS RATES.pdf category</x:v>
      </x:c>
      <x:c r="AH818" s="139" t="str">
        <x:v>WS-RATES:23:26</x:v>
      </x:c>
      <x:c r="AI818" s="146"/>
      <x:c r="AJ818" s="146"/>
      <x:c r="AK818" s="146"/>
      <x:c r="AL818" s="146"/>
      <x:c r="AM818" s="146"/>
      <x:c r="AN818" s="147" t="str"/>
    </x:row>
    <x:row r="819">
      <x:c r="A819" s="139" t="str">
        <x:v>RS-000818</x:v>
      </x:c>
      <x:c r="B819" s="147" t="str">
        <x:v>AD 555 PENCIL</x:v>
      </x:c>
      <x:c r="C819" s="139" t="str">
        <x:v>PENCILS</x:v>
      </x:c>
      <x:c r="D819" s="139" t="str">
        <x:v>Both</x:v>
      </x:c>
      <x:c r="E819" s="147" t="str">
        <x:v>From initial classified workbook</x:v>
      </x:c>
      <x:c r="F819" s="139" t="str">
        <x:v>Piece</x:v>
      </x:c>
      <x:c r="G819" s="139"/>
      <x:c r="H819" s="139" t="str">
        <x:v>Not stated</x:v>
      </x:c>
      <x:c r="I819" s="139" t="str">
        <x:v>PKR</x:v>
      </x:c>
      <x:c r="J819" s="140" t="n">
        <x:v>1520</x:v>
      </x:c>
      <x:c r="K819" s="140" t="n">
        <x:v>1500</x:v>
      </x:c>
      <x:c r="L819" s="140" t="n">
        <x:v>1520</x:v>
      </x:c>
      <x:c r="M819" s="140" t="n">
        <x:v>1500</x:v>
      </x:c>
      <x:c r="N819" s="141" t="n">
        <x:f>L819-M819</x:f>
        <x:v>20</x:v>
      </x:c>
      <x:c r="O819" s="142" t="n">
        <x:f>IF(L819&gt;0,N819/L819,"")</x:f>
        <x:v>0.013157894736842105</x:v>
      </x:c>
      <x:c r="P819" s="142" t="n">
        <x:f>IF(M819&gt;0,N819/M819,"")</x:f>
        <x:v>0.013333333333333334</x:v>
      </x:c>
      <x:c r="Q819" s="141" t="n">
        <x:f>ROUND(L819*(1+'Assumptions'!$B$7)/'Assumptions'!$B$9,0)*'Assumptions'!$B$9</x:f>
        <x:v>1670</x:v>
      </x:c>
      <x:c r="R819" s="141" t="n">
        <x:f>Q819-M819</x:f>
        <x:v>170</x:v>
      </x:c>
      <x:c r="S819" s="143" t="n">
        <x:f>'Assumptions'!$B$8</x:f>
        <x:v>12</x:v>
      </x:c>
      <x:c r="T819" s="141" t="n">
        <x:f>N819*S819</x:f>
        <x:v>240</x:v>
      </x:c>
      <x:c r="U819" s="139" t="str">
        <x:v>Source Valid</x:v>
      </x:c>
      <x:c r="V819" s="139" t="str">
        <x:v>High</x:v>
      </x:c>
      <x:c r="W819" s="147" t="str">
        <x:v>Source wholesale and buying prices retained</x:v>
      </x:c>
      <x:c r="X819" s="139" t="str">
        <x:v>Ready</x:v>
      </x:c>
      <x:c r="Y819" s="144" t="b">
        <x:v>1</x:v>
      </x:c>
      <x:c r="Z819" s="139" t="str">
        <x:v>WS RATES.pdf</x:v>
      </x:c>
      <x:c r="AA819" s="139" t="n">
        <x:v>23</x:v>
      </x:c>
      <x:c r="AB819" s="139" t="n">
        <x:v>27</x:v>
      </x:c>
      <x:c r="AC819" s="139" t="str">
        <x:v>AD 555 PENCIL</x:v>
      </x:c>
      <x:c r="AD819" s="145" t="n">
        <x:v>1520</x:v>
      </x:c>
      <x:c r="AE819" s="147" t="str">
        <x:v>Merged across PDFs — Exact/source-linked match</x:v>
      </x:c>
      <x:c r="AF819" s="147" t="str">
        <x:v>Exact WS RATES.pdf name</x:v>
      </x:c>
      <x:c r="AG819" s="147" t="str">
        <x:v>Exact WS RATES.pdf category</x:v>
      </x:c>
      <x:c r="AH819" s="139" t="str">
        <x:v>WS-RATES:23:27</x:v>
      </x:c>
      <x:c r="AI819" s="146"/>
      <x:c r="AJ819" s="146"/>
      <x:c r="AK819" s="146"/>
      <x:c r="AL819" s="146"/>
      <x:c r="AM819" s="146"/>
      <x:c r="AN819" s="147" t="str"/>
    </x:row>
    <x:row r="820">
      <x:c r="A820" s="139" t="str">
        <x:v>RS-000819</x:v>
      </x:c>
      <x:c r="B820" s="147" t="str">
        <x:v>CHINA PENCIL FLAIR(12 PC)</x:v>
      </x:c>
      <x:c r="C820" s="139" t="str">
        <x:v>PENCILS</x:v>
      </x:c>
      <x:c r="D820" s="139" t="str">
        <x:v>Wholesale/Bulk</x:v>
      </x:c>
      <x:c r="E820" s="147" t="str">
        <x:v>From initial classified workbook</x:v>
      </x:c>
      <x:c r="F820" s="139" t="str">
        <x:v>Pack</x:v>
      </x:c>
      <x:c r="G820" s="139" t="n">
        <x:v>12</x:v>
      </x:c>
      <x:c r="H820" s="139" t="str">
        <x:v>Parsed from product name</x:v>
      </x:c>
      <x:c r="I820" s="139" t="str">
        <x:v>PKR</x:v>
      </x:c>
      <x:c r="J820" s="140" t="n">
        <x:v>125</x:v>
      </x:c>
      <x:c r="K820" s="140" t="n">
        <x:v>118</x:v>
      </x:c>
      <x:c r="L820" s="140" t="n">
        <x:v>125</x:v>
      </x:c>
      <x:c r="M820" s="140" t="n">
        <x:v>118</x:v>
      </x:c>
      <x:c r="N820" s="141" t="n">
        <x:f>L820-M820</x:f>
        <x:v>7</x:v>
      </x:c>
      <x:c r="O820" s="142" t="n">
        <x:f>IF(L820&gt;0,N820/L820,"")</x:f>
        <x:v>0.056</x:v>
      </x:c>
      <x:c r="P820" s="142" t="n">
        <x:f>IF(M820&gt;0,N820/M820,"")</x:f>
        <x:v>0.059322033898305086</x:v>
      </x:c>
      <x:c r="Q820" s="141" t="n">
        <x:f>ROUND(L820*(1+'Assumptions'!$B$7)/'Assumptions'!$B$9,0)*'Assumptions'!$B$9</x:f>
        <x:v>140</x:v>
      </x:c>
      <x:c r="R820" s="141" t="n">
        <x:f>Q820-M820</x:f>
        <x:v>22</x:v>
      </x:c>
      <x:c r="S820" s="143" t="n">
        <x:f>'Assumptions'!$B$8</x:f>
        <x:v>12</x:v>
      </x:c>
      <x:c r="T820" s="141" t="n">
        <x:f>N820*S820</x:f>
        <x:v>84</x:v>
      </x:c>
      <x:c r="U820" s="139" t="str">
        <x:v>Source Valid</x:v>
      </x:c>
      <x:c r="V820" s="139" t="str">
        <x:v>High</x:v>
      </x:c>
      <x:c r="W820" s="147" t="str">
        <x:v>Source wholesale and buying prices retained</x:v>
      </x:c>
      <x:c r="X820" s="139" t="str">
        <x:v>Ready</x:v>
      </x:c>
      <x:c r="Y820" s="144" t="b">
        <x:v>1</x:v>
      </x:c>
      <x:c r="Z820" s="139" t="str">
        <x:v>WS RATES.pdf</x:v>
      </x:c>
      <x:c r="AA820" s="139" t="n">
        <x:v>23</x:v>
      </x:c>
      <x:c r="AB820" s="139" t="n">
        <x:v>28</x:v>
      </x:c>
      <x:c r="AC820" s="139" t="str">
        <x:v>CHINA PENCIL FLAIR(12 PC)</x:v>
      </x:c>
      <x:c r="AD820" s="145" t="n">
        <x:v>125</x:v>
      </x:c>
      <x:c r="AE820" s="147" t="str">
        <x:v>Merged across PDFs — Exact/source-linked match</x:v>
      </x:c>
      <x:c r="AF820" s="147" t="str">
        <x:v>Exact WS RATES.pdf name</x:v>
      </x:c>
      <x:c r="AG820" s="147" t="str">
        <x:v>Exact WS RATES.pdf category</x:v>
      </x:c>
      <x:c r="AH820" s="139" t="str">
        <x:v>WS-RATES:23:28</x:v>
      </x:c>
      <x:c r="AI820" s="146"/>
      <x:c r="AJ820" s="146"/>
      <x:c r="AK820" s="146"/>
      <x:c r="AL820" s="146"/>
      <x:c r="AM820" s="146"/>
      <x:c r="AN820" s="147" t="str"/>
    </x:row>
    <x:row r="821">
      <x:c r="A821" s="139" t="str">
        <x:v>RS-000820</x:v>
      </x:c>
      <x:c r="B821" s="147" t="str">
        <x:v>FANCY GEOMATERY 8812</x:v>
      </x:c>
      <x:c r="C821" s="139" t="str">
        <x:v>GEOMATRIES</x:v>
      </x:c>
      <x:c r="D821" s="139" t="str">
        <x:v>Both</x:v>
      </x:c>
      <x:c r="E821" s="147" t="str">
        <x:v>From initial classified workbook</x:v>
      </x:c>
      <x:c r="F821" s="139" t="str">
        <x:v>Piece</x:v>
      </x:c>
      <x:c r="G821" s="139"/>
      <x:c r="H821" s="139" t="str">
        <x:v>Not stated</x:v>
      </x:c>
      <x:c r="I821" s="139" t="str">
        <x:v>PKR</x:v>
      </x:c>
      <x:c r="J821" s="140" t="n">
        <x:v>570</x:v>
      </x:c>
      <x:c r="K821" s="140" t="n">
        <x:v>530</x:v>
      </x:c>
      <x:c r="L821" s="140" t="n">
        <x:v>570</x:v>
      </x:c>
      <x:c r="M821" s="140" t="n">
        <x:v>530</x:v>
      </x:c>
      <x:c r="N821" s="141" t="n">
        <x:f>L821-M821</x:f>
        <x:v>40</x:v>
      </x:c>
      <x:c r="O821" s="142" t="n">
        <x:f>IF(L821&gt;0,N821/L821,"")</x:f>
        <x:v>0.07017543859649122</x:v>
      </x:c>
      <x:c r="P821" s="142" t="n">
        <x:f>IF(M821&gt;0,N821/M821,"")</x:f>
        <x:v>0.07547169811320754</x:v>
      </x:c>
      <x:c r="Q821" s="141" t="n">
        <x:f>ROUND(L821*(1+'Assumptions'!$B$7)/'Assumptions'!$B$9,0)*'Assumptions'!$B$9</x:f>
        <x:v>625</x:v>
      </x:c>
      <x:c r="R821" s="141" t="n">
        <x:f>Q821-M821</x:f>
        <x:v>95</x:v>
      </x:c>
      <x:c r="S821" s="143" t="n">
        <x:f>'Assumptions'!$B$8</x:f>
        <x:v>12</x:v>
      </x:c>
      <x:c r="T821" s="141" t="n">
        <x:f>N821*S821</x:f>
        <x:v>480</x:v>
      </x:c>
      <x:c r="U821" s="139" t="str">
        <x:v>Source Valid</x:v>
      </x:c>
      <x:c r="V821" s="139" t="str">
        <x:v>High</x:v>
      </x:c>
      <x:c r="W821" s="147" t="str">
        <x:v>Source wholesale and buying prices retained</x:v>
      </x:c>
      <x:c r="X821" s="139" t="str">
        <x:v>Ready</x:v>
      </x:c>
      <x:c r="Y821" s="144" t="b">
        <x:v>1</x:v>
      </x:c>
      <x:c r="Z821" s="139" t="str">
        <x:v>WS RATES.pdf</x:v>
      </x:c>
      <x:c r="AA821" s="139" t="n">
        <x:v>23</x:v>
      </x:c>
      <x:c r="AB821" s="139" t="n">
        <x:v>29</x:v>
      </x:c>
      <x:c r="AC821" s="139" t="str">
        <x:v>FANCY GEOMATERY 8812</x:v>
      </x:c>
      <x:c r="AD821" s="145" t="n">
        <x:v>570</x:v>
      </x:c>
      <x:c r="AE821" s="147" t="str">
        <x:v>Merged across PDFs — Exact/source-linked match</x:v>
      </x:c>
      <x:c r="AF821" s="147" t="str">
        <x:v>Exact WS RATES.pdf name</x:v>
      </x:c>
      <x:c r="AG821" s="147" t="str">
        <x:v>Exact WS RATES.pdf category</x:v>
      </x:c>
      <x:c r="AH821" s="139" t="str">
        <x:v>WS-RATES:23:29</x:v>
      </x:c>
      <x:c r="AI821" s="146"/>
      <x:c r="AJ821" s="146"/>
      <x:c r="AK821" s="146"/>
      <x:c r="AL821" s="146"/>
      <x:c r="AM821" s="146"/>
      <x:c r="AN821" s="147" t="str"/>
    </x:row>
    <x:row r="822">
      <x:c r="A822" s="139" t="str">
        <x:v>RS-000821</x:v>
      </x:c>
      <x:c r="B822" s="147" t="str">
        <x:v>PIANO COLOUR MARKER(ST 6)</x:v>
      </x:c>
      <x:c r="C822" s="139" t="str">
        <x:v>MARKER COLOR</x:v>
      </x:c>
      <x:c r="D822" s="139" t="str">
        <x:v>Both</x:v>
      </x:c>
      <x:c r="E822" s="147" t="str">
        <x:v>From initial classified workbook</x:v>
      </x:c>
      <x:c r="F822" s="139" t="str">
        <x:v>Piece</x:v>
      </x:c>
      <x:c r="G822" s="139"/>
      <x:c r="H822" s="139" t="str">
        <x:v>Not stated</x:v>
      </x:c>
      <x:c r="I822" s="139" t="str">
        <x:v>PKR</x:v>
      </x:c>
      <x:c r="J822" s="140" t="n">
        <x:v>120</x:v>
      </x:c>
      <x:c r="K822" s="140" t="n">
        <x:v>114</x:v>
      </x:c>
      <x:c r="L822" s="140" t="n">
        <x:v>120</x:v>
      </x:c>
      <x:c r="M822" s="140" t="n">
        <x:v>114</x:v>
      </x:c>
      <x:c r="N822" s="141" t="n">
        <x:f>L822-M822</x:f>
        <x:v>6</x:v>
      </x:c>
      <x:c r="O822" s="142" t="n">
        <x:f>IF(L822&gt;0,N822/L822,"")</x:f>
        <x:v>0.05</x:v>
      </x:c>
      <x:c r="P822" s="142" t="n">
        <x:f>IF(M822&gt;0,N822/M822,"")</x:f>
        <x:v>0.05263157894736842</x:v>
      </x:c>
      <x:c r="Q822" s="141" t="n">
        <x:f>ROUND(L822*(1+'Assumptions'!$B$7)/'Assumptions'!$B$9,0)*'Assumptions'!$B$9</x:f>
        <x:v>130</x:v>
      </x:c>
      <x:c r="R822" s="141" t="n">
        <x:f>Q822-M822</x:f>
        <x:v>16</x:v>
      </x:c>
      <x:c r="S822" s="143" t="n">
        <x:f>'Assumptions'!$B$8</x:f>
        <x:v>12</x:v>
      </x:c>
      <x:c r="T822" s="141" t="n">
        <x:f>N822*S822</x:f>
        <x:v>72</x:v>
      </x:c>
      <x:c r="U822" s="139" t="str">
        <x:v>Source Valid</x:v>
      </x:c>
      <x:c r="V822" s="139" t="str">
        <x:v>High</x:v>
      </x:c>
      <x:c r="W822" s="147" t="str">
        <x:v>Source wholesale and buying prices retained</x:v>
      </x:c>
      <x:c r="X822" s="139" t="str">
        <x:v>Ready</x:v>
      </x:c>
      <x:c r="Y822" s="144" t="b">
        <x:v>1</x:v>
      </x:c>
      <x:c r="Z822" s="139" t="str">
        <x:v>WS RATES.pdf</x:v>
      </x:c>
      <x:c r="AA822" s="139" t="n">
        <x:v>23</x:v>
      </x:c>
      <x:c r="AB822" s="139" t="n">
        <x:v>30</x:v>
      </x:c>
      <x:c r="AC822" s="139" t="str">
        <x:v>PIANO COLOUR MARKER(ST</x:v>
      </x:c>
      <x:c r="AD822" s="145" t="n">
        <x:v>120</x:v>
      </x:c>
      <x:c r="AE822" s="147" t="str">
        <x:v>Merged across PDFs — Truncated-name completion</x:v>
      </x:c>
      <x:c r="AF822" s="147" t="str">
        <x:v>Completed/updated from WS RATES.pdf</x:v>
      </x:c>
      <x:c r="AG822" s="147" t="str">
        <x:v>Exact WS RATES.pdf category</x:v>
      </x:c>
      <x:c r="AH822" s="139" t="str">
        <x:v>WS-RATES:23:30</x:v>
      </x:c>
      <x:c r="AI822" s="146"/>
      <x:c r="AJ822" s="146"/>
      <x:c r="AK822" s="146"/>
      <x:c r="AL822" s="146"/>
      <x:c r="AM822" s="146"/>
      <x:c r="AN822" s="147" t="str"/>
    </x:row>
    <x:row r="823">
      <x:c r="A823" s="139" t="str">
        <x:v>RS-000822</x:v>
      </x:c>
      <x:c r="B823" s="147" t="str">
        <x:v>TEMPO 12 FULL PC</x:v>
      </x:c>
      <x:c r="C823" s="139" t="str">
        <x:v>PENCIL COLOR</x:v>
      </x:c>
      <x:c r="D823" s="139" t="str">
        <x:v>Both</x:v>
      </x:c>
      <x:c r="E823" s="147" t="str">
        <x:v>From initial classified workbook</x:v>
      </x:c>
      <x:c r="F823" s="139" t="str">
        <x:v>Piece</x:v>
      </x:c>
      <x:c r="G823" s="139"/>
      <x:c r="H823" s="139" t="str">
        <x:v>Not stated</x:v>
      </x:c>
      <x:c r="I823" s="139" t="str">
        <x:v>PKR</x:v>
      </x:c>
      <x:c r="J823" s="140" t="n">
        <x:v>212</x:v>
      </x:c>
      <x:c r="K823" s="140" t="n">
        <x:v>0</x:v>
      </x:c>
      <x:c r="L823" s="140" t="n">
        <x:v>212</x:v>
      </x:c>
      <x:c r="M823" s="140" t="n">
        <x:v>196</x:v>
      </x:c>
      <x:c r="N823" s="141" t="n">
        <x:f>L823-M823</x:f>
        <x:v>16</x:v>
      </x:c>
      <x:c r="O823" s="142" t="n">
        <x:f>IF(L823&gt;0,N823/L823,"")</x:f>
        <x:v>0.07547169811320754</x:v>
      </x:c>
      <x:c r="P823" s="142" t="n">
        <x:f>IF(M823&gt;0,N823/M823,"")</x:f>
        <x:v>0.08163265306122448</x:v>
      </x:c>
      <x:c r="Q823" s="141" t="n">
        <x:f>ROUND(L823*(1+'Assumptions'!$B$7)/'Assumptions'!$B$9,0)*'Assumptions'!$B$9</x:f>
        <x:v>235</x:v>
      </x:c>
      <x:c r="R823" s="141" t="n">
        <x:f>Q823-M823</x:f>
        <x:v>39</x:v>
      </x:c>
      <x:c r="S823" s="143" t="n">
        <x:f>'Assumptions'!$B$8</x:f>
        <x:v>12</x:v>
      </x:c>
      <x:c r="T823" s="141" t="n">
        <x:f>N823*S823</x:f>
        <x:v>192</x:v>
      </x:c>
      <x:c r="U823" s="139" t="str">
        <x:v>Mocked Buying</x:v>
      </x:c>
      <x:c r="V823" s="139" t="str">
        <x:v>Mock</x:v>
      </x:c>
      <x:c r="W823" s="147" t="str">
        <x:v>Buying price derived from wholesale price and category median margin</x:v>
      </x:c>
      <x:c r="X823" s="139" t="str">
        <x:v>Ready with Mock Price</x:v>
      </x:c>
      <x:c r="Y823" s="144" t="b">
        <x:v>1</x:v>
      </x:c>
      <x:c r="Z823" s="139" t="str">
        <x:v>WS RATES.pdf</x:v>
      </x:c>
      <x:c r="AA823" s="139" t="n">
        <x:v>23</x:v>
      </x:c>
      <x:c r="AB823" s="139" t="n">
        <x:v>31</x:v>
      </x:c>
      <x:c r="AC823" s="139" t="str">
        <x:v>TEMPO 12 FULL PC</x:v>
      </x:c>
      <x:c r="AD823" s="145" t="n">
        <x:v>212</x:v>
      </x:c>
      <x:c r="AE823" s="147" t="str">
        <x:v>Merged across PDFs — Exact/source-linked match</x:v>
      </x:c>
      <x:c r="AF823" s="147" t="str">
        <x:v>Exact WS RATES.pdf name</x:v>
      </x:c>
      <x:c r="AG823" s="147" t="str">
        <x:v>Exact WS RATES.pdf category</x:v>
      </x:c>
      <x:c r="AH823" s="139" t="str">
        <x:v>WS-RATES:23:31</x:v>
      </x:c>
      <x:c r="AI823" s="146"/>
      <x:c r="AJ823" s="146"/>
      <x:c r="AK823" s="146"/>
      <x:c r="AL823" s="146"/>
      <x:c r="AM823" s="146"/>
      <x:c r="AN823" s="147" t="str">
        <x:v>Buying price derived from wholesale price and category median margin</x:v>
      </x:c>
    </x:row>
    <x:row r="824">
      <x:c r="A824" s="139" t="str">
        <x:v>RS-000823</x:v>
      </x:c>
      <x:c r="B824" s="147" t="str">
        <x:v>COUNTER FINGER</x:v>
      </x:c>
      <x:c r="C824" s="139" t="str">
        <x:v>COUNTER</x:v>
      </x:c>
      <x:c r="D824" s="139" t="str">
        <x:v>Both</x:v>
      </x:c>
      <x:c r="E824" s="147" t="str">
        <x:v>From initial classified workbook</x:v>
      </x:c>
      <x:c r="F824" s="139" t="str">
        <x:v>Piece</x:v>
      </x:c>
      <x:c r="G824" s="139"/>
      <x:c r="H824" s="139" t="str">
        <x:v>Not stated</x:v>
      </x:c>
      <x:c r="I824" s="139" t="str">
        <x:v>PKR</x:v>
      </x:c>
      <x:c r="J824" s="140" t="n">
        <x:v>105</x:v>
      </x:c>
      <x:c r="K824" s="140" t="n">
        <x:v>100</x:v>
      </x:c>
      <x:c r="L824" s="140" t="n">
        <x:v>105</x:v>
      </x:c>
      <x:c r="M824" s="140" t="n">
        <x:v>100</x:v>
      </x:c>
      <x:c r="N824" s="141" t="n">
        <x:f>L824-M824</x:f>
        <x:v>5</x:v>
      </x:c>
      <x:c r="O824" s="142" t="n">
        <x:f>IF(L824&gt;0,N824/L824,"")</x:f>
        <x:v>0.047619047619047616</x:v>
      </x:c>
      <x:c r="P824" s="142" t="n">
        <x:f>IF(M824&gt;0,N824/M824,"")</x:f>
        <x:v>0.05</x:v>
      </x:c>
      <x:c r="Q824" s="141" t="n">
        <x:f>ROUND(L824*(1+'Assumptions'!$B$7)/'Assumptions'!$B$9,0)*'Assumptions'!$B$9</x:f>
        <x:v>115</x:v>
      </x:c>
      <x:c r="R824" s="141" t="n">
        <x:f>Q824-M824</x:f>
        <x:v>15</x:v>
      </x:c>
      <x:c r="S824" s="143" t="n">
        <x:f>'Assumptions'!$B$8</x:f>
        <x:v>12</x:v>
      </x:c>
      <x:c r="T824" s="141" t="n">
        <x:f>N824*S824</x:f>
        <x:v>60</x:v>
      </x:c>
      <x:c r="U824" s="139" t="str">
        <x:v>Source Valid</x:v>
      </x:c>
      <x:c r="V824" s="139" t="str">
        <x:v>High</x:v>
      </x:c>
      <x:c r="W824" s="147" t="str">
        <x:v>Source wholesale and buying prices retained</x:v>
      </x:c>
      <x:c r="X824" s="139" t="str">
        <x:v>Ready</x:v>
      </x:c>
      <x:c r="Y824" s="144" t="b">
        <x:v>1</x:v>
      </x:c>
      <x:c r="Z824" s="139" t="str">
        <x:v>WS RATES.pdf</x:v>
      </x:c>
      <x:c r="AA824" s="139" t="n">
        <x:v>23</x:v>
      </x:c>
      <x:c r="AB824" s="139" t="n">
        <x:v>32</x:v>
      </x:c>
      <x:c r="AC824" s="139" t="str">
        <x:v>COUNTER FINGER</x:v>
      </x:c>
      <x:c r="AD824" s="145" t="n">
        <x:v>105</x:v>
      </x:c>
      <x:c r="AE824" s="147" t="str">
        <x:v>Merged across PDFs — Exact/source-linked match</x:v>
      </x:c>
      <x:c r="AF824" s="147" t="str">
        <x:v>Exact WS RATES.pdf name</x:v>
      </x:c>
      <x:c r="AG824" s="147" t="str">
        <x:v>Exact WS RATES.pdf category</x:v>
      </x:c>
      <x:c r="AH824" s="139" t="str">
        <x:v>WS-RATES:23:32</x:v>
      </x:c>
      <x:c r="AI824" s="146"/>
      <x:c r="AJ824" s="146"/>
      <x:c r="AK824" s="146"/>
      <x:c r="AL824" s="146"/>
      <x:c r="AM824" s="146"/>
      <x:c r="AN824" s="147" t="str"/>
    </x:row>
    <x:row r="825">
      <x:c r="A825" s="139" t="str">
        <x:v>RS-000824</x:v>
      </x:c>
      <x:c r="B825" s="147" t="str">
        <x:v>CUTTER SMT-1155</x:v>
      </x:c>
      <x:c r="C825" s="139" t="str">
        <x:v>CHINA DAIRIES</x:v>
      </x:c>
      <x:c r="D825" s="139" t="str">
        <x:v>Both</x:v>
      </x:c>
      <x:c r="E825" s="147" t="str">
        <x:v>From initial classified workbook</x:v>
      </x:c>
      <x:c r="F825" s="139" t="str">
        <x:v>Piece</x:v>
      </x:c>
      <x:c r="G825" s="139"/>
      <x:c r="H825" s="139" t="str">
        <x:v>Not stated</x:v>
      </x:c>
      <x:c r="I825" s="139" t="str">
        <x:v>PKR</x:v>
      </x:c>
      <x:c r="J825" s="140" t="n">
        <x:v>180</x:v>
      </x:c>
      <x:c r="K825" s="140" t="n">
        <x:v>137</x:v>
      </x:c>
      <x:c r="L825" s="140" t="n">
        <x:v>180</x:v>
      </x:c>
      <x:c r="M825" s="140" t="n">
        <x:v>137</x:v>
      </x:c>
      <x:c r="N825" s="141" t="n">
        <x:f>L825-M825</x:f>
        <x:v>43</x:v>
      </x:c>
      <x:c r="O825" s="142" t="n">
        <x:f>IF(L825&gt;0,N825/L825,"")</x:f>
        <x:v>0.2388888888888889</x:v>
      </x:c>
      <x:c r="P825" s="142" t="n">
        <x:f>IF(M825&gt;0,N825/M825,"")</x:f>
        <x:v>0.31386861313868614</x:v>
      </x:c>
      <x:c r="Q825" s="141" t="n">
        <x:f>ROUND(L825*(1+'Assumptions'!$B$7)/'Assumptions'!$B$9,0)*'Assumptions'!$B$9</x:f>
        <x:v>200</x:v>
      </x:c>
      <x:c r="R825" s="141" t="n">
        <x:f>Q825-M825</x:f>
        <x:v>63</x:v>
      </x:c>
      <x:c r="S825" s="143" t="n">
        <x:f>'Assumptions'!$B$8</x:f>
        <x:v>12</x:v>
      </x:c>
      <x:c r="T825" s="141" t="n">
        <x:f>N825*S825</x:f>
        <x:v>516</x:v>
      </x:c>
      <x:c r="U825" s="139" t="str">
        <x:v>Source Valid</x:v>
      </x:c>
      <x:c r="V825" s="139" t="str">
        <x:v>High</x:v>
      </x:c>
      <x:c r="W825" s="147" t="str">
        <x:v>Source wholesale and buying prices retained</x:v>
      </x:c>
      <x:c r="X825" s="139" t="str">
        <x:v>Ready</x:v>
      </x:c>
      <x:c r="Y825" s="144" t="b">
        <x:v>1</x:v>
      </x:c>
      <x:c r="Z825" s="139" t="str">
        <x:v>WS RATES.pdf</x:v>
      </x:c>
      <x:c r="AA825" s="139" t="n">
        <x:v>23</x:v>
      </x:c>
      <x:c r="AB825" s="139" t="n">
        <x:v>33</x:v>
      </x:c>
      <x:c r="AC825" s="139" t="str">
        <x:v>CUTTER SMT-1155</x:v>
      </x:c>
      <x:c r="AD825" s="145" t="n">
        <x:v>180</x:v>
      </x:c>
      <x:c r="AE825" s="147" t="str">
        <x:v>Merged across PDFs — Exact/source-linked match</x:v>
      </x:c>
      <x:c r="AF825" s="147" t="str">
        <x:v>Exact WS RATES.pdf name</x:v>
      </x:c>
      <x:c r="AG825" s="147" t="str">
        <x:v>Exact WS RATES.pdf category</x:v>
      </x:c>
      <x:c r="AH825" s="139" t="str">
        <x:v>WS-RATES:23:33</x:v>
      </x:c>
      <x:c r="AI825" s="146"/>
      <x:c r="AJ825" s="146"/>
      <x:c r="AK825" s="146"/>
      <x:c r="AL825" s="146"/>
      <x:c r="AM825" s="146"/>
      <x:c r="AN825" s="147" t="str"/>
    </x:row>
    <x:row r="826">
      <x:c r="A826" s="139" t="str">
        <x:v>RS-000825</x:v>
      </x:c>
      <x:c r="B826" s="147" t="str">
        <x:v>BUTER PAPER RIM(400 PC)</x:v>
      </x:c>
      <x:c r="C826" s="139" t="str">
        <x:v>CHARTS</x:v>
      </x:c>
      <x:c r="D826" s="139" t="str">
        <x:v>Wholesale/Bulk</x:v>
      </x:c>
      <x:c r="E826" s="147" t="str">
        <x:v>From initial classified workbook</x:v>
      </x:c>
      <x:c r="F826" s="139" t="str">
        <x:v>Rim</x:v>
      </x:c>
      <x:c r="G826" s="139" t="n">
        <x:v>400</x:v>
      </x:c>
      <x:c r="H826" s="139" t="str">
        <x:v>Parsed from product name</x:v>
      </x:c>
      <x:c r="I826" s="139" t="str">
        <x:v>PKR</x:v>
      </x:c>
      <x:c r="J826" s="140" t="n">
        <x:v>2100</x:v>
      </x:c>
      <x:c r="K826" s="140" t="n">
        <x:v>1700</x:v>
      </x:c>
      <x:c r="L826" s="140" t="n">
        <x:v>2100</x:v>
      </x:c>
      <x:c r="M826" s="140" t="n">
        <x:v>1700</x:v>
      </x:c>
      <x:c r="N826" s="141" t="n">
        <x:f>L826-M826</x:f>
        <x:v>400</x:v>
      </x:c>
      <x:c r="O826" s="142" t="n">
        <x:f>IF(L826&gt;0,N826/L826,"")</x:f>
        <x:v>0.19047619047619047</x:v>
      </x:c>
      <x:c r="P826" s="142" t="n">
        <x:f>IF(M826&gt;0,N826/M826,"")</x:f>
        <x:v>0.23529411764705882</x:v>
      </x:c>
      <x:c r="Q826" s="141" t="n">
        <x:f>ROUND(L826*(1+'Assumptions'!$B$7)/'Assumptions'!$B$9,0)*'Assumptions'!$B$9</x:f>
        <x:v>2310</x:v>
      </x:c>
      <x:c r="R826" s="141" t="n">
        <x:f>Q826-M826</x:f>
        <x:v>610</x:v>
      </x:c>
      <x:c r="S826" s="143" t="n">
        <x:f>'Assumptions'!$B$8</x:f>
        <x:v>12</x:v>
      </x:c>
      <x:c r="T826" s="141" t="n">
        <x:f>N826*S826</x:f>
        <x:v>4800</x:v>
      </x:c>
      <x:c r="U826" s="139" t="str">
        <x:v>Source Valid</x:v>
      </x:c>
      <x:c r="V826" s="139" t="str">
        <x:v>High</x:v>
      </x:c>
      <x:c r="W826" s="147" t="str">
        <x:v>Source wholesale and buying prices retained</x:v>
      </x:c>
      <x:c r="X826" s="139" t="str">
        <x:v>Ready</x:v>
      </x:c>
      <x:c r="Y826" s="144" t="b">
        <x:v>1</x:v>
      </x:c>
      <x:c r="Z826" s="139" t="str">
        <x:v>WS RATES.pdf</x:v>
      </x:c>
      <x:c r="AA826" s="139" t="n">
        <x:v>23</x:v>
      </x:c>
      <x:c r="AB826" s="139" t="n">
        <x:v>34</x:v>
      </x:c>
      <x:c r="AC826" s="139" t="str">
        <x:v>BUTER PAPER RIM(400 PC)</x:v>
      </x:c>
      <x:c r="AD826" s="145" t="n">
        <x:v>2100</x:v>
      </x:c>
      <x:c r="AE826" s="147" t="str">
        <x:v>Merged across PDFs — Exact/source-linked match</x:v>
      </x:c>
      <x:c r="AF826" s="147" t="str">
        <x:v>Exact WS RATES.pdf name</x:v>
      </x:c>
      <x:c r="AG826" s="147" t="str">
        <x:v>Exact WS RATES.pdf category</x:v>
      </x:c>
      <x:c r="AH826" s="139" t="str">
        <x:v>WS-RATES:23:34</x:v>
      </x:c>
      <x:c r="AI826" s="146"/>
      <x:c r="AJ826" s="146"/>
      <x:c r="AK826" s="146"/>
      <x:c r="AL826" s="146"/>
      <x:c r="AM826" s="146"/>
      <x:c r="AN826" s="147" t="str"/>
    </x:row>
    <x:row r="827">
      <x:c r="A827" s="139" t="str">
        <x:v>RS-000826</x:v>
      </x:c>
      <x:c r="B827" s="147" t="str">
        <x:v>CASIO 991 ES 530</x:v>
      </x:c>
      <x:c r="C827" s="139" t="str">
        <x:v>SCIENTIFIC CALCULAT</x:v>
      </x:c>
      <x:c r="D827" s="139" t="str">
        <x:v>Both</x:v>
      </x:c>
      <x:c r="E827" s="147" t="str">
        <x:v>From initial classified workbook</x:v>
      </x:c>
      <x:c r="F827" s="139" t="str">
        <x:v>Piece</x:v>
      </x:c>
      <x:c r="G827" s="139"/>
      <x:c r="H827" s="139" t="str">
        <x:v>Not stated</x:v>
      </x:c>
      <x:c r="I827" s="139" t="str">
        <x:v>PKR</x:v>
      </x:c>
      <x:c r="J827" s="140" t="n">
        <x:v>530</x:v>
      </x:c>
      <x:c r="K827" s="140" t="n">
        <x:v>485</x:v>
      </x:c>
      <x:c r="L827" s="140" t="n">
        <x:v>530</x:v>
      </x:c>
      <x:c r="M827" s="140" t="n">
        <x:v>485</x:v>
      </x:c>
      <x:c r="N827" s="141" t="n">
        <x:f>L827-M827</x:f>
        <x:v>45</x:v>
      </x:c>
      <x:c r="O827" s="142" t="n">
        <x:f>IF(L827&gt;0,N827/L827,"")</x:f>
        <x:v>0.08490566037735849</x:v>
      </x:c>
      <x:c r="P827" s="142" t="n">
        <x:f>IF(M827&gt;0,N827/M827,"")</x:f>
        <x:v>0.09278350515463918</x:v>
      </x:c>
      <x:c r="Q827" s="141" t="n">
        <x:f>ROUND(L827*(1+'Assumptions'!$B$7)/'Assumptions'!$B$9,0)*'Assumptions'!$B$9</x:f>
        <x:v>585</x:v>
      </x:c>
      <x:c r="R827" s="141" t="n">
        <x:f>Q827-M827</x:f>
        <x:v>100</x:v>
      </x:c>
      <x:c r="S827" s="143" t="n">
        <x:f>'Assumptions'!$B$8</x:f>
        <x:v>12</x:v>
      </x:c>
      <x:c r="T827" s="141" t="n">
        <x:f>N827*S827</x:f>
        <x:v>540</x:v>
      </x:c>
      <x:c r="U827" s="139" t="str">
        <x:v>Source Valid</x:v>
      </x:c>
      <x:c r="V827" s="139" t="str">
        <x:v>High</x:v>
      </x:c>
      <x:c r="W827" s="147" t="str">
        <x:v>Source wholesale and buying prices retained</x:v>
      </x:c>
      <x:c r="X827" s="139" t="str">
        <x:v>Ready</x:v>
      </x:c>
      <x:c r="Y827" s="144" t="b">
        <x:v>1</x:v>
      </x:c>
      <x:c r="Z827" s="139" t="str">
        <x:v>WS RATES.pdf</x:v>
      </x:c>
      <x:c r="AA827" s="139" t="n">
        <x:v>23</x:v>
      </x:c>
      <x:c r="AB827" s="139" t="n">
        <x:v>35</x:v>
      </x:c>
      <x:c r="AC827" s="139" t="str">
        <x:v>CASIO 991 ES 530</x:v>
      </x:c>
      <x:c r="AD827" s="145" t="n">
        <x:v>530</x:v>
      </x:c>
      <x:c r="AE827" s="147" t="str">
        <x:v>Merged across PDFs — Exact/source-linked match</x:v>
      </x:c>
      <x:c r="AF827" s="147" t="str">
        <x:v>Exact WS RATES.pdf name</x:v>
      </x:c>
      <x:c r="AG827" s="147" t="str">
        <x:v>Exact WS RATES.pdf category</x:v>
      </x:c>
      <x:c r="AH827" s="139" t="str">
        <x:v>WS-RATES:23:35</x:v>
      </x:c>
      <x:c r="AI827" s="146"/>
      <x:c r="AJ827" s="146"/>
      <x:c r="AK827" s="146"/>
      <x:c r="AL827" s="146"/>
      <x:c r="AM827" s="146"/>
      <x:c r="AN827" s="147" t="str"/>
    </x:row>
    <x:row r="828">
      <x:c r="A828" s="139" t="str">
        <x:v>RS-000827</x:v>
      </x:c>
      <x:c r="B828" s="147" t="str">
        <x:v>WATER BOTTLE SPORTS 750ML</x:v>
      </x:c>
      <x:c r="C828" s="139" t="str">
        <x:v>CHINA</x:v>
      </x:c>
      <x:c r="D828" s="139" t="str">
        <x:v>Both</x:v>
      </x:c>
      <x:c r="E828" s="147" t="str">
        <x:v>From initial classified workbook</x:v>
      </x:c>
      <x:c r="F828" s="139" t="str">
        <x:v>Piece</x:v>
      </x:c>
      <x:c r="G828" s="139"/>
      <x:c r="H828" s="139" t="str">
        <x:v>Not stated</x:v>
      </x:c>
      <x:c r="I828" s="139" t="str">
        <x:v>PKR</x:v>
      </x:c>
      <x:c r="J828" s="140" t="n">
        <x:v>880</x:v>
      </x:c>
      <x:c r="K828" s="140" t="n">
        <x:v>780</x:v>
      </x:c>
      <x:c r="L828" s="140" t="n">
        <x:v>880</x:v>
      </x:c>
      <x:c r="M828" s="140" t="n">
        <x:v>780</x:v>
      </x:c>
      <x:c r="N828" s="141" t="n">
        <x:f>L828-M828</x:f>
        <x:v>100</x:v>
      </x:c>
      <x:c r="O828" s="142" t="n">
        <x:f>IF(L828&gt;0,N828/L828,"")</x:f>
        <x:v>0.11363636363636363</x:v>
      </x:c>
      <x:c r="P828" s="142" t="n">
        <x:f>IF(M828&gt;0,N828/M828,"")</x:f>
        <x:v>0.1282051282051282</x:v>
      </x:c>
      <x:c r="Q828" s="141" t="n">
        <x:f>ROUND(L828*(1+'Assumptions'!$B$7)/'Assumptions'!$B$9,0)*'Assumptions'!$B$9</x:f>
        <x:v>970</x:v>
      </x:c>
      <x:c r="R828" s="141" t="n">
        <x:f>Q828-M828</x:f>
        <x:v>190</x:v>
      </x:c>
      <x:c r="S828" s="143" t="n">
        <x:f>'Assumptions'!$B$8</x:f>
        <x:v>12</x:v>
      </x:c>
      <x:c r="T828" s="141" t="n">
        <x:f>N828*S828</x:f>
        <x:v>1200</x:v>
      </x:c>
      <x:c r="U828" s="139" t="str">
        <x:v>Source Valid</x:v>
      </x:c>
      <x:c r="V828" s="139" t="str">
        <x:v>High</x:v>
      </x:c>
      <x:c r="W828" s="147" t="str">
        <x:v>Source wholesale and buying prices retained</x:v>
      </x:c>
      <x:c r="X828" s="139" t="str">
        <x:v>Ready</x:v>
      </x:c>
      <x:c r="Y828" s="144" t="b">
        <x:v>1</x:v>
      </x:c>
      <x:c r="Z828" s="139" t="str">
        <x:v>WS RATES.pdf</x:v>
      </x:c>
      <x:c r="AA828" s="139" t="n">
        <x:v>23</x:v>
      </x:c>
      <x:c r="AB828" s="139" t="n">
        <x:v>36</x:v>
      </x:c>
      <x:c r="AC828" s="139" t="str">
        <x:v>WATER BOTTLE SPORTS 750</x:v>
      </x:c>
      <x:c r="AD828" s="145" t="n">
        <x:v>880</x:v>
      </x:c>
      <x:c r="AE828" s="147" t="str">
        <x:v>Merged across PDFs — Truncated-name completion</x:v>
      </x:c>
      <x:c r="AF828" s="147" t="str">
        <x:v>Completed/updated from WS RATES.pdf</x:v>
      </x:c>
      <x:c r="AG828" s="147" t="str">
        <x:v>Exact WS RATES.pdf category</x:v>
      </x:c>
      <x:c r="AH828" s="139" t="str">
        <x:v>WS-RATES:23:36</x:v>
      </x:c>
      <x:c r="AI828" s="146"/>
      <x:c r="AJ828" s="146"/>
      <x:c r="AK828" s="146"/>
      <x:c r="AL828" s="146"/>
      <x:c r="AM828" s="146"/>
      <x:c r="AN828" s="147" t="str"/>
    </x:row>
    <x:row r="829">
      <x:c r="A829" s="139" t="str">
        <x:v>RS-000828</x:v>
      </x:c>
      <x:c r="B829" s="147" t="str">
        <x:v>WATER BOTTLE STEEL SPORTS LA</x:v>
      </x:c>
      <x:c r="C829" s="139" t="str">
        <x:v>CHINA</x:v>
      </x:c>
      <x:c r="D829" s="139" t="str">
        <x:v>Both</x:v>
      </x:c>
      <x:c r="E829" s="147" t="str">
        <x:v>From initial classified workbook</x:v>
      </x:c>
      <x:c r="F829" s="139" t="str">
        <x:v>Piece</x:v>
      </x:c>
      <x:c r="G829" s="139"/>
      <x:c r="H829" s="139" t="str">
        <x:v>Not stated</x:v>
      </x:c>
      <x:c r="I829" s="139" t="str">
        <x:v>PKR</x:v>
      </x:c>
      <x:c r="J829" s="140" t="n">
        <x:v>980</x:v>
      </x:c>
      <x:c r="K829" s="140" t="n">
        <x:v>890</x:v>
      </x:c>
      <x:c r="L829" s="140" t="n">
        <x:v>980</x:v>
      </x:c>
      <x:c r="M829" s="140" t="n">
        <x:v>890</x:v>
      </x:c>
      <x:c r="N829" s="141" t="n">
        <x:f>L829-M829</x:f>
        <x:v>90</x:v>
      </x:c>
      <x:c r="O829" s="142" t="n">
        <x:f>IF(L829&gt;0,N829/L829,"")</x:f>
        <x:v>0.09183673469387756</x:v>
      </x:c>
      <x:c r="P829" s="142" t="n">
        <x:f>IF(M829&gt;0,N829/M829,"")</x:f>
        <x:v>0.10112359550561797</x:v>
      </x:c>
      <x:c r="Q829" s="141" t="n">
        <x:f>ROUND(L829*(1+'Assumptions'!$B$7)/'Assumptions'!$B$9,0)*'Assumptions'!$B$9</x:f>
        <x:v>1080</x:v>
      </x:c>
      <x:c r="R829" s="141" t="n">
        <x:f>Q829-M829</x:f>
        <x:v>190</x:v>
      </x:c>
      <x:c r="S829" s="143" t="n">
        <x:f>'Assumptions'!$B$8</x:f>
        <x:v>12</x:v>
      </x:c>
      <x:c r="T829" s="141" t="n">
        <x:f>N829*S829</x:f>
        <x:v>1080</x:v>
      </x:c>
      <x:c r="U829" s="139" t="str">
        <x:v>Source Valid</x:v>
      </x:c>
      <x:c r="V829" s="139" t="str">
        <x:v>High</x:v>
      </x:c>
      <x:c r="W829" s="147" t="str">
        <x:v>Source wholesale and buying prices retained</x:v>
      </x:c>
      <x:c r="X829" s="139" t="str">
        <x:v>Ready</x:v>
      </x:c>
      <x:c r="Y829" s="144" t="b">
        <x:v>1</x:v>
      </x:c>
      <x:c r="Z829" s="139" t="str">
        <x:v>WS RATES.pdf</x:v>
      </x:c>
      <x:c r="AA829" s="139" t="n">
        <x:v>23</x:v>
      </x:c>
      <x:c r="AB829" s="139" t="n">
        <x:v>37</x:v>
      </x:c>
      <x:c r="AC829" s="139" t="str">
        <x:v>WATER BOTTLE STEEL SPOR</x:v>
      </x:c>
      <x:c r="AD829" s="145" t="n">
        <x:v>980</x:v>
      </x:c>
      <x:c r="AE829" s="147" t="str">
        <x:v>Merged across PDFs — Truncated-name completion</x:v>
      </x:c>
      <x:c r="AF829" s="147" t="str">
        <x:v>Completed/updated from WS RATES.pdf</x:v>
      </x:c>
      <x:c r="AG829" s="147" t="str">
        <x:v>Exact WS RATES.pdf category</x:v>
      </x:c>
      <x:c r="AH829" s="139" t="str">
        <x:v>WS-RATES:23:37</x:v>
      </x:c>
      <x:c r="AI829" s="146"/>
      <x:c r="AJ829" s="146"/>
      <x:c r="AK829" s="146"/>
      <x:c r="AL829" s="146"/>
      <x:c r="AM829" s="146"/>
      <x:c r="AN829" s="147" t="str"/>
    </x:row>
    <x:row r="830">
      <x:c r="A830" s="139" t="str">
        <x:v>RS-000829</x:v>
      </x:c>
      <x:c r="B830" s="147" t="str">
        <x:v>WATER BOTTLE STEEL SPORTS S</x:v>
      </x:c>
      <x:c r="C830" s="139" t="str">
        <x:v>CHINA</x:v>
      </x:c>
      <x:c r="D830" s="139" t="str">
        <x:v>Both</x:v>
      </x:c>
      <x:c r="E830" s="147" t="str">
        <x:v>From initial classified workbook</x:v>
      </x:c>
      <x:c r="F830" s="139" t="str">
        <x:v>Piece</x:v>
      </x:c>
      <x:c r="G830" s="139"/>
      <x:c r="H830" s="139" t="str">
        <x:v>Not stated</x:v>
      </x:c>
      <x:c r="I830" s="139" t="str">
        <x:v>PKR</x:v>
      </x:c>
      <x:c r="J830" s="140" t="n">
        <x:v>880</x:v>
      </x:c>
      <x:c r="K830" s="140" t="n">
        <x:v>790</x:v>
      </x:c>
      <x:c r="L830" s="140" t="n">
        <x:v>880</x:v>
      </x:c>
      <x:c r="M830" s="140" t="n">
        <x:v>790</x:v>
      </x:c>
      <x:c r="N830" s="141" t="n">
        <x:f>L830-M830</x:f>
        <x:v>90</x:v>
      </x:c>
      <x:c r="O830" s="142" t="n">
        <x:f>IF(L830&gt;0,N830/L830,"")</x:f>
        <x:v>0.10227272727272728</x:v>
      </x:c>
      <x:c r="P830" s="142" t="n">
        <x:f>IF(M830&gt;0,N830/M830,"")</x:f>
        <x:v>0.11392405063291139</x:v>
      </x:c>
      <x:c r="Q830" s="141" t="n">
        <x:f>ROUND(L830*(1+'Assumptions'!$B$7)/'Assumptions'!$B$9,0)*'Assumptions'!$B$9</x:f>
        <x:v>970</x:v>
      </x:c>
      <x:c r="R830" s="141" t="n">
        <x:f>Q830-M830</x:f>
        <x:v>180</x:v>
      </x:c>
      <x:c r="S830" s="143" t="n">
        <x:f>'Assumptions'!$B$8</x:f>
        <x:v>12</x:v>
      </x:c>
      <x:c r="T830" s="141" t="n">
        <x:f>N830*S830</x:f>
        <x:v>1080</x:v>
      </x:c>
      <x:c r="U830" s="139" t="str">
        <x:v>Source Valid</x:v>
      </x:c>
      <x:c r="V830" s="139" t="str">
        <x:v>High</x:v>
      </x:c>
      <x:c r="W830" s="147" t="str">
        <x:v>Source wholesale and buying prices retained</x:v>
      </x:c>
      <x:c r="X830" s="139" t="str">
        <x:v>Ready</x:v>
      </x:c>
      <x:c r="Y830" s="144" t="b">
        <x:v>1</x:v>
      </x:c>
      <x:c r="Z830" s="139" t="str">
        <x:v>WS RATES.pdf</x:v>
      </x:c>
      <x:c r="AA830" s="139" t="n">
        <x:v>24</x:v>
      </x:c>
      <x:c r="AB830" s="139" t="n">
        <x:v>2</x:v>
      </x:c>
      <x:c r="AC830" s="139" t="str">
        <x:v>WATER BOTTLE STEEL SPOR</x:v>
      </x:c>
      <x:c r="AD830" s="145" t="n">
        <x:v>880</x:v>
      </x:c>
      <x:c r="AE830" s="147" t="str">
        <x:v>Merged across PDFs — Truncated-name completion</x:v>
      </x:c>
      <x:c r="AF830" s="147" t="str">
        <x:v>Completed/updated from WS RATES.pdf</x:v>
      </x:c>
      <x:c r="AG830" s="147" t="str">
        <x:v>Exact WS RATES.pdf category</x:v>
      </x:c>
      <x:c r="AH830" s="139" t="str">
        <x:v>WS-RATES:24:2</x:v>
      </x:c>
      <x:c r="AI830" s="146"/>
      <x:c r="AJ830" s="146"/>
      <x:c r="AK830" s="146"/>
      <x:c r="AL830" s="146"/>
      <x:c r="AM830" s="146"/>
      <x:c r="AN830" s="147" t="str"/>
    </x:row>
    <x:row r="831">
      <x:c r="A831" s="139" t="str">
        <x:v>RS-000830</x:v>
      </x:c>
      <x:c r="B831" s="147" t="str">
        <x:v>WATER BOTTLE STEEL 800ML</x:v>
      </x:c>
      <x:c r="C831" s="139" t="str">
        <x:v>CHINA</x:v>
      </x:c>
      <x:c r="D831" s="139" t="str">
        <x:v>Both</x:v>
      </x:c>
      <x:c r="E831" s="147" t="str">
        <x:v>From initial classified workbook</x:v>
      </x:c>
      <x:c r="F831" s="139" t="str">
        <x:v>Piece</x:v>
      </x:c>
      <x:c r="G831" s="139"/>
      <x:c r="H831" s="139" t="str">
        <x:v>Not stated</x:v>
      </x:c>
      <x:c r="I831" s="139" t="str">
        <x:v>PKR</x:v>
      </x:c>
      <x:c r="J831" s="140" t="n">
        <x:v>900</x:v>
      </x:c>
      <x:c r="K831" s="140" t="n">
        <x:v>810</x:v>
      </x:c>
      <x:c r="L831" s="140" t="n">
        <x:v>900</x:v>
      </x:c>
      <x:c r="M831" s="140" t="n">
        <x:v>810</x:v>
      </x:c>
      <x:c r="N831" s="141" t="n">
        <x:f>L831-M831</x:f>
        <x:v>90</x:v>
      </x:c>
      <x:c r="O831" s="142" t="n">
        <x:f>IF(L831&gt;0,N831/L831,"")</x:f>
        <x:v>0.1</x:v>
      </x:c>
      <x:c r="P831" s="142" t="n">
        <x:f>IF(M831&gt;0,N831/M831,"")</x:f>
        <x:v>0.1111111111111111</x:v>
      </x:c>
      <x:c r="Q831" s="141" t="n">
        <x:f>ROUND(L831*(1+'Assumptions'!$B$7)/'Assumptions'!$B$9,0)*'Assumptions'!$B$9</x:f>
        <x:v>990</x:v>
      </x:c>
      <x:c r="R831" s="141" t="n">
        <x:f>Q831-M831</x:f>
        <x:v>180</x:v>
      </x:c>
      <x:c r="S831" s="143" t="n">
        <x:f>'Assumptions'!$B$8</x:f>
        <x:v>12</x:v>
      </x:c>
      <x:c r="T831" s="141" t="n">
        <x:f>N831*S831</x:f>
        <x:v>1080</x:v>
      </x:c>
      <x:c r="U831" s="139" t="str">
        <x:v>Source Valid</x:v>
      </x:c>
      <x:c r="V831" s="139" t="str">
        <x:v>High</x:v>
      </x:c>
      <x:c r="W831" s="147" t="str">
        <x:v>Source wholesale and buying prices retained</x:v>
      </x:c>
      <x:c r="X831" s="139" t="str">
        <x:v>Ready</x:v>
      </x:c>
      <x:c r="Y831" s="144" t="b">
        <x:v>1</x:v>
      </x:c>
      <x:c r="Z831" s="139" t="str">
        <x:v>WS RATES.pdf</x:v>
      </x:c>
      <x:c r="AA831" s="139" t="n">
        <x:v>24</x:v>
      </x:c>
      <x:c r="AB831" s="139" t="n">
        <x:v>3</x:v>
      </x:c>
      <x:c r="AC831" s="139" t="str">
        <x:v>WATER BOTTLE STEEL 800M</x:v>
      </x:c>
      <x:c r="AD831" s="145" t="n">
        <x:v>900</x:v>
      </x:c>
      <x:c r="AE831" s="147" t="str">
        <x:v>Merged across PDFs — Truncated-name completion</x:v>
      </x:c>
      <x:c r="AF831" s="147" t="str">
        <x:v>Completed/updated from WS RATES.pdf</x:v>
      </x:c>
      <x:c r="AG831" s="147" t="str">
        <x:v>Exact WS RATES.pdf category</x:v>
      </x:c>
      <x:c r="AH831" s="139" t="str">
        <x:v>WS-RATES:24:3</x:v>
      </x:c>
      <x:c r="AI831" s="146"/>
      <x:c r="AJ831" s="146"/>
      <x:c r="AK831" s="146"/>
      <x:c r="AL831" s="146"/>
      <x:c r="AM831" s="146"/>
      <x:c r="AN831" s="147" t="str"/>
    </x:row>
    <x:row r="832">
      <x:c r="A832" s="139" t="str">
        <x:v>RS-000831</x:v>
      </x:c>
      <x:c r="B832" s="147" t="str">
        <x:v>BULBULAY SMALL 48PC</x:v>
      </x:c>
      <x:c r="C832" s="139" t="str">
        <x:v>CHINA</x:v>
      </x:c>
      <x:c r="D832" s="139" t="str">
        <x:v>Wholesale/Bulk</x:v>
      </x:c>
      <x:c r="E832" s="147" t="str">
        <x:v>From initial classified workbook</x:v>
      </x:c>
      <x:c r="F832" s="139" t="str">
        <x:v>Pack</x:v>
      </x:c>
      <x:c r="G832" s="139" t="n">
        <x:v>48</x:v>
      </x:c>
      <x:c r="H832" s="139" t="str">
        <x:v>Parsed from product name</x:v>
      </x:c>
      <x:c r="I832" s="139" t="str">
        <x:v>PKR</x:v>
      </x:c>
      <x:c r="J832" s="140" t="n">
        <x:v>720</x:v>
      </x:c>
      <x:c r="K832" s="140" t="n">
        <x:v>620</x:v>
      </x:c>
      <x:c r="L832" s="140" t="n">
        <x:v>720</x:v>
      </x:c>
      <x:c r="M832" s="140" t="n">
        <x:v>620</x:v>
      </x:c>
      <x:c r="N832" s="141" t="n">
        <x:f>L832-M832</x:f>
        <x:v>100</x:v>
      </x:c>
      <x:c r="O832" s="142" t="n">
        <x:f>IF(L832&gt;0,N832/L832,"")</x:f>
        <x:v>0.1388888888888889</x:v>
      </x:c>
      <x:c r="P832" s="142" t="n">
        <x:f>IF(M832&gt;0,N832/M832,"")</x:f>
        <x:v>0.16129032258064516</x:v>
      </x:c>
      <x:c r="Q832" s="141" t="n">
        <x:f>ROUND(L832*(1+'Assumptions'!$B$7)/'Assumptions'!$B$9,0)*'Assumptions'!$B$9</x:f>
        <x:v>790</x:v>
      </x:c>
      <x:c r="R832" s="141" t="n">
        <x:f>Q832-M832</x:f>
        <x:v>170</x:v>
      </x:c>
      <x:c r="S832" s="143" t="n">
        <x:f>'Assumptions'!$B$8</x:f>
        <x:v>12</x:v>
      </x:c>
      <x:c r="T832" s="141" t="n">
        <x:f>N832*S832</x:f>
        <x:v>1200</x:v>
      </x:c>
      <x:c r="U832" s="139" t="str">
        <x:v>Source Valid</x:v>
      </x:c>
      <x:c r="V832" s="139" t="str">
        <x:v>High</x:v>
      </x:c>
      <x:c r="W832" s="147" t="str">
        <x:v>Source wholesale and buying prices retained</x:v>
      </x:c>
      <x:c r="X832" s="139" t="str">
        <x:v>Ready</x:v>
      </x:c>
      <x:c r="Y832" s="144" t="b">
        <x:v>1</x:v>
      </x:c>
      <x:c r="Z832" s="139" t="str">
        <x:v>WS RATES.pdf</x:v>
      </x:c>
      <x:c r="AA832" s="139" t="n">
        <x:v>24</x:v>
      </x:c>
      <x:c r="AB832" s="139" t="n">
        <x:v>4</x:v>
      </x:c>
      <x:c r="AC832" s="139" t="str">
        <x:v>BULBULAY SMALL 48PC</x:v>
      </x:c>
      <x:c r="AD832" s="145" t="n">
        <x:v>720</x:v>
      </x:c>
      <x:c r="AE832" s="147" t="str">
        <x:v>Merged across PDFs — Exact/source-linked match</x:v>
      </x:c>
      <x:c r="AF832" s="147" t="str">
        <x:v>Exact WS RATES.pdf name</x:v>
      </x:c>
      <x:c r="AG832" s="147" t="str">
        <x:v>Exact WS RATES.pdf category</x:v>
      </x:c>
      <x:c r="AH832" s="139" t="str">
        <x:v>WS-RATES:24:4</x:v>
      </x:c>
      <x:c r="AI832" s="146"/>
      <x:c r="AJ832" s="146"/>
      <x:c r="AK832" s="146"/>
      <x:c r="AL832" s="146"/>
      <x:c r="AM832" s="146"/>
      <x:c r="AN832" s="147" t="str"/>
    </x:row>
    <x:row r="833">
      <x:c r="A833" s="139" t="str">
        <x:v>RS-000832</x:v>
      </x:c>
      <x:c r="B833" s="147" t="str">
        <x:v>SMILE RING DAIRY</x:v>
      </x:c>
      <x:c r="C833" s="139" t="str">
        <x:v>CHINA DAIRIES</x:v>
      </x:c>
      <x:c r="D833" s="139" t="str">
        <x:v>Both</x:v>
      </x:c>
      <x:c r="E833" s="147" t="str">
        <x:v>From initial classified workbook</x:v>
      </x:c>
      <x:c r="F833" s="139" t="str">
        <x:v>Piece</x:v>
      </x:c>
      <x:c r="G833" s="139"/>
      <x:c r="H833" s="139" t="str">
        <x:v>Not stated</x:v>
      </x:c>
      <x:c r="I833" s="139" t="str">
        <x:v>PKR</x:v>
      </x:c>
      <x:c r="J833" s="140" t="n">
        <x:v>270</x:v>
      </x:c>
      <x:c r="K833" s="140" t="n">
        <x:v>245</x:v>
      </x:c>
      <x:c r="L833" s="140" t="n">
        <x:v>270</x:v>
      </x:c>
      <x:c r="M833" s="140" t="n">
        <x:v>245</x:v>
      </x:c>
      <x:c r="N833" s="141" t="n">
        <x:f>L833-M833</x:f>
        <x:v>25</x:v>
      </x:c>
      <x:c r="O833" s="142" t="n">
        <x:f>IF(L833&gt;0,N833/L833,"")</x:f>
        <x:v>0.09259259259259259</x:v>
      </x:c>
      <x:c r="P833" s="142" t="n">
        <x:f>IF(M833&gt;0,N833/M833,"")</x:f>
        <x:v>0.10204081632653061</x:v>
      </x:c>
      <x:c r="Q833" s="141" t="n">
        <x:f>ROUND(L833*(1+'Assumptions'!$B$7)/'Assumptions'!$B$9,0)*'Assumptions'!$B$9</x:f>
        <x:v>295</x:v>
      </x:c>
      <x:c r="R833" s="141" t="n">
        <x:f>Q833-M833</x:f>
        <x:v>50</x:v>
      </x:c>
      <x:c r="S833" s="143" t="n">
        <x:f>'Assumptions'!$B$8</x:f>
        <x:v>12</x:v>
      </x:c>
      <x:c r="T833" s="141" t="n">
        <x:f>N833*S833</x:f>
        <x:v>300</x:v>
      </x:c>
      <x:c r="U833" s="139" t="str">
        <x:v>Source Valid</x:v>
      </x:c>
      <x:c r="V833" s="139" t="str">
        <x:v>High</x:v>
      </x:c>
      <x:c r="W833" s="147" t="str">
        <x:v>Source wholesale and buying prices retained</x:v>
      </x:c>
      <x:c r="X833" s="139" t="str">
        <x:v>Ready</x:v>
      </x:c>
      <x:c r="Y833" s="144" t="b">
        <x:v>1</x:v>
      </x:c>
      <x:c r="Z833" s="139" t="str">
        <x:v>WS RATES.pdf</x:v>
      </x:c>
      <x:c r="AA833" s="139" t="n">
        <x:v>24</x:v>
      </x:c>
      <x:c r="AB833" s="139" t="n">
        <x:v>5</x:v>
      </x:c>
      <x:c r="AC833" s="139" t="str">
        <x:v>SMILE RING DAIRY</x:v>
      </x:c>
      <x:c r="AD833" s="145" t="n">
        <x:v>270</x:v>
      </x:c>
      <x:c r="AE833" s="147" t="str">
        <x:v>Merged across PDFs — Exact/source-linked match</x:v>
      </x:c>
      <x:c r="AF833" s="147" t="str">
        <x:v>Exact WS RATES.pdf name</x:v>
      </x:c>
      <x:c r="AG833" s="147" t="str">
        <x:v>Exact WS RATES.pdf category</x:v>
      </x:c>
      <x:c r="AH833" s="139" t="str">
        <x:v>WS-RATES:24:5</x:v>
      </x:c>
      <x:c r="AI833" s="146"/>
      <x:c r="AJ833" s="146"/>
      <x:c r="AK833" s="146"/>
      <x:c r="AL833" s="146"/>
      <x:c r="AM833" s="146"/>
      <x:c r="AN833" s="147" t="str"/>
    </x:row>
    <x:row r="834">
      <x:c r="A834" s="139" t="str">
        <x:v>RS-000833</x:v>
      </x:c>
      <x:c r="B834" s="147" t="str">
        <x:v>SCISSOR SINGLE BLUE</x:v>
      </x:c>
      <x:c r="C834" s="139" t="str">
        <x:v>SCISSOR</x:v>
      </x:c>
      <x:c r="D834" s="139" t="str">
        <x:v>Both</x:v>
      </x:c>
      <x:c r="E834" s="147" t="str">
        <x:v>From initial classified workbook</x:v>
      </x:c>
      <x:c r="F834" s="139" t="str">
        <x:v>Piece</x:v>
      </x:c>
      <x:c r="G834" s="139"/>
      <x:c r="H834" s="139" t="str">
        <x:v>Not stated</x:v>
      </x:c>
      <x:c r="I834" s="139" t="str">
        <x:v>PKR</x:v>
      </x:c>
      <x:c r="J834" s="140" t="n">
        <x:v>85</x:v>
      </x:c>
      <x:c r="K834" s="140" t="n">
        <x:v>72</x:v>
      </x:c>
      <x:c r="L834" s="140" t="n">
        <x:v>85</x:v>
      </x:c>
      <x:c r="M834" s="140" t="n">
        <x:v>72</x:v>
      </x:c>
      <x:c r="N834" s="141" t="n">
        <x:f>L834-M834</x:f>
        <x:v>13</x:v>
      </x:c>
      <x:c r="O834" s="142" t="n">
        <x:f>IF(L834&gt;0,N834/L834,"")</x:f>
        <x:v>0.15294117647058825</x:v>
      </x:c>
      <x:c r="P834" s="142" t="n">
        <x:f>IF(M834&gt;0,N834/M834,"")</x:f>
        <x:v>0.18055555555555555</x:v>
      </x:c>
      <x:c r="Q834" s="141" t="n">
        <x:f>ROUND(L834*(1+'Assumptions'!$B$7)/'Assumptions'!$B$9,0)*'Assumptions'!$B$9</x:f>
        <x:v>95</x:v>
      </x:c>
      <x:c r="R834" s="141" t="n">
        <x:f>Q834-M834</x:f>
        <x:v>23</x:v>
      </x:c>
      <x:c r="S834" s="143" t="n">
        <x:f>'Assumptions'!$B$8</x:f>
        <x:v>12</x:v>
      </x:c>
      <x:c r="T834" s="141" t="n">
        <x:f>N834*S834</x:f>
        <x:v>156</x:v>
      </x:c>
      <x:c r="U834" s="139" t="str">
        <x:v>Source Valid</x:v>
      </x:c>
      <x:c r="V834" s="139" t="str">
        <x:v>High</x:v>
      </x:c>
      <x:c r="W834" s="147" t="str">
        <x:v>Source wholesale and buying prices retained</x:v>
      </x:c>
      <x:c r="X834" s="139" t="str">
        <x:v>Ready</x:v>
      </x:c>
      <x:c r="Y834" s="144" t="b">
        <x:v>1</x:v>
      </x:c>
      <x:c r="Z834" s="139" t="str">
        <x:v>WS RATES.pdf</x:v>
      </x:c>
      <x:c r="AA834" s="139" t="n">
        <x:v>24</x:v>
      </x:c>
      <x:c r="AB834" s="139" t="n">
        <x:v>6</x:v>
      </x:c>
      <x:c r="AC834" s="139" t="str">
        <x:v>SCISSOR SINGLE BLUE</x:v>
      </x:c>
      <x:c r="AD834" s="145" t="n">
        <x:v>85</x:v>
      </x:c>
      <x:c r="AE834" s="147" t="str">
        <x:v>Merged across PDFs — Exact/source-linked match</x:v>
      </x:c>
      <x:c r="AF834" s="147" t="str">
        <x:v>Exact WS RATES.pdf name</x:v>
      </x:c>
      <x:c r="AG834" s="147" t="str">
        <x:v>Exact WS RATES.pdf category</x:v>
      </x:c>
      <x:c r="AH834" s="139" t="str">
        <x:v>WS-RATES:24:6</x:v>
      </x:c>
      <x:c r="AI834" s="146"/>
      <x:c r="AJ834" s="146"/>
      <x:c r="AK834" s="146"/>
      <x:c r="AL834" s="146"/>
      <x:c r="AM834" s="146"/>
      <x:c r="AN834" s="147" t="str"/>
    </x:row>
    <x:row r="835">
      <x:c r="A835" s="139" t="str">
        <x:v>RS-000834</x:v>
      </x:c>
      <x:c r="B835" s="147" t="str">
        <x:v>SCISSOR DL9015</x:v>
      </x:c>
      <x:c r="C835" s="139" t="str">
        <x:v>SCISSOR</x:v>
      </x:c>
      <x:c r="D835" s="139" t="str">
        <x:v>Both</x:v>
      </x:c>
      <x:c r="E835" s="147" t="str">
        <x:v>From initial classified workbook</x:v>
      </x:c>
      <x:c r="F835" s="139" t="str">
        <x:v>Piece</x:v>
      </x:c>
      <x:c r="G835" s="139"/>
      <x:c r="H835" s="139" t="str">
        <x:v>Not stated</x:v>
      </x:c>
      <x:c r="I835" s="139" t="str">
        <x:v>PKR</x:v>
      </x:c>
      <x:c r="J835" s="140" t="n">
        <x:v>110</x:v>
      </x:c>
      <x:c r="K835" s="140" t="n">
        <x:v>97</x:v>
      </x:c>
      <x:c r="L835" s="140" t="n">
        <x:v>110</x:v>
      </x:c>
      <x:c r="M835" s="140" t="n">
        <x:v>97</x:v>
      </x:c>
      <x:c r="N835" s="141" t="n">
        <x:f>L835-M835</x:f>
        <x:v>13</x:v>
      </x:c>
      <x:c r="O835" s="142" t="n">
        <x:f>IF(L835&gt;0,N835/L835,"")</x:f>
        <x:v>0.11818181818181818</x:v>
      </x:c>
      <x:c r="P835" s="142" t="n">
        <x:f>IF(M835&gt;0,N835/M835,"")</x:f>
        <x:v>0.13402061855670103</x:v>
      </x:c>
      <x:c r="Q835" s="141" t="n">
        <x:f>ROUND(L835*(1+'Assumptions'!$B$7)/'Assumptions'!$B$9,0)*'Assumptions'!$B$9</x:f>
        <x:v>120</x:v>
      </x:c>
      <x:c r="R835" s="141" t="n">
        <x:f>Q835-M835</x:f>
        <x:v>23</x:v>
      </x:c>
      <x:c r="S835" s="143" t="n">
        <x:f>'Assumptions'!$B$8</x:f>
        <x:v>12</x:v>
      </x:c>
      <x:c r="T835" s="141" t="n">
        <x:f>N835*S835</x:f>
        <x:v>156</x:v>
      </x:c>
      <x:c r="U835" s="139" t="str">
        <x:v>Source Valid</x:v>
      </x:c>
      <x:c r="V835" s="139" t="str">
        <x:v>High</x:v>
      </x:c>
      <x:c r="W835" s="147" t="str">
        <x:v>Source wholesale and buying prices retained</x:v>
      </x:c>
      <x:c r="X835" s="139" t="str">
        <x:v>Ready</x:v>
      </x:c>
      <x:c r="Y835" s="144" t="b">
        <x:v>1</x:v>
      </x:c>
      <x:c r="Z835" s="139" t="str">
        <x:v>WS RATES.pdf</x:v>
      </x:c>
      <x:c r="AA835" s="139" t="n">
        <x:v>24</x:v>
      </x:c>
      <x:c r="AB835" s="139" t="n">
        <x:v>7</x:v>
      </x:c>
      <x:c r="AC835" s="139" t="str">
        <x:v>SCISSOR DL9015</x:v>
      </x:c>
      <x:c r="AD835" s="145" t="n">
        <x:v>110</x:v>
      </x:c>
      <x:c r="AE835" s="147" t="str">
        <x:v>Merged across PDFs — Exact/source-linked match</x:v>
      </x:c>
      <x:c r="AF835" s="147" t="str">
        <x:v>Exact WS RATES.pdf name</x:v>
      </x:c>
      <x:c r="AG835" s="147" t="str">
        <x:v>Exact WS RATES.pdf category</x:v>
      </x:c>
      <x:c r="AH835" s="139" t="str">
        <x:v>WS-RATES:24:7</x:v>
      </x:c>
      <x:c r="AI835" s="146"/>
      <x:c r="AJ835" s="146"/>
      <x:c r="AK835" s="146"/>
      <x:c r="AL835" s="146"/>
      <x:c r="AM835" s="146"/>
      <x:c r="AN835" s="147" t="str"/>
    </x:row>
    <x:row r="836">
      <x:c r="A836" s="139" t="str">
        <x:v>RS-000835</x:v>
      </x:c>
      <x:c r="B836" s="147" t="str">
        <x:v>FANCY GEOMATERY 588-155</x:v>
      </x:c>
      <x:c r="C836" s="139" t="str">
        <x:v>GEOMATRIES</x:v>
      </x:c>
      <x:c r="D836" s="139" t="str">
        <x:v>Both</x:v>
      </x:c>
      <x:c r="E836" s="147" t="str">
        <x:v>From initial classified workbook</x:v>
      </x:c>
      <x:c r="F836" s="139" t="str">
        <x:v>Piece</x:v>
      </x:c>
      <x:c r="G836" s="139"/>
      <x:c r="H836" s="139" t="str">
        <x:v>Not stated</x:v>
      </x:c>
      <x:c r="I836" s="139" t="str">
        <x:v>PKR</x:v>
      </x:c>
      <x:c r="J836" s="140" t="n">
        <x:v>520</x:v>
      </x:c>
      <x:c r="K836" s="140" t="n">
        <x:v>485</x:v>
      </x:c>
      <x:c r="L836" s="140" t="n">
        <x:v>520</x:v>
      </x:c>
      <x:c r="M836" s="140" t="n">
        <x:v>485</x:v>
      </x:c>
      <x:c r="N836" s="141" t="n">
        <x:f>L836-M836</x:f>
        <x:v>35</x:v>
      </x:c>
      <x:c r="O836" s="142" t="n">
        <x:f>IF(L836&gt;0,N836/L836,"")</x:f>
        <x:v>0.0673076923076923</x:v>
      </x:c>
      <x:c r="P836" s="142" t="n">
        <x:f>IF(M836&gt;0,N836/M836,"")</x:f>
        <x:v>0.07216494845360824</x:v>
      </x:c>
      <x:c r="Q836" s="141" t="n">
        <x:f>ROUND(L836*(1+'Assumptions'!$B$7)/'Assumptions'!$B$9,0)*'Assumptions'!$B$9</x:f>
        <x:v>570</x:v>
      </x:c>
      <x:c r="R836" s="141" t="n">
        <x:f>Q836-M836</x:f>
        <x:v>85</x:v>
      </x:c>
      <x:c r="S836" s="143" t="n">
        <x:f>'Assumptions'!$B$8</x:f>
        <x:v>12</x:v>
      </x:c>
      <x:c r="T836" s="141" t="n">
        <x:f>N836*S836</x:f>
        <x:v>420</x:v>
      </x:c>
      <x:c r="U836" s="139" t="str">
        <x:v>Source Valid</x:v>
      </x:c>
      <x:c r="V836" s="139" t="str">
        <x:v>High</x:v>
      </x:c>
      <x:c r="W836" s="147" t="str">
        <x:v>Source wholesale and buying prices retained</x:v>
      </x:c>
      <x:c r="X836" s="139" t="str">
        <x:v>Ready</x:v>
      </x:c>
      <x:c r="Y836" s="144" t="b">
        <x:v>1</x:v>
      </x:c>
      <x:c r="Z836" s="139" t="str">
        <x:v>WS RATES.pdf</x:v>
      </x:c>
      <x:c r="AA836" s="139" t="n">
        <x:v>24</x:v>
      </x:c>
      <x:c r="AB836" s="139" t="n">
        <x:v>8</x:v>
      </x:c>
      <x:c r="AC836" s="139" t="str">
        <x:v>FANCY GEOMATERY 588-155</x:v>
      </x:c>
      <x:c r="AD836" s="145" t="n">
        <x:v>520</x:v>
      </x:c>
      <x:c r="AE836" s="147" t="str">
        <x:v>Merged across PDFs — Exact/source-linked match</x:v>
      </x:c>
      <x:c r="AF836" s="147" t="str">
        <x:v>Exact WS RATES.pdf name</x:v>
      </x:c>
      <x:c r="AG836" s="147" t="str">
        <x:v>Exact WS RATES.pdf category</x:v>
      </x:c>
      <x:c r="AH836" s="139" t="str">
        <x:v>WS-RATES:24:8</x:v>
      </x:c>
      <x:c r="AI836" s="146"/>
      <x:c r="AJ836" s="146"/>
      <x:c r="AK836" s="146"/>
      <x:c r="AL836" s="146"/>
      <x:c r="AM836" s="146"/>
      <x:c r="AN836" s="147" t="str"/>
    </x:row>
    <x:row r="837">
      <x:c r="A837" s="139" t="str">
        <x:v>RS-000836</x:v>
      </x:c>
      <x:c r="B837" s="147" t="str">
        <x:v>FANCY GEOMATERY 2029</x:v>
      </x:c>
      <x:c r="C837" s="139" t="str">
        <x:v>GEOMATRIES</x:v>
      </x:c>
      <x:c r="D837" s="139" t="str">
        <x:v>Both</x:v>
      </x:c>
      <x:c r="E837" s="147" t="str">
        <x:v>From initial classified workbook</x:v>
      </x:c>
      <x:c r="F837" s="139" t="str">
        <x:v>Piece</x:v>
      </x:c>
      <x:c r="G837" s="139"/>
      <x:c r="H837" s="139" t="str">
        <x:v>Not stated</x:v>
      </x:c>
      <x:c r="I837" s="139" t="str">
        <x:v>PKR</x:v>
      </x:c>
      <x:c r="J837" s="140" t="n">
        <x:v>400</x:v>
      </x:c>
      <x:c r="K837" s="140" t="n">
        <x:v>365</x:v>
      </x:c>
      <x:c r="L837" s="140" t="n">
        <x:v>400</x:v>
      </x:c>
      <x:c r="M837" s="140" t="n">
        <x:v>365</x:v>
      </x:c>
      <x:c r="N837" s="141" t="n">
        <x:f>L837-M837</x:f>
        <x:v>35</x:v>
      </x:c>
      <x:c r="O837" s="142" t="n">
        <x:f>IF(L837&gt;0,N837/L837,"")</x:f>
        <x:v>0.0875</x:v>
      </x:c>
      <x:c r="P837" s="142" t="n">
        <x:f>IF(M837&gt;0,N837/M837,"")</x:f>
        <x:v>0.0958904109589041</x:v>
      </x:c>
      <x:c r="Q837" s="141" t="n">
        <x:f>ROUND(L837*(1+'Assumptions'!$B$7)/'Assumptions'!$B$9,0)*'Assumptions'!$B$9</x:f>
        <x:v>440</x:v>
      </x:c>
      <x:c r="R837" s="141" t="n">
        <x:f>Q837-M837</x:f>
        <x:v>75</x:v>
      </x:c>
      <x:c r="S837" s="143" t="n">
        <x:f>'Assumptions'!$B$8</x:f>
        <x:v>12</x:v>
      </x:c>
      <x:c r="T837" s="141" t="n">
        <x:f>N837*S837</x:f>
        <x:v>420</x:v>
      </x:c>
      <x:c r="U837" s="139" t="str">
        <x:v>Source Valid</x:v>
      </x:c>
      <x:c r="V837" s="139" t="str">
        <x:v>High</x:v>
      </x:c>
      <x:c r="W837" s="147" t="str">
        <x:v>Source wholesale and buying prices retained</x:v>
      </x:c>
      <x:c r="X837" s="139" t="str">
        <x:v>Ready</x:v>
      </x:c>
      <x:c r="Y837" s="144" t="b">
        <x:v>1</x:v>
      </x:c>
      <x:c r="Z837" s="139" t="str">
        <x:v>WS RATES.pdf</x:v>
      </x:c>
      <x:c r="AA837" s="139" t="n">
        <x:v>24</x:v>
      </x:c>
      <x:c r="AB837" s="139" t="n">
        <x:v>9</x:v>
      </x:c>
      <x:c r="AC837" s="139" t="str">
        <x:v>FANCY GEOMATERY 2029</x:v>
      </x:c>
      <x:c r="AD837" s="145" t="n">
        <x:v>400</x:v>
      </x:c>
      <x:c r="AE837" s="147" t="str">
        <x:v>Merged across PDFs — Exact/source-linked match</x:v>
      </x:c>
      <x:c r="AF837" s="147" t="str">
        <x:v>Exact WS RATES.pdf name</x:v>
      </x:c>
      <x:c r="AG837" s="147" t="str">
        <x:v>Exact WS RATES.pdf category</x:v>
      </x:c>
      <x:c r="AH837" s="139" t="str">
        <x:v>WS-RATES:24:9</x:v>
      </x:c>
      <x:c r="AI837" s="146"/>
      <x:c r="AJ837" s="146"/>
      <x:c r="AK837" s="146"/>
      <x:c r="AL837" s="146"/>
      <x:c r="AM837" s="146"/>
      <x:c r="AN837" s="147" t="str"/>
    </x:row>
    <x:row r="838">
      <x:c r="A838" s="139" t="str">
        <x:v>RS-000837</x:v>
      </x:c>
      <x:c r="B838" s="147" t="str">
        <x:v>FANCY GEOMATERY 6204</x:v>
      </x:c>
      <x:c r="C838" s="139" t="str">
        <x:v>GEOMATRIES</x:v>
      </x:c>
      <x:c r="D838" s="139" t="str">
        <x:v>Both</x:v>
      </x:c>
      <x:c r="E838" s="147" t="str">
        <x:v>From initial classified workbook</x:v>
      </x:c>
      <x:c r="F838" s="139" t="str">
        <x:v>Piece</x:v>
      </x:c>
      <x:c r="G838" s="139"/>
      <x:c r="H838" s="139" t="str">
        <x:v>Not stated</x:v>
      </x:c>
      <x:c r="I838" s="139" t="str">
        <x:v>PKR</x:v>
      </x:c>
      <x:c r="J838" s="140" t="n">
        <x:v>360</x:v>
      </x:c>
      <x:c r="K838" s="140" t="n">
        <x:v>325</x:v>
      </x:c>
      <x:c r="L838" s="140" t="n">
        <x:v>360</x:v>
      </x:c>
      <x:c r="M838" s="140" t="n">
        <x:v>325</x:v>
      </x:c>
      <x:c r="N838" s="141" t="n">
        <x:f>L838-M838</x:f>
        <x:v>35</x:v>
      </x:c>
      <x:c r="O838" s="142" t="n">
        <x:f>IF(L838&gt;0,N838/L838,"")</x:f>
        <x:v>0.09722222222222222</x:v>
      </x:c>
      <x:c r="P838" s="142" t="n">
        <x:f>IF(M838&gt;0,N838/M838,"")</x:f>
        <x:v>0.1076923076923077</x:v>
      </x:c>
      <x:c r="Q838" s="141" t="n">
        <x:f>ROUND(L838*(1+'Assumptions'!$B$7)/'Assumptions'!$B$9,0)*'Assumptions'!$B$9</x:f>
        <x:v>395</x:v>
      </x:c>
      <x:c r="R838" s="141" t="n">
        <x:f>Q838-M838</x:f>
        <x:v>70</x:v>
      </x:c>
      <x:c r="S838" s="143" t="n">
        <x:f>'Assumptions'!$B$8</x:f>
        <x:v>12</x:v>
      </x:c>
      <x:c r="T838" s="141" t="n">
        <x:f>N838*S838</x:f>
        <x:v>420</x:v>
      </x:c>
      <x:c r="U838" s="139" t="str">
        <x:v>Source Valid</x:v>
      </x:c>
      <x:c r="V838" s="139" t="str">
        <x:v>High</x:v>
      </x:c>
      <x:c r="W838" s="147" t="str">
        <x:v>Source wholesale and buying prices retained</x:v>
      </x:c>
      <x:c r="X838" s="139" t="str">
        <x:v>Ready</x:v>
      </x:c>
      <x:c r="Y838" s="144" t="b">
        <x:v>1</x:v>
      </x:c>
      <x:c r="Z838" s="139" t="str">
        <x:v>WS RATES.pdf</x:v>
      </x:c>
      <x:c r="AA838" s="139" t="n">
        <x:v>24</x:v>
      </x:c>
      <x:c r="AB838" s="139" t="n">
        <x:v>10</x:v>
      </x:c>
      <x:c r="AC838" s="139" t="str">
        <x:v>FANCY GEOMATERY 6204</x:v>
      </x:c>
      <x:c r="AD838" s="145" t="n">
        <x:v>360</x:v>
      </x:c>
      <x:c r="AE838" s="147" t="str">
        <x:v>Merged across PDFs — Exact/source-linked match</x:v>
      </x:c>
      <x:c r="AF838" s="147" t="str">
        <x:v>Exact WS RATES.pdf name</x:v>
      </x:c>
      <x:c r="AG838" s="147" t="str">
        <x:v>Exact WS RATES.pdf category</x:v>
      </x:c>
      <x:c r="AH838" s="139" t="str">
        <x:v>WS-RATES:24:10</x:v>
      </x:c>
      <x:c r="AI838" s="146"/>
      <x:c r="AJ838" s="146"/>
      <x:c r="AK838" s="146"/>
      <x:c r="AL838" s="146"/>
      <x:c r="AM838" s="146"/>
      <x:c r="AN838" s="147" t="str"/>
    </x:row>
    <x:row r="839">
      <x:c r="A839" s="139" t="str">
        <x:v>RS-000838</x:v>
      </x:c>
      <x:c r="B839" s="147" t="str">
        <x:v>FANCY GEOMATERY 1849</x:v>
      </x:c>
      <x:c r="C839" s="139" t="str">
        <x:v>GEOMATRIES</x:v>
      </x:c>
      <x:c r="D839" s="139" t="str">
        <x:v>Both</x:v>
      </x:c>
      <x:c r="E839" s="147" t="str">
        <x:v>From initial classified workbook</x:v>
      </x:c>
      <x:c r="F839" s="139" t="str">
        <x:v>Piece</x:v>
      </x:c>
      <x:c r="G839" s="139"/>
      <x:c r="H839" s="139" t="str">
        <x:v>Not stated</x:v>
      </x:c>
      <x:c r="I839" s="139" t="str">
        <x:v>PKR</x:v>
      </x:c>
      <x:c r="J839" s="140" t="n">
        <x:v>190</x:v>
      </x:c>
      <x:c r="K839" s="140" t="n">
        <x:v>170</x:v>
      </x:c>
      <x:c r="L839" s="140" t="n">
        <x:v>190</x:v>
      </x:c>
      <x:c r="M839" s="140" t="n">
        <x:v>170</x:v>
      </x:c>
      <x:c r="N839" s="141" t="n">
        <x:f>L839-M839</x:f>
        <x:v>20</x:v>
      </x:c>
      <x:c r="O839" s="142" t="n">
        <x:f>IF(L839&gt;0,N839/L839,"")</x:f>
        <x:v>0.10526315789473684</x:v>
      </x:c>
      <x:c r="P839" s="142" t="n">
        <x:f>IF(M839&gt;0,N839/M839,"")</x:f>
        <x:v>0.11764705882352941</x:v>
      </x:c>
      <x:c r="Q839" s="141" t="n">
        <x:f>ROUND(L839*(1+'Assumptions'!$B$7)/'Assumptions'!$B$9,0)*'Assumptions'!$B$9</x:f>
        <x:v>210</x:v>
      </x:c>
      <x:c r="R839" s="141" t="n">
        <x:f>Q839-M839</x:f>
        <x:v>40</x:v>
      </x:c>
      <x:c r="S839" s="143" t="n">
        <x:f>'Assumptions'!$B$8</x:f>
        <x:v>12</x:v>
      </x:c>
      <x:c r="T839" s="141" t="n">
        <x:f>N839*S839</x:f>
        <x:v>240</x:v>
      </x:c>
      <x:c r="U839" s="139" t="str">
        <x:v>Source Valid</x:v>
      </x:c>
      <x:c r="V839" s="139" t="str">
        <x:v>High</x:v>
      </x:c>
      <x:c r="W839" s="147" t="str">
        <x:v>Source wholesale and buying prices retained</x:v>
      </x:c>
      <x:c r="X839" s="139" t="str">
        <x:v>Ready</x:v>
      </x:c>
      <x:c r="Y839" s="144" t="b">
        <x:v>1</x:v>
      </x:c>
      <x:c r="Z839" s="139" t="str">
        <x:v>WS RATES.pdf</x:v>
      </x:c>
      <x:c r="AA839" s="139" t="n">
        <x:v>24</x:v>
      </x:c>
      <x:c r="AB839" s="139" t="n">
        <x:v>11</x:v>
      </x:c>
      <x:c r="AC839" s="139" t="str">
        <x:v>FANCY GEOMATERY 1849</x:v>
      </x:c>
      <x:c r="AD839" s="145" t="n">
        <x:v>190</x:v>
      </x:c>
      <x:c r="AE839" s="147" t="str">
        <x:v>Merged across PDFs — Exact/source-linked match</x:v>
      </x:c>
      <x:c r="AF839" s="147" t="str">
        <x:v>Exact WS RATES.pdf name</x:v>
      </x:c>
      <x:c r="AG839" s="147" t="str">
        <x:v>Exact WS RATES.pdf category</x:v>
      </x:c>
      <x:c r="AH839" s="139" t="str">
        <x:v>WS-RATES:24:11</x:v>
      </x:c>
      <x:c r="AI839" s="146"/>
      <x:c r="AJ839" s="146"/>
      <x:c r="AK839" s="146"/>
      <x:c r="AL839" s="146"/>
      <x:c r="AM839" s="146"/>
      <x:c r="AN839" s="147" t="str"/>
    </x:row>
    <x:row r="840">
      <x:c r="A840" s="139" t="str">
        <x:v>RS-000839</x:v>
      </x:c>
      <x:c r="B840" s="147" t="str">
        <x:v>TISSUE LARGE RAHAT</x:v>
      </x:c>
      <x:c r="C840" s="139" t="str">
        <x:v>CHINA</x:v>
      </x:c>
      <x:c r="D840" s="139" t="str">
        <x:v>Both</x:v>
      </x:c>
      <x:c r="E840" s="147" t="str">
        <x:v>From initial classified workbook</x:v>
      </x:c>
      <x:c r="F840" s="139" t="str">
        <x:v>Piece</x:v>
      </x:c>
      <x:c r="G840" s="139"/>
      <x:c r="H840" s="139" t="str">
        <x:v>Not stated</x:v>
      </x:c>
      <x:c r="I840" s="139" t="str">
        <x:v>PKR</x:v>
      </x:c>
      <x:c r="J840" s="140" t="n">
        <x:v>160</x:v>
      </x:c>
      <x:c r="K840" s="140" t="n">
        <x:v>135</x:v>
      </x:c>
      <x:c r="L840" s="140" t="n">
        <x:v>160</x:v>
      </x:c>
      <x:c r="M840" s="140" t="n">
        <x:v>135</x:v>
      </x:c>
      <x:c r="N840" s="141" t="n">
        <x:f>L840-M840</x:f>
        <x:v>25</x:v>
      </x:c>
      <x:c r="O840" s="142" t="n">
        <x:f>IF(L840&gt;0,N840/L840,"")</x:f>
        <x:v>0.15625</x:v>
      </x:c>
      <x:c r="P840" s="142" t="n">
        <x:f>IF(M840&gt;0,N840/M840,"")</x:f>
        <x:v>0.18518518518518517</x:v>
      </x:c>
      <x:c r="Q840" s="141" t="n">
        <x:f>ROUND(L840*(1+'Assumptions'!$B$7)/'Assumptions'!$B$9,0)*'Assumptions'!$B$9</x:f>
        <x:v>175</x:v>
      </x:c>
      <x:c r="R840" s="141" t="n">
        <x:f>Q840-M840</x:f>
        <x:v>40</x:v>
      </x:c>
      <x:c r="S840" s="143" t="n">
        <x:f>'Assumptions'!$B$8</x:f>
        <x:v>12</x:v>
      </x:c>
      <x:c r="T840" s="141" t="n">
        <x:f>N840*S840</x:f>
        <x:v>300</x:v>
      </x:c>
      <x:c r="U840" s="139" t="str">
        <x:v>Source Valid</x:v>
      </x:c>
      <x:c r="V840" s="139" t="str">
        <x:v>High</x:v>
      </x:c>
      <x:c r="W840" s="147" t="str">
        <x:v>Source wholesale and buying prices retained</x:v>
      </x:c>
      <x:c r="X840" s="139" t="str">
        <x:v>Ready</x:v>
      </x:c>
      <x:c r="Y840" s="144" t="b">
        <x:v>1</x:v>
      </x:c>
      <x:c r="Z840" s="139" t="str">
        <x:v>WS RATES.pdf</x:v>
      </x:c>
      <x:c r="AA840" s="139" t="n">
        <x:v>24</x:v>
      </x:c>
      <x:c r="AB840" s="139" t="n">
        <x:v>12</x:v>
      </x:c>
      <x:c r="AC840" s="139" t="str">
        <x:v>TISSUE LARGE RAHAT</x:v>
      </x:c>
      <x:c r="AD840" s="145" t="n">
        <x:v>160</x:v>
      </x:c>
      <x:c r="AE840" s="147" t="str">
        <x:v>Merged across PDFs — Exact/source-linked match</x:v>
      </x:c>
      <x:c r="AF840" s="147" t="str">
        <x:v>Exact WS RATES.pdf name</x:v>
      </x:c>
      <x:c r="AG840" s="147" t="str">
        <x:v>Exact WS RATES.pdf category</x:v>
      </x:c>
      <x:c r="AH840" s="139" t="str">
        <x:v>WS-RATES:24:12</x:v>
      </x:c>
      <x:c r="AI840" s="146"/>
      <x:c r="AJ840" s="146"/>
      <x:c r="AK840" s="146"/>
      <x:c r="AL840" s="146"/>
      <x:c r="AM840" s="146"/>
      <x:c r="AN840" s="147" t="str"/>
    </x:row>
    <x:row r="841">
      <x:c r="A841" s="139" t="str">
        <x:v>RS-000840</x:v>
      </x:c>
      <x:c r="B841" s="147" t="str">
        <x:v>FOAMIC DISPLAY STICKER A+</x:v>
      </x:c>
      <x:c r="C841" s="139" t="str">
        <x:v>STICKERS</x:v>
      </x:c>
      <x:c r="D841" s="139" t="str">
        <x:v>Wholesale/Bulk</x:v>
      </x:c>
      <x:c r="E841" s="147" t="str">
        <x:v>From initial classified workbook</x:v>
      </x:c>
      <x:c r="F841" s="139" t="str">
        <x:v>Piece</x:v>
      </x:c>
      <x:c r="G841" s="139"/>
      <x:c r="H841" s="139" t="str">
        <x:v>Not stated</x:v>
      </x:c>
      <x:c r="I841" s="139" t="str">
        <x:v>PKR</x:v>
      </x:c>
      <x:c r="J841" s="140" t="n">
        <x:v>70</x:v>
      </x:c>
      <x:c r="K841" s="140" t="n">
        <x:v>56</x:v>
      </x:c>
      <x:c r="L841" s="140" t="n">
        <x:v>70</x:v>
      </x:c>
      <x:c r="M841" s="140" t="n">
        <x:v>56</x:v>
      </x:c>
      <x:c r="N841" s="141" t="n">
        <x:f>L841-M841</x:f>
        <x:v>14</x:v>
      </x:c>
      <x:c r="O841" s="142" t="n">
        <x:f>IF(L841&gt;0,N841/L841,"")</x:f>
        <x:v>0.2</x:v>
      </x:c>
      <x:c r="P841" s="142" t="n">
        <x:f>IF(M841&gt;0,N841/M841,"")</x:f>
        <x:v>0.25</x:v>
      </x:c>
      <x:c r="Q841" s="141" t="n">
        <x:f>ROUND(L841*(1+'Assumptions'!$B$7)/'Assumptions'!$B$9,0)*'Assumptions'!$B$9</x:f>
        <x:v>75</x:v>
      </x:c>
      <x:c r="R841" s="141" t="n">
        <x:f>Q841-M841</x:f>
        <x:v>19</x:v>
      </x:c>
      <x:c r="S841" s="143" t="n">
        <x:f>'Assumptions'!$B$8</x:f>
        <x:v>12</x:v>
      </x:c>
      <x:c r="T841" s="141" t="n">
        <x:f>N841*S841</x:f>
        <x:v>168</x:v>
      </x:c>
      <x:c r="U841" s="139" t="str">
        <x:v>Source Valid</x:v>
      </x:c>
      <x:c r="V841" s="139" t="str">
        <x:v>High</x:v>
      </x:c>
      <x:c r="W841" s="147" t="str">
        <x:v>Source wholesale and buying prices retained</x:v>
      </x:c>
      <x:c r="X841" s="139" t="str">
        <x:v>Ready</x:v>
      </x:c>
      <x:c r="Y841" s="144" t="b">
        <x:v>1</x:v>
      </x:c>
      <x:c r="Z841" s="139" t="str">
        <x:v>WS RATES.pdf</x:v>
      </x:c>
      <x:c r="AA841" s="139" t="n">
        <x:v>24</x:v>
      </x:c>
      <x:c r="AB841" s="139" t="n">
        <x:v>13</x:v>
      </x:c>
      <x:c r="AC841" s="139" t="str">
        <x:v>FOAMIC DISPLAY STICKER A</x:v>
      </x:c>
      <x:c r="AD841" s="145" t="n">
        <x:v>70</x:v>
      </x:c>
      <x:c r="AE841" s="147" t="str">
        <x:v>Merged across PDFs — Truncated-name completion</x:v>
      </x:c>
      <x:c r="AF841" s="147" t="str">
        <x:v>Completed/updated from WS RATES.pdf</x:v>
      </x:c>
      <x:c r="AG841" s="147" t="str">
        <x:v>Exact WS RATES.pdf category</x:v>
      </x:c>
      <x:c r="AH841" s="139" t="str">
        <x:v>WS-RATES:24:13</x:v>
      </x:c>
      <x:c r="AI841" s="146"/>
      <x:c r="AJ841" s="146"/>
      <x:c r="AK841" s="146"/>
      <x:c r="AL841" s="146"/>
      <x:c r="AM841" s="146"/>
      <x:c r="AN841" s="147" t="str"/>
    </x:row>
    <x:row r="842">
      <x:c r="A842" s="139" t="str">
        <x:v>RS-000841</x:v>
      </x:c>
      <x:c r="B842" s="147" t="str">
        <x:v>SHASHLIK STICK 12 INCH</x:v>
      </x:c>
      <x:c r="C842" s="139" t="str">
        <x:v>CHINA</x:v>
      </x:c>
      <x:c r="D842" s="139" t="str">
        <x:v>Both</x:v>
      </x:c>
      <x:c r="E842" s="147" t="str">
        <x:v>From initial classified workbook</x:v>
      </x:c>
      <x:c r="F842" s="139" t="str">
        <x:v>Piece</x:v>
      </x:c>
      <x:c r="G842" s="139"/>
      <x:c r="H842" s="139" t="str">
        <x:v>Not stated</x:v>
      </x:c>
      <x:c r="I842" s="139" t="str">
        <x:v>PKR</x:v>
      </x:c>
      <x:c r="J842" s="140" t="n">
        <x:v>130</x:v>
      </x:c>
      <x:c r="K842" s="140" t="n">
        <x:v>90</x:v>
      </x:c>
      <x:c r="L842" s="140" t="n">
        <x:v>130</x:v>
      </x:c>
      <x:c r="M842" s="140" t="n">
        <x:v>90</x:v>
      </x:c>
      <x:c r="N842" s="141" t="n">
        <x:f>L842-M842</x:f>
        <x:v>40</x:v>
      </x:c>
      <x:c r="O842" s="142" t="n">
        <x:f>IF(L842&gt;0,N842/L842,"")</x:f>
        <x:v>0.3076923076923077</x:v>
      </x:c>
      <x:c r="P842" s="142" t="n">
        <x:f>IF(M842&gt;0,N842/M842,"")</x:f>
        <x:v>0.4444444444444444</x:v>
      </x:c>
      <x:c r="Q842" s="141" t="n">
        <x:f>ROUND(L842*(1+'Assumptions'!$B$7)/'Assumptions'!$B$9,0)*'Assumptions'!$B$9</x:f>
        <x:v>145</x:v>
      </x:c>
      <x:c r="R842" s="141" t="n">
        <x:f>Q842-M842</x:f>
        <x:v>55</x:v>
      </x:c>
      <x:c r="S842" s="143" t="n">
        <x:f>'Assumptions'!$B$8</x:f>
        <x:v>12</x:v>
      </x:c>
      <x:c r="T842" s="141" t="n">
        <x:f>N842*S842</x:f>
        <x:v>480</x:v>
      </x:c>
      <x:c r="U842" s="139" t="str">
        <x:v>Source Valid</x:v>
      </x:c>
      <x:c r="V842" s="139" t="str">
        <x:v>High</x:v>
      </x:c>
      <x:c r="W842" s="147" t="str">
        <x:v>Source wholesale and buying prices retained</x:v>
      </x:c>
      <x:c r="X842" s="139" t="str">
        <x:v>Ready</x:v>
      </x:c>
      <x:c r="Y842" s="144" t="b">
        <x:v>1</x:v>
      </x:c>
      <x:c r="Z842" s="139" t="str">
        <x:v>WS RATES.pdf</x:v>
      </x:c>
      <x:c r="AA842" s="139" t="n">
        <x:v>24</x:v>
      </x:c>
      <x:c r="AB842" s="139" t="n">
        <x:v>14</x:v>
      </x:c>
      <x:c r="AC842" s="139" t="str">
        <x:v>SHASHLIK STICK 12 INCH</x:v>
      </x:c>
      <x:c r="AD842" s="145" t="n">
        <x:v>130</x:v>
      </x:c>
      <x:c r="AE842" s="147" t="str">
        <x:v>Merged across PDFs — Exact/source-linked match</x:v>
      </x:c>
      <x:c r="AF842" s="147" t="str">
        <x:v>Exact WS RATES.pdf name</x:v>
      </x:c>
      <x:c r="AG842" s="147" t="str">
        <x:v>Exact WS RATES.pdf category</x:v>
      </x:c>
      <x:c r="AH842" s="139" t="str">
        <x:v>WS-RATES:24:14</x:v>
      </x:c>
      <x:c r="AI842" s="146"/>
      <x:c r="AJ842" s="146"/>
      <x:c r="AK842" s="146"/>
      <x:c r="AL842" s="146"/>
      <x:c r="AM842" s="146"/>
      <x:c r="AN842" s="147" t="str"/>
    </x:row>
    <x:row r="843">
      <x:c r="A843" s="139" t="str">
        <x:v>RS-000842</x:v>
      </x:c>
      <x:c r="B843" s="147" t="str">
        <x:v>SHASHLIK STICK 8 INCH</x:v>
      </x:c>
      <x:c r="C843" s="139" t="str">
        <x:v>CHINA</x:v>
      </x:c>
      <x:c r="D843" s="139" t="str">
        <x:v>Both</x:v>
      </x:c>
      <x:c r="E843" s="147" t="str">
        <x:v>From initial classified workbook</x:v>
      </x:c>
      <x:c r="F843" s="139" t="str">
        <x:v>Piece</x:v>
      </x:c>
      <x:c r="G843" s="139"/>
      <x:c r="H843" s="139" t="str">
        <x:v>Not stated</x:v>
      </x:c>
      <x:c r="I843" s="139" t="str">
        <x:v>PKR</x:v>
      </x:c>
      <x:c r="J843" s="140" t="n">
        <x:v>80</x:v>
      </x:c>
      <x:c r="K843" s="140" t="n">
        <x:v>67</x:v>
      </x:c>
      <x:c r="L843" s="140" t="n">
        <x:v>80</x:v>
      </x:c>
      <x:c r="M843" s="140" t="n">
        <x:v>67</x:v>
      </x:c>
      <x:c r="N843" s="141" t="n">
        <x:f>L843-M843</x:f>
        <x:v>13</x:v>
      </x:c>
      <x:c r="O843" s="142" t="n">
        <x:f>IF(L843&gt;0,N843/L843,"")</x:f>
        <x:v>0.1625</x:v>
      </x:c>
      <x:c r="P843" s="142" t="n">
        <x:f>IF(M843&gt;0,N843/M843,"")</x:f>
        <x:v>0.19402985074626866</x:v>
      </x:c>
      <x:c r="Q843" s="141" t="n">
        <x:f>ROUND(L843*(1+'Assumptions'!$B$7)/'Assumptions'!$B$9,0)*'Assumptions'!$B$9</x:f>
        <x:v>90</x:v>
      </x:c>
      <x:c r="R843" s="141" t="n">
        <x:f>Q843-M843</x:f>
        <x:v>23</x:v>
      </x:c>
      <x:c r="S843" s="143" t="n">
        <x:f>'Assumptions'!$B$8</x:f>
        <x:v>12</x:v>
      </x:c>
      <x:c r="T843" s="141" t="n">
        <x:f>N843*S843</x:f>
        <x:v>156</x:v>
      </x:c>
      <x:c r="U843" s="139" t="str">
        <x:v>Source Valid</x:v>
      </x:c>
      <x:c r="V843" s="139" t="str">
        <x:v>High</x:v>
      </x:c>
      <x:c r="W843" s="147" t="str">
        <x:v>Source wholesale and buying prices retained</x:v>
      </x:c>
      <x:c r="X843" s="139" t="str">
        <x:v>Ready</x:v>
      </x:c>
      <x:c r="Y843" s="144" t="b">
        <x:v>1</x:v>
      </x:c>
      <x:c r="Z843" s="139" t="str">
        <x:v>WS RATES.pdf</x:v>
      </x:c>
      <x:c r="AA843" s="139" t="n">
        <x:v>24</x:v>
      </x:c>
      <x:c r="AB843" s="139" t="n">
        <x:v>15</x:v>
      </x:c>
      <x:c r="AC843" s="139" t="str">
        <x:v>SHASHLIK STICK 8 INCH</x:v>
      </x:c>
      <x:c r="AD843" s="145" t="n">
        <x:v>80</x:v>
      </x:c>
      <x:c r="AE843" s="147" t="str">
        <x:v>Merged across PDFs — Exact/source-linked match</x:v>
      </x:c>
      <x:c r="AF843" s="147" t="str">
        <x:v>Exact WS RATES.pdf name</x:v>
      </x:c>
      <x:c r="AG843" s="147" t="str">
        <x:v>Exact WS RATES.pdf category</x:v>
      </x:c>
      <x:c r="AH843" s="139" t="str">
        <x:v>WS-RATES:24:15</x:v>
      </x:c>
      <x:c r="AI843" s="146"/>
      <x:c r="AJ843" s="146"/>
      <x:c r="AK843" s="146"/>
      <x:c r="AL843" s="146"/>
      <x:c r="AM843" s="146"/>
      <x:c r="AN843" s="147" t="str"/>
    </x:row>
    <x:row r="844">
      <x:c r="A844" s="139" t="str">
        <x:v>RS-000843</x:v>
      </x:c>
      <x:c r="B844" s="147" t="str">
        <x:v>SHASHLIK STICK 6 INCH</x:v>
      </x:c>
      <x:c r="C844" s="139" t="str">
        <x:v>CHINA</x:v>
      </x:c>
      <x:c r="D844" s="139" t="str">
        <x:v>Both</x:v>
      </x:c>
      <x:c r="E844" s="147" t="str">
        <x:v>From initial classified workbook</x:v>
      </x:c>
      <x:c r="F844" s="139" t="str">
        <x:v>Piece</x:v>
      </x:c>
      <x:c r="G844" s="139"/>
      <x:c r="H844" s="139" t="str">
        <x:v>Not stated</x:v>
      </x:c>
      <x:c r="I844" s="139" t="str">
        <x:v>PKR</x:v>
      </x:c>
      <x:c r="J844" s="140" t="n">
        <x:v>45</x:v>
      </x:c>
      <x:c r="K844" s="140" t="n">
        <x:v>36</x:v>
      </x:c>
      <x:c r="L844" s="140" t="n">
        <x:v>45</x:v>
      </x:c>
      <x:c r="M844" s="140" t="n">
        <x:v>36</x:v>
      </x:c>
      <x:c r="N844" s="141" t="n">
        <x:f>L844-M844</x:f>
        <x:v>9</x:v>
      </x:c>
      <x:c r="O844" s="142" t="n">
        <x:f>IF(L844&gt;0,N844/L844,"")</x:f>
        <x:v>0.2</x:v>
      </x:c>
      <x:c r="P844" s="142" t="n">
        <x:f>IF(M844&gt;0,N844/M844,"")</x:f>
        <x:v>0.25</x:v>
      </x:c>
      <x:c r="Q844" s="141" t="n">
        <x:f>ROUND(L844*(1+'Assumptions'!$B$7)/'Assumptions'!$B$9,0)*'Assumptions'!$B$9</x:f>
        <x:v>50</x:v>
      </x:c>
      <x:c r="R844" s="141" t="n">
        <x:f>Q844-M844</x:f>
        <x:v>14</x:v>
      </x:c>
      <x:c r="S844" s="143" t="n">
        <x:f>'Assumptions'!$B$8</x:f>
        <x:v>12</x:v>
      </x:c>
      <x:c r="T844" s="141" t="n">
        <x:f>N844*S844</x:f>
        <x:v>108</x:v>
      </x:c>
      <x:c r="U844" s="139" t="str">
        <x:v>Source Valid</x:v>
      </x:c>
      <x:c r="V844" s="139" t="str">
        <x:v>High</x:v>
      </x:c>
      <x:c r="W844" s="147" t="str">
        <x:v>Source wholesale and buying prices retained</x:v>
      </x:c>
      <x:c r="X844" s="139" t="str">
        <x:v>Ready</x:v>
      </x:c>
      <x:c r="Y844" s="144" t="b">
        <x:v>1</x:v>
      </x:c>
      <x:c r="Z844" s="139" t="str">
        <x:v>WS RATES.pdf</x:v>
      </x:c>
      <x:c r="AA844" s="139" t="n">
        <x:v>24</x:v>
      </x:c>
      <x:c r="AB844" s="139" t="n">
        <x:v>16</x:v>
      </x:c>
      <x:c r="AC844" s="139" t="str">
        <x:v>SHASHLIK STICK 6 INCH</x:v>
      </x:c>
      <x:c r="AD844" s="145" t="n">
        <x:v>45</x:v>
      </x:c>
      <x:c r="AE844" s="147" t="str">
        <x:v>Merged across PDFs — Exact/source-linked match</x:v>
      </x:c>
      <x:c r="AF844" s="147" t="str">
        <x:v>Exact WS RATES.pdf name</x:v>
      </x:c>
      <x:c r="AG844" s="147" t="str">
        <x:v>Exact WS RATES.pdf category</x:v>
      </x:c>
      <x:c r="AH844" s="139" t="str">
        <x:v>WS-RATES:24:16</x:v>
      </x:c>
      <x:c r="AI844" s="146"/>
      <x:c r="AJ844" s="146"/>
      <x:c r="AK844" s="146"/>
      <x:c r="AL844" s="146"/>
      <x:c r="AM844" s="146"/>
      <x:c r="AN844" s="147" t="str"/>
    </x:row>
    <x:row r="845">
      <x:c r="A845" s="139" t="str">
        <x:v>RS-000844</x:v>
      </x:c>
      <x:c r="B845" s="147" t="str">
        <x:v>STICKER LARGE 3D</x:v>
      </x:c>
      <x:c r="C845" s="139" t="str">
        <x:v>STICKERS</x:v>
      </x:c>
      <x:c r="D845" s="139" t="str">
        <x:v>Both</x:v>
      </x:c>
      <x:c r="E845" s="147" t="str">
        <x:v>From initial classified workbook</x:v>
      </x:c>
      <x:c r="F845" s="139" t="str">
        <x:v>Piece</x:v>
      </x:c>
      <x:c r="G845" s="139"/>
      <x:c r="H845" s="139" t="str">
        <x:v>Not stated</x:v>
      </x:c>
      <x:c r="I845" s="139" t="str">
        <x:v>PKR</x:v>
      </x:c>
      <x:c r="J845" s="140" t="n">
        <x:v>110</x:v>
      </x:c>
      <x:c r="K845" s="140" t="n">
        <x:v>92</x:v>
      </x:c>
      <x:c r="L845" s="140" t="n">
        <x:v>110</x:v>
      </x:c>
      <x:c r="M845" s="140" t="n">
        <x:v>92</x:v>
      </x:c>
      <x:c r="N845" s="141" t="n">
        <x:f>L845-M845</x:f>
        <x:v>18</x:v>
      </x:c>
      <x:c r="O845" s="142" t="n">
        <x:f>IF(L845&gt;0,N845/L845,"")</x:f>
        <x:v>0.16363636363636364</x:v>
      </x:c>
      <x:c r="P845" s="142" t="n">
        <x:f>IF(M845&gt;0,N845/M845,"")</x:f>
        <x:v>0.1956521739130435</x:v>
      </x:c>
      <x:c r="Q845" s="141" t="n">
        <x:f>ROUND(L845*(1+'Assumptions'!$B$7)/'Assumptions'!$B$9,0)*'Assumptions'!$B$9</x:f>
        <x:v>120</x:v>
      </x:c>
      <x:c r="R845" s="141" t="n">
        <x:f>Q845-M845</x:f>
        <x:v>28</x:v>
      </x:c>
      <x:c r="S845" s="143" t="n">
        <x:f>'Assumptions'!$B$8</x:f>
        <x:v>12</x:v>
      </x:c>
      <x:c r="T845" s="141" t="n">
        <x:f>N845*S845</x:f>
        <x:v>216</x:v>
      </x:c>
      <x:c r="U845" s="139" t="str">
        <x:v>Source Valid</x:v>
      </x:c>
      <x:c r="V845" s="139" t="str">
        <x:v>High</x:v>
      </x:c>
      <x:c r="W845" s="147" t="str">
        <x:v>Source wholesale and buying prices retained</x:v>
      </x:c>
      <x:c r="X845" s="139" t="str">
        <x:v>Ready</x:v>
      </x:c>
      <x:c r="Y845" s="144" t="b">
        <x:v>1</x:v>
      </x:c>
      <x:c r="Z845" s="139" t="str">
        <x:v>WS RATES.pdf</x:v>
      </x:c>
      <x:c r="AA845" s="139" t="n">
        <x:v>24</x:v>
      </x:c>
      <x:c r="AB845" s="139" t="n">
        <x:v>17</x:v>
      </x:c>
      <x:c r="AC845" s="139" t="str">
        <x:v>STICKER LARGE 3D</x:v>
      </x:c>
      <x:c r="AD845" s="145" t="n">
        <x:v>110</x:v>
      </x:c>
      <x:c r="AE845" s="147" t="str">
        <x:v>Merged across PDFs — Exact/source-linked match</x:v>
      </x:c>
      <x:c r="AF845" s="147" t="str">
        <x:v>Exact WS RATES.pdf name</x:v>
      </x:c>
      <x:c r="AG845" s="147" t="str">
        <x:v>Exact WS RATES.pdf category</x:v>
      </x:c>
      <x:c r="AH845" s="139" t="str">
        <x:v>WS-RATES:24:17</x:v>
      </x:c>
      <x:c r="AI845" s="146"/>
      <x:c r="AJ845" s="146"/>
      <x:c r="AK845" s="146"/>
      <x:c r="AL845" s="146"/>
      <x:c r="AM845" s="146"/>
      <x:c r="AN845" s="147" t="str"/>
    </x:row>
    <x:row r="846">
      <x:c r="A846" s="139" t="str">
        <x:v>RS-000845</x:v>
      </x:c>
      <x:c r="B846" s="147" t="str">
        <x:v>BULBULAY POKIMON LARGE</x:v>
      </x:c>
      <x:c r="C846" s="139" t="str">
        <x:v>CHINA</x:v>
      </x:c>
      <x:c r="D846" s="139" t="str">
        <x:v>Both</x:v>
      </x:c>
      <x:c r="E846" s="147" t="str">
        <x:v>From initial classified workbook</x:v>
      </x:c>
      <x:c r="F846" s="139" t="str">
        <x:v>Piece</x:v>
      </x:c>
      <x:c r="G846" s="139"/>
      <x:c r="H846" s="139" t="str">
        <x:v>Not stated</x:v>
      </x:c>
      <x:c r="I846" s="139" t="str">
        <x:v>PKR</x:v>
      </x:c>
      <x:c r="J846" s="140" t="n">
        <x:v>80</x:v>
      </x:c>
      <x:c r="K846" s="140" t="n">
        <x:v>70</x:v>
      </x:c>
      <x:c r="L846" s="140" t="n">
        <x:v>80</x:v>
      </x:c>
      <x:c r="M846" s="140" t="n">
        <x:v>70</x:v>
      </x:c>
      <x:c r="N846" s="141" t="n">
        <x:f>L846-M846</x:f>
        <x:v>10</x:v>
      </x:c>
      <x:c r="O846" s="142" t="n">
        <x:f>IF(L846&gt;0,N846/L846,"")</x:f>
        <x:v>0.125</x:v>
      </x:c>
      <x:c r="P846" s="142" t="n">
        <x:f>IF(M846&gt;0,N846/M846,"")</x:f>
        <x:v>0.14285714285714285</x:v>
      </x:c>
      <x:c r="Q846" s="141" t="n">
        <x:f>ROUND(L846*(1+'Assumptions'!$B$7)/'Assumptions'!$B$9,0)*'Assumptions'!$B$9</x:f>
        <x:v>90</x:v>
      </x:c>
      <x:c r="R846" s="141" t="n">
        <x:f>Q846-M846</x:f>
        <x:v>20</x:v>
      </x:c>
      <x:c r="S846" s="143" t="n">
        <x:f>'Assumptions'!$B$8</x:f>
        <x:v>12</x:v>
      </x:c>
      <x:c r="T846" s="141" t="n">
        <x:f>N846*S846</x:f>
        <x:v>120</x:v>
      </x:c>
      <x:c r="U846" s="139" t="str">
        <x:v>Source Valid</x:v>
      </x:c>
      <x:c r="V846" s="139" t="str">
        <x:v>High</x:v>
      </x:c>
      <x:c r="W846" s="147" t="str">
        <x:v>Source wholesale and buying prices retained</x:v>
      </x:c>
      <x:c r="X846" s="139" t="str">
        <x:v>Ready</x:v>
      </x:c>
      <x:c r="Y846" s="144" t="b">
        <x:v>1</x:v>
      </x:c>
      <x:c r="Z846" s="139" t="str">
        <x:v>WS RATES.pdf</x:v>
      </x:c>
      <x:c r="AA846" s="139" t="n">
        <x:v>24</x:v>
      </x:c>
      <x:c r="AB846" s="139" t="n">
        <x:v>18</x:v>
      </x:c>
      <x:c r="AC846" s="139" t="str">
        <x:v>BULBULAY POKIMON LARGE</x:v>
      </x:c>
      <x:c r="AD846" s="145" t="n">
        <x:v>80</x:v>
      </x:c>
      <x:c r="AE846" s="147" t="str">
        <x:v>Merged across PDFs — Exact/source-linked match</x:v>
      </x:c>
      <x:c r="AF846" s="147" t="str">
        <x:v>Exact WS RATES.pdf name</x:v>
      </x:c>
      <x:c r="AG846" s="147" t="str">
        <x:v>Exact WS RATES.pdf category</x:v>
      </x:c>
      <x:c r="AH846" s="139" t="str">
        <x:v>WS-RATES:24:18</x:v>
      </x:c>
      <x:c r="AI846" s="146"/>
      <x:c r="AJ846" s="146"/>
      <x:c r="AK846" s="146"/>
      <x:c r="AL846" s="146"/>
      <x:c r="AM846" s="146"/>
      <x:c r="AN846" s="147" t="str"/>
    </x:row>
    <x:row r="847">
      <x:c r="A847" s="139" t="str">
        <x:v>RS-000846</x:v>
      </x:c>
      <x:c r="B847" s="147" t="str">
        <x:v>HAND SOAP</x:v>
      </x:c>
      <x:c r="C847" s="139" t="str">
        <x:v>CHINA</x:v>
      </x:c>
      <x:c r="D847" s="139" t="str">
        <x:v>Both</x:v>
      </x:c>
      <x:c r="E847" s="147" t="str">
        <x:v>From initial classified workbook</x:v>
      </x:c>
      <x:c r="F847" s="139" t="str">
        <x:v>Piece</x:v>
      </x:c>
      <x:c r="G847" s="139"/>
      <x:c r="H847" s="139" t="str">
        <x:v>Not stated</x:v>
      </x:c>
      <x:c r="I847" s="139" t="str">
        <x:v>PKR</x:v>
      </x:c>
      <x:c r="J847" s="140" t="n">
        <x:v>40</x:v>
      </x:c>
      <x:c r="K847" s="140" t="n">
        <x:v>60</x:v>
      </x:c>
      <x:c r="L847" s="140" t="n">
        <x:v>40</x:v>
      </x:c>
      <x:c r="M847" s="140" t="n">
        <x:v>35</x:v>
      </x:c>
      <x:c r="N847" s="141" t="n">
        <x:f>L847-M847</x:f>
        <x:v>5</x:v>
      </x:c>
      <x:c r="O847" s="142" t="n">
        <x:f>IF(L847&gt;0,N847/L847,"")</x:f>
        <x:v>0.125</x:v>
      </x:c>
      <x:c r="P847" s="142" t="n">
        <x:f>IF(M847&gt;0,N847/M847,"")</x:f>
        <x:v>0.14285714285714285</x:v>
      </x:c>
      <x:c r="Q847" s="141" t="n">
        <x:f>ROUND(L847*(1+'Assumptions'!$B$7)/'Assumptions'!$B$9,0)*'Assumptions'!$B$9</x:f>
        <x:v>45</x:v>
      </x:c>
      <x:c r="R847" s="141" t="n">
        <x:f>Q847-M847</x:f>
        <x:v>10</x:v>
      </x:c>
      <x:c r="S847" s="143" t="n">
        <x:f>'Assumptions'!$B$8</x:f>
        <x:v>12</x:v>
      </x:c>
      <x:c r="T847" s="141" t="n">
        <x:f>N847*S847</x:f>
        <x:v>60</x:v>
      </x:c>
      <x:c r="U847" s="139" t="str">
        <x:v>Corrected Buying</x:v>
      </x:c>
      <x:c r="V847" s="139" t="str">
        <x:v>Mock correction</x:v>
      </x:c>
      <x:c r="W847" s="147" t="str">
        <x:v>Buying price exceeded wholesale by at least 50%; replaced using category median margin</x:v>
      </x:c>
      <x:c r="X847" s="139" t="str">
        <x:v>Ready with Mock Price</x:v>
      </x:c>
      <x:c r="Y847" s="144" t="b">
        <x:v>1</x:v>
      </x:c>
      <x:c r="Z847" s="139" t="str">
        <x:v>WS RATES.pdf</x:v>
      </x:c>
      <x:c r="AA847" s="139" t="n">
        <x:v>24</x:v>
      </x:c>
      <x:c r="AB847" s="139" t="n">
        <x:v>19</x:v>
      </x:c>
      <x:c r="AC847" s="139" t="str">
        <x:v>HAND SOAP</x:v>
      </x:c>
      <x:c r="AD847" s="145" t="n">
        <x:v>40</x:v>
      </x:c>
      <x:c r="AE847" s="147" t="str">
        <x:v>Merged across PDFs — Exact/source-linked match</x:v>
      </x:c>
      <x:c r="AF847" s="147" t="str">
        <x:v>Exact WS RATES.pdf name</x:v>
      </x:c>
      <x:c r="AG847" s="147" t="str">
        <x:v>Exact WS RATES.pdf category</x:v>
      </x:c>
      <x:c r="AH847" s="139" t="str">
        <x:v>WS-RATES:24:19</x:v>
      </x:c>
      <x:c r="AI847" s="146"/>
      <x:c r="AJ847" s="146"/>
      <x:c r="AK847" s="146"/>
      <x:c r="AL847" s="146"/>
      <x:c r="AM847" s="146"/>
      <x:c r="AN847" s="147" t="str">
        <x:v>Buying price exceeded wholesale by at least 50%; replaced using category median margin</x:v>
      </x:c>
    </x:row>
    <x:row r="848">
      <x:c r="A848" s="139" t="str">
        <x:v>RS-000847</x:v>
      </x:c>
      <x:c r="B848" s="147" t="str">
        <x:v>BULBULAY CHINA SMALL (1 PC)</x:v>
      </x:c>
      <x:c r="C848" s="139" t="str">
        <x:v>CHINA</x:v>
      </x:c>
      <x:c r="D848" s="139" t="str">
        <x:v>Both</x:v>
      </x:c>
      <x:c r="E848" s="147" t="str">
        <x:v>From initial classified workbook</x:v>
      </x:c>
      <x:c r="F848" s="139" t="str">
        <x:v>Piece</x:v>
      </x:c>
      <x:c r="G848" s="139" t="n">
        <x:v>1</x:v>
      </x:c>
      <x:c r="H848" s="139" t="str">
        <x:v>Parsed from product name</x:v>
      </x:c>
      <x:c r="I848" s="139" t="str">
        <x:v>PKR</x:v>
      </x:c>
      <x:c r="J848" s="140" t="n">
        <x:v>70</x:v>
      </x:c>
      <x:c r="K848" s="140" t="n">
        <x:v>56</x:v>
      </x:c>
      <x:c r="L848" s="140" t="n">
        <x:v>70</x:v>
      </x:c>
      <x:c r="M848" s="140" t="n">
        <x:v>56</x:v>
      </x:c>
      <x:c r="N848" s="141" t="n">
        <x:f>L848-M848</x:f>
        <x:v>14</x:v>
      </x:c>
      <x:c r="O848" s="142" t="n">
        <x:f>IF(L848&gt;0,N848/L848,"")</x:f>
        <x:v>0.2</x:v>
      </x:c>
      <x:c r="P848" s="142" t="n">
        <x:f>IF(M848&gt;0,N848/M848,"")</x:f>
        <x:v>0.25</x:v>
      </x:c>
      <x:c r="Q848" s="141" t="n">
        <x:f>ROUND(L848*(1+'Assumptions'!$B$7)/'Assumptions'!$B$9,0)*'Assumptions'!$B$9</x:f>
        <x:v>75</x:v>
      </x:c>
      <x:c r="R848" s="141" t="n">
        <x:f>Q848-M848</x:f>
        <x:v>19</x:v>
      </x:c>
      <x:c r="S848" s="143" t="n">
        <x:f>'Assumptions'!$B$8</x:f>
        <x:v>12</x:v>
      </x:c>
      <x:c r="T848" s="141" t="n">
        <x:f>N848*S848</x:f>
        <x:v>168</x:v>
      </x:c>
      <x:c r="U848" s="139" t="str">
        <x:v>Source Valid</x:v>
      </x:c>
      <x:c r="V848" s="139" t="str">
        <x:v>High</x:v>
      </x:c>
      <x:c r="W848" s="147" t="str">
        <x:v>Source wholesale and buying prices retained</x:v>
      </x:c>
      <x:c r="X848" s="139" t="str">
        <x:v>Ready</x:v>
      </x:c>
      <x:c r="Y848" s="144" t="b">
        <x:v>1</x:v>
      </x:c>
      <x:c r="Z848" s="139" t="str">
        <x:v>WS RATES.pdf</x:v>
      </x:c>
      <x:c r="AA848" s="139" t="n">
        <x:v>24</x:v>
      </x:c>
      <x:c r="AB848" s="139" t="n">
        <x:v>20</x:v>
      </x:c>
      <x:c r="AC848" s="139" t="str">
        <x:v>BULBULAY CHINA SMALL (1</x:v>
      </x:c>
      <x:c r="AD848" s="145" t="n">
        <x:v>70</x:v>
      </x:c>
      <x:c r="AE848" s="147" t="str">
        <x:v>Merged across PDFs — Truncated-name completion</x:v>
      </x:c>
      <x:c r="AF848" s="147" t="str">
        <x:v>Completed/updated from WS RATES.pdf</x:v>
      </x:c>
      <x:c r="AG848" s="147" t="str">
        <x:v>Exact WS RATES.pdf category</x:v>
      </x:c>
      <x:c r="AH848" s="139" t="str">
        <x:v>WS-RATES:24:20</x:v>
      </x:c>
      <x:c r="AI848" s="146"/>
      <x:c r="AJ848" s="146"/>
      <x:c r="AK848" s="146"/>
      <x:c r="AL848" s="146"/>
      <x:c r="AM848" s="146"/>
      <x:c r="AN848" s="147" t="str"/>
    </x:row>
    <x:row r="849">
      <x:c r="A849" s="139" t="str">
        <x:v>RS-000848</x:v>
      </x:c>
      <x:c r="B849" s="147" t="str">
        <x:v>CHINA GEL PEN ZGP222</x:v>
      </x:c>
      <x:c r="C849" s="139" t="str">
        <x:v>CHINA</x:v>
      </x:c>
      <x:c r="D849" s="139" t="str">
        <x:v>Both</x:v>
      </x:c>
      <x:c r="E849" s="147" t="str">
        <x:v>From initial classified workbook</x:v>
      </x:c>
      <x:c r="F849" s="139" t="str">
        <x:v>Piece</x:v>
      </x:c>
      <x:c r="G849" s="139"/>
      <x:c r="H849" s="139" t="str">
        <x:v>Not stated</x:v>
      </x:c>
      <x:c r="I849" s="139" t="str">
        <x:v>PKR</x:v>
      </x:c>
      <x:c r="J849" s="140" t="n">
        <x:v>468</x:v>
      </x:c>
      <x:c r="K849" s="140" t="n">
        <x:v>420</x:v>
      </x:c>
      <x:c r="L849" s="140" t="n">
        <x:v>468</x:v>
      </x:c>
      <x:c r="M849" s="140" t="n">
        <x:v>420</x:v>
      </x:c>
      <x:c r="N849" s="141" t="n">
        <x:f>L849-M849</x:f>
        <x:v>48</x:v>
      </x:c>
      <x:c r="O849" s="142" t="n">
        <x:f>IF(L849&gt;0,N849/L849,"")</x:f>
        <x:v>0.10256410256410256</x:v>
      </x:c>
      <x:c r="P849" s="142" t="n">
        <x:f>IF(M849&gt;0,N849/M849,"")</x:f>
        <x:v>0.11428571428571428</x:v>
      </x:c>
      <x:c r="Q849" s="141" t="n">
        <x:f>ROUND(L849*(1+'Assumptions'!$B$7)/'Assumptions'!$B$9,0)*'Assumptions'!$B$9</x:f>
        <x:v>515</x:v>
      </x:c>
      <x:c r="R849" s="141" t="n">
        <x:f>Q849-M849</x:f>
        <x:v>95</x:v>
      </x:c>
      <x:c r="S849" s="143" t="n">
        <x:f>'Assumptions'!$B$8</x:f>
        <x:v>12</x:v>
      </x:c>
      <x:c r="T849" s="141" t="n">
        <x:f>N849*S849</x:f>
        <x:v>576</x:v>
      </x:c>
      <x:c r="U849" s="139" t="str">
        <x:v>Source Valid</x:v>
      </x:c>
      <x:c r="V849" s="139" t="str">
        <x:v>High</x:v>
      </x:c>
      <x:c r="W849" s="147" t="str">
        <x:v>Source wholesale and buying prices retained</x:v>
      </x:c>
      <x:c r="X849" s="139" t="str">
        <x:v>Ready</x:v>
      </x:c>
      <x:c r="Y849" s="144" t="b">
        <x:v>1</x:v>
      </x:c>
      <x:c r="Z849" s="139" t="str">
        <x:v>WS RATES.pdf</x:v>
      </x:c>
      <x:c r="AA849" s="139" t="n">
        <x:v>24</x:v>
      </x:c>
      <x:c r="AB849" s="139" t="n">
        <x:v>21</x:v>
      </x:c>
      <x:c r="AC849" s="139" t="str">
        <x:v>CHINA GEL PEN ZGP222</x:v>
      </x:c>
      <x:c r="AD849" s="145" t="n">
        <x:v>468</x:v>
      </x:c>
      <x:c r="AE849" s="147" t="str">
        <x:v>Merged across PDFs — Exact/source-linked match</x:v>
      </x:c>
      <x:c r="AF849" s="147" t="str">
        <x:v>Exact WS RATES.pdf name</x:v>
      </x:c>
      <x:c r="AG849" s="147" t="str">
        <x:v>Exact WS RATES.pdf category</x:v>
      </x:c>
      <x:c r="AH849" s="139" t="str">
        <x:v>WS-RATES:24:21</x:v>
      </x:c>
      <x:c r="AI849" s="146"/>
      <x:c r="AJ849" s="146"/>
      <x:c r="AK849" s="146"/>
      <x:c r="AL849" s="146"/>
      <x:c r="AM849" s="146"/>
      <x:c r="AN849" s="147" t="str"/>
    </x:row>
    <x:row r="850">
      <x:c r="A850" s="139" t="str">
        <x:v>RS-000849</x:v>
      </x:c>
      <x:c r="B850" s="147" t="str">
        <x:v>PLASTIC BALL NO 120</x:v>
      </x:c>
      <x:c r="C850" s="139" t="str">
        <x:v>CHINA</x:v>
      </x:c>
      <x:c r="D850" s="139" t="str">
        <x:v>Both</x:v>
      </x:c>
      <x:c r="E850" s="147" t="str">
        <x:v>From initial classified workbook</x:v>
      </x:c>
      <x:c r="F850" s="139" t="str">
        <x:v>Piece</x:v>
      </x:c>
      <x:c r="G850" s="139"/>
      <x:c r="H850" s="139" t="str">
        <x:v>Not stated</x:v>
      </x:c>
      <x:c r="I850" s="139" t="str">
        <x:v>PKR</x:v>
      </x:c>
      <x:c r="J850" s="140" t="n">
        <x:v>120</x:v>
      </x:c>
      <x:c r="K850" s="140" t="n">
        <x:v>101</x:v>
      </x:c>
      <x:c r="L850" s="140" t="n">
        <x:v>120</x:v>
      </x:c>
      <x:c r="M850" s="140" t="n">
        <x:v>101</x:v>
      </x:c>
      <x:c r="N850" s="141" t="n">
        <x:f>L850-M850</x:f>
        <x:v>19</x:v>
      </x:c>
      <x:c r="O850" s="142" t="n">
        <x:f>IF(L850&gt;0,N850/L850,"")</x:f>
        <x:v>0.15833333333333333</x:v>
      </x:c>
      <x:c r="P850" s="142" t="n">
        <x:f>IF(M850&gt;0,N850/M850,"")</x:f>
        <x:v>0.18811881188118812</x:v>
      </x:c>
      <x:c r="Q850" s="141" t="n">
        <x:f>ROUND(L850*(1+'Assumptions'!$B$7)/'Assumptions'!$B$9,0)*'Assumptions'!$B$9</x:f>
        <x:v>130</x:v>
      </x:c>
      <x:c r="R850" s="141" t="n">
        <x:f>Q850-M850</x:f>
        <x:v>29</x:v>
      </x:c>
      <x:c r="S850" s="143" t="n">
        <x:f>'Assumptions'!$B$8</x:f>
        <x:v>12</x:v>
      </x:c>
      <x:c r="T850" s="141" t="n">
        <x:f>N850*S850</x:f>
        <x:v>228</x:v>
      </x:c>
      <x:c r="U850" s="139" t="str">
        <x:v>Source Valid</x:v>
      </x:c>
      <x:c r="V850" s="139" t="str">
        <x:v>High</x:v>
      </x:c>
      <x:c r="W850" s="147" t="str">
        <x:v>Source wholesale and buying prices retained</x:v>
      </x:c>
      <x:c r="X850" s="139" t="str">
        <x:v>Ready</x:v>
      </x:c>
      <x:c r="Y850" s="144" t="b">
        <x:v>1</x:v>
      </x:c>
      <x:c r="Z850" s="139" t="str">
        <x:v>WS RATES.pdf</x:v>
      </x:c>
      <x:c r="AA850" s="139" t="n">
        <x:v>24</x:v>
      </x:c>
      <x:c r="AB850" s="139" t="n">
        <x:v>22</x:v>
      </x:c>
      <x:c r="AC850" s="139" t="str">
        <x:v>PLASTIC BALL NO 120</x:v>
      </x:c>
      <x:c r="AD850" s="145" t="n">
        <x:v>120</x:v>
      </x:c>
      <x:c r="AE850" s="147" t="str">
        <x:v>Merged across PDFs — Exact/source-linked match</x:v>
      </x:c>
      <x:c r="AF850" s="147" t="str">
        <x:v>Exact WS RATES.pdf name</x:v>
      </x:c>
      <x:c r="AG850" s="147" t="str">
        <x:v>Exact WS RATES.pdf category</x:v>
      </x:c>
      <x:c r="AH850" s="139" t="str">
        <x:v>WS-RATES:24:22</x:v>
      </x:c>
      <x:c r="AI850" s="146"/>
      <x:c r="AJ850" s="146"/>
      <x:c r="AK850" s="146"/>
      <x:c r="AL850" s="146"/>
      <x:c r="AM850" s="146"/>
      <x:c r="AN850" s="147" t="str"/>
    </x:row>
    <x:row r="851">
      <x:c r="A851" s="139" t="str">
        <x:v>RS-000850</x:v>
      </x:c>
      <x:c r="B851" s="147" t="str">
        <x:v>PEN CONTAINER LARGE</x:v>
      </x:c>
      <x:c r="C851" s="139" t="str">
        <x:v>CHINA</x:v>
      </x:c>
      <x:c r="D851" s="139" t="str">
        <x:v>Both</x:v>
      </x:c>
      <x:c r="E851" s="147" t="str">
        <x:v>From initial classified workbook</x:v>
      </x:c>
      <x:c r="F851" s="139" t="str">
        <x:v>Piece</x:v>
      </x:c>
      <x:c r="G851" s="139"/>
      <x:c r="H851" s="139" t="str">
        <x:v>Not stated</x:v>
      </x:c>
      <x:c r="I851" s="139" t="str">
        <x:v>PKR</x:v>
      </x:c>
      <x:c r="J851" s="140" t="n">
        <x:v>220</x:v>
      </x:c>
      <x:c r="K851" s="140" t="n">
        <x:v>200</x:v>
      </x:c>
      <x:c r="L851" s="140" t="n">
        <x:v>220</x:v>
      </x:c>
      <x:c r="M851" s="140" t="n">
        <x:v>200</x:v>
      </x:c>
      <x:c r="N851" s="141" t="n">
        <x:f>L851-M851</x:f>
        <x:v>20</x:v>
      </x:c>
      <x:c r="O851" s="142" t="n">
        <x:f>IF(L851&gt;0,N851/L851,"")</x:f>
        <x:v>0.09090909090909091</x:v>
      </x:c>
      <x:c r="P851" s="142" t="n">
        <x:f>IF(M851&gt;0,N851/M851,"")</x:f>
        <x:v>0.1</x:v>
      </x:c>
      <x:c r="Q851" s="141" t="n">
        <x:f>ROUND(L851*(1+'Assumptions'!$B$7)/'Assumptions'!$B$9,0)*'Assumptions'!$B$9</x:f>
        <x:v>240</x:v>
      </x:c>
      <x:c r="R851" s="141" t="n">
        <x:f>Q851-M851</x:f>
        <x:v>40</x:v>
      </x:c>
      <x:c r="S851" s="143" t="n">
        <x:f>'Assumptions'!$B$8</x:f>
        <x:v>12</x:v>
      </x:c>
      <x:c r="T851" s="141" t="n">
        <x:f>N851*S851</x:f>
        <x:v>240</x:v>
      </x:c>
      <x:c r="U851" s="139" t="str">
        <x:v>Source Valid</x:v>
      </x:c>
      <x:c r="V851" s="139" t="str">
        <x:v>High</x:v>
      </x:c>
      <x:c r="W851" s="147" t="str">
        <x:v>Source wholesale and buying prices retained</x:v>
      </x:c>
      <x:c r="X851" s="139" t="str">
        <x:v>Ready</x:v>
      </x:c>
      <x:c r="Y851" s="144" t="b">
        <x:v>1</x:v>
      </x:c>
      <x:c r="Z851" s="139" t="str">
        <x:v>WS RATES.pdf</x:v>
      </x:c>
      <x:c r="AA851" s="139" t="n">
        <x:v>24</x:v>
      </x:c>
      <x:c r="AB851" s="139" t="n">
        <x:v>23</x:v>
      </x:c>
      <x:c r="AC851" s="139" t="str">
        <x:v>PEN CONTAINER LARGE</x:v>
      </x:c>
      <x:c r="AD851" s="145" t="n">
        <x:v>220</x:v>
      </x:c>
      <x:c r="AE851" s="147" t="str">
        <x:v>Merged across PDFs — Exact/source-linked match</x:v>
      </x:c>
      <x:c r="AF851" s="147" t="str">
        <x:v>Exact WS RATES.pdf name</x:v>
      </x:c>
      <x:c r="AG851" s="147" t="str">
        <x:v>Exact WS RATES.pdf category</x:v>
      </x:c>
      <x:c r="AH851" s="139" t="str">
        <x:v>WS-RATES:24:23</x:v>
      </x:c>
      <x:c r="AI851" s="146"/>
      <x:c r="AJ851" s="146"/>
      <x:c r="AK851" s="146"/>
      <x:c r="AL851" s="146"/>
      <x:c r="AM851" s="146"/>
      <x:c r="AN851" s="147" t="str"/>
    </x:row>
    <x:row r="852">
      <x:c r="A852" s="139" t="str">
        <x:v>RS-000851</x:v>
      </x:c>
      <x:c r="B852" s="147" t="str">
        <x:v>WATER BOTTLE CAMMANDO</x:v>
      </x:c>
      <x:c r="C852" s="139" t="str">
        <x:v>CHINA</x:v>
      </x:c>
      <x:c r="D852" s="139" t="str">
        <x:v>Both</x:v>
      </x:c>
      <x:c r="E852" s="147" t="str">
        <x:v>From initial classified workbook</x:v>
      </x:c>
      <x:c r="F852" s="139" t="str">
        <x:v>Piece</x:v>
      </x:c>
      <x:c r="G852" s="139"/>
      <x:c r="H852" s="139" t="str">
        <x:v>Not stated</x:v>
      </x:c>
      <x:c r="I852" s="139" t="str">
        <x:v>PKR</x:v>
      </x:c>
      <x:c r="J852" s="140" t="n">
        <x:v>175</x:v>
      </x:c>
      <x:c r="K852" s="140" t="n">
        <x:v>160</x:v>
      </x:c>
      <x:c r="L852" s="140" t="n">
        <x:v>175</x:v>
      </x:c>
      <x:c r="M852" s="140" t="n">
        <x:v>160</x:v>
      </x:c>
      <x:c r="N852" s="141" t="n">
        <x:f>L852-M852</x:f>
        <x:v>15</x:v>
      </x:c>
      <x:c r="O852" s="142" t="n">
        <x:f>IF(L852&gt;0,N852/L852,"")</x:f>
        <x:v>0.08571428571428572</x:v>
      </x:c>
      <x:c r="P852" s="142" t="n">
        <x:f>IF(M852&gt;0,N852/M852,"")</x:f>
        <x:v>0.09375</x:v>
      </x:c>
      <x:c r="Q852" s="141" t="n">
        <x:f>ROUND(L852*(1+'Assumptions'!$B$7)/'Assumptions'!$B$9,0)*'Assumptions'!$B$9</x:f>
        <x:v>195</x:v>
      </x:c>
      <x:c r="R852" s="141" t="n">
        <x:f>Q852-M852</x:f>
        <x:v>35</x:v>
      </x:c>
      <x:c r="S852" s="143" t="n">
        <x:f>'Assumptions'!$B$8</x:f>
        <x:v>12</x:v>
      </x:c>
      <x:c r="T852" s="141" t="n">
        <x:f>N852*S852</x:f>
        <x:v>180</x:v>
      </x:c>
      <x:c r="U852" s="139" t="str">
        <x:v>Source Valid</x:v>
      </x:c>
      <x:c r="V852" s="139" t="str">
        <x:v>High</x:v>
      </x:c>
      <x:c r="W852" s="147" t="str">
        <x:v>Source wholesale and buying prices retained</x:v>
      </x:c>
      <x:c r="X852" s="139" t="str">
        <x:v>Ready</x:v>
      </x:c>
      <x:c r="Y852" s="144" t="b">
        <x:v>1</x:v>
      </x:c>
      <x:c r="Z852" s="139" t="str">
        <x:v>WS RATES.pdf</x:v>
      </x:c>
      <x:c r="AA852" s="139" t="n">
        <x:v>24</x:v>
      </x:c>
      <x:c r="AB852" s="139" t="n">
        <x:v>24</x:v>
      </x:c>
      <x:c r="AC852" s="139" t="str">
        <x:v>WATER BOTTLE CAMMANDO</x:v>
      </x:c>
      <x:c r="AD852" s="145" t="n">
        <x:v>175</x:v>
      </x:c>
      <x:c r="AE852" s="147" t="str">
        <x:v>Merged across PDFs — Exact/source-linked match</x:v>
      </x:c>
      <x:c r="AF852" s="147" t="str">
        <x:v>Exact WS RATES.pdf name</x:v>
      </x:c>
      <x:c r="AG852" s="147" t="str">
        <x:v>Exact WS RATES.pdf category</x:v>
      </x:c>
      <x:c r="AH852" s="139" t="str">
        <x:v>WS-RATES:24:24</x:v>
      </x:c>
      <x:c r="AI852" s="146"/>
      <x:c r="AJ852" s="146"/>
      <x:c r="AK852" s="146"/>
      <x:c r="AL852" s="146"/>
      <x:c r="AM852" s="146"/>
      <x:c r="AN852" s="147" t="str"/>
    </x:row>
    <x:row r="853">
      <x:c r="A853" s="139" t="str">
        <x:v>RS-000852</x:v>
      </x:c>
      <x:c r="B853" s="147" t="str">
        <x:v>WATER BOTTLE HANDY</x:v>
      </x:c>
      <x:c r="C853" s="139" t="str">
        <x:v>CHINA</x:v>
      </x:c>
      <x:c r="D853" s="139" t="str">
        <x:v>Both</x:v>
      </x:c>
      <x:c r="E853" s="147" t="str">
        <x:v>From initial classified workbook</x:v>
      </x:c>
      <x:c r="F853" s="139" t="str">
        <x:v>Piece</x:v>
      </x:c>
      <x:c r="G853" s="139"/>
      <x:c r="H853" s="139" t="str">
        <x:v>Not stated</x:v>
      </x:c>
      <x:c r="I853" s="139" t="str">
        <x:v>PKR</x:v>
      </x:c>
      <x:c r="J853" s="140" t="n">
        <x:v>165</x:v>
      </x:c>
      <x:c r="K853" s="140" t="n">
        <x:v>135</x:v>
      </x:c>
      <x:c r="L853" s="140" t="n">
        <x:v>165</x:v>
      </x:c>
      <x:c r="M853" s="140" t="n">
        <x:v>135</x:v>
      </x:c>
      <x:c r="N853" s="141" t="n">
        <x:f>L853-M853</x:f>
        <x:v>30</x:v>
      </x:c>
      <x:c r="O853" s="142" t="n">
        <x:f>IF(L853&gt;0,N853/L853,"")</x:f>
        <x:v>0.18181818181818182</x:v>
      </x:c>
      <x:c r="P853" s="142" t="n">
        <x:f>IF(M853&gt;0,N853/M853,"")</x:f>
        <x:v>0.2222222222222222</x:v>
      </x:c>
      <x:c r="Q853" s="141" t="n">
        <x:f>ROUND(L853*(1+'Assumptions'!$B$7)/'Assumptions'!$B$9,0)*'Assumptions'!$B$9</x:f>
        <x:v>180</x:v>
      </x:c>
      <x:c r="R853" s="141" t="n">
        <x:f>Q853-M853</x:f>
        <x:v>45</x:v>
      </x:c>
      <x:c r="S853" s="143" t="n">
        <x:f>'Assumptions'!$B$8</x:f>
        <x:v>12</x:v>
      </x:c>
      <x:c r="T853" s="141" t="n">
        <x:f>N853*S853</x:f>
        <x:v>360</x:v>
      </x:c>
      <x:c r="U853" s="139" t="str">
        <x:v>Source Valid</x:v>
      </x:c>
      <x:c r="V853" s="139" t="str">
        <x:v>High</x:v>
      </x:c>
      <x:c r="W853" s="147" t="str">
        <x:v>Source wholesale and buying prices retained</x:v>
      </x:c>
      <x:c r="X853" s="139" t="str">
        <x:v>Ready</x:v>
      </x:c>
      <x:c r="Y853" s="144" t="b">
        <x:v>1</x:v>
      </x:c>
      <x:c r="Z853" s="139" t="str">
        <x:v>WS RATES.pdf</x:v>
      </x:c>
      <x:c r="AA853" s="139" t="n">
        <x:v>24</x:v>
      </x:c>
      <x:c r="AB853" s="139" t="n">
        <x:v>25</x:v>
      </x:c>
      <x:c r="AC853" s="139" t="str">
        <x:v>WATER BOTTLE HANDY</x:v>
      </x:c>
      <x:c r="AD853" s="145" t="n">
        <x:v>165</x:v>
      </x:c>
      <x:c r="AE853" s="147" t="str">
        <x:v>Merged across PDFs — Exact/source-linked match</x:v>
      </x:c>
      <x:c r="AF853" s="147" t="str">
        <x:v>Exact WS RATES.pdf name</x:v>
      </x:c>
      <x:c r="AG853" s="147" t="str">
        <x:v>Exact WS RATES.pdf category</x:v>
      </x:c>
      <x:c r="AH853" s="139" t="str">
        <x:v>WS-RATES:24:25</x:v>
      </x:c>
      <x:c r="AI853" s="146"/>
      <x:c r="AJ853" s="146"/>
      <x:c r="AK853" s="146"/>
      <x:c r="AL853" s="146"/>
      <x:c r="AM853" s="146"/>
      <x:c r="AN853" s="147" t="str"/>
    </x:row>
    <x:row r="854">
      <x:c r="A854" s="139" t="str">
        <x:v>RS-000853</x:v>
      </x:c>
      <x:c r="B854" s="147" t="str">
        <x:v>WATER BOTTLE STRING</x:v>
      </x:c>
      <x:c r="C854" s="139" t="str">
        <x:v>CHINA</x:v>
      </x:c>
      <x:c r="D854" s="139" t="str">
        <x:v>Both</x:v>
      </x:c>
      <x:c r="E854" s="147" t="str">
        <x:v>From initial classified workbook</x:v>
      </x:c>
      <x:c r="F854" s="139" t="str">
        <x:v>Piece</x:v>
      </x:c>
      <x:c r="G854" s="139"/>
      <x:c r="H854" s="139" t="str">
        <x:v>Not stated</x:v>
      </x:c>
      <x:c r="I854" s="139" t="str">
        <x:v>PKR</x:v>
      </x:c>
      <x:c r="J854" s="140" t="n">
        <x:v>240</x:v>
      </x:c>
      <x:c r="K854" s="140" t="n">
        <x:v>215</x:v>
      </x:c>
      <x:c r="L854" s="140" t="n">
        <x:v>240</x:v>
      </x:c>
      <x:c r="M854" s="140" t="n">
        <x:v>215</x:v>
      </x:c>
      <x:c r="N854" s="141" t="n">
        <x:f>L854-M854</x:f>
        <x:v>25</x:v>
      </x:c>
      <x:c r="O854" s="142" t="n">
        <x:f>IF(L854&gt;0,N854/L854,"")</x:f>
        <x:v>0.10416666666666667</x:v>
      </x:c>
      <x:c r="P854" s="142" t="n">
        <x:f>IF(M854&gt;0,N854/M854,"")</x:f>
        <x:v>0.11627906976744186</x:v>
      </x:c>
      <x:c r="Q854" s="141" t="n">
        <x:f>ROUND(L854*(1+'Assumptions'!$B$7)/'Assumptions'!$B$9,0)*'Assumptions'!$B$9</x:f>
        <x:v>265</x:v>
      </x:c>
      <x:c r="R854" s="141" t="n">
        <x:f>Q854-M854</x:f>
        <x:v>50</x:v>
      </x:c>
      <x:c r="S854" s="143" t="n">
        <x:f>'Assumptions'!$B$8</x:f>
        <x:v>12</x:v>
      </x:c>
      <x:c r="T854" s="141" t="n">
        <x:f>N854*S854</x:f>
        <x:v>300</x:v>
      </x:c>
      <x:c r="U854" s="139" t="str">
        <x:v>Source Valid</x:v>
      </x:c>
      <x:c r="V854" s="139" t="str">
        <x:v>High</x:v>
      </x:c>
      <x:c r="W854" s="147" t="str">
        <x:v>Source wholesale and buying prices retained</x:v>
      </x:c>
      <x:c r="X854" s="139" t="str">
        <x:v>Ready</x:v>
      </x:c>
      <x:c r="Y854" s="144" t="b">
        <x:v>1</x:v>
      </x:c>
      <x:c r="Z854" s="139" t="str">
        <x:v>WS RATES.pdf</x:v>
      </x:c>
      <x:c r="AA854" s="139" t="n">
        <x:v>24</x:v>
      </x:c>
      <x:c r="AB854" s="139" t="n">
        <x:v>26</x:v>
      </x:c>
      <x:c r="AC854" s="139" t="str">
        <x:v>WATER BOTTLE STRING</x:v>
      </x:c>
      <x:c r="AD854" s="145" t="n">
        <x:v>240</x:v>
      </x:c>
      <x:c r="AE854" s="147" t="str">
        <x:v>Merged across PDFs — Exact/source-linked match</x:v>
      </x:c>
      <x:c r="AF854" s="147" t="str">
        <x:v>Exact WS RATES.pdf name</x:v>
      </x:c>
      <x:c r="AG854" s="147" t="str">
        <x:v>Exact WS RATES.pdf category</x:v>
      </x:c>
      <x:c r="AH854" s="139" t="str">
        <x:v>WS-RATES:24:26</x:v>
      </x:c>
      <x:c r="AI854" s="146"/>
      <x:c r="AJ854" s="146"/>
      <x:c r="AK854" s="146"/>
      <x:c r="AL854" s="146"/>
      <x:c r="AM854" s="146"/>
      <x:c r="AN854" s="147" t="str"/>
    </x:row>
    <x:row r="855">
      <x:c r="A855" s="139" t="str">
        <x:v>RS-000854</x:v>
      </x:c>
      <x:c r="B855" s="147" t="str">
        <x:v>WATER BOTTLE STEEL 1000ML</x:v>
      </x:c>
      <x:c r="C855" s="139" t="str">
        <x:v>CHINA</x:v>
      </x:c>
      <x:c r="D855" s="139" t="str">
        <x:v>Both</x:v>
      </x:c>
      <x:c r="E855" s="147" t="str">
        <x:v>From initial classified workbook</x:v>
      </x:c>
      <x:c r="F855" s="139" t="str">
        <x:v>Piece</x:v>
      </x:c>
      <x:c r="G855" s="139"/>
      <x:c r="H855" s="139" t="str">
        <x:v>Not stated</x:v>
      </x:c>
      <x:c r="I855" s="139" t="str">
        <x:v>PKR</x:v>
      </x:c>
      <x:c r="J855" s="140" t="n">
        <x:v>1000</x:v>
      </x:c>
      <x:c r="K855" s="140" t="n">
        <x:v>920</x:v>
      </x:c>
      <x:c r="L855" s="140" t="n">
        <x:v>1000</x:v>
      </x:c>
      <x:c r="M855" s="140" t="n">
        <x:v>920</x:v>
      </x:c>
      <x:c r="N855" s="141" t="n">
        <x:f>L855-M855</x:f>
        <x:v>80</x:v>
      </x:c>
      <x:c r="O855" s="142" t="n">
        <x:f>IF(L855&gt;0,N855/L855,"")</x:f>
        <x:v>0.08</x:v>
      </x:c>
      <x:c r="P855" s="142" t="n">
        <x:f>IF(M855&gt;0,N855/M855,"")</x:f>
        <x:v>0.08695652173913043</x:v>
      </x:c>
      <x:c r="Q855" s="141" t="n">
        <x:f>ROUND(L855*(1+'Assumptions'!$B$7)/'Assumptions'!$B$9,0)*'Assumptions'!$B$9</x:f>
        <x:v>1100</x:v>
      </x:c>
      <x:c r="R855" s="141" t="n">
        <x:f>Q855-M855</x:f>
        <x:v>180</x:v>
      </x:c>
      <x:c r="S855" s="143" t="n">
        <x:f>'Assumptions'!$B$8</x:f>
        <x:v>12</x:v>
      </x:c>
      <x:c r="T855" s="141" t="n">
        <x:f>N855*S855</x:f>
        <x:v>960</x:v>
      </x:c>
      <x:c r="U855" s="139" t="str">
        <x:v>Source Valid</x:v>
      </x:c>
      <x:c r="V855" s="139" t="str">
        <x:v>High</x:v>
      </x:c>
      <x:c r="W855" s="147" t="str">
        <x:v>Source wholesale and buying prices retained</x:v>
      </x:c>
      <x:c r="X855" s="139" t="str">
        <x:v>Ready</x:v>
      </x:c>
      <x:c r="Y855" s="144" t="b">
        <x:v>1</x:v>
      </x:c>
      <x:c r="Z855" s="139" t="str">
        <x:v>WS RATES.pdf</x:v>
      </x:c>
      <x:c r="AA855" s="139" t="n">
        <x:v>24</x:v>
      </x:c>
      <x:c r="AB855" s="139" t="n">
        <x:v>27</x:v>
      </x:c>
      <x:c r="AC855" s="139" t="str">
        <x:v>WATER BOTTLE STEEL 1000</x:v>
      </x:c>
      <x:c r="AD855" s="145" t="n">
        <x:v>1000</x:v>
      </x:c>
      <x:c r="AE855" s="147" t="str">
        <x:v>Merged across PDFs — Truncated-name completion</x:v>
      </x:c>
      <x:c r="AF855" s="147" t="str">
        <x:v>Completed/updated from WS RATES.pdf</x:v>
      </x:c>
      <x:c r="AG855" s="147" t="str">
        <x:v>Exact WS RATES.pdf category</x:v>
      </x:c>
      <x:c r="AH855" s="139" t="str">
        <x:v>WS-RATES:24:27</x:v>
      </x:c>
      <x:c r="AI855" s="146"/>
      <x:c r="AJ855" s="146"/>
      <x:c r="AK855" s="146"/>
      <x:c r="AL855" s="146"/>
      <x:c r="AM855" s="146"/>
      <x:c r="AN855" s="147" t="str"/>
    </x:row>
    <x:row r="856">
      <x:c r="A856" s="139" t="str">
        <x:v>RS-000855</x:v>
      </x:c>
      <x:c r="B856" s="147" t="str">
        <x:v>CHINA SOFT DAIRY</x:v>
      </x:c>
      <x:c r="C856" s="139" t="str">
        <x:v>CHINA DAIRIES</x:v>
      </x:c>
      <x:c r="D856" s="139" t="str">
        <x:v>Both</x:v>
      </x:c>
      <x:c r="E856" s="147" t="str">
        <x:v>From initial classified workbook</x:v>
      </x:c>
      <x:c r="F856" s="139" t="str">
        <x:v>Piece</x:v>
      </x:c>
      <x:c r="G856" s="139"/>
      <x:c r="H856" s="139" t="str">
        <x:v>Not stated</x:v>
      </x:c>
      <x:c r="I856" s="139" t="str">
        <x:v>PKR</x:v>
      </x:c>
      <x:c r="J856" s="140" t="n">
        <x:v>320</x:v>
      </x:c>
      <x:c r="K856" s="140" t="n">
        <x:v>285</x:v>
      </x:c>
      <x:c r="L856" s="140" t="n">
        <x:v>320</x:v>
      </x:c>
      <x:c r="M856" s="140" t="n">
        <x:v>285</x:v>
      </x:c>
      <x:c r="N856" s="141" t="n">
        <x:f>L856-M856</x:f>
        <x:v>35</x:v>
      </x:c>
      <x:c r="O856" s="142" t="n">
        <x:f>IF(L856&gt;0,N856/L856,"")</x:f>
        <x:v>0.109375</x:v>
      </x:c>
      <x:c r="P856" s="142" t="n">
        <x:f>IF(M856&gt;0,N856/M856,"")</x:f>
        <x:v>0.12280701754385964</x:v>
      </x:c>
      <x:c r="Q856" s="141" t="n">
        <x:f>ROUND(L856*(1+'Assumptions'!$B$7)/'Assumptions'!$B$9,0)*'Assumptions'!$B$9</x:f>
        <x:v>350</x:v>
      </x:c>
      <x:c r="R856" s="141" t="n">
        <x:f>Q856-M856</x:f>
        <x:v>65</x:v>
      </x:c>
      <x:c r="S856" s="143" t="n">
        <x:f>'Assumptions'!$B$8</x:f>
        <x:v>12</x:v>
      </x:c>
      <x:c r="T856" s="141" t="n">
        <x:f>N856*S856</x:f>
        <x:v>420</x:v>
      </x:c>
      <x:c r="U856" s="139" t="str">
        <x:v>Source Valid</x:v>
      </x:c>
      <x:c r="V856" s="139" t="str">
        <x:v>High</x:v>
      </x:c>
      <x:c r="W856" s="147" t="str">
        <x:v>Source wholesale and buying prices retained</x:v>
      </x:c>
      <x:c r="X856" s="139" t="str">
        <x:v>Ready</x:v>
      </x:c>
      <x:c r="Y856" s="144" t="b">
        <x:v>1</x:v>
      </x:c>
      <x:c r="Z856" s="139" t="str">
        <x:v>WS RATES.pdf</x:v>
      </x:c>
      <x:c r="AA856" s="139" t="n">
        <x:v>24</x:v>
      </x:c>
      <x:c r="AB856" s="139" t="n">
        <x:v>28</x:v>
      </x:c>
      <x:c r="AC856" s="139" t="str">
        <x:v>CHINA SOFT DAIRY</x:v>
      </x:c>
      <x:c r="AD856" s="145" t="n">
        <x:v>320</x:v>
      </x:c>
      <x:c r="AE856" s="147" t="str">
        <x:v>Merged across PDFs — Exact/source-linked match</x:v>
      </x:c>
      <x:c r="AF856" s="147" t="str">
        <x:v>Exact WS RATES.pdf name</x:v>
      </x:c>
      <x:c r="AG856" s="147" t="str">
        <x:v>Exact WS RATES.pdf category</x:v>
      </x:c>
      <x:c r="AH856" s="139" t="str">
        <x:v>WS-RATES:24:28</x:v>
      </x:c>
      <x:c r="AI856" s="146"/>
      <x:c r="AJ856" s="146"/>
      <x:c r="AK856" s="146"/>
      <x:c r="AL856" s="146"/>
      <x:c r="AM856" s="146"/>
      <x:c r="AN856" s="147" t="str"/>
    </x:row>
    <x:row r="857">
      <x:c r="A857" s="139" t="str">
        <x:v>RS-000856</x:v>
      </x:c>
      <x:c r="B857" s="147" t="str">
        <x:v>PRIMA STAPLER 501</x:v>
      </x:c>
      <x:c r="C857" s="139" t="str">
        <x:v>STAPLERS</x:v>
      </x:c>
      <x:c r="D857" s="139" t="str">
        <x:v>Both</x:v>
      </x:c>
      <x:c r="E857" s="147" t="str">
        <x:v>From initial classified workbook</x:v>
      </x:c>
      <x:c r="F857" s="139" t="str">
        <x:v>Rim</x:v>
      </x:c>
      <x:c r="G857" s="139"/>
      <x:c r="H857" s="139" t="str">
        <x:v>Not stated</x:v>
      </x:c>
      <x:c r="I857" s="139" t="str">
        <x:v>PKR</x:v>
      </x:c>
      <x:c r="J857" s="140" t="n">
        <x:v>400</x:v>
      </x:c>
      <x:c r="K857" s="140" t="n">
        <x:v>365</x:v>
      </x:c>
      <x:c r="L857" s="140" t="n">
        <x:v>400</x:v>
      </x:c>
      <x:c r="M857" s="140" t="n">
        <x:v>365</x:v>
      </x:c>
      <x:c r="N857" s="141" t="n">
        <x:f>L857-M857</x:f>
        <x:v>35</x:v>
      </x:c>
      <x:c r="O857" s="142" t="n">
        <x:f>IF(L857&gt;0,N857/L857,"")</x:f>
        <x:v>0.0875</x:v>
      </x:c>
      <x:c r="P857" s="142" t="n">
        <x:f>IF(M857&gt;0,N857/M857,"")</x:f>
        <x:v>0.0958904109589041</x:v>
      </x:c>
      <x:c r="Q857" s="141" t="n">
        <x:f>ROUND(L857*(1+'Assumptions'!$B$7)/'Assumptions'!$B$9,0)*'Assumptions'!$B$9</x:f>
        <x:v>440</x:v>
      </x:c>
      <x:c r="R857" s="141" t="n">
        <x:f>Q857-M857</x:f>
        <x:v>75</x:v>
      </x:c>
      <x:c r="S857" s="143" t="n">
        <x:f>'Assumptions'!$B$8</x:f>
        <x:v>12</x:v>
      </x:c>
      <x:c r="T857" s="141" t="n">
        <x:f>N857*S857</x:f>
        <x:v>420</x:v>
      </x:c>
      <x:c r="U857" s="139" t="str">
        <x:v>Source Valid</x:v>
      </x:c>
      <x:c r="V857" s="139" t="str">
        <x:v>High</x:v>
      </x:c>
      <x:c r="W857" s="147" t="str">
        <x:v>Source wholesale and buying prices retained</x:v>
      </x:c>
      <x:c r="X857" s="139" t="str">
        <x:v>Ready</x:v>
      </x:c>
      <x:c r="Y857" s="144" t="b">
        <x:v>1</x:v>
      </x:c>
      <x:c r="Z857" s="139" t="str">
        <x:v>WS RATES.pdf</x:v>
      </x:c>
      <x:c r="AA857" s="139" t="n">
        <x:v>24</x:v>
      </x:c>
      <x:c r="AB857" s="139" t="n">
        <x:v>29</x:v>
      </x:c>
      <x:c r="AC857" s="139" t="str">
        <x:v>PRIMA STAPLER 501</x:v>
      </x:c>
      <x:c r="AD857" s="145" t="n">
        <x:v>400</x:v>
      </x:c>
      <x:c r="AE857" s="147" t="str">
        <x:v>Merged across PDFs — Exact/source-linked match</x:v>
      </x:c>
      <x:c r="AF857" s="147" t="str">
        <x:v>Exact WS RATES.pdf name</x:v>
      </x:c>
      <x:c r="AG857" s="147" t="str">
        <x:v>Exact WS RATES.pdf category</x:v>
      </x:c>
      <x:c r="AH857" s="139" t="str">
        <x:v>WS-RATES:24:29</x:v>
      </x:c>
      <x:c r="AI857" s="146"/>
      <x:c r="AJ857" s="146"/>
      <x:c r="AK857" s="146"/>
      <x:c r="AL857" s="146"/>
      <x:c r="AM857" s="146"/>
      <x:c r="AN857" s="147" t="str"/>
    </x:row>
    <x:row r="858">
      <x:c r="A858" s="139" t="str">
        <x:v>RS-000857</x:v>
      </x:c>
      <x:c r="B858" s="147" t="str">
        <x:v>CHIT PAD</x:v>
      </x:c>
      <x:c r="C858" s="139" t="str">
        <x:v>CHINA</x:v>
      </x:c>
      <x:c r="D858" s="139" t="str">
        <x:v>Both</x:v>
      </x:c>
      <x:c r="E858" s="147" t="str">
        <x:v>From initial classified workbook</x:v>
      </x:c>
      <x:c r="F858" s="139" t="str">
        <x:v>Piece</x:v>
      </x:c>
      <x:c r="G858" s="139"/>
      <x:c r="H858" s="139" t="str">
        <x:v>Not stated</x:v>
      </x:c>
      <x:c r="I858" s="139" t="str">
        <x:v>PKR</x:v>
      </x:c>
      <x:c r="J858" s="140" t="n">
        <x:v>50</x:v>
      </x:c>
      <x:c r="K858" s="140" t="n">
        <x:v>42</x:v>
      </x:c>
      <x:c r="L858" s="140" t="n">
        <x:v>50</x:v>
      </x:c>
      <x:c r="M858" s="140" t="n">
        <x:v>42</x:v>
      </x:c>
      <x:c r="N858" s="141" t="n">
        <x:f>L858-M858</x:f>
        <x:v>8</x:v>
      </x:c>
      <x:c r="O858" s="142" t="n">
        <x:f>IF(L858&gt;0,N858/L858,"")</x:f>
        <x:v>0.16</x:v>
      </x:c>
      <x:c r="P858" s="142" t="n">
        <x:f>IF(M858&gt;0,N858/M858,"")</x:f>
        <x:v>0.19047619047619047</x:v>
      </x:c>
      <x:c r="Q858" s="141" t="n">
        <x:f>ROUND(L858*(1+'Assumptions'!$B$7)/'Assumptions'!$B$9,0)*'Assumptions'!$B$9</x:f>
        <x:v>55</x:v>
      </x:c>
      <x:c r="R858" s="141" t="n">
        <x:f>Q858-M858</x:f>
        <x:v>13</x:v>
      </x:c>
      <x:c r="S858" s="143" t="n">
        <x:f>'Assumptions'!$B$8</x:f>
        <x:v>12</x:v>
      </x:c>
      <x:c r="T858" s="141" t="n">
        <x:f>N858*S858</x:f>
        <x:v>96</x:v>
      </x:c>
      <x:c r="U858" s="139" t="str">
        <x:v>Source Valid</x:v>
      </x:c>
      <x:c r="V858" s="139" t="str">
        <x:v>High</x:v>
      </x:c>
      <x:c r="W858" s="147" t="str">
        <x:v>Source wholesale and buying prices retained</x:v>
      </x:c>
      <x:c r="X858" s="139" t="str">
        <x:v>Ready</x:v>
      </x:c>
      <x:c r="Y858" s="144" t="b">
        <x:v>1</x:v>
      </x:c>
      <x:c r="Z858" s="139" t="str">
        <x:v>WS RATES.pdf</x:v>
      </x:c>
      <x:c r="AA858" s="139" t="n">
        <x:v>24</x:v>
      </x:c>
      <x:c r="AB858" s="139" t="n">
        <x:v>30</x:v>
      </x:c>
      <x:c r="AC858" s="139" t="str">
        <x:v>CHIT PAD</x:v>
      </x:c>
      <x:c r="AD858" s="145" t="n">
        <x:v>50</x:v>
      </x:c>
      <x:c r="AE858" s="147" t="str">
        <x:v>Merged across PDFs — Exact/source-linked match</x:v>
      </x:c>
      <x:c r="AF858" s="147" t="str">
        <x:v>Exact WS RATES.pdf name</x:v>
      </x:c>
      <x:c r="AG858" s="147" t="str">
        <x:v>Exact WS RATES.pdf category</x:v>
      </x:c>
      <x:c r="AH858" s="139" t="str">
        <x:v>WS-RATES:24:30</x:v>
      </x:c>
      <x:c r="AI858" s="146"/>
      <x:c r="AJ858" s="146"/>
      <x:c r="AK858" s="146"/>
      <x:c r="AL858" s="146"/>
      <x:c r="AM858" s="146"/>
      <x:c r="AN858" s="147" t="str"/>
    </x:row>
    <x:row r="859">
      <x:c r="A859" s="139" t="str">
        <x:v>RS-000858</x:v>
      </x:c>
      <x:c r="B859" s="147" t="str">
        <x:v>RUBBER PATTA SMALL NEW</x:v>
      </x:c>
      <x:c r="C859" s="139" t="str">
        <x:v>CHINA</x:v>
      </x:c>
      <x:c r="D859" s="139" t="str">
        <x:v>Both</x:v>
      </x:c>
      <x:c r="E859" s="147" t="str">
        <x:v>From initial classified workbook</x:v>
      </x:c>
      <x:c r="F859" s="139" t="str">
        <x:v>Piece</x:v>
      </x:c>
      <x:c r="G859" s="139"/>
      <x:c r="H859" s="139" t="str">
        <x:v>Not stated</x:v>
      </x:c>
      <x:c r="I859" s="139" t="str">
        <x:v>PKR</x:v>
      </x:c>
      <x:c r="J859" s="140" t="n">
        <x:v>50</x:v>
      </x:c>
      <x:c r="K859" s="140" t="n">
        <x:v>36</x:v>
      </x:c>
      <x:c r="L859" s="140" t="n">
        <x:v>50</x:v>
      </x:c>
      <x:c r="M859" s="140" t="n">
        <x:v>36</x:v>
      </x:c>
      <x:c r="N859" s="141" t="n">
        <x:f>L859-M859</x:f>
        <x:v>14</x:v>
      </x:c>
      <x:c r="O859" s="142" t="n">
        <x:f>IF(L859&gt;0,N859/L859,"")</x:f>
        <x:v>0.28</x:v>
      </x:c>
      <x:c r="P859" s="142" t="n">
        <x:f>IF(M859&gt;0,N859/M859,"")</x:f>
        <x:v>0.3888888888888889</x:v>
      </x:c>
      <x:c r="Q859" s="141" t="n">
        <x:f>ROUND(L859*(1+'Assumptions'!$B$7)/'Assumptions'!$B$9,0)*'Assumptions'!$B$9</x:f>
        <x:v>55</x:v>
      </x:c>
      <x:c r="R859" s="141" t="n">
        <x:f>Q859-M859</x:f>
        <x:v>19</x:v>
      </x:c>
      <x:c r="S859" s="143" t="n">
        <x:f>'Assumptions'!$B$8</x:f>
        <x:v>12</x:v>
      </x:c>
      <x:c r="T859" s="141" t="n">
        <x:f>N859*S859</x:f>
        <x:v>168</x:v>
      </x:c>
      <x:c r="U859" s="139" t="str">
        <x:v>Source Valid</x:v>
      </x:c>
      <x:c r="V859" s="139" t="str">
        <x:v>High</x:v>
      </x:c>
      <x:c r="W859" s="147" t="str">
        <x:v>Source wholesale and buying prices retained</x:v>
      </x:c>
      <x:c r="X859" s="139" t="str">
        <x:v>Ready</x:v>
      </x:c>
      <x:c r="Y859" s="144" t="b">
        <x:v>1</x:v>
      </x:c>
      <x:c r="Z859" s="139" t="str">
        <x:v>WS RATES.pdf</x:v>
      </x:c>
      <x:c r="AA859" s="139" t="n">
        <x:v>24</x:v>
      </x:c>
      <x:c r="AB859" s="139" t="n">
        <x:v>31</x:v>
      </x:c>
      <x:c r="AC859" s="139" t="str">
        <x:v>RUBBER PATTA SMALL NEW</x:v>
      </x:c>
      <x:c r="AD859" s="145" t="n">
        <x:v>50</x:v>
      </x:c>
      <x:c r="AE859" s="147" t="str">
        <x:v>Merged across PDFs — Exact/source-linked match</x:v>
      </x:c>
      <x:c r="AF859" s="147" t="str">
        <x:v>Exact WS RATES.pdf name</x:v>
      </x:c>
      <x:c r="AG859" s="147" t="str">
        <x:v>Exact WS RATES.pdf category</x:v>
      </x:c>
      <x:c r="AH859" s="139" t="str">
        <x:v>WS-RATES:24:31</x:v>
      </x:c>
      <x:c r="AI859" s="146"/>
      <x:c r="AJ859" s="146"/>
      <x:c r="AK859" s="146"/>
      <x:c r="AL859" s="146"/>
      <x:c r="AM859" s="146"/>
      <x:c r="AN859" s="147" t="str"/>
    </x:row>
    <x:row r="860">
      <x:c r="A860" s="139" t="str">
        <x:v>RS-000859</x:v>
      </x:c>
      <x:c r="B860" s="147" t="str">
        <x:v>RUBBER PATTA LARGE NEW</x:v>
      </x:c>
      <x:c r="C860" s="139" t="str">
        <x:v>CHINA</x:v>
      </x:c>
      <x:c r="D860" s="139" t="str">
        <x:v>Both</x:v>
      </x:c>
      <x:c r="E860" s="147" t="str">
        <x:v>From initial classified workbook</x:v>
      </x:c>
      <x:c r="F860" s="139" t="str">
        <x:v>Piece</x:v>
      </x:c>
      <x:c r="G860" s="139"/>
      <x:c r="H860" s="139" t="str">
        <x:v>Not stated</x:v>
      </x:c>
      <x:c r="I860" s="139" t="str">
        <x:v>PKR</x:v>
      </x:c>
      <x:c r="J860" s="140" t="n">
        <x:v>70</x:v>
      </x:c>
      <x:c r="K860" s="140" t="n">
        <x:v>0</x:v>
      </x:c>
      <x:c r="L860" s="140" t="n">
        <x:v>70</x:v>
      </x:c>
      <x:c r="M860" s="140" t="n">
        <x:v>61</x:v>
      </x:c>
      <x:c r="N860" s="141" t="n">
        <x:f>L860-M860</x:f>
        <x:v>9</x:v>
      </x:c>
      <x:c r="O860" s="142" t="n">
        <x:f>IF(L860&gt;0,N860/L860,"")</x:f>
        <x:v>0.12857142857142856</x:v>
      </x:c>
      <x:c r="P860" s="142" t="n">
        <x:f>IF(M860&gt;0,N860/M860,"")</x:f>
        <x:v>0.14754098360655737</x:v>
      </x:c>
      <x:c r="Q860" s="141" t="n">
        <x:f>ROUND(L860*(1+'Assumptions'!$B$7)/'Assumptions'!$B$9,0)*'Assumptions'!$B$9</x:f>
        <x:v>75</x:v>
      </x:c>
      <x:c r="R860" s="141" t="n">
        <x:f>Q860-M860</x:f>
        <x:v>14</x:v>
      </x:c>
      <x:c r="S860" s="143" t="n">
        <x:f>'Assumptions'!$B$8</x:f>
        <x:v>12</x:v>
      </x:c>
      <x:c r="T860" s="141" t="n">
        <x:f>N860*S860</x:f>
        <x:v>108</x:v>
      </x:c>
      <x:c r="U860" s="139" t="str">
        <x:v>Mocked Buying</x:v>
      </x:c>
      <x:c r="V860" s="139" t="str">
        <x:v>Mock</x:v>
      </x:c>
      <x:c r="W860" s="147" t="str">
        <x:v>Buying price derived from wholesale price and category median margin</x:v>
      </x:c>
      <x:c r="X860" s="139" t="str">
        <x:v>Ready with Mock Price</x:v>
      </x:c>
      <x:c r="Y860" s="144" t="b">
        <x:v>1</x:v>
      </x:c>
      <x:c r="Z860" s="139" t="str">
        <x:v>WS RATES.pdf</x:v>
      </x:c>
      <x:c r="AA860" s="139" t="n">
        <x:v>24</x:v>
      </x:c>
      <x:c r="AB860" s="139" t="n">
        <x:v>32</x:v>
      </x:c>
      <x:c r="AC860" s="139" t="str">
        <x:v>RUBBER PATTA LARGE NEW</x:v>
      </x:c>
      <x:c r="AD860" s="145" t="n">
        <x:v>70</x:v>
      </x:c>
      <x:c r="AE860" s="147" t="str">
        <x:v>Merged across PDFs — Exact/source-linked match</x:v>
      </x:c>
      <x:c r="AF860" s="147" t="str">
        <x:v>Exact WS RATES.pdf name</x:v>
      </x:c>
      <x:c r="AG860" s="147" t="str">
        <x:v>Exact WS RATES.pdf category</x:v>
      </x:c>
      <x:c r="AH860" s="139" t="str">
        <x:v>WS-RATES:24:32</x:v>
      </x:c>
      <x:c r="AI860" s="146"/>
      <x:c r="AJ860" s="146"/>
      <x:c r="AK860" s="146"/>
      <x:c r="AL860" s="146"/>
      <x:c r="AM860" s="146"/>
      <x:c r="AN860" s="147" t="str">
        <x:v>Buying price derived from wholesale price and category median margin</x:v>
      </x:c>
    </x:row>
    <x:row r="861">
      <x:c r="A861" s="139" t="str">
        <x:v>RS-000860</x:v>
      </x:c>
      <x:c r="B861" s="147" t="str">
        <x:v>PONI RUBBER L</x:v>
      </x:c>
      <x:c r="C861" s="139" t="str">
        <x:v>CHINA</x:v>
      </x:c>
      <x:c r="D861" s="139" t="str">
        <x:v>Both</x:v>
      </x:c>
      <x:c r="E861" s="147" t="str">
        <x:v>From initial classified workbook</x:v>
      </x:c>
      <x:c r="F861" s="139" t="str">
        <x:v>Piece</x:v>
      </x:c>
      <x:c r="G861" s="139"/>
      <x:c r="H861" s="139" t="str">
        <x:v>Not stated</x:v>
      </x:c>
      <x:c r="I861" s="139" t="str">
        <x:v>PKR</x:v>
      </x:c>
      <x:c r="J861" s="140" t="n">
        <x:v>70</x:v>
      </x:c>
      <x:c r="K861" s="140" t="n">
        <x:v>0</x:v>
      </x:c>
      <x:c r="L861" s="140" t="n">
        <x:v>70</x:v>
      </x:c>
      <x:c r="M861" s="140" t="n">
        <x:v>61</x:v>
      </x:c>
      <x:c r="N861" s="141" t="n">
        <x:f>L861-M861</x:f>
        <x:v>9</x:v>
      </x:c>
      <x:c r="O861" s="142" t="n">
        <x:f>IF(L861&gt;0,N861/L861,"")</x:f>
        <x:v>0.12857142857142856</x:v>
      </x:c>
      <x:c r="P861" s="142" t="n">
        <x:f>IF(M861&gt;0,N861/M861,"")</x:f>
        <x:v>0.14754098360655737</x:v>
      </x:c>
      <x:c r="Q861" s="141" t="n">
        <x:f>ROUND(L861*(1+'Assumptions'!$B$7)/'Assumptions'!$B$9,0)*'Assumptions'!$B$9</x:f>
        <x:v>75</x:v>
      </x:c>
      <x:c r="R861" s="141" t="n">
        <x:f>Q861-M861</x:f>
        <x:v>14</x:v>
      </x:c>
      <x:c r="S861" s="143" t="n">
        <x:f>'Assumptions'!$B$8</x:f>
        <x:v>12</x:v>
      </x:c>
      <x:c r="T861" s="141" t="n">
        <x:f>N861*S861</x:f>
        <x:v>108</x:v>
      </x:c>
      <x:c r="U861" s="139" t="str">
        <x:v>Mocked Buying</x:v>
      </x:c>
      <x:c r="V861" s="139" t="str">
        <x:v>Mock</x:v>
      </x:c>
      <x:c r="W861" s="147" t="str">
        <x:v>Buying price derived from wholesale price and category median margin</x:v>
      </x:c>
      <x:c r="X861" s="139" t="str">
        <x:v>Ready with Mock Price</x:v>
      </x:c>
      <x:c r="Y861" s="144" t="b">
        <x:v>1</x:v>
      </x:c>
      <x:c r="Z861" s="139" t="str">
        <x:v>WS RATES.pdf</x:v>
      </x:c>
      <x:c r="AA861" s="139" t="n">
        <x:v>24</x:v>
      </x:c>
      <x:c r="AB861" s="139" t="n">
        <x:v>33</x:v>
      </x:c>
      <x:c r="AC861" s="139" t="str">
        <x:v>PONI RUBBER L</x:v>
      </x:c>
      <x:c r="AD861" s="145" t="n">
        <x:v>70</x:v>
      </x:c>
      <x:c r="AE861" s="147" t="str">
        <x:v>Merged across PDFs — Exact/source-linked match</x:v>
      </x:c>
      <x:c r="AF861" s="147" t="str">
        <x:v>Exact WS RATES.pdf name</x:v>
      </x:c>
      <x:c r="AG861" s="147" t="str">
        <x:v>Exact WS RATES.pdf category</x:v>
      </x:c>
      <x:c r="AH861" s="139" t="str">
        <x:v>WS-RATES:24:33</x:v>
      </x:c>
      <x:c r="AI861" s="146"/>
      <x:c r="AJ861" s="146"/>
      <x:c r="AK861" s="146"/>
      <x:c r="AL861" s="146"/>
      <x:c r="AM861" s="146"/>
      <x:c r="AN861" s="147" t="str">
        <x:v>Buying price derived from wholesale price and category median margin</x:v>
      </x:c>
    </x:row>
    <x:row r="862">
      <x:c r="A862" s="139" t="str">
        <x:v>RS-000861</x:v>
      </x:c>
      <x:c r="B862" s="147" t="str">
        <x:v>PONI RUBBER S</x:v>
      </x:c>
      <x:c r="C862" s="139" t="str">
        <x:v>CHINA</x:v>
      </x:c>
      <x:c r="D862" s="139" t="str">
        <x:v>Both</x:v>
      </x:c>
      <x:c r="E862" s="147" t="str">
        <x:v>From initial classified workbook</x:v>
      </x:c>
      <x:c r="F862" s="139" t="str">
        <x:v>Piece</x:v>
      </x:c>
      <x:c r="G862" s="139"/>
      <x:c r="H862" s="139" t="str">
        <x:v>Not stated</x:v>
      </x:c>
      <x:c r="I862" s="139" t="str">
        <x:v>PKR</x:v>
      </x:c>
      <x:c r="J862" s="140" t="n">
        <x:v>50</x:v>
      </x:c>
      <x:c r="K862" s="140" t="n">
        <x:v>36</x:v>
      </x:c>
      <x:c r="L862" s="140" t="n">
        <x:v>50</x:v>
      </x:c>
      <x:c r="M862" s="140" t="n">
        <x:v>36</x:v>
      </x:c>
      <x:c r="N862" s="141" t="n">
        <x:f>L862-M862</x:f>
        <x:v>14</x:v>
      </x:c>
      <x:c r="O862" s="142" t="n">
        <x:f>IF(L862&gt;0,N862/L862,"")</x:f>
        <x:v>0.28</x:v>
      </x:c>
      <x:c r="P862" s="142" t="n">
        <x:f>IF(M862&gt;0,N862/M862,"")</x:f>
        <x:v>0.3888888888888889</x:v>
      </x:c>
      <x:c r="Q862" s="141" t="n">
        <x:f>ROUND(L862*(1+'Assumptions'!$B$7)/'Assumptions'!$B$9,0)*'Assumptions'!$B$9</x:f>
        <x:v>55</x:v>
      </x:c>
      <x:c r="R862" s="141" t="n">
        <x:f>Q862-M862</x:f>
        <x:v>19</x:v>
      </x:c>
      <x:c r="S862" s="143" t="n">
        <x:f>'Assumptions'!$B$8</x:f>
        <x:v>12</x:v>
      </x:c>
      <x:c r="T862" s="141" t="n">
        <x:f>N862*S862</x:f>
        <x:v>168</x:v>
      </x:c>
      <x:c r="U862" s="139" t="str">
        <x:v>Source Valid</x:v>
      </x:c>
      <x:c r="V862" s="139" t="str">
        <x:v>High</x:v>
      </x:c>
      <x:c r="W862" s="147" t="str">
        <x:v>Source wholesale and buying prices retained</x:v>
      </x:c>
      <x:c r="X862" s="139" t="str">
        <x:v>Ready</x:v>
      </x:c>
      <x:c r="Y862" s="144" t="b">
        <x:v>1</x:v>
      </x:c>
      <x:c r="Z862" s="139" t="str">
        <x:v>WS RATES.pdf</x:v>
      </x:c>
      <x:c r="AA862" s="139" t="n">
        <x:v>24</x:v>
      </x:c>
      <x:c r="AB862" s="139" t="n">
        <x:v>34</x:v>
      </x:c>
      <x:c r="AC862" s="139" t="str">
        <x:v>PONI RUBBER S</x:v>
      </x:c>
      <x:c r="AD862" s="145" t="n">
        <x:v>50</x:v>
      </x:c>
      <x:c r="AE862" s="147" t="str">
        <x:v>Merged across PDFs — Exact/source-linked match</x:v>
      </x:c>
      <x:c r="AF862" s="147" t="str">
        <x:v>Exact WS RATES.pdf name</x:v>
      </x:c>
      <x:c r="AG862" s="147" t="str">
        <x:v>Exact WS RATES.pdf category</x:v>
      </x:c>
      <x:c r="AH862" s="139" t="str">
        <x:v>WS-RATES:24:34</x:v>
      </x:c>
      <x:c r="AI862" s="146"/>
      <x:c r="AJ862" s="146"/>
      <x:c r="AK862" s="146"/>
      <x:c r="AL862" s="146"/>
      <x:c r="AM862" s="146"/>
      <x:c r="AN862" s="147" t="str"/>
    </x:row>
    <x:row r="863">
      <x:c r="A863" s="139" t="str">
        <x:v>RS-000862</x:v>
      </x:c>
      <x:c r="B863" s="147" t="str">
        <x:v>LUNCH BOX DISNEY + NEW</x:v>
      </x:c>
      <x:c r="C863" s="139" t="str">
        <x:v>CHINA</x:v>
      </x:c>
      <x:c r="D863" s="139" t="str">
        <x:v>Both</x:v>
      </x:c>
      <x:c r="E863" s="147" t="str">
        <x:v>From initial classified workbook</x:v>
      </x:c>
      <x:c r="F863" s="139" t="str">
        <x:v>Box</x:v>
      </x:c>
      <x:c r="G863" s="139"/>
      <x:c r="H863" s="139" t="str">
        <x:v>Not stated</x:v>
      </x:c>
      <x:c r="I863" s="139" t="str">
        <x:v>PKR</x:v>
      </x:c>
      <x:c r="J863" s="140" t="n">
        <x:v>240</x:v>
      </x:c>
      <x:c r="K863" s="140" t="n">
        <x:v>210</x:v>
      </x:c>
      <x:c r="L863" s="140" t="n">
        <x:v>240</x:v>
      </x:c>
      <x:c r="M863" s="140" t="n">
        <x:v>210</x:v>
      </x:c>
      <x:c r="N863" s="141" t="n">
        <x:f>L863-M863</x:f>
        <x:v>30</x:v>
      </x:c>
      <x:c r="O863" s="142" t="n">
        <x:f>IF(L863&gt;0,N863/L863,"")</x:f>
        <x:v>0.125</x:v>
      </x:c>
      <x:c r="P863" s="142" t="n">
        <x:f>IF(M863&gt;0,N863/M863,"")</x:f>
        <x:v>0.14285714285714285</x:v>
      </x:c>
      <x:c r="Q863" s="141" t="n">
        <x:f>ROUND(L863*(1+'Assumptions'!$B$7)/'Assumptions'!$B$9,0)*'Assumptions'!$B$9</x:f>
        <x:v>265</x:v>
      </x:c>
      <x:c r="R863" s="141" t="n">
        <x:f>Q863-M863</x:f>
        <x:v>55</x:v>
      </x:c>
      <x:c r="S863" s="143" t="n">
        <x:f>'Assumptions'!$B$8</x:f>
        <x:v>12</x:v>
      </x:c>
      <x:c r="T863" s="141" t="n">
        <x:f>N863*S863</x:f>
        <x:v>360</x:v>
      </x:c>
      <x:c r="U863" s="139" t="str">
        <x:v>Source Valid</x:v>
      </x:c>
      <x:c r="V863" s="139" t="str">
        <x:v>High</x:v>
      </x:c>
      <x:c r="W863" s="147" t="str">
        <x:v>Source wholesale and buying prices retained</x:v>
      </x:c>
      <x:c r="X863" s="139" t="str">
        <x:v>Ready</x:v>
      </x:c>
      <x:c r="Y863" s="144" t="b">
        <x:v>1</x:v>
      </x:c>
      <x:c r="Z863" s="139" t="str">
        <x:v>WS RATES.pdf</x:v>
      </x:c>
      <x:c r="AA863" s="139" t="n">
        <x:v>24</x:v>
      </x:c>
      <x:c r="AB863" s="139" t="n">
        <x:v>35</x:v>
      </x:c>
      <x:c r="AC863" s="139" t="str">
        <x:v>LUNCH BOX DISNEY + NEW</x:v>
      </x:c>
      <x:c r="AD863" s="145" t="n">
        <x:v>240</x:v>
      </x:c>
      <x:c r="AE863" s="147" t="str">
        <x:v>Merged across PDFs — Exact/source-linked match</x:v>
      </x:c>
      <x:c r="AF863" s="147" t="str">
        <x:v>Exact WS RATES.pdf name</x:v>
      </x:c>
      <x:c r="AG863" s="147" t="str">
        <x:v>Exact WS RATES.pdf category</x:v>
      </x:c>
      <x:c r="AH863" s="139" t="str">
        <x:v>WS-RATES:24:35</x:v>
      </x:c>
      <x:c r="AI863" s="146"/>
      <x:c r="AJ863" s="146"/>
      <x:c r="AK863" s="146"/>
      <x:c r="AL863" s="146"/>
      <x:c r="AM863" s="146"/>
      <x:c r="AN863" s="147" t="str"/>
    </x:row>
    <x:row r="864">
      <x:c r="A864" s="139" t="str">
        <x:v>RS-000863</x:v>
      </x:c>
      <x:c r="B864" s="147" t="str">
        <x:v>FOIL CHINA 1-8</x:v>
      </x:c>
      <x:c r="C864" s="139" t="str">
        <x:v>BIRTHDAY</x:v>
      </x:c>
      <x:c r="D864" s="139" t="str">
        <x:v>Both</x:v>
      </x:c>
      <x:c r="E864" s="147" t="str">
        <x:v>From initial classified workbook</x:v>
      </x:c>
      <x:c r="F864" s="139" t="str">
        <x:v>Piece</x:v>
      </x:c>
      <x:c r="G864" s="139"/>
      <x:c r="H864" s="139" t="str">
        <x:v>Not stated</x:v>
      </x:c>
      <x:c r="I864" s="139" t="str">
        <x:v>PKR</x:v>
      </x:c>
      <x:c r="J864" s="140" t="n">
        <x:v>90</x:v>
      </x:c>
      <x:c r="K864" s="140" t="n">
        <x:v>52</x:v>
      </x:c>
      <x:c r="L864" s="140" t="n">
        <x:v>90</x:v>
      </x:c>
      <x:c r="M864" s="140" t="n">
        <x:v>52</x:v>
      </x:c>
      <x:c r="N864" s="141" t="n">
        <x:f>L864-M864</x:f>
        <x:v>38</x:v>
      </x:c>
      <x:c r="O864" s="142" t="n">
        <x:f>IF(L864&gt;0,N864/L864,"")</x:f>
        <x:v>0.4222222222222222</x:v>
      </x:c>
      <x:c r="P864" s="142" t="n">
        <x:f>IF(M864&gt;0,N864/M864,"")</x:f>
        <x:v>0.7307692307692307</x:v>
      </x:c>
      <x:c r="Q864" s="141" t="n">
        <x:f>ROUND(L864*(1+'Assumptions'!$B$7)/'Assumptions'!$B$9,0)*'Assumptions'!$B$9</x:f>
        <x:v>100</x:v>
      </x:c>
      <x:c r="R864" s="141" t="n">
        <x:f>Q864-M864</x:f>
        <x:v>48</x:v>
      </x:c>
      <x:c r="S864" s="143" t="n">
        <x:f>'Assumptions'!$B$8</x:f>
        <x:v>12</x:v>
      </x:c>
      <x:c r="T864" s="141" t="n">
        <x:f>N864*S864</x:f>
        <x:v>456</x:v>
      </x:c>
      <x:c r="U864" s="139" t="str">
        <x:v>Source Valid</x:v>
      </x:c>
      <x:c r="V864" s="139" t="str">
        <x:v>High</x:v>
      </x:c>
      <x:c r="W864" s="147" t="str">
        <x:v>Source wholesale and buying prices retained</x:v>
      </x:c>
      <x:c r="X864" s="139" t="str">
        <x:v>Ready</x:v>
      </x:c>
      <x:c r="Y864" s="144" t="b">
        <x:v>1</x:v>
      </x:c>
      <x:c r="Z864" s="139" t="str">
        <x:v>WS RATES.pdf</x:v>
      </x:c>
      <x:c r="AA864" s="139" t="n">
        <x:v>24</x:v>
      </x:c>
      <x:c r="AB864" s="139" t="n">
        <x:v>36</x:v>
      </x:c>
      <x:c r="AC864" s="139" t="str">
        <x:v>FOIL CHINA 1-8</x:v>
      </x:c>
      <x:c r="AD864" s="145" t="n">
        <x:v>90</x:v>
      </x:c>
      <x:c r="AE864" s="147" t="str">
        <x:v>Merged across PDFs — Exact/source-linked match</x:v>
      </x:c>
      <x:c r="AF864" s="147" t="str">
        <x:v>Exact WS RATES.pdf name</x:v>
      </x:c>
      <x:c r="AG864" s="147" t="str">
        <x:v>Exact WS RATES.pdf category</x:v>
      </x:c>
      <x:c r="AH864" s="139" t="str">
        <x:v>WS-RATES:24:36</x:v>
      </x:c>
      <x:c r="AI864" s="146"/>
      <x:c r="AJ864" s="146"/>
      <x:c r="AK864" s="146"/>
      <x:c r="AL864" s="146"/>
      <x:c r="AM864" s="146"/>
      <x:c r="AN864" s="147" t="str"/>
    </x:row>
    <x:row r="865">
      <x:c r="A865" s="139" t="str">
        <x:v>RS-000864</x:v>
      </x:c>
      <x:c r="B865" s="147" t="str">
        <x:v>CHINA CURTAIN</x:v>
      </x:c>
      <x:c r="C865" s="139" t="str">
        <x:v>BIRTHDAY</x:v>
      </x:c>
      <x:c r="D865" s="139" t="str">
        <x:v>Both</x:v>
      </x:c>
      <x:c r="E865" s="147" t="str">
        <x:v>From initial classified workbook</x:v>
      </x:c>
      <x:c r="F865" s="139" t="str">
        <x:v>Piece</x:v>
      </x:c>
      <x:c r="G865" s="139"/>
      <x:c r="H865" s="139" t="str">
        <x:v>Not stated</x:v>
      </x:c>
      <x:c r="I865" s="139" t="str">
        <x:v>PKR</x:v>
      </x:c>
      <x:c r="J865" s="140" t="n">
        <x:v>130</x:v>
      </x:c>
      <x:c r="K865" s="140" t="n">
        <x:v>90</x:v>
      </x:c>
      <x:c r="L865" s="140" t="n">
        <x:v>130</x:v>
      </x:c>
      <x:c r="M865" s="140" t="n">
        <x:v>90</x:v>
      </x:c>
      <x:c r="N865" s="141" t="n">
        <x:f>L865-M865</x:f>
        <x:v>40</x:v>
      </x:c>
      <x:c r="O865" s="142" t="n">
        <x:f>IF(L865&gt;0,N865/L865,"")</x:f>
        <x:v>0.3076923076923077</x:v>
      </x:c>
      <x:c r="P865" s="142" t="n">
        <x:f>IF(M865&gt;0,N865/M865,"")</x:f>
        <x:v>0.4444444444444444</x:v>
      </x:c>
      <x:c r="Q865" s="141" t="n">
        <x:f>ROUND(L865*(1+'Assumptions'!$B$7)/'Assumptions'!$B$9,0)*'Assumptions'!$B$9</x:f>
        <x:v>145</x:v>
      </x:c>
      <x:c r="R865" s="141" t="n">
        <x:f>Q865-M865</x:f>
        <x:v>55</x:v>
      </x:c>
      <x:c r="S865" s="143" t="n">
        <x:f>'Assumptions'!$B$8</x:f>
        <x:v>12</x:v>
      </x:c>
      <x:c r="T865" s="141" t="n">
        <x:f>N865*S865</x:f>
        <x:v>480</x:v>
      </x:c>
      <x:c r="U865" s="139" t="str">
        <x:v>Source Valid</x:v>
      </x:c>
      <x:c r="V865" s="139" t="str">
        <x:v>High</x:v>
      </x:c>
      <x:c r="W865" s="147" t="str">
        <x:v>Source wholesale and buying prices retained</x:v>
      </x:c>
      <x:c r="X865" s="139" t="str">
        <x:v>Ready</x:v>
      </x:c>
      <x:c r="Y865" s="144" t="b">
        <x:v>1</x:v>
      </x:c>
      <x:c r="Z865" s="139" t="str">
        <x:v>WS RATES.pdf</x:v>
      </x:c>
      <x:c r="AA865" s="139" t="n">
        <x:v>24</x:v>
      </x:c>
      <x:c r="AB865" s="139" t="n">
        <x:v>37</x:v>
      </x:c>
      <x:c r="AC865" s="139" t="str">
        <x:v>CHINA CURTAIN</x:v>
      </x:c>
      <x:c r="AD865" s="145" t="n">
        <x:v>130</x:v>
      </x:c>
      <x:c r="AE865" s="147" t="str">
        <x:v>Merged across PDFs — Exact/source-linked match</x:v>
      </x:c>
      <x:c r="AF865" s="147" t="str">
        <x:v>Exact WS RATES.pdf name</x:v>
      </x:c>
      <x:c r="AG865" s="147" t="str">
        <x:v>Exact WS RATES.pdf category</x:v>
      </x:c>
      <x:c r="AH865" s="139" t="str">
        <x:v>WS-RATES:24:37</x:v>
      </x:c>
      <x:c r="AI865" s="146"/>
      <x:c r="AJ865" s="146"/>
      <x:c r="AK865" s="146"/>
      <x:c r="AL865" s="146"/>
      <x:c r="AM865" s="146"/>
      <x:c r="AN865" s="147" t="str"/>
    </x:row>
    <x:row r="866">
      <x:c r="A866" s="139" t="str">
        <x:v>RS-000865</x:v>
      </x:c>
      <x:c r="B866" s="147" t="str">
        <x:v>FOIL CHINA SMALL</x:v>
      </x:c>
      <x:c r="C866" s="139" t="str">
        <x:v>BIRTHDAY</x:v>
      </x:c>
      <x:c r="D866" s="139" t="str">
        <x:v>Both</x:v>
      </x:c>
      <x:c r="E866" s="147" t="str">
        <x:v>From initial classified workbook</x:v>
      </x:c>
      <x:c r="F866" s="139" t="str">
        <x:v>Piece</x:v>
      </x:c>
      <x:c r="G866" s="139"/>
      <x:c r="H866" s="139" t="str">
        <x:v>Not stated</x:v>
      </x:c>
      <x:c r="I866" s="139" t="str">
        <x:v>PKR</x:v>
      </x:c>
      <x:c r="J866" s="140" t="n">
        <x:v>90</x:v>
      </x:c>
      <x:c r="K866" s="140" t="n">
        <x:v>52</x:v>
      </x:c>
      <x:c r="L866" s="140" t="n">
        <x:v>90</x:v>
      </x:c>
      <x:c r="M866" s="140" t="n">
        <x:v>52</x:v>
      </x:c>
      <x:c r="N866" s="141" t="n">
        <x:f>L866-M866</x:f>
        <x:v>38</x:v>
      </x:c>
      <x:c r="O866" s="142" t="n">
        <x:f>IF(L866&gt;0,N866/L866,"")</x:f>
        <x:v>0.4222222222222222</x:v>
      </x:c>
      <x:c r="P866" s="142" t="n">
        <x:f>IF(M866&gt;0,N866/M866,"")</x:f>
        <x:v>0.7307692307692307</x:v>
      </x:c>
      <x:c r="Q866" s="141" t="n">
        <x:f>ROUND(L866*(1+'Assumptions'!$B$7)/'Assumptions'!$B$9,0)*'Assumptions'!$B$9</x:f>
        <x:v>100</x:v>
      </x:c>
      <x:c r="R866" s="141" t="n">
        <x:f>Q866-M866</x:f>
        <x:v>48</x:v>
      </x:c>
      <x:c r="S866" s="143" t="n">
        <x:f>'Assumptions'!$B$8</x:f>
        <x:v>12</x:v>
      </x:c>
      <x:c r="T866" s="141" t="n">
        <x:f>N866*S866</x:f>
        <x:v>456</x:v>
      </x:c>
      <x:c r="U866" s="139" t="str">
        <x:v>Source Valid</x:v>
      </x:c>
      <x:c r="V866" s="139" t="str">
        <x:v>High</x:v>
      </x:c>
      <x:c r="W866" s="147" t="str">
        <x:v>Source wholesale and buying prices retained</x:v>
      </x:c>
      <x:c r="X866" s="139" t="str">
        <x:v>Ready</x:v>
      </x:c>
      <x:c r="Y866" s="144" t="b">
        <x:v>1</x:v>
      </x:c>
      <x:c r="Z866" s="139" t="str">
        <x:v>WS RATES.pdf</x:v>
      </x:c>
      <x:c r="AA866" s="139" t="n">
        <x:v>25</x:v>
      </x:c>
      <x:c r="AB866" s="139" t="n">
        <x:v>2</x:v>
      </x:c>
      <x:c r="AC866" s="139" t="str">
        <x:v>FOIL CHINA SMALL</x:v>
      </x:c>
      <x:c r="AD866" s="145" t="n">
        <x:v>90</x:v>
      </x:c>
      <x:c r="AE866" s="147" t="str">
        <x:v>Merged across PDFs — Exact/source-linked match</x:v>
      </x:c>
      <x:c r="AF866" s="147" t="str">
        <x:v>Exact WS RATES.pdf name</x:v>
      </x:c>
      <x:c r="AG866" s="147" t="str">
        <x:v>Exact WS RATES.pdf category</x:v>
      </x:c>
      <x:c r="AH866" s="139" t="str">
        <x:v>WS-RATES:25:2</x:v>
      </x:c>
      <x:c r="AI866" s="146"/>
      <x:c r="AJ866" s="146"/>
      <x:c r="AK866" s="146"/>
      <x:c r="AL866" s="146"/>
      <x:c r="AM866" s="146"/>
      <x:c r="AN866" s="147" t="str"/>
    </x:row>
    <x:row r="867">
      <x:c r="A867" s="139" t="str">
        <x:v>RS-000866</x:v>
      </x:c>
      <x:c r="B867" s="147" t="str">
        <x:v>DL STAPLER 0257</x:v>
      </x:c>
      <x:c r="C867" s="139" t="str">
        <x:v>STAPLERS</x:v>
      </x:c>
      <x:c r="D867" s="139" t="str">
        <x:v>Both</x:v>
      </x:c>
      <x:c r="E867" s="147" t="str">
        <x:v>From initial classified workbook</x:v>
      </x:c>
      <x:c r="F867" s="139" t="str">
        <x:v>Piece</x:v>
      </x:c>
      <x:c r="G867" s="139"/>
      <x:c r="H867" s="139" t="str">
        <x:v>Not stated</x:v>
      </x:c>
      <x:c r="I867" s="139" t="str">
        <x:v>PKR</x:v>
      </x:c>
      <x:c r="J867" s="140" t="n">
        <x:v>200</x:v>
      </x:c>
      <x:c r="K867" s="140" t="n">
        <x:v>180</x:v>
      </x:c>
      <x:c r="L867" s="140" t="n">
        <x:v>200</x:v>
      </x:c>
      <x:c r="M867" s="140" t="n">
        <x:v>180</x:v>
      </x:c>
      <x:c r="N867" s="141" t="n">
        <x:f>L867-M867</x:f>
        <x:v>20</x:v>
      </x:c>
      <x:c r="O867" s="142" t="n">
        <x:f>IF(L867&gt;0,N867/L867,"")</x:f>
        <x:v>0.1</x:v>
      </x:c>
      <x:c r="P867" s="142" t="n">
        <x:f>IF(M867&gt;0,N867/M867,"")</x:f>
        <x:v>0.1111111111111111</x:v>
      </x:c>
      <x:c r="Q867" s="141" t="n">
        <x:f>ROUND(L867*(1+'Assumptions'!$B$7)/'Assumptions'!$B$9,0)*'Assumptions'!$B$9</x:f>
        <x:v>220</x:v>
      </x:c>
      <x:c r="R867" s="141" t="n">
        <x:f>Q867-M867</x:f>
        <x:v>40</x:v>
      </x:c>
      <x:c r="S867" s="143" t="n">
        <x:f>'Assumptions'!$B$8</x:f>
        <x:v>12</x:v>
      </x:c>
      <x:c r="T867" s="141" t="n">
        <x:f>N867*S867</x:f>
        <x:v>240</x:v>
      </x:c>
      <x:c r="U867" s="139" t="str">
        <x:v>Source Valid</x:v>
      </x:c>
      <x:c r="V867" s="139" t="str">
        <x:v>High</x:v>
      </x:c>
      <x:c r="W867" s="147" t="str">
        <x:v>Source wholesale and buying prices retained</x:v>
      </x:c>
      <x:c r="X867" s="139" t="str">
        <x:v>Ready</x:v>
      </x:c>
      <x:c r="Y867" s="144" t="b">
        <x:v>1</x:v>
      </x:c>
      <x:c r="Z867" s="139" t="str">
        <x:v>WS RATES.pdf</x:v>
      </x:c>
      <x:c r="AA867" s="139" t="n">
        <x:v>25</x:v>
      </x:c>
      <x:c r="AB867" s="139" t="n">
        <x:v>3</x:v>
      </x:c>
      <x:c r="AC867" s="139" t="str">
        <x:v>DL STAPLER 0257</x:v>
      </x:c>
      <x:c r="AD867" s="145" t="n">
        <x:v>200</x:v>
      </x:c>
      <x:c r="AE867" s="147" t="str">
        <x:v>Merged across PDFs — Exact/source-linked match</x:v>
      </x:c>
      <x:c r="AF867" s="147" t="str">
        <x:v>Exact WS RATES.pdf name</x:v>
      </x:c>
      <x:c r="AG867" s="147" t="str">
        <x:v>Exact WS RATES.pdf category</x:v>
      </x:c>
      <x:c r="AH867" s="139" t="str">
        <x:v>WS-RATES:25:3</x:v>
      </x:c>
      <x:c r="AI867" s="146"/>
      <x:c r="AJ867" s="146"/>
      <x:c r="AK867" s="146"/>
      <x:c r="AL867" s="146"/>
      <x:c r="AM867" s="146"/>
      <x:c r="AN867" s="147" t="str"/>
    </x:row>
    <x:row r="868">
      <x:c r="A868" s="139" t="str">
        <x:v>RS-000867</x:v>
      </x:c>
      <x:c r="B868" s="147" t="str">
        <x:v>SCOTCH TAPE 60</x:v>
      </x:c>
      <x:c r="C868" s="139" t="str">
        <x:v>SCOTCH TAPE</x:v>
      </x:c>
      <x:c r="D868" s="139" t="str">
        <x:v>Both</x:v>
      </x:c>
      <x:c r="E868" s="147" t="str">
        <x:v>From initial classified workbook</x:v>
      </x:c>
      <x:c r="F868" s="139" t="str">
        <x:v>Piece</x:v>
      </x:c>
      <x:c r="G868" s="139"/>
      <x:c r="H868" s="139" t="str">
        <x:v>Not stated</x:v>
      </x:c>
      <x:c r="I868" s="139" t="str">
        <x:v>PKR</x:v>
      </x:c>
      <x:c r="J868" s="140" t="n">
        <x:v>480</x:v>
      </x:c>
      <x:c r="K868" s="140" t="n">
        <x:v>400</x:v>
      </x:c>
      <x:c r="L868" s="140" t="n">
        <x:v>480</x:v>
      </x:c>
      <x:c r="M868" s="140" t="n">
        <x:v>400</x:v>
      </x:c>
      <x:c r="N868" s="141" t="n">
        <x:f>L868-M868</x:f>
        <x:v>80</x:v>
      </x:c>
      <x:c r="O868" s="142" t="n">
        <x:f>IF(L868&gt;0,N868/L868,"")</x:f>
        <x:v>0.16666666666666666</x:v>
      </x:c>
      <x:c r="P868" s="142" t="n">
        <x:f>IF(M868&gt;0,N868/M868,"")</x:f>
        <x:v>0.2</x:v>
      </x:c>
      <x:c r="Q868" s="141" t="n">
        <x:f>ROUND(L868*(1+'Assumptions'!$B$7)/'Assumptions'!$B$9,0)*'Assumptions'!$B$9</x:f>
        <x:v>530</x:v>
      </x:c>
      <x:c r="R868" s="141" t="n">
        <x:f>Q868-M868</x:f>
        <x:v>130</x:v>
      </x:c>
      <x:c r="S868" s="143" t="n">
        <x:f>'Assumptions'!$B$8</x:f>
        <x:v>12</x:v>
      </x:c>
      <x:c r="T868" s="141" t="n">
        <x:f>N868*S868</x:f>
        <x:v>960</x:v>
      </x:c>
      <x:c r="U868" s="139" t="str">
        <x:v>Source Valid</x:v>
      </x:c>
      <x:c r="V868" s="139" t="str">
        <x:v>High</x:v>
      </x:c>
      <x:c r="W868" s="147" t="str">
        <x:v>Source wholesale and buying prices retained</x:v>
      </x:c>
      <x:c r="X868" s="139" t="str">
        <x:v>Ready</x:v>
      </x:c>
      <x:c r="Y868" s="144" t="b">
        <x:v>1</x:v>
      </x:c>
      <x:c r="Z868" s="139" t="str">
        <x:v>WS RATES.pdf</x:v>
      </x:c>
      <x:c r="AA868" s="139" t="n">
        <x:v>25</x:v>
      </x:c>
      <x:c r="AB868" s="139" t="n">
        <x:v>4</x:v>
      </x:c>
      <x:c r="AC868" s="139" t="str">
        <x:v>SCOTCH TAPE 60</x:v>
      </x:c>
      <x:c r="AD868" s="145" t="n">
        <x:v>480</x:v>
      </x:c>
      <x:c r="AE868" s="147" t="str">
        <x:v>Merged across PDFs — Exact/source-linked match</x:v>
      </x:c>
      <x:c r="AF868" s="147" t="str">
        <x:v>Exact WS RATES.pdf name</x:v>
      </x:c>
      <x:c r="AG868" s="147" t="str">
        <x:v>Exact WS RATES.pdf category</x:v>
      </x:c>
      <x:c r="AH868" s="139" t="str">
        <x:v>WS-RATES:25:4</x:v>
      </x:c>
      <x:c r="AI868" s="146"/>
      <x:c r="AJ868" s="146"/>
      <x:c r="AK868" s="146"/>
      <x:c r="AL868" s="146"/>
      <x:c r="AM868" s="146"/>
      <x:c r="AN868" s="147" t="str"/>
    </x:row>
    <x:row r="869">
      <x:c r="A869" s="139" t="str">
        <x:v>RS-000868</x:v>
      </x:c>
      <x:c r="B869" s="147" t="str">
        <x:v>1235659</x:v>
      </x:c>
      <x:c r="C869" s="139" t="str">
        <x:v>PENCILS</x:v>
      </x:c>
      <x:c r="D869" s="139" t="str">
        <x:v>Both</x:v>
      </x:c>
      <x:c r="E869" s="147" t="str">
        <x:v>From initial classified workbook</x:v>
      </x:c>
      <x:c r="F869" s="139" t="str">
        <x:v>Piece</x:v>
      </x:c>
      <x:c r="G869" s="139"/>
      <x:c r="H869" s="139" t="str">
        <x:v>Not stated</x:v>
      </x:c>
      <x:c r="I869" s="139" t="str">
        <x:v>PKR</x:v>
      </x:c>
      <x:c r="J869" s="140" t="n">
        <x:v>0</x:v>
      </x:c>
      <x:c r="K869" s="140" t="n">
        <x:v>0</x:v>
      </x:c>
      <x:c r="L869" s="140" t="n">
        <x:v>180</x:v>
      </x:c>
      <x:c r="M869" s="140" t="n">
        <x:v>170</x:v>
      </x:c>
      <x:c r="N869" s="141" t="n">
        <x:f>L869-M869</x:f>
        <x:v>10</x:v>
      </x:c>
      <x:c r="O869" s="142" t="n">
        <x:f>IF(L869&gt;0,N869/L869,"")</x:f>
        <x:v>0.05555555555555555</x:v>
      </x:c>
      <x:c r="P869" s="142" t="n">
        <x:f>IF(M869&gt;0,N869/M869,"")</x:f>
        <x:v>0.058823529411764705</x:v>
      </x:c>
      <x:c r="Q869" s="141" t="n">
        <x:f>ROUND(L869*(1+'Assumptions'!$B$7)/'Assumptions'!$B$9,0)*'Assumptions'!$B$9</x:f>
        <x:v>200</x:v>
      </x:c>
      <x:c r="R869" s="141" t="n">
        <x:f>Q869-M869</x:f>
        <x:v>30</x:v>
      </x:c>
      <x:c r="S869" s="143" t="n">
        <x:f>'Assumptions'!$B$8</x:f>
        <x:v>12</x:v>
      </x:c>
      <x:c r="T869" s="141" t="n">
        <x:f>N869*S869</x:f>
        <x:v>120</x:v>
      </x:c>
      <x:c r="U869" s="139" t="str">
        <x:v>Mocked Both Prices</x:v>
      </x:c>
      <x:c r="V869" s="139" t="str">
        <x:v>Mock</x:v>
      </x:c>
      <x:c r="W869" s="147" t="str">
        <x:v>Both values missing/zero; used category median price pattern</x:v>
      </x:c>
      <x:c r="X869" s="139" t="str">
        <x:v>Review Required</x:v>
      </x:c>
      <x:c r="Y869" s="144" t="b">
        <x:v>0</x:v>
      </x:c>
      <x:c r="Z869" s="139" t="str">
        <x:v>WS RATES.pdf</x:v>
      </x:c>
      <x:c r="AA869" s="139" t="n">
        <x:v>25</x:v>
      </x:c>
      <x:c r="AB869" s="139" t="n">
        <x:v>5</x:v>
      </x:c>
      <x:c r="AC869" s="139" t="str">
        <x:v>1235659</x:v>
      </x:c>
      <x:c r="AD869" s="145" t="n">
        <x:v>0</x:v>
      </x:c>
      <x:c r="AE869" s="147" t="str">
        <x:v>Merged across PDFs — Exact/source-linked match</x:v>
      </x:c>
      <x:c r="AF869" s="147" t="str">
        <x:v>Exact WS RATES.pdf name</x:v>
      </x:c>
      <x:c r="AG869" s="147" t="str">
        <x:v>Exact WS RATES.pdf category</x:v>
      </x:c>
      <x:c r="AH869" s="139" t="str">
        <x:v>WS-RATES:25:5</x:v>
      </x:c>
      <x:c r="AI869" s="146"/>
      <x:c r="AJ869" s="146"/>
      <x:c r="AK869" s="146"/>
      <x:c r="AL869" s="146"/>
      <x:c r="AM869" s="146"/>
      <x:c r="AN869" s="147" t="str">
        <x:v>Both values missing/zero; used category median price pattern; Ambiguous/truncated product identity</x:v>
      </x:c>
    </x:row>
    <x:row r="870">
      <x:c r="A870" s="139" t="str">
        <x:v>RS-000869</x:v>
      </x:c>
      <x:c r="B870" s="147" t="str">
        <x:v>CHINA PENCIL FLAIR</x:v>
      </x:c>
      <x:c r="C870" s="139" t="str">
        <x:v>PENCILS</x:v>
      </x:c>
      <x:c r="D870" s="139" t="str">
        <x:v>Both</x:v>
      </x:c>
      <x:c r="E870" s="147" t="str">
        <x:v>From initial classified workbook</x:v>
      </x:c>
      <x:c r="F870" s="139" t="str">
        <x:v>Piece</x:v>
      </x:c>
      <x:c r="G870" s="139"/>
      <x:c r="H870" s="139" t="str">
        <x:v>Not stated</x:v>
      </x:c>
      <x:c r="I870" s="139" t="str">
        <x:v>PKR</x:v>
      </x:c>
      <x:c r="J870" s="140" t="n">
        <x:v>1500</x:v>
      </x:c>
      <x:c r="K870" s="140" t="n">
        <x:v>1410</x:v>
      </x:c>
      <x:c r="L870" s="140" t="n">
        <x:v>1500</x:v>
      </x:c>
      <x:c r="M870" s="140" t="n">
        <x:v>1410</x:v>
      </x:c>
      <x:c r="N870" s="141" t="n">
        <x:f>L870-M870</x:f>
        <x:v>90</x:v>
      </x:c>
      <x:c r="O870" s="142" t="n">
        <x:f>IF(L870&gt;0,N870/L870,"")</x:f>
        <x:v>0.06</x:v>
      </x:c>
      <x:c r="P870" s="142" t="n">
        <x:f>IF(M870&gt;0,N870/M870,"")</x:f>
        <x:v>0.06382978723404255</x:v>
      </x:c>
      <x:c r="Q870" s="141" t="n">
        <x:f>ROUND(L870*(1+'Assumptions'!$B$7)/'Assumptions'!$B$9,0)*'Assumptions'!$B$9</x:f>
        <x:v>1650</x:v>
      </x:c>
      <x:c r="R870" s="141" t="n">
        <x:f>Q870-M870</x:f>
        <x:v>240</x:v>
      </x:c>
      <x:c r="S870" s="143" t="n">
        <x:f>'Assumptions'!$B$8</x:f>
        <x:v>12</x:v>
      </x:c>
      <x:c r="T870" s="141" t="n">
        <x:f>N870*S870</x:f>
        <x:v>1080</x:v>
      </x:c>
      <x:c r="U870" s="139" t="str">
        <x:v>Source Valid</x:v>
      </x:c>
      <x:c r="V870" s="139" t="str">
        <x:v>High</x:v>
      </x:c>
      <x:c r="W870" s="147" t="str">
        <x:v>Source wholesale and buying prices retained</x:v>
      </x:c>
      <x:c r="X870" s="139" t="str">
        <x:v>Ready</x:v>
      </x:c>
      <x:c r="Y870" s="144" t="b">
        <x:v>1</x:v>
      </x:c>
      <x:c r="Z870" s="139" t="str">
        <x:v>WS RATES.pdf</x:v>
      </x:c>
      <x:c r="AA870" s="139" t="n">
        <x:v>25</x:v>
      </x:c>
      <x:c r="AB870" s="139" t="n">
        <x:v>6</x:v>
      </x:c>
      <x:c r="AC870" s="139" t="str">
        <x:v>CHINA PENCIL FLAIR</x:v>
      </x:c>
      <x:c r="AD870" s="145" t="n">
        <x:v>1500</x:v>
      </x:c>
      <x:c r="AE870" s="147" t="str">
        <x:v>Merged across PDFs — Exact/source-linked match</x:v>
      </x:c>
      <x:c r="AF870" s="147" t="str">
        <x:v>Exact WS RATES.pdf name</x:v>
      </x:c>
      <x:c r="AG870" s="147" t="str">
        <x:v>Exact WS RATES.pdf category</x:v>
      </x:c>
      <x:c r="AH870" s="139" t="str">
        <x:v>WS-RATES:25:6</x:v>
      </x:c>
      <x:c r="AI870" s="146"/>
      <x:c r="AJ870" s="146"/>
      <x:c r="AK870" s="146"/>
      <x:c r="AL870" s="146"/>
      <x:c r="AM870" s="146"/>
      <x:c r="AN870" s="147" t="str"/>
    </x:row>
    <x:row r="871">
      <x:c r="A871" s="139" t="str">
        <x:v>RS-000870</x:v>
      </x:c>
      <x:c r="B871" s="147" t="str">
        <x:v>BULBULAY FEEDER</x:v>
      </x:c>
      <x:c r="C871" s="139" t="str">
        <x:v>CHINA</x:v>
      </x:c>
      <x:c r="D871" s="139" t="str">
        <x:v>Both</x:v>
      </x:c>
      <x:c r="E871" s="147" t="str">
        <x:v>From initial classified workbook</x:v>
      </x:c>
      <x:c r="F871" s="139" t="str">
        <x:v>Piece</x:v>
      </x:c>
      <x:c r="G871" s="139"/>
      <x:c r="H871" s="139" t="str">
        <x:v>Not stated</x:v>
      </x:c>
      <x:c r="I871" s="139" t="str">
        <x:v>PKR</x:v>
      </x:c>
      <x:c r="J871" s="140" t="n">
        <x:v>30</x:v>
      </x:c>
      <x:c r="K871" s="140" t="n">
        <x:v>26</x:v>
      </x:c>
      <x:c r="L871" s="140" t="n">
        <x:v>30</x:v>
      </x:c>
      <x:c r="M871" s="140" t="n">
        <x:v>26</x:v>
      </x:c>
      <x:c r="N871" s="141" t="n">
        <x:f>L871-M871</x:f>
        <x:v>4</x:v>
      </x:c>
      <x:c r="O871" s="142" t="n">
        <x:f>IF(L871&gt;0,N871/L871,"")</x:f>
        <x:v>0.13333333333333333</x:v>
      </x:c>
      <x:c r="P871" s="142" t="n">
        <x:f>IF(M871&gt;0,N871/M871,"")</x:f>
        <x:v>0.15384615384615385</x:v>
      </x:c>
      <x:c r="Q871" s="141" t="n">
        <x:f>ROUND(L871*(1+'Assumptions'!$B$7)/'Assumptions'!$B$9,0)*'Assumptions'!$B$9</x:f>
        <x:v>35</x:v>
      </x:c>
      <x:c r="R871" s="141" t="n">
        <x:f>Q871-M871</x:f>
        <x:v>9</x:v>
      </x:c>
      <x:c r="S871" s="143" t="n">
        <x:f>'Assumptions'!$B$8</x:f>
        <x:v>12</x:v>
      </x:c>
      <x:c r="T871" s="141" t="n">
        <x:f>N871*S871</x:f>
        <x:v>48</x:v>
      </x:c>
      <x:c r="U871" s="139" t="str">
        <x:v>Source Valid</x:v>
      </x:c>
      <x:c r="V871" s="139" t="str">
        <x:v>High</x:v>
      </x:c>
      <x:c r="W871" s="147" t="str">
        <x:v>Source wholesale and buying prices retained</x:v>
      </x:c>
      <x:c r="X871" s="139" t="str">
        <x:v>Ready</x:v>
      </x:c>
      <x:c r="Y871" s="144" t="b">
        <x:v>1</x:v>
      </x:c>
      <x:c r="Z871" s="139" t="str">
        <x:v>WS RATES.pdf</x:v>
      </x:c>
      <x:c r="AA871" s="139" t="n">
        <x:v>25</x:v>
      </x:c>
      <x:c r="AB871" s="139" t="n">
        <x:v>7</x:v>
      </x:c>
      <x:c r="AC871" s="139" t="str">
        <x:v>BULBULAY FEEDER</x:v>
      </x:c>
      <x:c r="AD871" s="145" t="n">
        <x:v>30</x:v>
      </x:c>
      <x:c r="AE871" s="147" t="str">
        <x:v>Merged across PDFs — Exact/source-linked match</x:v>
      </x:c>
      <x:c r="AF871" s="147" t="str">
        <x:v>Exact WS RATES.pdf name</x:v>
      </x:c>
      <x:c r="AG871" s="147" t="str">
        <x:v>Exact WS RATES.pdf category</x:v>
      </x:c>
      <x:c r="AH871" s="139" t="str">
        <x:v>WS-RATES:25:7</x:v>
      </x:c>
      <x:c r="AI871" s="146"/>
      <x:c r="AJ871" s="146"/>
      <x:c r="AK871" s="146"/>
      <x:c r="AL871" s="146"/>
      <x:c r="AM871" s="146"/>
      <x:c r="AN871" s="147" t="str"/>
    </x:row>
    <x:row r="872">
      <x:c r="A872" s="139" t="str">
        <x:v>RS-000871</x:v>
      </x:c>
      <x:c r="B872" s="147" t="str">
        <x:v>BULBULAY PHANKA</x:v>
      </x:c>
      <x:c r="C872" s="139" t="str">
        <x:v>CHINA</x:v>
      </x:c>
      <x:c r="D872" s="139" t="str">
        <x:v>Both</x:v>
      </x:c>
      <x:c r="E872" s="147" t="str">
        <x:v>From initial classified workbook</x:v>
      </x:c>
      <x:c r="F872" s="139" t="str">
        <x:v>Piece</x:v>
      </x:c>
      <x:c r="G872" s="139"/>
      <x:c r="H872" s="139" t="str">
        <x:v>Not stated</x:v>
      </x:c>
      <x:c r="I872" s="139" t="str">
        <x:v>PKR</x:v>
      </x:c>
      <x:c r="J872" s="140" t="n">
        <x:v>50</x:v>
      </x:c>
      <x:c r="K872" s="140" t="n">
        <x:v>41</x:v>
      </x:c>
      <x:c r="L872" s="140" t="n">
        <x:v>50</x:v>
      </x:c>
      <x:c r="M872" s="140" t="n">
        <x:v>41</x:v>
      </x:c>
      <x:c r="N872" s="141" t="n">
        <x:f>L872-M872</x:f>
        <x:v>9</x:v>
      </x:c>
      <x:c r="O872" s="142" t="n">
        <x:f>IF(L872&gt;0,N872/L872,"")</x:f>
        <x:v>0.18</x:v>
      </x:c>
      <x:c r="P872" s="142" t="n">
        <x:f>IF(M872&gt;0,N872/M872,"")</x:f>
        <x:v>0.21951219512195122</x:v>
      </x:c>
      <x:c r="Q872" s="141" t="n">
        <x:f>ROUND(L872*(1+'Assumptions'!$B$7)/'Assumptions'!$B$9,0)*'Assumptions'!$B$9</x:f>
        <x:v>55</x:v>
      </x:c>
      <x:c r="R872" s="141" t="n">
        <x:f>Q872-M872</x:f>
        <x:v>14</x:v>
      </x:c>
      <x:c r="S872" s="143" t="n">
        <x:f>'Assumptions'!$B$8</x:f>
        <x:v>12</x:v>
      </x:c>
      <x:c r="T872" s="141" t="n">
        <x:f>N872*S872</x:f>
        <x:v>108</x:v>
      </x:c>
      <x:c r="U872" s="139" t="str">
        <x:v>Source Valid</x:v>
      </x:c>
      <x:c r="V872" s="139" t="str">
        <x:v>High</x:v>
      </x:c>
      <x:c r="W872" s="147" t="str">
        <x:v>Source wholesale and buying prices retained</x:v>
      </x:c>
      <x:c r="X872" s="139" t="str">
        <x:v>Ready</x:v>
      </x:c>
      <x:c r="Y872" s="144" t="b">
        <x:v>1</x:v>
      </x:c>
      <x:c r="Z872" s="139" t="str">
        <x:v>WS RATES.pdf</x:v>
      </x:c>
      <x:c r="AA872" s="139" t="n">
        <x:v>25</x:v>
      </x:c>
      <x:c r="AB872" s="139" t="n">
        <x:v>8</x:v>
      </x:c>
      <x:c r="AC872" s="139" t="str">
        <x:v>BULBULAY PHANKA</x:v>
      </x:c>
      <x:c r="AD872" s="145" t="n">
        <x:v>50</x:v>
      </x:c>
      <x:c r="AE872" s="147" t="str">
        <x:v>Merged across PDFs — Exact/source-linked match</x:v>
      </x:c>
      <x:c r="AF872" s="147" t="str">
        <x:v>Exact WS RATES.pdf name</x:v>
      </x:c>
      <x:c r="AG872" s="147" t="str">
        <x:v>Exact WS RATES.pdf category</x:v>
      </x:c>
      <x:c r="AH872" s="139" t="str">
        <x:v>WS-RATES:25:8</x:v>
      </x:c>
      <x:c r="AI872" s="146"/>
      <x:c r="AJ872" s="146"/>
      <x:c r="AK872" s="146"/>
      <x:c r="AL872" s="146"/>
      <x:c r="AM872" s="146"/>
      <x:c r="AN872" s="147" t="str"/>
    </x:row>
    <x:row r="873">
      <x:c r="A873" s="139" t="str">
        <x:v>RS-000872</x:v>
      </x:c>
      <x:c r="B873" s="147" t="str">
        <x:v>GAME SCALE DOUBLE</x:v>
      </x:c>
      <x:c r="C873" s="139" t="str">
        <x:v>SCALES</x:v>
      </x:c>
      <x:c r="D873" s="139" t="str">
        <x:v>Both</x:v>
      </x:c>
      <x:c r="E873" s="147" t="str">
        <x:v>From initial classified workbook</x:v>
      </x:c>
      <x:c r="F873" s="139" t="str">
        <x:v>Piece</x:v>
      </x:c>
      <x:c r="G873" s="139"/>
      <x:c r="H873" s="139" t="str">
        <x:v>Not stated</x:v>
      </x:c>
      <x:c r="I873" s="139" t="str">
        <x:v>PKR</x:v>
      </x:c>
      <x:c r="J873" s="140" t="n">
        <x:v>65</x:v>
      </x:c>
      <x:c r="K873" s="140" t="n">
        <x:v>60</x:v>
      </x:c>
      <x:c r="L873" s="140" t="n">
        <x:v>65</x:v>
      </x:c>
      <x:c r="M873" s="140" t="n">
        <x:v>60</x:v>
      </x:c>
      <x:c r="N873" s="141" t="n">
        <x:f>L873-M873</x:f>
        <x:v>5</x:v>
      </x:c>
      <x:c r="O873" s="142" t="n">
        <x:f>IF(L873&gt;0,N873/L873,"")</x:f>
        <x:v>0.07692307692307693</x:v>
      </x:c>
      <x:c r="P873" s="142" t="n">
        <x:f>IF(M873&gt;0,N873/M873,"")</x:f>
        <x:v>0.08333333333333333</x:v>
      </x:c>
      <x:c r="Q873" s="141" t="n">
        <x:f>ROUND(L873*(1+'Assumptions'!$B$7)/'Assumptions'!$B$9,0)*'Assumptions'!$B$9</x:f>
        <x:v>70</x:v>
      </x:c>
      <x:c r="R873" s="141" t="n">
        <x:f>Q873-M873</x:f>
        <x:v>10</x:v>
      </x:c>
      <x:c r="S873" s="143" t="n">
        <x:f>'Assumptions'!$B$8</x:f>
        <x:v>12</x:v>
      </x:c>
      <x:c r="T873" s="141" t="n">
        <x:f>N873*S873</x:f>
        <x:v>60</x:v>
      </x:c>
      <x:c r="U873" s="139" t="str">
        <x:v>Source Valid</x:v>
      </x:c>
      <x:c r="V873" s="139" t="str">
        <x:v>High</x:v>
      </x:c>
      <x:c r="W873" s="147" t="str">
        <x:v>Source wholesale and buying prices retained</x:v>
      </x:c>
      <x:c r="X873" s="139" t="str">
        <x:v>Ready</x:v>
      </x:c>
      <x:c r="Y873" s="144" t="b">
        <x:v>1</x:v>
      </x:c>
      <x:c r="Z873" s="139" t="str">
        <x:v>WS RATES.pdf</x:v>
      </x:c>
      <x:c r="AA873" s="139" t="n">
        <x:v>25</x:v>
      </x:c>
      <x:c r="AB873" s="139" t="n">
        <x:v>9</x:v>
      </x:c>
      <x:c r="AC873" s="139" t="str">
        <x:v>GAME SCALE DOUBLE</x:v>
      </x:c>
      <x:c r="AD873" s="145" t="n">
        <x:v>65</x:v>
      </x:c>
      <x:c r="AE873" s="147" t="str">
        <x:v>Merged across PDFs — Exact/source-linked match</x:v>
      </x:c>
      <x:c r="AF873" s="147" t="str">
        <x:v>Exact WS RATES.pdf name</x:v>
      </x:c>
      <x:c r="AG873" s="147" t="str">
        <x:v>Exact WS RATES.pdf category</x:v>
      </x:c>
      <x:c r="AH873" s="139" t="str">
        <x:v>WS-RATES:25:9</x:v>
      </x:c>
      <x:c r="AI873" s="146"/>
      <x:c r="AJ873" s="146"/>
      <x:c r="AK873" s="146"/>
      <x:c r="AL873" s="146"/>
      <x:c r="AM873" s="146"/>
      <x:c r="AN873" s="147" t="str"/>
    </x:row>
    <x:row r="874">
      <x:c r="A874" s="139" t="str">
        <x:v>RS-000873</x:v>
      </x:c>
      <x:c r="B874" s="147" t="str">
        <x:v>SCOTCH SUPER STAR 2 INCH (LAR</x:v>
      </x:c>
      <x:c r="C874" s="139" t="str">
        <x:v>TAPE</x:v>
      </x:c>
      <x:c r="D874" s="139" t="str">
        <x:v>Both</x:v>
      </x:c>
      <x:c r="E874" s="147" t="str">
        <x:v>From initial classified workbook</x:v>
      </x:c>
      <x:c r="F874" s="139" t="str">
        <x:v>Piece</x:v>
      </x:c>
      <x:c r="G874" s="139"/>
      <x:c r="H874" s="139" t="str">
        <x:v>Not stated</x:v>
      </x:c>
      <x:c r="I874" s="139" t="str">
        <x:v>PKR</x:v>
      </x:c>
      <x:c r="J874" s="140" t="n">
        <x:v>270</x:v>
      </x:c>
      <x:c r="K874" s="140" t="n">
        <x:v>225</x:v>
      </x:c>
      <x:c r="L874" s="140" t="n">
        <x:v>270</x:v>
      </x:c>
      <x:c r="M874" s="140" t="n">
        <x:v>225</x:v>
      </x:c>
      <x:c r="N874" s="141" t="n">
        <x:f>L874-M874</x:f>
        <x:v>45</x:v>
      </x:c>
      <x:c r="O874" s="142" t="n">
        <x:f>IF(L874&gt;0,N874/L874,"")</x:f>
        <x:v>0.16666666666666666</x:v>
      </x:c>
      <x:c r="P874" s="142" t="n">
        <x:f>IF(M874&gt;0,N874/M874,"")</x:f>
        <x:v>0.2</x:v>
      </x:c>
      <x:c r="Q874" s="141" t="n">
        <x:f>ROUND(L874*(1+'Assumptions'!$B$7)/'Assumptions'!$B$9,0)*'Assumptions'!$B$9</x:f>
        <x:v>295</x:v>
      </x:c>
      <x:c r="R874" s="141" t="n">
        <x:f>Q874-M874</x:f>
        <x:v>70</x:v>
      </x:c>
      <x:c r="S874" s="143" t="n">
        <x:f>'Assumptions'!$B$8</x:f>
        <x:v>12</x:v>
      </x:c>
      <x:c r="T874" s="141" t="n">
        <x:f>N874*S874</x:f>
        <x:v>540</x:v>
      </x:c>
      <x:c r="U874" s="139" t="str">
        <x:v>Source Valid</x:v>
      </x:c>
      <x:c r="V874" s="139" t="str">
        <x:v>High</x:v>
      </x:c>
      <x:c r="W874" s="147" t="str">
        <x:v>Source wholesale and buying prices retained</x:v>
      </x:c>
      <x:c r="X874" s="139" t="str">
        <x:v>Ready</x:v>
      </x:c>
      <x:c r="Y874" s="144" t="b">
        <x:v>1</x:v>
      </x:c>
      <x:c r="Z874" s="139" t="str">
        <x:v>WS RATES.pdf</x:v>
      </x:c>
      <x:c r="AA874" s="139" t="n">
        <x:v>25</x:v>
      </x:c>
      <x:c r="AB874" s="139" t="n">
        <x:v>10</x:v>
      </x:c>
      <x:c r="AC874" s="139" t="str">
        <x:v>SCOTCH SUPER STAR 2 INCH</x:v>
      </x:c>
      <x:c r="AD874" s="145" t="n">
        <x:v>270</x:v>
      </x:c>
      <x:c r="AE874" s="147" t="str">
        <x:v>Merged across PDFs — Truncated-name completion</x:v>
      </x:c>
      <x:c r="AF874" s="147" t="str">
        <x:v>Completed/updated from WS RATES.pdf</x:v>
      </x:c>
      <x:c r="AG874" s="147" t="str">
        <x:v>Exact WS RATES.pdf category</x:v>
      </x:c>
      <x:c r="AH874" s="139" t="str">
        <x:v>WS-RATES:25:10</x:v>
      </x:c>
      <x:c r="AI874" s="146"/>
      <x:c r="AJ874" s="146"/>
      <x:c r="AK874" s="146"/>
      <x:c r="AL874" s="146"/>
      <x:c r="AM874" s="146"/>
      <x:c r="AN874" s="147" t="str"/>
    </x:row>
    <x:row r="875">
      <x:c r="A875" s="139" t="str">
        <x:v>RS-000874</x:v>
      </x:c>
      <x:c r="B875" s="147" t="str">
        <x:v>SCOTCH TAPE COLOUR 30</x:v>
      </x:c>
      <x:c r="C875" s="139" t="str">
        <x:v>TAPE</x:v>
      </x:c>
      <x:c r="D875" s="139" t="str">
        <x:v>Both</x:v>
      </x:c>
      <x:c r="E875" s="147" t="str">
        <x:v>From initial classified workbook</x:v>
      </x:c>
      <x:c r="F875" s="139" t="str">
        <x:v>Piece</x:v>
      </x:c>
      <x:c r="G875" s="139"/>
      <x:c r="H875" s="139" t="str">
        <x:v>Not stated</x:v>
      </x:c>
      <x:c r="I875" s="139" t="str">
        <x:v>PKR</x:v>
      </x:c>
      <x:c r="J875" s="140" t="n">
        <x:v>230</x:v>
      </x:c>
      <x:c r="K875" s="140" t="n">
        <x:v>175</x:v>
      </x:c>
      <x:c r="L875" s="140" t="n">
        <x:v>230</x:v>
      </x:c>
      <x:c r="M875" s="140" t="n">
        <x:v>175</x:v>
      </x:c>
      <x:c r="N875" s="141" t="n">
        <x:f>L875-M875</x:f>
        <x:v>55</x:v>
      </x:c>
      <x:c r="O875" s="142" t="n">
        <x:f>IF(L875&gt;0,N875/L875,"")</x:f>
        <x:v>0.2391304347826087</x:v>
      </x:c>
      <x:c r="P875" s="142" t="n">
        <x:f>IF(M875&gt;0,N875/M875,"")</x:f>
        <x:v>0.3142857142857143</x:v>
      </x:c>
      <x:c r="Q875" s="141" t="n">
        <x:f>ROUND(L875*(1+'Assumptions'!$B$7)/'Assumptions'!$B$9,0)*'Assumptions'!$B$9</x:f>
        <x:v>255</x:v>
      </x:c>
      <x:c r="R875" s="141" t="n">
        <x:f>Q875-M875</x:f>
        <x:v>80</x:v>
      </x:c>
      <x:c r="S875" s="143" t="n">
        <x:f>'Assumptions'!$B$8</x:f>
        <x:v>12</x:v>
      </x:c>
      <x:c r="T875" s="141" t="n">
        <x:f>N875*S875</x:f>
        <x:v>660</x:v>
      </x:c>
      <x:c r="U875" s="139" t="str">
        <x:v>Source Valid</x:v>
      </x:c>
      <x:c r="V875" s="139" t="str">
        <x:v>High</x:v>
      </x:c>
      <x:c r="W875" s="147" t="str">
        <x:v>Source wholesale and buying prices retained</x:v>
      </x:c>
      <x:c r="X875" s="139" t="str">
        <x:v>Ready</x:v>
      </x:c>
      <x:c r="Y875" s="144" t="b">
        <x:v>1</x:v>
      </x:c>
      <x:c r="Z875" s="139" t="str">
        <x:v>WS RATES.pdf</x:v>
      </x:c>
      <x:c r="AA875" s="139" t="n">
        <x:v>25</x:v>
      </x:c>
      <x:c r="AB875" s="139" t="n">
        <x:v>11</x:v>
      </x:c>
      <x:c r="AC875" s="139" t="str">
        <x:v>SCOTCH TAPE COLOUR 30</x:v>
      </x:c>
      <x:c r="AD875" s="145" t="n">
        <x:v>230</x:v>
      </x:c>
      <x:c r="AE875" s="147" t="str">
        <x:v>Merged across PDFs — Exact/source-linked match</x:v>
      </x:c>
      <x:c r="AF875" s="147" t="str">
        <x:v>Exact WS RATES.pdf name</x:v>
      </x:c>
      <x:c r="AG875" s="147" t="str">
        <x:v>Exact WS RATES.pdf category</x:v>
      </x:c>
      <x:c r="AH875" s="139" t="str">
        <x:v>WS-RATES:25:11</x:v>
      </x:c>
      <x:c r="AI875" s="146"/>
      <x:c r="AJ875" s="146"/>
      <x:c r="AK875" s="146"/>
      <x:c r="AL875" s="146"/>
      <x:c r="AM875" s="146"/>
      <x:c r="AN875" s="147" t="str"/>
    </x:row>
    <x:row r="876">
      <x:c r="A876" s="139" t="str">
        <x:v>RS-000875</x:v>
      </x:c>
      <x:c r="B876" s="147" t="str">
        <x:v>DUX INK PEN 260</x:v>
      </x:c>
      <x:c r="C876" s="139" t="str">
        <x:v>INK PEN</x:v>
      </x:c>
      <x:c r="D876" s="139" t="str">
        <x:v>Both</x:v>
      </x:c>
      <x:c r="E876" s="147" t="str">
        <x:v>From initial classified workbook</x:v>
      </x:c>
      <x:c r="F876" s="139" t="str">
        <x:v>Piece</x:v>
      </x:c>
      <x:c r="G876" s="139"/>
      <x:c r="H876" s="139" t="str">
        <x:v>Not stated</x:v>
      </x:c>
      <x:c r="I876" s="139" t="str">
        <x:v>PKR</x:v>
      </x:c>
      <x:c r="J876" s="140" t="n">
        <x:v>650</x:v>
      </x:c>
      <x:c r="K876" s="140" t="n">
        <x:v>607</x:v>
      </x:c>
      <x:c r="L876" s="140" t="n">
        <x:v>650</x:v>
      </x:c>
      <x:c r="M876" s="140" t="n">
        <x:v>607</x:v>
      </x:c>
      <x:c r="N876" s="141" t="n">
        <x:f>L876-M876</x:f>
        <x:v>43</x:v>
      </x:c>
      <x:c r="O876" s="142" t="n">
        <x:f>IF(L876&gt;0,N876/L876,"")</x:f>
        <x:v>0.06615384615384616</x:v>
      </x:c>
      <x:c r="P876" s="142" t="n">
        <x:f>IF(M876&gt;0,N876/M876,"")</x:f>
        <x:v>0.07084019769357495</x:v>
      </x:c>
      <x:c r="Q876" s="141" t="n">
        <x:f>ROUND(L876*(1+'Assumptions'!$B$7)/'Assumptions'!$B$9,0)*'Assumptions'!$B$9</x:f>
        <x:v>715</x:v>
      </x:c>
      <x:c r="R876" s="141" t="n">
        <x:f>Q876-M876</x:f>
        <x:v>108</x:v>
      </x:c>
      <x:c r="S876" s="143" t="n">
        <x:f>'Assumptions'!$B$8</x:f>
        <x:v>12</x:v>
      </x:c>
      <x:c r="T876" s="141" t="n">
        <x:f>N876*S876</x:f>
        <x:v>516</x:v>
      </x:c>
      <x:c r="U876" s="139" t="str">
        <x:v>Source Valid</x:v>
      </x:c>
      <x:c r="V876" s="139" t="str">
        <x:v>High</x:v>
      </x:c>
      <x:c r="W876" s="147" t="str">
        <x:v>Source wholesale and buying prices retained</x:v>
      </x:c>
      <x:c r="X876" s="139" t="str">
        <x:v>Ready</x:v>
      </x:c>
      <x:c r="Y876" s="144" t="b">
        <x:v>1</x:v>
      </x:c>
      <x:c r="Z876" s="139" t="str">
        <x:v>WS RATES.pdf</x:v>
      </x:c>
      <x:c r="AA876" s="139" t="n">
        <x:v>25</x:v>
      </x:c>
      <x:c r="AB876" s="139" t="n">
        <x:v>12</x:v>
      </x:c>
      <x:c r="AC876" s="139" t="str">
        <x:v>DUX INK PEN 260</x:v>
      </x:c>
      <x:c r="AD876" s="145" t="n">
        <x:v>650</x:v>
      </x:c>
      <x:c r="AE876" s="147" t="str">
        <x:v>Merged across PDFs — Exact/source-linked match</x:v>
      </x:c>
      <x:c r="AF876" s="147" t="str">
        <x:v>Exact WS RATES.pdf name</x:v>
      </x:c>
      <x:c r="AG876" s="147" t="str">
        <x:v>Exact WS RATES.pdf category</x:v>
      </x:c>
      <x:c r="AH876" s="139" t="str">
        <x:v>WS-RATES:25:12</x:v>
      </x:c>
      <x:c r="AI876" s="146"/>
      <x:c r="AJ876" s="146"/>
      <x:c r="AK876" s="146"/>
      <x:c r="AL876" s="146"/>
      <x:c r="AM876" s="146"/>
      <x:c r="AN876" s="147" t="str"/>
    </x:row>
    <x:row r="877">
      <x:c r="A877" s="139" t="str">
        <x:v>RS-000876</x:v>
      </x:c>
      <x:c r="B877" s="147" t="str">
        <x:v>DUX SCALE 8 INCH</x:v>
      </x:c>
      <x:c r="C877" s="139" t="str">
        <x:v>SCALES</x:v>
      </x:c>
      <x:c r="D877" s="139" t="str">
        <x:v>Both</x:v>
      </x:c>
      <x:c r="E877" s="147" t="str">
        <x:v>From initial classified workbook</x:v>
      </x:c>
      <x:c r="F877" s="139" t="str">
        <x:v>Piece</x:v>
      </x:c>
      <x:c r="G877" s="139"/>
      <x:c r="H877" s="139" t="str">
        <x:v>Not stated</x:v>
      </x:c>
      <x:c r="I877" s="139" t="str">
        <x:v>PKR</x:v>
      </x:c>
      <x:c r="J877" s="140" t="n">
        <x:v>33</x:v>
      </x:c>
      <x:c r="K877" s="140" t="n">
        <x:v>49.5</x:v>
      </x:c>
      <x:c r="L877" s="140" t="n">
        <x:v>33</x:v>
      </x:c>
      <x:c r="M877" s="140" t="n">
        <x:v>27</x:v>
      </x:c>
      <x:c r="N877" s="141" t="n">
        <x:f>L877-M877</x:f>
        <x:v>6</x:v>
      </x:c>
      <x:c r="O877" s="142" t="n">
        <x:f>IF(L877&gt;0,N877/L877,"")</x:f>
        <x:v>0.18181818181818182</x:v>
      </x:c>
      <x:c r="P877" s="142" t="n">
        <x:f>IF(M877&gt;0,N877/M877,"")</x:f>
        <x:v>0.2222222222222222</x:v>
      </x:c>
      <x:c r="Q877" s="141" t="n">
        <x:f>ROUND(L877*(1+'Assumptions'!$B$7)/'Assumptions'!$B$9,0)*'Assumptions'!$B$9</x:f>
        <x:v>35</x:v>
      </x:c>
      <x:c r="R877" s="141" t="n">
        <x:f>Q877-M877</x:f>
        <x:v>8</x:v>
      </x:c>
      <x:c r="S877" s="143" t="n">
        <x:f>'Assumptions'!$B$8</x:f>
        <x:v>12</x:v>
      </x:c>
      <x:c r="T877" s="141" t="n">
        <x:f>N877*S877</x:f>
        <x:v>72</x:v>
      </x:c>
      <x:c r="U877" s="139" t="str">
        <x:v>Corrected Buying</x:v>
      </x:c>
      <x:c r="V877" s="139" t="str">
        <x:v>Mock correction</x:v>
      </x:c>
      <x:c r="W877" s="147" t="str">
        <x:v>Buying price exceeded wholesale by at least 50%; replaced using category median margin</x:v>
      </x:c>
      <x:c r="X877" s="139" t="str">
        <x:v>Ready with Mock Price</x:v>
      </x:c>
      <x:c r="Y877" s="144" t="b">
        <x:v>1</x:v>
      </x:c>
      <x:c r="Z877" s="139" t="str">
        <x:v>WS RATES.pdf</x:v>
      </x:c>
      <x:c r="AA877" s="139" t="n">
        <x:v>25</x:v>
      </x:c>
      <x:c r="AB877" s="139" t="n">
        <x:v>13</x:v>
      </x:c>
      <x:c r="AC877" s="139" t="str">
        <x:v>DUX SCALE 8 INCH</x:v>
      </x:c>
      <x:c r="AD877" s="145" t="n">
        <x:v>33</x:v>
      </x:c>
      <x:c r="AE877" s="147" t="str">
        <x:v>Merged across PDFs — Exact/source-linked match</x:v>
      </x:c>
      <x:c r="AF877" s="147" t="str">
        <x:v>Exact WS RATES.pdf name</x:v>
      </x:c>
      <x:c r="AG877" s="147" t="str">
        <x:v>Exact WS RATES.pdf category</x:v>
      </x:c>
      <x:c r="AH877" s="139" t="str">
        <x:v>WS-RATES:25:13</x:v>
      </x:c>
      <x:c r="AI877" s="146"/>
      <x:c r="AJ877" s="146"/>
      <x:c r="AK877" s="146"/>
      <x:c r="AL877" s="146"/>
      <x:c r="AM877" s="146"/>
      <x:c r="AN877" s="147" t="str">
        <x:v>Buying price exceeded wholesale by at least 50%; replaced using category median margin</x:v>
      </x:c>
    </x:row>
    <x:row r="878">
      <x:c r="A878" s="139" t="str">
        <x:v>RS-000877</x:v>
      </x:c>
      <x:c r="B878" s="147" t="str">
        <x:v>DUX SILVER SHARPNER 501 NEW</x:v>
      </x:c>
      <x:c r="C878" s="139" t="str">
        <x:v>SHARPNERS</x:v>
      </x:c>
      <x:c r="D878" s="139" t="str">
        <x:v>Both</x:v>
      </x:c>
      <x:c r="E878" s="147" t="str">
        <x:v>From initial classified workbook</x:v>
      </x:c>
      <x:c r="F878" s="139" t="str">
        <x:v>Piece</x:v>
      </x:c>
      <x:c r="G878" s="139"/>
      <x:c r="H878" s="139" t="str">
        <x:v>Not stated</x:v>
      </x:c>
      <x:c r="I878" s="139" t="str">
        <x:v>PKR</x:v>
      </x:c>
      <x:c r="J878" s="140" t="n">
        <x:v>680</x:v>
      </x:c>
      <x:c r="K878" s="140" t="n">
        <x:v>635</x:v>
      </x:c>
      <x:c r="L878" s="140" t="n">
        <x:v>680</x:v>
      </x:c>
      <x:c r="M878" s="140" t="n">
        <x:v>635</x:v>
      </x:c>
      <x:c r="N878" s="141" t="n">
        <x:f>L878-M878</x:f>
        <x:v>45</x:v>
      </x:c>
      <x:c r="O878" s="142" t="n">
        <x:f>IF(L878&gt;0,N878/L878,"")</x:f>
        <x:v>0.0661764705882353</x:v>
      </x:c>
      <x:c r="P878" s="142" t="n">
        <x:f>IF(M878&gt;0,N878/M878,"")</x:f>
        <x:v>0.07086614173228346</x:v>
      </x:c>
      <x:c r="Q878" s="141" t="n">
        <x:f>ROUND(L878*(1+'Assumptions'!$B$7)/'Assumptions'!$B$9,0)*'Assumptions'!$B$9</x:f>
        <x:v>750</x:v>
      </x:c>
      <x:c r="R878" s="141" t="n">
        <x:f>Q878-M878</x:f>
        <x:v>115</x:v>
      </x:c>
      <x:c r="S878" s="143" t="n">
        <x:f>'Assumptions'!$B$8</x:f>
        <x:v>12</x:v>
      </x:c>
      <x:c r="T878" s="141" t="n">
        <x:f>N878*S878</x:f>
        <x:v>540</x:v>
      </x:c>
      <x:c r="U878" s="139" t="str">
        <x:v>Source Valid</x:v>
      </x:c>
      <x:c r="V878" s="139" t="str">
        <x:v>High</x:v>
      </x:c>
      <x:c r="W878" s="147" t="str">
        <x:v>Source wholesale and buying prices retained</x:v>
      </x:c>
      <x:c r="X878" s="139" t="str">
        <x:v>Ready</x:v>
      </x:c>
      <x:c r="Y878" s="144" t="b">
        <x:v>1</x:v>
      </x:c>
      <x:c r="Z878" s="139" t="str">
        <x:v>WS RATES.pdf</x:v>
      </x:c>
      <x:c r="AA878" s="139" t="n">
        <x:v>25</x:v>
      </x:c>
      <x:c r="AB878" s="139" t="n">
        <x:v>14</x:v>
      </x:c>
      <x:c r="AC878" s="139" t="str">
        <x:v>DUX SILVER SHARPNER 501</x:v>
      </x:c>
      <x:c r="AD878" s="145" t="n">
        <x:v>680</x:v>
      </x:c>
      <x:c r="AE878" s="147" t="str">
        <x:v>Merged across PDFs — Truncated-name completion</x:v>
      </x:c>
      <x:c r="AF878" s="147" t="str">
        <x:v>Completed/updated from WS RATES.pdf</x:v>
      </x:c>
      <x:c r="AG878" s="147" t="str">
        <x:v>Exact WS RATES.pdf category</x:v>
      </x:c>
      <x:c r="AH878" s="139" t="str">
        <x:v>WS-RATES:25:14</x:v>
      </x:c>
      <x:c r="AI878" s="146"/>
      <x:c r="AJ878" s="146"/>
      <x:c r="AK878" s="146"/>
      <x:c r="AL878" s="146"/>
      <x:c r="AM878" s="146"/>
      <x:c r="AN878" s="147" t="str"/>
    </x:row>
    <x:row r="879">
      <x:c r="A879" s="139" t="str">
        <x:v>RS-000878</x:v>
      </x:c>
      <x:c r="B879" s="147" t="str">
        <x:v>JALI RACKET SMALL</x:v>
      </x:c>
      <x:c r="C879" s="139" t="str">
        <x:v>RACKETS</x:v>
      </x:c>
      <x:c r="D879" s="139" t="str">
        <x:v>Both</x:v>
      </x:c>
      <x:c r="E879" s="147" t="str">
        <x:v>From initial classified workbook</x:v>
      </x:c>
      <x:c r="F879" s="139" t="str">
        <x:v>Piece</x:v>
      </x:c>
      <x:c r="G879" s="139"/>
      <x:c r="H879" s="139" t="str">
        <x:v>Not stated</x:v>
      </x:c>
      <x:c r="I879" s="139" t="str">
        <x:v>PKR</x:v>
      </x:c>
      <x:c r="J879" s="140" t="n">
        <x:v>240</x:v>
      </x:c>
      <x:c r="K879" s="140" t="n">
        <x:v>200</x:v>
      </x:c>
      <x:c r="L879" s="140" t="n">
        <x:v>240</x:v>
      </x:c>
      <x:c r="M879" s="140" t="n">
        <x:v>200</x:v>
      </x:c>
      <x:c r="N879" s="141" t="n">
        <x:f>L879-M879</x:f>
        <x:v>40</x:v>
      </x:c>
      <x:c r="O879" s="142" t="n">
        <x:f>IF(L879&gt;0,N879/L879,"")</x:f>
        <x:v>0.16666666666666666</x:v>
      </x:c>
      <x:c r="P879" s="142" t="n">
        <x:f>IF(M879&gt;0,N879/M879,"")</x:f>
        <x:v>0.2</x:v>
      </x:c>
      <x:c r="Q879" s="141" t="n">
        <x:f>ROUND(L879*(1+'Assumptions'!$B$7)/'Assumptions'!$B$9,0)*'Assumptions'!$B$9</x:f>
        <x:v>265</x:v>
      </x:c>
      <x:c r="R879" s="141" t="n">
        <x:f>Q879-M879</x:f>
        <x:v>65</x:v>
      </x:c>
      <x:c r="S879" s="143" t="n">
        <x:f>'Assumptions'!$B$8</x:f>
        <x:v>12</x:v>
      </x:c>
      <x:c r="T879" s="141" t="n">
        <x:f>N879*S879</x:f>
        <x:v>480</x:v>
      </x:c>
      <x:c r="U879" s="139" t="str">
        <x:v>Source Valid</x:v>
      </x:c>
      <x:c r="V879" s="139" t="str">
        <x:v>High</x:v>
      </x:c>
      <x:c r="W879" s="147" t="str">
        <x:v>Source wholesale and buying prices retained</x:v>
      </x:c>
      <x:c r="X879" s="139" t="str">
        <x:v>Ready</x:v>
      </x:c>
      <x:c r="Y879" s="144" t="b">
        <x:v>1</x:v>
      </x:c>
      <x:c r="Z879" s="139" t="str">
        <x:v>WS RATES.pdf</x:v>
      </x:c>
      <x:c r="AA879" s="139" t="n">
        <x:v>25</x:v>
      </x:c>
      <x:c r="AB879" s="139" t="n">
        <x:v>15</x:v>
      </x:c>
      <x:c r="AC879" s="139" t="str">
        <x:v>JALI RACKET SMALL</x:v>
      </x:c>
      <x:c r="AD879" s="145" t="n">
        <x:v>240</x:v>
      </x:c>
      <x:c r="AE879" s="147" t="str">
        <x:v>Merged across PDFs — Exact/source-linked match</x:v>
      </x:c>
      <x:c r="AF879" s="147" t="str">
        <x:v>Exact WS RATES.pdf name</x:v>
      </x:c>
      <x:c r="AG879" s="147" t="str">
        <x:v>Exact WS RATES.pdf category</x:v>
      </x:c>
      <x:c r="AH879" s="139" t="str">
        <x:v>WS-RATES:25:15</x:v>
      </x:c>
      <x:c r="AI879" s="146"/>
      <x:c r="AJ879" s="146"/>
      <x:c r="AK879" s="146"/>
      <x:c r="AL879" s="146"/>
      <x:c r="AM879" s="146"/>
      <x:c r="AN879" s="147" t="str"/>
    </x:row>
    <x:row r="880">
      <x:c r="A880" s="139" t="str">
        <x:v>RS-000879</x:v>
      </x:c>
      <x:c r="B880" s="147" t="str">
        <x:v>ISKOOL ERESER 80 PC</x:v>
      </x:c>
      <x:c r="C880" s="139" t="str">
        <x:v>ERASERS</x:v>
      </x:c>
      <x:c r="D880" s="139" t="str">
        <x:v>Wholesale/Bulk</x:v>
      </x:c>
      <x:c r="E880" s="147" t="str">
        <x:v>From initial classified workbook</x:v>
      </x:c>
      <x:c r="F880" s="139" t="str">
        <x:v>Pack</x:v>
      </x:c>
      <x:c r="G880" s="139" t="n">
        <x:v>80</x:v>
      </x:c>
      <x:c r="H880" s="139" t="str">
        <x:v>Parsed from product name</x:v>
      </x:c>
      <x:c r="I880" s="139" t="str">
        <x:v>PKR</x:v>
      </x:c>
      <x:c r="J880" s="140" t="n">
        <x:v>440</x:v>
      </x:c>
      <x:c r="K880" s="140" t="n">
        <x:v>385</x:v>
      </x:c>
      <x:c r="L880" s="140" t="n">
        <x:v>440</x:v>
      </x:c>
      <x:c r="M880" s="140" t="n">
        <x:v>385</x:v>
      </x:c>
      <x:c r="N880" s="141" t="n">
        <x:f>L880-M880</x:f>
        <x:v>55</x:v>
      </x:c>
      <x:c r="O880" s="142" t="n">
        <x:f>IF(L880&gt;0,N880/L880,"")</x:f>
        <x:v>0.125</x:v>
      </x:c>
      <x:c r="P880" s="142" t="n">
        <x:f>IF(M880&gt;0,N880/M880,"")</x:f>
        <x:v>0.14285714285714285</x:v>
      </x:c>
      <x:c r="Q880" s="141" t="n">
        <x:f>ROUND(L880*(1+'Assumptions'!$B$7)/'Assumptions'!$B$9,0)*'Assumptions'!$B$9</x:f>
        <x:v>485</x:v>
      </x:c>
      <x:c r="R880" s="141" t="n">
        <x:f>Q880-M880</x:f>
        <x:v>100</x:v>
      </x:c>
      <x:c r="S880" s="143" t="n">
        <x:f>'Assumptions'!$B$8</x:f>
        <x:v>12</x:v>
      </x:c>
      <x:c r="T880" s="141" t="n">
        <x:f>N880*S880</x:f>
        <x:v>660</x:v>
      </x:c>
      <x:c r="U880" s="139" t="str">
        <x:v>Source Valid</x:v>
      </x:c>
      <x:c r="V880" s="139" t="str">
        <x:v>High</x:v>
      </x:c>
      <x:c r="W880" s="147" t="str">
        <x:v>Source wholesale and buying prices retained</x:v>
      </x:c>
      <x:c r="X880" s="139" t="str">
        <x:v>Ready</x:v>
      </x:c>
      <x:c r="Y880" s="144" t="b">
        <x:v>1</x:v>
      </x:c>
      <x:c r="Z880" s="139" t="str">
        <x:v>WS RATES.pdf</x:v>
      </x:c>
      <x:c r="AA880" s="139" t="n">
        <x:v>25</x:v>
      </x:c>
      <x:c r="AB880" s="139" t="n">
        <x:v>16</x:v>
      </x:c>
      <x:c r="AC880" s="139" t="str">
        <x:v>ISKOOL ERESER 80 PC</x:v>
      </x:c>
      <x:c r="AD880" s="145" t="n">
        <x:v>440</x:v>
      </x:c>
      <x:c r="AE880" s="147" t="str">
        <x:v>Merged across PDFs — Exact/source-linked match</x:v>
      </x:c>
      <x:c r="AF880" s="147" t="str">
        <x:v>Exact WS RATES.pdf name</x:v>
      </x:c>
      <x:c r="AG880" s="147" t="str">
        <x:v>Exact WS RATES.pdf category</x:v>
      </x:c>
      <x:c r="AH880" s="139" t="str">
        <x:v>WS-RATES:25:16</x:v>
      </x:c>
      <x:c r="AI880" s="146"/>
      <x:c r="AJ880" s="146"/>
      <x:c r="AK880" s="146"/>
      <x:c r="AL880" s="146"/>
      <x:c r="AM880" s="146"/>
      <x:c r="AN880" s="147" t="str"/>
    </x:row>
    <x:row r="881">
      <x:c r="A881" s="139" t="str">
        <x:v>RS-000880</x:v>
      </x:c>
      <x:c r="B881" s="147" t="str">
        <x:v>KITA HIGHLIGHTER(1PC)</x:v>
      </x:c>
      <x:c r="C881" s="139" t="str">
        <x:v>HIGHLIGHTER</x:v>
      </x:c>
      <x:c r="D881" s="139" t="str">
        <x:v>Both</x:v>
      </x:c>
      <x:c r="E881" s="147" t="str">
        <x:v>From initial classified workbook</x:v>
      </x:c>
      <x:c r="F881" s="139" t="str">
        <x:v>Piece</x:v>
      </x:c>
      <x:c r="G881" s="139" t="n">
        <x:v>1</x:v>
      </x:c>
      <x:c r="H881" s="139" t="str">
        <x:v>Parsed from product name</x:v>
      </x:c>
      <x:c r="I881" s="139" t="str">
        <x:v>PKR</x:v>
      </x:c>
      <x:c r="J881" s="140" t="n">
        <x:v>40</x:v>
      </x:c>
      <x:c r="K881" s="140" t="n">
        <x:v>33</x:v>
      </x:c>
      <x:c r="L881" s="140" t="n">
        <x:v>40</x:v>
      </x:c>
      <x:c r="M881" s="140" t="n">
        <x:v>33</x:v>
      </x:c>
      <x:c r="N881" s="141" t="n">
        <x:f>L881-M881</x:f>
        <x:v>7</x:v>
      </x:c>
      <x:c r="O881" s="142" t="n">
        <x:f>IF(L881&gt;0,N881/L881,"")</x:f>
        <x:v>0.175</x:v>
      </x:c>
      <x:c r="P881" s="142" t="n">
        <x:f>IF(M881&gt;0,N881/M881,"")</x:f>
        <x:v>0.21212121212121213</x:v>
      </x:c>
      <x:c r="Q881" s="141" t="n">
        <x:f>ROUND(L881*(1+'Assumptions'!$B$7)/'Assumptions'!$B$9,0)*'Assumptions'!$B$9</x:f>
        <x:v>45</x:v>
      </x:c>
      <x:c r="R881" s="141" t="n">
        <x:f>Q881-M881</x:f>
        <x:v>12</x:v>
      </x:c>
      <x:c r="S881" s="143" t="n">
        <x:f>'Assumptions'!$B$8</x:f>
        <x:v>12</x:v>
      </x:c>
      <x:c r="T881" s="141" t="n">
        <x:f>N881*S881</x:f>
        <x:v>84</x:v>
      </x:c>
      <x:c r="U881" s="139" t="str">
        <x:v>Source Valid</x:v>
      </x:c>
      <x:c r="V881" s="139" t="str">
        <x:v>High</x:v>
      </x:c>
      <x:c r="W881" s="147" t="str">
        <x:v>Source wholesale and buying prices retained</x:v>
      </x:c>
      <x:c r="X881" s="139" t="str">
        <x:v>Ready</x:v>
      </x:c>
      <x:c r="Y881" s="144" t="b">
        <x:v>1</x:v>
      </x:c>
      <x:c r="Z881" s="139" t="str">
        <x:v>WS RATES.pdf</x:v>
      </x:c>
      <x:c r="AA881" s="139" t="n">
        <x:v>25</x:v>
      </x:c>
      <x:c r="AB881" s="139" t="n">
        <x:v>17</x:v>
      </x:c>
      <x:c r="AC881" s="139" t="str">
        <x:v>KITA HIGHLIGHTER(1PC)</x:v>
      </x:c>
      <x:c r="AD881" s="145" t="n">
        <x:v>40</x:v>
      </x:c>
      <x:c r="AE881" s="147" t="str">
        <x:v>Merged across PDFs — Exact/source-linked match</x:v>
      </x:c>
      <x:c r="AF881" s="147" t="str">
        <x:v>Exact WS RATES.pdf name</x:v>
      </x:c>
      <x:c r="AG881" s="147" t="str">
        <x:v>Exact WS RATES.pdf category</x:v>
      </x:c>
      <x:c r="AH881" s="139" t="str">
        <x:v>WS-RATES:25:17</x:v>
      </x:c>
      <x:c r="AI881" s="146"/>
      <x:c r="AJ881" s="146"/>
      <x:c r="AK881" s="146"/>
      <x:c r="AL881" s="146"/>
      <x:c r="AM881" s="146"/>
      <x:c r="AN881" s="147" t="str"/>
    </x:row>
    <x:row r="882">
      <x:c r="A882" s="139" t="str">
        <x:v>RS-000881</x:v>
      </x:c>
      <x:c r="B882" s="147" t="str">
        <x:v>KITA HIGHLIGHTER (36PCS)</x:v>
      </x:c>
      <x:c r="C882" s="139" t="str">
        <x:v>HIGHLIGHTER</x:v>
      </x:c>
      <x:c r="D882" s="139" t="str">
        <x:v>Wholesale/Bulk</x:v>
      </x:c>
      <x:c r="E882" s="147" t="str">
        <x:v>From initial classified workbook</x:v>
      </x:c>
      <x:c r="F882" s="139" t="str">
        <x:v>Pack</x:v>
      </x:c>
      <x:c r="G882" s="139" t="n">
        <x:v>36</x:v>
      </x:c>
      <x:c r="H882" s="139" t="str">
        <x:v>Parsed from product name</x:v>
      </x:c>
      <x:c r="I882" s="139" t="str">
        <x:v>PKR</x:v>
      </x:c>
      <x:c r="J882" s="140" t="n">
        <x:v>1368</x:v>
      </x:c>
      <x:c r="K882" s="140" t="n">
        <x:v>1190</x:v>
      </x:c>
      <x:c r="L882" s="140" t="n">
        <x:v>1368</x:v>
      </x:c>
      <x:c r="M882" s="140" t="n">
        <x:v>1190</x:v>
      </x:c>
      <x:c r="N882" s="141" t="n">
        <x:f>L882-M882</x:f>
        <x:v>178</x:v>
      </x:c>
      <x:c r="O882" s="142" t="n">
        <x:f>IF(L882&gt;0,N882/L882,"")</x:f>
        <x:v>0.1301169590643275</x:v>
      </x:c>
      <x:c r="P882" s="142" t="n">
        <x:f>IF(M882&gt;0,N882/M882,"")</x:f>
        <x:v>0.1495798319327731</x:v>
      </x:c>
      <x:c r="Q882" s="141" t="n">
        <x:f>ROUND(L882*(1+'Assumptions'!$B$7)/'Assumptions'!$B$9,0)*'Assumptions'!$B$9</x:f>
        <x:v>1505</x:v>
      </x:c>
      <x:c r="R882" s="141" t="n">
        <x:f>Q882-M882</x:f>
        <x:v>315</x:v>
      </x:c>
      <x:c r="S882" s="143" t="n">
        <x:f>'Assumptions'!$B$8</x:f>
        <x:v>12</x:v>
      </x:c>
      <x:c r="T882" s="141" t="n">
        <x:f>N882*S882</x:f>
        <x:v>2136</x:v>
      </x:c>
      <x:c r="U882" s="139" t="str">
        <x:v>Source Valid</x:v>
      </x:c>
      <x:c r="V882" s="139" t="str">
        <x:v>High</x:v>
      </x:c>
      <x:c r="W882" s="147" t="str">
        <x:v>Source wholesale and buying prices retained</x:v>
      </x:c>
      <x:c r="X882" s="139" t="str">
        <x:v>Ready</x:v>
      </x:c>
      <x:c r="Y882" s="144" t="b">
        <x:v>1</x:v>
      </x:c>
      <x:c r="Z882" s="139" t="str">
        <x:v>WS RATES.pdf</x:v>
      </x:c>
      <x:c r="AA882" s="139" t="n">
        <x:v>25</x:v>
      </x:c>
      <x:c r="AB882" s="139" t="n">
        <x:v>18</x:v>
      </x:c>
      <x:c r="AC882" s="139" t="str">
        <x:v>KITA HIGHLIGHTER (36PCS)</x:v>
      </x:c>
      <x:c r="AD882" s="145" t="n">
        <x:v>1368</x:v>
      </x:c>
      <x:c r="AE882" s="147" t="str">
        <x:v>Merged across PDFs — Exact/source-linked match</x:v>
      </x:c>
      <x:c r="AF882" s="147" t="str">
        <x:v>Exact WS RATES.pdf name</x:v>
      </x:c>
      <x:c r="AG882" s="147" t="str">
        <x:v>Exact WS RATES.pdf category</x:v>
      </x:c>
      <x:c r="AH882" s="139" t="str">
        <x:v>WS-RATES:25:18</x:v>
      </x:c>
      <x:c r="AI882" s="146"/>
      <x:c r="AJ882" s="146"/>
      <x:c r="AK882" s="146"/>
      <x:c r="AL882" s="146"/>
      <x:c r="AM882" s="146"/>
      <x:c r="AN882" s="147" t="str"/>
    </x:row>
    <x:row r="883">
      <x:c r="A883" s="139" t="str">
        <x:v>RS-000882</x:v>
      </x:c>
      <x:c r="B883" s="147" t="str">
        <x:v>KIDCO 6+1 POSTER COLOUR</x:v>
      </x:c>
      <x:c r="C883" s="139" t="str">
        <x:v>POSTER COLORS</x:v>
      </x:c>
      <x:c r="D883" s="139" t="str">
        <x:v>Both</x:v>
      </x:c>
      <x:c r="E883" s="147" t="str">
        <x:v>From initial classified workbook</x:v>
      </x:c>
      <x:c r="F883" s="139" t="str">
        <x:v>Pack</x:v>
      </x:c>
      <x:c r="G883" s="139" t="n">
        <x:v>7</x:v>
      </x:c>
      <x:c r="H883" s="139" t="str">
        <x:v>Parsed from product name</x:v>
      </x:c>
      <x:c r="I883" s="139" t="str">
        <x:v>PKR</x:v>
      </x:c>
      <x:c r="J883" s="140" t="n">
        <x:v>155</x:v>
      </x:c>
      <x:c r="K883" s="140" t="n">
        <x:v>142</x:v>
      </x:c>
      <x:c r="L883" s="140" t="n">
        <x:v>155</x:v>
      </x:c>
      <x:c r="M883" s="140" t="n">
        <x:v>142</x:v>
      </x:c>
      <x:c r="N883" s="141" t="n">
        <x:f>L883-M883</x:f>
        <x:v>13</x:v>
      </x:c>
      <x:c r="O883" s="142" t="n">
        <x:f>IF(L883&gt;0,N883/L883,"")</x:f>
        <x:v>0.08387096774193549</x:v>
      </x:c>
      <x:c r="P883" s="142" t="n">
        <x:f>IF(M883&gt;0,N883/M883,"")</x:f>
        <x:v>0.09154929577464789</x:v>
      </x:c>
      <x:c r="Q883" s="141" t="n">
        <x:f>ROUND(L883*(1+'Assumptions'!$B$7)/'Assumptions'!$B$9,0)*'Assumptions'!$B$9</x:f>
        <x:v>170</x:v>
      </x:c>
      <x:c r="R883" s="141" t="n">
        <x:f>Q883-M883</x:f>
        <x:v>28</x:v>
      </x:c>
      <x:c r="S883" s="143" t="n">
        <x:f>'Assumptions'!$B$8</x:f>
        <x:v>12</x:v>
      </x:c>
      <x:c r="T883" s="141" t="n">
        <x:f>N883*S883</x:f>
        <x:v>156</x:v>
      </x:c>
      <x:c r="U883" s="139" t="str">
        <x:v>Source Valid</x:v>
      </x:c>
      <x:c r="V883" s="139" t="str">
        <x:v>High</x:v>
      </x:c>
      <x:c r="W883" s="147" t="str">
        <x:v>Source wholesale and buying prices retained</x:v>
      </x:c>
      <x:c r="X883" s="139" t="str">
        <x:v>Ready</x:v>
      </x:c>
      <x:c r="Y883" s="144" t="b">
        <x:v>1</x:v>
      </x:c>
      <x:c r="Z883" s="139" t="str">
        <x:v>WS RATES.pdf</x:v>
      </x:c>
      <x:c r="AA883" s="139" t="n">
        <x:v>25</x:v>
      </x:c>
      <x:c r="AB883" s="139" t="n">
        <x:v>19</x:v>
      </x:c>
      <x:c r="AC883" s="139" t="str">
        <x:v>KIDCO 6+1 POSTER COLOUR</x:v>
      </x:c>
      <x:c r="AD883" s="145" t="n">
        <x:v>155</x:v>
      </x:c>
      <x:c r="AE883" s="147" t="str">
        <x:v>Merged across PDFs — Exact/source-linked match</x:v>
      </x:c>
      <x:c r="AF883" s="147" t="str">
        <x:v>Exact WS RATES.pdf name</x:v>
      </x:c>
      <x:c r="AG883" s="147" t="str">
        <x:v>Exact WS RATES.pdf category</x:v>
      </x:c>
      <x:c r="AH883" s="139" t="str">
        <x:v>WS-RATES:25:19</x:v>
      </x:c>
      <x:c r="AI883" s="146"/>
      <x:c r="AJ883" s="146"/>
      <x:c r="AK883" s="146"/>
      <x:c r="AL883" s="146"/>
      <x:c r="AM883" s="146"/>
      <x:c r="AN883" s="147" t="str"/>
    </x:row>
    <x:row r="884">
      <x:c r="A884" s="139" t="str">
        <x:v>RS-000883</x:v>
      </x:c>
      <x:c r="B884" s="147" t="str">
        <x:v>///</x:v>
      </x:c>
      <x:c r="C884" s="139" t="str">
        <x:v>pencil box</x:v>
      </x:c>
      <x:c r="D884" s="139" t="str">
        <x:v>Both</x:v>
      </x:c>
      <x:c r="E884" s="147" t="str">
        <x:v>From initial classified workbook</x:v>
      </x:c>
      <x:c r="F884" s="139" t="str">
        <x:v>Piece</x:v>
      </x:c>
      <x:c r="G884" s="139"/>
      <x:c r="H884" s="139" t="str">
        <x:v>Not stated</x:v>
      </x:c>
      <x:c r="I884" s="139" t="str">
        <x:v>PKR</x:v>
      </x:c>
      <x:c r="J884" s="140" t="n">
        <x:v>85</x:v>
      </x:c>
      <x:c r="K884" s="140" t="n">
        <x:v>76</x:v>
      </x:c>
      <x:c r="L884" s="140" t="n">
        <x:v>85</x:v>
      </x:c>
      <x:c r="M884" s="140" t="n">
        <x:v>76</x:v>
      </x:c>
      <x:c r="N884" s="141" t="n">
        <x:f>L884-M884</x:f>
        <x:v>9</x:v>
      </x:c>
      <x:c r="O884" s="142" t="n">
        <x:f>IF(L884&gt;0,N884/L884,"")</x:f>
        <x:v>0.10588235294117647</x:v>
      </x:c>
      <x:c r="P884" s="142" t="n">
        <x:f>IF(M884&gt;0,N884/M884,"")</x:f>
        <x:v>0.11842105263157894</x:v>
      </x:c>
      <x:c r="Q884" s="141" t="n">
        <x:f>ROUND(L884*(1+'Assumptions'!$B$7)/'Assumptions'!$B$9,0)*'Assumptions'!$B$9</x:f>
        <x:v>95</x:v>
      </x:c>
      <x:c r="R884" s="141" t="n">
        <x:f>Q884-M884</x:f>
        <x:v>19</x:v>
      </x:c>
      <x:c r="S884" s="143" t="n">
        <x:f>'Assumptions'!$B$8</x:f>
        <x:v>12</x:v>
      </x:c>
      <x:c r="T884" s="141" t="n">
        <x:f>N884*S884</x:f>
        <x:v>108</x:v>
      </x:c>
      <x:c r="U884" s="139" t="str">
        <x:v>Source Valid</x:v>
      </x:c>
      <x:c r="V884" s="139" t="str">
        <x:v>High</x:v>
      </x:c>
      <x:c r="W884" s="147" t="str">
        <x:v>Source wholesale and buying prices retained</x:v>
      </x:c>
      <x:c r="X884" s="139" t="str">
        <x:v>Ready</x:v>
      </x:c>
      <x:c r="Y884" s="144" t="b">
        <x:v>1</x:v>
      </x:c>
      <x:c r="Z884" s="139" t="str">
        <x:v>WS RATES.pdf</x:v>
      </x:c>
      <x:c r="AA884" s="139" t="n">
        <x:v>25</x:v>
      </x:c>
      <x:c r="AB884" s="139" t="n">
        <x:v>20</x:v>
      </x:c>
      <x:c r="AC884" s="139" t="str">
        <x:v>///</x:v>
      </x:c>
      <x:c r="AD884" s="145" t="n">
        <x:v>85</x:v>
      </x:c>
      <x:c r="AE884" s="147" t="str">
        <x:v>Merged across PDFs — Exact/source-linked match</x:v>
      </x:c>
      <x:c r="AF884" s="147" t="str">
        <x:v>Exact WS RATES.pdf name</x:v>
      </x:c>
      <x:c r="AG884" s="147" t="str">
        <x:v>Exact WS RATES.pdf category</x:v>
      </x:c>
      <x:c r="AH884" s="139" t="str">
        <x:v>WS-RATES:25:20</x:v>
      </x:c>
      <x:c r="AI884" s="146"/>
      <x:c r="AJ884" s="146"/>
      <x:c r="AK884" s="146"/>
      <x:c r="AL884" s="146"/>
      <x:c r="AM884" s="146"/>
      <x:c r="AN884" s="147" t="str"/>
    </x:row>
    <x:row r="885">
      <x:c r="A885" s="139" t="str">
        <x:v>RS-000884</x:v>
      </x:c>
      <x:c r="B885" s="147" t="str">
        <x:v>IMP REGISTER USAMA SMALL</x:v>
      </x:c>
      <x:c r="C885" s="139" t="str">
        <x:v>REGISTERS</x:v>
      </x:c>
      <x:c r="D885" s="139" t="str">
        <x:v>Both</x:v>
      </x:c>
      <x:c r="E885" s="147" t="str">
        <x:v>From initial classified workbook</x:v>
      </x:c>
      <x:c r="F885" s="139" t="str">
        <x:v>Piece</x:v>
      </x:c>
      <x:c r="G885" s="139"/>
      <x:c r="H885" s="139" t="str">
        <x:v>Not stated</x:v>
      </x:c>
      <x:c r="I885" s="139" t="str">
        <x:v>PKR</x:v>
      </x:c>
      <x:c r="J885" s="140" t="n">
        <x:v>320</x:v>
      </x:c>
      <x:c r="K885" s="140" t="n">
        <x:v>295</x:v>
      </x:c>
      <x:c r="L885" s="140" t="n">
        <x:v>320</x:v>
      </x:c>
      <x:c r="M885" s="140" t="n">
        <x:v>295</x:v>
      </x:c>
      <x:c r="N885" s="141" t="n">
        <x:f>L885-M885</x:f>
        <x:v>25</x:v>
      </x:c>
      <x:c r="O885" s="142" t="n">
        <x:f>IF(L885&gt;0,N885/L885,"")</x:f>
        <x:v>0.078125</x:v>
      </x:c>
      <x:c r="P885" s="142" t="n">
        <x:f>IF(M885&gt;0,N885/M885,"")</x:f>
        <x:v>0.0847457627118644</x:v>
      </x:c>
      <x:c r="Q885" s="141" t="n">
        <x:f>ROUND(L885*(1+'Assumptions'!$B$7)/'Assumptions'!$B$9,0)*'Assumptions'!$B$9</x:f>
        <x:v>350</x:v>
      </x:c>
      <x:c r="R885" s="141" t="n">
        <x:f>Q885-M885</x:f>
        <x:v>55</x:v>
      </x:c>
      <x:c r="S885" s="143" t="n">
        <x:f>'Assumptions'!$B$8</x:f>
        <x:v>12</x:v>
      </x:c>
      <x:c r="T885" s="141" t="n">
        <x:f>N885*S885</x:f>
        <x:v>300</x:v>
      </x:c>
      <x:c r="U885" s="139" t="str">
        <x:v>Source Valid</x:v>
      </x:c>
      <x:c r="V885" s="139" t="str">
        <x:v>High</x:v>
      </x:c>
      <x:c r="W885" s="147" t="str">
        <x:v>Source wholesale and buying prices retained</x:v>
      </x:c>
      <x:c r="X885" s="139" t="str">
        <x:v>Ready</x:v>
      </x:c>
      <x:c r="Y885" s="144" t="b">
        <x:v>1</x:v>
      </x:c>
      <x:c r="Z885" s="139" t="str">
        <x:v>WS RATES.pdf</x:v>
      </x:c>
      <x:c r="AA885" s="139" t="n">
        <x:v>25</x:v>
      </x:c>
      <x:c r="AB885" s="139" t="n">
        <x:v>21</x:v>
      </x:c>
      <x:c r="AC885" s="139" t="str">
        <x:v>IMP REGISTER USAMA SMAL</x:v>
      </x:c>
      <x:c r="AD885" s="145" t="n">
        <x:v>320</x:v>
      </x:c>
      <x:c r="AE885" s="147" t="str">
        <x:v>Merged across PDFs — Truncated-name completion</x:v>
      </x:c>
      <x:c r="AF885" s="147" t="str">
        <x:v>Completed/updated from WS RATES.pdf</x:v>
      </x:c>
      <x:c r="AG885" s="147" t="str">
        <x:v>Exact WS RATES.pdf category</x:v>
      </x:c>
      <x:c r="AH885" s="139" t="str">
        <x:v>WS-RATES:25:21</x:v>
      </x:c>
      <x:c r="AI885" s="146"/>
      <x:c r="AJ885" s="146"/>
      <x:c r="AK885" s="146"/>
      <x:c r="AL885" s="146"/>
      <x:c r="AM885" s="146"/>
      <x:c r="AN885" s="147" t="str"/>
    </x:row>
    <x:row r="886">
      <x:c r="A886" s="139" t="str">
        <x:v>RS-000885</x:v>
      </x:c>
      <x:c r="B886" s="147" t="str">
        <x:v>SIR SYED DRAWING COPY</x:v>
      </x:c>
      <x:c r="C886" s="139" t="str">
        <x:v>copies</x:v>
      </x:c>
      <x:c r="D886" s="139" t="str">
        <x:v>Both</x:v>
      </x:c>
      <x:c r="E886" s="147" t="str">
        <x:v>From initial classified workbook</x:v>
      </x:c>
      <x:c r="F886" s="139" t="str">
        <x:v>Piece</x:v>
      </x:c>
      <x:c r="G886" s="139"/>
      <x:c r="H886" s="139" t="str">
        <x:v>Not stated</x:v>
      </x:c>
      <x:c r="I886" s="139" t="str">
        <x:v>PKR</x:v>
      </x:c>
      <x:c r="J886" s="140" t="n">
        <x:v>148</x:v>
      </x:c>
      <x:c r="K886" s="140" t="n">
        <x:v>142</x:v>
      </x:c>
      <x:c r="L886" s="140" t="n">
        <x:v>148</x:v>
      </x:c>
      <x:c r="M886" s="140" t="n">
        <x:v>142</x:v>
      </x:c>
      <x:c r="N886" s="141" t="n">
        <x:f>L886-M886</x:f>
        <x:v>6</x:v>
      </x:c>
      <x:c r="O886" s="142" t="n">
        <x:f>IF(L886&gt;0,N886/L886,"")</x:f>
        <x:v>0.04054054054054054</x:v>
      </x:c>
      <x:c r="P886" s="142" t="n">
        <x:f>IF(M886&gt;0,N886/M886,"")</x:f>
        <x:v>0.04225352112676056</x:v>
      </x:c>
      <x:c r="Q886" s="141" t="n">
        <x:f>ROUND(L886*(1+'Assumptions'!$B$7)/'Assumptions'!$B$9,0)*'Assumptions'!$B$9</x:f>
        <x:v>165</x:v>
      </x:c>
      <x:c r="R886" s="141" t="n">
        <x:f>Q886-M886</x:f>
        <x:v>23</x:v>
      </x:c>
      <x:c r="S886" s="143" t="n">
        <x:f>'Assumptions'!$B$8</x:f>
        <x:v>12</x:v>
      </x:c>
      <x:c r="T886" s="141" t="n">
        <x:f>N886*S886</x:f>
        <x:v>72</x:v>
      </x:c>
      <x:c r="U886" s="139" t="str">
        <x:v>Source Valid</x:v>
      </x:c>
      <x:c r="V886" s="139" t="str">
        <x:v>High</x:v>
      </x:c>
      <x:c r="W886" s="147" t="str">
        <x:v>Source wholesale and buying prices retained</x:v>
      </x:c>
      <x:c r="X886" s="139" t="str">
        <x:v>Ready</x:v>
      </x:c>
      <x:c r="Y886" s="144" t="b">
        <x:v>1</x:v>
      </x:c>
      <x:c r="Z886" s="139" t="str">
        <x:v>WS RATES.pdf</x:v>
      </x:c>
      <x:c r="AA886" s="139" t="n">
        <x:v>25</x:v>
      </x:c>
      <x:c r="AB886" s="139" t="n">
        <x:v>22</x:v>
      </x:c>
      <x:c r="AC886" s="139" t="str">
        <x:v>SIR SYED DRAWING COPY</x:v>
      </x:c>
      <x:c r="AD886" s="145" t="n">
        <x:v>148</x:v>
      </x:c>
      <x:c r="AE886" s="147" t="str">
        <x:v>Merged across PDFs — Exact/source-linked match</x:v>
      </x:c>
      <x:c r="AF886" s="147" t="str">
        <x:v>Exact WS RATES.pdf name</x:v>
      </x:c>
      <x:c r="AG886" s="147" t="str">
        <x:v>Exact WS RATES.pdf category</x:v>
      </x:c>
      <x:c r="AH886" s="139" t="str">
        <x:v>WS-RATES:25:22</x:v>
      </x:c>
      <x:c r="AI886" s="146"/>
      <x:c r="AJ886" s="146"/>
      <x:c r="AK886" s="146"/>
      <x:c r="AL886" s="146"/>
      <x:c r="AM886" s="146"/>
      <x:c r="AN886" s="147" t="str"/>
    </x:row>
    <x:row r="887">
      <x:c r="A887" s="139" t="str">
        <x:v>RS-000886</x:v>
      </x:c>
      <x:c r="B887" s="147" t="str">
        <x:v>453343</x:v>
      </x:c>
      <x:c r="C887" s="139" t="str">
        <x:v>BALL</x:v>
      </x:c>
      <x:c r="D887" s="139" t="str">
        <x:v>Both</x:v>
      </x:c>
      <x:c r="E887" s="147" t="str">
        <x:v>From initial classified workbook</x:v>
      </x:c>
      <x:c r="F887" s="139" t="str">
        <x:v>Piece</x:v>
      </x:c>
      <x:c r="G887" s="139"/>
      <x:c r="H887" s="139" t="str">
        <x:v>Not stated</x:v>
      </x:c>
      <x:c r="I887" s="139" t="str">
        <x:v>PKR</x:v>
      </x:c>
      <x:c r="J887" s="140" t="n">
        <x:v>400</x:v>
      </x:c>
      <x:c r="K887" s="140" t="n">
        <x:v>350</x:v>
      </x:c>
      <x:c r="L887" s="140" t="n">
        <x:v>400</x:v>
      </x:c>
      <x:c r="M887" s="140" t="n">
        <x:v>350</x:v>
      </x:c>
      <x:c r="N887" s="141" t="n">
        <x:f>L887-M887</x:f>
        <x:v>50</x:v>
      </x:c>
      <x:c r="O887" s="142" t="n">
        <x:f>IF(L887&gt;0,N887/L887,"")</x:f>
        <x:v>0.125</x:v>
      </x:c>
      <x:c r="P887" s="142" t="n">
        <x:f>IF(M887&gt;0,N887/M887,"")</x:f>
        <x:v>0.14285714285714285</x:v>
      </x:c>
      <x:c r="Q887" s="141" t="n">
        <x:f>ROUND(L887*(1+'Assumptions'!$B$7)/'Assumptions'!$B$9,0)*'Assumptions'!$B$9</x:f>
        <x:v>440</x:v>
      </x:c>
      <x:c r="R887" s="141" t="n">
        <x:f>Q887-M887</x:f>
        <x:v>90</x:v>
      </x:c>
      <x:c r="S887" s="143" t="n">
        <x:f>'Assumptions'!$B$8</x:f>
        <x:v>12</x:v>
      </x:c>
      <x:c r="T887" s="141" t="n">
        <x:f>N887*S887</x:f>
        <x:v>600</x:v>
      </x:c>
      <x:c r="U887" s="139" t="str">
        <x:v>Source Valid</x:v>
      </x:c>
      <x:c r="V887" s="139" t="str">
        <x:v>High</x:v>
      </x:c>
      <x:c r="W887" s="147" t="str">
        <x:v>Source wholesale and buying prices retained</x:v>
      </x:c>
      <x:c r="X887" s="139" t="str">
        <x:v>Ready</x:v>
      </x:c>
      <x:c r="Y887" s="144" t="b">
        <x:v>1</x:v>
      </x:c>
      <x:c r="Z887" s="139" t="str">
        <x:v>WS RATES.pdf</x:v>
      </x:c>
      <x:c r="AA887" s="139" t="n">
        <x:v>25</x:v>
      </x:c>
      <x:c r="AB887" s="139" t="n">
        <x:v>23</x:v>
      </x:c>
      <x:c r="AC887" s="139" t="str">
        <x:v>453343</x:v>
      </x:c>
      <x:c r="AD887" s="145" t="n">
        <x:v>400</x:v>
      </x:c>
      <x:c r="AE887" s="147" t="str">
        <x:v>Merged across PDFs — Exact/source-linked match</x:v>
      </x:c>
      <x:c r="AF887" s="147" t="str">
        <x:v>Exact WS RATES.pdf name</x:v>
      </x:c>
      <x:c r="AG887" s="147" t="str">
        <x:v>Exact WS RATES.pdf category</x:v>
      </x:c>
      <x:c r="AH887" s="139" t="str">
        <x:v>WS-RATES:25:23</x:v>
      </x:c>
      <x:c r="AI887" s="146"/>
      <x:c r="AJ887" s="146"/>
      <x:c r="AK887" s="146"/>
      <x:c r="AL887" s="146"/>
      <x:c r="AM887" s="146"/>
      <x:c r="AN887" s="147" t="str"/>
    </x:row>
    <x:row r="888">
      <x:c r="A888" s="139" t="str">
        <x:v>RS-000887</x:v>
      </x:c>
      <x:c r="B888" s="147" t="str">
        <x:v>MERCURY CORRECTION PEN(BOX)</x:v>
      </x:c>
      <x:c r="C888" s="139" t="str">
        <x:v>Correction pen</x:v>
      </x:c>
      <x:c r="D888" s="139" t="str">
        <x:v>Both</x:v>
      </x:c>
      <x:c r="E888" s="147" t="str">
        <x:v>From initial classified workbook</x:v>
      </x:c>
      <x:c r="F888" s="139" t="str">
        <x:v>Box</x:v>
      </x:c>
      <x:c r="G888" s="139"/>
      <x:c r="H888" s="139" t="str">
        <x:v>Not stated</x:v>
      </x:c>
      <x:c r="I888" s="139" t="str">
        <x:v>PKR</x:v>
      </x:c>
      <x:c r="J888" s="140" t="n">
        <x:v>432</x:v>
      </x:c>
      <x:c r="K888" s="140" t="n">
        <x:v>400</x:v>
      </x:c>
      <x:c r="L888" s="140" t="n">
        <x:v>432</x:v>
      </x:c>
      <x:c r="M888" s="140" t="n">
        <x:v>400</x:v>
      </x:c>
      <x:c r="N888" s="141" t="n">
        <x:f>L888-M888</x:f>
        <x:v>32</x:v>
      </x:c>
      <x:c r="O888" s="142" t="n">
        <x:f>IF(L888&gt;0,N888/L888,"")</x:f>
        <x:v>0.07407407407407407</x:v>
      </x:c>
      <x:c r="P888" s="142" t="n">
        <x:f>IF(M888&gt;0,N888/M888,"")</x:f>
        <x:v>0.08</x:v>
      </x:c>
      <x:c r="Q888" s="141" t="n">
        <x:f>ROUND(L888*(1+'Assumptions'!$B$7)/'Assumptions'!$B$9,0)*'Assumptions'!$B$9</x:f>
        <x:v>475</x:v>
      </x:c>
      <x:c r="R888" s="141" t="n">
        <x:f>Q888-M888</x:f>
        <x:v>75</x:v>
      </x:c>
      <x:c r="S888" s="143" t="n">
        <x:f>'Assumptions'!$B$8</x:f>
        <x:v>12</x:v>
      </x:c>
      <x:c r="T888" s="141" t="n">
        <x:f>N888*S888</x:f>
        <x:v>384</x:v>
      </x:c>
      <x:c r="U888" s="139" t="str">
        <x:v>Source Valid</x:v>
      </x:c>
      <x:c r="V888" s="139" t="str">
        <x:v>High</x:v>
      </x:c>
      <x:c r="W888" s="147" t="str">
        <x:v>Source wholesale and buying prices retained</x:v>
      </x:c>
      <x:c r="X888" s="139" t="str">
        <x:v>Ready</x:v>
      </x:c>
      <x:c r="Y888" s="144" t="b">
        <x:v>1</x:v>
      </x:c>
      <x:c r="Z888" s="139" t="str">
        <x:v>WS RATES.pdf</x:v>
      </x:c>
      <x:c r="AA888" s="139" t="n">
        <x:v>25</x:v>
      </x:c>
      <x:c r="AB888" s="139" t="n">
        <x:v>24</x:v>
      </x:c>
      <x:c r="AC888" s="139" t="str">
        <x:v>MERCURY CORRECTION PEN</x:v>
      </x:c>
      <x:c r="AD888" s="145" t="n">
        <x:v>432</x:v>
      </x:c>
      <x:c r="AE888" s="147" t="str">
        <x:v>Merged across PDFs — Truncated-name completion</x:v>
      </x:c>
      <x:c r="AF888" s="147" t="str">
        <x:v>Completed/updated from WS RATES.pdf</x:v>
      </x:c>
      <x:c r="AG888" s="147" t="str">
        <x:v>Exact WS RATES.pdf category</x:v>
      </x:c>
      <x:c r="AH888" s="139" t="str">
        <x:v>WS-RATES:25:24</x:v>
      </x:c>
      <x:c r="AI888" s="146"/>
      <x:c r="AJ888" s="146"/>
      <x:c r="AK888" s="146"/>
      <x:c r="AL888" s="146"/>
      <x:c r="AM888" s="146"/>
      <x:c r="AN888" s="147" t="str"/>
    </x:row>
    <x:row r="889">
      <x:c r="A889" s="139" t="str">
        <x:v>RS-000888</x:v>
      </x:c>
      <x:c r="B889" s="147" t="str">
        <x:v>A4 PLASTIC COVER (12MM)</x:v>
      </x:c>
      <x:c r="C889" s="139" t="str">
        <x:v>PLASTIC SHEET/ROLL</x:v>
      </x:c>
      <x:c r="D889" s="139" t="str">
        <x:v>Both</x:v>
      </x:c>
      <x:c r="E889" s="147" t="str">
        <x:v>From initial classified workbook</x:v>
      </x:c>
      <x:c r="F889" s="139" t="str">
        <x:v>Piece</x:v>
      </x:c>
      <x:c r="G889" s="139"/>
      <x:c r="H889" s="139" t="str">
        <x:v>Not stated</x:v>
      </x:c>
      <x:c r="I889" s="139" t="str">
        <x:v>PKR</x:v>
      </x:c>
      <x:c r="J889" s="140" t="n">
        <x:v>30</x:v>
      </x:c>
      <x:c r="K889" s="140" t="n">
        <x:v>27</x:v>
      </x:c>
      <x:c r="L889" s="140" t="n">
        <x:v>30</x:v>
      </x:c>
      <x:c r="M889" s="140" t="n">
        <x:v>27</x:v>
      </x:c>
      <x:c r="N889" s="141" t="n">
        <x:f>L889-M889</x:f>
        <x:v>3</x:v>
      </x:c>
      <x:c r="O889" s="142" t="n">
        <x:f>IF(L889&gt;0,N889/L889,"")</x:f>
        <x:v>0.1</x:v>
      </x:c>
      <x:c r="P889" s="142" t="n">
        <x:f>IF(M889&gt;0,N889/M889,"")</x:f>
        <x:v>0.1111111111111111</x:v>
      </x:c>
      <x:c r="Q889" s="141" t="n">
        <x:f>ROUND(L889*(1+'Assumptions'!$B$7)/'Assumptions'!$B$9,0)*'Assumptions'!$B$9</x:f>
        <x:v>35</x:v>
      </x:c>
      <x:c r="R889" s="141" t="n">
        <x:f>Q889-M889</x:f>
        <x:v>8</x:v>
      </x:c>
      <x:c r="S889" s="143" t="n">
        <x:f>'Assumptions'!$B$8</x:f>
        <x:v>12</x:v>
      </x:c>
      <x:c r="T889" s="141" t="n">
        <x:f>N889*S889</x:f>
        <x:v>36</x:v>
      </x:c>
      <x:c r="U889" s="139" t="str">
        <x:v>Source Valid</x:v>
      </x:c>
      <x:c r="V889" s="139" t="str">
        <x:v>High</x:v>
      </x:c>
      <x:c r="W889" s="147" t="str">
        <x:v>Source wholesale and buying prices retained</x:v>
      </x:c>
      <x:c r="X889" s="139" t="str">
        <x:v>Ready</x:v>
      </x:c>
      <x:c r="Y889" s="144" t="b">
        <x:v>1</x:v>
      </x:c>
      <x:c r="Z889" s="139" t="str">
        <x:v>WS RATES.pdf</x:v>
      </x:c>
      <x:c r="AA889" s="139" t="n">
        <x:v>25</x:v>
      </x:c>
      <x:c r="AB889" s="139" t="n">
        <x:v>25</x:v>
      </x:c>
      <x:c r="AC889" s="139" t="str">
        <x:v>A4 PLASTIC COVER (12MM)</x:v>
      </x:c>
      <x:c r="AD889" s="145" t="n">
        <x:v>30</x:v>
      </x:c>
      <x:c r="AE889" s="147" t="str">
        <x:v>Merged across PDFs — Exact/source-linked match</x:v>
      </x:c>
      <x:c r="AF889" s="147" t="str">
        <x:v>Exact WS RATES.pdf name</x:v>
      </x:c>
      <x:c r="AG889" s="147" t="str">
        <x:v>Exact WS RATES.pdf category</x:v>
      </x:c>
      <x:c r="AH889" s="139" t="str">
        <x:v>WS-RATES:25:25</x:v>
      </x:c>
      <x:c r="AI889" s="146"/>
      <x:c r="AJ889" s="146"/>
      <x:c r="AK889" s="146"/>
      <x:c r="AL889" s="146"/>
      <x:c r="AM889" s="146"/>
      <x:c r="AN889" s="147" t="str"/>
    </x:row>
    <x:row r="890">
      <x:c r="A890" s="139" t="str">
        <x:v>RS-000889</x:v>
      </x:c>
      <x:c r="B890" s="147" t="str">
        <x:v>FANCY GEOMATERY 308</x:v>
      </x:c>
      <x:c r="C890" s="139" t="str">
        <x:v>FANCY GEOMETRY</x:v>
      </x:c>
      <x:c r="D890" s="139" t="str">
        <x:v>Both</x:v>
      </x:c>
      <x:c r="E890" s="147" t="str">
        <x:v>From initial classified workbook</x:v>
      </x:c>
      <x:c r="F890" s="139" t="str">
        <x:v>Piece</x:v>
      </x:c>
      <x:c r="G890" s="139"/>
      <x:c r="H890" s="139" t="str">
        <x:v>Not stated</x:v>
      </x:c>
      <x:c r="I890" s="139" t="str">
        <x:v>PKR</x:v>
      </x:c>
      <x:c r="J890" s="140" t="n">
        <x:v>340</x:v>
      </x:c>
      <x:c r="K890" s="140" t="n">
        <x:v>310</x:v>
      </x:c>
      <x:c r="L890" s="140" t="n">
        <x:v>340</x:v>
      </x:c>
      <x:c r="M890" s="140" t="n">
        <x:v>310</x:v>
      </x:c>
      <x:c r="N890" s="141" t="n">
        <x:f>L890-M890</x:f>
        <x:v>30</x:v>
      </x:c>
      <x:c r="O890" s="142" t="n">
        <x:f>IF(L890&gt;0,N890/L890,"")</x:f>
        <x:v>0.08823529411764706</x:v>
      </x:c>
      <x:c r="P890" s="142" t="n">
        <x:f>IF(M890&gt;0,N890/M890,"")</x:f>
        <x:v>0.0967741935483871</x:v>
      </x:c>
      <x:c r="Q890" s="141" t="n">
        <x:f>ROUND(L890*(1+'Assumptions'!$B$7)/'Assumptions'!$B$9,0)*'Assumptions'!$B$9</x:f>
        <x:v>375</x:v>
      </x:c>
      <x:c r="R890" s="141" t="n">
        <x:f>Q890-M890</x:f>
        <x:v>65</x:v>
      </x:c>
      <x:c r="S890" s="143" t="n">
        <x:f>'Assumptions'!$B$8</x:f>
        <x:v>12</x:v>
      </x:c>
      <x:c r="T890" s="141" t="n">
        <x:f>N890*S890</x:f>
        <x:v>360</x:v>
      </x:c>
      <x:c r="U890" s="139" t="str">
        <x:v>Source Valid</x:v>
      </x:c>
      <x:c r="V890" s="139" t="str">
        <x:v>High</x:v>
      </x:c>
      <x:c r="W890" s="147" t="str">
        <x:v>Source wholesale and buying prices retained</x:v>
      </x:c>
      <x:c r="X890" s="139" t="str">
        <x:v>Ready</x:v>
      </x:c>
      <x:c r="Y890" s="144" t="b">
        <x:v>1</x:v>
      </x:c>
      <x:c r="Z890" s="139" t="str">
        <x:v>WS RATES.pdf</x:v>
      </x:c>
      <x:c r="AA890" s="139" t="n">
        <x:v>25</x:v>
      </x:c>
      <x:c r="AB890" s="139" t="n">
        <x:v>26</x:v>
      </x:c>
      <x:c r="AC890" s="139" t="str">
        <x:v>FANCY GEOMATERY 308</x:v>
      </x:c>
      <x:c r="AD890" s="145" t="n">
        <x:v>340</x:v>
      </x:c>
      <x:c r="AE890" s="147" t="str">
        <x:v>Merged across PDFs — Exact/source-linked match</x:v>
      </x:c>
      <x:c r="AF890" s="147" t="str">
        <x:v>Exact WS RATES.pdf name</x:v>
      </x:c>
      <x:c r="AG890" s="147" t="str">
        <x:v>Exact WS RATES.pdf category</x:v>
      </x:c>
      <x:c r="AH890" s="139" t="str">
        <x:v>WS-RATES:25:26</x:v>
      </x:c>
      <x:c r="AI890" s="146"/>
      <x:c r="AJ890" s="146"/>
      <x:c r="AK890" s="146"/>
      <x:c r="AL890" s="146"/>
      <x:c r="AM890" s="146"/>
      <x:c r="AN890" s="147" t="str"/>
    </x:row>
    <x:row r="891">
      <x:c r="A891" s="139" t="str">
        <x:v>RS-000890</x:v>
      </x:c>
      <x:c r="B891" s="147" t="str">
        <x:v>DEER CORRECTION(12 PC)</x:v>
      </x:c>
      <x:c r="C891" s="139" t="str">
        <x:v>Correction pen</x:v>
      </x:c>
      <x:c r="D891" s="139" t="str">
        <x:v>Wholesale/Bulk</x:v>
      </x:c>
      <x:c r="E891" s="147" t="str">
        <x:v>From initial classified workbook</x:v>
      </x:c>
      <x:c r="F891" s="139" t="str">
        <x:v>Pack</x:v>
      </x:c>
      <x:c r="G891" s="139" t="n">
        <x:v>12</x:v>
      </x:c>
      <x:c r="H891" s="139" t="str">
        <x:v>Parsed from product name</x:v>
      </x:c>
      <x:c r="I891" s="139" t="str">
        <x:v>PKR</x:v>
      </x:c>
      <x:c r="J891" s="140" t="n">
        <x:v>432</x:v>
      </x:c>
      <x:c r="K891" s="140" t="n">
        <x:v>420</x:v>
      </x:c>
      <x:c r="L891" s="140" t="n">
        <x:v>432</x:v>
      </x:c>
      <x:c r="M891" s="140" t="n">
        <x:v>420</x:v>
      </x:c>
      <x:c r="N891" s="141" t="n">
        <x:f>L891-M891</x:f>
        <x:v>12</x:v>
      </x:c>
      <x:c r="O891" s="142" t="n">
        <x:f>IF(L891&gt;0,N891/L891,"")</x:f>
        <x:v>0.027777777777777776</x:v>
      </x:c>
      <x:c r="P891" s="142" t="n">
        <x:f>IF(M891&gt;0,N891/M891,"")</x:f>
        <x:v>0.02857142857142857</x:v>
      </x:c>
      <x:c r="Q891" s="141" t="n">
        <x:f>ROUND(L891*(1+'Assumptions'!$B$7)/'Assumptions'!$B$9,0)*'Assumptions'!$B$9</x:f>
        <x:v>475</x:v>
      </x:c>
      <x:c r="R891" s="141" t="n">
        <x:f>Q891-M891</x:f>
        <x:v>55</x:v>
      </x:c>
      <x:c r="S891" s="143" t="n">
        <x:f>'Assumptions'!$B$8</x:f>
        <x:v>12</x:v>
      </x:c>
      <x:c r="T891" s="141" t="n">
        <x:f>N891*S891</x:f>
        <x:v>144</x:v>
      </x:c>
      <x:c r="U891" s="139" t="str">
        <x:v>Source Valid</x:v>
      </x:c>
      <x:c r="V891" s="139" t="str">
        <x:v>High</x:v>
      </x:c>
      <x:c r="W891" s="147" t="str">
        <x:v>Source wholesale and buying prices retained</x:v>
      </x:c>
      <x:c r="X891" s="139" t="str">
        <x:v>Ready</x:v>
      </x:c>
      <x:c r="Y891" s="144" t="b">
        <x:v>1</x:v>
      </x:c>
      <x:c r="Z891" s="139" t="str">
        <x:v>WS RATES.pdf</x:v>
      </x:c>
      <x:c r="AA891" s="139" t="n">
        <x:v>25</x:v>
      </x:c>
      <x:c r="AB891" s="139" t="n">
        <x:v>27</x:v>
      </x:c>
      <x:c r="AC891" s="139" t="str">
        <x:v>DEER CORRECTION(12 PC)</x:v>
      </x:c>
      <x:c r="AD891" s="145" t="n">
        <x:v>432</x:v>
      </x:c>
      <x:c r="AE891" s="147" t="str">
        <x:v>Merged across PDFs — Exact/source-linked match</x:v>
      </x:c>
      <x:c r="AF891" s="147" t="str">
        <x:v>Exact WS RATES.pdf name</x:v>
      </x:c>
      <x:c r="AG891" s="147" t="str">
        <x:v>Exact WS RATES.pdf category</x:v>
      </x:c>
      <x:c r="AH891" s="139" t="str">
        <x:v>WS-RATES:25:27</x:v>
      </x:c>
      <x:c r="AI891" s="146"/>
      <x:c r="AJ891" s="146"/>
      <x:c r="AK891" s="146"/>
      <x:c r="AL891" s="146"/>
      <x:c r="AM891" s="146"/>
      <x:c r="AN891" s="147" t="str"/>
    </x:row>
    <x:row r="892">
      <x:c r="A892" s="139" t="str">
        <x:v>RS-000891</x:v>
      </x:c>
      <x:c r="B892" s="147" t="str">
        <x:v>DEER CORRECTION(1 PC)</x:v>
      </x:c>
      <x:c r="C892" s="139" t="str">
        <x:v>Correction pen</x:v>
      </x:c>
      <x:c r="D892" s="139" t="str">
        <x:v>Both</x:v>
      </x:c>
      <x:c r="E892" s="147" t="str">
        <x:v>From initial classified workbook</x:v>
      </x:c>
      <x:c r="F892" s="139" t="str">
        <x:v>Piece</x:v>
      </x:c>
      <x:c r="G892" s="139" t="n">
        <x:v>1</x:v>
      </x:c>
      <x:c r="H892" s="139" t="str">
        <x:v>Parsed from product name</x:v>
      </x:c>
      <x:c r="I892" s="139" t="str">
        <x:v>PKR</x:v>
      </x:c>
      <x:c r="J892" s="140" t="n">
        <x:v>36</x:v>
      </x:c>
      <x:c r="K892" s="140" t="n">
        <x:v>35</x:v>
      </x:c>
      <x:c r="L892" s="140" t="n">
        <x:v>36</x:v>
      </x:c>
      <x:c r="M892" s="140" t="n">
        <x:v>35</x:v>
      </x:c>
      <x:c r="N892" s="141" t="n">
        <x:f>L892-M892</x:f>
        <x:v>1</x:v>
      </x:c>
      <x:c r="O892" s="142" t="n">
        <x:f>IF(L892&gt;0,N892/L892,"")</x:f>
        <x:v>0.027777777777777776</x:v>
      </x:c>
      <x:c r="P892" s="142" t="n">
        <x:f>IF(M892&gt;0,N892/M892,"")</x:f>
        <x:v>0.02857142857142857</x:v>
      </x:c>
      <x:c r="Q892" s="141" t="n">
        <x:f>ROUND(L892*(1+'Assumptions'!$B$7)/'Assumptions'!$B$9,0)*'Assumptions'!$B$9</x:f>
        <x:v>40</x:v>
      </x:c>
      <x:c r="R892" s="141" t="n">
        <x:f>Q892-M892</x:f>
        <x:v>5</x:v>
      </x:c>
      <x:c r="S892" s="143" t="n">
        <x:f>'Assumptions'!$B$8</x:f>
        <x:v>12</x:v>
      </x:c>
      <x:c r="T892" s="141" t="n">
        <x:f>N892*S892</x:f>
        <x:v>12</x:v>
      </x:c>
      <x:c r="U892" s="139" t="str">
        <x:v>Source Valid</x:v>
      </x:c>
      <x:c r="V892" s="139" t="str">
        <x:v>High</x:v>
      </x:c>
      <x:c r="W892" s="147" t="str">
        <x:v>Source wholesale and buying prices retained</x:v>
      </x:c>
      <x:c r="X892" s="139" t="str">
        <x:v>Ready</x:v>
      </x:c>
      <x:c r="Y892" s="144" t="b">
        <x:v>1</x:v>
      </x:c>
      <x:c r="Z892" s="139" t="str">
        <x:v>WS RATES.pdf</x:v>
      </x:c>
      <x:c r="AA892" s="139" t="n">
        <x:v>25</x:v>
      </x:c>
      <x:c r="AB892" s="139" t="n">
        <x:v>28</x:v>
      </x:c>
      <x:c r="AC892" s="139" t="str">
        <x:v>DEER CORRECTION(1 PC)</x:v>
      </x:c>
      <x:c r="AD892" s="145" t="n">
        <x:v>36</x:v>
      </x:c>
      <x:c r="AE892" s="147" t="str">
        <x:v>Merged across PDFs — Exact/source-linked match</x:v>
      </x:c>
      <x:c r="AF892" s="147" t="str">
        <x:v>Exact WS RATES.pdf name</x:v>
      </x:c>
      <x:c r="AG892" s="147" t="str">
        <x:v>Exact WS RATES.pdf category</x:v>
      </x:c>
      <x:c r="AH892" s="139" t="str">
        <x:v>WS-RATES:25:28</x:v>
      </x:c>
      <x:c r="AI892" s="146"/>
      <x:c r="AJ892" s="146"/>
      <x:c r="AK892" s="146"/>
      <x:c r="AL892" s="146"/>
      <x:c r="AM892" s="146"/>
      <x:c r="AN892" s="147" t="str"/>
    </x:row>
    <x:row r="893">
      <x:c r="A893" s="139" t="str">
        <x:v>RS-000892</x:v>
      </x:c>
      <x:c r="B893" s="147" t="str">
        <x:v>3 IN 1 WRITING CODE 30</x:v>
      </x:c>
      <x:c r="C893" s="139" t="str">
        <x:v>CHINA DAIRIES</x:v>
      </x:c>
      <x:c r="D893" s="139" t="str">
        <x:v>Both</x:v>
      </x:c>
      <x:c r="E893" s="147" t="str">
        <x:v>From initial classified workbook</x:v>
      </x:c>
      <x:c r="F893" s="139" t="str">
        <x:v>Piece</x:v>
      </x:c>
      <x:c r="G893" s="139"/>
      <x:c r="H893" s="139" t="str">
        <x:v>Not stated</x:v>
      </x:c>
      <x:c r="I893" s="139" t="str">
        <x:v>PKR</x:v>
      </x:c>
      <x:c r="J893" s="140" t="n">
        <x:v>55</x:v>
      </x:c>
      <x:c r="K893" s="140" t="n">
        <x:v>45</x:v>
      </x:c>
      <x:c r="L893" s="140" t="n">
        <x:v>55</x:v>
      </x:c>
      <x:c r="M893" s="140" t="n">
        <x:v>45</x:v>
      </x:c>
      <x:c r="N893" s="141" t="n">
        <x:f>L893-M893</x:f>
        <x:v>10</x:v>
      </x:c>
      <x:c r="O893" s="142" t="n">
        <x:f>IF(L893&gt;0,N893/L893,"")</x:f>
        <x:v>0.18181818181818182</x:v>
      </x:c>
      <x:c r="P893" s="142" t="n">
        <x:f>IF(M893&gt;0,N893/M893,"")</x:f>
        <x:v>0.2222222222222222</x:v>
      </x:c>
      <x:c r="Q893" s="141" t="n">
        <x:f>ROUND(L893*(1+'Assumptions'!$B$7)/'Assumptions'!$B$9,0)*'Assumptions'!$B$9</x:f>
        <x:v>60</x:v>
      </x:c>
      <x:c r="R893" s="141" t="n">
        <x:f>Q893-M893</x:f>
        <x:v>15</x:v>
      </x:c>
      <x:c r="S893" s="143" t="n">
        <x:f>'Assumptions'!$B$8</x:f>
        <x:v>12</x:v>
      </x:c>
      <x:c r="T893" s="141" t="n">
        <x:f>N893*S893</x:f>
        <x:v>120</x:v>
      </x:c>
      <x:c r="U893" s="139" t="str">
        <x:v>Source Valid</x:v>
      </x:c>
      <x:c r="V893" s="139" t="str">
        <x:v>High</x:v>
      </x:c>
      <x:c r="W893" s="147" t="str">
        <x:v>Source wholesale and buying prices retained</x:v>
      </x:c>
      <x:c r="X893" s="139" t="str">
        <x:v>Ready</x:v>
      </x:c>
      <x:c r="Y893" s="144" t="b">
        <x:v>1</x:v>
      </x:c>
      <x:c r="Z893" s="139" t="str">
        <x:v>WS RATES.pdf</x:v>
      </x:c>
      <x:c r="AA893" s="139" t="n">
        <x:v>25</x:v>
      </x:c>
      <x:c r="AB893" s="139" t="n">
        <x:v>29</x:v>
      </x:c>
      <x:c r="AC893" s="139" t="str">
        <x:v>3 IN 1 WRITING CODE 30</x:v>
      </x:c>
      <x:c r="AD893" s="145" t="n">
        <x:v>55</x:v>
      </x:c>
      <x:c r="AE893" s="147" t="str">
        <x:v>Merged across PDFs — Exact/source-linked match</x:v>
      </x:c>
      <x:c r="AF893" s="147" t="str">
        <x:v>Exact WS RATES.pdf name</x:v>
      </x:c>
      <x:c r="AG893" s="147" t="str">
        <x:v>Exact WS RATES.pdf category</x:v>
      </x:c>
      <x:c r="AH893" s="139" t="str">
        <x:v>WS-RATES:25:29</x:v>
      </x:c>
      <x:c r="AI893" s="146"/>
      <x:c r="AJ893" s="146"/>
      <x:c r="AK893" s="146"/>
      <x:c r="AL893" s="146"/>
      <x:c r="AM893" s="146"/>
      <x:c r="AN893" s="147" t="str"/>
    </x:row>
    <x:row r="894">
      <x:c r="A894" s="139" t="str">
        <x:v>RS-000893</x:v>
      </x:c>
      <x:c r="B894" s="147" t="str">
        <x:v>TEACHER DAIRY MASTER</x:v>
      </x:c>
      <x:c r="C894" s="139" t="str">
        <x:v>CHINA DAIRIES</x:v>
      </x:c>
      <x:c r="D894" s="139" t="str">
        <x:v>Both</x:v>
      </x:c>
      <x:c r="E894" s="147" t="str">
        <x:v>From initial classified workbook</x:v>
      </x:c>
      <x:c r="F894" s="139" t="str">
        <x:v>Piece</x:v>
      </x:c>
      <x:c r="G894" s="139"/>
      <x:c r="H894" s="139" t="str">
        <x:v>Not stated</x:v>
      </x:c>
      <x:c r="I894" s="139" t="str">
        <x:v>PKR</x:v>
      </x:c>
      <x:c r="J894" s="140" t="n">
        <x:v>240</x:v>
      </x:c>
      <x:c r="K894" s="140" t="n">
        <x:v>210</x:v>
      </x:c>
      <x:c r="L894" s="140" t="n">
        <x:v>240</x:v>
      </x:c>
      <x:c r="M894" s="140" t="n">
        <x:v>210</x:v>
      </x:c>
      <x:c r="N894" s="141" t="n">
        <x:f>L894-M894</x:f>
        <x:v>30</x:v>
      </x:c>
      <x:c r="O894" s="142" t="n">
        <x:f>IF(L894&gt;0,N894/L894,"")</x:f>
        <x:v>0.125</x:v>
      </x:c>
      <x:c r="P894" s="142" t="n">
        <x:f>IF(M894&gt;0,N894/M894,"")</x:f>
        <x:v>0.14285714285714285</x:v>
      </x:c>
      <x:c r="Q894" s="141" t="n">
        <x:f>ROUND(L894*(1+'Assumptions'!$B$7)/'Assumptions'!$B$9,0)*'Assumptions'!$B$9</x:f>
        <x:v>265</x:v>
      </x:c>
      <x:c r="R894" s="141" t="n">
        <x:f>Q894-M894</x:f>
        <x:v>55</x:v>
      </x:c>
      <x:c r="S894" s="143" t="n">
        <x:f>'Assumptions'!$B$8</x:f>
        <x:v>12</x:v>
      </x:c>
      <x:c r="T894" s="141" t="n">
        <x:f>N894*S894</x:f>
        <x:v>360</x:v>
      </x:c>
      <x:c r="U894" s="139" t="str">
        <x:v>Source Valid</x:v>
      </x:c>
      <x:c r="V894" s="139" t="str">
        <x:v>High</x:v>
      </x:c>
      <x:c r="W894" s="147" t="str">
        <x:v>Source wholesale and buying prices retained</x:v>
      </x:c>
      <x:c r="X894" s="139" t="str">
        <x:v>Ready</x:v>
      </x:c>
      <x:c r="Y894" s="144" t="b">
        <x:v>1</x:v>
      </x:c>
      <x:c r="Z894" s="139" t="str">
        <x:v>WS RATES.pdf</x:v>
      </x:c>
      <x:c r="AA894" s="139" t="n">
        <x:v>25</x:v>
      </x:c>
      <x:c r="AB894" s="139" t="n">
        <x:v>30</x:v>
      </x:c>
      <x:c r="AC894" s="139" t="str">
        <x:v>TEACHER DAIRY MASTER</x:v>
      </x:c>
      <x:c r="AD894" s="145" t="n">
        <x:v>240</x:v>
      </x:c>
      <x:c r="AE894" s="147" t="str">
        <x:v>Merged across PDFs — Exact/source-linked match</x:v>
      </x:c>
      <x:c r="AF894" s="147" t="str">
        <x:v>Exact WS RATES.pdf name</x:v>
      </x:c>
      <x:c r="AG894" s="147" t="str">
        <x:v>Exact WS RATES.pdf category</x:v>
      </x:c>
      <x:c r="AH894" s="139" t="str">
        <x:v>WS-RATES:25:30</x:v>
      </x:c>
      <x:c r="AI894" s="146"/>
      <x:c r="AJ894" s="146"/>
      <x:c r="AK894" s="146"/>
      <x:c r="AL894" s="146"/>
      <x:c r="AM894" s="146"/>
      <x:c r="AN894" s="147" t="str"/>
    </x:row>
    <x:row r="895">
      <x:c r="A895" s="139" t="str">
        <x:v>RS-000894</x:v>
      </x:c>
      <x:c r="B895" s="147" t="str">
        <x:v>PIANO COLOUR MARKER (ST 10)</x:v>
      </x:c>
      <x:c r="C895" s="139" t="str">
        <x:v>MARKER COLOR</x:v>
      </x:c>
      <x:c r="D895" s="139" t="str">
        <x:v>Both</x:v>
      </x:c>
      <x:c r="E895" s="147" t="str">
        <x:v>From initial classified workbook</x:v>
      </x:c>
      <x:c r="F895" s="139" t="str">
        <x:v>Piece</x:v>
      </x:c>
      <x:c r="G895" s="139"/>
      <x:c r="H895" s="139" t="str">
        <x:v>Not stated</x:v>
      </x:c>
      <x:c r="I895" s="139" t="str">
        <x:v>PKR</x:v>
      </x:c>
      <x:c r="J895" s="140" t="n">
        <x:v>200</x:v>
      </x:c>
      <x:c r="K895" s="140" t="n">
        <x:v>190</x:v>
      </x:c>
      <x:c r="L895" s="140" t="n">
        <x:v>200</x:v>
      </x:c>
      <x:c r="M895" s="140" t="n">
        <x:v>190</x:v>
      </x:c>
      <x:c r="N895" s="141" t="n">
        <x:f>L895-M895</x:f>
        <x:v>10</x:v>
      </x:c>
      <x:c r="O895" s="142" t="n">
        <x:f>IF(L895&gt;0,N895/L895,"")</x:f>
        <x:v>0.05</x:v>
      </x:c>
      <x:c r="P895" s="142" t="n">
        <x:f>IF(M895&gt;0,N895/M895,"")</x:f>
        <x:v>0.05263157894736842</x:v>
      </x:c>
      <x:c r="Q895" s="141" t="n">
        <x:f>ROUND(L895*(1+'Assumptions'!$B$7)/'Assumptions'!$B$9,0)*'Assumptions'!$B$9</x:f>
        <x:v>220</x:v>
      </x:c>
      <x:c r="R895" s="141" t="n">
        <x:f>Q895-M895</x:f>
        <x:v>30</x:v>
      </x:c>
      <x:c r="S895" s="143" t="n">
        <x:f>'Assumptions'!$B$8</x:f>
        <x:v>12</x:v>
      </x:c>
      <x:c r="T895" s="141" t="n">
        <x:f>N895*S895</x:f>
        <x:v>120</x:v>
      </x:c>
      <x:c r="U895" s="139" t="str">
        <x:v>Source Valid</x:v>
      </x:c>
      <x:c r="V895" s="139" t="str">
        <x:v>High</x:v>
      </x:c>
      <x:c r="W895" s="147" t="str">
        <x:v>Source wholesale and buying prices retained</x:v>
      </x:c>
      <x:c r="X895" s="139" t="str">
        <x:v>Ready</x:v>
      </x:c>
      <x:c r="Y895" s="144" t="b">
        <x:v>1</x:v>
      </x:c>
      <x:c r="Z895" s="139" t="str">
        <x:v>WS RATES.pdf</x:v>
      </x:c>
      <x:c r="AA895" s="139" t="n">
        <x:v>25</x:v>
      </x:c>
      <x:c r="AB895" s="139" t="n">
        <x:v>31</x:v>
      </x:c>
      <x:c r="AC895" s="139" t="str">
        <x:v>PIANO COLOUR MARKER (ST</x:v>
      </x:c>
      <x:c r="AD895" s="145" t="n">
        <x:v>200</x:v>
      </x:c>
      <x:c r="AE895" s="147" t="str">
        <x:v>Merged across PDFs — Truncated-name completion</x:v>
      </x:c>
      <x:c r="AF895" s="147" t="str">
        <x:v>Completed/updated from WS RATES.pdf</x:v>
      </x:c>
      <x:c r="AG895" s="147" t="str">
        <x:v>Exact WS RATES.pdf category</x:v>
      </x:c>
      <x:c r="AH895" s="139" t="str">
        <x:v>WS-RATES:25:31</x:v>
      </x:c>
      <x:c r="AI895" s="146"/>
      <x:c r="AJ895" s="146"/>
      <x:c r="AK895" s="146"/>
      <x:c r="AL895" s="146"/>
      <x:c r="AM895" s="146"/>
      <x:c r="AN895" s="147" t="str"/>
    </x:row>
    <x:row r="896">
      <x:c r="A896" s="139" t="str">
        <x:v>RS-000895</x:v>
      </x:c>
      <x:c r="B896" s="147" t="str">
        <x:v>PIANO TINTED</x:v>
      </x:c>
      <x:c r="C896" s="139" t="str">
        <x:v>BALL POINT</x:v>
      </x:c>
      <x:c r="D896" s="139" t="str">
        <x:v>Both</x:v>
      </x:c>
      <x:c r="E896" s="147" t="str">
        <x:v>From initial classified workbook</x:v>
      </x:c>
      <x:c r="F896" s="139" t="str">
        <x:v>Piece</x:v>
      </x:c>
      <x:c r="G896" s="139"/>
      <x:c r="H896" s="139" t="str">
        <x:v>Not stated</x:v>
      </x:c>
      <x:c r="I896" s="139" t="str">
        <x:v>PKR</x:v>
      </x:c>
      <x:c r="J896" s="140" t="n">
        <x:v>115</x:v>
      </x:c>
      <x:c r="K896" s="140" t="n">
        <x:v>109</x:v>
      </x:c>
      <x:c r="L896" s="140" t="n">
        <x:v>115</x:v>
      </x:c>
      <x:c r="M896" s="140" t="n">
        <x:v>109</x:v>
      </x:c>
      <x:c r="N896" s="141" t="n">
        <x:f>L896-M896</x:f>
        <x:v>6</x:v>
      </x:c>
      <x:c r="O896" s="142" t="n">
        <x:f>IF(L896&gt;0,N896/L896,"")</x:f>
        <x:v>0.05217391304347826</x:v>
      </x:c>
      <x:c r="P896" s="142" t="n">
        <x:f>IF(M896&gt;0,N896/M896,"")</x:f>
        <x:v>0.05504587155963303</x:v>
      </x:c>
      <x:c r="Q896" s="141" t="n">
        <x:f>ROUND(L896*(1+'Assumptions'!$B$7)/'Assumptions'!$B$9,0)*'Assumptions'!$B$9</x:f>
        <x:v>125</x:v>
      </x:c>
      <x:c r="R896" s="141" t="n">
        <x:f>Q896-M896</x:f>
        <x:v>16</x:v>
      </x:c>
      <x:c r="S896" s="143" t="n">
        <x:f>'Assumptions'!$B$8</x:f>
        <x:v>12</x:v>
      </x:c>
      <x:c r="T896" s="141" t="n">
        <x:f>N896*S896</x:f>
        <x:v>72</x:v>
      </x:c>
      <x:c r="U896" s="139" t="str">
        <x:v>Source Valid</x:v>
      </x:c>
      <x:c r="V896" s="139" t="str">
        <x:v>High</x:v>
      </x:c>
      <x:c r="W896" s="147" t="str">
        <x:v>Source wholesale and buying prices retained</x:v>
      </x:c>
      <x:c r="X896" s="139" t="str">
        <x:v>Ready</x:v>
      </x:c>
      <x:c r="Y896" s="144" t="b">
        <x:v>1</x:v>
      </x:c>
      <x:c r="Z896" s="139" t="str">
        <x:v>WS RATES.pdf</x:v>
      </x:c>
      <x:c r="AA896" s="139" t="n">
        <x:v>25</x:v>
      </x:c>
      <x:c r="AB896" s="139" t="n">
        <x:v>32</x:v>
      </x:c>
      <x:c r="AC896" s="139" t="str">
        <x:v>PIANO TINTED</x:v>
      </x:c>
      <x:c r="AD896" s="145" t="n">
        <x:v>115</x:v>
      </x:c>
      <x:c r="AE896" s="147" t="str">
        <x:v>Merged across PDFs — Exact/source-linked match</x:v>
      </x:c>
      <x:c r="AF896" s="147" t="str">
        <x:v>Exact WS RATES.pdf name</x:v>
      </x:c>
      <x:c r="AG896" s="147" t="str">
        <x:v>Exact WS RATES.pdf category</x:v>
      </x:c>
      <x:c r="AH896" s="139" t="str">
        <x:v>WS-RATES:25:32</x:v>
      </x:c>
      <x:c r="AI896" s="146"/>
      <x:c r="AJ896" s="146"/>
      <x:c r="AK896" s="146"/>
      <x:c r="AL896" s="146"/>
      <x:c r="AM896" s="146"/>
      <x:c r="AN896" s="147" t="str"/>
    </x:row>
    <x:row r="897">
      <x:c r="A897" s="139" t="str">
        <x:v>RS-000896</x:v>
      </x:c>
      <x:c r="B897" s="147" t="str">
        <x:v>PIANO GUM STICK 8GM(BOX 24PC</x:v>
      </x:c>
      <x:c r="C897" s="139" t="str">
        <x:v>GUM STICK</x:v>
      </x:c>
      <x:c r="D897" s="139" t="str">
        <x:v>Both</x:v>
      </x:c>
      <x:c r="E897" s="147" t="str">
        <x:v>From initial classified workbook</x:v>
      </x:c>
      <x:c r="F897" s="139" t="str">
        <x:v>Box</x:v>
      </x:c>
      <x:c r="G897" s="139" t="n">
        <x:v>24</x:v>
      </x:c>
      <x:c r="H897" s="139" t="str">
        <x:v>Parsed from product name</x:v>
      </x:c>
      <x:c r="I897" s="139" t="str">
        <x:v>PKR</x:v>
      </x:c>
      <x:c r="J897" s="140" t="n">
        <x:v>1272</x:v>
      </x:c>
      <x:c r="K897" s="140" t="n">
        <x:v>1208</x:v>
      </x:c>
      <x:c r="L897" s="140" t="n">
        <x:v>1272</x:v>
      </x:c>
      <x:c r="M897" s="140" t="n">
        <x:v>1208</x:v>
      </x:c>
      <x:c r="N897" s="141" t="n">
        <x:f>L897-M897</x:f>
        <x:v>64</x:v>
      </x:c>
      <x:c r="O897" s="142" t="n">
        <x:f>IF(L897&gt;0,N897/L897,"")</x:f>
        <x:v>0.050314465408805034</x:v>
      </x:c>
      <x:c r="P897" s="142" t="n">
        <x:f>IF(M897&gt;0,N897/M897,"")</x:f>
        <x:v>0.052980132450331126</x:v>
      </x:c>
      <x:c r="Q897" s="141" t="n">
        <x:f>ROUND(L897*(1+'Assumptions'!$B$7)/'Assumptions'!$B$9,0)*'Assumptions'!$B$9</x:f>
        <x:v>1400</x:v>
      </x:c>
      <x:c r="R897" s="141" t="n">
        <x:f>Q897-M897</x:f>
        <x:v>192</x:v>
      </x:c>
      <x:c r="S897" s="143" t="n">
        <x:f>'Assumptions'!$B$8</x:f>
        <x:v>12</x:v>
      </x:c>
      <x:c r="T897" s="141" t="n">
        <x:f>N897*S897</x:f>
        <x:v>768</x:v>
      </x:c>
      <x:c r="U897" s="139" t="str">
        <x:v>Source Valid</x:v>
      </x:c>
      <x:c r="V897" s="139" t="str">
        <x:v>High</x:v>
      </x:c>
      <x:c r="W897" s="147" t="str">
        <x:v>Source wholesale and buying prices retained</x:v>
      </x:c>
      <x:c r="X897" s="139" t="str">
        <x:v>Ready</x:v>
      </x:c>
      <x:c r="Y897" s="144" t="b">
        <x:v>1</x:v>
      </x:c>
      <x:c r="Z897" s="139" t="str">
        <x:v>WS RATES.pdf</x:v>
      </x:c>
      <x:c r="AA897" s="139" t="n">
        <x:v>25</x:v>
      </x:c>
      <x:c r="AB897" s="139" t="n">
        <x:v>33</x:v>
      </x:c>
      <x:c r="AC897" s="139" t="str">
        <x:v>PIANO GUM STICK 8GM(BOX</x:v>
      </x:c>
      <x:c r="AD897" s="145" t="n">
        <x:v>1272</x:v>
      </x:c>
      <x:c r="AE897" s="147" t="str">
        <x:v>Merged across PDFs — Truncated-name completion</x:v>
      </x:c>
      <x:c r="AF897" s="147" t="str">
        <x:v>Completed/updated from WS RATES.pdf</x:v>
      </x:c>
      <x:c r="AG897" s="147" t="str">
        <x:v>Exact WS RATES.pdf category</x:v>
      </x:c>
      <x:c r="AH897" s="139" t="str">
        <x:v>WS-RATES:25:33</x:v>
      </x:c>
      <x:c r="AI897" s="146"/>
      <x:c r="AJ897" s="146"/>
      <x:c r="AK897" s="146"/>
      <x:c r="AL897" s="146"/>
      <x:c r="AM897" s="146"/>
      <x:c r="AN897" s="147" t="str"/>
    </x:row>
    <x:row r="898">
      <x:c r="A898" s="139" t="str">
        <x:v>RS-000897</x:v>
      </x:c>
      <x:c r="B898" s="147" t="str">
        <x:v>XRAY ORIGNAL</x:v>
      </x:c>
      <x:c r="C898" s="139" t="str">
        <x:v>CHINA</x:v>
      </x:c>
      <x:c r="D898" s="139" t="str">
        <x:v>Both</x:v>
      </x:c>
      <x:c r="E898" s="147" t="str">
        <x:v>From initial classified workbook</x:v>
      </x:c>
      <x:c r="F898" s="139" t="str">
        <x:v>Piece</x:v>
      </x:c>
      <x:c r="G898" s="139"/>
      <x:c r="H898" s="139" t="str">
        <x:v>Not stated</x:v>
      </x:c>
      <x:c r="I898" s="139" t="str">
        <x:v>PKR</x:v>
      </x:c>
      <x:c r="J898" s="140" t="n">
        <x:v>450</x:v>
      </x:c>
      <x:c r="K898" s="140" t="n">
        <x:v>410</x:v>
      </x:c>
      <x:c r="L898" s="140" t="n">
        <x:v>450</x:v>
      </x:c>
      <x:c r="M898" s="140" t="n">
        <x:v>410</x:v>
      </x:c>
      <x:c r="N898" s="141" t="n">
        <x:f>L898-M898</x:f>
        <x:v>40</x:v>
      </x:c>
      <x:c r="O898" s="142" t="n">
        <x:f>IF(L898&gt;0,N898/L898,"")</x:f>
        <x:v>0.08888888888888889</x:v>
      </x:c>
      <x:c r="P898" s="142" t="n">
        <x:f>IF(M898&gt;0,N898/M898,"")</x:f>
        <x:v>0.0975609756097561</x:v>
      </x:c>
      <x:c r="Q898" s="141" t="n">
        <x:f>ROUND(L898*(1+'Assumptions'!$B$7)/'Assumptions'!$B$9,0)*'Assumptions'!$B$9</x:f>
        <x:v>495</x:v>
      </x:c>
      <x:c r="R898" s="141" t="n">
        <x:f>Q898-M898</x:f>
        <x:v>85</x:v>
      </x:c>
      <x:c r="S898" s="143" t="n">
        <x:f>'Assumptions'!$B$8</x:f>
        <x:v>12</x:v>
      </x:c>
      <x:c r="T898" s="141" t="n">
        <x:f>N898*S898</x:f>
        <x:v>480</x:v>
      </x:c>
      <x:c r="U898" s="139" t="str">
        <x:v>Source Valid</x:v>
      </x:c>
      <x:c r="V898" s="139" t="str">
        <x:v>High</x:v>
      </x:c>
      <x:c r="W898" s="147" t="str">
        <x:v>Source wholesale and buying prices retained</x:v>
      </x:c>
      <x:c r="X898" s="139" t="str">
        <x:v>Ready</x:v>
      </x:c>
      <x:c r="Y898" s="144" t="b">
        <x:v>1</x:v>
      </x:c>
      <x:c r="Z898" s="139" t="str">
        <x:v>WS RATES.pdf</x:v>
      </x:c>
      <x:c r="AA898" s="139" t="n">
        <x:v>25</x:v>
      </x:c>
      <x:c r="AB898" s="139" t="n">
        <x:v>34</x:v>
      </x:c>
      <x:c r="AC898" s="139" t="str">
        <x:v>XRAY ORIGNAL</x:v>
      </x:c>
      <x:c r="AD898" s="145" t="n">
        <x:v>450</x:v>
      </x:c>
      <x:c r="AE898" s="147" t="str">
        <x:v>Merged across PDFs — Exact/source-linked match</x:v>
      </x:c>
      <x:c r="AF898" s="147" t="str">
        <x:v>Exact WS RATES.pdf name</x:v>
      </x:c>
      <x:c r="AG898" s="147" t="str">
        <x:v>Exact WS RATES.pdf category</x:v>
      </x:c>
      <x:c r="AH898" s="139" t="str">
        <x:v>WS-RATES:25:34</x:v>
      </x:c>
      <x:c r="AI898" s="146"/>
      <x:c r="AJ898" s="146"/>
      <x:c r="AK898" s="146"/>
      <x:c r="AL898" s="146"/>
      <x:c r="AM898" s="146"/>
      <x:c r="AN898" s="147" t="str"/>
    </x:row>
    <x:row r="899">
      <x:c r="A899" s="139" t="str">
        <x:v>RS-000898</x:v>
      </x:c>
      <x:c r="B899" s="147" t="str">
        <x:v>PIANO CORRECTION(12 PC BOX)</x:v>
      </x:c>
      <x:c r="C899" s="139" t="str">
        <x:v>Correction pen</x:v>
      </x:c>
      <x:c r="D899" s="139" t="str">
        <x:v>Wholesale/Bulk</x:v>
      </x:c>
      <x:c r="E899" s="147" t="str">
        <x:v>From initial classified workbook</x:v>
      </x:c>
      <x:c r="F899" s="139" t="str">
        <x:v>Box</x:v>
      </x:c>
      <x:c r="G899" s="139" t="n">
        <x:v>12</x:v>
      </x:c>
      <x:c r="H899" s="139" t="str">
        <x:v>Parsed from product name</x:v>
      </x:c>
      <x:c r="I899" s="139" t="str">
        <x:v>PKR</x:v>
      </x:c>
      <x:c r="J899" s="140" t="n">
        <x:v>456</x:v>
      </x:c>
      <x:c r="K899" s="140" t="n">
        <x:v>0</x:v>
      </x:c>
      <x:c r="L899" s="140" t="n">
        <x:v>456</x:v>
      </x:c>
      <x:c r="M899" s="140" t="n">
        <x:v>432</x:v>
      </x:c>
      <x:c r="N899" s="141" t="n">
        <x:f>L899-M899</x:f>
        <x:v>24</x:v>
      </x:c>
      <x:c r="O899" s="142" t="n">
        <x:f>IF(L899&gt;0,N899/L899,"")</x:f>
        <x:v>0.05263157894736842</x:v>
      </x:c>
      <x:c r="P899" s="142" t="n">
        <x:f>IF(M899&gt;0,N899/M899,"")</x:f>
        <x:v>0.05555555555555555</x:v>
      </x:c>
      <x:c r="Q899" s="141" t="n">
        <x:f>ROUND(L899*(1+'Assumptions'!$B$7)/'Assumptions'!$B$9,0)*'Assumptions'!$B$9</x:f>
        <x:v>500</x:v>
      </x:c>
      <x:c r="R899" s="141" t="n">
        <x:f>Q899-M899</x:f>
        <x:v>68</x:v>
      </x:c>
      <x:c r="S899" s="143" t="n">
        <x:f>'Assumptions'!$B$8</x:f>
        <x:v>12</x:v>
      </x:c>
      <x:c r="T899" s="141" t="n">
        <x:f>N899*S899</x:f>
        <x:v>288</x:v>
      </x:c>
      <x:c r="U899" s="139" t="str">
        <x:v>Mocked Buying</x:v>
      </x:c>
      <x:c r="V899" s="139" t="str">
        <x:v>Mock</x:v>
      </x:c>
      <x:c r="W899" s="147" t="str">
        <x:v>Buying price derived from wholesale price and category median margin</x:v>
      </x:c>
      <x:c r="X899" s="139" t="str">
        <x:v>Ready with Mock Price</x:v>
      </x:c>
      <x:c r="Y899" s="144" t="b">
        <x:v>1</x:v>
      </x:c>
      <x:c r="Z899" s="139" t="str">
        <x:v>WS RATES.pdf</x:v>
      </x:c>
      <x:c r="AA899" s="139" t="n">
        <x:v>25</x:v>
      </x:c>
      <x:c r="AB899" s="139" t="n">
        <x:v>35</x:v>
      </x:c>
      <x:c r="AC899" s="139" t="str">
        <x:v>PIANO CORRECTION(12 PC B</x:v>
      </x:c>
      <x:c r="AD899" s="145" t="n">
        <x:v>456</x:v>
      </x:c>
      <x:c r="AE899" s="147" t="str">
        <x:v>Merged across PDFs — Truncated-name completion</x:v>
      </x:c>
      <x:c r="AF899" s="147" t="str">
        <x:v>Completed/updated from WS RATES.pdf</x:v>
      </x:c>
      <x:c r="AG899" s="147" t="str">
        <x:v>Exact WS RATES.pdf category</x:v>
      </x:c>
      <x:c r="AH899" s="139" t="str">
        <x:v>WS-RATES:25:35</x:v>
      </x:c>
      <x:c r="AI899" s="146"/>
      <x:c r="AJ899" s="146"/>
      <x:c r="AK899" s="146"/>
      <x:c r="AL899" s="146"/>
      <x:c r="AM899" s="146"/>
      <x:c r="AN899" s="147" t="str">
        <x:v>Buying price derived from wholesale price and category median margin</x:v>
      </x:c>
    </x:row>
    <x:row r="900">
      <x:c r="A900" s="139" t="str">
        <x:v>RS-000899</x:v>
      </x:c>
      <x:c r="B900" s="147" t="str">
        <x:v>DUX SILVER PENCIL JAR (48 pc)</x:v>
      </x:c>
      <x:c r="C900" s="139" t="str">
        <x:v>PENCILS</x:v>
      </x:c>
      <x:c r="D900" s="139" t="str">
        <x:v>Wholesale/Bulk</x:v>
      </x:c>
      <x:c r="E900" s="147" t="str">
        <x:v>From initial classified workbook</x:v>
      </x:c>
      <x:c r="F900" s="139" t="str">
        <x:v>Jar</x:v>
      </x:c>
      <x:c r="G900" s="139" t="n">
        <x:v>48</x:v>
      </x:c>
      <x:c r="H900" s="139" t="str">
        <x:v>Parsed from product name</x:v>
      </x:c>
      <x:c r="I900" s="139" t="str">
        <x:v>PKR</x:v>
      </x:c>
      <x:c r="J900" s="140" t="n">
        <x:v>784</x:v>
      </x:c>
      <x:c r="K900" s="140" t="n">
        <x:v>746</x:v>
      </x:c>
      <x:c r="L900" s="140" t="n">
        <x:v>784</x:v>
      </x:c>
      <x:c r="M900" s="140" t="n">
        <x:v>746</x:v>
      </x:c>
      <x:c r="N900" s="141" t="n">
        <x:f>L900-M900</x:f>
        <x:v>38</x:v>
      </x:c>
      <x:c r="O900" s="142" t="n">
        <x:f>IF(L900&gt;0,N900/L900,"")</x:f>
        <x:v>0.04846938775510204</x:v>
      </x:c>
      <x:c r="P900" s="142" t="n">
        <x:f>IF(M900&gt;0,N900/M900,"")</x:f>
        <x:v>0.05093833780160858</x:v>
      </x:c>
      <x:c r="Q900" s="141" t="n">
        <x:f>ROUND(L900*(1+'Assumptions'!$B$7)/'Assumptions'!$B$9,0)*'Assumptions'!$B$9</x:f>
        <x:v>860</x:v>
      </x:c>
      <x:c r="R900" s="141" t="n">
        <x:f>Q900-M900</x:f>
        <x:v>114</x:v>
      </x:c>
      <x:c r="S900" s="143" t="n">
        <x:f>'Assumptions'!$B$8</x:f>
        <x:v>12</x:v>
      </x:c>
      <x:c r="T900" s="141" t="n">
        <x:f>N900*S900</x:f>
        <x:v>456</x:v>
      </x:c>
      <x:c r="U900" s="139" t="str">
        <x:v>Source Valid</x:v>
      </x:c>
      <x:c r="V900" s="139" t="str">
        <x:v>High</x:v>
      </x:c>
      <x:c r="W900" s="147" t="str">
        <x:v>Source wholesale and buying prices retained</x:v>
      </x:c>
      <x:c r="X900" s="139" t="str">
        <x:v>Ready</x:v>
      </x:c>
      <x:c r="Y900" s="144" t="b">
        <x:v>1</x:v>
      </x:c>
      <x:c r="Z900" s="139" t="str">
        <x:v>WS RATES.pdf</x:v>
      </x:c>
      <x:c r="AA900" s="139" t="n">
        <x:v>25</x:v>
      </x:c>
      <x:c r="AB900" s="139" t="n">
        <x:v>36</x:v>
      </x:c>
      <x:c r="AC900" s="139" t="str">
        <x:v>DUX SILVER PENCIL JAR (48</x:v>
      </x:c>
      <x:c r="AD900" s="145" t="n">
        <x:v>784</x:v>
      </x:c>
      <x:c r="AE900" s="147" t="str">
        <x:v>Merged across PDFs — Truncated-name completion</x:v>
      </x:c>
      <x:c r="AF900" s="147" t="str">
        <x:v>Completed/updated from WS RATES.pdf</x:v>
      </x:c>
      <x:c r="AG900" s="147" t="str">
        <x:v>Exact WS RATES.pdf category</x:v>
      </x:c>
      <x:c r="AH900" s="139" t="str">
        <x:v>WS-RATES:25:36</x:v>
      </x:c>
      <x:c r="AI900" s="146"/>
      <x:c r="AJ900" s="146"/>
      <x:c r="AK900" s="146"/>
      <x:c r="AL900" s="146"/>
      <x:c r="AM900" s="146"/>
      <x:c r="AN900" s="147" t="str"/>
    </x:row>
    <x:row r="901">
      <x:c r="A901" s="139" t="str">
        <x:v>RS-000900</x:v>
      </x:c>
      <x:c r="B901" s="147" t="str">
        <x:v>PLASTIC SHEET PRINT</x:v>
      </x:c>
      <x:c r="C901" s="139" t="str">
        <x:v>PLASTIC SHEET/ROLL</x:v>
      </x:c>
      <x:c r="D901" s="139" t="str">
        <x:v>Both</x:v>
      </x:c>
      <x:c r="E901" s="147" t="str">
        <x:v>From initial classified workbook</x:v>
      </x:c>
      <x:c r="F901" s="139" t="str">
        <x:v>Piece</x:v>
      </x:c>
      <x:c r="G901" s="139"/>
      <x:c r="H901" s="139" t="str">
        <x:v>Not stated</x:v>
      </x:c>
      <x:c r="I901" s="139" t="str">
        <x:v>PKR</x:v>
      </x:c>
      <x:c r="J901" s="140" t="n">
        <x:v>1400</x:v>
      </x:c>
      <x:c r="K901" s="140" t="n">
        <x:v>1120</x:v>
      </x:c>
      <x:c r="L901" s="140" t="n">
        <x:v>1400</x:v>
      </x:c>
      <x:c r="M901" s="140" t="n">
        <x:v>1120</x:v>
      </x:c>
      <x:c r="N901" s="141" t="n">
        <x:f>L901-M901</x:f>
        <x:v>280</x:v>
      </x:c>
      <x:c r="O901" s="142" t="n">
        <x:f>IF(L901&gt;0,N901/L901,"")</x:f>
        <x:v>0.2</x:v>
      </x:c>
      <x:c r="P901" s="142" t="n">
        <x:f>IF(M901&gt;0,N901/M901,"")</x:f>
        <x:v>0.25</x:v>
      </x:c>
      <x:c r="Q901" s="141" t="n">
        <x:f>ROUND(L901*(1+'Assumptions'!$B$7)/'Assumptions'!$B$9,0)*'Assumptions'!$B$9</x:f>
        <x:v>1540</x:v>
      </x:c>
      <x:c r="R901" s="141" t="n">
        <x:f>Q901-M901</x:f>
        <x:v>420</x:v>
      </x:c>
      <x:c r="S901" s="143" t="n">
        <x:f>'Assumptions'!$B$8</x:f>
        <x:v>12</x:v>
      </x:c>
      <x:c r="T901" s="141" t="n">
        <x:f>N901*S901</x:f>
        <x:v>3360</x:v>
      </x:c>
      <x:c r="U901" s="139" t="str">
        <x:v>Source Valid</x:v>
      </x:c>
      <x:c r="V901" s="139" t="str">
        <x:v>High</x:v>
      </x:c>
      <x:c r="W901" s="147" t="str">
        <x:v>Source wholesale and buying prices retained</x:v>
      </x:c>
      <x:c r="X901" s="139" t="str">
        <x:v>Ready</x:v>
      </x:c>
      <x:c r="Y901" s="144" t="b">
        <x:v>1</x:v>
      </x:c>
      <x:c r="Z901" s="139" t="str">
        <x:v>WS RATES.pdf</x:v>
      </x:c>
      <x:c r="AA901" s="139" t="n">
        <x:v>25</x:v>
      </x:c>
      <x:c r="AB901" s="139" t="n">
        <x:v>37</x:v>
      </x:c>
      <x:c r="AC901" s="139" t="str">
        <x:v>PLASTIC SHEET PRINT</x:v>
      </x:c>
      <x:c r="AD901" s="145" t="n">
        <x:v>1400</x:v>
      </x:c>
      <x:c r="AE901" s="147" t="str">
        <x:v>Merged across PDFs — Exact/source-linked match</x:v>
      </x:c>
      <x:c r="AF901" s="147" t="str">
        <x:v>Exact WS RATES.pdf name</x:v>
      </x:c>
      <x:c r="AG901" s="147" t="str">
        <x:v>Exact WS RATES.pdf category</x:v>
      </x:c>
      <x:c r="AH901" s="139" t="str">
        <x:v>WS-RATES:25:37</x:v>
      </x:c>
      <x:c r="AI901" s="146"/>
      <x:c r="AJ901" s="146"/>
      <x:c r="AK901" s="146"/>
      <x:c r="AL901" s="146"/>
      <x:c r="AM901" s="146"/>
      <x:c r="AN901" s="147" t="str"/>
    </x:row>
    <x:row r="902">
      <x:c r="A902" s="139" t="str">
        <x:v>RS-000901</x:v>
      </x:c>
      <x:c r="B902" s="147" t="str">
        <x:v>GMSA GUN ROD L (PKT)</x:v>
      </x:c>
      <x:c r="C902" s="139" t="str">
        <x:v>GLUE GUN ROD</x:v>
      </x:c>
      <x:c r="D902" s="139" t="str">
        <x:v>Wholesale/Bulk</x:v>
      </x:c>
      <x:c r="E902" s="147" t="str">
        <x:v>From initial classified workbook</x:v>
      </x:c>
      <x:c r="F902" s="139" t="str">
        <x:v>Piece</x:v>
      </x:c>
      <x:c r="G902" s="139"/>
      <x:c r="H902" s="139" t="str">
        <x:v>Not stated</x:v>
      </x:c>
      <x:c r="I902" s="139" t="str">
        <x:v>PKR</x:v>
      </x:c>
      <x:c r="J902" s="140" t="n">
        <x:v>1080</x:v>
      </x:c>
      <x:c r="K902" s="140" t="n">
        <x:v>800</x:v>
      </x:c>
      <x:c r="L902" s="140" t="n">
        <x:v>1080</x:v>
      </x:c>
      <x:c r="M902" s="140" t="n">
        <x:v>800</x:v>
      </x:c>
      <x:c r="N902" s="141" t="n">
        <x:f>L902-M902</x:f>
        <x:v>280</x:v>
      </x:c>
      <x:c r="O902" s="142" t="n">
        <x:f>IF(L902&gt;0,N902/L902,"")</x:f>
        <x:v>0.25925925925925924</x:v>
      </x:c>
      <x:c r="P902" s="142" t="n">
        <x:f>IF(M902&gt;0,N902/M902,"")</x:f>
        <x:v>0.35</x:v>
      </x:c>
      <x:c r="Q902" s="141" t="n">
        <x:f>ROUND(L902*(1+'Assumptions'!$B$7)/'Assumptions'!$B$9,0)*'Assumptions'!$B$9</x:f>
        <x:v>1190</x:v>
      </x:c>
      <x:c r="R902" s="141" t="n">
        <x:f>Q902-M902</x:f>
        <x:v>390</x:v>
      </x:c>
      <x:c r="S902" s="143" t="n">
        <x:f>'Assumptions'!$B$8</x:f>
        <x:v>12</x:v>
      </x:c>
      <x:c r="T902" s="141" t="n">
        <x:f>N902*S902</x:f>
        <x:v>3360</x:v>
      </x:c>
      <x:c r="U902" s="139" t="str">
        <x:v>Source Valid</x:v>
      </x:c>
      <x:c r="V902" s="139" t="str">
        <x:v>High</x:v>
      </x:c>
      <x:c r="W902" s="147" t="str">
        <x:v>Source wholesale and buying prices retained</x:v>
      </x:c>
      <x:c r="X902" s="139" t="str">
        <x:v>Ready</x:v>
      </x:c>
      <x:c r="Y902" s="144" t="b">
        <x:v>1</x:v>
      </x:c>
      <x:c r="Z902" s="139" t="str">
        <x:v>WS RATES.pdf</x:v>
      </x:c>
      <x:c r="AA902" s="139" t="n">
        <x:v>26</x:v>
      </x:c>
      <x:c r="AB902" s="139" t="n">
        <x:v>2</x:v>
      </x:c>
      <x:c r="AC902" s="139" t="str">
        <x:v>GMSA GUN ROD L (PKT)</x:v>
      </x:c>
      <x:c r="AD902" s="145" t="n">
        <x:v>1080</x:v>
      </x:c>
      <x:c r="AE902" s="147" t="str">
        <x:v>Merged across PDFs — Exact/source-linked match</x:v>
      </x:c>
      <x:c r="AF902" s="147" t="str">
        <x:v>Exact WS RATES.pdf name</x:v>
      </x:c>
      <x:c r="AG902" s="147" t="str">
        <x:v>Exact WS RATES.pdf category</x:v>
      </x:c>
      <x:c r="AH902" s="139" t="str">
        <x:v>WS-RATES:26:2</x:v>
      </x:c>
      <x:c r="AI902" s="146"/>
      <x:c r="AJ902" s="146"/>
      <x:c r="AK902" s="146"/>
      <x:c r="AL902" s="146"/>
      <x:c r="AM902" s="146"/>
      <x:c r="AN902" s="147" t="str"/>
    </x:row>
    <x:row r="903">
      <x:c r="A903" s="139" t="str">
        <x:v>RS-000902</x:v>
      </x:c>
      <x:c r="B903" s="147" t="str">
        <x:v>WAMIQ POSTER COLOUR 30ML</x:v>
      </x:c>
      <x:c r="C903" s="139" t="str">
        <x:v>POSTER COLORS</x:v>
      </x:c>
      <x:c r="D903" s="139" t="str">
        <x:v>Both</x:v>
      </x:c>
      <x:c r="E903" s="147" t="str">
        <x:v>From initial classified workbook</x:v>
      </x:c>
      <x:c r="F903" s="139" t="str">
        <x:v>Piece</x:v>
      </x:c>
      <x:c r="G903" s="139"/>
      <x:c r="H903" s="139" t="str">
        <x:v>Not stated</x:v>
      </x:c>
      <x:c r="I903" s="139" t="str">
        <x:v>PKR</x:v>
      </x:c>
      <x:c r="J903" s="140" t="n">
        <x:v>380</x:v>
      </x:c>
      <x:c r="K903" s="140" t="n">
        <x:v>340</x:v>
      </x:c>
      <x:c r="L903" s="140" t="n">
        <x:v>380</x:v>
      </x:c>
      <x:c r="M903" s="140" t="n">
        <x:v>340</x:v>
      </x:c>
      <x:c r="N903" s="141" t="n">
        <x:f>L903-M903</x:f>
        <x:v>40</x:v>
      </x:c>
      <x:c r="O903" s="142" t="n">
        <x:f>IF(L903&gt;0,N903/L903,"")</x:f>
        <x:v>0.10526315789473684</x:v>
      </x:c>
      <x:c r="P903" s="142" t="n">
        <x:f>IF(M903&gt;0,N903/M903,"")</x:f>
        <x:v>0.11764705882352941</x:v>
      </x:c>
      <x:c r="Q903" s="141" t="n">
        <x:f>ROUND(L903*(1+'Assumptions'!$B$7)/'Assumptions'!$B$9,0)*'Assumptions'!$B$9</x:f>
        <x:v>420</x:v>
      </x:c>
      <x:c r="R903" s="141" t="n">
        <x:f>Q903-M903</x:f>
        <x:v>80</x:v>
      </x:c>
      <x:c r="S903" s="143" t="n">
        <x:f>'Assumptions'!$B$8</x:f>
        <x:v>12</x:v>
      </x:c>
      <x:c r="T903" s="141" t="n">
        <x:f>N903*S903</x:f>
        <x:v>480</x:v>
      </x:c>
      <x:c r="U903" s="139" t="str">
        <x:v>Source Valid</x:v>
      </x:c>
      <x:c r="V903" s="139" t="str">
        <x:v>High</x:v>
      </x:c>
      <x:c r="W903" s="147" t="str">
        <x:v>Source wholesale and buying prices retained</x:v>
      </x:c>
      <x:c r="X903" s="139" t="str">
        <x:v>Ready</x:v>
      </x:c>
      <x:c r="Y903" s="144" t="b">
        <x:v>1</x:v>
      </x:c>
      <x:c r="Z903" s="139" t="str">
        <x:v>WS RATES.pdf</x:v>
      </x:c>
      <x:c r="AA903" s="139" t="n">
        <x:v>26</x:v>
      </x:c>
      <x:c r="AB903" s="139" t="n">
        <x:v>3</x:v>
      </x:c>
      <x:c r="AC903" s="139" t="str">
        <x:v>WAMIQ POSTER COLOUR 30</x:v>
      </x:c>
      <x:c r="AD903" s="145" t="n">
        <x:v>380</x:v>
      </x:c>
      <x:c r="AE903" s="147" t="str">
        <x:v>Merged across PDFs — Truncated-name completion</x:v>
      </x:c>
      <x:c r="AF903" s="147" t="str">
        <x:v>Completed/updated from WS RATES.pdf</x:v>
      </x:c>
      <x:c r="AG903" s="147" t="str">
        <x:v>Exact WS RATES.pdf category</x:v>
      </x:c>
      <x:c r="AH903" s="139" t="str">
        <x:v>WS-RATES:26:3</x:v>
      </x:c>
      <x:c r="AI903" s="146"/>
      <x:c r="AJ903" s="146"/>
      <x:c r="AK903" s="146"/>
      <x:c r="AL903" s="146"/>
      <x:c r="AM903" s="146"/>
      <x:c r="AN903" s="147" t="str"/>
    </x:row>
    <x:row r="904">
      <x:c r="A904" s="139" t="str">
        <x:v>RS-000903</x:v>
      </x:c>
      <x:c r="B904" s="147" t="str">
        <x:v>DUX 666 PENCIL</x:v>
      </x:c>
      <x:c r="C904" s="139" t="str">
        <x:v>PENCILS</x:v>
      </x:c>
      <x:c r="D904" s="139" t="str">
        <x:v>Both</x:v>
      </x:c>
      <x:c r="E904" s="147" t="str">
        <x:v>From initial classified workbook</x:v>
      </x:c>
      <x:c r="F904" s="139" t="str">
        <x:v>Piece</x:v>
      </x:c>
      <x:c r="G904" s="139"/>
      <x:c r="H904" s="139" t="str">
        <x:v>Not stated</x:v>
      </x:c>
      <x:c r="I904" s="139" t="str">
        <x:v>PKR</x:v>
      </x:c>
      <x:c r="J904" s="140" t="n">
        <x:v>770</x:v>
      </x:c>
      <x:c r="K904" s="140" t="n">
        <x:v>750</x:v>
      </x:c>
      <x:c r="L904" s="140" t="n">
        <x:v>770</x:v>
      </x:c>
      <x:c r="M904" s="140" t="n">
        <x:v>750</x:v>
      </x:c>
      <x:c r="N904" s="141" t="n">
        <x:f>L904-M904</x:f>
        <x:v>20</x:v>
      </x:c>
      <x:c r="O904" s="142" t="n">
        <x:f>IF(L904&gt;0,N904/L904,"")</x:f>
        <x:v>0.025974025974025976</x:v>
      </x:c>
      <x:c r="P904" s="142" t="n">
        <x:f>IF(M904&gt;0,N904/M904,"")</x:f>
        <x:v>0.02666666666666667</x:v>
      </x:c>
      <x:c r="Q904" s="141" t="n">
        <x:f>ROUND(L904*(1+'Assumptions'!$B$7)/'Assumptions'!$B$9,0)*'Assumptions'!$B$9</x:f>
        <x:v>845</x:v>
      </x:c>
      <x:c r="R904" s="141" t="n">
        <x:f>Q904-M904</x:f>
        <x:v>95</x:v>
      </x:c>
      <x:c r="S904" s="143" t="n">
        <x:f>'Assumptions'!$B$8</x:f>
        <x:v>12</x:v>
      </x:c>
      <x:c r="T904" s="141" t="n">
        <x:f>N904*S904</x:f>
        <x:v>240</x:v>
      </x:c>
      <x:c r="U904" s="139" t="str">
        <x:v>Source Valid</x:v>
      </x:c>
      <x:c r="V904" s="139" t="str">
        <x:v>High</x:v>
      </x:c>
      <x:c r="W904" s="147" t="str">
        <x:v>Source wholesale and buying prices retained</x:v>
      </x:c>
      <x:c r="X904" s="139" t="str">
        <x:v>Ready</x:v>
      </x:c>
      <x:c r="Y904" s="144" t="b">
        <x:v>1</x:v>
      </x:c>
      <x:c r="Z904" s="139" t="str">
        <x:v>WS RATES.pdf</x:v>
      </x:c>
      <x:c r="AA904" s="139" t="n">
        <x:v>26</x:v>
      </x:c>
      <x:c r="AB904" s="139" t="n">
        <x:v>4</x:v>
      </x:c>
      <x:c r="AC904" s="139" t="str">
        <x:v>DUX 666 PENCIL</x:v>
      </x:c>
      <x:c r="AD904" s="145" t="n">
        <x:v>770</x:v>
      </x:c>
      <x:c r="AE904" s="147" t="str">
        <x:v>Merged across PDFs — Exact/source-linked match</x:v>
      </x:c>
      <x:c r="AF904" s="147" t="str">
        <x:v>Exact WS RATES.pdf name</x:v>
      </x:c>
      <x:c r="AG904" s="147" t="str">
        <x:v>Exact WS RATES.pdf category</x:v>
      </x:c>
      <x:c r="AH904" s="139" t="str">
        <x:v>WS-RATES:26:4</x:v>
      </x:c>
      <x:c r="AI904" s="146"/>
      <x:c r="AJ904" s="146"/>
      <x:c r="AK904" s="146"/>
      <x:c r="AL904" s="146"/>
      <x:c r="AM904" s="146"/>
      <x:c r="AN904" s="147" t="str"/>
    </x:row>
    <x:row r="905">
      <x:c r="A905" s="139" t="str">
        <x:v>RS-000904</x:v>
      </x:c>
      <x:c r="B905" s="147" t="str">
        <x:v>CUBE KEY CHAIN</x:v>
      </x:c>
      <x:c r="C905" s="139" t="str">
        <x:v>CHINA</x:v>
      </x:c>
      <x:c r="D905" s="139" t="str">
        <x:v>Both</x:v>
      </x:c>
      <x:c r="E905" s="147" t="str">
        <x:v>From initial classified workbook</x:v>
      </x:c>
      <x:c r="F905" s="139" t="str">
        <x:v>Piece</x:v>
      </x:c>
      <x:c r="G905" s="139"/>
      <x:c r="H905" s="139" t="str">
        <x:v>Not stated</x:v>
      </x:c>
      <x:c r="I905" s="139" t="str">
        <x:v>PKR</x:v>
      </x:c>
      <x:c r="J905" s="140" t="n">
        <x:v>456</x:v>
      </x:c>
      <x:c r="K905" s="140" t="n">
        <x:v>410</x:v>
      </x:c>
      <x:c r="L905" s="140" t="n">
        <x:v>456</x:v>
      </x:c>
      <x:c r="M905" s="140" t="n">
        <x:v>410</x:v>
      </x:c>
      <x:c r="N905" s="141" t="n">
        <x:f>L905-M905</x:f>
        <x:v>46</x:v>
      </x:c>
      <x:c r="O905" s="142" t="n">
        <x:f>IF(L905&gt;0,N905/L905,"")</x:f>
        <x:v>0.10087719298245613</x:v>
      </x:c>
      <x:c r="P905" s="142" t="n">
        <x:f>IF(M905&gt;0,N905/M905,"")</x:f>
        <x:v>0.11219512195121951</x:v>
      </x:c>
      <x:c r="Q905" s="141" t="n">
        <x:f>ROUND(L905*(1+'Assumptions'!$B$7)/'Assumptions'!$B$9,0)*'Assumptions'!$B$9</x:f>
        <x:v>500</x:v>
      </x:c>
      <x:c r="R905" s="141" t="n">
        <x:f>Q905-M905</x:f>
        <x:v>90</x:v>
      </x:c>
      <x:c r="S905" s="143" t="n">
        <x:f>'Assumptions'!$B$8</x:f>
        <x:v>12</x:v>
      </x:c>
      <x:c r="T905" s="141" t="n">
        <x:f>N905*S905</x:f>
        <x:v>552</x:v>
      </x:c>
      <x:c r="U905" s="139" t="str">
        <x:v>Source Valid</x:v>
      </x:c>
      <x:c r="V905" s="139" t="str">
        <x:v>High</x:v>
      </x:c>
      <x:c r="W905" s="147" t="str">
        <x:v>Source wholesale and buying prices retained</x:v>
      </x:c>
      <x:c r="X905" s="139" t="str">
        <x:v>Ready</x:v>
      </x:c>
      <x:c r="Y905" s="144" t="b">
        <x:v>1</x:v>
      </x:c>
      <x:c r="Z905" s="139" t="str">
        <x:v>WS RATES.pdf</x:v>
      </x:c>
      <x:c r="AA905" s="139" t="n">
        <x:v>26</x:v>
      </x:c>
      <x:c r="AB905" s="139" t="n">
        <x:v>5</x:v>
      </x:c>
      <x:c r="AC905" s="139" t="str">
        <x:v>CUBE KEY CHAIN</x:v>
      </x:c>
      <x:c r="AD905" s="145" t="n">
        <x:v>456</x:v>
      </x:c>
      <x:c r="AE905" s="147" t="str">
        <x:v>Merged across PDFs — Exact/source-linked match</x:v>
      </x:c>
      <x:c r="AF905" s="147" t="str">
        <x:v>Exact WS RATES.pdf name</x:v>
      </x:c>
      <x:c r="AG905" s="147" t="str">
        <x:v>Exact WS RATES.pdf category</x:v>
      </x:c>
      <x:c r="AH905" s="139" t="str">
        <x:v>WS-RATES:26:5</x:v>
      </x:c>
      <x:c r="AI905" s="146"/>
      <x:c r="AJ905" s="146"/>
      <x:c r="AK905" s="146"/>
      <x:c r="AL905" s="146"/>
      <x:c r="AM905" s="146"/>
      <x:c r="AN905" s="147" t="str"/>
    </x:row>
    <x:row r="906">
      <x:c r="A906" s="139" t="str">
        <x:v>RS-000905</x:v>
      </x:c>
      <x:c r="B906" s="147" t="str">
        <x:v>340 NUMBER A4 NEAT REGISTER</x:v>
      </x:c>
      <x:c r="C906" s="139" t="str">
        <x:v>REGISTERS</x:v>
      </x:c>
      <x:c r="D906" s="139" t="str">
        <x:v>Both</x:v>
      </x:c>
      <x:c r="E906" s="147" t="str">
        <x:v>From initial classified workbook</x:v>
      </x:c>
      <x:c r="F906" s="139" t="str">
        <x:v>Piece</x:v>
      </x:c>
      <x:c r="G906" s="139"/>
      <x:c r="H906" s="139" t="str">
        <x:v>Not stated</x:v>
      </x:c>
      <x:c r="I906" s="139" t="str">
        <x:v>PKR</x:v>
      </x:c>
      <x:c r="J906" s="140" t="n">
        <x:v>170</x:v>
      </x:c>
      <x:c r="K906" s="140" t="n">
        <x:v>160</x:v>
      </x:c>
      <x:c r="L906" s="140" t="n">
        <x:v>170</x:v>
      </x:c>
      <x:c r="M906" s="140" t="n">
        <x:v>160</x:v>
      </x:c>
      <x:c r="N906" s="141" t="n">
        <x:f>L906-M906</x:f>
        <x:v>10</x:v>
      </x:c>
      <x:c r="O906" s="142" t="n">
        <x:f>IF(L906&gt;0,N906/L906,"")</x:f>
        <x:v>0.058823529411764705</x:v>
      </x:c>
      <x:c r="P906" s="142" t="n">
        <x:f>IF(M906&gt;0,N906/M906,"")</x:f>
        <x:v>0.0625</x:v>
      </x:c>
      <x:c r="Q906" s="141" t="n">
        <x:f>ROUND(L906*(1+'Assumptions'!$B$7)/'Assumptions'!$B$9,0)*'Assumptions'!$B$9</x:f>
        <x:v>185</x:v>
      </x:c>
      <x:c r="R906" s="141" t="n">
        <x:f>Q906-M906</x:f>
        <x:v>25</x:v>
      </x:c>
      <x:c r="S906" s="143" t="n">
        <x:f>'Assumptions'!$B$8</x:f>
        <x:v>12</x:v>
      </x:c>
      <x:c r="T906" s="141" t="n">
        <x:f>N906*S906</x:f>
        <x:v>120</x:v>
      </x:c>
      <x:c r="U906" s="139" t="str">
        <x:v>Source Valid</x:v>
      </x:c>
      <x:c r="V906" s="139" t="str">
        <x:v>High</x:v>
      </x:c>
      <x:c r="W906" s="147" t="str">
        <x:v>Source wholesale and buying prices retained</x:v>
      </x:c>
      <x:c r="X906" s="139" t="str">
        <x:v>Ready</x:v>
      </x:c>
      <x:c r="Y906" s="144" t="b">
        <x:v>1</x:v>
      </x:c>
      <x:c r="Z906" s="139" t="str">
        <x:v>WS RATES.pdf</x:v>
      </x:c>
      <x:c r="AA906" s="139" t="n">
        <x:v>26</x:v>
      </x:c>
      <x:c r="AB906" s="139" t="n">
        <x:v>6</x:v>
      </x:c>
      <x:c r="AC906" s="139" t="str">
        <x:v>340 NUMBER A4 NEAT REGIS</x:v>
      </x:c>
      <x:c r="AD906" s="145" t="n">
        <x:v>170</x:v>
      </x:c>
      <x:c r="AE906" s="147" t="str">
        <x:v>Merged across PDFs — Truncated-name completion</x:v>
      </x:c>
      <x:c r="AF906" s="147" t="str">
        <x:v>Completed/updated from WS RATES.pdf</x:v>
      </x:c>
      <x:c r="AG906" s="147" t="str">
        <x:v>Exact WS RATES.pdf category</x:v>
      </x:c>
      <x:c r="AH906" s="139" t="str">
        <x:v>WS-RATES:26:6</x:v>
      </x:c>
      <x:c r="AI906" s="146"/>
      <x:c r="AJ906" s="146"/>
      <x:c r="AK906" s="146"/>
      <x:c r="AL906" s="146"/>
      <x:c r="AM906" s="146"/>
      <x:c r="AN906" s="147" t="str"/>
    </x:row>
    <x:row r="907">
      <x:c r="A907" s="139" t="str">
        <x:v>RS-000906</x:v>
      </x:c>
      <x:c r="B907" s="147" t="str">
        <x:v>POUCH NO 150</x:v>
      </x:c>
      <x:c r="C907" s="139" t="str">
        <x:v>POUCH</x:v>
      </x:c>
      <x:c r="D907" s="139" t="str">
        <x:v>Both</x:v>
      </x:c>
      <x:c r="E907" s="147" t="str">
        <x:v>From initial classified workbook</x:v>
      </x:c>
      <x:c r="F907" s="139" t="str">
        <x:v>Piece</x:v>
      </x:c>
      <x:c r="G907" s="139"/>
      <x:c r="H907" s="139" t="str">
        <x:v>Not stated</x:v>
      </x:c>
      <x:c r="I907" s="139" t="str">
        <x:v>PKR</x:v>
      </x:c>
      <x:c r="J907" s="140" t="n">
        <x:v>150</x:v>
      </x:c>
      <x:c r="K907" s="140" t="n">
        <x:v>0</x:v>
      </x:c>
      <x:c r="L907" s="140" t="n">
        <x:v>150</x:v>
      </x:c>
      <x:c r="M907" s="140" t="n">
        <x:v>127</x:v>
      </x:c>
      <x:c r="N907" s="141" t="n">
        <x:f>L907-M907</x:f>
        <x:v>23</x:v>
      </x:c>
      <x:c r="O907" s="142" t="n">
        <x:f>IF(L907&gt;0,N907/L907,"")</x:f>
        <x:v>0.15333333333333332</x:v>
      </x:c>
      <x:c r="P907" s="142" t="n">
        <x:f>IF(M907&gt;0,N907/M907,"")</x:f>
        <x:v>0.18110236220472442</x:v>
      </x:c>
      <x:c r="Q907" s="141" t="n">
        <x:f>ROUND(L907*(1+'Assumptions'!$B$7)/'Assumptions'!$B$9,0)*'Assumptions'!$B$9</x:f>
        <x:v>165</x:v>
      </x:c>
      <x:c r="R907" s="141" t="n">
        <x:f>Q907-M907</x:f>
        <x:v>38</x:v>
      </x:c>
      <x:c r="S907" s="143" t="n">
        <x:f>'Assumptions'!$B$8</x:f>
        <x:v>12</x:v>
      </x:c>
      <x:c r="T907" s="141" t="n">
        <x:f>N907*S907</x:f>
        <x:v>276</x:v>
      </x:c>
      <x:c r="U907" s="139" t="str">
        <x:v>Mocked Buying</x:v>
      </x:c>
      <x:c r="V907" s="139" t="str">
        <x:v>Mock</x:v>
      </x:c>
      <x:c r="W907" s="147" t="str">
        <x:v>Buying price derived from wholesale price and category median margin</x:v>
      </x:c>
      <x:c r="X907" s="139" t="str">
        <x:v>Ready with Mock Price</x:v>
      </x:c>
      <x:c r="Y907" s="144" t="b">
        <x:v>1</x:v>
      </x:c>
      <x:c r="Z907" s="139" t="str">
        <x:v>WS RATES.pdf</x:v>
      </x:c>
      <x:c r="AA907" s="139" t="n">
        <x:v>26</x:v>
      </x:c>
      <x:c r="AB907" s="139" t="n">
        <x:v>7</x:v>
      </x:c>
      <x:c r="AC907" s="139" t="str">
        <x:v>POUCH NO 150</x:v>
      </x:c>
      <x:c r="AD907" s="145" t="n">
        <x:v>150</x:v>
      </x:c>
      <x:c r="AE907" s="147" t="str">
        <x:v>Merged across PDFs — Exact/source-linked match</x:v>
      </x:c>
      <x:c r="AF907" s="147" t="str">
        <x:v>Exact WS RATES.pdf name</x:v>
      </x:c>
      <x:c r="AG907" s="147" t="str">
        <x:v>Exact WS RATES.pdf category</x:v>
      </x:c>
      <x:c r="AH907" s="139" t="str">
        <x:v>WS-RATES:26:7</x:v>
      </x:c>
      <x:c r="AI907" s="146"/>
      <x:c r="AJ907" s="146"/>
      <x:c r="AK907" s="146"/>
      <x:c r="AL907" s="146"/>
      <x:c r="AM907" s="146"/>
      <x:c r="AN907" s="147" t="str">
        <x:v>Buying price derived from wholesale price and category median margin</x:v>
      </x:c>
    </x:row>
    <x:row r="908">
      <x:c r="A908" s="139" t="str">
        <x:v>RS-000907</x:v>
      </x:c>
      <x:c r="B908" s="147" t="str">
        <x:v>DRAWING COPY SDN 2</x:v>
      </x:c>
      <x:c r="C908" s="139" t="str">
        <x:v>drawing copy</x:v>
      </x:c>
      <x:c r="D908" s="139" t="str">
        <x:v>Both</x:v>
      </x:c>
      <x:c r="E908" s="147" t="str">
        <x:v>From initial classified workbook</x:v>
      </x:c>
      <x:c r="F908" s="139" t="str">
        <x:v>Piece</x:v>
      </x:c>
      <x:c r="G908" s="139"/>
      <x:c r="H908" s="139" t="str">
        <x:v>Not stated</x:v>
      </x:c>
      <x:c r="I908" s="139" t="str">
        <x:v>PKR</x:v>
      </x:c>
      <x:c r="J908" s="140" t="n">
        <x:v>50</x:v>
      </x:c>
      <x:c r="K908" s="140" t="n">
        <x:v>42</x:v>
      </x:c>
      <x:c r="L908" s="140" t="n">
        <x:v>50</x:v>
      </x:c>
      <x:c r="M908" s="140" t="n">
        <x:v>42</x:v>
      </x:c>
      <x:c r="N908" s="141" t="n">
        <x:f>L908-M908</x:f>
        <x:v>8</x:v>
      </x:c>
      <x:c r="O908" s="142" t="n">
        <x:f>IF(L908&gt;0,N908/L908,"")</x:f>
        <x:v>0.16</x:v>
      </x:c>
      <x:c r="P908" s="142" t="n">
        <x:f>IF(M908&gt;0,N908/M908,"")</x:f>
        <x:v>0.19047619047619047</x:v>
      </x:c>
      <x:c r="Q908" s="141" t="n">
        <x:f>ROUND(L908*(1+'Assumptions'!$B$7)/'Assumptions'!$B$9,0)*'Assumptions'!$B$9</x:f>
        <x:v>55</x:v>
      </x:c>
      <x:c r="R908" s="141" t="n">
        <x:f>Q908-M908</x:f>
        <x:v>13</x:v>
      </x:c>
      <x:c r="S908" s="143" t="n">
        <x:f>'Assumptions'!$B$8</x:f>
        <x:v>12</x:v>
      </x:c>
      <x:c r="T908" s="141" t="n">
        <x:f>N908*S908</x:f>
        <x:v>96</x:v>
      </x:c>
      <x:c r="U908" s="139" t="str">
        <x:v>Source Valid</x:v>
      </x:c>
      <x:c r="V908" s="139" t="str">
        <x:v>High</x:v>
      </x:c>
      <x:c r="W908" s="147" t="str">
        <x:v>Source wholesale and buying prices retained</x:v>
      </x:c>
      <x:c r="X908" s="139" t="str">
        <x:v>Ready</x:v>
      </x:c>
      <x:c r="Y908" s="144" t="b">
        <x:v>1</x:v>
      </x:c>
      <x:c r="Z908" s="139" t="str">
        <x:v>WS RATES.pdf</x:v>
      </x:c>
      <x:c r="AA908" s="139" t="n">
        <x:v>26</x:v>
      </x:c>
      <x:c r="AB908" s="139" t="n">
        <x:v>8</x:v>
      </x:c>
      <x:c r="AC908" s="139" t="str">
        <x:v>DRAWING COPY SDN 2</x:v>
      </x:c>
      <x:c r="AD908" s="145" t="n">
        <x:v>50</x:v>
      </x:c>
      <x:c r="AE908" s="147" t="str">
        <x:v>Merged across PDFs — Exact/source-linked match</x:v>
      </x:c>
      <x:c r="AF908" s="147" t="str">
        <x:v>Exact WS RATES.pdf name</x:v>
      </x:c>
      <x:c r="AG908" s="147" t="str">
        <x:v>Exact WS RATES.pdf category</x:v>
      </x:c>
      <x:c r="AH908" s="139" t="str">
        <x:v>WS-RATES:26:8</x:v>
      </x:c>
      <x:c r="AI908" s="146"/>
      <x:c r="AJ908" s="146"/>
      <x:c r="AK908" s="146"/>
      <x:c r="AL908" s="146"/>
      <x:c r="AM908" s="146"/>
      <x:c r="AN908" s="147" t="str"/>
    </x:row>
    <x:row r="909">
      <x:c r="A909" s="139" t="str">
        <x:v>RS-000908</x:v>
      </x:c>
      <x:c r="B909" s="147" t="str">
        <x:v>100 NUMBER POUCH</x:v>
      </x:c>
      <x:c r="C909" s="139" t="str">
        <x:v>POUCH</x:v>
      </x:c>
      <x:c r="D909" s="139" t="str">
        <x:v>Both</x:v>
      </x:c>
      <x:c r="E909" s="147" t="str">
        <x:v>From initial classified workbook</x:v>
      </x:c>
      <x:c r="F909" s="139" t="str">
        <x:v>Piece</x:v>
      </x:c>
      <x:c r="G909" s="139"/>
      <x:c r="H909" s="139" t="str">
        <x:v>Not stated</x:v>
      </x:c>
      <x:c r="I909" s="139" t="str">
        <x:v>PKR</x:v>
      </x:c>
      <x:c r="J909" s="140" t="n">
        <x:v>100</x:v>
      </x:c>
      <x:c r="K909" s="140" t="n">
        <x:v>80</x:v>
      </x:c>
      <x:c r="L909" s="140" t="n">
        <x:v>100</x:v>
      </x:c>
      <x:c r="M909" s="140" t="n">
        <x:v>80</x:v>
      </x:c>
      <x:c r="N909" s="141" t="n">
        <x:f>L909-M909</x:f>
        <x:v>20</x:v>
      </x:c>
      <x:c r="O909" s="142" t="n">
        <x:f>IF(L909&gt;0,N909/L909,"")</x:f>
        <x:v>0.2</x:v>
      </x:c>
      <x:c r="P909" s="142" t="n">
        <x:f>IF(M909&gt;0,N909/M909,"")</x:f>
        <x:v>0.25</x:v>
      </x:c>
      <x:c r="Q909" s="141" t="n">
        <x:f>ROUND(L909*(1+'Assumptions'!$B$7)/'Assumptions'!$B$9,0)*'Assumptions'!$B$9</x:f>
        <x:v>110</x:v>
      </x:c>
      <x:c r="R909" s="141" t="n">
        <x:f>Q909-M909</x:f>
        <x:v>30</x:v>
      </x:c>
      <x:c r="S909" s="143" t="n">
        <x:f>'Assumptions'!$B$8</x:f>
        <x:v>12</x:v>
      </x:c>
      <x:c r="T909" s="141" t="n">
        <x:f>N909*S909</x:f>
        <x:v>240</x:v>
      </x:c>
      <x:c r="U909" s="139" t="str">
        <x:v>Source Valid</x:v>
      </x:c>
      <x:c r="V909" s="139" t="str">
        <x:v>High</x:v>
      </x:c>
      <x:c r="W909" s="147" t="str">
        <x:v>Source wholesale and buying prices retained</x:v>
      </x:c>
      <x:c r="X909" s="139" t="str">
        <x:v>Ready</x:v>
      </x:c>
      <x:c r="Y909" s="144" t="b">
        <x:v>1</x:v>
      </x:c>
      <x:c r="Z909" s="139" t="str">
        <x:v>WS RATES.pdf</x:v>
      </x:c>
      <x:c r="AA909" s="139" t="n">
        <x:v>26</x:v>
      </x:c>
      <x:c r="AB909" s="139" t="n">
        <x:v>9</x:v>
      </x:c>
      <x:c r="AC909" s="139" t="str">
        <x:v>100 NUMBER POUCH</x:v>
      </x:c>
      <x:c r="AD909" s="145" t="n">
        <x:v>100</x:v>
      </x:c>
      <x:c r="AE909" s="147" t="str">
        <x:v>Merged across PDFs — Exact/source-linked match</x:v>
      </x:c>
      <x:c r="AF909" s="147" t="str">
        <x:v>Exact WS RATES.pdf name</x:v>
      </x:c>
      <x:c r="AG909" s="147" t="str">
        <x:v>Exact WS RATES.pdf category</x:v>
      </x:c>
      <x:c r="AH909" s="139" t="str">
        <x:v>WS-RATES:26:9</x:v>
      </x:c>
      <x:c r="AI909" s="146"/>
      <x:c r="AJ909" s="146"/>
      <x:c r="AK909" s="146"/>
      <x:c r="AL909" s="146"/>
      <x:c r="AM909" s="146"/>
      <x:c r="AN909" s="147" t="str"/>
    </x:row>
    <x:row r="910">
      <x:c r="A910" s="139" t="str">
        <x:v>RS-000909</x:v>
      </x:c>
      <x:c r="B910" s="147" t="str">
        <x:v>75 NUMBER POUCH</x:v>
      </x:c>
      <x:c r="C910" s="139" t="str">
        <x:v>POUCH</x:v>
      </x:c>
      <x:c r="D910" s="139" t="str">
        <x:v>Both</x:v>
      </x:c>
      <x:c r="E910" s="147" t="str">
        <x:v>From initial classified workbook</x:v>
      </x:c>
      <x:c r="F910" s="139" t="str">
        <x:v>Piece</x:v>
      </x:c>
      <x:c r="G910" s="139"/>
      <x:c r="H910" s="139" t="str">
        <x:v>Not stated</x:v>
      </x:c>
      <x:c r="I910" s="139" t="str">
        <x:v>PKR</x:v>
      </x:c>
      <x:c r="J910" s="140" t="n">
        <x:v>75</x:v>
      </x:c>
      <x:c r="K910" s="140" t="n">
        <x:v>65</x:v>
      </x:c>
      <x:c r="L910" s="140" t="n">
        <x:v>75</x:v>
      </x:c>
      <x:c r="M910" s="140" t="n">
        <x:v>65</x:v>
      </x:c>
      <x:c r="N910" s="141" t="n">
        <x:f>L910-M910</x:f>
        <x:v>10</x:v>
      </x:c>
      <x:c r="O910" s="142" t="n">
        <x:f>IF(L910&gt;0,N910/L910,"")</x:f>
        <x:v>0.13333333333333333</x:v>
      </x:c>
      <x:c r="P910" s="142" t="n">
        <x:f>IF(M910&gt;0,N910/M910,"")</x:f>
        <x:v>0.15384615384615385</x:v>
      </x:c>
      <x:c r="Q910" s="141" t="n">
        <x:f>ROUND(L910*(1+'Assumptions'!$B$7)/'Assumptions'!$B$9,0)*'Assumptions'!$B$9</x:f>
        <x:v>85</x:v>
      </x:c>
      <x:c r="R910" s="141" t="n">
        <x:f>Q910-M910</x:f>
        <x:v>20</x:v>
      </x:c>
      <x:c r="S910" s="143" t="n">
        <x:f>'Assumptions'!$B$8</x:f>
        <x:v>12</x:v>
      </x:c>
      <x:c r="T910" s="141" t="n">
        <x:f>N910*S910</x:f>
        <x:v>120</x:v>
      </x:c>
      <x:c r="U910" s="139" t="str">
        <x:v>Source Valid</x:v>
      </x:c>
      <x:c r="V910" s="139" t="str">
        <x:v>High</x:v>
      </x:c>
      <x:c r="W910" s="147" t="str">
        <x:v>Source wholesale and buying prices retained</x:v>
      </x:c>
      <x:c r="X910" s="139" t="str">
        <x:v>Ready</x:v>
      </x:c>
      <x:c r="Y910" s="144" t="b">
        <x:v>1</x:v>
      </x:c>
      <x:c r="Z910" s="139" t="str">
        <x:v>WS RATES.pdf</x:v>
      </x:c>
      <x:c r="AA910" s="139" t="n">
        <x:v>26</x:v>
      </x:c>
      <x:c r="AB910" s="139" t="n">
        <x:v>10</x:v>
      </x:c>
      <x:c r="AC910" s="139" t="str">
        <x:v>75 NUMBER POUCH</x:v>
      </x:c>
      <x:c r="AD910" s="145" t="n">
        <x:v>75</x:v>
      </x:c>
      <x:c r="AE910" s="147" t="str">
        <x:v>Merged across PDFs — Exact/source-linked match</x:v>
      </x:c>
      <x:c r="AF910" s="147" t="str">
        <x:v>Exact WS RATES.pdf name</x:v>
      </x:c>
      <x:c r="AG910" s="147" t="str">
        <x:v>Exact WS RATES.pdf category</x:v>
      </x:c>
      <x:c r="AH910" s="139" t="str">
        <x:v>WS-RATES:26:10</x:v>
      </x:c>
      <x:c r="AI910" s="146"/>
      <x:c r="AJ910" s="146"/>
      <x:c r="AK910" s="146"/>
      <x:c r="AL910" s="146"/>
      <x:c r="AM910" s="146"/>
      <x:c r="AN910" s="147" t="str"/>
    </x:row>
    <x:row r="911">
      <x:c r="A911" s="139" t="str">
        <x:v>RS-000910</x:v>
      </x:c>
      <x:c r="B911" s="147" t="str">
        <x:v>GRAPH PAPER</x:v>
      </x:c>
      <x:c r="C911" s="139" t="str">
        <x:v>PAPER</x:v>
      </x:c>
      <x:c r="D911" s="139" t="str">
        <x:v>Both</x:v>
      </x:c>
      <x:c r="E911" s="147" t="str">
        <x:v>From initial classified workbook</x:v>
      </x:c>
      <x:c r="F911" s="139" t="str">
        <x:v>Piece</x:v>
      </x:c>
      <x:c r="G911" s="139"/>
      <x:c r="H911" s="139" t="str">
        <x:v>Not stated</x:v>
      </x:c>
      <x:c r="I911" s="139" t="str">
        <x:v>PKR</x:v>
      </x:c>
      <x:c r="J911" s="140" t="n">
        <x:v>10.5</x:v>
      </x:c>
      <x:c r="K911" s="140" t="n">
        <x:v>9</x:v>
      </x:c>
      <x:c r="L911" s="140" t="n">
        <x:v>10.5</x:v>
      </x:c>
      <x:c r="M911" s="140" t="n">
        <x:v>9</x:v>
      </x:c>
      <x:c r="N911" s="141" t="n">
        <x:f>L911-M911</x:f>
        <x:v>1.5</x:v>
      </x:c>
      <x:c r="O911" s="142" t="n">
        <x:f>IF(L911&gt;0,N911/L911,"")</x:f>
        <x:v>0.14285714285714285</x:v>
      </x:c>
      <x:c r="P911" s="142" t="n">
        <x:f>IF(M911&gt;0,N911/M911,"")</x:f>
        <x:v>0.16666666666666666</x:v>
      </x:c>
      <x:c r="Q911" s="141" t="n">
        <x:f>ROUND(L911*(1+'Assumptions'!$B$7)/'Assumptions'!$B$9,0)*'Assumptions'!$B$9</x:f>
        <x:v>10</x:v>
      </x:c>
      <x:c r="R911" s="141" t="n">
        <x:f>Q911-M911</x:f>
        <x:v>1</x:v>
      </x:c>
      <x:c r="S911" s="143" t="n">
        <x:f>'Assumptions'!$B$8</x:f>
        <x:v>12</x:v>
      </x:c>
      <x:c r="T911" s="141" t="n">
        <x:f>N911*S911</x:f>
        <x:v>18</x:v>
      </x:c>
      <x:c r="U911" s="139" t="str">
        <x:v>Source Valid</x:v>
      </x:c>
      <x:c r="V911" s="139" t="str">
        <x:v>High</x:v>
      </x:c>
      <x:c r="W911" s="147" t="str">
        <x:v>Source wholesale and buying prices retained</x:v>
      </x:c>
      <x:c r="X911" s="139" t="str">
        <x:v>Ready</x:v>
      </x:c>
      <x:c r="Y911" s="144" t="b">
        <x:v>1</x:v>
      </x:c>
      <x:c r="Z911" s="139" t="str">
        <x:v>WS RATES.pdf</x:v>
      </x:c>
      <x:c r="AA911" s="139" t="n">
        <x:v>26</x:v>
      </x:c>
      <x:c r="AB911" s="139" t="n">
        <x:v>11</x:v>
      </x:c>
      <x:c r="AC911" s="139" t="str">
        <x:v>GRAPH PAPER</x:v>
      </x:c>
      <x:c r="AD911" s="145" t="n">
        <x:v>10.5</x:v>
      </x:c>
      <x:c r="AE911" s="147" t="str">
        <x:v>Merged across PDFs — Exact/source-linked match</x:v>
      </x:c>
      <x:c r="AF911" s="147" t="str">
        <x:v>Exact WS RATES.pdf name</x:v>
      </x:c>
      <x:c r="AG911" s="147" t="str">
        <x:v>Exact WS RATES.pdf category</x:v>
      </x:c>
      <x:c r="AH911" s="139" t="str">
        <x:v>WS-RATES:26:11</x:v>
      </x:c>
      <x:c r="AI911" s="146"/>
      <x:c r="AJ911" s="146"/>
      <x:c r="AK911" s="146"/>
      <x:c r="AL911" s="146"/>
      <x:c r="AM911" s="146"/>
      <x:c r="AN911" s="147" t="str"/>
    </x:row>
    <x:row r="912">
      <x:c r="A912" s="139" t="str">
        <x:v>RS-000911</x:v>
      </x:c>
      <x:c r="B912" s="147" t="str">
        <x:v>RING DRAFTING PAD KING SMALL</x:v>
      </x:c>
      <x:c r="C912" s="139" t="str">
        <x:v>CHINA DAIRIES</x:v>
      </x:c>
      <x:c r="D912" s="139" t="str">
        <x:v>Both</x:v>
      </x:c>
      <x:c r="E912" s="147" t="str">
        <x:v>From initial classified workbook</x:v>
      </x:c>
      <x:c r="F912" s="139" t="str">
        <x:v>Piece</x:v>
      </x:c>
      <x:c r="G912" s="139"/>
      <x:c r="H912" s="139" t="str">
        <x:v>Not stated</x:v>
      </x:c>
      <x:c r="I912" s="139" t="str">
        <x:v>PKR</x:v>
      </x:c>
      <x:c r="J912" s="140" t="n">
        <x:v>70</x:v>
      </x:c>
      <x:c r="K912" s="140" t="n">
        <x:v>60</x:v>
      </x:c>
      <x:c r="L912" s="140" t="n">
        <x:v>70</x:v>
      </x:c>
      <x:c r="M912" s="140" t="n">
        <x:v>60</x:v>
      </x:c>
      <x:c r="N912" s="141" t="n">
        <x:f>L912-M912</x:f>
        <x:v>10</x:v>
      </x:c>
      <x:c r="O912" s="142" t="n">
        <x:f>IF(L912&gt;0,N912/L912,"")</x:f>
        <x:v>0.14285714285714285</x:v>
      </x:c>
      <x:c r="P912" s="142" t="n">
        <x:f>IF(M912&gt;0,N912/M912,"")</x:f>
        <x:v>0.16666666666666666</x:v>
      </x:c>
      <x:c r="Q912" s="141" t="n">
        <x:f>ROUND(L912*(1+'Assumptions'!$B$7)/'Assumptions'!$B$9,0)*'Assumptions'!$B$9</x:f>
        <x:v>75</x:v>
      </x:c>
      <x:c r="R912" s="141" t="n">
        <x:f>Q912-M912</x:f>
        <x:v>15</x:v>
      </x:c>
      <x:c r="S912" s="143" t="n">
        <x:f>'Assumptions'!$B$8</x:f>
        <x:v>12</x:v>
      </x:c>
      <x:c r="T912" s="141" t="n">
        <x:f>N912*S912</x:f>
        <x:v>120</x:v>
      </x:c>
      <x:c r="U912" s="139" t="str">
        <x:v>Source Valid</x:v>
      </x:c>
      <x:c r="V912" s="139" t="str">
        <x:v>High</x:v>
      </x:c>
      <x:c r="W912" s="147" t="str">
        <x:v>Source wholesale and buying prices retained</x:v>
      </x:c>
      <x:c r="X912" s="139" t="str">
        <x:v>Ready</x:v>
      </x:c>
      <x:c r="Y912" s="144" t="b">
        <x:v>1</x:v>
      </x:c>
      <x:c r="Z912" s="139" t="str">
        <x:v>WS RATES.pdf</x:v>
      </x:c>
      <x:c r="AA912" s="139" t="n">
        <x:v>26</x:v>
      </x:c>
      <x:c r="AB912" s="139" t="n">
        <x:v>12</x:v>
      </x:c>
      <x:c r="AC912" s="139" t="str">
        <x:v>RING DRAFTING PAD KING S</x:v>
      </x:c>
      <x:c r="AD912" s="145" t="n">
        <x:v>70</x:v>
      </x:c>
      <x:c r="AE912" s="147" t="str">
        <x:v>Merged across PDFs — Truncated-name completion</x:v>
      </x:c>
      <x:c r="AF912" s="147" t="str">
        <x:v>Completed/updated from WS RATES.pdf</x:v>
      </x:c>
      <x:c r="AG912" s="147" t="str">
        <x:v>Exact WS RATES.pdf category</x:v>
      </x:c>
      <x:c r="AH912" s="139" t="str">
        <x:v>WS-RATES:26:12</x:v>
      </x:c>
      <x:c r="AI912" s="146"/>
      <x:c r="AJ912" s="146"/>
      <x:c r="AK912" s="146"/>
      <x:c r="AL912" s="146"/>
      <x:c r="AM912" s="146"/>
      <x:c r="AN912" s="147" t="str"/>
    </x:row>
    <x:row r="913">
      <x:c r="A913" s="139" t="str">
        <x:v>RS-000912</x:v>
      </x:c>
      <x:c r="B913" s="147" t="str">
        <x:v>DUX STAPLER D65</x:v>
      </x:c>
      <x:c r="C913" s="139" t="str">
        <x:v>STAPLERS</x:v>
      </x:c>
      <x:c r="D913" s="139" t="str">
        <x:v>Both</x:v>
      </x:c>
      <x:c r="E913" s="147" t="str">
        <x:v>From initial classified workbook</x:v>
      </x:c>
      <x:c r="F913" s="139" t="str">
        <x:v>Piece</x:v>
      </x:c>
      <x:c r="G913" s="139"/>
      <x:c r="H913" s="139" t="str">
        <x:v>Not stated</x:v>
      </x:c>
      <x:c r="I913" s="139" t="str">
        <x:v>PKR</x:v>
      </x:c>
      <x:c r="J913" s="140" t="n">
        <x:v>300</x:v>
      </x:c>
      <x:c r="K913" s="140" t="n">
        <x:v>280</x:v>
      </x:c>
      <x:c r="L913" s="140" t="n">
        <x:v>300</x:v>
      </x:c>
      <x:c r="M913" s="140" t="n">
        <x:v>280</x:v>
      </x:c>
      <x:c r="N913" s="141" t="n">
        <x:f>L913-M913</x:f>
        <x:v>20</x:v>
      </x:c>
      <x:c r="O913" s="142" t="n">
        <x:f>IF(L913&gt;0,N913/L913,"")</x:f>
        <x:v>0.06666666666666667</x:v>
      </x:c>
      <x:c r="P913" s="142" t="n">
        <x:f>IF(M913&gt;0,N913/M913,"")</x:f>
        <x:v>0.07142857142857142</x:v>
      </x:c>
      <x:c r="Q913" s="141" t="n">
        <x:f>ROUND(L913*(1+'Assumptions'!$B$7)/'Assumptions'!$B$9,0)*'Assumptions'!$B$9</x:f>
        <x:v>330</x:v>
      </x:c>
      <x:c r="R913" s="141" t="n">
        <x:f>Q913-M913</x:f>
        <x:v>50</x:v>
      </x:c>
      <x:c r="S913" s="143" t="n">
        <x:f>'Assumptions'!$B$8</x:f>
        <x:v>12</x:v>
      </x:c>
      <x:c r="T913" s="141" t="n">
        <x:f>N913*S913</x:f>
        <x:v>240</x:v>
      </x:c>
      <x:c r="U913" s="139" t="str">
        <x:v>Source Valid</x:v>
      </x:c>
      <x:c r="V913" s="139" t="str">
        <x:v>High</x:v>
      </x:c>
      <x:c r="W913" s="147" t="str">
        <x:v>Source wholesale and buying prices retained</x:v>
      </x:c>
      <x:c r="X913" s="139" t="str">
        <x:v>Ready</x:v>
      </x:c>
      <x:c r="Y913" s="144" t="b">
        <x:v>1</x:v>
      </x:c>
      <x:c r="Z913" s="139" t="str">
        <x:v>WS RATES.pdf</x:v>
      </x:c>
      <x:c r="AA913" s="139" t="n">
        <x:v>26</x:v>
      </x:c>
      <x:c r="AB913" s="139" t="n">
        <x:v>13</x:v>
      </x:c>
      <x:c r="AC913" s="139" t="str">
        <x:v>DUX STAPLER D65</x:v>
      </x:c>
      <x:c r="AD913" s="145" t="n">
        <x:v>300</x:v>
      </x:c>
      <x:c r="AE913" s="147" t="str">
        <x:v>Merged across PDFs — Exact/source-linked match</x:v>
      </x:c>
      <x:c r="AF913" s="147" t="str">
        <x:v>Exact WS RATES.pdf name</x:v>
      </x:c>
      <x:c r="AG913" s="147" t="str">
        <x:v>Exact WS RATES.pdf category</x:v>
      </x:c>
      <x:c r="AH913" s="139" t="str">
        <x:v>WS-RATES:26:13</x:v>
      </x:c>
      <x:c r="AI913" s="146"/>
      <x:c r="AJ913" s="146"/>
      <x:c r="AK913" s="146"/>
      <x:c r="AL913" s="146"/>
      <x:c r="AM913" s="146"/>
      <x:c r="AN913" s="147" t="str"/>
    </x:row>
    <x:row r="914">
      <x:c r="A914" s="139" t="str">
        <x:v>RS-000913</x:v>
      </x:c>
      <x:c r="B914" s="147" t="str">
        <x:v>DUX INK PEN FLORA</x:v>
      </x:c>
      <x:c r="C914" s="139" t="str">
        <x:v>INK PEN</x:v>
      </x:c>
      <x:c r="D914" s="139" t="str">
        <x:v>Both</x:v>
      </x:c>
      <x:c r="E914" s="147" t="str">
        <x:v>From initial classified workbook</x:v>
      </x:c>
      <x:c r="F914" s="139" t="str">
        <x:v>Piece</x:v>
      </x:c>
      <x:c r="G914" s="139"/>
      <x:c r="H914" s="139" t="str">
        <x:v>Not stated</x:v>
      </x:c>
      <x:c r="I914" s="139" t="str">
        <x:v>PKR</x:v>
      </x:c>
      <x:c r="J914" s="140" t="n">
        <x:v>770</x:v>
      </x:c>
      <x:c r="K914" s="140" t="n">
        <x:v>735</x:v>
      </x:c>
      <x:c r="L914" s="140" t="n">
        <x:v>770</x:v>
      </x:c>
      <x:c r="M914" s="140" t="n">
        <x:v>735</x:v>
      </x:c>
      <x:c r="N914" s="141" t="n">
        <x:f>L914-M914</x:f>
        <x:v>35</x:v>
      </x:c>
      <x:c r="O914" s="142" t="n">
        <x:f>IF(L914&gt;0,N914/L914,"")</x:f>
        <x:v>0.045454545454545456</x:v>
      </x:c>
      <x:c r="P914" s="142" t="n">
        <x:f>IF(M914&gt;0,N914/M914,"")</x:f>
        <x:v>0.047619047619047616</x:v>
      </x:c>
      <x:c r="Q914" s="141" t="n">
        <x:f>ROUND(L914*(1+'Assumptions'!$B$7)/'Assumptions'!$B$9,0)*'Assumptions'!$B$9</x:f>
        <x:v>845</x:v>
      </x:c>
      <x:c r="R914" s="141" t="n">
        <x:f>Q914-M914</x:f>
        <x:v>110</x:v>
      </x:c>
      <x:c r="S914" s="143" t="n">
        <x:f>'Assumptions'!$B$8</x:f>
        <x:v>12</x:v>
      </x:c>
      <x:c r="T914" s="141" t="n">
        <x:f>N914*S914</x:f>
        <x:v>420</x:v>
      </x:c>
      <x:c r="U914" s="139" t="str">
        <x:v>Source Valid</x:v>
      </x:c>
      <x:c r="V914" s="139" t="str">
        <x:v>High</x:v>
      </x:c>
      <x:c r="W914" s="147" t="str">
        <x:v>Source wholesale and buying prices retained</x:v>
      </x:c>
      <x:c r="X914" s="139" t="str">
        <x:v>Ready</x:v>
      </x:c>
      <x:c r="Y914" s="144" t="b">
        <x:v>1</x:v>
      </x:c>
      <x:c r="Z914" s="139" t="str">
        <x:v>WS RATES.pdf</x:v>
      </x:c>
      <x:c r="AA914" s="139" t="n">
        <x:v>26</x:v>
      </x:c>
      <x:c r="AB914" s="139" t="n">
        <x:v>14</x:v>
      </x:c>
      <x:c r="AC914" s="139" t="str">
        <x:v>DUX INK PEN FLORA</x:v>
      </x:c>
      <x:c r="AD914" s="145" t="n">
        <x:v>770</x:v>
      </x:c>
      <x:c r="AE914" s="147" t="str">
        <x:v>Merged across PDFs — Exact/source-linked match</x:v>
      </x:c>
      <x:c r="AF914" s="147" t="str">
        <x:v>Exact WS RATES.pdf name</x:v>
      </x:c>
      <x:c r="AG914" s="147" t="str">
        <x:v>Exact WS RATES.pdf category</x:v>
      </x:c>
      <x:c r="AH914" s="139" t="str">
        <x:v>WS-RATES:26:14</x:v>
      </x:c>
      <x:c r="AI914" s="146"/>
      <x:c r="AJ914" s="146"/>
      <x:c r="AK914" s="146"/>
      <x:c r="AL914" s="146"/>
      <x:c r="AM914" s="146"/>
      <x:c r="AN914" s="147" t="str"/>
    </x:row>
    <x:row r="915">
      <x:c r="A915" s="139" t="str">
        <x:v>RS-000914</x:v>
      </x:c>
      <x:c r="B915" s="147" t="str">
        <x:v>DUX INK PEN PREMIUM</x:v>
      </x:c>
      <x:c r="C915" s="139" t="str">
        <x:v>INK PEN</x:v>
      </x:c>
      <x:c r="D915" s="139" t="str">
        <x:v>Both</x:v>
      </x:c>
      <x:c r="E915" s="147" t="str">
        <x:v>From initial classified workbook</x:v>
      </x:c>
      <x:c r="F915" s="139" t="str">
        <x:v>Piece</x:v>
      </x:c>
      <x:c r="G915" s="139"/>
      <x:c r="H915" s="139" t="str">
        <x:v>Not stated</x:v>
      </x:c>
      <x:c r="I915" s="139" t="str">
        <x:v>PKR</x:v>
      </x:c>
      <x:c r="J915" s="140" t="n">
        <x:v>790</x:v>
      </x:c>
      <x:c r="K915" s="140" t="n">
        <x:v>765</x:v>
      </x:c>
      <x:c r="L915" s="140" t="n">
        <x:v>790</x:v>
      </x:c>
      <x:c r="M915" s="140" t="n">
        <x:v>765</x:v>
      </x:c>
      <x:c r="N915" s="141" t="n">
        <x:f>L915-M915</x:f>
        <x:v>25</x:v>
      </x:c>
      <x:c r="O915" s="142" t="n">
        <x:f>IF(L915&gt;0,N915/L915,"")</x:f>
        <x:v>0.03164556962025317</x:v>
      </x:c>
      <x:c r="P915" s="142" t="n">
        <x:f>IF(M915&gt;0,N915/M915,"")</x:f>
        <x:v>0.032679738562091505</x:v>
      </x:c>
      <x:c r="Q915" s="141" t="n">
        <x:f>ROUND(L915*(1+'Assumptions'!$B$7)/'Assumptions'!$B$9,0)*'Assumptions'!$B$9</x:f>
        <x:v>870</x:v>
      </x:c>
      <x:c r="R915" s="141" t="n">
        <x:f>Q915-M915</x:f>
        <x:v>105</x:v>
      </x:c>
      <x:c r="S915" s="143" t="n">
        <x:f>'Assumptions'!$B$8</x:f>
        <x:v>12</x:v>
      </x:c>
      <x:c r="T915" s="141" t="n">
        <x:f>N915*S915</x:f>
        <x:v>300</x:v>
      </x:c>
      <x:c r="U915" s="139" t="str">
        <x:v>Source Valid</x:v>
      </x:c>
      <x:c r="V915" s="139" t="str">
        <x:v>High</x:v>
      </x:c>
      <x:c r="W915" s="147" t="str">
        <x:v>Source wholesale and buying prices retained</x:v>
      </x:c>
      <x:c r="X915" s="139" t="str">
        <x:v>Ready</x:v>
      </x:c>
      <x:c r="Y915" s="144" t="b">
        <x:v>1</x:v>
      </x:c>
      <x:c r="Z915" s="139" t="str">
        <x:v>WS RATES.pdf</x:v>
      </x:c>
      <x:c r="AA915" s="139" t="n">
        <x:v>26</x:v>
      </x:c>
      <x:c r="AB915" s="139" t="n">
        <x:v>15</x:v>
      </x:c>
      <x:c r="AC915" s="139" t="str">
        <x:v>DUX INK PEN PREMIUM</x:v>
      </x:c>
      <x:c r="AD915" s="145" t="n">
        <x:v>790</x:v>
      </x:c>
      <x:c r="AE915" s="147" t="str">
        <x:v>Merged across PDFs — Exact/source-linked match</x:v>
      </x:c>
      <x:c r="AF915" s="147" t="str">
        <x:v>Exact WS RATES.pdf name</x:v>
      </x:c>
      <x:c r="AG915" s="147" t="str">
        <x:v>Exact WS RATES.pdf category</x:v>
      </x:c>
      <x:c r="AH915" s="139" t="str">
        <x:v>WS-RATES:26:15</x:v>
      </x:c>
      <x:c r="AI915" s="146"/>
      <x:c r="AJ915" s="146"/>
      <x:c r="AK915" s="146"/>
      <x:c r="AL915" s="146"/>
      <x:c r="AM915" s="146"/>
      <x:c r="AN915" s="147" t="str"/>
    </x:row>
    <x:row r="916">
      <x:c r="A916" s="139" t="str">
        <x:v>RS-000915</x:v>
      </x:c>
      <x:c r="B916" s="147" t="str">
        <x:v>50 NUMBER RAZA RING REGISTER</x:v>
      </x:c>
      <x:c r="C916" s="139" t="str">
        <x:v>RING REGISTERS</x:v>
      </x:c>
      <x:c r="D916" s="139" t="str">
        <x:v>Both</x:v>
      </x:c>
      <x:c r="E916" s="147" t="str">
        <x:v>From initial classified workbook</x:v>
      </x:c>
      <x:c r="F916" s="139" t="str">
        <x:v>Piece</x:v>
      </x:c>
      <x:c r="G916" s="139"/>
      <x:c r="H916" s="139" t="str">
        <x:v>Not stated</x:v>
      </x:c>
      <x:c r="I916" s="139" t="str">
        <x:v>PKR</x:v>
      </x:c>
      <x:c r="J916" s="140" t="n">
        <x:v>270</x:v>
      </x:c>
      <x:c r="K916" s="140" t="n">
        <x:v>260</x:v>
      </x:c>
      <x:c r="L916" s="140" t="n">
        <x:v>270</x:v>
      </x:c>
      <x:c r="M916" s="140" t="n">
        <x:v>260</x:v>
      </x:c>
      <x:c r="N916" s="141" t="n">
        <x:f>L916-M916</x:f>
        <x:v>10</x:v>
      </x:c>
      <x:c r="O916" s="142" t="n">
        <x:f>IF(L916&gt;0,N916/L916,"")</x:f>
        <x:v>0.037037037037037035</x:v>
      </x:c>
      <x:c r="P916" s="142" t="n">
        <x:f>IF(M916&gt;0,N916/M916,"")</x:f>
        <x:v>0.038461538461538464</x:v>
      </x:c>
      <x:c r="Q916" s="141" t="n">
        <x:f>ROUND(L916*(1+'Assumptions'!$B$7)/'Assumptions'!$B$9,0)*'Assumptions'!$B$9</x:f>
        <x:v>295</x:v>
      </x:c>
      <x:c r="R916" s="141" t="n">
        <x:f>Q916-M916</x:f>
        <x:v>35</x:v>
      </x:c>
      <x:c r="S916" s="143" t="n">
        <x:f>'Assumptions'!$B$8</x:f>
        <x:v>12</x:v>
      </x:c>
      <x:c r="T916" s="141" t="n">
        <x:f>N916*S916</x:f>
        <x:v>120</x:v>
      </x:c>
      <x:c r="U916" s="139" t="str">
        <x:v>Source Valid</x:v>
      </x:c>
      <x:c r="V916" s="139" t="str">
        <x:v>High</x:v>
      </x:c>
      <x:c r="W916" s="147" t="str">
        <x:v>Source wholesale and buying prices retained</x:v>
      </x:c>
      <x:c r="X916" s="139" t="str">
        <x:v>Ready</x:v>
      </x:c>
      <x:c r="Y916" s="144" t="b">
        <x:v>1</x:v>
      </x:c>
      <x:c r="Z916" s="139" t="str">
        <x:v>WS RATES.pdf</x:v>
      </x:c>
      <x:c r="AA916" s="139" t="n">
        <x:v>26</x:v>
      </x:c>
      <x:c r="AB916" s="139" t="n">
        <x:v>16</x:v>
      </x:c>
      <x:c r="AC916" s="139" t="str">
        <x:v>50 NUMBER RAZA RING REGI</x:v>
      </x:c>
      <x:c r="AD916" s="145" t="n">
        <x:v>270</x:v>
      </x:c>
      <x:c r="AE916" s="147" t="str">
        <x:v>Merged across PDFs — Truncated-name completion</x:v>
      </x:c>
      <x:c r="AF916" s="147" t="str">
        <x:v>Completed/updated from WS RATES.pdf</x:v>
      </x:c>
      <x:c r="AG916" s="147" t="str">
        <x:v>Exact WS RATES.pdf category</x:v>
      </x:c>
      <x:c r="AH916" s="139" t="str">
        <x:v>WS-RATES:26:16</x:v>
      </x:c>
      <x:c r="AI916" s="146"/>
      <x:c r="AJ916" s="146"/>
      <x:c r="AK916" s="146"/>
      <x:c r="AL916" s="146"/>
      <x:c r="AM916" s="146"/>
      <x:c r="AN916" s="147" t="str"/>
    </x:row>
    <x:row r="917">
      <x:c r="A917" s="139" t="str">
        <x:v>RS-000916</x:v>
      </x:c>
      <x:c r="B917" s="147" t="str">
        <x:v>G/F POSTER COLOUR JUNIOR</x:v>
      </x:c>
      <x:c r="C917" s="139" t="str">
        <x:v>POSTER COLORS</x:v>
      </x:c>
      <x:c r="D917" s="139" t="str">
        <x:v>Both</x:v>
      </x:c>
      <x:c r="E917" s="147" t="str">
        <x:v>From initial classified workbook</x:v>
      </x:c>
      <x:c r="F917" s="139" t="str">
        <x:v>Piece</x:v>
      </x:c>
      <x:c r="G917" s="139"/>
      <x:c r="H917" s="139" t="str">
        <x:v>Not stated</x:v>
      </x:c>
      <x:c r="I917" s="139" t="str">
        <x:v>PKR</x:v>
      </x:c>
      <x:c r="J917" s="140" t="n">
        <x:v>232</x:v>
      </x:c>
      <x:c r="K917" s="140" t="n">
        <x:v>214</x:v>
      </x:c>
      <x:c r="L917" s="140" t="n">
        <x:v>232</x:v>
      </x:c>
      <x:c r="M917" s="140" t="n">
        <x:v>214</x:v>
      </x:c>
      <x:c r="N917" s="141" t="n">
        <x:f>L917-M917</x:f>
        <x:v>18</x:v>
      </x:c>
      <x:c r="O917" s="142" t="n">
        <x:f>IF(L917&gt;0,N917/L917,"")</x:f>
        <x:v>0.07758620689655173</x:v>
      </x:c>
      <x:c r="P917" s="142" t="n">
        <x:f>IF(M917&gt;0,N917/M917,"")</x:f>
        <x:v>0.08411214953271028</x:v>
      </x:c>
      <x:c r="Q917" s="141" t="n">
        <x:f>ROUND(L917*(1+'Assumptions'!$B$7)/'Assumptions'!$B$9,0)*'Assumptions'!$B$9</x:f>
        <x:v>255</x:v>
      </x:c>
      <x:c r="R917" s="141" t="n">
        <x:f>Q917-M917</x:f>
        <x:v>41</x:v>
      </x:c>
      <x:c r="S917" s="143" t="n">
        <x:f>'Assumptions'!$B$8</x:f>
        <x:v>12</x:v>
      </x:c>
      <x:c r="T917" s="141" t="n">
        <x:f>N917*S917</x:f>
        <x:v>216</x:v>
      </x:c>
      <x:c r="U917" s="139" t="str">
        <x:v>Source Valid</x:v>
      </x:c>
      <x:c r="V917" s="139" t="str">
        <x:v>High</x:v>
      </x:c>
      <x:c r="W917" s="147" t="str">
        <x:v>Source wholesale and buying prices retained</x:v>
      </x:c>
      <x:c r="X917" s="139" t="str">
        <x:v>Ready</x:v>
      </x:c>
      <x:c r="Y917" s="144" t="b">
        <x:v>1</x:v>
      </x:c>
      <x:c r="Z917" s="139" t="str">
        <x:v>WS RATES.pdf</x:v>
      </x:c>
      <x:c r="AA917" s="139" t="n">
        <x:v>26</x:v>
      </x:c>
      <x:c r="AB917" s="139" t="n">
        <x:v>17</x:v>
      </x:c>
      <x:c r="AC917" s="139" t="str">
        <x:v>G/F POSTER COLOUR JUNIO</x:v>
      </x:c>
      <x:c r="AD917" s="145" t="n">
        <x:v>232</x:v>
      </x:c>
      <x:c r="AE917" s="147" t="str">
        <x:v>Merged across PDFs — Truncated-name completion</x:v>
      </x:c>
      <x:c r="AF917" s="147" t="str">
        <x:v>Completed/updated from WS RATES.pdf</x:v>
      </x:c>
      <x:c r="AG917" s="147" t="str">
        <x:v>Exact WS RATES.pdf category</x:v>
      </x:c>
      <x:c r="AH917" s="139" t="str">
        <x:v>WS-RATES:26:17</x:v>
      </x:c>
      <x:c r="AI917" s="146"/>
      <x:c r="AJ917" s="146"/>
      <x:c r="AK917" s="146"/>
      <x:c r="AL917" s="146"/>
      <x:c r="AM917" s="146"/>
      <x:c r="AN917" s="147" t="str"/>
    </x:row>
    <x:row r="918">
      <x:c r="A918" s="139" t="str">
        <x:v>RS-000917</x:v>
      </x:c>
      <x:c r="B918" s="147" t="str">
        <x:v>TANGO 12 COLOUR FULL</x:v>
      </x:c>
      <x:c r="C918" s="139" t="str">
        <x:v>PENCIL COLOR</x:v>
      </x:c>
      <x:c r="D918" s="139" t="str">
        <x:v>Both</x:v>
      </x:c>
      <x:c r="E918" s="147" t="str">
        <x:v>From initial classified workbook</x:v>
      </x:c>
      <x:c r="F918" s="139" t="str">
        <x:v>Piece</x:v>
      </x:c>
      <x:c r="G918" s="139"/>
      <x:c r="H918" s="139" t="str">
        <x:v>Not stated</x:v>
      </x:c>
      <x:c r="I918" s="139" t="str">
        <x:v>PKR</x:v>
      </x:c>
      <x:c r="J918" s="140" t="n">
        <x:v>115</x:v>
      </x:c>
      <x:c r="K918" s="140" t="n">
        <x:v>108</x:v>
      </x:c>
      <x:c r="L918" s="140" t="n">
        <x:v>115</x:v>
      </x:c>
      <x:c r="M918" s="140" t="n">
        <x:v>108</x:v>
      </x:c>
      <x:c r="N918" s="141" t="n">
        <x:f>L918-M918</x:f>
        <x:v>7</x:v>
      </x:c>
      <x:c r="O918" s="142" t="n">
        <x:f>IF(L918&gt;0,N918/L918,"")</x:f>
        <x:v>0.06086956521739131</x:v>
      </x:c>
      <x:c r="P918" s="142" t="n">
        <x:f>IF(M918&gt;0,N918/M918,"")</x:f>
        <x:v>0.06481481481481481</x:v>
      </x:c>
      <x:c r="Q918" s="141" t="n">
        <x:f>ROUND(L918*(1+'Assumptions'!$B$7)/'Assumptions'!$B$9,0)*'Assumptions'!$B$9</x:f>
        <x:v>125</x:v>
      </x:c>
      <x:c r="R918" s="141" t="n">
        <x:f>Q918-M918</x:f>
        <x:v>17</x:v>
      </x:c>
      <x:c r="S918" s="143" t="n">
        <x:f>'Assumptions'!$B$8</x:f>
        <x:v>12</x:v>
      </x:c>
      <x:c r="T918" s="141" t="n">
        <x:f>N918*S918</x:f>
        <x:v>84</x:v>
      </x:c>
      <x:c r="U918" s="139" t="str">
        <x:v>Source Valid</x:v>
      </x:c>
      <x:c r="V918" s="139" t="str">
        <x:v>High</x:v>
      </x:c>
      <x:c r="W918" s="147" t="str">
        <x:v>Source wholesale and buying prices retained</x:v>
      </x:c>
      <x:c r="X918" s="139" t="str">
        <x:v>Ready</x:v>
      </x:c>
      <x:c r="Y918" s="144" t="b">
        <x:v>1</x:v>
      </x:c>
      <x:c r="Z918" s="139" t="str">
        <x:v>WS RATES.pdf</x:v>
      </x:c>
      <x:c r="AA918" s="139" t="n">
        <x:v>26</x:v>
      </x:c>
      <x:c r="AB918" s="139" t="n">
        <x:v>18</x:v>
      </x:c>
      <x:c r="AC918" s="139" t="str">
        <x:v>TANGO 12 COLOUR FULL</x:v>
      </x:c>
      <x:c r="AD918" s="145" t="n">
        <x:v>115</x:v>
      </x:c>
      <x:c r="AE918" s="147" t="str">
        <x:v>Merged across PDFs — Exact/source-linked match</x:v>
      </x:c>
      <x:c r="AF918" s="147" t="str">
        <x:v>Exact WS RATES.pdf name</x:v>
      </x:c>
      <x:c r="AG918" s="147" t="str">
        <x:v>Exact WS RATES.pdf category</x:v>
      </x:c>
      <x:c r="AH918" s="139" t="str">
        <x:v>WS-RATES:26:18</x:v>
      </x:c>
      <x:c r="AI918" s="146"/>
      <x:c r="AJ918" s="146"/>
      <x:c r="AK918" s="146"/>
      <x:c r="AL918" s="146"/>
      <x:c r="AM918" s="146"/>
      <x:c r="AN918" s="147" t="str"/>
    </x:row>
    <x:row r="919">
      <x:c r="A919" s="139" t="str">
        <x:v>RS-000918</x:v>
      </x:c>
      <x:c r="B919" s="147" t="str">
        <x:v>CHINA COLOUR 12 HALF</x:v>
      </x:c>
      <x:c r="C919" s="139" t="str">
        <x:v>PENCIL COLOR</x:v>
      </x:c>
      <x:c r="D919" s="139" t="str">
        <x:v>Both</x:v>
      </x:c>
      <x:c r="E919" s="147" t="str">
        <x:v>From initial classified workbook</x:v>
      </x:c>
      <x:c r="F919" s="139" t="str">
        <x:v>Piece</x:v>
      </x:c>
      <x:c r="G919" s="139"/>
      <x:c r="H919" s="139" t="str">
        <x:v>Not stated</x:v>
      </x:c>
      <x:c r="I919" s="139" t="str">
        <x:v>PKR</x:v>
      </x:c>
      <x:c r="J919" s="140" t="n">
        <x:v>55</x:v>
      </x:c>
      <x:c r="K919" s="140" t="n">
        <x:v>50</x:v>
      </x:c>
      <x:c r="L919" s="140" t="n">
        <x:v>55</x:v>
      </x:c>
      <x:c r="M919" s="140" t="n">
        <x:v>50</x:v>
      </x:c>
      <x:c r="N919" s="141" t="n">
        <x:f>L919-M919</x:f>
        <x:v>5</x:v>
      </x:c>
      <x:c r="O919" s="142" t="n">
        <x:f>IF(L919&gt;0,N919/L919,"")</x:f>
        <x:v>0.09090909090909091</x:v>
      </x:c>
      <x:c r="P919" s="142" t="n">
        <x:f>IF(M919&gt;0,N919/M919,"")</x:f>
        <x:v>0.1</x:v>
      </x:c>
      <x:c r="Q919" s="141" t="n">
        <x:f>ROUND(L919*(1+'Assumptions'!$B$7)/'Assumptions'!$B$9,0)*'Assumptions'!$B$9</x:f>
        <x:v>60</x:v>
      </x:c>
      <x:c r="R919" s="141" t="n">
        <x:f>Q919-M919</x:f>
        <x:v>10</x:v>
      </x:c>
      <x:c r="S919" s="143" t="n">
        <x:f>'Assumptions'!$B$8</x:f>
        <x:v>12</x:v>
      </x:c>
      <x:c r="T919" s="141" t="n">
        <x:f>N919*S919</x:f>
        <x:v>60</x:v>
      </x:c>
      <x:c r="U919" s="139" t="str">
        <x:v>Source Valid</x:v>
      </x:c>
      <x:c r="V919" s="139" t="str">
        <x:v>High</x:v>
      </x:c>
      <x:c r="W919" s="147" t="str">
        <x:v>Source wholesale and buying prices retained</x:v>
      </x:c>
      <x:c r="X919" s="139" t="str">
        <x:v>Ready</x:v>
      </x:c>
      <x:c r="Y919" s="144" t="b">
        <x:v>1</x:v>
      </x:c>
      <x:c r="Z919" s="139" t="str">
        <x:v>WS RATES.pdf</x:v>
      </x:c>
      <x:c r="AA919" s="139" t="n">
        <x:v>26</x:v>
      </x:c>
      <x:c r="AB919" s="139" t="n">
        <x:v>19</x:v>
      </x:c>
      <x:c r="AC919" s="139" t="str">
        <x:v>CHINA COLOUR 12 HALF</x:v>
      </x:c>
      <x:c r="AD919" s="145" t="n">
        <x:v>55</x:v>
      </x:c>
      <x:c r="AE919" s="147" t="str">
        <x:v>Merged across PDFs — Exact/source-linked match</x:v>
      </x:c>
      <x:c r="AF919" s="147" t="str">
        <x:v>Exact WS RATES.pdf name</x:v>
      </x:c>
      <x:c r="AG919" s="147" t="str">
        <x:v>Exact WS RATES.pdf category</x:v>
      </x:c>
      <x:c r="AH919" s="139" t="str">
        <x:v>WS-RATES:26:19</x:v>
      </x:c>
      <x:c r="AI919" s="146"/>
      <x:c r="AJ919" s="146"/>
      <x:c r="AK919" s="146"/>
      <x:c r="AL919" s="146"/>
      <x:c r="AM919" s="146"/>
      <x:c r="AN919" s="147" t="str"/>
    </x:row>
    <x:row r="920">
      <x:c r="A920" s="139" t="str">
        <x:v>RS-000919</x:v>
      </x:c>
      <x:c r="B920" s="147" t="str">
        <x:v>CLIP BOARD SMALL</x:v>
      </x:c>
      <x:c r="C920" s="139" t="str">
        <x:v>CLIP BOARD</x:v>
      </x:c>
      <x:c r="D920" s="139" t="str">
        <x:v>Both</x:v>
      </x:c>
      <x:c r="E920" s="147" t="str">
        <x:v>From initial classified workbook</x:v>
      </x:c>
      <x:c r="F920" s="139" t="str">
        <x:v>Piece</x:v>
      </x:c>
      <x:c r="G920" s="139"/>
      <x:c r="H920" s="139" t="str">
        <x:v>Not stated</x:v>
      </x:c>
      <x:c r="I920" s="139" t="str">
        <x:v>PKR</x:v>
      </x:c>
      <x:c r="J920" s="140" t="n">
        <x:v>50</x:v>
      </x:c>
      <x:c r="K920" s="140" t="n">
        <x:v>0</x:v>
      </x:c>
      <x:c r="L920" s="140" t="n">
        <x:v>50</x:v>
      </x:c>
      <x:c r="M920" s="140" t="n">
        <x:v>42</x:v>
      </x:c>
      <x:c r="N920" s="141" t="n">
        <x:f>L920-M920</x:f>
        <x:v>8</x:v>
      </x:c>
      <x:c r="O920" s="142" t="n">
        <x:f>IF(L920&gt;0,N920/L920,"")</x:f>
        <x:v>0.16</x:v>
      </x:c>
      <x:c r="P920" s="142" t="n">
        <x:f>IF(M920&gt;0,N920/M920,"")</x:f>
        <x:v>0.19047619047619047</x:v>
      </x:c>
      <x:c r="Q920" s="141" t="n">
        <x:f>ROUND(L920*(1+'Assumptions'!$B$7)/'Assumptions'!$B$9,0)*'Assumptions'!$B$9</x:f>
        <x:v>55</x:v>
      </x:c>
      <x:c r="R920" s="141" t="n">
        <x:f>Q920-M920</x:f>
        <x:v>13</x:v>
      </x:c>
      <x:c r="S920" s="143" t="n">
        <x:f>'Assumptions'!$B$8</x:f>
        <x:v>12</x:v>
      </x:c>
      <x:c r="T920" s="141" t="n">
        <x:f>N920*S920</x:f>
        <x:v>96</x:v>
      </x:c>
      <x:c r="U920" s="139" t="str">
        <x:v>Mocked Buying</x:v>
      </x:c>
      <x:c r="V920" s="139" t="str">
        <x:v>Mock</x:v>
      </x:c>
      <x:c r="W920" s="147" t="str">
        <x:v>Buying price derived from wholesale price and category median margin</x:v>
      </x:c>
      <x:c r="X920" s="139" t="str">
        <x:v>Ready with Mock Price</x:v>
      </x:c>
      <x:c r="Y920" s="144" t="b">
        <x:v>1</x:v>
      </x:c>
      <x:c r="Z920" s="139" t="str">
        <x:v>WS RATES.pdf</x:v>
      </x:c>
      <x:c r="AA920" s="139" t="n">
        <x:v>26</x:v>
      </x:c>
      <x:c r="AB920" s="139" t="n">
        <x:v>20</x:v>
      </x:c>
      <x:c r="AC920" s="139" t="str">
        <x:v>CLIP BOARD SMALL</x:v>
      </x:c>
      <x:c r="AD920" s="145" t="n">
        <x:v>50</x:v>
      </x:c>
      <x:c r="AE920" s="147" t="str">
        <x:v>Merged across PDFs — Exact/source-linked match</x:v>
      </x:c>
      <x:c r="AF920" s="147" t="str">
        <x:v>Exact WS RATES.pdf name</x:v>
      </x:c>
      <x:c r="AG920" s="147" t="str">
        <x:v>Exact WS RATES.pdf category</x:v>
      </x:c>
      <x:c r="AH920" s="139" t="str">
        <x:v>WS-RATES:26:20</x:v>
      </x:c>
      <x:c r="AI920" s="146"/>
      <x:c r="AJ920" s="146"/>
      <x:c r="AK920" s="146"/>
      <x:c r="AL920" s="146"/>
      <x:c r="AM920" s="146"/>
      <x:c r="AN920" s="147" t="str">
        <x:v>Buying price derived from wholesale price and category median margin</x:v>
      </x:c>
    </x:row>
    <x:row r="921">
      <x:c r="A921" s="139" t="str">
        <x:v>RS-000920</x:v>
      </x:c>
      <x:c r="B921" s="147" t="str">
        <x:v>CASH MEMO PENTA</x:v>
      </x:c>
      <x:c r="C921" s="139" t="str">
        <x:v>CASH MEMO</x:v>
      </x:c>
      <x:c r="D921" s="139" t="str">
        <x:v>Both</x:v>
      </x:c>
      <x:c r="E921" s="147" t="str">
        <x:v>From initial classified workbook</x:v>
      </x:c>
      <x:c r="F921" s="139" t="str">
        <x:v>Piece</x:v>
      </x:c>
      <x:c r="G921" s="139"/>
      <x:c r="H921" s="139" t="str">
        <x:v>Not stated</x:v>
      </x:c>
      <x:c r="I921" s="139" t="str">
        <x:v>PKR</x:v>
      </x:c>
      <x:c r="J921" s="140" t="n">
        <x:v>170</x:v>
      </x:c>
      <x:c r="K921" s="140" t="n">
        <x:v>150</x:v>
      </x:c>
      <x:c r="L921" s="140" t="n">
        <x:v>170</x:v>
      </x:c>
      <x:c r="M921" s="140" t="n">
        <x:v>150</x:v>
      </x:c>
      <x:c r="N921" s="141" t="n">
        <x:f>L921-M921</x:f>
        <x:v>20</x:v>
      </x:c>
      <x:c r="O921" s="142" t="n">
        <x:f>IF(L921&gt;0,N921/L921,"")</x:f>
        <x:v>0.11764705882352941</x:v>
      </x:c>
      <x:c r="P921" s="142" t="n">
        <x:f>IF(M921&gt;0,N921/M921,"")</x:f>
        <x:v>0.13333333333333333</x:v>
      </x:c>
      <x:c r="Q921" s="141" t="n">
        <x:f>ROUND(L921*(1+'Assumptions'!$B$7)/'Assumptions'!$B$9,0)*'Assumptions'!$B$9</x:f>
        <x:v>185</x:v>
      </x:c>
      <x:c r="R921" s="141" t="n">
        <x:f>Q921-M921</x:f>
        <x:v>35</x:v>
      </x:c>
      <x:c r="S921" s="143" t="n">
        <x:f>'Assumptions'!$B$8</x:f>
        <x:v>12</x:v>
      </x:c>
      <x:c r="T921" s="141" t="n">
        <x:f>N921*S921</x:f>
        <x:v>240</x:v>
      </x:c>
      <x:c r="U921" s="139" t="str">
        <x:v>Source Valid</x:v>
      </x:c>
      <x:c r="V921" s="139" t="str">
        <x:v>High</x:v>
      </x:c>
      <x:c r="W921" s="147" t="str">
        <x:v>Source wholesale and buying prices retained</x:v>
      </x:c>
      <x:c r="X921" s="139" t="str">
        <x:v>Ready</x:v>
      </x:c>
      <x:c r="Y921" s="144" t="b">
        <x:v>1</x:v>
      </x:c>
      <x:c r="Z921" s="139" t="str">
        <x:v>WS RATES.pdf</x:v>
      </x:c>
      <x:c r="AA921" s="139" t="n">
        <x:v>26</x:v>
      </x:c>
      <x:c r="AB921" s="139" t="n">
        <x:v>21</x:v>
      </x:c>
      <x:c r="AC921" s="139" t="str">
        <x:v>CASH MEMO PENTA</x:v>
      </x:c>
      <x:c r="AD921" s="145" t="n">
        <x:v>170</x:v>
      </x:c>
      <x:c r="AE921" s="147" t="str">
        <x:v>Merged across PDFs — Exact/source-linked match</x:v>
      </x:c>
      <x:c r="AF921" s="147" t="str">
        <x:v>Exact WS RATES.pdf name</x:v>
      </x:c>
      <x:c r="AG921" s="147" t="str">
        <x:v>Exact WS RATES.pdf category</x:v>
      </x:c>
      <x:c r="AH921" s="139" t="str">
        <x:v>WS-RATES:26:21</x:v>
      </x:c>
      <x:c r="AI921" s="146"/>
      <x:c r="AJ921" s="146"/>
      <x:c r="AK921" s="146"/>
      <x:c r="AL921" s="146"/>
      <x:c r="AM921" s="146"/>
      <x:c r="AN921" s="147" t="str"/>
    </x:row>
    <x:row r="922">
      <x:c r="A922" s="139" t="str">
        <x:v>RS-000921</x:v>
      </x:c>
      <x:c r="B922" s="147" t="str">
        <x:v>CASIO Fx82 MS 5</x:v>
      </x:c>
      <x:c r="C922" s="139" t="str">
        <x:v>SCIENTIFIC CALCULAT</x:v>
      </x:c>
      <x:c r="D922" s="139" t="str">
        <x:v>Both</x:v>
      </x:c>
      <x:c r="E922" s="147" t="str">
        <x:v>From initial classified workbook</x:v>
      </x:c>
      <x:c r="F922" s="139" t="str">
        <x:v>Piece</x:v>
      </x:c>
      <x:c r="G922" s="139"/>
      <x:c r="H922" s="139" t="str">
        <x:v>Not stated</x:v>
      </x:c>
      <x:c r="I922" s="139" t="str">
        <x:v>PKR</x:v>
      </x:c>
      <x:c r="J922" s="140" t="n">
        <x:v>320</x:v>
      </x:c>
      <x:c r="K922" s="140" t="n">
        <x:v>275</x:v>
      </x:c>
      <x:c r="L922" s="140" t="n">
        <x:v>320</x:v>
      </x:c>
      <x:c r="M922" s="140" t="n">
        <x:v>275</x:v>
      </x:c>
      <x:c r="N922" s="141" t="n">
        <x:f>L922-M922</x:f>
        <x:v>45</x:v>
      </x:c>
      <x:c r="O922" s="142" t="n">
        <x:f>IF(L922&gt;0,N922/L922,"")</x:f>
        <x:v>0.140625</x:v>
      </x:c>
      <x:c r="P922" s="142" t="n">
        <x:f>IF(M922&gt;0,N922/M922,"")</x:f>
        <x:v>0.16363636363636364</x:v>
      </x:c>
      <x:c r="Q922" s="141" t="n">
        <x:f>ROUND(L922*(1+'Assumptions'!$B$7)/'Assumptions'!$B$9,0)*'Assumptions'!$B$9</x:f>
        <x:v>350</x:v>
      </x:c>
      <x:c r="R922" s="141" t="n">
        <x:f>Q922-M922</x:f>
        <x:v>75</x:v>
      </x:c>
      <x:c r="S922" s="143" t="n">
        <x:f>'Assumptions'!$B$8</x:f>
        <x:v>12</x:v>
      </x:c>
      <x:c r="T922" s="141" t="n">
        <x:f>N922*S922</x:f>
        <x:v>540</x:v>
      </x:c>
      <x:c r="U922" s="139" t="str">
        <x:v>Source Valid</x:v>
      </x:c>
      <x:c r="V922" s="139" t="str">
        <x:v>High</x:v>
      </x:c>
      <x:c r="W922" s="147" t="str">
        <x:v>Source wholesale and buying prices retained</x:v>
      </x:c>
      <x:c r="X922" s="139" t="str">
        <x:v>Ready</x:v>
      </x:c>
      <x:c r="Y922" s="144" t="b">
        <x:v>1</x:v>
      </x:c>
      <x:c r="Z922" s="139" t="str">
        <x:v>WS RATES.pdf</x:v>
      </x:c>
      <x:c r="AA922" s="139" t="n">
        <x:v>26</x:v>
      </x:c>
      <x:c r="AB922" s="139" t="n">
        <x:v>22</x:v>
      </x:c>
      <x:c r="AC922" s="139" t="str">
        <x:v>CASIO Fx82 MS 5</x:v>
      </x:c>
      <x:c r="AD922" s="145" t="n">
        <x:v>320</x:v>
      </x:c>
      <x:c r="AE922" s="147" t="str">
        <x:v>Merged across PDFs — Exact/source-linked match</x:v>
      </x:c>
      <x:c r="AF922" s="147" t="str">
        <x:v>Exact WS RATES.pdf name</x:v>
      </x:c>
      <x:c r="AG922" s="147" t="str">
        <x:v>Exact WS RATES.pdf category</x:v>
      </x:c>
      <x:c r="AH922" s="139" t="str">
        <x:v>WS-RATES:26:22</x:v>
      </x:c>
      <x:c r="AI922" s="146"/>
      <x:c r="AJ922" s="146"/>
      <x:c r="AK922" s="146"/>
      <x:c r="AL922" s="146"/>
      <x:c r="AM922" s="146"/>
      <x:c r="AN922" s="147" t="str"/>
    </x:row>
    <x:row r="923">
      <x:c r="A923" s="139" t="str">
        <x:v>RS-000922</x:v>
      </x:c>
      <x:c r="B923" s="147" t="str">
        <x:v>BINDER CLIP 19mm</x:v>
      </x:c>
      <x:c r="C923" s="139" t="str">
        <x:v>CHINA</x:v>
      </x:c>
      <x:c r="D923" s="139" t="str">
        <x:v>Both</x:v>
      </x:c>
      <x:c r="E923" s="147" t="str">
        <x:v>From initial classified workbook</x:v>
      </x:c>
      <x:c r="F923" s="139" t="str">
        <x:v>Piece</x:v>
      </x:c>
      <x:c r="G923" s="139"/>
      <x:c r="H923" s="139" t="str">
        <x:v>Not stated</x:v>
      </x:c>
      <x:c r="I923" s="139" t="str">
        <x:v>PKR</x:v>
      </x:c>
      <x:c r="J923" s="140" t="n">
        <x:v>62</x:v>
      </x:c>
      <x:c r="K923" s="140" t="n">
        <x:v>55</x:v>
      </x:c>
      <x:c r="L923" s="140" t="n">
        <x:v>62</x:v>
      </x:c>
      <x:c r="M923" s="140" t="n">
        <x:v>55</x:v>
      </x:c>
      <x:c r="N923" s="141" t="n">
        <x:f>L923-M923</x:f>
        <x:v>7</x:v>
      </x:c>
      <x:c r="O923" s="142" t="n">
        <x:f>IF(L923&gt;0,N923/L923,"")</x:f>
        <x:v>0.11290322580645161</x:v>
      </x:c>
      <x:c r="P923" s="142" t="n">
        <x:f>IF(M923&gt;0,N923/M923,"")</x:f>
        <x:v>0.12727272727272726</x:v>
      </x:c>
      <x:c r="Q923" s="141" t="n">
        <x:f>ROUND(L923*(1+'Assumptions'!$B$7)/'Assumptions'!$B$9,0)*'Assumptions'!$B$9</x:f>
        <x:v>70</x:v>
      </x:c>
      <x:c r="R923" s="141" t="n">
        <x:f>Q923-M923</x:f>
        <x:v>15</x:v>
      </x:c>
      <x:c r="S923" s="143" t="n">
        <x:f>'Assumptions'!$B$8</x:f>
        <x:v>12</x:v>
      </x:c>
      <x:c r="T923" s="141" t="n">
        <x:f>N923*S923</x:f>
        <x:v>84</x:v>
      </x:c>
      <x:c r="U923" s="139" t="str">
        <x:v>Source Valid</x:v>
      </x:c>
      <x:c r="V923" s="139" t="str">
        <x:v>High</x:v>
      </x:c>
      <x:c r="W923" s="147" t="str">
        <x:v>Source wholesale and buying prices retained</x:v>
      </x:c>
      <x:c r="X923" s="139" t="str">
        <x:v>Ready</x:v>
      </x:c>
      <x:c r="Y923" s="144" t="b">
        <x:v>1</x:v>
      </x:c>
      <x:c r="Z923" s="139" t="str">
        <x:v>WS RATES.pdf</x:v>
      </x:c>
      <x:c r="AA923" s="139" t="n">
        <x:v>26</x:v>
      </x:c>
      <x:c r="AB923" s="139" t="n">
        <x:v>23</x:v>
      </x:c>
      <x:c r="AC923" s="139" t="str">
        <x:v>BINDER CLIP 19mm</x:v>
      </x:c>
      <x:c r="AD923" s="145" t="n">
        <x:v>62</x:v>
      </x:c>
      <x:c r="AE923" s="147" t="str">
        <x:v>Merged across PDFs — Exact/source-linked match</x:v>
      </x:c>
      <x:c r="AF923" s="147" t="str">
        <x:v>Exact WS RATES.pdf name</x:v>
      </x:c>
      <x:c r="AG923" s="147" t="str">
        <x:v>Exact WS RATES.pdf category</x:v>
      </x:c>
      <x:c r="AH923" s="139" t="str">
        <x:v>WS-RATES:26:23</x:v>
      </x:c>
      <x:c r="AI923" s="146"/>
      <x:c r="AJ923" s="146"/>
      <x:c r="AK923" s="146"/>
      <x:c r="AL923" s="146"/>
      <x:c r="AM923" s="146"/>
      <x:c r="AN923" s="147" t="str"/>
    </x:row>
    <x:row r="924">
      <x:c r="A924" s="139" t="str">
        <x:v>RS-000923</x:v>
      </x:c>
      <x:c r="B924" s="147" t="str">
        <x:v>PIANO PERMANENT INK</x:v>
      </x:c>
      <x:c r="C924" s="139" t="str">
        <x:v>BOARD INK</x:v>
      </x:c>
      <x:c r="D924" s="139" t="str">
        <x:v>Both</x:v>
      </x:c>
      <x:c r="E924" s="147" t="str">
        <x:v>From initial classified workbook</x:v>
      </x:c>
      <x:c r="F924" s="139" t="str">
        <x:v>Piece</x:v>
      </x:c>
      <x:c r="G924" s="139"/>
      <x:c r="H924" s="139" t="str">
        <x:v>Not stated</x:v>
      </x:c>
      <x:c r="I924" s="139" t="str">
        <x:v>PKR</x:v>
      </x:c>
      <x:c r="J924" s="140" t="n">
        <x:v>60</x:v>
      </x:c>
      <x:c r="K924" s="140" t="n">
        <x:v>57</x:v>
      </x:c>
      <x:c r="L924" s="140" t="n">
        <x:v>60</x:v>
      </x:c>
      <x:c r="M924" s="140" t="n">
        <x:v>57</x:v>
      </x:c>
      <x:c r="N924" s="141" t="n">
        <x:f>L924-M924</x:f>
        <x:v>3</x:v>
      </x:c>
      <x:c r="O924" s="142" t="n">
        <x:f>IF(L924&gt;0,N924/L924,"")</x:f>
        <x:v>0.05</x:v>
      </x:c>
      <x:c r="P924" s="142" t="n">
        <x:f>IF(M924&gt;0,N924/M924,"")</x:f>
        <x:v>0.05263157894736842</x:v>
      </x:c>
      <x:c r="Q924" s="141" t="n">
        <x:f>ROUND(L924*(1+'Assumptions'!$B$7)/'Assumptions'!$B$9,0)*'Assumptions'!$B$9</x:f>
        <x:v>65</x:v>
      </x:c>
      <x:c r="R924" s="141" t="n">
        <x:f>Q924-M924</x:f>
        <x:v>8</x:v>
      </x:c>
      <x:c r="S924" s="143" t="n">
        <x:f>'Assumptions'!$B$8</x:f>
        <x:v>12</x:v>
      </x:c>
      <x:c r="T924" s="141" t="n">
        <x:f>N924*S924</x:f>
        <x:v>36</x:v>
      </x:c>
      <x:c r="U924" s="139" t="str">
        <x:v>Source Valid</x:v>
      </x:c>
      <x:c r="V924" s="139" t="str">
        <x:v>High</x:v>
      </x:c>
      <x:c r="W924" s="147" t="str">
        <x:v>Source wholesale and buying prices retained</x:v>
      </x:c>
      <x:c r="X924" s="139" t="str">
        <x:v>Ready</x:v>
      </x:c>
      <x:c r="Y924" s="144" t="b">
        <x:v>1</x:v>
      </x:c>
      <x:c r="Z924" s="139" t="str">
        <x:v>WS RATES.pdf</x:v>
      </x:c>
      <x:c r="AA924" s="139" t="n">
        <x:v>26</x:v>
      </x:c>
      <x:c r="AB924" s="139" t="n">
        <x:v>24</x:v>
      </x:c>
      <x:c r="AC924" s="139" t="str">
        <x:v>PIANO PERMANENT INK</x:v>
      </x:c>
      <x:c r="AD924" s="145" t="n">
        <x:v>60</x:v>
      </x:c>
      <x:c r="AE924" s="147" t="str">
        <x:v>Merged across PDFs — Exact/source-linked match</x:v>
      </x:c>
      <x:c r="AF924" s="147" t="str">
        <x:v>Exact WS RATES.pdf name</x:v>
      </x:c>
      <x:c r="AG924" s="147" t="str">
        <x:v>Exact WS RATES.pdf category</x:v>
      </x:c>
      <x:c r="AH924" s="139" t="str">
        <x:v>WS-RATES:26:24</x:v>
      </x:c>
      <x:c r="AI924" s="146"/>
      <x:c r="AJ924" s="146"/>
      <x:c r="AK924" s="146"/>
      <x:c r="AL924" s="146"/>
      <x:c r="AM924" s="146"/>
      <x:c r="AN924" s="147" t="str"/>
    </x:row>
    <x:row r="925">
      <x:c r="A925" s="139" t="str">
        <x:v>RS-000924</x:v>
      </x:c>
      <x:c r="B925" s="147" t="str">
        <x:v>PAINT MARKER M&amp;G 1 PCS</x:v>
      </x:c>
      <x:c r="C925" s="139" t="str">
        <x:v>PAINT MARKERS</x:v>
      </x:c>
      <x:c r="D925" s="139" t="str">
        <x:v>Both</x:v>
      </x:c>
      <x:c r="E925" s="147" t="str">
        <x:v>From initial classified workbook</x:v>
      </x:c>
      <x:c r="F925" s="139" t="str">
        <x:v>Piece</x:v>
      </x:c>
      <x:c r="G925" s="139" t="n">
        <x:v>1</x:v>
      </x:c>
      <x:c r="H925" s="139" t="str">
        <x:v>Parsed from product name</x:v>
      </x:c>
      <x:c r="I925" s="139" t="str">
        <x:v>PKR</x:v>
      </x:c>
      <x:c r="J925" s="140" t="n">
        <x:v>160</x:v>
      </x:c>
      <x:c r="K925" s="140" t="n">
        <x:v>149</x:v>
      </x:c>
      <x:c r="L925" s="140" t="n">
        <x:v>160</x:v>
      </x:c>
      <x:c r="M925" s="140" t="n">
        <x:v>149</x:v>
      </x:c>
      <x:c r="N925" s="141" t="n">
        <x:f>L925-M925</x:f>
        <x:v>11</x:v>
      </x:c>
      <x:c r="O925" s="142" t="n">
        <x:f>IF(L925&gt;0,N925/L925,"")</x:f>
        <x:v>0.06875</x:v>
      </x:c>
      <x:c r="P925" s="142" t="n">
        <x:f>IF(M925&gt;0,N925/M925,"")</x:f>
        <x:v>0.0738255033557047</x:v>
      </x:c>
      <x:c r="Q925" s="141" t="n">
        <x:f>ROUND(L925*(1+'Assumptions'!$B$7)/'Assumptions'!$B$9,0)*'Assumptions'!$B$9</x:f>
        <x:v>175</x:v>
      </x:c>
      <x:c r="R925" s="141" t="n">
        <x:f>Q925-M925</x:f>
        <x:v>26</x:v>
      </x:c>
      <x:c r="S925" s="143" t="n">
        <x:f>'Assumptions'!$B$8</x:f>
        <x:v>12</x:v>
      </x:c>
      <x:c r="T925" s="141" t="n">
        <x:f>N925*S925</x:f>
        <x:v>132</x:v>
      </x:c>
      <x:c r="U925" s="139" t="str">
        <x:v>Source Valid</x:v>
      </x:c>
      <x:c r="V925" s="139" t="str">
        <x:v>High</x:v>
      </x:c>
      <x:c r="W925" s="147" t="str">
        <x:v>Source wholesale and buying prices retained</x:v>
      </x:c>
      <x:c r="X925" s="139" t="str">
        <x:v>Ready</x:v>
      </x:c>
      <x:c r="Y925" s="144" t="b">
        <x:v>1</x:v>
      </x:c>
      <x:c r="Z925" s="139" t="str">
        <x:v>WS RATES.pdf</x:v>
      </x:c>
      <x:c r="AA925" s="139" t="n">
        <x:v>26</x:v>
      </x:c>
      <x:c r="AB925" s="139" t="n">
        <x:v>25</x:v>
      </x:c>
      <x:c r="AC925" s="139" t="str">
        <x:v>PAINT MARKER M&amp;G 1 PCS</x:v>
      </x:c>
      <x:c r="AD925" s="145" t="n">
        <x:v>160</x:v>
      </x:c>
      <x:c r="AE925" s="147" t="str">
        <x:v>Merged across PDFs — Exact/source-linked match</x:v>
      </x:c>
      <x:c r="AF925" s="147" t="str">
        <x:v>Exact WS RATES.pdf name</x:v>
      </x:c>
      <x:c r="AG925" s="147" t="str">
        <x:v>Exact WS RATES.pdf category</x:v>
      </x:c>
      <x:c r="AH925" s="139" t="str">
        <x:v>WS-RATES:26:25</x:v>
      </x:c>
      <x:c r="AI925" s="146"/>
      <x:c r="AJ925" s="146"/>
      <x:c r="AK925" s="146"/>
      <x:c r="AL925" s="146"/>
      <x:c r="AM925" s="146"/>
      <x:c r="AN925" s="147" t="str"/>
    </x:row>
    <x:row r="926">
      <x:c r="A926" s="139" t="str">
        <x:v>RS-000925</x:v>
      </x:c>
      <x:c r="B926" s="147" t="str">
        <x:v>RING DAIRY 90</x:v>
      </x:c>
      <x:c r="C926" s="139" t="str">
        <x:v>CHINA DAIRIES</x:v>
      </x:c>
      <x:c r="D926" s="139" t="str">
        <x:v>Both</x:v>
      </x:c>
      <x:c r="E926" s="147" t="str">
        <x:v>From initial classified workbook</x:v>
      </x:c>
      <x:c r="F926" s="139" t="str">
        <x:v>Piece</x:v>
      </x:c>
      <x:c r="G926" s="139"/>
      <x:c r="H926" s="139" t="str">
        <x:v>Not stated</x:v>
      </x:c>
      <x:c r="I926" s="139" t="str">
        <x:v>PKR</x:v>
      </x:c>
      <x:c r="J926" s="140" t="n">
        <x:v>90</x:v>
      </x:c>
      <x:c r="K926" s="140" t="n">
        <x:v>0</x:v>
      </x:c>
      <x:c r="L926" s="140" t="n">
        <x:v>90</x:v>
      </x:c>
      <x:c r="M926" s="140" t="n">
        <x:v>78</x:v>
      </x:c>
      <x:c r="N926" s="141" t="n">
        <x:f>L926-M926</x:f>
        <x:v>12</x:v>
      </x:c>
      <x:c r="O926" s="142" t="n">
        <x:f>IF(L926&gt;0,N926/L926,"")</x:f>
        <x:v>0.13333333333333333</x:v>
      </x:c>
      <x:c r="P926" s="142" t="n">
        <x:f>IF(M926&gt;0,N926/M926,"")</x:f>
        <x:v>0.15384615384615385</x:v>
      </x:c>
      <x:c r="Q926" s="141" t="n">
        <x:f>ROUND(L926*(1+'Assumptions'!$B$7)/'Assumptions'!$B$9,0)*'Assumptions'!$B$9</x:f>
        <x:v>100</x:v>
      </x:c>
      <x:c r="R926" s="141" t="n">
        <x:f>Q926-M926</x:f>
        <x:v>22</x:v>
      </x:c>
      <x:c r="S926" s="143" t="n">
        <x:f>'Assumptions'!$B$8</x:f>
        <x:v>12</x:v>
      </x:c>
      <x:c r="T926" s="141" t="n">
        <x:f>N926*S926</x:f>
        <x:v>144</x:v>
      </x:c>
      <x:c r="U926" s="139" t="str">
        <x:v>Mocked Buying</x:v>
      </x:c>
      <x:c r="V926" s="139" t="str">
        <x:v>Mock</x:v>
      </x:c>
      <x:c r="W926" s="147" t="str">
        <x:v>Buying price derived from wholesale price and category median margin</x:v>
      </x:c>
      <x:c r="X926" s="139" t="str">
        <x:v>Ready with Mock Price</x:v>
      </x:c>
      <x:c r="Y926" s="144" t="b">
        <x:v>1</x:v>
      </x:c>
      <x:c r="Z926" s="139" t="str">
        <x:v>WS RATES.pdf</x:v>
      </x:c>
      <x:c r="AA926" s="139" t="n">
        <x:v>26</x:v>
      </x:c>
      <x:c r="AB926" s="139" t="n">
        <x:v>26</x:v>
      </x:c>
      <x:c r="AC926" s="139" t="str">
        <x:v>RING DAIRY 90</x:v>
      </x:c>
      <x:c r="AD926" s="145" t="n">
        <x:v>90</x:v>
      </x:c>
      <x:c r="AE926" s="147" t="str">
        <x:v>Merged across PDFs — Exact/source-linked match</x:v>
      </x:c>
      <x:c r="AF926" s="147" t="str">
        <x:v>Exact WS RATES.pdf name</x:v>
      </x:c>
      <x:c r="AG926" s="147" t="str">
        <x:v>Exact WS RATES.pdf category</x:v>
      </x:c>
      <x:c r="AH926" s="139" t="str">
        <x:v>WS-RATES:26:26</x:v>
      </x:c>
      <x:c r="AI926" s="146"/>
      <x:c r="AJ926" s="146"/>
      <x:c r="AK926" s="146"/>
      <x:c r="AL926" s="146"/>
      <x:c r="AM926" s="146"/>
      <x:c r="AN926" s="147" t="str">
        <x:v>Buying price derived from wholesale price and category median margin</x:v>
      </x:c>
    </x:row>
    <x:row r="927">
      <x:c r="A927" s="139" t="str">
        <x:v>RS-000926</x:v>
      </x:c>
      <x:c r="B927" s="147" t="str">
        <x:v>NAFEES JUMBO GUM</x:v>
      </x:c>
      <x:c r="C927" s="139" t="str">
        <x:v>GUM STICK</x:v>
      </x:c>
      <x:c r="D927" s="139" t="str">
        <x:v>Both</x:v>
      </x:c>
      <x:c r="E927" s="147" t="str">
        <x:v>From initial classified workbook</x:v>
      </x:c>
      <x:c r="F927" s="139" t="str">
        <x:v>Piece</x:v>
      </x:c>
      <x:c r="G927" s="139"/>
      <x:c r="H927" s="139" t="str">
        <x:v>Not stated</x:v>
      </x:c>
      <x:c r="I927" s="139" t="str">
        <x:v>PKR</x:v>
      </x:c>
      <x:c r="J927" s="140" t="n">
        <x:v>170</x:v>
      </x:c>
      <x:c r="K927" s="140" t="n">
        <x:v>150</x:v>
      </x:c>
      <x:c r="L927" s="140" t="n">
        <x:v>170</x:v>
      </x:c>
      <x:c r="M927" s="140" t="n">
        <x:v>150</x:v>
      </x:c>
      <x:c r="N927" s="141" t="n">
        <x:f>L927-M927</x:f>
        <x:v>20</x:v>
      </x:c>
      <x:c r="O927" s="142" t="n">
        <x:f>IF(L927&gt;0,N927/L927,"")</x:f>
        <x:v>0.11764705882352941</x:v>
      </x:c>
      <x:c r="P927" s="142" t="n">
        <x:f>IF(M927&gt;0,N927/M927,"")</x:f>
        <x:v>0.13333333333333333</x:v>
      </x:c>
      <x:c r="Q927" s="141" t="n">
        <x:f>ROUND(L927*(1+'Assumptions'!$B$7)/'Assumptions'!$B$9,0)*'Assumptions'!$B$9</x:f>
        <x:v>185</x:v>
      </x:c>
      <x:c r="R927" s="141" t="n">
        <x:f>Q927-M927</x:f>
        <x:v>35</x:v>
      </x:c>
      <x:c r="S927" s="143" t="n">
        <x:f>'Assumptions'!$B$8</x:f>
        <x:v>12</x:v>
      </x:c>
      <x:c r="T927" s="141" t="n">
        <x:f>N927*S927</x:f>
        <x:v>240</x:v>
      </x:c>
      <x:c r="U927" s="139" t="str">
        <x:v>Source Valid</x:v>
      </x:c>
      <x:c r="V927" s="139" t="str">
        <x:v>High</x:v>
      </x:c>
      <x:c r="W927" s="147" t="str">
        <x:v>Source wholesale and buying prices retained</x:v>
      </x:c>
      <x:c r="X927" s="139" t="str">
        <x:v>Ready</x:v>
      </x:c>
      <x:c r="Y927" s="144" t="b">
        <x:v>1</x:v>
      </x:c>
      <x:c r="Z927" s="139" t="str">
        <x:v>WS RATES.pdf</x:v>
      </x:c>
      <x:c r="AA927" s="139" t="n">
        <x:v>26</x:v>
      </x:c>
      <x:c r="AB927" s="139" t="n">
        <x:v>27</x:v>
      </x:c>
      <x:c r="AC927" s="139" t="str">
        <x:v>NAFEES JUMBO GUM</x:v>
      </x:c>
      <x:c r="AD927" s="145" t="n">
        <x:v>170</x:v>
      </x:c>
      <x:c r="AE927" s="147" t="str">
        <x:v>Merged across PDFs — Exact/source-linked match</x:v>
      </x:c>
      <x:c r="AF927" s="147" t="str">
        <x:v>Exact WS RATES.pdf name</x:v>
      </x:c>
      <x:c r="AG927" s="147" t="str">
        <x:v>Exact WS RATES.pdf category</x:v>
      </x:c>
      <x:c r="AH927" s="139" t="str">
        <x:v>WS-RATES:26:27</x:v>
      </x:c>
      <x:c r="AI927" s="146"/>
      <x:c r="AJ927" s="146"/>
      <x:c r="AK927" s="146"/>
      <x:c r="AL927" s="146"/>
      <x:c r="AM927" s="146"/>
      <x:c r="AN927" s="147" t="str"/>
    </x:row>
    <x:row r="928">
      <x:c r="A928" s="139" t="str">
        <x:v>RS-000927</x:v>
      </x:c>
      <x:c r="B928" s="147" t="str">
        <x:v>OFFICE PIN DL718 A</x:v>
      </x:c>
      <x:c r="C928" s="139" t="str">
        <x:v>CHINA</x:v>
      </x:c>
      <x:c r="D928" s="139" t="str">
        <x:v>Both</x:v>
      </x:c>
      <x:c r="E928" s="147" t="str">
        <x:v>From initial classified workbook</x:v>
      </x:c>
      <x:c r="F928" s="139" t="str">
        <x:v>Piece</x:v>
      </x:c>
      <x:c r="G928" s="139"/>
      <x:c r="H928" s="139" t="str">
        <x:v>Not stated</x:v>
      </x:c>
      <x:c r="I928" s="139" t="str">
        <x:v>PKR</x:v>
      </x:c>
      <x:c r="J928" s="140" t="n">
        <x:v>360</x:v>
      </x:c>
      <x:c r="K928" s="140" t="n">
        <x:v>330</x:v>
      </x:c>
      <x:c r="L928" s="140" t="n">
        <x:v>360</x:v>
      </x:c>
      <x:c r="M928" s="140" t="n">
        <x:v>330</x:v>
      </x:c>
      <x:c r="N928" s="141" t="n">
        <x:f>L928-M928</x:f>
        <x:v>30</x:v>
      </x:c>
      <x:c r="O928" s="142" t="n">
        <x:f>IF(L928&gt;0,N928/L928,"")</x:f>
        <x:v>0.08333333333333333</x:v>
      </x:c>
      <x:c r="P928" s="142" t="n">
        <x:f>IF(M928&gt;0,N928/M928,"")</x:f>
        <x:v>0.09090909090909091</x:v>
      </x:c>
      <x:c r="Q928" s="141" t="n">
        <x:f>ROUND(L928*(1+'Assumptions'!$B$7)/'Assumptions'!$B$9,0)*'Assumptions'!$B$9</x:f>
        <x:v>395</x:v>
      </x:c>
      <x:c r="R928" s="141" t="n">
        <x:f>Q928-M928</x:f>
        <x:v>65</x:v>
      </x:c>
      <x:c r="S928" s="143" t="n">
        <x:f>'Assumptions'!$B$8</x:f>
        <x:v>12</x:v>
      </x:c>
      <x:c r="T928" s="141" t="n">
        <x:f>N928*S928</x:f>
        <x:v>360</x:v>
      </x:c>
      <x:c r="U928" s="139" t="str">
        <x:v>Source Valid</x:v>
      </x:c>
      <x:c r="V928" s="139" t="str">
        <x:v>High</x:v>
      </x:c>
      <x:c r="W928" s="147" t="str">
        <x:v>Source wholesale and buying prices retained</x:v>
      </x:c>
      <x:c r="X928" s="139" t="str">
        <x:v>Ready</x:v>
      </x:c>
      <x:c r="Y928" s="144" t="b">
        <x:v>1</x:v>
      </x:c>
      <x:c r="Z928" s="139" t="str">
        <x:v>WS RATES.pdf</x:v>
      </x:c>
      <x:c r="AA928" s="139" t="n">
        <x:v>26</x:v>
      </x:c>
      <x:c r="AB928" s="139" t="n">
        <x:v>28</x:v>
      </x:c>
      <x:c r="AC928" s="139" t="str">
        <x:v>OFFICE PIN DL718 A</x:v>
      </x:c>
      <x:c r="AD928" s="145" t="n">
        <x:v>360</x:v>
      </x:c>
      <x:c r="AE928" s="147" t="str">
        <x:v>Merged across PDFs — Exact/source-linked match</x:v>
      </x:c>
      <x:c r="AF928" s="147" t="str">
        <x:v>Exact WS RATES.pdf name</x:v>
      </x:c>
      <x:c r="AG928" s="147" t="str">
        <x:v>Exact WS RATES.pdf category</x:v>
      </x:c>
      <x:c r="AH928" s="139" t="str">
        <x:v>WS-RATES:26:28</x:v>
      </x:c>
      <x:c r="AI928" s="146"/>
      <x:c r="AJ928" s="146"/>
      <x:c r="AK928" s="146"/>
      <x:c r="AL928" s="146"/>
      <x:c r="AM928" s="146"/>
      <x:c r="AN928" s="147" t="str"/>
    </x:row>
    <x:row r="929">
      <x:c r="A929" s="139" t="str">
        <x:v>RS-000928</x:v>
      </x:c>
      <x:c r="B929" s="147" t="str">
        <x:v>NEXT</x:v>
      </x:c>
      <x:c r="C929" s="139" t="str">
        <x:v>SCALES</x:v>
      </x:c>
      <x:c r="D929" s="139" t="str">
        <x:v>Both</x:v>
      </x:c>
      <x:c r="E929" s="147" t="str">
        <x:v>From initial classified workbook</x:v>
      </x:c>
      <x:c r="F929" s="139" t="str">
        <x:v>Piece</x:v>
      </x:c>
      <x:c r="G929" s="139"/>
      <x:c r="H929" s="139" t="str">
        <x:v>Not stated</x:v>
      </x:c>
      <x:c r="I929" s="139" t="str">
        <x:v>PKR</x:v>
      </x:c>
      <x:c r="J929" s="140" t="n">
        <x:v>13</x:v>
      </x:c>
      <x:c r="K929" s="140" t="n">
        <x:v>0</x:v>
      </x:c>
      <x:c r="L929" s="140" t="n">
        <x:v>13</x:v>
      </x:c>
      <x:c r="M929" s="140" t="n">
        <x:v>10.59</x:v>
      </x:c>
      <x:c r="N929" s="141" t="n">
        <x:f>L929-M929</x:f>
        <x:v>2.41</x:v>
      </x:c>
      <x:c r="O929" s="142" t="n">
        <x:f>IF(L929&gt;0,N929/L929,"")</x:f>
        <x:v>0.1853846153846154</x:v>
      </x:c>
      <x:c r="P929" s="142" t="n">
        <x:f>IF(M929&gt;0,N929/M929,"")</x:f>
        <x:v>0.22757318224740322</x:v>
      </x:c>
      <x:c r="Q929" s="141" t="n">
        <x:f>ROUND(L929*(1+'Assumptions'!$B$7)/'Assumptions'!$B$9,0)*'Assumptions'!$B$9</x:f>
        <x:v>15</x:v>
      </x:c>
      <x:c r="R929" s="141" t="n">
        <x:f>Q929-M929</x:f>
        <x:v>4.41</x:v>
      </x:c>
      <x:c r="S929" s="143" t="n">
        <x:f>'Assumptions'!$B$8</x:f>
        <x:v>12</x:v>
      </x:c>
      <x:c r="T929" s="141" t="n">
        <x:f>N929*S929</x:f>
        <x:v>28.92</x:v>
      </x:c>
      <x:c r="U929" s="139" t="str">
        <x:v>Mocked Buying</x:v>
      </x:c>
      <x:c r="V929" s="139" t="str">
        <x:v>Mock</x:v>
      </x:c>
      <x:c r="W929" s="147" t="str">
        <x:v>Buying price derived from wholesale price and category median margin</x:v>
      </x:c>
      <x:c r="X929" s="139" t="str">
        <x:v>Review Required</x:v>
      </x:c>
      <x:c r="Y929" s="144" t="b">
        <x:v>0</x:v>
      </x:c>
      <x:c r="Z929" s="139" t="str">
        <x:v>WS RATES.pdf</x:v>
      </x:c>
      <x:c r="AA929" s="139" t="n">
        <x:v>26</x:v>
      </x:c>
      <x:c r="AB929" s="139" t="n">
        <x:v>29</x:v>
      </x:c>
      <x:c r="AC929" s="139" t="str">
        <x:v>NEXT</x:v>
      </x:c>
      <x:c r="AD929" s="145" t="n">
        <x:v>13</x:v>
      </x:c>
      <x:c r="AE929" s="147" t="str">
        <x:v>Merged across PDFs — Exact/source-linked match</x:v>
      </x:c>
      <x:c r="AF929" s="147" t="str">
        <x:v>Exact WS RATES.pdf name</x:v>
      </x:c>
      <x:c r="AG929" s="147" t="str">
        <x:v>Exact WS RATES.pdf category</x:v>
      </x:c>
      <x:c r="AH929" s="139" t="str">
        <x:v>WS-RATES:26:29</x:v>
      </x:c>
      <x:c r="AI929" s="146"/>
      <x:c r="AJ929" s="146"/>
      <x:c r="AK929" s="146"/>
      <x:c r="AL929" s="146"/>
      <x:c r="AM929" s="146"/>
      <x:c r="AN929" s="147" t="str">
        <x:v>Buying price derived from wholesale price and category median margin; Ambiguous/truncated product identity</x:v>
      </x:c>
    </x:row>
    <x:row r="930">
      <x:c r="A930" s="139" t="str">
        <x:v>RS-000929</x:v>
      </x:c>
      <x:c r="B930" s="147" t="str">
        <x:v>PIANO PERMANENT MARKER 1 PC</x:v>
      </x:c>
      <x:c r="C930" s="139" t="str">
        <x:v>BOARD &amp; PERMANENT</x:v>
      </x:c>
      <x:c r="D930" s="139" t="str">
        <x:v>Both</x:v>
      </x:c>
      <x:c r="E930" s="147" t="str">
        <x:v>From initial classified workbook</x:v>
      </x:c>
      <x:c r="F930" s="139" t="str">
        <x:v>Piece</x:v>
      </x:c>
      <x:c r="G930" s="139" t="n">
        <x:v>1</x:v>
      </x:c>
      <x:c r="H930" s="139" t="str">
        <x:v>Parsed from product name</x:v>
      </x:c>
      <x:c r="I930" s="139" t="str">
        <x:v>PKR</x:v>
      </x:c>
      <x:c r="J930" s="140" t="n">
        <x:v>45</x:v>
      </x:c>
      <x:c r="K930" s="140" t="n">
        <x:v>41</x:v>
      </x:c>
      <x:c r="L930" s="140" t="n">
        <x:v>45</x:v>
      </x:c>
      <x:c r="M930" s="140" t="n">
        <x:v>41</x:v>
      </x:c>
      <x:c r="N930" s="141" t="n">
        <x:f>L930-M930</x:f>
        <x:v>4</x:v>
      </x:c>
      <x:c r="O930" s="142" t="n">
        <x:f>IF(L930&gt;0,N930/L930,"")</x:f>
        <x:v>0.08888888888888889</x:v>
      </x:c>
      <x:c r="P930" s="142" t="n">
        <x:f>IF(M930&gt;0,N930/M930,"")</x:f>
        <x:v>0.0975609756097561</x:v>
      </x:c>
      <x:c r="Q930" s="141" t="n">
        <x:f>ROUND(L930*(1+'Assumptions'!$B$7)/'Assumptions'!$B$9,0)*'Assumptions'!$B$9</x:f>
        <x:v>50</x:v>
      </x:c>
      <x:c r="R930" s="141" t="n">
        <x:f>Q930-M930</x:f>
        <x:v>9</x:v>
      </x:c>
      <x:c r="S930" s="143" t="n">
        <x:f>'Assumptions'!$B$8</x:f>
        <x:v>12</x:v>
      </x:c>
      <x:c r="T930" s="141" t="n">
        <x:f>N930*S930</x:f>
        <x:v>48</x:v>
      </x:c>
      <x:c r="U930" s="139" t="str">
        <x:v>Source Valid</x:v>
      </x:c>
      <x:c r="V930" s="139" t="str">
        <x:v>High</x:v>
      </x:c>
      <x:c r="W930" s="147" t="str">
        <x:v>Source wholesale and buying prices retained</x:v>
      </x:c>
      <x:c r="X930" s="139" t="str">
        <x:v>Ready</x:v>
      </x:c>
      <x:c r="Y930" s="144" t="b">
        <x:v>1</x:v>
      </x:c>
      <x:c r="Z930" s="139" t="str">
        <x:v>WS RATES.pdf</x:v>
      </x:c>
      <x:c r="AA930" s="139" t="n">
        <x:v>26</x:v>
      </x:c>
      <x:c r="AB930" s="139" t="n">
        <x:v>30</x:v>
      </x:c>
      <x:c r="AC930" s="139" t="str">
        <x:v>PIANO PERMANENT MARKER</x:v>
      </x:c>
      <x:c r="AD930" s="145" t="n">
        <x:v>45</x:v>
      </x:c>
      <x:c r="AE930" s="147" t="str">
        <x:v>Merged across PDFs — Truncated-name completion</x:v>
      </x:c>
      <x:c r="AF930" s="147" t="str">
        <x:v>Completed/updated from WS RATES.pdf</x:v>
      </x:c>
      <x:c r="AG930" s="147" t="str">
        <x:v>Exact WS RATES.pdf category</x:v>
      </x:c>
      <x:c r="AH930" s="139" t="str">
        <x:v>WS-RATES:26:30</x:v>
      </x:c>
      <x:c r="AI930" s="146"/>
      <x:c r="AJ930" s="146"/>
      <x:c r="AK930" s="146"/>
      <x:c r="AL930" s="146"/>
      <x:c r="AM930" s="146"/>
      <x:c r="AN930" s="147" t="str"/>
    </x:row>
    <x:row r="931">
      <x:c r="A931" s="139" t="str">
        <x:v>RS-000930</x:v>
      </x:c>
      <x:c r="B931" s="147" t="str">
        <x:v>PIANO BOARD MARKER 1 PCS</x:v>
      </x:c>
      <x:c r="C931" s="139" t="str">
        <x:v>BOARD &amp; PERMANENT</x:v>
      </x:c>
      <x:c r="D931" s="139" t="str">
        <x:v>Both</x:v>
      </x:c>
      <x:c r="E931" s="147" t="str">
        <x:v>From initial classified workbook</x:v>
      </x:c>
      <x:c r="F931" s="139" t="str">
        <x:v>Piece</x:v>
      </x:c>
      <x:c r="G931" s="139" t="n">
        <x:v>1</x:v>
      </x:c>
      <x:c r="H931" s="139" t="str">
        <x:v>Parsed from product name</x:v>
      </x:c>
      <x:c r="I931" s="139" t="str">
        <x:v>PKR</x:v>
      </x:c>
      <x:c r="J931" s="140" t="n">
        <x:v>50</x:v>
      </x:c>
      <x:c r="K931" s="140" t="n">
        <x:v>45</x:v>
      </x:c>
      <x:c r="L931" s="140" t="n">
        <x:v>50</x:v>
      </x:c>
      <x:c r="M931" s="140" t="n">
        <x:v>45</x:v>
      </x:c>
      <x:c r="N931" s="141" t="n">
        <x:f>L931-M931</x:f>
        <x:v>5</x:v>
      </x:c>
      <x:c r="O931" s="142" t="n">
        <x:f>IF(L931&gt;0,N931/L931,"")</x:f>
        <x:v>0.1</x:v>
      </x:c>
      <x:c r="P931" s="142" t="n">
        <x:f>IF(M931&gt;0,N931/M931,"")</x:f>
        <x:v>0.1111111111111111</x:v>
      </x:c>
      <x:c r="Q931" s="141" t="n">
        <x:f>ROUND(L931*(1+'Assumptions'!$B$7)/'Assumptions'!$B$9,0)*'Assumptions'!$B$9</x:f>
        <x:v>55</x:v>
      </x:c>
      <x:c r="R931" s="141" t="n">
        <x:f>Q931-M931</x:f>
        <x:v>10</x:v>
      </x:c>
      <x:c r="S931" s="143" t="n">
        <x:f>'Assumptions'!$B$8</x:f>
        <x:v>12</x:v>
      </x:c>
      <x:c r="T931" s="141" t="n">
        <x:f>N931*S931</x:f>
        <x:v>60</x:v>
      </x:c>
      <x:c r="U931" s="139" t="str">
        <x:v>Source Valid</x:v>
      </x:c>
      <x:c r="V931" s="139" t="str">
        <x:v>High</x:v>
      </x:c>
      <x:c r="W931" s="147" t="str">
        <x:v>Source wholesale and buying prices retained</x:v>
      </x:c>
      <x:c r="X931" s="139" t="str">
        <x:v>Ready</x:v>
      </x:c>
      <x:c r="Y931" s="144" t="b">
        <x:v>1</x:v>
      </x:c>
      <x:c r="Z931" s="139" t="str">
        <x:v>WS RATES.pdf</x:v>
      </x:c>
      <x:c r="AA931" s="139" t="n">
        <x:v>26</x:v>
      </x:c>
      <x:c r="AB931" s="139" t="n">
        <x:v>31</x:v>
      </x:c>
      <x:c r="AC931" s="139" t="str">
        <x:v>PIANO BOARD MARKER 1 PC</x:v>
      </x:c>
      <x:c r="AD931" s="145" t="n">
        <x:v>50</x:v>
      </x:c>
      <x:c r="AE931" s="147" t="str">
        <x:v>Merged across PDFs — Truncated-name completion</x:v>
      </x:c>
      <x:c r="AF931" s="147" t="str">
        <x:v>Completed/updated from WS RATES.pdf</x:v>
      </x:c>
      <x:c r="AG931" s="147" t="str">
        <x:v>Exact WS RATES.pdf category</x:v>
      </x:c>
      <x:c r="AH931" s="139" t="str">
        <x:v>WS-RATES:26:31</x:v>
      </x:c>
      <x:c r="AI931" s="146"/>
      <x:c r="AJ931" s="146"/>
      <x:c r="AK931" s="146"/>
      <x:c r="AL931" s="146"/>
      <x:c r="AM931" s="146"/>
      <x:c r="AN931" s="147" t="str"/>
    </x:row>
    <x:row r="932">
      <x:c r="A932" s="139" t="str">
        <x:v>RS-000931</x:v>
      </x:c>
      <x:c r="B932" s="147" t="str">
        <x:v>PIANO CORRECTION</x:v>
      </x:c>
      <x:c r="C932" s="139" t="str">
        <x:v>Correction pen</x:v>
      </x:c>
      <x:c r="D932" s="139" t="str">
        <x:v>Both</x:v>
      </x:c>
      <x:c r="E932" s="147" t="str">
        <x:v>From initial classified workbook</x:v>
      </x:c>
      <x:c r="F932" s="139" t="str">
        <x:v>Piece</x:v>
      </x:c>
      <x:c r="G932" s="139"/>
      <x:c r="H932" s="139" t="str">
        <x:v>Not stated</x:v>
      </x:c>
      <x:c r="I932" s="139" t="str">
        <x:v>PKR</x:v>
      </x:c>
      <x:c r="J932" s="140" t="n">
        <x:v>38</x:v>
      </x:c>
      <x:c r="K932" s="140" t="n">
        <x:v>36.1</x:v>
      </x:c>
      <x:c r="L932" s="140" t="n">
        <x:v>38</x:v>
      </x:c>
      <x:c r="M932" s="140" t="n">
        <x:v>36.1</x:v>
      </x:c>
      <x:c r="N932" s="141" t="n">
        <x:f>L932-M932</x:f>
        <x:v>1.8999999999999986</x:v>
      </x:c>
      <x:c r="O932" s="142" t="n">
        <x:f>IF(L932&gt;0,N932/L932,"")</x:f>
        <x:v>0.04999999999999996</x:v>
      </x:c>
      <x:c r="P932" s="142" t="n">
        <x:f>IF(M932&gt;0,N932/M932,"")</x:f>
        <x:v>0.052631578947368376</x:v>
      </x:c>
      <x:c r="Q932" s="141" t="n">
        <x:f>ROUND(L932*(1+'Assumptions'!$B$7)/'Assumptions'!$B$9,0)*'Assumptions'!$B$9</x:f>
        <x:v>40</x:v>
      </x:c>
      <x:c r="R932" s="141" t="n">
        <x:f>Q932-M932</x:f>
        <x:v>3.8999999999999986</x:v>
      </x:c>
      <x:c r="S932" s="143" t="n">
        <x:f>'Assumptions'!$B$8</x:f>
        <x:v>12</x:v>
      </x:c>
      <x:c r="T932" s="141" t="n">
        <x:f>N932*S932</x:f>
        <x:v>22.799999999999983</x:v>
      </x:c>
      <x:c r="U932" s="139" t="str">
        <x:v>Source Valid</x:v>
      </x:c>
      <x:c r="V932" s="139" t="str">
        <x:v>High</x:v>
      </x:c>
      <x:c r="W932" s="147" t="str">
        <x:v>Source wholesale and buying prices retained</x:v>
      </x:c>
      <x:c r="X932" s="139" t="str">
        <x:v>Ready</x:v>
      </x:c>
      <x:c r="Y932" s="144" t="b">
        <x:v>1</x:v>
      </x:c>
      <x:c r="Z932" s="139" t="str">
        <x:v>WS RATES.pdf</x:v>
      </x:c>
      <x:c r="AA932" s="139" t="n">
        <x:v>26</x:v>
      </x:c>
      <x:c r="AB932" s="139" t="n">
        <x:v>32</x:v>
      </x:c>
      <x:c r="AC932" s="139" t="str">
        <x:v>PIANO CORRECTION</x:v>
      </x:c>
      <x:c r="AD932" s="145" t="n">
        <x:v>38</x:v>
      </x:c>
      <x:c r="AE932" s="147" t="str">
        <x:v>Merged across PDFs — Exact/source-linked match</x:v>
      </x:c>
      <x:c r="AF932" s="147" t="str">
        <x:v>Exact WS RATES.pdf name</x:v>
      </x:c>
      <x:c r="AG932" s="147" t="str">
        <x:v>Exact WS RATES.pdf category</x:v>
      </x:c>
      <x:c r="AH932" s="139" t="str">
        <x:v>WS-RATES:26:32</x:v>
      </x:c>
      <x:c r="AI932" s="146"/>
      <x:c r="AJ932" s="146"/>
      <x:c r="AK932" s="146"/>
      <x:c r="AL932" s="146"/>
      <x:c r="AM932" s="146"/>
      <x:c r="AN932" s="147" t="str"/>
    </x:row>
    <x:row r="933">
      <x:c r="A933" s="139" t="str">
        <x:v>RS-000932</x:v>
      </x:c>
      <x:c r="B933" s="147" t="str">
        <x:v>CASIO FX 991ES 2ND EDITION BL</x:v>
      </x:c>
      <x:c r="C933" s="139" t="str">
        <x:v>SCIENTIFIC CALCULAT</x:v>
      </x:c>
      <x:c r="D933" s="139" t="str">
        <x:v>Both</x:v>
      </x:c>
      <x:c r="E933" s="147" t="str">
        <x:v>From initial classified workbook</x:v>
      </x:c>
      <x:c r="F933" s="139" t="str">
        <x:v>Piece</x:v>
      </x:c>
      <x:c r="G933" s="139"/>
      <x:c r="H933" s="139" t="str">
        <x:v>Not stated</x:v>
      </x:c>
      <x:c r="I933" s="139" t="str">
        <x:v>PKR</x:v>
      </x:c>
      <x:c r="J933" s="140" t="n">
        <x:v>970</x:v>
      </x:c>
      <x:c r="K933" s="140" t="n">
        <x:v>830</x:v>
      </x:c>
      <x:c r="L933" s="140" t="n">
        <x:v>970</x:v>
      </x:c>
      <x:c r="M933" s="140" t="n">
        <x:v>830</x:v>
      </x:c>
      <x:c r="N933" s="141" t="n">
        <x:f>L933-M933</x:f>
        <x:v>140</x:v>
      </x:c>
      <x:c r="O933" s="142" t="n">
        <x:f>IF(L933&gt;0,N933/L933,"")</x:f>
        <x:v>0.14432989690721648</x:v>
      </x:c>
      <x:c r="P933" s="142" t="n">
        <x:f>IF(M933&gt;0,N933/M933,"")</x:f>
        <x:v>0.1686746987951807</x:v>
      </x:c>
      <x:c r="Q933" s="141" t="n">
        <x:f>ROUND(L933*(1+'Assumptions'!$B$7)/'Assumptions'!$B$9,0)*'Assumptions'!$B$9</x:f>
        <x:v>1065</x:v>
      </x:c>
      <x:c r="R933" s="141" t="n">
        <x:f>Q933-M933</x:f>
        <x:v>235</x:v>
      </x:c>
      <x:c r="S933" s="143" t="n">
        <x:f>'Assumptions'!$B$8</x:f>
        <x:v>12</x:v>
      </x:c>
      <x:c r="T933" s="141" t="n">
        <x:f>N933*S933</x:f>
        <x:v>1680</x:v>
      </x:c>
      <x:c r="U933" s="139" t="str">
        <x:v>Source Valid</x:v>
      </x:c>
      <x:c r="V933" s="139" t="str">
        <x:v>High</x:v>
      </x:c>
      <x:c r="W933" s="147" t="str">
        <x:v>Source wholesale and buying prices retained</x:v>
      </x:c>
      <x:c r="X933" s="139" t="str">
        <x:v>Ready</x:v>
      </x:c>
      <x:c r="Y933" s="144" t="b">
        <x:v>1</x:v>
      </x:c>
      <x:c r="Z933" s="139" t="str">
        <x:v>WS RATES.pdf</x:v>
      </x:c>
      <x:c r="AA933" s="139" t="n">
        <x:v>26</x:v>
      </x:c>
      <x:c r="AB933" s="139" t="n">
        <x:v>33</x:v>
      </x:c>
      <x:c r="AC933" s="139" t="str">
        <x:v>CASIO FX 991ES 2ND EDITIO</x:v>
      </x:c>
      <x:c r="AD933" s="145" t="n">
        <x:v>970</x:v>
      </x:c>
      <x:c r="AE933" s="147" t="str">
        <x:v>Merged across PDFs — Truncated-name completion</x:v>
      </x:c>
      <x:c r="AF933" s="147" t="str">
        <x:v>Completed/updated from WS RATES.pdf</x:v>
      </x:c>
      <x:c r="AG933" s="147" t="str">
        <x:v>Exact WS RATES.pdf category</x:v>
      </x:c>
      <x:c r="AH933" s="139" t="str">
        <x:v>WS-RATES:26:33</x:v>
      </x:c>
      <x:c r="AI933" s="146"/>
      <x:c r="AJ933" s="146"/>
      <x:c r="AK933" s="146"/>
      <x:c r="AL933" s="146"/>
      <x:c r="AM933" s="146"/>
      <x:c r="AN933" s="147" t="str"/>
    </x:row>
    <x:row r="934">
      <x:c r="A934" s="139" t="str">
        <x:v>RS-000933</x:v>
      </x:c>
      <x:c r="B934" s="147" t="str">
        <x:v>CARPET LUDO LARGE</x:v>
      </x:c>
      <x:c r="C934" s="139" t="str">
        <x:v>LUDO</x:v>
      </x:c>
      <x:c r="D934" s="139" t="str">
        <x:v>Both</x:v>
      </x:c>
      <x:c r="E934" s="147" t="str">
        <x:v>From initial classified workbook</x:v>
      </x:c>
      <x:c r="F934" s="139" t="str">
        <x:v>Piece</x:v>
      </x:c>
      <x:c r="G934" s="139"/>
      <x:c r="H934" s="139" t="str">
        <x:v>Not stated</x:v>
      </x:c>
      <x:c r="I934" s="139" t="str">
        <x:v>PKR</x:v>
      </x:c>
      <x:c r="J934" s="140" t="n">
        <x:v>450</x:v>
      </x:c>
      <x:c r="K934" s="140" t="n">
        <x:v>420</x:v>
      </x:c>
      <x:c r="L934" s="140" t="n">
        <x:v>450</x:v>
      </x:c>
      <x:c r="M934" s="140" t="n">
        <x:v>420</x:v>
      </x:c>
      <x:c r="N934" s="141" t="n">
        <x:f>L934-M934</x:f>
        <x:v>30</x:v>
      </x:c>
      <x:c r="O934" s="142" t="n">
        <x:f>IF(L934&gt;0,N934/L934,"")</x:f>
        <x:v>0.06666666666666667</x:v>
      </x:c>
      <x:c r="P934" s="142" t="n">
        <x:f>IF(M934&gt;0,N934/M934,"")</x:f>
        <x:v>0.07142857142857142</x:v>
      </x:c>
      <x:c r="Q934" s="141" t="n">
        <x:f>ROUND(L934*(1+'Assumptions'!$B$7)/'Assumptions'!$B$9,0)*'Assumptions'!$B$9</x:f>
        <x:v>495</x:v>
      </x:c>
      <x:c r="R934" s="141" t="n">
        <x:f>Q934-M934</x:f>
        <x:v>75</x:v>
      </x:c>
      <x:c r="S934" s="143" t="n">
        <x:f>'Assumptions'!$B$8</x:f>
        <x:v>12</x:v>
      </x:c>
      <x:c r="T934" s="141" t="n">
        <x:f>N934*S934</x:f>
        <x:v>360</x:v>
      </x:c>
      <x:c r="U934" s="139" t="str">
        <x:v>Source Valid</x:v>
      </x:c>
      <x:c r="V934" s="139" t="str">
        <x:v>High</x:v>
      </x:c>
      <x:c r="W934" s="147" t="str">
        <x:v>Source wholesale and buying prices retained</x:v>
      </x:c>
      <x:c r="X934" s="139" t="str">
        <x:v>Ready</x:v>
      </x:c>
      <x:c r="Y934" s="144" t="b">
        <x:v>1</x:v>
      </x:c>
      <x:c r="Z934" s="139" t="str">
        <x:v>WS RATES.pdf</x:v>
      </x:c>
      <x:c r="AA934" s="139" t="n">
        <x:v>26</x:v>
      </x:c>
      <x:c r="AB934" s="139" t="n">
        <x:v>34</x:v>
      </x:c>
      <x:c r="AC934" s="139" t="str">
        <x:v>CARPET LUDO LARGE</x:v>
      </x:c>
      <x:c r="AD934" s="145" t="n">
        <x:v>450</x:v>
      </x:c>
      <x:c r="AE934" s="147" t="str">
        <x:v>Merged across PDFs — Exact/source-linked match</x:v>
      </x:c>
      <x:c r="AF934" s="147" t="str">
        <x:v>Exact WS RATES.pdf name</x:v>
      </x:c>
      <x:c r="AG934" s="147" t="str">
        <x:v>Exact WS RATES.pdf category</x:v>
      </x:c>
      <x:c r="AH934" s="139" t="str">
        <x:v>WS-RATES:26:34</x:v>
      </x:c>
      <x:c r="AI934" s="146"/>
      <x:c r="AJ934" s="146"/>
      <x:c r="AK934" s="146"/>
      <x:c r="AL934" s="146"/>
      <x:c r="AM934" s="146"/>
      <x:c r="AN934" s="147" t="str"/>
    </x:row>
    <x:row r="935">
      <x:c r="A935" s="139" t="str">
        <x:v>RS-000934</x:v>
      </x:c>
      <x:c r="B935" s="147" t="str">
        <x:v>SURAH YASIN SHAREEF KHUSHBO</x:v>
      </x:c>
      <x:c r="C935" s="139" t="str">
        <x:v>SIPARA</x:v>
      </x:c>
      <x:c r="D935" s="139" t="str">
        <x:v>Both</x:v>
      </x:c>
      <x:c r="E935" s="147" t="str">
        <x:v>From initial classified workbook</x:v>
      </x:c>
      <x:c r="F935" s="139" t="str">
        <x:v>Piece</x:v>
      </x:c>
      <x:c r="G935" s="139"/>
      <x:c r="H935" s="139" t="str">
        <x:v>Not stated</x:v>
      </x:c>
      <x:c r="I935" s="139" t="str">
        <x:v>PKR</x:v>
      </x:c>
      <x:c r="J935" s="140" t="n">
        <x:v>40</x:v>
      </x:c>
      <x:c r="K935" s="140" t="n">
        <x:v>35</x:v>
      </x:c>
      <x:c r="L935" s="140" t="n">
        <x:v>40</x:v>
      </x:c>
      <x:c r="M935" s="140" t="n">
        <x:v>35</x:v>
      </x:c>
      <x:c r="N935" s="141" t="n">
        <x:f>L935-M935</x:f>
        <x:v>5</x:v>
      </x:c>
      <x:c r="O935" s="142" t="n">
        <x:f>IF(L935&gt;0,N935/L935,"")</x:f>
        <x:v>0.125</x:v>
      </x:c>
      <x:c r="P935" s="142" t="n">
        <x:f>IF(M935&gt;0,N935/M935,"")</x:f>
        <x:v>0.14285714285714285</x:v>
      </x:c>
      <x:c r="Q935" s="141" t="n">
        <x:f>ROUND(L935*(1+'Assumptions'!$B$7)/'Assumptions'!$B$9,0)*'Assumptions'!$B$9</x:f>
        <x:v>45</x:v>
      </x:c>
      <x:c r="R935" s="141" t="n">
        <x:f>Q935-M935</x:f>
        <x:v>10</x:v>
      </x:c>
      <x:c r="S935" s="143" t="n">
        <x:f>'Assumptions'!$B$8</x:f>
        <x:v>12</x:v>
      </x:c>
      <x:c r="T935" s="141" t="n">
        <x:f>N935*S935</x:f>
        <x:v>60</x:v>
      </x:c>
      <x:c r="U935" s="139" t="str">
        <x:v>Source Valid</x:v>
      </x:c>
      <x:c r="V935" s="139" t="str">
        <x:v>High</x:v>
      </x:c>
      <x:c r="W935" s="147" t="str">
        <x:v>Source wholesale and buying prices retained</x:v>
      </x:c>
      <x:c r="X935" s="139" t="str">
        <x:v>Ready</x:v>
      </x:c>
      <x:c r="Y935" s="144" t="b">
        <x:v>1</x:v>
      </x:c>
      <x:c r="Z935" s="139" t="str">
        <x:v>WS RATES.pdf</x:v>
      </x:c>
      <x:c r="AA935" s="139" t="n">
        <x:v>26</x:v>
      </x:c>
      <x:c r="AB935" s="139" t="n">
        <x:v>35</x:v>
      </x:c>
      <x:c r="AC935" s="139" t="str">
        <x:v>SURAH YASIN SHAREEF KHU</x:v>
      </x:c>
      <x:c r="AD935" s="145" t="n">
        <x:v>40</x:v>
      </x:c>
      <x:c r="AE935" s="147" t="str">
        <x:v>Merged across PDFs — Truncated-name completion</x:v>
      </x:c>
      <x:c r="AF935" s="147" t="str">
        <x:v>Completed/updated from WS RATES.pdf</x:v>
      </x:c>
      <x:c r="AG935" s="147" t="str">
        <x:v>Exact WS RATES.pdf category</x:v>
      </x:c>
      <x:c r="AH935" s="139" t="str">
        <x:v>WS-RATES:26:35</x:v>
      </x:c>
      <x:c r="AI935" s="146"/>
      <x:c r="AJ935" s="146"/>
      <x:c r="AK935" s="146"/>
      <x:c r="AL935" s="146"/>
      <x:c r="AM935" s="146"/>
      <x:c r="AN935" s="147" t="str"/>
    </x:row>
    <x:row r="936">
      <x:c r="A936" s="139" t="str">
        <x:v>RS-000935</x:v>
      </x:c>
      <x:c r="B936" s="147" t="str">
        <x:v>IMP PAPER PREMIER</x:v>
      </x:c>
      <x:c r="C936" s="139" t="str">
        <x:v>PAPER WRITE</x:v>
      </x:c>
      <x:c r="D936" s="139" t="str">
        <x:v>Both</x:v>
      </x:c>
      <x:c r="E936" s="147" t="str">
        <x:v>From initial classified workbook</x:v>
      </x:c>
      <x:c r="F936" s="139" t="str">
        <x:v>Piece</x:v>
      </x:c>
      <x:c r="G936" s="139"/>
      <x:c r="H936" s="139" t="str">
        <x:v>Not stated</x:v>
      </x:c>
      <x:c r="I936" s="139" t="str">
        <x:v>PKR</x:v>
      </x:c>
      <x:c r="J936" s="140" t="n">
        <x:v>80</x:v>
      </x:c>
      <x:c r="K936" s="140" t="n">
        <x:v>74</x:v>
      </x:c>
      <x:c r="L936" s="140" t="n">
        <x:v>80</x:v>
      </x:c>
      <x:c r="M936" s="140" t="n">
        <x:v>74</x:v>
      </x:c>
      <x:c r="N936" s="141" t="n">
        <x:f>L936-M936</x:f>
        <x:v>6</x:v>
      </x:c>
      <x:c r="O936" s="142" t="n">
        <x:f>IF(L936&gt;0,N936/L936,"")</x:f>
        <x:v>0.075</x:v>
      </x:c>
      <x:c r="P936" s="142" t="n">
        <x:f>IF(M936&gt;0,N936/M936,"")</x:f>
        <x:v>0.08108108108108109</x:v>
      </x:c>
      <x:c r="Q936" s="141" t="n">
        <x:f>ROUND(L936*(1+'Assumptions'!$B$7)/'Assumptions'!$B$9,0)*'Assumptions'!$B$9</x:f>
        <x:v>90</x:v>
      </x:c>
      <x:c r="R936" s="141" t="n">
        <x:f>Q936-M936</x:f>
        <x:v>16</x:v>
      </x:c>
      <x:c r="S936" s="143" t="n">
        <x:f>'Assumptions'!$B$8</x:f>
        <x:v>12</x:v>
      </x:c>
      <x:c r="T936" s="141" t="n">
        <x:f>N936*S936</x:f>
        <x:v>72</x:v>
      </x:c>
      <x:c r="U936" s="139" t="str">
        <x:v>Source Valid</x:v>
      </x:c>
      <x:c r="V936" s="139" t="str">
        <x:v>High</x:v>
      </x:c>
      <x:c r="W936" s="147" t="str">
        <x:v>Source wholesale and buying prices retained</x:v>
      </x:c>
      <x:c r="X936" s="139" t="str">
        <x:v>Ready</x:v>
      </x:c>
      <x:c r="Y936" s="144" t="b">
        <x:v>1</x:v>
      </x:c>
      <x:c r="Z936" s="139" t="str">
        <x:v>WS RATES.pdf</x:v>
      </x:c>
      <x:c r="AA936" s="139" t="n">
        <x:v>26</x:v>
      </x:c>
      <x:c r="AB936" s="139" t="n">
        <x:v>36</x:v>
      </x:c>
      <x:c r="AC936" s="139" t="str">
        <x:v>IMP PAPER PREMIER</x:v>
      </x:c>
      <x:c r="AD936" s="145" t="n">
        <x:v>80</x:v>
      </x:c>
      <x:c r="AE936" s="147" t="str">
        <x:v>Merged across PDFs — Exact/source-linked match</x:v>
      </x:c>
      <x:c r="AF936" s="147" t="str">
        <x:v>Exact WS RATES.pdf name</x:v>
      </x:c>
      <x:c r="AG936" s="147" t="str">
        <x:v>Exact WS RATES.pdf category</x:v>
      </x:c>
      <x:c r="AH936" s="139" t="str">
        <x:v>WS-RATES:26:36</x:v>
      </x:c>
      <x:c r="AI936" s="146"/>
      <x:c r="AJ936" s="146"/>
      <x:c r="AK936" s="146"/>
      <x:c r="AL936" s="146"/>
      <x:c r="AM936" s="146"/>
      <x:c r="AN936" s="147" t="str"/>
    </x:row>
    <x:row r="937">
      <x:c r="A937" s="139" t="str">
        <x:v>RS-000936</x:v>
      </x:c>
      <x:c r="B937" s="147" t="str">
        <x:v>TEMPO GUM STICK 8 G(BOX 12 PC</x:v>
      </x:c>
      <x:c r="C937" s="139" t="str">
        <x:v>GUM STICK</x:v>
      </x:c>
      <x:c r="D937" s="139" t="str">
        <x:v>Both</x:v>
      </x:c>
      <x:c r="E937" s="147" t="str">
        <x:v>From initial classified workbook</x:v>
      </x:c>
      <x:c r="F937" s="139" t="str">
        <x:v>Box</x:v>
      </x:c>
      <x:c r="G937" s="139" t="n">
        <x:v>12</x:v>
      </x:c>
      <x:c r="H937" s="139" t="str">
        <x:v>Parsed from product name</x:v>
      </x:c>
      <x:c r="I937" s="139" t="str">
        <x:v>PKR</x:v>
      </x:c>
      <x:c r="J937" s="140" t="n">
        <x:v>516</x:v>
      </x:c>
      <x:c r="K937" s="140" t="n">
        <x:v>490</x:v>
      </x:c>
      <x:c r="L937" s="140" t="n">
        <x:v>516</x:v>
      </x:c>
      <x:c r="M937" s="140" t="n">
        <x:v>490</x:v>
      </x:c>
      <x:c r="N937" s="141" t="n">
        <x:f>L937-M937</x:f>
        <x:v>26</x:v>
      </x:c>
      <x:c r="O937" s="142" t="n">
        <x:f>IF(L937&gt;0,N937/L937,"")</x:f>
        <x:v>0.050387596899224806</x:v>
      </x:c>
      <x:c r="P937" s="142" t="n">
        <x:f>IF(M937&gt;0,N937/M937,"")</x:f>
        <x:v>0.053061224489795916</x:v>
      </x:c>
      <x:c r="Q937" s="141" t="n">
        <x:f>ROUND(L937*(1+'Assumptions'!$B$7)/'Assumptions'!$B$9,0)*'Assumptions'!$B$9</x:f>
        <x:v>570</x:v>
      </x:c>
      <x:c r="R937" s="141" t="n">
        <x:f>Q937-M937</x:f>
        <x:v>80</x:v>
      </x:c>
      <x:c r="S937" s="143" t="n">
        <x:f>'Assumptions'!$B$8</x:f>
        <x:v>12</x:v>
      </x:c>
      <x:c r="T937" s="141" t="n">
        <x:f>N937*S937</x:f>
        <x:v>312</x:v>
      </x:c>
      <x:c r="U937" s="139" t="str">
        <x:v>Source Valid</x:v>
      </x:c>
      <x:c r="V937" s="139" t="str">
        <x:v>High</x:v>
      </x:c>
      <x:c r="W937" s="147" t="str">
        <x:v>Source wholesale and buying prices retained</x:v>
      </x:c>
      <x:c r="X937" s="139" t="str">
        <x:v>Ready</x:v>
      </x:c>
      <x:c r="Y937" s="144" t="b">
        <x:v>1</x:v>
      </x:c>
      <x:c r="Z937" s="139" t="str">
        <x:v>WS RATES.pdf</x:v>
      </x:c>
      <x:c r="AA937" s="139" t="n">
        <x:v>26</x:v>
      </x:c>
      <x:c r="AB937" s="139" t="n">
        <x:v>37</x:v>
      </x:c>
      <x:c r="AC937" s="139" t="str">
        <x:v>TEMPO GUM STICK 8 G(BOX</x:v>
      </x:c>
      <x:c r="AD937" s="145" t="n">
        <x:v>516</x:v>
      </x:c>
      <x:c r="AE937" s="147" t="str">
        <x:v>Merged across PDFs — Truncated-name completion</x:v>
      </x:c>
      <x:c r="AF937" s="147" t="str">
        <x:v>Completed/updated from WS RATES.pdf</x:v>
      </x:c>
      <x:c r="AG937" s="147" t="str">
        <x:v>Exact WS RATES.pdf category</x:v>
      </x:c>
      <x:c r="AH937" s="139" t="str">
        <x:v>WS-RATES:26:37</x:v>
      </x:c>
      <x:c r="AI937" s="146"/>
      <x:c r="AJ937" s="146"/>
      <x:c r="AK937" s="146"/>
      <x:c r="AL937" s="146"/>
      <x:c r="AM937" s="146"/>
      <x:c r="AN937" s="147" t="str"/>
    </x:row>
    <x:row r="938">
      <x:c r="A938" s="139" t="str">
        <x:v>RS-000937</x:v>
      </x:c>
      <x:c r="B938" s="147" t="str">
        <x:v>SHASHLIK STICK 14 INCH</x:v>
      </x:c>
      <x:c r="C938" s="139" t="str">
        <x:v>CHINA</x:v>
      </x:c>
      <x:c r="D938" s="139" t="str">
        <x:v>Both</x:v>
      </x:c>
      <x:c r="E938" s="147" t="str">
        <x:v>From initial classified workbook</x:v>
      </x:c>
      <x:c r="F938" s="139" t="str">
        <x:v>Piece</x:v>
      </x:c>
      <x:c r="G938" s="139"/>
      <x:c r="H938" s="139" t="str">
        <x:v>Not stated</x:v>
      </x:c>
      <x:c r="I938" s="139" t="str">
        <x:v>PKR</x:v>
      </x:c>
      <x:c r="J938" s="140" t="n">
        <x:v>140</x:v>
      </x:c>
      <x:c r="K938" s="140" t="n">
        <x:v>120</x:v>
      </x:c>
      <x:c r="L938" s="140" t="n">
        <x:v>140</x:v>
      </x:c>
      <x:c r="M938" s="140" t="n">
        <x:v>120</x:v>
      </x:c>
      <x:c r="N938" s="141" t="n">
        <x:f>L938-M938</x:f>
        <x:v>20</x:v>
      </x:c>
      <x:c r="O938" s="142" t="n">
        <x:f>IF(L938&gt;0,N938/L938,"")</x:f>
        <x:v>0.14285714285714285</x:v>
      </x:c>
      <x:c r="P938" s="142" t="n">
        <x:f>IF(M938&gt;0,N938/M938,"")</x:f>
        <x:v>0.16666666666666666</x:v>
      </x:c>
      <x:c r="Q938" s="141" t="n">
        <x:f>ROUND(L938*(1+'Assumptions'!$B$7)/'Assumptions'!$B$9,0)*'Assumptions'!$B$9</x:f>
        <x:v>155</x:v>
      </x:c>
      <x:c r="R938" s="141" t="n">
        <x:f>Q938-M938</x:f>
        <x:v>35</x:v>
      </x:c>
      <x:c r="S938" s="143" t="n">
        <x:f>'Assumptions'!$B$8</x:f>
        <x:v>12</x:v>
      </x:c>
      <x:c r="T938" s="141" t="n">
        <x:f>N938*S938</x:f>
        <x:v>240</x:v>
      </x:c>
      <x:c r="U938" s="139" t="str">
        <x:v>Source Valid</x:v>
      </x:c>
      <x:c r="V938" s="139" t="str">
        <x:v>High</x:v>
      </x:c>
      <x:c r="W938" s="147" t="str">
        <x:v>Source wholesale and buying prices retained</x:v>
      </x:c>
      <x:c r="X938" s="139" t="str">
        <x:v>Ready</x:v>
      </x:c>
      <x:c r="Y938" s="144" t="b">
        <x:v>1</x:v>
      </x:c>
      <x:c r="Z938" s="139" t="str">
        <x:v>WS RATES.pdf</x:v>
      </x:c>
      <x:c r="AA938" s="139" t="n">
        <x:v>27</x:v>
      </x:c>
      <x:c r="AB938" s="139" t="n">
        <x:v>2</x:v>
      </x:c>
      <x:c r="AC938" s="139" t="str">
        <x:v>SHASHLIK STICK 14 INCH</x:v>
      </x:c>
      <x:c r="AD938" s="145" t="n">
        <x:v>140</x:v>
      </x:c>
      <x:c r="AE938" s="147" t="str">
        <x:v>Merged across PDFs — Exact/source-linked match</x:v>
      </x:c>
      <x:c r="AF938" s="147" t="str">
        <x:v>Exact WS RATES.pdf name</x:v>
      </x:c>
      <x:c r="AG938" s="147" t="str">
        <x:v>Exact WS RATES.pdf category</x:v>
      </x:c>
      <x:c r="AH938" s="139" t="str">
        <x:v>WS-RATES:27:2</x:v>
      </x:c>
      <x:c r="AI938" s="146"/>
      <x:c r="AJ938" s="146"/>
      <x:c r="AK938" s="146"/>
      <x:c r="AL938" s="146"/>
      <x:c r="AM938" s="146"/>
      <x:c r="AN938" s="147" t="str"/>
    </x:row>
    <x:row r="939">
      <x:c r="A939" s="139" t="str">
        <x:v>RS-000938</x:v>
      </x:c>
      <x:c r="B939" s="147" t="str">
        <x:v>SHASHLIK STICK 10 inch i pack</x:v>
      </x:c>
      <x:c r="C939" s="139" t="str">
        <x:v>CHINA</x:v>
      </x:c>
      <x:c r="D939" s="139" t="str">
        <x:v>Both</x:v>
      </x:c>
      <x:c r="E939" s="147" t="str">
        <x:v>From initial classified workbook</x:v>
      </x:c>
      <x:c r="F939" s="139" t="str">
        <x:v>Pack</x:v>
      </x:c>
      <x:c r="G939" s="139"/>
      <x:c r="H939" s="139" t="str">
        <x:v>Not stated</x:v>
      </x:c>
      <x:c r="I939" s="139" t="str">
        <x:v>PKR</x:v>
      </x:c>
      <x:c r="J939" s="140" t="n">
        <x:v>95</x:v>
      </x:c>
      <x:c r="K939" s="140" t="n">
        <x:v>75</x:v>
      </x:c>
      <x:c r="L939" s="140" t="n">
        <x:v>95</x:v>
      </x:c>
      <x:c r="M939" s="140" t="n">
        <x:v>75</x:v>
      </x:c>
      <x:c r="N939" s="141" t="n">
        <x:f>L939-M939</x:f>
        <x:v>20</x:v>
      </x:c>
      <x:c r="O939" s="142" t="n">
        <x:f>IF(L939&gt;0,N939/L939,"")</x:f>
        <x:v>0.21052631578947367</x:v>
      </x:c>
      <x:c r="P939" s="142" t="n">
        <x:f>IF(M939&gt;0,N939/M939,"")</x:f>
        <x:v>0.26666666666666666</x:v>
      </x:c>
      <x:c r="Q939" s="141" t="n">
        <x:f>ROUND(L939*(1+'Assumptions'!$B$7)/'Assumptions'!$B$9,0)*'Assumptions'!$B$9</x:f>
        <x:v>105</x:v>
      </x:c>
      <x:c r="R939" s="141" t="n">
        <x:f>Q939-M939</x:f>
        <x:v>30</x:v>
      </x:c>
      <x:c r="S939" s="143" t="n">
        <x:f>'Assumptions'!$B$8</x:f>
        <x:v>12</x:v>
      </x:c>
      <x:c r="T939" s="141" t="n">
        <x:f>N939*S939</x:f>
        <x:v>240</x:v>
      </x:c>
      <x:c r="U939" s="139" t="str">
        <x:v>Source Valid</x:v>
      </x:c>
      <x:c r="V939" s="139" t="str">
        <x:v>High</x:v>
      </x:c>
      <x:c r="W939" s="147" t="str">
        <x:v>Source wholesale and buying prices retained</x:v>
      </x:c>
      <x:c r="X939" s="139" t="str">
        <x:v>Ready</x:v>
      </x:c>
      <x:c r="Y939" s="144" t="b">
        <x:v>1</x:v>
      </x:c>
      <x:c r="Z939" s="139" t="str">
        <x:v>WS RATES.pdf</x:v>
      </x:c>
      <x:c r="AA939" s="139" t="n">
        <x:v>27</x:v>
      </x:c>
      <x:c r="AB939" s="139" t="n">
        <x:v>3</x:v>
      </x:c>
      <x:c r="AC939" s="139" t="str">
        <x:v>SHASHLIK STICK 10 inch i p</x:v>
      </x:c>
      <x:c r="AD939" s="145" t="n">
        <x:v>95</x:v>
      </x:c>
      <x:c r="AE939" s="147" t="str">
        <x:v>Merged across PDFs — Truncated-name completion</x:v>
      </x:c>
      <x:c r="AF939" s="147" t="str">
        <x:v>Completed/updated from WS RATES.pdf</x:v>
      </x:c>
      <x:c r="AG939" s="147" t="str">
        <x:v>Exact WS RATES.pdf category</x:v>
      </x:c>
      <x:c r="AH939" s="139" t="str">
        <x:v>WS-RATES:27:3</x:v>
      </x:c>
      <x:c r="AI939" s="146"/>
      <x:c r="AJ939" s="146"/>
      <x:c r="AK939" s="146"/>
      <x:c r="AL939" s="146"/>
      <x:c r="AM939" s="146"/>
      <x:c r="AN939" s="147" t="str"/>
    </x:row>
    <x:row r="940">
      <x:c r="A940" s="139" t="str">
        <x:v>RS-000939</x:v>
      </x:c>
      <x:c r="B940" s="147" t="str">
        <x:v>TAPE DISPENSER OWNER JUMBO</x:v>
      </x:c>
      <x:c r="C940" s="139" t="str">
        <x:v>CHINA</x:v>
      </x:c>
      <x:c r="D940" s="139" t="str">
        <x:v>Both</x:v>
      </x:c>
      <x:c r="E940" s="147" t="str">
        <x:v>From initial classified workbook</x:v>
      </x:c>
      <x:c r="F940" s="139" t="str">
        <x:v>Piece</x:v>
      </x:c>
      <x:c r="G940" s="139"/>
      <x:c r="H940" s="139" t="str">
        <x:v>Not stated</x:v>
      </x:c>
      <x:c r="I940" s="139" t="str">
        <x:v>PKR</x:v>
      </x:c>
      <x:c r="J940" s="140" t="n">
        <x:v>380</x:v>
      </x:c>
      <x:c r="K940" s="140" t="n">
        <x:v>350</x:v>
      </x:c>
      <x:c r="L940" s="140" t="n">
        <x:v>380</x:v>
      </x:c>
      <x:c r="M940" s="140" t="n">
        <x:v>350</x:v>
      </x:c>
      <x:c r="N940" s="141" t="n">
        <x:f>L940-M940</x:f>
        <x:v>30</x:v>
      </x:c>
      <x:c r="O940" s="142" t="n">
        <x:f>IF(L940&gt;0,N940/L940,"")</x:f>
        <x:v>0.07894736842105263</x:v>
      </x:c>
      <x:c r="P940" s="142" t="n">
        <x:f>IF(M940&gt;0,N940/M940,"")</x:f>
        <x:v>0.08571428571428572</x:v>
      </x:c>
      <x:c r="Q940" s="141" t="n">
        <x:f>ROUND(L940*(1+'Assumptions'!$B$7)/'Assumptions'!$B$9,0)*'Assumptions'!$B$9</x:f>
        <x:v>420</x:v>
      </x:c>
      <x:c r="R940" s="141" t="n">
        <x:f>Q940-M940</x:f>
        <x:v>70</x:v>
      </x:c>
      <x:c r="S940" s="143" t="n">
        <x:f>'Assumptions'!$B$8</x:f>
        <x:v>12</x:v>
      </x:c>
      <x:c r="T940" s="141" t="n">
        <x:f>N940*S940</x:f>
        <x:v>360</x:v>
      </x:c>
      <x:c r="U940" s="139" t="str">
        <x:v>Source Valid</x:v>
      </x:c>
      <x:c r="V940" s="139" t="str">
        <x:v>High</x:v>
      </x:c>
      <x:c r="W940" s="147" t="str">
        <x:v>Source wholesale and buying prices retained</x:v>
      </x:c>
      <x:c r="X940" s="139" t="str">
        <x:v>Ready</x:v>
      </x:c>
      <x:c r="Y940" s="144" t="b">
        <x:v>1</x:v>
      </x:c>
      <x:c r="Z940" s="139" t="str">
        <x:v>WS RATES.pdf</x:v>
      </x:c>
      <x:c r="AA940" s="139" t="n">
        <x:v>27</x:v>
      </x:c>
      <x:c r="AB940" s="139" t="n">
        <x:v>4</x:v>
      </x:c>
      <x:c r="AC940" s="139" t="str">
        <x:v>TAPE DISPENSER OWNER JU</x:v>
      </x:c>
      <x:c r="AD940" s="145" t="n">
        <x:v>380</x:v>
      </x:c>
      <x:c r="AE940" s="147" t="str">
        <x:v>Merged across PDFs — Truncated-name completion</x:v>
      </x:c>
      <x:c r="AF940" s="147" t="str">
        <x:v>Completed/updated from WS RATES.pdf</x:v>
      </x:c>
      <x:c r="AG940" s="147" t="str">
        <x:v>Exact WS RATES.pdf category</x:v>
      </x:c>
      <x:c r="AH940" s="139" t="str">
        <x:v>WS-RATES:27:4</x:v>
      </x:c>
      <x:c r="AI940" s="146"/>
      <x:c r="AJ940" s="146"/>
      <x:c r="AK940" s="146"/>
      <x:c r="AL940" s="146"/>
      <x:c r="AM940" s="146"/>
      <x:c r="AN940" s="147" t="str"/>
    </x:row>
    <x:row r="941">
      <x:c r="A941" s="139" t="str">
        <x:v>RS-000940</x:v>
      </x:c>
      <x:c r="B941" s="147" t="str">
        <x:v>JEENS SHOULDER BAG</x:v>
      </x:c>
      <x:c r="C941" s="139" t="str">
        <x:v>BAGS</x:v>
      </x:c>
      <x:c r="D941" s="139" t="str">
        <x:v>Both</x:v>
      </x:c>
      <x:c r="E941" s="147" t="str">
        <x:v>From initial classified workbook</x:v>
      </x:c>
      <x:c r="F941" s="139" t="str">
        <x:v>Piece</x:v>
      </x:c>
      <x:c r="G941" s="139"/>
      <x:c r="H941" s="139" t="str">
        <x:v>Not stated</x:v>
      </x:c>
      <x:c r="I941" s="139" t="str">
        <x:v>PKR</x:v>
      </x:c>
      <x:c r="J941" s="140" t="n">
        <x:v>1800</x:v>
      </x:c>
      <x:c r="K941" s="140" t="n">
        <x:v>1600</x:v>
      </x:c>
      <x:c r="L941" s="140" t="n">
        <x:v>1800</x:v>
      </x:c>
      <x:c r="M941" s="140" t="n">
        <x:v>1600</x:v>
      </x:c>
      <x:c r="N941" s="141" t="n">
        <x:f>L941-M941</x:f>
        <x:v>200</x:v>
      </x:c>
      <x:c r="O941" s="142" t="n">
        <x:f>IF(L941&gt;0,N941/L941,"")</x:f>
        <x:v>0.1111111111111111</x:v>
      </x:c>
      <x:c r="P941" s="142" t="n">
        <x:f>IF(M941&gt;0,N941/M941,"")</x:f>
        <x:v>0.125</x:v>
      </x:c>
      <x:c r="Q941" s="141" t="n">
        <x:f>ROUND(L941*(1+'Assumptions'!$B$7)/'Assumptions'!$B$9,0)*'Assumptions'!$B$9</x:f>
        <x:v>1980</x:v>
      </x:c>
      <x:c r="R941" s="141" t="n">
        <x:f>Q941-M941</x:f>
        <x:v>380</x:v>
      </x:c>
      <x:c r="S941" s="143" t="n">
        <x:f>'Assumptions'!$B$8</x:f>
        <x:v>12</x:v>
      </x:c>
      <x:c r="T941" s="141" t="n">
        <x:f>N941*S941</x:f>
        <x:v>2400</x:v>
      </x:c>
      <x:c r="U941" s="139" t="str">
        <x:v>Source Valid</x:v>
      </x:c>
      <x:c r="V941" s="139" t="str">
        <x:v>High</x:v>
      </x:c>
      <x:c r="W941" s="147" t="str">
        <x:v>Source wholesale and buying prices retained</x:v>
      </x:c>
      <x:c r="X941" s="139" t="str">
        <x:v>Ready</x:v>
      </x:c>
      <x:c r="Y941" s="144" t="b">
        <x:v>1</x:v>
      </x:c>
      <x:c r="Z941" s="139" t="str">
        <x:v>WS RATES.pdf</x:v>
      </x:c>
      <x:c r="AA941" s="139" t="n">
        <x:v>27</x:v>
      </x:c>
      <x:c r="AB941" s="139" t="n">
        <x:v>5</x:v>
      </x:c>
      <x:c r="AC941" s="139" t="str">
        <x:v>JEENS SHOULDER BAG</x:v>
      </x:c>
      <x:c r="AD941" s="145" t="n">
        <x:v>1800</x:v>
      </x:c>
      <x:c r="AE941" s="147" t="str">
        <x:v>Merged across PDFs — Exact/source-linked match</x:v>
      </x:c>
      <x:c r="AF941" s="147" t="str">
        <x:v>Exact WS RATES.pdf name</x:v>
      </x:c>
      <x:c r="AG941" s="147" t="str">
        <x:v>Exact WS RATES.pdf category</x:v>
      </x:c>
      <x:c r="AH941" s="139" t="str">
        <x:v>WS-RATES:27:5</x:v>
      </x:c>
      <x:c r="AI941" s="146"/>
      <x:c r="AJ941" s="146"/>
      <x:c r="AK941" s="146"/>
      <x:c r="AL941" s="146"/>
      <x:c r="AM941" s="146"/>
      <x:c r="AN941" s="147" t="str"/>
    </x:row>
    <x:row r="942">
      <x:c r="A942" s="139" t="str">
        <x:v>RS-000941</x:v>
      </x:c>
      <x:c r="B942" s="147" t="str">
        <x:v>SKETCH BOOK(SCHOLAR)</x:v>
      </x:c>
      <x:c r="C942" s="139" t="str">
        <x:v>drawing copy</x:v>
      </x:c>
      <x:c r="D942" s="139" t="str">
        <x:v>Both</x:v>
      </x:c>
      <x:c r="E942" s="147" t="str">
        <x:v>From initial classified workbook</x:v>
      </x:c>
      <x:c r="F942" s="139" t="str">
        <x:v>Piece</x:v>
      </x:c>
      <x:c r="G942" s="139"/>
      <x:c r="H942" s="139" t="str">
        <x:v>Not stated</x:v>
      </x:c>
      <x:c r="I942" s="139" t="str">
        <x:v>PKR</x:v>
      </x:c>
      <x:c r="J942" s="140" t="n">
        <x:v>340</x:v>
      </x:c>
      <x:c r="K942" s="140" t="n">
        <x:v>250</x:v>
      </x:c>
      <x:c r="L942" s="140" t="n">
        <x:v>340</x:v>
      </x:c>
      <x:c r="M942" s="140" t="n">
        <x:v>250</x:v>
      </x:c>
      <x:c r="N942" s="141" t="n">
        <x:f>L942-M942</x:f>
        <x:v>90</x:v>
      </x:c>
      <x:c r="O942" s="142" t="n">
        <x:f>IF(L942&gt;0,N942/L942,"")</x:f>
        <x:v>0.2647058823529412</x:v>
      </x:c>
      <x:c r="P942" s="142" t="n">
        <x:f>IF(M942&gt;0,N942/M942,"")</x:f>
        <x:v>0.36</x:v>
      </x:c>
      <x:c r="Q942" s="141" t="n">
        <x:f>ROUND(L942*(1+'Assumptions'!$B$7)/'Assumptions'!$B$9,0)*'Assumptions'!$B$9</x:f>
        <x:v>375</x:v>
      </x:c>
      <x:c r="R942" s="141" t="n">
        <x:f>Q942-M942</x:f>
        <x:v>125</x:v>
      </x:c>
      <x:c r="S942" s="143" t="n">
        <x:f>'Assumptions'!$B$8</x:f>
        <x:v>12</x:v>
      </x:c>
      <x:c r="T942" s="141" t="n">
        <x:f>N942*S942</x:f>
        <x:v>1080</x:v>
      </x:c>
      <x:c r="U942" s="139" t="str">
        <x:v>Source Valid</x:v>
      </x:c>
      <x:c r="V942" s="139" t="str">
        <x:v>High</x:v>
      </x:c>
      <x:c r="W942" s="147" t="str">
        <x:v>Source wholesale and buying prices retained</x:v>
      </x:c>
      <x:c r="X942" s="139" t="str">
        <x:v>Ready</x:v>
      </x:c>
      <x:c r="Y942" s="144" t="b">
        <x:v>1</x:v>
      </x:c>
      <x:c r="Z942" s="139" t="str">
        <x:v>WS RATES.pdf</x:v>
      </x:c>
      <x:c r="AA942" s="139" t="n">
        <x:v>27</x:v>
      </x:c>
      <x:c r="AB942" s="139" t="n">
        <x:v>6</x:v>
      </x:c>
      <x:c r="AC942" s="139" t="str">
        <x:v>SKETCH BOOK(SCHOLAR)</x:v>
      </x:c>
      <x:c r="AD942" s="145" t="n">
        <x:v>340</x:v>
      </x:c>
      <x:c r="AE942" s="147" t="str">
        <x:v>Merged across PDFs — Exact/source-linked match</x:v>
      </x:c>
      <x:c r="AF942" s="147" t="str">
        <x:v>Exact WS RATES.pdf name</x:v>
      </x:c>
      <x:c r="AG942" s="147" t="str">
        <x:v>Exact WS RATES.pdf category</x:v>
      </x:c>
      <x:c r="AH942" s="139" t="str">
        <x:v>WS-RATES:27:6</x:v>
      </x:c>
      <x:c r="AI942" s="146"/>
      <x:c r="AJ942" s="146"/>
      <x:c r="AK942" s="146"/>
      <x:c r="AL942" s="146"/>
      <x:c r="AM942" s="146"/>
      <x:c r="AN942" s="147" t="str"/>
    </x:row>
    <x:row r="943">
      <x:c r="A943" s="139" t="str">
        <x:v>RS-000942</x:v>
      </x:c>
      <x:c r="B943" s="147" t="str">
        <x:v>A4 PAPER WHITE(100PC)</x:v>
      </x:c>
      <x:c r="C943" s="139" t="str">
        <x:v>PAPER</x:v>
      </x:c>
      <x:c r="D943" s="139" t="str">
        <x:v>Wholesale/Bulk</x:v>
      </x:c>
      <x:c r="E943" s="147" t="str">
        <x:v>From initial classified workbook</x:v>
      </x:c>
      <x:c r="F943" s="139" t="str">
        <x:v>Pack</x:v>
      </x:c>
      <x:c r="G943" s="139" t="n">
        <x:v>100</x:v>
      </x:c>
      <x:c r="H943" s="139" t="str">
        <x:v>Parsed from product name</x:v>
      </x:c>
      <x:c r="I943" s="139" t="str">
        <x:v>PKR</x:v>
      </x:c>
      <x:c r="J943" s="140" t="n">
        <x:v>280</x:v>
      </x:c>
      <x:c r="K943" s="140" t="n">
        <x:v>240</x:v>
      </x:c>
      <x:c r="L943" s="140" t="n">
        <x:v>280</x:v>
      </x:c>
      <x:c r="M943" s="140" t="n">
        <x:v>240</x:v>
      </x:c>
      <x:c r="N943" s="141" t="n">
        <x:f>L943-M943</x:f>
        <x:v>40</x:v>
      </x:c>
      <x:c r="O943" s="142" t="n">
        <x:f>IF(L943&gt;0,N943/L943,"")</x:f>
        <x:v>0.14285714285714285</x:v>
      </x:c>
      <x:c r="P943" s="142" t="n">
        <x:f>IF(M943&gt;0,N943/M943,"")</x:f>
        <x:v>0.16666666666666666</x:v>
      </x:c>
      <x:c r="Q943" s="141" t="n">
        <x:f>ROUND(L943*(1+'Assumptions'!$B$7)/'Assumptions'!$B$9,0)*'Assumptions'!$B$9</x:f>
        <x:v>310</x:v>
      </x:c>
      <x:c r="R943" s="141" t="n">
        <x:f>Q943-M943</x:f>
        <x:v>70</x:v>
      </x:c>
      <x:c r="S943" s="143" t="n">
        <x:f>'Assumptions'!$B$8</x:f>
        <x:v>12</x:v>
      </x:c>
      <x:c r="T943" s="141" t="n">
        <x:f>N943*S943</x:f>
        <x:v>480</x:v>
      </x:c>
      <x:c r="U943" s="139" t="str">
        <x:v>Source Valid</x:v>
      </x:c>
      <x:c r="V943" s="139" t="str">
        <x:v>High</x:v>
      </x:c>
      <x:c r="W943" s="147" t="str">
        <x:v>Source wholesale and buying prices retained</x:v>
      </x:c>
      <x:c r="X943" s="139" t="str">
        <x:v>Ready</x:v>
      </x:c>
      <x:c r="Y943" s="144" t="b">
        <x:v>1</x:v>
      </x:c>
      <x:c r="Z943" s="139" t="str">
        <x:v>WS RATES.pdf</x:v>
      </x:c>
      <x:c r="AA943" s="139" t="n">
        <x:v>27</x:v>
      </x:c>
      <x:c r="AB943" s="139" t="n">
        <x:v>7</x:v>
      </x:c>
      <x:c r="AC943" s="139" t="str">
        <x:v>A4 PAPER WHITE(100PC)</x:v>
      </x:c>
      <x:c r="AD943" s="145" t="n">
        <x:v>280</x:v>
      </x:c>
      <x:c r="AE943" s="147" t="str">
        <x:v>Merged across PDFs — Exact/source-linked match</x:v>
      </x:c>
      <x:c r="AF943" s="147" t="str">
        <x:v>Exact WS RATES.pdf name</x:v>
      </x:c>
      <x:c r="AG943" s="147" t="str">
        <x:v>Exact WS RATES.pdf category</x:v>
      </x:c>
      <x:c r="AH943" s="139" t="str">
        <x:v>WS-RATES:27:7</x:v>
      </x:c>
      <x:c r="AI943" s="146"/>
      <x:c r="AJ943" s="146"/>
      <x:c r="AK943" s="146"/>
      <x:c r="AL943" s="146"/>
      <x:c r="AM943" s="146"/>
      <x:c r="AN943" s="147" t="str"/>
    </x:row>
    <x:row r="944">
      <x:c r="A944" s="139" t="str">
        <x:v>RS-000943</x:v>
      </x:c>
      <x:c r="B944" s="147" t="str">
        <x:v>PIANO CRYSTAL PEN</x:v>
      </x:c>
      <x:c r="C944" s="139" t="str">
        <x:v>Fountain pen</x:v>
      </x:c>
      <x:c r="D944" s="139" t="str">
        <x:v>Both</x:v>
      </x:c>
      <x:c r="E944" s="147" t="str">
        <x:v>From initial classified workbook</x:v>
      </x:c>
      <x:c r="F944" s="139" t="str">
        <x:v>Piece</x:v>
      </x:c>
      <x:c r="G944" s="139"/>
      <x:c r="H944" s="139" t="str">
        <x:v>Not stated</x:v>
      </x:c>
      <x:c r="I944" s="139" t="str">
        <x:v>PKR</x:v>
      </x:c>
      <x:c r="J944" s="140" t="n">
        <x:v>460</x:v>
      </x:c>
      <x:c r="K944" s="140" t="n">
        <x:v>437</x:v>
      </x:c>
      <x:c r="L944" s="140" t="n">
        <x:v>460</x:v>
      </x:c>
      <x:c r="M944" s="140" t="n">
        <x:v>437</x:v>
      </x:c>
      <x:c r="N944" s="141" t="n">
        <x:f>L944-M944</x:f>
        <x:v>23</x:v>
      </x:c>
      <x:c r="O944" s="142" t="n">
        <x:f>IF(L944&gt;0,N944/L944,"")</x:f>
        <x:v>0.05</x:v>
      </x:c>
      <x:c r="P944" s="142" t="n">
        <x:f>IF(M944&gt;0,N944/M944,"")</x:f>
        <x:v>0.05263157894736842</x:v>
      </x:c>
      <x:c r="Q944" s="141" t="n">
        <x:f>ROUND(L944*(1+'Assumptions'!$B$7)/'Assumptions'!$B$9,0)*'Assumptions'!$B$9</x:f>
        <x:v>505</x:v>
      </x:c>
      <x:c r="R944" s="141" t="n">
        <x:f>Q944-M944</x:f>
        <x:v>68</x:v>
      </x:c>
      <x:c r="S944" s="143" t="n">
        <x:f>'Assumptions'!$B$8</x:f>
        <x:v>12</x:v>
      </x:c>
      <x:c r="T944" s="141" t="n">
        <x:f>N944*S944</x:f>
        <x:v>276</x:v>
      </x:c>
      <x:c r="U944" s="139" t="str">
        <x:v>Source Valid</x:v>
      </x:c>
      <x:c r="V944" s="139" t="str">
        <x:v>High</x:v>
      </x:c>
      <x:c r="W944" s="147" t="str">
        <x:v>Source wholesale and buying prices retained</x:v>
      </x:c>
      <x:c r="X944" s="139" t="str">
        <x:v>Ready</x:v>
      </x:c>
      <x:c r="Y944" s="144" t="b">
        <x:v>1</x:v>
      </x:c>
      <x:c r="Z944" s="139" t="str">
        <x:v>WS RATES.pdf</x:v>
      </x:c>
      <x:c r="AA944" s="139" t="n">
        <x:v>27</x:v>
      </x:c>
      <x:c r="AB944" s="139" t="n">
        <x:v>8</x:v>
      </x:c>
      <x:c r="AC944" s="139" t="str">
        <x:v>PIANO CRYSTAL PEN</x:v>
      </x:c>
      <x:c r="AD944" s="145" t="n">
        <x:v>460</x:v>
      </x:c>
      <x:c r="AE944" s="147" t="str">
        <x:v>Merged across PDFs — Exact/source-linked match</x:v>
      </x:c>
      <x:c r="AF944" s="147" t="str">
        <x:v>Exact WS RATES.pdf name</x:v>
      </x:c>
      <x:c r="AG944" s="147" t="str">
        <x:v>Exact WS RATES.pdf category</x:v>
      </x:c>
      <x:c r="AH944" s="139" t="str">
        <x:v>WS-RATES:27:8</x:v>
      </x:c>
      <x:c r="AI944" s="146"/>
      <x:c r="AJ944" s="146"/>
      <x:c r="AK944" s="146"/>
      <x:c r="AL944" s="146"/>
      <x:c r="AM944" s="146"/>
      <x:c r="AN944" s="147" t="str"/>
    </x:row>
    <x:row r="945">
      <x:c r="A945" s="139" t="str">
        <x:v>RS-000944</x:v>
      </x:c>
      <x:c r="B945" s="147" t="str">
        <x:v>ALBUM FILE 20 POCKET CHUNAYI</x:v>
      </x:c>
      <x:c r="C945" s="139" t="str">
        <x:v>FILE</x:v>
      </x:c>
      <x:c r="D945" s="139" t="str">
        <x:v>Both</x:v>
      </x:c>
      <x:c r="E945" s="147" t="str">
        <x:v>From initial classified workbook</x:v>
      </x:c>
      <x:c r="F945" s="139" t="str">
        <x:v>Piece</x:v>
      </x:c>
      <x:c r="G945" s="139"/>
      <x:c r="H945" s="139" t="str">
        <x:v>Not stated</x:v>
      </x:c>
      <x:c r="I945" s="139" t="str">
        <x:v>PKR</x:v>
      </x:c>
      <x:c r="J945" s="140" t="n">
        <x:v>220</x:v>
      </x:c>
      <x:c r="K945" s="140" t="n">
        <x:v>200</x:v>
      </x:c>
      <x:c r="L945" s="140" t="n">
        <x:v>220</x:v>
      </x:c>
      <x:c r="M945" s="140" t="n">
        <x:v>200</x:v>
      </x:c>
      <x:c r="N945" s="141" t="n">
        <x:f>L945-M945</x:f>
        <x:v>20</x:v>
      </x:c>
      <x:c r="O945" s="142" t="n">
        <x:f>IF(L945&gt;0,N945/L945,"")</x:f>
        <x:v>0.09090909090909091</x:v>
      </x:c>
      <x:c r="P945" s="142" t="n">
        <x:f>IF(M945&gt;0,N945/M945,"")</x:f>
        <x:v>0.1</x:v>
      </x:c>
      <x:c r="Q945" s="141" t="n">
        <x:f>ROUND(L945*(1+'Assumptions'!$B$7)/'Assumptions'!$B$9,0)*'Assumptions'!$B$9</x:f>
        <x:v>240</x:v>
      </x:c>
      <x:c r="R945" s="141" t="n">
        <x:f>Q945-M945</x:f>
        <x:v>40</x:v>
      </x:c>
      <x:c r="S945" s="143" t="n">
        <x:f>'Assumptions'!$B$8</x:f>
        <x:v>12</x:v>
      </x:c>
      <x:c r="T945" s="141" t="n">
        <x:f>N945*S945</x:f>
        <x:v>240</x:v>
      </x:c>
      <x:c r="U945" s="139" t="str">
        <x:v>Source Valid</x:v>
      </x:c>
      <x:c r="V945" s="139" t="str">
        <x:v>High</x:v>
      </x:c>
      <x:c r="W945" s="147" t="str">
        <x:v>Source wholesale and buying prices retained</x:v>
      </x:c>
      <x:c r="X945" s="139" t="str">
        <x:v>Ready</x:v>
      </x:c>
      <x:c r="Y945" s="144" t="b">
        <x:v>1</x:v>
      </x:c>
      <x:c r="Z945" s="139" t="str">
        <x:v>WS RATES.pdf</x:v>
      </x:c>
      <x:c r="AA945" s="139" t="n">
        <x:v>27</x:v>
      </x:c>
      <x:c r="AB945" s="139" t="n">
        <x:v>9</x:v>
      </x:c>
      <x:c r="AC945" s="139" t="str">
        <x:v>ALBUM FILE 20 POCKET CHU</x:v>
      </x:c>
      <x:c r="AD945" s="145" t="n">
        <x:v>220</x:v>
      </x:c>
      <x:c r="AE945" s="147" t="str">
        <x:v>Merged across PDFs — Truncated-name completion</x:v>
      </x:c>
      <x:c r="AF945" s="147" t="str">
        <x:v>Completed/updated from WS RATES.pdf</x:v>
      </x:c>
      <x:c r="AG945" s="147" t="str">
        <x:v>Exact WS RATES.pdf category</x:v>
      </x:c>
      <x:c r="AH945" s="139" t="str">
        <x:v>WS-RATES:27:9</x:v>
      </x:c>
      <x:c r="AI945" s="146"/>
      <x:c r="AJ945" s="146"/>
      <x:c r="AK945" s="146"/>
      <x:c r="AL945" s="146"/>
      <x:c r="AM945" s="146"/>
      <x:c r="AN945" s="147" t="str"/>
    </x:row>
    <x:row r="946">
      <x:c r="A946" s="139" t="str">
        <x:v>RS-000945</x:v>
      </x:c>
      <x:c r="B946" s="147" t="str">
        <x:v>DOLLAR BOARD MARKER (1PC)</x:v>
      </x:c>
      <x:c r="C946" s="139" t="str">
        <x:v>BOARD &amp; PERMANENT</x:v>
      </x:c>
      <x:c r="D946" s="139" t="str">
        <x:v>Both</x:v>
      </x:c>
      <x:c r="E946" s="147" t="str">
        <x:v>From initial classified workbook</x:v>
      </x:c>
      <x:c r="F946" s="139" t="str">
        <x:v>Piece</x:v>
      </x:c>
      <x:c r="G946" s="139" t="n">
        <x:v>1</x:v>
      </x:c>
      <x:c r="H946" s="139" t="str">
        <x:v>Parsed from product name</x:v>
      </x:c>
      <x:c r="I946" s="139" t="str">
        <x:v>PKR</x:v>
      </x:c>
      <x:c r="J946" s="140" t="n">
        <x:v>57</x:v>
      </x:c>
      <x:c r="K946" s="140" t="n">
        <x:v>53.35</x:v>
      </x:c>
      <x:c r="L946" s="140" t="n">
        <x:v>57</x:v>
      </x:c>
      <x:c r="M946" s="140" t="n">
        <x:v>53.35</x:v>
      </x:c>
      <x:c r="N946" s="141" t="n">
        <x:f>L946-M946</x:f>
        <x:v>3.6499999999999986</x:v>
      </x:c>
      <x:c r="O946" s="142" t="n">
        <x:f>IF(L946&gt;0,N946/L946,"")</x:f>
        <x:v>0.06403508771929822</x:v>
      </x:c>
      <x:c r="P946" s="142" t="n">
        <x:f>IF(M946&gt;0,N946/M946,"")</x:f>
        <x:v>0.06841611996251169</x:v>
      </x:c>
      <x:c r="Q946" s="141" t="n">
        <x:f>ROUND(L946*(1+'Assumptions'!$B$7)/'Assumptions'!$B$9,0)*'Assumptions'!$B$9</x:f>
        <x:v>65</x:v>
      </x:c>
      <x:c r="R946" s="141" t="n">
        <x:f>Q946-M946</x:f>
        <x:v>11.649999999999999</x:v>
      </x:c>
      <x:c r="S946" s="143" t="n">
        <x:f>'Assumptions'!$B$8</x:f>
        <x:v>12</x:v>
      </x:c>
      <x:c r="T946" s="141" t="n">
        <x:f>N946*S946</x:f>
        <x:v>43.79999999999998</x:v>
      </x:c>
      <x:c r="U946" s="139" t="str">
        <x:v>Source Valid</x:v>
      </x:c>
      <x:c r="V946" s="139" t="str">
        <x:v>High</x:v>
      </x:c>
      <x:c r="W946" s="147" t="str">
        <x:v>Source wholesale and buying prices retained</x:v>
      </x:c>
      <x:c r="X946" s="139" t="str">
        <x:v>Ready</x:v>
      </x:c>
      <x:c r="Y946" s="144" t="b">
        <x:v>1</x:v>
      </x:c>
      <x:c r="Z946" s="139" t="str">
        <x:v>WS RATES.pdf</x:v>
      </x:c>
      <x:c r="AA946" s="139" t="n">
        <x:v>27</x:v>
      </x:c>
      <x:c r="AB946" s="139" t="n">
        <x:v>10</x:v>
      </x:c>
      <x:c r="AC946" s="139" t="str">
        <x:v>DOLLAR BOARD MARKER (1P</x:v>
      </x:c>
      <x:c r="AD946" s="145" t="n">
        <x:v>57</x:v>
      </x:c>
      <x:c r="AE946" s="147" t="str">
        <x:v>Merged across PDFs — Truncated-name completion</x:v>
      </x:c>
      <x:c r="AF946" s="147" t="str">
        <x:v>Completed/updated from WS RATES.pdf</x:v>
      </x:c>
      <x:c r="AG946" s="147" t="str">
        <x:v>Exact WS RATES.pdf category</x:v>
      </x:c>
      <x:c r="AH946" s="139" t="str">
        <x:v>WS-RATES:27:10</x:v>
      </x:c>
      <x:c r="AI946" s="146"/>
      <x:c r="AJ946" s="146"/>
      <x:c r="AK946" s="146"/>
      <x:c r="AL946" s="146"/>
      <x:c r="AM946" s="146"/>
      <x:c r="AN946" s="147" t="str"/>
    </x:row>
    <x:row r="947">
      <x:c r="A947" s="139" t="str">
        <x:v>RS-000946</x:v>
      </x:c>
      <x:c r="B947" s="147" t="str">
        <x:v>PAKISTAN FLAG</x:v>
      </x:c>
      <x:c r="C947" s="139" t="str">
        <x:v>CHINA</x:v>
      </x:c>
      <x:c r="D947" s="139" t="str">
        <x:v>Both</x:v>
      </x:c>
      <x:c r="E947" s="147" t="str">
        <x:v>From initial classified workbook</x:v>
      </x:c>
      <x:c r="F947" s="139" t="str">
        <x:v>Piece</x:v>
      </x:c>
      <x:c r="G947" s="139"/>
      <x:c r="H947" s="139" t="str">
        <x:v>Not stated</x:v>
      </x:c>
      <x:c r="I947" s="139" t="str">
        <x:v>PKR</x:v>
      </x:c>
      <x:c r="J947" s="140" t="n">
        <x:v>450</x:v>
      </x:c>
      <x:c r="K947" s="140" t="n">
        <x:v>410</x:v>
      </x:c>
      <x:c r="L947" s="140" t="n">
        <x:v>450</x:v>
      </x:c>
      <x:c r="M947" s="140" t="n">
        <x:v>410</x:v>
      </x:c>
      <x:c r="N947" s="141" t="n">
        <x:f>L947-M947</x:f>
        <x:v>40</x:v>
      </x:c>
      <x:c r="O947" s="142" t="n">
        <x:f>IF(L947&gt;0,N947/L947,"")</x:f>
        <x:v>0.08888888888888889</x:v>
      </x:c>
      <x:c r="P947" s="142" t="n">
        <x:f>IF(M947&gt;0,N947/M947,"")</x:f>
        <x:v>0.0975609756097561</x:v>
      </x:c>
      <x:c r="Q947" s="141" t="n">
        <x:f>ROUND(L947*(1+'Assumptions'!$B$7)/'Assumptions'!$B$9,0)*'Assumptions'!$B$9</x:f>
        <x:v>495</x:v>
      </x:c>
      <x:c r="R947" s="141" t="n">
        <x:f>Q947-M947</x:f>
        <x:v>85</x:v>
      </x:c>
      <x:c r="S947" s="143" t="n">
        <x:f>'Assumptions'!$B$8</x:f>
        <x:v>12</x:v>
      </x:c>
      <x:c r="T947" s="141" t="n">
        <x:f>N947*S947</x:f>
        <x:v>480</x:v>
      </x:c>
      <x:c r="U947" s="139" t="str">
        <x:v>Source Valid</x:v>
      </x:c>
      <x:c r="V947" s="139" t="str">
        <x:v>High</x:v>
      </x:c>
      <x:c r="W947" s="147" t="str">
        <x:v>Source wholesale and buying prices retained</x:v>
      </x:c>
      <x:c r="X947" s="139" t="str">
        <x:v>Ready</x:v>
      </x:c>
      <x:c r="Y947" s="144" t="b">
        <x:v>1</x:v>
      </x:c>
      <x:c r="Z947" s="139" t="str">
        <x:v>WS RATES.pdf</x:v>
      </x:c>
      <x:c r="AA947" s="139" t="n">
        <x:v>27</x:v>
      </x:c>
      <x:c r="AB947" s="139" t="n">
        <x:v>11</x:v>
      </x:c>
      <x:c r="AC947" s="139" t="str">
        <x:v>PAKISTAN FLAG</x:v>
      </x:c>
      <x:c r="AD947" s="145" t="n">
        <x:v>450</x:v>
      </x:c>
      <x:c r="AE947" s="147" t="str">
        <x:v>Merged across PDFs — Exact/source-linked match</x:v>
      </x:c>
      <x:c r="AF947" s="147" t="str">
        <x:v>Exact WS RATES.pdf name</x:v>
      </x:c>
      <x:c r="AG947" s="147" t="str">
        <x:v>Exact WS RATES.pdf category</x:v>
      </x:c>
      <x:c r="AH947" s="139" t="str">
        <x:v>WS-RATES:27:11</x:v>
      </x:c>
      <x:c r="AI947" s="146"/>
      <x:c r="AJ947" s="146"/>
      <x:c r="AK947" s="146"/>
      <x:c r="AL947" s="146"/>
      <x:c r="AM947" s="146"/>
      <x:c r="AN947" s="147" t="str"/>
    </x:row>
    <x:row r="948">
      <x:c r="A948" s="139" t="str">
        <x:v>RS-000947</x:v>
      </x:c>
      <x:c r="B948" s="147" t="str">
        <x:v>BIRTHDAY BALOON S (R2)</x:v>
      </x:c>
      <x:c r="C948" s="139" t="str">
        <x:v>BALLOONS</x:v>
      </x:c>
      <x:c r="D948" s="139" t="str">
        <x:v>Both</x:v>
      </x:c>
      <x:c r="E948" s="147" t="str">
        <x:v>From initial classified workbook</x:v>
      </x:c>
      <x:c r="F948" s="139" t="str">
        <x:v>Piece</x:v>
      </x:c>
      <x:c r="G948" s="139"/>
      <x:c r="H948" s="139" t="str">
        <x:v>Not stated</x:v>
      </x:c>
      <x:c r="I948" s="139" t="str">
        <x:v>PKR</x:v>
      </x:c>
      <x:c r="J948" s="140" t="n">
        <x:v>300</x:v>
      </x:c>
      <x:c r="K948" s="140" t="n">
        <x:v>285</x:v>
      </x:c>
      <x:c r="L948" s="140" t="n">
        <x:v>300</x:v>
      </x:c>
      <x:c r="M948" s="140" t="n">
        <x:v>285</x:v>
      </x:c>
      <x:c r="N948" s="141" t="n">
        <x:f>L948-M948</x:f>
        <x:v>15</x:v>
      </x:c>
      <x:c r="O948" s="142" t="n">
        <x:f>IF(L948&gt;0,N948/L948,"")</x:f>
        <x:v>0.05</x:v>
      </x:c>
      <x:c r="P948" s="142" t="n">
        <x:f>IF(M948&gt;0,N948/M948,"")</x:f>
        <x:v>0.05263157894736842</x:v>
      </x:c>
      <x:c r="Q948" s="141" t="n">
        <x:f>ROUND(L948*(1+'Assumptions'!$B$7)/'Assumptions'!$B$9,0)*'Assumptions'!$B$9</x:f>
        <x:v>330</x:v>
      </x:c>
      <x:c r="R948" s="141" t="n">
        <x:f>Q948-M948</x:f>
        <x:v>45</x:v>
      </x:c>
      <x:c r="S948" s="143" t="n">
        <x:f>'Assumptions'!$B$8</x:f>
        <x:v>12</x:v>
      </x:c>
      <x:c r="T948" s="141" t="n">
        <x:f>N948*S948</x:f>
        <x:v>180</x:v>
      </x:c>
      <x:c r="U948" s="139" t="str">
        <x:v>Source Valid</x:v>
      </x:c>
      <x:c r="V948" s="139" t="str">
        <x:v>High</x:v>
      </x:c>
      <x:c r="W948" s="147" t="str">
        <x:v>Source wholesale and buying prices retained</x:v>
      </x:c>
      <x:c r="X948" s="139" t="str">
        <x:v>Ready</x:v>
      </x:c>
      <x:c r="Y948" s="144" t="b">
        <x:v>1</x:v>
      </x:c>
      <x:c r="Z948" s="139" t="str">
        <x:v>WS RATES.pdf</x:v>
      </x:c>
      <x:c r="AA948" s="139" t="n">
        <x:v>27</x:v>
      </x:c>
      <x:c r="AB948" s="139" t="n">
        <x:v>12</x:v>
      </x:c>
      <x:c r="AC948" s="139" t="str">
        <x:v>BIRTHDAY BALOON S (R2)</x:v>
      </x:c>
      <x:c r="AD948" s="145" t="n">
        <x:v>300</x:v>
      </x:c>
      <x:c r="AE948" s="147" t="str">
        <x:v>Merged across PDFs — Exact/source-linked match</x:v>
      </x:c>
      <x:c r="AF948" s="147" t="str">
        <x:v>Exact WS RATES.pdf name</x:v>
      </x:c>
      <x:c r="AG948" s="147" t="str">
        <x:v>Exact WS RATES.pdf category</x:v>
      </x:c>
      <x:c r="AH948" s="139" t="str">
        <x:v>WS-RATES:27:12</x:v>
      </x:c>
      <x:c r="AI948" s="146"/>
      <x:c r="AJ948" s="146"/>
      <x:c r="AK948" s="146"/>
      <x:c r="AL948" s="146"/>
      <x:c r="AM948" s="146"/>
      <x:c r="AN948" s="147" t="str"/>
    </x:row>
    <x:row r="949">
      <x:c r="A949" s="139" t="str">
        <x:v>RS-000948</x:v>
      </x:c>
      <x:c r="B949" s="147" t="str">
        <x:v>DOLLAR MY PENCIL 666 WOODEN</x:v>
      </x:c>
      <x:c r="C949" s="139" t="str">
        <x:v>PENCILS</x:v>
      </x:c>
      <x:c r="D949" s="139" t="str">
        <x:v>Both</x:v>
      </x:c>
      <x:c r="E949" s="147" t="str">
        <x:v>From initial classified workbook</x:v>
      </x:c>
      <x:c r="F949" s="139" t="str">
        <x:v>Piece</x:v>
      </x:c>
      <x:c r="G949" s="139"/>
      <x:c r="H949" s="139" t="str">
        <x:v>Not stated</x:v>
      </x:c>
      <x:c r="I949" s="139" t="str">
        <x:v>PKR</x:v>
      </x:c>
      <x:c r="J949" s="140" t="n">
        <x:v>157</x:v>
      </x:c>
      <x:c r="K949" s="140" t="n">
        <x:v>150</x:v>
      </x:c>
      <x:c r="L949" s="140" t="n">
        <x:v>157</x:v>
      </x:c>
      <x:c r="M949" s="140" t="n">
        <x:v>150</x:v>
      </x:c>
      <x:c r="N949" s="141" t="n">
        <x:f>L949-M949</x:f>
        <x:v>7</x:v>
      </x:c>
      <x:c r="O949" s="142" t="n">
        <x:f>IF(L949&gt;0,N949/L949,"")</x:f>
        <x:v>0.044585987261146494</x:v>
      </x:c>
      <x:c r="P949" s="142" t="n">
        <x:f>IF(M949&gt;0,N949/M949,"")</x:f>
        <x:v>0.04666666666666667</x:v>
      </x:c>
      <x:c r="Q949" s="141" t="n">
        <x:f>ROUND(L949*(1+'Assumptions'!$B$7)/'Assumptions'!$B$9,0)*'Assumptions'!$B$9</x:f>
        <x:v>175</x:v>
      </x:c>
      <x:c r="R949" s="141" t="n">
        <x:f>Q949-M949</x:f>
        <x:v>25</x:v>
      </x:c>
      <x:c r="S949" s="143" t="n">
        <x:f>'Assumptions'!$B$8</x:f>
        <x:v>12</x:v>
      </x:c>
      <x:c r="T949" s="141" t="n">
        <x:f>N949*S949</x:f>
        <x:v>84</x:v>
      </x:c>
      <x:c r="U949" s="139" t="str">
        <x:v>Source Valid</x:v>
      </x:c>
      <x:c r="V949" s="139" t="str">
        <x:v>High</x:v>
      </x:c>
      <x:c r="W949" s="147" t="str">
        <x:v>Source wholesale and buying prices retained</x:v>
      </x:c>
      <x:c r="X949" s="139" t="str">
        <x:v>Ready</x:v>
      </x:c>
      <x:c r="Y949" s="144" t="b">
        <x:v>1</x:v>
      </x:c>
      <x:c r="Z949" s="139" t="str">
        <x:v>WS RATES.pdf</x:v>
      </x:c>
      <x:c r="AA949" s="139" t="n">
        <x:v>27</x:v>
      </x:c>
      <x:c r="AB949" s="139" t="n">
        <x:v>13</x:v>
      </x:c>
      <x:c r="AC949" s="139" t="str">
        <x:v>DOLLAR MY PENCIL 666 WO</x:v>
      </x:c>
      <x:c r="AD949" s="145" t="n">
        <x:v>157</x:v>
      </x:c>
      <x:c r="AE949" s="147" t="str">
        <x:v>Merged across PDFs — Truncated-name completion</x:v>
      </x:c>
      <x:c r="AF949" s="147" t="str">
        <x:v>Completed/updated from WS RATES.pdf</x:v>
      </x:c>
      <x:c r="AG949" s="147" t="str">
        <x:v>Exact WS RATES.pdf category</x:v>
      </x:c>
      <x:c r="AH949" s="139" t="str">
        <x:v>WS-RATES:27:13</x:v>
      </x:c>
      <x:c r="AI949" s="146"/>
      <x:c r="AJ949" s="146"/>
      <x:c r="AK949" s="146"/>
      <x:c r="AL949" s="146"/>
      <x:c r="AM949" s="146"/>
      <x:c r="AN949" s="147" t="str"/>
    </x:row>
    <x:row r="950">
      <x:c r="A950" s="139" t="str">
        <x:v>RS-000949</x:v>
      </x:c>
      <x:c r="B950" s="147" t="str">
        <x:v>TEMPO ST 6</x:v>
      </x:c>
      <x:c r="C950" s="139" t="str">
        <x:v>MARKER</x:v>
      </x:c>
      <x:c r="D950" s="139" t="str">
        <x:v>Both</x:v>
      </x:c>
      <x:c r="E950" s="147" t="str">
        <x:v>From initial classified workbook</x:v>
      </x:c>
      <x:c r="F950" s="139" t="str">
        <x:v>Piece</x:v>
      </x:c>
      <x:c r="G950" s="139"/>
      <x:c r="H950" s="139" t="str">
        <x:v>Not stated</x:v>
      </x:c>
      <x:c r="I950" s="139" t="str">
        <x:v>PKR</x:v>
      </x:c>
      <x:c r="J950" s="140" t="n">
        <x:v>62.4</x:v>
      </x:c>
      <x:c r="K950" s="140" t="n">
        <x:v>59.3</x:v>
      </x:c>
      <x:c r="L950" s="140" t="n">
        <x:v>62.4</x:v>
      </x:c>
      <x:c r="M950" s="140" t="n">
        <x:v>59.3</x:v>
      </x:c>
      <x:c r="N950" s="141" t="n">
        <x:f>L950-M950</x:f>
        <x:v>3.1000000000000014</x:v>
      </x:c>
      <x:c r="O950" s="142" t="n">
        <x:f>IF(L950&gt;0,N950/L950,"")</x:f>
        <x:v>0.049679487179487204</x:v>
      </x:c>
      <x:c r="P950" s="142" t="n">
        <x:f>IF(M950&gt;0,N950/M950,"")</x:f>
        <x:v>0.052276559865092775</x:v>
      </x:c>
      <x:c r="Q950" s="141" t="n">
        <x:f>ROUND(L950*(1+'Assumptions'!$B$7)/'Assumptions'!$B$9,0)*'Assumptions'!$B$9</x:f>
        <x:v>70</x:v>
      </x:c>
      <x:c r="R950" s="141" t="n">
        <x:f>Q950-M950</x:f>
        <x:v>10.700000000000003</x:v>
      </x:c>
      <x:c r="S950" s="143" t="n">
        <x:f>'Assumptions'!$B$8</x:f>
        <x:v>12</x:v>
      </x:c>
      <x:c r="T950" s="141" t="n">
        <x:f>N950*S950</x:f>
        <x:v>37.20000000000002</x:v>
      </x:c>
      <x:c r="U950" s="139" t="str">
        <x:v>Source Valid</x:v>
      </x:c>
      <x:c r="V950" s="139" t="str">
        <x:v>High</x:v>
      </x:c>
      <x:c r="W950" s="147" t="str">
        <x:v>Source wholesale and buying prices retained</x:v>
      </x:c>
      <x:c r="X950" s="139" t="str">
        <x:v>Ready</x:v>
      </x:c>
      <x:c r="Y950" s="144" t="b">
        <x:v>1</x:v>
      </x:c>
      <x:c r="Z950" s="139" t="str">
        <x:v>WS RATES.pdf</x:v>
      </x:c>
      <x:c r="AA950" s="139" t="n">
        <x:v>27</x:v>
      </x:c>
      <x:c r="AB950" s="139" t="n">
        <x:v>14</x:v>
      </x:c>
      <x:c r="AC950" s="139" t="str">
        <x:v>TEMPO ST 6</x:v>
      </x:c>
      <x:c r="AD950" s="145" t="n">
        <x:v>62.4</x:v>
      </x:c>
      <x:c r="AE950" s="147" t="str">
        <x:v>Merged across PDFs — Exact/source-linked match</x:v>
      </x:c>
      <x:c r="AF950" s="147" t="str">
        <x:v>Exact WS RATES.pdf name</x:v>
      </x:c>
      <x:c r="AG950" s="147" t="str">
        <x:v>Exact WS RATES.pdf category</x:v>
      </x:c>
      <x:c r="AH950" s="139" t="str">
        <x:v>WS-RATES:27:14</x:v>
      </x:c>
      <x:c r="AI950" s="146"/>
      <x:c r="AJ950" s="146"/>
      <x:c r="AK950" s="146"/>
      <x:c r="AL950" s="146"/>
      <x:c r="AM950" s="146"/>
      <x:c r="AN950" s="147" t="str"/>
    </x:row>
    <x:row r="951">
      <x:c r="A951" s="139" t="str">
        <x:v>RS-000950</x:v>
      </x:c>
      <x:c r="B951" s="147" t="str">
        <x:v>GUM BOTTLE LARGE</x:v>
      </x:c>
      <x:c r="C951" s="139" t="str">
        <x:v>CHINA</x:v>
      </x:c>
      <x:c r="D951" s="139" t="str">
        <x:v>Both</x:v>
      </x:c>
      <x:c r="E951" s="147" t="str">
        <x:v>From initial classified workbook</x:v>
      </x:c>
      <x:c r="F951" s="139" t="str">
        <x:v>Piece</x:v>
      </x:c>
      <x:c r="G951" s="139"/>
      <x:c r="H951" s="139" t="str">
        <x:v>Not stated</x:v>
      </x:c>
      <x:c r="I951" s="139" t="str">
        <x:v>PKR</x:v>
      </x:c>
      <x:c r="J951" s="140" t="n">
        <x:v>160</x:v>
      </x:c>
      <x:c r="K951" s="140" t="n">
        <x:v>140</x:v>
      </x:c>
      <x:c r="L951" s="140" t="n">
        <x:v>160</x:v>
      </x:c>
      <x:c r="M951" s="140" t="n">
        <x:v>140</x:v>
      </x:c>
      <x:c r="N951" s="141" t="n">
        <x:f>L951-M951</x:f>
        <x:v>20</x:v>
      </x:c>
      <x:c r="O951" s="142" t="n">
        <x:f>IF(L951&gt;0,N951/L951,"")</x:f>
        <x:v>0.125</x:v>
      </x:c>
      <x:c r="P951" s="142" t="n">
        <x:f>IF(M951&gt;0,N951/M951,"")</x:f>
        <x:v>0.14285714285714285</x:v>
      </x:c>
      <x:c r="Q951" s="141" t="n">
        <x:f>ROUND(L951*(1+'Assumptions'!$B$7)/'Assumptions'!$B$9,0)*'Assumptions'!$B$9</x:f>
        <x:v>175</x:v>
      </x:c>
      <x:c r="R951" s="141" t="n">
        <x:f>Q951-M951</x:f>
        <x:v>35</x:v>
      </x:c>
      <x:c r="S951" s="143" t="n">
        <x:f>'Assumptions'!$B$8</x:f>
        <x:v>12</x:v>
      </x:c>
      <x:c r="T951" s="141" t="n">
        <x:f>N951*S951</x:f>
        <x:v>240</x:v>
      </x:c>
      <x:c r="U951" s="139" t="str">
        <x:v>Source Valid</x:v>
      </x:c>
      <x:c r="V951" s="139" t="str">
        <x:v>High</x:v>
      </x:c>
      <x:c r="W951" s="147" t="str">
        <x:v>Source wholesale and buying prices retained</x:v>
      </x:c>
      <x:c r="X951" s="139" t="str">
        <x:v>Ready</x:v>
      </x:c>
      <x:c r="Y951" s="144" t="b">
        <x:v>1</x:v>
      </x:c>
      <x:c r="Z951" s="139" t="str">
        <x:v>WS RATES.pdf</x:v>
      </x:c>
      <x:c r="AA951" s="139" t="n">
        <x:v>27</x:v>
      </x:c>
      <x:c r="AB951" s="139" t="n">
        <x:v>15</x:v>
      </x:c>
      <x:c r="AC951" s="139" t="str">
        <x:v>GUM BOTTLE LARGE</x:v>
      </x:c>
      <x:c r="AD951" s="145" t="n">
        <x:v>160</x:v>
      </x:c>
      <x:c r="AE951" s="147" t="str">
        <x:v>Merged across PDFs — Exact/source-linked match</x:v>
      </x:c>
      <x:c r="AF951" s="147" t="str">
        <x:v>Exact WS RATES.pdf name</x:v>
      </x:c>
      <x:c r="AG951" s="147" t="str">
        <x:v>Exact WS RATES.pdf category</x:v>
      </x:c>
      <x:c r="AH951" s="139" t="str">
        <x:v>WS-RATES:27:15</x:v>
      </x:c>
      <x:c r="AI951" s="146"/>
      <x:c r="AJ951" s="146"/>
      <x:c r="AK951" s="146"/>
      <x:c r="AL951" s="146"/>
      <x:c r="AM951" s="146"/>
      <x:c r="AN951" s="147" t="str"/>
    </x:row>
    <x:row r="952">
      <x:c r="A952" s="139" t="str">
        <x:v>RS-000951</x:v>
      </x:c>
      <x:c r="B952" s="147" t="str">
        <x:v>DUX INK PEN CHECKERED</x:v>
      </x:c>
      <x:c r="C952" s="139" t="str">
        <x:v>Fountain pen</x:v>
      </x:c>
      <x:c r="D952" s="139" t="str">
        <x:v>Both</x:v>
      </x:c>
      <x:c r="E952" s="147" t="str">
        <x:v>From initial classified workbook</x:v>
      </x:c>
      <x:c r="F952" s="139" t="str">
        <x:v>Piece</x:v>
      </x:c>
      <x:c r="G952" s="139"/>
      <x:c r="H952" s="139" t="str">
        <x:v>Not stated</x:v>
      </x:c>
      <x:c r="I952" s="139" t="str">
        <x:v>PKR</x:v>
      </x:c>
      <x:c r="J952" s="140" t="n">
        <x:v>740</x:v>
      </x:c>
      <x:c r="K952" s="140" t="n">
        <x:v>710</x:v>
      </x:c>
      <x:c r="L952" s="140" t="n">
        <x:v>740</x:v>
      </x:c>
      <x:c r="M952" s="140" t="n">
        <x:v>710</x:v>
      </x:c>
      <x:c r="N952" s="141" t="n">
        <x:f>L952-M952</x:f>
        <x:v>30</x:v>
      </x:c>
      <x:c r="O952" s="142" t="n">
        <x:f>IF(L952&gt;0,N952/L952,"")</x:f>
        <x:v>0.04054054054054054</x:v>
      </x:c>
      <x:c r="P952" s="142" t="n">
        <x:f>IF(M952&gt;0,N952/M952,"")</x:f>
        <x:v>0.04225352112676056</x:v>
      </x:c>
      <x:c r="Q952" s="141" t="n">
        <x:f>ROUND(L952*(1+'Assumptions'!$B$7)/'Assumptions'!$B$9,0)*'Assumptions'!$B$9</x:f>
        <x:v>815</x:v>
      </x:c>
      <x:c r="R952" s="141" t="n">
        <x:f>Q952-M952</x:f>
        <x:v>105</x:v>
      </x:c>
      <x:c r="S952" s="143" t="n">
        <x:f>'Assumptions'!$B$8</x:f>
        <x:v>12</x:v>
      </x:c>
      <x:c r="T952" s="141" t="n">
        <x:f>N952*S952</x:f>
        <x:v>360</x:v>
      </x:c>
      <x:c r="U952" s="139" t="str">
        <x:v>Source Valid</x:v>
      </x:c>
      <x:c r="V952" s="139" t="str">
        <x:v>High</x:v>
      </x:c>
      <x:c r="W952" s="147" t="str">
        <x:v>Source wholesale and buying prices retained</x:v>
      </x:c>
      <x:c r="X952" s="139" t="str">
        <x:v>Ready</x:v>
      </x:c>
      <x:c r="Y952" s="144" t="b">
        <x:v>1</x:v>
      </x:c>
      <x:c r="Z952" s="139" t="str">
        <x:v>WS RATES.pdf</x:v>
      </x:c>
      <x:c r="AA952" s="139" t="n">
        <x:v>27</x:v>
      </x:c>
      <x:c r="AB952" s="139" t="n">
        <x:v>16</x:v>
      </x:c>
      <x:c r="AC952" s="139" t="str">
        <x:v>DUX INK PEN CHECKERED</x:v>
      </x:c>
      <x:c r="AD952" s="145" t="n">
        <x:v>740</x:v>
      </x:c>
      <x:c r="AE952" s="147" t="str">
        <x:v>Merged across PDFs — Exact/source-linked match</x:v>
      </x:c>
      <x:c r="AF952" s="147" t="str">
        <x:v>Exact WS RATES.pdf name</x:v>
      </x:c>
      <x:c r="AG952" s="147" t="str">
        <x:v>Exact WS RATES.pdf category</x:v>
      </x:c>
      <x:c r="AH952" s="139" t="str">
        <x:v>WS-RATES:27:16</x:v>
      </x:c>
      <x:c r="AI952" s="146"/>
      <x:c r="AJ952" s="146"/>
      <x:c r="AK952" s="146"/>
      <x:c r="AL952" s="146"/>
      <x:c r="AM952" s="146"/>
      <x:c r="AN952" s="147" t="str"/>
    </x:row>
    <x:row r="953">
      <x:c r="A953" s="139" t="str">
        <x:v>RS-000952</x:v>
      </x:c>
      <x:c r="B953" s="147" t="str">
        <x:v>SHOULDER BAG NO 9</x:v>
      </x:c>
      <x:c r="C953" s="139" t="str">
        <x:v>BAGS</x:v>
      </x:c>
      <x:c r="D953" s="139" t="str">
        <x:v>Both</x:v>
      </x:c>
      <x:c r="E953" s="147" t="str">
        <x:v>From initial classified workbook</x:v>
      </x:c>
      <x:c r="F953" s="139" t="str">
        <x:v>Piece</x:v>
      </x:c>
      <x:c r="G953" s="139"/>
      <x:c r="H953" s="139" t="str">
        <x:v>Not stated</x:v>
      </x:c>
      <x:c r="I953" s="139" t="str">
        <x:v>PKR</x:v>
      </x:c>
      <x:c r="J953" s="140" t="n">
        <x:v>160</x:v>
      </x:c>
      <x:c r="K953" s="140" t="n">
        <x:v>135</x:v>
      </x:c>
      <x:c r="L953" s="140" t="n">
        <x:v>160</x:v>
      </x:c>
      <x:c r="M953" s="140" t="n">
        <x:v>135</x:v>
      </x:c>
      <x:c r="N953" s="141" t="n">
        <x:f>L953-M953</x:f>
        <x:v>25</x:v>
      </x:c>
      <x:c r="O953" s="142" t="n">
        <x:f>IF(L953&gt;0,N953/L953,"")</x:f>
        <x:v>0.15625</x:v>
      </x:c>
      <x:c r="P953" s="142" t="n">
        <x:f>IF(M953&gt;0,N953/M953,"")</x:f>
        <x:v>0.18518518518518517</x:v>
      </x:c>
      <x:c r="Q953" s="141" t="n">
        <x:f>ROUND(L953*(1+'Assumptions'!$B$7)/'Assumptions'!$B$9,0)*'Assumptions'!$B$9</x:f>
        <x:v>175</x:v>
      </x:c>
      <x:c r="R953" s="141" t="n">
        <x:f>Q953-M953</x:f>
        <x:v>40</x:v>
      </x:c>
      <x:c r="S953" s="143" t="n">
        <x:f>'Assumptions'!$B$8</x:f>
        <x:v>12</x:v>
      </x:c>
      <x:c r="T953" s="141" t="n">
        <x:f>N953*S953</x:f>
        <x:v>300</x:v>
      </x:c>
      <x:c r="U953" s="139" t="str">
        <x:v>Source Valid</x:v>
      </x:c>
      <x:c r="V953" s="139" t="str">
        <x:v>High</x:v>
      </x:c>
      <x:c r="W953" s="147" t="str">
        <x:v>Source wholesale and buying prices retained</x:v>
      </x:c>
      <x:c r="X953" s="139" t="str">
        <x:v>Ready</x:v>
      </x:c>
      <x:c r="Y953" s="144" t="b">
        <x:v>1</x:v>
      </x:c>
      <x:c r="Z953" s="139" t="str">
        <x:v>WS RATES.pdf</x:v>
      </x:c>
      <x:c r="AA953" s="139" t="n">
        <x:v>27</x:v>
      </x:c>
      <x:c r="AB953" s="139" t="n">
        <x:v>17</x:v>
      </x:c>
      <x:c r="AC953" s="139" t="str">
        <x:v>SHOULDER BAG NO 9</x:v>
      </x:c>
      <x:c r="AD953" s="145" t="n">
        <x:v>160</x:v>
      </x:c>
      <x:c r="AE953" s="147" t="str">
        <x:v>Merged across PDFs — Exact/source-linked match</x:v>
      </x:c>
      <x:c r="AF953" s="147" t="str">
        <x:v>Exact WS RATES.pdf name</x:v>
      </x:c>
      <x:c r="AG953" s="147" t="str">
        <x:v>Exact WS RATES.pdf category</x:v>
      </x:c>
      <x:c r="AH953" s="139" t="str">
        <x:v>WS-RATES:27:17</x:v>
      </x:c>
      <x:c r="AI953" s="146"/>
      <x:c r="AJ953" s="146"/>
      <x:c r="AK953" s="146"/>
      <x:c r="AL953" s="146"/>
      <x:c r="AM953" s="146"/>
      <x:c r="AN953" s="147" t="str"/>
    </x:row>
    <x:row r="954">
      <x:c r="A954" s="139" t="str">
        <x:v>RS-000953</x:v>
      </x:c>
      <x:c r="B954" s="147" t="str">
        <x:v>TRANSPERANT STICKY NOTE</x:v>
      </x:c>
      <x:c r="C954" s="139" t="str">
        <x:v>STICKY NOTE</x:v>
      </x:c>
      <x:c r="D954" s="139" t="str">
        <x:v>Both</x:v>
      </x:c>
      <x:c r="E954" s="147" t="str">
        <x:v>From initial classified workbook</x:v>
      </x:c>
      <x:c r="F954" s="139" t="str">
        <x:v>Piece</x:v>
      </x:c>
      <x:c r="G954" s="139"/>
      <x:c r="H954" s="139" t="str">
        <x:v>Not stated</x:v>
      </x:c>
      <x:c r="I954" s="139" t="str">
        <x:v>PKR</x:v>
      </x:c>
      <x:c r="J954" s="140" t="n">
        <x:v>90</x:v>
      </x:c>
      <x:c r="K954" s="140" t="n">
        <x:v>80</x:v>
      </x:c>
      <x:c r="L954" s="140" t="n">
        <x:v>90</x:v>
      </x:c>
      <x:c r="M954" s="140" t="n">
        <x:v>80</x:v>
      </x:c>
      <x:c r="N954" s="141" t="n">
        <x:f>L954-M954</x:f>
        <x:v>10</x:v>
      </x:c>
      <x:c r="O954" s="142" t="n">
        <x:f>IF(L954&gt;0,N954/L954,"")</x:f>
        <x:v>0.1111111111111111</x:v>
      </x:c>
      <x:c r="P954" s="142" t="n">
        <x:f>IF(M954&gt;0,N954/M954,"")</x:f>
        <x:v>0.125</x:v>
      </x:c>
      <x:c r="Q954" s="141" t="n">
        <x:f>ROUND(L954*(1+'Assumptions'!$B$7)/'Assumptions'!$B$9,0)*'Assumptions'!$B$9</x:f>
        <x:v>100</x:v>
      </x:c>
      <x:c r="R954" s="141" t="n">
        <x:f>Q954-M954</x:f>
        <x:v>20</x:v>
      </x:c>
      <x:c r="S954" s="143" t="n">
        <x:f>'Assumptions'!$B$8</x:f>
        <x:v>12</x:v>
      </x:c>
      <x:c r="T954" s="141" t="n">
        <x:f>N954*S954</x:f>
        <x:v>120</x:v>
      </x:c>
      <x:c r="U954" s="139" t="str">
        <x:v>Source Valid</x:v>
      </x:c>
      <x:c r="V954" s="139" t="str">
        <x:v>High</x:v>
      </x:c>
      <x:c r="W954" s="147" t="str">
        <x:v>Source wholesale and buying prices retained</x:v>
      </x:c>
      <x:c r="X954" s="139" t="str">
        <x:v>Ready</x:v>
      </x:c>
      <x:c r="Y954" s="144" t="b">
        <x:v>1</x:v>
      </x:c>
      <x:c r="Z954" s="139" t="str">
        <x:v>WS RATES.pdf</x:v>
      </x:c>
      <x:c r="AA954" s="139" t="n">
        <x:v>27</x:v>
      </x:c>
      <x:c r="AB954" s="139" t="n">
        <x:v>18</x:v>
      </x:c>
      <x:c r="AC954" s="139" t="str">
        <x:v>TRANSPERANT STICKY NOTE</x:v>
      </x:c>
      <x:c r="AD954" s="145" t="n">
        <x:v>90</x:v>
      </x:c>
      <x:c r="AE954" s="147" t="str">
        <x:v>Merged across PDFs — Exact/source-linked match</x:v>
      </x:c>
      <x:c r="AF954" s="147" t="str">
        <x:v>Exact WS RATES.pdf name</x:v>
      </x:c>
      <x:c r="AG954" s="147" t="str">
        <x:v>Exact WS RATES.pdf category</x:v>
      </x:c>
      <x:c r="AH954" s="139" t="str">
        <x:v>WS-RATES:27:18</x:v>
      </x:c>
      <x:c r="AI954" s="146"/>
      <x:c r="AJ954" s="146"/>
      <x:c r="AK954" s="146"/>
      <x:c r="AL954" s="146"/>
      <x:c r="AM954" s="146"/>
      <x:c r="AN954" s="147" t="str"/>
    </x:row>
    <x:row r="955">
      <x:c r="A955" s="139" t="str">
        <x:v>RS-000954</x:v>
      </x:c>
      <x:c r="B955" s="147" t="str">
        <x:v>DUX SPEED BALL POINT</x:v>
      </x:c>
      <x:c r="C955" s="139" t="str">
        <x:v>BALL POINT</x:v>
      </x:c>
      <x:c r="D955" s="139" t="str">
        <x:v>Both</x:v>
      </x:c>
      <x:c r="E955" s="147" t="str">
        <x:v>From initial classified workbook</x:v>
      </x:c>
      <x:c r="F955" s="139" t="str">
        <x:v>Piece</x:v>
      </x:c>
      <x:c r="G955" s="139"/>
      <x:c r="H955" s="139" t="str">
        <x:v>Not stated</x:v>
      </x:c>
      <x:c r="I955" s="139" t="str">
        <x:v>PKR</x:v>
      </x:c>
      <x:c r="J955" s="140" t="n">
        <x:v>210</x:v>
      </x:c>
      <x:c r="K955" s="140" t="n">
        <x:v>195</x:v>
      </x:c>
      <x:c r="L955" s="140" t="n">
        <x:v>210</x:v>
      </x:c>
      <x:c r="M955" s="140" t="n">
        <x:v>195</x:v>
      </x:c>
      <x:c r="N955" s="141" t="n">
        <x:f>L955-M955</x:f>
        <x:v>15</x:v>
      </x:c>
      <x:c r="O955" s="142" t="n">
        <x:f>IF(L955&gt;0,N955/L955,"")</x:f>
        <x:v>0.07142857142857142</x:v>
      </x:c>
      <x:c r="P955" s="142" t="n">
        <x:f>IF(M955&gt;0,N955/M955,"")</x:f>
        <x:v>0.07692307692307693</x:v>
      </x:c>
      <x:c r="Q955" s="141" t="n">
        <x:f>ROUND(L955*(1+'Assumptions'!$B$7)/'Assumptions'!$B$9,0)*'Assumptions'!$B$9</x:f>
        <x:v>230</x:v>
      </x:c>
      <x:c r="R955" s="141" t="n">
        <x:f>Q955-M955</x:f>
        <x:v>35</x:v>
      </x:c>
      <x:c r="S955" s="143" t="n">
        <x:f>'Assumptions'!$B$8</x:f>
        <x:v>12</x:v>
      </x:c>
      <x:c r="T955" s="141" t="n">
        <x:f>N955*S955</x:f>
        <x:v>180</x:v>
      </x:c>
      <x:c r="U955" s="139" t="str">
        <x:v>Source Valid</x:v>
      </x:c>
      <x:c r="V955" s="139" t="str">
        <x:v>High</x:v>
      </x:c>
      <x:c r="W955" s="147" t="str">
        <x:v>Source wholesale and buying prices retained</x:v>
      </x:c>
      <x:c r="X955" s="139" t="str">
        <x:v>Ready</x:v>
      </x:c>
      <x:c r="Y955" s="144" t="b">
        <x:v>1</x:v>
      </x:c>
      <x:c r="Z955" s="139" t="str">
        <x:v>WS RATES.pdf</x:v>
      </x:c>
      <x:c r="AA955" s="139" t="n">
        <x:v>27</x:v>
      </x:c>
      <x:c r="AB955" s="139" t="n">
        <x:v>19</x:v>
      </x:c>
      <x:c r="AC955" s="139" t="str">
        <x:v>DUX SPEED BALL POINT</x:v>
      </x:c>
      <x:c r="AD955" s="145" t="n">
        <x:v>210</x:v>
      </x:c>
      <x:c r="AE955" s="147" t="str">
        <x:v>Merged across PDFs — Exact/source-linked match</x:v>
      </x:c>
      <x:c r="AF955" s="147" t="str">
        <x:v>Exact WS RATES.pdf name</x:v>
      </x:c>
      <x:c r="AG955" s="147" t="str">
        <x:v>Exact WS RATES.pdf category</x:v>
      </x:c>
      <x:c r="AH955" s="139" t="str">
        <x:v>WS-RATES:27:19</x:v>
      </x:c>
      <x:c r="AI955" s="146"/>
      <x:c r="AJ955" s="146"/>
      <x:c r="AK955" s="146"/>
      <x:c r="AL955" s="146"/>
      <x:c r="AM955" s="146"/>
      <x:c r="AN955" s="147" t="str"/>
    </x:row>
    <x:row r="956">
      <x:c r="A956" s="139" t="str">
        <x:v>RS-000955</x:v>
      </x:c>
      <x:c r="B956" s="147" t="str">
        <x:v>ORO MINIO STAPLER 24/6</x:v>
      </x:c>
      <x:c r="C956" s="139" t="str">
        <x:v>STAPLERS</x:v>
      </x:c>
      <x:c r="D956" s="139" t="str">
        <x:v>Both</x:v>
      </x:c>
      <x:c r="E956" s="147" t="str">
        <x:v>From initial classified workbook</x:v>
      </x:c>
      <x:c r="F956" s="139" t="str">
        <x:v>Piece</x:v>
      </x:c>
      <x:c r="G956" s="139"/>
      <x:c r="H956" s="139" t="str">
        <x:v>Not stated</x:v>
      </x:c>
      <x:c r="I956" s="139" t="str">
        <x:v>PKR</x:v>
      </x:c>
      <x:c r="J956" s="140" t="n">
        <x:v>155</x:v>
      </x:c>
      <x:c r="K956" s="140" t="n">
        <x:v>137</x:v>
      </x:c>
      <x:c r="L956" s="140" t="n">
        <x:v>155</x:v>
      </x:c>
      <x:c r="M956" s="140" t="n">
        <x:v>137</x:v>
      </x:c>
      <x:c r="N956" s="141" t="n">
        <x:f>L956-M956</x:f>
        <x:v>18</x:v>
      </x:c>
      <x:c r="O956" s="142" t="n">
        <x:f>IF(L956&gt;0,N956/L956,"")</x:f>
        <x:v>0.11612903225806452</x:v>
      </x:c>
      <x:c r="P956" s="142" t="n">
        <x:f>IF(M956&gt;0,N956/M956,"")</x:f>
        <x:v>0.13138686131386862</x:v>
      </x:c>
      <x:c r="Q956" s="141" t="n">
        <x:f>ROUND(L956*(1+'Assumptions'!$B$7)/'Assumptions'!$B$9,0)*'Assumptions'!$B$9</x:f>
        <x:v>170</x:v>
      </x:c>
      <x:c r="R956" s="141" t="n">
        <x:f>Q956-M956</x:f>
        <x:v>33</x:v>
      </x:c>
      <x:c r="S956" s="143" t="n">
        <x:f>'Assumptions'!$B$8</x:f>
        <x:v>12</x:v>
      </x:c>
      <x:c r="T956" s="141" t="n">
        <x:f>N956*S956</x:f>
        <x:v>216</x:v>
      </x:c>
      <x:c r="U956" s="139" t="str">
        <x:v>Source Valid</x:v>
      </x:c>
      <x:c r="V956" s="139" t="str">
        <x:v>High</x:v>
      </x:c>
      <x:c r="W956" s="147" t="str">
        <x:v>Source wholesale and buying prices retained</x:v>
      </x:c>
      <x:c r="X956" s="139" t="str">
        <x:v>Ready</x:v>
      </x:c>
      <x:c r="Y956" s="144" t="b">
        <x:v>1</x:v>
      </x:c>
      <x:c r="Z956" s="139" t="str">
        <x:v>WS RATES.pdf</x:v>
      </x:c>
      <x:c r="AA956" s="139" t="n">
        <x:v>27</x:v>
      </x:c>
      <x:c r="AB956" s="139" t="n">
        <x:v>20</x:v>
      </x:c>
      <x:c r="AC956" s="139" t="str">
        <x:v>ORO MINIO STAPLER 24/6</x:v>
      </x:c>
      <x:c r="AD956" s="145" t="n">
        <x:v>155</x:v>
      </x:c>
      <x:c r="AE956" s="147" t="str">
        <x:v>Merged across PDFs — Exact/source-linked match</x:v>
      </x:c>
      <x:c r="AF956" s="147" t="str">
        <x:v>Exact WS RATES.pdf name</x:v>
      </x:c>
      <x:c r="AG956" s="147" t="str">
        <x:v>Exact WS RATES.pdf category</x:v>
      </x:c>
      <x:c r="AH956" s="139" t="str">
        <x:v>WS-RATES:27:20</x:v>
      </x:c>
      <x:c r="AI956" s="146"/>
      <x:c r="AJ956" s="146"/>
      <x:c r="AK956" s="146"/>
      <x:c r="AL956" s="146"/>
      <x:c r="AM956" s="146"/>
      <x:c r="AN956" s="147" t="str"/>
    </x:row>
    <x:row r="957">
      <x:c r="A957" s="139" t="str">
        <x:v>RS-000956</x:v>
      </x:c>
      <x:c r="B957" s="147" t="str">
        <x:v>FOAMIC DISPLAY STICKER</x:v>
      </x:c>
      <x:c r="C957" s="139" t="str">
        <x:v>STICKERS</x:v>
      </x:c>
      <x:c r="D957" s="139" t="str">
        <x:v>Wholesale/Bulk</x:v>
      </x:c>
      <x:c r="E957" s="147" t="str">
        <x:v>From initial classified workbook</x:v>
      </x:c>
      <x:c r="F957" s="139" t="str">
        <x:v>Piece</x:v>
      </x:c>
      <x:c r="G957" s="139"/>
      <x:c r="H957" s="139" t="str">
        <x:v>Not stated</x:v>
      </x:c>
      <x:c r="I957" s="139" t="str">
        <x:v>PKR</x:v>
      </x:c>
      <x:c r="J957" s="140" t="n">
        <x:v>50</x:v>
      </x:c>
      <x:c r="K957" s="140" t="n">
        <x:v>40</x:v>
      </x:c>
      <x:c r="L957" s="140" t="n">
        <x:v>50</x:v>
      </x:c>
      <x:c r="M957" s="140" t="n">
        <x:v>40</x:v>
      </x:c>
      <x:c r="N957" s="141" t="n">
        <x:f>L957-M957</x:f>
        <x:v>10</x:v>
      </x:c>
      <x:c r="O957" s="142" t="n">
        <x:f>IF(L957&gt;0,N957/L957,"")</x:f>
        <x:v>0.2</x:v>
      </x:c>
      <x:c r="P957" s="142" t="n">
        <x:f>IF(M957&gt;0,N957/M957,"")</x:f>
        <x:v>0.25</x:v>
      </x:c>
      <x:c r="Q957" s="141" t="n">
        <x:f>ROUND(L957*(1+'Assumptions'!$B$7)/'Assumptions'!$B$9,0)*'Assumptions'!$B$9</x:f>
        <x:v>55</x:v>
      </x:c>
      <x:c r="R957" s="141" t="n">
        <x:f>Q957-M957</x:f>
        <x:v>15</x:v>
      </x:c>
      <x:c r="S957" s="143" t="n">
        <x:f>'Assumptions'!$B$8</x:f>
        <x:v>12</x:v>
      </x:c>
      <x:c r="T957" s="141" t="n">
        <x:f>N957*S957</x:f>
        <x:v>120</x:v>
      </x:c>
      <x:c r="U957" s="139" t="str">
        <x:v>Source Valid</x:v>
      </x:c>
      <x:c r="V957" s="139" t="str">
        <x:v>High</x:v>
      </x:c>
      <x:c r="W957" s="147" t="str">
        <x:v>Source wholesale and buying prices retained</x:v>
      </x:c>
      <x:c r="X957" s="139" t="str">
        <x:v>Ready</x:v>
      </x:c>
      <x:c r="Y957" s="144" t="b">
        <x:v>1</x:v>
      </x:c>
      <x:c r="Z957" s="139" t="str">
        <x:v>WS RATES.pdf</x:v>
      </x:c>
      <x:c r="AA957" s="139" t="n">
        <x:v>27</x:v>
      </x:c>
      <x:c r="AB957" s="139" t="n">
        <x:v>21</x:v>
      </x:c>
      <x:c r="AC957" s="139" t="str">
        <x:v>FOAMIC DISPLAY STICKER</x:v>
      </x:c>
      <x:c r="AD957" s="145" t="n">
        <x:v>50</x:v>
      </x:c>
      <x:c r="AE957" s="147" t="str">
        <x:v>Merged across PDFs — Exact/source-linked match</x:v>
      </x:c>
      <x:c r="AF957" s="147" t="str">
        <x:v>Exact WS RATES.pdf name</x:v>
      </x:c>
      <x:c r="AG957" s="147" t="str">
        <x:v>Exact WS RATES.pdf category</x:v>
      </x:c>
      <x:c r="AH957" s="139" t="str">
        <x:v>WS-RATES:27:21</x:v>
      </x:c>
      <x:c r="AI957" s="146"/>
      <x:c r="AJ957" s="146"/>
      <x:c r="AK957" s="146"/>
      <x:c r="AL957" s="146"/>
      <x:c r="AM957" s="146"/>
      <x:c r="AN957" s="147" t="str"/>
    </x:row>
    <x:row r="958">
      <x:c r="A958" s="139" t="str">
        <x:v>RS-000957</x:v>
      </x:c>
      <x:c r="B958" s="147" t="str">
        <x:v>GALAXY SHARPNER 60PC</x:v>
      </x:c>
      <x:c r="C958" s="139" t="str">
        <x:v>SHARPNERS</x:v>
      </x:c>
      <x:c r="D958" s="139" t="str">
        <x:v>Wholesale/Bulk</x:v>
      </x:c>
      <x:c r="E958" s="147" t="str">
        <x:v>From initial classified workbook</x:v>
      </x:c>
      <x:c r="F958" s="139" t="str">
        <x:v>Pack</x:v>
      </x:c>
      <x:c r="G958" s="139" t="n">
        <x:v>60</x:v>
      </x:c>
      <x:c r="H958" s="139" t="str">
        <x:v>Parsed from product name</x:v>
      </x:c>
      <x:c r="I958" s="139" t="str">
        <x:v>PKR</x:v>
      </x:c>
      <x:c r="J958" s="140" t="n">
        <x:v>460</x:v>
      </x:c>
      <x:c r="K958" s="140" t="n">
        <x:v>390</x:v>
      </x:c>
      <x:c r="L958" s="140" t="n">
        <x:v>460</x:v>
      </x:c>
      <x:c r="M958" s="140" t="n">
        <x:v>390</x:v>
      </x:c>
      <x:c r="N958" s="141" t="n">
        <x:f>L958-M958</x:f>
        <x:v>70</x:v>
      </x:c>
      <x:c r="O958" s="142" t="n">
        <x:f>IF(L958&gt;0,N958/L958,"")</x:f>
        <x:v>0.15217391304347827</x:v>
      </x:c>
      <x:c r="P958" s="142" t="n">
        <x:f>IF(M958&gt;0,N958/M958,"")</x:f>
        <x:v>0.1794871794871795</x:v>
      </x:c>
      <x:c r="Q958" s="141" t="n">
        <x:f>ROUND(L958*(1+'Assumptions'!$B$7)/'Assumptions'!$B$9,0)*'Assumptions'!$B$9</x:f>
        <x:v>505</x:v>
      </x:c>
      <x:c r="R958" s="141" t="n">
        <x:f>Q958-M958</x:f>
        <x:v>115</x:v>
      </x:c>
      <x:c r="S958" s="143" t="n">
        <x:f>'Assumptions'!$B$8</x:f>
        <x:v>12</x:v>
      </x:c>
      <x:c r="T958" s="141" t="n">
        <x:f>N958*S958</x:f>
        <x:v>840</x:v>
      </x:c>
      <x:c r="U958" s="139" t="str">
        <x:v>Source Valid</x:v>
      </x:c>
      <x:c r="V958" s="139" t="str">
        <x:v>High</x:v>
      </x:c>
      <x:c r="W958" s="147" t="str">
        <x:v>Source wholesale and buying prices retained</x:v>
      </x:c>
      <x:c r="X958" s="139" t="str">
        <x:v>Ready</x:v>
      </x:c>
      <x:c r="Y958" s="144" t="b">
        <x:v>1</x:v>
      </x:c>
      <x:c r="Z958" s="139" t="str">
        <x:v>WS RATES.pdf</x:v>
      </x:c>
      <x:c r="AA958" s="139" t="n">
        <x:v>27</x:v>
      </x:c>
      <x:c r="AB958" s="139" t="n">
        <x:v>22</x:v>
      </x:c>
      <x:c r="AC958" s="139" t="str">
        <x:v>GALAXY SHARPNER 60PC</x:v>
      </x:c>
      <x:c r="AD958" s="145" t="n">
        <x:v>460</x:v>
      </x:c>
      <x:c r="AE958" s="147" t="str">
        <x:v>Merged across PDFs — Exact/source-linked match</x:v>
      </x:c>
      <x:c r="AF958" s="147" t="str">
        <x:v>Exact WS RATES.pdf name</x:v>
      </x:c>
      <x:c r="AG958" s="147" t="str">
        <x:v>Exact WS RATES.pdf category</x:v>
      </x:c>
      <x:c r="AH958" s="139" t="str">
        <x:v>WS-RATES:27:22</x:v>
      </x:c>
      <x:c r="AI958" s="146"/>
      <x:c r="AJ958" s="146"/>
      <x:c r="AK958" s="146"/>
      <x:c r="AL958" s="146"/>
      <x:c r="AM958" s="146"/>
      <x:c r="AN958" s="147" t="str"/>
    </x:row>
    <x:row r="959">
      <x:c r="A959" s="139" t="str">
        <x:v>RS-000958</x:v>
      </x:c>
      <x:c r="B959" s="147" t="str">
        <x:v>CLASSIC SHARPNER 50 PC</x:v>
      </x:c>
      <x:c r="C959" s="139" t="str">
        <x:v>SHARPNERS</x:v>
      </x:c>
      <x:c r="D959" s="139" t="str">
        <x:v>Wholesale/Bulk</x:v>
      </x:c>
      <x:c r="E959" s="147" t="str">
        <x:v>From initial classified workbook</x:v>
      </x:c>
      <x:c r="F959" s="139" t="str">
        <x:v>Pack</x:v>
      </x:c>
      <x:c r="G959" s="139" t="n">
        <x:v>50</x:v>
      </x:c>
      <x:c r="H959" s="139" t="str">
        <x:v>Parsed from product name</x:v>
      </x:c>
      <x:c r="I959" s="139" t="str">
        <x:v>PKR</x:v>
      </x:c>
      <x:c r="J959" s="140" t="n">
        <x:v>450</x:v>
      </x:c>
      <x:c r="K959" s="140" t="n">
        <x:v>390</x:v>
      </x:c>
      <x:c r="L959" s="140" t="n">
        <x:v>450</x:v>
      </x:c>
      <x:c r="M959" s="140" t="n">
        <x:v>390</x:v>
      </x:c>
      <x:c r="N959" s="141" t="n">
        <x:f>L959-M959</x:f>
        <x:v>60</x:v>
      </x:c>
      <x:c r="O959" s="142" t="n">
        <x:f>IF(L959&gt;0,N959/L959,"")</x:f>
        <x:v>0.13333333333333333</x:v>
      </x:c>
      <x:c r="P959" s="142" t="n">
        <x:f>IF(M959&gt;0,N959/M959,"")</x:f>
        <x:v>0.15384615384615385</x:v>
      </x:c>
      <x:c r="Q959" s="141" t="n">
        <x:f>ROUND(L959*(1+'Assumptions'!$B$7)/'Assumptions'!$B$9,0)*'Assumptions'!$B$9</x:f>
        <x:v>495</x:v>
      </x:c>
      <x:c r="R959" s="141" t="n">
        <x:f>Q959-M959</x:f>
        <x:v>105</x:v>
      </x:c>
      <x:c r="S959" s="143" t="n">
        <x:f>'Assumptions'!$B$8</x:f>
        <x:v>12</x:v>
      </x:c>
      <x:c r="T959" s="141" t="n">
        <x:f>N959*S959</x:f>
        <x:v>720</x:v>
      </x:c>
      <x:c r="U959" s="139" t="str">
        <x:v>Source Valid</x:v>
      </x:c>
      <x:c r="V959" s="139" t="str">
        <x:v>High</x:v>
      </x:c>
      <x:c r="W959" s="147" t="str">
        <x:v>Source wholesale and buying prices retained</x:v>
      </x:c>
      <x:c r="X959" s="139" t="str">
        <x:v>Ready</x:v>
      </x:c>
      <x:c r="Y959" s="144" t="b">
        <x:v>1</x:v>
      </x:c>
      <x:c r="Z959" s="139" t="str">
        <x:v>WS RATES.pdf</x:v>
      </x:c>
      <x:c r="AA959" s="139" t="n">
        <x:v>27</x:v>
      </x:c>
      <x:c r="AB959" s="139" t="n">
        <x:v>23</x:v>
      </x:c>
      <x:c r="AC959" s="139" t="str">
        <x:v>CLASSIC SHARPNER 50 PC</x:v>
      </x:c>
      <x:c r="AD959" s="145" t="n">
        <x:v>450</x:v>
      </x:c>
      <x:c r="AE959" s="147" t="str">
        <x:v>Merged across PDFs — Exact/source-linked match</x:v>
      </x:c>
      <x:c r="AF959" s="147" t="str">
        <x:v>Exact WS RATES.pdf name</x:v>
      </x:c>
      <x:c r="AG959" s="147" t="str">
        <x:v>Exact WS RATES.pdf category</x:v>
      </x:c>
      <x:c r="AH959" s="139" t="str">
        <x:v>WS-RATES:27:23</x:v>
      </x:c>
      <x:c r="AI959" s="146"/>
      <x:c r="AJ959" s="146"/>
      <x:c r="AK959" s="146"/>
      <x:c r="AL959" s="146"/>
      <x:c r="AM959" s="146"/>
      <x:c r="AN959" s="147" t="str"/>
    </x:row>
    <x:row r="960">
      <x:c r="A960" s="139" t="str">
        <x:v>RS-000959</x:v>
      </x:c>
      <x:c r="B960" s="147" t="str">
        <x:v>SAMAD BOND 40GM</x:v>
      </x:c>
      <x:c r="C960" s="139" t="str">
        <x:v>CHINA DAIRIES</x:v>
      </x:c>
      <x:c r="D960" s="139" t="str">
        <x:v>Both</x:v>
      </x:c>
      <x:c r="E960" s="147" t="str">
        <x:v>From initial classified workbook</x:v>
      </x:c>
      <x:c r="F960" s="139" t="str">
        <x:v>Piece</x:v>
      </x:c>
      <x:c r="G960" s="139"/>
      <x:c r="H960" s="139" t="str">
        <x:v>Not stated</x:v>
      </x:c>
      <x:c r="I960" s="139" t="str">
        <x:v>PKR</x:v>
      </x:c>
      <x:c r="J960" s="140" t="n">
        <x:v>115</x:v>
      </x:c>
      <x:c r="K960" s="140" t="n">
        <x:v>95</x:v>
      </x:c>
      <x:c r="L960" s="140" t="n">
        <x:v>115</x:v>
      </x:c>
      <x:c r="M960" s="140" t="n">
        <x:v>95</x:v>
      </x:c>
      <x:c r="N960" s="141" t="n">
        <x:f>L960-M960</x:f>
        <x:v>20</x:v>
      </x:c>
      <x:c r="O960" s="142" t="n">
        <x:f>IF(L960&gt;0,N960/L960,"")</x:f>
        <x:v>0.17391304347826086</x:v>
      </x:c>
      <x:c r="P960" s="142" t="n">
        <x:f>IF(M960&gt;0,N960/M960,"")</x:f>
        <x:v>0.21052631578947367</x:v>
      </x:c>
      <x:c r="Q960" s="141" t="n">
        <x:f>ROUND(L960*(1+'Assumptions'!$B$7)/'Assumptions'!$B$9,0)*'Assumptions'!$B$9</x:f>
        <x:v>125</x:v>
      </x:c>
      <x:c r="R960" s="141" t="n">
        <x:f>Q960-M960</x:f>
        <x:v>30</x:v>
      </x:c>
      <x:c r="S960" s="143" t="n">
        <x:f>'Assumptions'!$B$8</x:f>
        <x:v>12</x:v>
      </x:c>
      <x:c r="T960" s="141" t="n">
        <x:f>N960*S960</x:f>
        <x:v>240</x:v>
      </x:c>
      <x:c r="U960" s="139" t="str">
        <x:v>Source Valid</x:v>
      </x:c>
      <x:c r="V960" s="139" t="str">
        <x:v>High</x:v>
      </x:c>
      <x:c r="W960" s="147" t="str">
        <x:v>Source wholesale and buying prices retained</x:v>
      </x:c>
      <x:c r="X960" s="139" t="str">
        <x:v>Ready</x:v>
      </x:c>
      <x:c r="Y960" s="144" t="b">
        <x:v>1</x:v>
      </x:c>
      <x:c r="Z960" s="139" t="str">
        <x:v>WS RATES.pdf</x:v>
      </x:c>
      <x:c r="AA960" s="139" t="n">
        <x:v>27</x:v>
      </x:c>
      <x:c r="AB960" s="139" t="n">
        <x:v>24</x:v>
      </x:c>
      <x:c r="AC960" s="139" t="str">
        <x:v>SAMAD BOND 40GM</x:v>
      </x:c>
      <x:c r="AD960" s="145" t="n">
        <x:v>115</x:v>
      </x:c>
      <x:c r="AE960" s="147" t="str">
        <x:v>Merged across PDFs — Exact/source-linked match</x:v>
      </x:c>
      <x:c r="AF960" s="147" t="str">
        <x:v>Exact WS RATES.pdf name</x:v>
      </x:c>
      <x:c r="AG960" s="147" t="str">
        <x:v>Exact WS RATES.pdf category</x:v>
      </x:c>
      <x:c r="AH960" s="139" t="str">
        <x:v>WS-RATES:27:24</x:v>
      </x:c>
      <x:c r="AI960" s="146"/>
      <x:c r="AJ960" s="146"/>
      <x:c r="AK960" s="146"/>
      <x:c r="AL960" s="146"/>
      <x:c r="AM960" s="146"/>
      <x:c r="AN960" s="147" t="str"/>
    </x:row>
    <x:row r="961">
      <x:c r="A961" s="139" t="str">
        <x:v>RS-000960</x:v>
      </x:c>
      <x:c r="B961" s="147" t="str">
        <x:v>SAMAD BOND 19GM</x:v>
      </x:c>
      <x:c r="C961" s="139" t="str">
        <x:v>CHINA DAIRIES</x:v>
      </x:c>
      <x:c r="D961" s="139" t="str">
        <x:v>Both</x:v>
      </x:c>
      <x:c r="E961" s="147" t="str">
        <x:v>From initial classified workbook</x:v>
      </x:c>
      <x:c r="F961" s="139" t="str">
        <x:v>Piece</x:v>
      </x:c>
      <x:c r="G961" s="139"/>
      <x:c r="H961" s="139" t="str">
        <x:v>Not stated</x:v>
      </x:c>
      <x:c r="I961" s="139" t="str">
        <x:v>PKR</x:v>
      </x:c>
      <x:c r="J961" s="140" t="n">
        <x:v>83</x:v>
      </x:c>
      <x:c r="K961" s="140" t="n">
        <x:v>73</x:v>
      </x:c>
      <x:c r="L961" s="140" t="n">
        <x:v>83</x:v>
      </x:c>
      <x:c r="M961" s="140" t="n">
        <x:v>73</x:v>
      </x:c>
      <x:c r="N961" s="141" t="n">
        <x:f>L961-M961</x:f>
        <x:v>10</x:v>
      </x:c>
      <x:c r="O961" s="142" t="n">
        <x:f>IF(L961&gt;0,N961/L961,"")</x:f>
        <x:v>0.12048192771084337</x:v>
      </x:c>
      <x:c r="P961" s="142" t="n">
        <x:f>IF(M961&gt;0,N961/M961,"")</x:f>
        <x:v>0.136986301369863</x:v>
      </x:c>
      <x:c r="Q961" s="141" t="n">
        <x:f>ROUND(L961*(1+'Assumptions'!$B$7)/'Assumptions'!$B$9,0)*'Assumptions'!$B$9</x:f>
        <x:v>90</x:v>
      </x:c>
      <x:c r="R961" s="141" t="n">
        <x:f>Q961-M961</x:f>
        <x:v>17</x:v>
      </x:c>
      <x:c r="S961" s="143" t="n">
        <x:f>'Assumptions'!$B$8</x:f>
        <x:v>12</x:v>
      </x:c>
      <x:c r="T961" s="141" t="n">
        <x:f>N961*S961</x:f>
        <x:v>120</x:v>
      </x:c>
      <x:c r="U961" s="139" t="str">
        <x:v>Source Valid</x:v>
      </x:c>
      <x:c r="V961" s="139" t="str">
        <x:v>High</x:v>
      </x:c>
      <x:c r="W961" s="147" t="str">
        <x:v>Source wholesale and buying prices retained</x:v>
      </x:c>
      <x:c r="X961" s="139" t="str">
        <x:v>Ready</x:v>
      </x:c>
      <x:c r="Y961" s="144" t="b">
        <x:v>1</x:v>
      </x:c>
      <x:c r="Z961" s="139" t="str">
        <x:v>WS RATES.pdf</x:v>
      </x:c>
      <x:c r="AA961" s="139" t="n">
        <x:v>27</x:v>
      </x:c>
      <x:c r="AB961" s="139" t="n">
        <x:v>25</x:v>
      </x:c>
      <x:c r="AC961" s="139" t="str">
        <x:v>SAMAD BOND 19GM</x:v>
      </x:c>
      <x:c r="AD961" s="145" t="n">
        <x:v>85</x:v>
      </x:c>
      <x:c r="AE961" s="147" t="str">
        <x:v>Merged across PDFs — Exact/source-linked match</x:v>
      </x:c>
      <x:c r="AF961" s="147" t="str">
        <x:v>Exact WS RATES.pdf name</x:v>
      </x:c>
      <x:c r="AG961" s="147" t="str">
        <x:v>Exact WS RATES.pdf category</x:v>
      </x:c>
      <x:c r="AH961" s="139" t="str">
        <x:v>WS-RATES:27:25</x:v>
      </x:c>
      <x:c r="AI961" s="146"/>
      <x:c r="AJ961" s="146"/>
      <x:c r="AK961" s="146"/>
      <x:c r="AL961" s="146"/>
      <x:c r="AM961" s="146"/>
      <x:c r="AN961" s="147" t="str"/>
    </x:row>
    <x:row r="962">
      <x:c r="A962" s="139" t="str">
        <x:v>RS-000961</x:v>
      </x:c>
      <x:c r="B962" s="147" t="str">
        <x:v>DEER TIGER PENCIL</x:v>
      </x:c>
      <x:c r="C962" s="139" t="str">
        <x:v>PENCILS</x:v>
      </x:c>
      <x:c r="D962" s="139" t="str">
        <x:v>Both</x:v>
      </x:c>
      <x:c r="E962" s="147" t="str">
        <x:v>From initial classified workbook</x:v>
      </x:c>
      <x:c r="F962" s="139" t="str">
        <x:v>Piece</x:v>
      </x:c>
      <x:c r="G962" s="139"/>
      <x:c r="H962" s="139" t="str">
        <x:v>Not stated</x:v>
      </x:c>
      <x:c r="I962" s="139" t="str">
        <x:v>PKR</x:v>
      </x:c>
      <x:c r="J962" s="140" t="n">
        <x:v>86</x:v>
      </x:c>
      <x:c r="K962" s="140" t="n">
        <x:v>77</x:v>
      </x:c>
      <x:c r="L962" s="140" t="n">
        <x:v>86</x:v>
      </x:c>
      <x:c r="M962" s="140" t="n">
        <x:v>77</x:v>
      </x:c>
      <x:c r="N962" s="141" t="n">
        <x:f>L962-M962</x:f>
        <x:v>9</x:v>
      </x:c>
      <x:c r="O962" s="142" t="n">
        <x:f>IF(L962&gt;0,N962/L962,"")</x:f>
        <x:v>0.10465116279069768</x:v>
      </x:c>
      <x:c r="P962" s="142" t="n">
        <x:f>IF(M962&gt;0,N962/M962,"")</x:f>
        <x:v>0.11688311688311688</x:v>
      </x:c>
      <x:c r="Q962" s="141" t="n">
        <x:f>ROUND(L962*(1+'Assumptions'!$B$7)/'Assumptions'!$B$9,0)*'Assumptions'!$B$9</x:f>
        <x:v>95</x:v>
      </x:c>
      <x:c r="R962" s="141" t="n">
        <x:f>Q962-M962</x:f>
        <x:v>18</x:v>
      </x:c>
      <x:c r="S962" s="143" t="n">
        <x:f>'Assumptions'!$B$8</x:f>
        <x:v>12</x:v>
      </x:c>
      <x:c r="T962" s="141" t="n">
        <x:f>N962*S962</x:f>
        <x:v>108</x:v>
      </x:c>
      <x:c r="U962" s="139" t="str">
        <x:v>Source Valid</x:v>
      </x:c>
      <x:c r="V962" s="139" t="str">
        <x:v>High</x:v>
      </x:c>
      <x:c r="W962" s="147" t="str">
        <x:v>Source wholesale and buying prices retained</x:v>
      </x:c>
      <x:c r="X962" s="139" t="str">
        <x:v>Ready</x:v>
      </x:c>
      <x:c r="Y962" s="144" t="b">
        <x:v>1</x:v>
      </x:c>
      <x:c r="Z962" s="139" t="str">
        <x:v>WS RATES.pdf</x:v>
      </x:c>
      <x:c r="AA962" s="139" t="n">
        <x:v>27</x:v>
      </x:c>
      <x:c r="AB962" s="139" t="n">
        <x:v>26</x:v>
      </x:c>
      <x:c r="AC962" s="139" t="str">
        <x:v>DEER TIGER PENCIL</x:v>
      </x:c>
      <x:c r="AD962" s="145" t="n">
        <x:v>86</x:v>
      </x:c>
      <x:c r="AE962" s="147" t="str">
        <x:v>Merged across PDFs — Exact/source-linked match</x:v>
      </x:c>
      <x:c r="AF962" s="147" t="str">
        <x:v>Exact WS RATES.pdf name</x:v>
      </x:c>
      <x:c r="AG962" s="147" t="str">
        <x:v>Exact WS RATES.pdf category</x:v>
      </x:c>
      <x:c r="AH962" s="139" t="str">
        <x:v>WS-RATES:27:26</x:v>
      </x:c>
      <x:c r="AI962" s="146"/>
      <x:c r="AJ962" s="146"/>
      <x:c r="AK962" s="146"/>
      <x:c r="AL962" s="146"/>
      <x:c r="AM962" s="146"/>
      <x:c r="AN962" s="147" t="str"/>
    </x:row>
    <x:row r="963">
      <x:c r="A963" s="139" t="str">
        <x:v>RS-000962</x:v>
      </x:c>
      <x:c r="B963" s="147" t="str">
        <x:v>DOLLAR STAPELS PIN 24/6</x:v>
      </x:c>
      <x:c r="C963" s="139" t="str">
        <x:v>STAPLER PIN</x:v>
      </x:c>
      <x:c r="D963" s="139" t="str">
        <x:v>Both</x:v>
      </x:c>
      <x:c r="E963" s="147" t="str">
        <x:v>From initial classified workbook</x:v>
      </x:c>
      <x:c r="F963" s="139" t="str">
        <x:v>Piece</x:v>
      </x:c>
      <x:c r="G963" s="139"/>
      <x:c r="H963" s="139" t="str">
        <x:v>Not stated</x:v>
      </x:c>
      <x:c r="I963" s="139" t="str">
        <x:v>PKR</x:v>
      </x:c>
      <x:c r="J963" s="140" t="n">
        <x:v>60</x:v>
      </x:c>
      <x:c r="K963" s="140" t="n">
        <x:v>57.5</x:v>
      </x:c>
      <x:c r="L963" s="140" t="n">
        <x:v>60</x:v>
      </x:c>
      <x:c r="M963" s="140" t="n">
        <x:v>57.5</x:v>
      </x:c>
      <x:c r="N963" s="141" t="n">
        <x:f>L963-M963</x:f>
        <x:v>2.5</x:v>
      </x:c>
      <x:c r="O963" s="142" t="n">
        <x:f>IF(L963&gt;0,N963/L963,"")</x:f>
        <x:v>0.041666666666666664</x:v>
      </x:c>
      <x:c r="P963" s="142" t="n">
        <x:f>IF(M963&gt;0,N963/M963,"")</x:f>
        <x:v>0.043478260869565216</x:v>
      </x:c>
      <x:c r="Q963" s="141" t="n">
        <x:f>ROUND(L963*(1+'Assumptions'!$B$7)/'Assumptions'!$B$9,0)*'Assumptions'!$B$9</x:f>
        <x:v>65</x:v>
      </x:c>
      <x:c r="R963" s="141" t="n">
        <x:f>Q963-M963</x:f>
        <x:v>7.5</x:v>
      </x:c>
      <x:c r="S963" s="143" t="n">
        <x:f>'Assumptions'!$B$8</x:f>
        <x:v>12</x:v>
      </x:c>
      <x:c r="T963" s="141" t="n">
        <x:f>N963*S963</x:f>
        <x:v>30</x:v>
      </x:c>
      <x:c r="U963" s="139" t="str">
        <x:v>Source Valid</x:v>
      </x:c>
      <x:c r="V963" s="139" t="str">
        <x:v>High</x:v>
      </x:c>
      <x:c r="W963" s="147" t="str">
        <x:v>Source wholesale and buying prices retained</x:v>
      </x:c>
      <x:c r="X963" s="139" t="str">
        <x:v>Ready</x:v>
      </x:c>
      <x:c r="Y963" s="144" t="b">
        <x:v>1</x:v>
      </x:c>
      <x:c r="Z963" s="139" t="str">
        <x:v>WS RATES.pdf</x:v>
      </x:c>
      <x:c r="AA963" s="139" t="n">
        <x:v>27</x:v>
      </x:c>
      <x:c r="AB963" s="139" t="n">
        <x:v>27</x:v>
      </x:c>
      <x:c r="AC963" s="139" t="str">
        <x:v>DOLLAR STAPELS PIN 24/6</x:v>
      </x:c>
      <x:c r="AD963" s="145" t="n">
        <x:v>60</x:v>
      </x:c>
      <x:c r="AE963" s="147" t="str">
        <x:v>Merged across PDFs — Exact/source-linked match</x:v>
      </x:c>
      <x:c r="AF963" s="147" t="str">
        <x:v>Exact WS RATES.pdf name</x:v>
      </x:c>
      <x:c r="AG963" s="147" t="str">
        <x:v>Exact WS RATES.pdf category</x:v>
      </x:c>
      <x:c r="AH963" s="139" t="str">
        <x:v>WS-RATES:27:27</x:v>
      </x:c>
      <x:c r="AI963" s="146"/>
      <x:c r="AJ963" s="146"/>
      <x:c r="AK963" s="146"/>
      <x:c r="AL963" s="146"/>
      <x:c r="AM963" s="146"/>
      <x:c r="AN963" s="147" t="str"/>
    </x:row>
    <x:row r="964">
      <x:c r="A964" s="139" t="str">
        <x:v>RS-000963</x:v>
      </x:c>
      <x:c r="B964" s="147" t="str">
        <x:v>DOLLAR STAPLES PIN 10</x:v>
      </x:c>
      <x:c r="C964" s="139" t="str">
        <x:v>STAPLER PIN</x:v>
      </x:c>
      <x:c r="D964" s="139" t="str">
        <x:v>Both</x:v>
      </x:c>
      <x:c r="E964" s="147" t="str">
        <x:v>From initial classified workbook</x:v>
      </x:c>
      <x:c r="F964" s="139" t="str">
        <x:v>Piece</x:v>
      </x:c>
      <x:c r="G964" s="139"/>
      <x:c r="H964" s="139" t="str">
        <x:v>Not stated</x:v>
      </x:c>
      <x:c r="I964" s="139" t="str">
        <x:v>PKR</x:v>
      </x:c>
      <x:c r="J964" s="140" t="n">
        <x:v>33</x:v>
      </x:c>
      <x:c r="K964" s="140" t="n">
        <x:v>31.5</x:v>
      </x:c>
      <x:c r="L964" s="140" t="n">
        <x:v>33</x:v>
      </x:c>
      <x:c r="M964" s="140" t="n">
        <x:v>31.5</x:v>
      </x:c>
      <x:c r="N964" s="141" t="n">
        <x:f>L964-M964</x:f>
        <x:v>1.5</x:v>
      </x:c>
      <x:c r="O964" s="142" t="n">
        <x:f>IF(L964&gt;0,N964/L964,"")</x:f>
        <x:v>0.045454545454545456</x:v>
      </x:c>
      <x:c r="P964" s="142" t="n">
        <x:f>IF(M964&gt;0,N964/M964,"")</x:f>
        <x:v>0.047619047619047616</x:v>
      </x:c>
      <x:c r="Q964" s="141" t="n">
        <x:f>ROUND(L964*(1+'Assumptions'!$B$7)/'Assumptions'!$B$9,0)*'Assumptions'!$B$9</x:f>
        <x:v>35</x:v>
      </x:c>
      <x:c r="R964" s="141" t="n">
        <x:f>Q964-M964</x:f>
        <x:v>3.5</x:v>
      </x:c>
      <x:c r="S964" s="143" t="n">
        <x:f>'Assumptions'!$B$8</x:f>
        <x:v>12</x:v>
      </x:c>
      <x:c r="T964" s="141" t="n">
        <x:f>N964*S964</x:f>
        <x:v>18</x:v>
      </x:c>
      <x:c r="U964" s="139" t="str">
        <x:v>Source Valid</x:v>
      </x:c>
      <x:c r="V964" s="139" t="str">
        <x:v>High</x:v>
      </x:c>
      <x:c r="W964" s="147" t="str">
        <x:v>Source wholesale and buying prices retained</x:v>
      </x:c>
      <x:c r="X964" s="139" t="str">
        <x:v>Ready</x:v>
      </x:c>
      <x:c r="Y964" s="144" t="b">
        <x:v>1</x:v>
      </x:c>
      <x:c r="Z964" s="139" t="str">
        <x:v>WS RATES.pdf</x:v>
      </x:c>
      <x:c r="AA964" s="139" t="n">
        <x:v>27</x:v>
      </x:c>
      <x:c r="AB964" s="139" t="n">
        <x:v>28</x:v>
      </x:c>
      <x:c r="AC964" s="139" t="str">
        <x:v>DOLLAR STAPLES PIN 10</x:v>
      </x:c>
      <x:c r="AD964" s="145" t="n">
        <x:v>33</x:v>
      </x:c>
      <x:c r="AE964" s="147" t="str">
        <x:v>Merged across PDFs — Exact/source-linked match</x:v>
      </x:c>
      <x:c r="AF964" s="147" t="str">
        <x:v>Exact WS RATES.pdf name</x:v>
      </x:c>
      <x:c r="AG964" s="147" t="str">
        <x:v>Exact WS RATES.pdf category</x:v>
      </x:c>
      <x:c r="AH964" s="139" t="str">
        <x:v>WS-RATES:27:28</x:v>
      </x:c>
      <x:c r="AI964" s="146"/>
      <x:c r="AJ964" s="146"/>
      <x:c r="AK964" s="146"/>
      <x:c r="AL964" s="146"/>
      <x:c r="AM964" s="146"/>
      <x:c r="AN964" s="147" t="str"/>
    </x:row>
    <x:row r="965">
      <x:c r="A965" s="139" t="str">
        <x:v>RS-000964</x:v>
      </x:c>
      <x:c r="B965" s="147" t="str">
        <x:v>BOX FILE 3 INCH</x:v>
      </x:c>
      <x:c r="C965" s="139" t="str">
        <x:v>CHINA</x:v>
      </x:c>
      <x:c r="D965" s="139" t="str">
        <x:v>Both</x:v>
      </x:c>
      <x:c r="E965" s="147" t="str">
        <x:v>From initial classified workbook</x:v>
      </x:c>
      <x:c r="F965" s="139" t="str">
        <x:v>Box</x:v>
      </x:c>
      <x:c r="G965" s="139"/>
      <x:c r="H965" s="139" t="str">
        <x:v>Not stated</x:v>
      </x:c>
      <x:c r="I965" s="139" t="str">
        <x:v>PKR</x:v>
      </x:c>
      <x:c r="J965" s="140" t="n">
        <x:v>310</x:v>
      </x:c>
      <x:c r="K965" s="140" t="n">
        <x:v>275</x:v>
      </x:c>
      <x:c r="L965" s="140" t="n">
        <x:v>310</x:v>
      </x:c>
      <x:c r="M965" s="140" t="n">
        <x:v>275</x:v>
      </x:c>
      <x:c r="N965" s="141" t="n">
        <x:f>L965-M965</x:f>
        <x:v>35</x:v>
      </x:c>
      <x:c r="O965" s="142" t="n">
        <x:f>IF(L965&gt;0,N965/L965,"")</x:f>
        <x:v>0.11290322580645161</x:v>
      </x:c>
      <x:c r="P965" s="142" t="n">
        <x:f>IF(M965&gt;0,N965/M965,"")</x:f>
        <x:v>0.12727272727272726</x:v>
      </x:c>
      <x:c r="Q965" s="141" t="n">
        <x:f>ROUND(L965*(1+'Assumptions'!$B$7)/'Assumptions'!$B$9,0)*'Assumptions'!$B$9</x:f>
        <x:v>340</x:v>
      </x:c>
      <x:c r="R965" s="141" t="n">
        <x:f>Q965-M965</x:f>
        <x:v>65</x:v>
      </x:c>
      <x:c r="S965" s="143" t="n">
        <x:f>'Assumptions'!$B$8</x:f>
        <x:v>12</x:v>
      </x:c>
      <x:c r="T965" s="141" t="n">
        <x:f>N965*S965</x:f>
        <x:v>420</x:v>
      </x:c>
      <x:c r="U965" s="139" t="str">
        <x:v>Source Valid</x:v>
      </x:c>
      <x:c r="V965" s="139" t="str">
        <x:v>High</x:v>
      </x:c>
      <x:c r="W965" s="147" t="str">
        <x:v>Source wholesale and buying prices retained</x:v>
      </x:c>
      <x:c r="X965" s="139" t="str">
        <x:v>Ready</x:v>
      </x:c>
      <x:c r="Y965" s="144" t="b">
        <x:v>1</x:v>
      </x:c>
      <x:c r="Z965" s="139" t="str">
        <x:v>WS RATES.pdf</x:v>
      </x:c>
      <x:c r="AA965" s="139" t="n">
        <x:v>27</x:v>
      </x:c>
      <x:c r="AB965" s="139" t="n">
        <x:v>29</x:v>
      </x:c>
      <x:c r="AC965" s="139" t="str">
        <x:v>BOX FILE 3 INCH</x:v>
      </x:c>
      <x:c r="AD965" s="145" t="n">
        <x:v>310</x:v>
      </x:c>
      <x:c r="AE965" s="147" t="str">
        <x:v>Merged across PDFs — Exact/source-linked match</x:v>
      </x:c>
      <x:c r="AF965" s="147" t="str">
        <x:v>Exact WS RATES.pdf name</x:v>
      </x:c>
      <x:c r="AG965" s="147" t="str">
        <x:v>Exact WS RATES.pdf category</x:v>
      </x:c>
      <x:c r="AH965" s="139" t="str">
        <x:v>WS-RATES:27:29</x:v>
      </x:c>
      <x:c r="AI965" s="146"/>
      <x:c r="AJ965" s="146"/>
      <x:c r="AK965" s="146"/>
      <x:c r="AL965" s="146"/>
      <x:c r="AM965" s="146"/>
      <x:c r="AN965" s="147" t="str"/>
    </x:row>
    <x:row r="966">
      <x:c r="A966" s="139" t="str">
        <x:v>RS-000965</x:v>
      </x:c>
      <x:c r="B966" s="147" t="str">
        <x:v>SPRAY PAINT S/G</x:v>
      </x:c>
      <x:c r="C966" s="139" t="str">
        <x:v>CHINA</x:v>
      </x:c>
      <x:c r="D966" s="139" t="str">
        <x:v>Both</x:v>
      </x:c>
      <x:c r="E966" s="147" t="str">
        <x:v>From initial classified workbook</x:v>
      </x:c>
      <x:c r="F966" s="139" t="str">
        <x:v>Piece</x:v>
      </x:c>
      <x:c r="G966" s="139"/>
      <x:c r="H966" s="139" t="str">
        <x:v>Not stated</x:v>
      </x:c>
      <x:c r="I966" s="139" t="str">
        <x:v>PKR</x:v>
      </x:c>
      <x:c r="J966" s="140" t="n">
        <x:v>350</x:v>
      </x:c>
      <x:c r="K966" s="140" t="n">
        <x:v>320</x:v>
      </x:c>
      <x:c r="L966" s="140" t="n">
        <x:v>350</x:v>
      </x:c>
      <x:c r="M966" s="140" t="n">
        <x:v>320</x:v>
      </x:c>
      <x:c r="N966" s="141" t="n">
        <x:f>L966-M966</x:f>
        <x:v>30</x:v>
      </x:c>
      <x:c r="O966" s="142" t="n">
        <x:f>IF(L966&gt;0,N966/L966,"")</x:f>
        <x:v>0.08571428571428572</x:v>
      </x:c>
      <x:c r="P966" s="142" t="n">
        <x:f>IF(M966&gt;0,N966/M966,"")</x:f>
        <x:v>0.09375</x:v>
      </x:c>
      <x:c r="Q966" s="141" t="n">
        <x:f>ROUND(L966*(1+'Assumptions'!$B$7)/'Assumptions'!$B$9,0)*'Assumptions'!$B$9</x:f>
        <x:v>385</x:v>
      </x:c>
      <x:c r="R966" s="141" t="n">
        <x:f>Q966-M966</x:f>
        <x:v>65</x:v>
      </x:c>
      <x:c r="S966" s="143" t="n">
        <x:f>'Assumptions'!$B$8</x:f>
        <x:v>12</x:v>
      </x:c>
      <x:c r="T966" s="141" t="n">
        <x:f>N966*S966</x:f>
        <x:v>360</x:v>
      </x:c>
      <x:c r="U966" s="139" t="str">
        <x:v>Source Valid</x:v>
      </x:c>
      <x:c r="V966" s="139" t="str">
        <x:v>High</x:v>
      </x:c>
      <x:c r="W966" s="147" t="str">
        <x:v>Source wholesale and buying prices retained</x:v>
      </x:c>
      <x:c r="X966" s="139" t="str">
        <x:v>Ready</x:v>
      </x:c>
      <x:c r="Y966" s="144" t="b">
        <x:v>1</x:v>
      </x:c>
      <x:c r="Z966" s="139" t="str">
        <x:v>WS RATES.pdf</x:v>
      </x:c>
      <x:c r="AA966" s="139" t="n">
        <x:v>27</x:v>
      </x:c>
      <x:c r="AB966" s="139" t="n">
        <x:v>30</x:v>
      </x:c>
      <x:c r="AC966" s="139" t="str">
        <x:v>SPRAY PAINT S/G</x:v>
      </x:c>
      <x:c r="AD966" s="145" t="n">
        <x:v>350</x:v>
      </x:c>
      <x:c r="AE966" s="147" t="str">
        <x:v>Merged across PDFs — Exact/source-linked match</x:v>
      </x:c>
      <x:c r="AF966" s="147" t="str">
        <x:v>Exact WS RATES.pdf name</x:v>
      </x:c>
      <x:c r="AG966" s="147" t="str">
        <x:v>Exact WS RATES.pdf category</x:v>
      </x:c>
      <x:c r="AH966" s="139" t="str">
        <x:v>WS-RATES:27:30</x:v>
      </x:c>
      <x:c r="AI966" s="146"/>
      <x:c r="AJ966" s="146"/>
      <x:c r="AK966" s="146"/>
      <x:c r="AL966" s="146"/>
      <x:c r="AM966" s="146"/>
      <x:c r="AN966" s="147" t="str"/>
    </x:row>
    <x:row r="967">
      <x:c r="A967" s="139" t="str">
        <x:v>RS-000966</x:v>
      </x:c>
      <x:c r="B967" s="147" t="str">
        <x:v>SPRAY PAINT</x:v>
      </x:c>
      <x:c r="C967" s="139" t="str">
        <x:v>CHINA</x:v>
      </x:c>
      <x:c r="D967" s="139" t="str">
        <x:v>Both</x:v>
      </x:c>
      <x:c r="E967" s="147" t="str">
        <x:v>From initial classified workbook</x:v>
      </x:c>
      <x:c r="F967" s="139" t="str">
        <x:v>Piece</x:v>
      </x:c>
      <x:c r="G967" s="139"/>
      <x:c r="H967" s="139" t="str">
        <x:v>Not stated</x:v>
      </x:c>
      <x:c r="I967" s="139" t="str">
        <x:v>PKR</x:v>
      </x:c>
      <x:c r="J967" s="140" t="n">
        <x:v>330</x:v>
      </x:c>
      <x:c r="K967" s="140" t="n">
        <x:v>300</x:v>
      </x:c>
      <x:c r="L967" s="140" t="n">
        <x:v>330</x:v>
      </x:c>
      <x:c r="M967" s="140" t="n">
        <x:v>300</x:v>
      </x:c>
      <x:c r="N967" s="141" t="n">
        <x:f>L967-M967</x:f>
        <x:v>30</x:v>
      </x:c>
      <x:c r="O967" s="142" t="n">
        <x:f>IF(L967&gt;0,N967/L967,"")</x:f>
        <x:v>0.09090909090909091</x:v>
      </x:c>
      <x:c r="P967" s="142" t="n">
        <x:f>IF(M967&gt;0,N967/M967,"")</x:f>
        <x:v>0.1</x:v>
      </x:c>
      <x:c r="Q967" s="141" t="n">
        <x:f>ROUND(L967*(1+'Assumptions'!$B$7)/'Assumptions'!$B$9,0)*'Assumptions'!$B$9</x:f>
        <x:v>365</x:v>
      </x:c>
      <x:c r="R967" s="141" t="n">
        <x:f>Q967-M967</x:f>
        <x:v>65</x:v>
      </x:c>
      <x:c r="S967" s="143" t="n">
        <x:f>'Assumptions'!$B$8</x:f>
        <x:v>12</x:v>
      </x:c>
      <x:c r="T967" s="141" t="n">
        <x:f>N967*S967</x:f>
        <x:v>360</x:v>
      </x:c>
      <x:c r="U967" s="139" t="str">
        <x:v>Source Valid</x:v>
      </x:c>
      <x:c r="V967" s="139" t="str">
        <x:v>High</x:v>
      </x:c>
      <x:c r="W967" s="147" t="str">
        <x:v>Source wholesale and buying prices retained</x:v>
      </x:c>
      <x:c r="X967" s="139" t="str">
        <x:v>Ready</x:v>
      </x:c>
      <x:c r="Y967" s="144" t="b">
        <x:v>1</x:v>
      </x:c>
      <x:c r="Z967" s="139" t="str">
        <x:v>WS RATES.pdf</x:v>
      </x:c>
      <x:c r="AA967" s="139" t="n">
        <x:v>27</x:v>
      </x:c>
      <x:c r="AB967" s="139" t="n">
        <x:v>31</x:v>
      </x:c>
      <x:c r="AC967" s="139" t="str">
        <x:v>SPRAY PAINT</x:v>
      </x:c>
      <x:c r="AD967" s="145" t="n">
        <x:v>330</x:v>
      </x:c>
      <x:c r="AE967" s="147" t="str">
        <x:v>Merged across PDFs — Exact/source-linked match</x:v>
      </x:c>
      <x:c r="AF967" s="147" t="str">
        <x:v>Exact WS RATES.pdf name</x:v>
      </x:c>
      <x:c r="AG967" s="147" t="str">
        <x:v>Exact WS RATES.pdf category</x:v>
      </x:c>
      <x:c r="AH967" s="139" t="str">
        <x:v>WS-RATES:27:31</x:v>
      </x:c>
      <x:c r="AI967" s="146"/>
      <x:c r="AJ967" s="146"/>
      <x:c r="AK967" s="146"/>
      <x:c r="AL967" s="146"/>
      <x:c r="AM967" s="146"/>
      <x:c r="AN967" s="147" t="str"/>
    </x:row>
    <x:row r="968">
      <x:c r="A968" s="139" t="str">
        <x:v>RS-000967</x:v>
      </x:c>
      <x:c r="B968" s="147" t="str">
        <x:v>11...111111</x:v>
      </x:c>
      <x:c r="C968" s="139" t="str">
        <x:v>CHINA</x:v>
      </x:c>
      <x:c r="D968" s="139" t="str">
        <x:v>Both</x:v>
      </x:c>
      <x:c r="E968" s="147" t="str">
        <x:v>From initial classified workbook</x:v>
      </x:c>
      <x:c r="F968" s="139" t="str">
        <x:v>Piece</x:v>
      </x:c>
      <x:c r="G968" s="139"/>
      <x:c r="H968" s="139" t="str">
        <x:v>Not stated</x:v>
      </x:c>
      <x:c r="I968" s="139" t="str">
        <x:v>PKR</x:v>
      </x:c>
      <x:c r="J968" s="140" t="n">
        <x:v>90</x:v>
      </x:c>
      <x:c r="K968" s="140" t="n">
        <x:v>78</x:v>
      </x:c>
      <x:c r="L968" s="140" t="n">
        <x:v>90</x:v>
      </x:c>
      <x:c r="M968" s="140" t="n">
        <x:v>78</x:v>
      </x:c>
      <x:c r="N968" s="141" t="n">
        <x:f>L968-M968</x:f>
        <x:v>12</x:v>
      </x:c>
      <x:c r="O968" s="142" t="n">
        <x:f>IF(L968&gt;0,N968/L968,"")</x:f>
        <x:v>0.13333333333333333</x:v>
      </x:c>
      <x:c r="P968" s="142" t="n">
        <x:f>IF(M968&gt;0,N968/M968,"")</x:f>
        <x:v>0.15384615384615385</x:v>
      </x:c>
      <x:c r="Q968" s="141" t="n">
        <x:f>ROUND(L968*(1+'Assumptions'!$B$7)/'Assumptions'!$B$9,0)*'Assumptions'!$B$9</x:f>
        <x:v>100</x:v>
      </x:c>
      <x:c r="R968" s="141" t="n">
        <x:f>Q968-M968</x:f>
        <x:v>22</x:v>
      </x:c>
      <x:c r="S968" s="143" t="n">
        <x:f>'Assumptions'!$B$8</x:f>
        <x:v>12</x:v>
      </x:c>
      <x:c r="T968" s="141" t="n">
        <x:f>N968*S968</x:f>
        <x:v>144</x:v>
      </x:c>
      <x:c r="U968" s="139" t="str">
        <x:v>Source Valid</x:v>
      </x:c>
      <x:c r="V968" s="139" t="str">
        <x:v>High</x:v>
      </x:c>
      <x:c r="W968" s="147" t="str">
        <x:v>Source wholesale and buying prices retained</x:v>
      </x:c>
      <x:c r="X968" s="139" t="str">
        <x:v>Ready</x:v>
      </x:c>
      <x:c r="Y968" s="144" t="b">
        <x:v>1</x:v>
      </x:c>
      <x:c r="Z968" s="139" t="str">
        <x:v>WS RATES.pdf</x:v>
      </x:c>
      <x:c r="AA968" s="139" t="n">
        <x:v>27</x:v>
      </x:c>
      <x:c r="AB968" s="139" t="n">
        <x:v>32</x:v>
      </x:c>
      <x:c r="AC968" s="139" t="str">
        <x:v>11...111111</x:v>
      </x:c>
      <x:c r="AD968" s="145" t="n">
        <x:v>90</x:v>
      </x:c>
      <x:c r="AE968" s="147" t="str">
        <x:v>Merged across PDFs — Exact/source-linked match</x:v>
      </x:c>
      <x:c r="AF968" s="147" t="str">
        <x:v>Exact WS RATES.pdf name</x:v>
      </x:c>
      <x:c r="AG968" s="147" t="str">
        <x:v>Exact WS RATES.pdf category</x:v>
      </x:c>
      <x:c r="AH968" s="139" t="str">
        <x:v>WS-RATES:27:32</x:v>
      </x:c>
      <x:c r="AI968" s="146"/>
      <x:c r="AJ968" s="146"/>
      <x:c r="AK968" s="146"/>
      <x:c r="AL968" s="146"/>
      <x:c r="AM968" s="146"/>
      <x:c r="AN968" s="147" t="str"/>
    </x:row>
    <x:row r="969">
      <x:c r="A969" s="139" t="str">
        <x:v>RS-000968</x:v>
      </x:c>
      <x:c r="B969" s="147" t="str">
        <x:v>DOLLAR ST 10</x:v>
      </x:c>
      <x:c r="C969" s="139" t="str">
        <x:v>MARKER</x:v>
      </x:c>
      <x:c r="D969" s="139" t="str">
        <x:v>Both</x:v>
      </x:c>
      <x:c r="E969" s="147" t="str">
        <x:v>From initial classified workbook</x:v>
      </x:c>
      <x:c r="F969" s="139" t="str">
        <x:v>Piece</x:v>
      </x:c>
      <x:c r="G969" s="139"/>
      <x:c r="H969" s="139" t="str">
        <x:v>Not stated</x:v>
      </x:c>
      <x:c r="I969" s="139" t="str">
        <x:v>PKR</x:v>
      </x:c>
      <x:c r="J969" s="140" t="n">
        <x:v>175</x:v>
      </x:c>
      <x:c r="K969" s="140" t="n">
        <x:v>169.75</x:v>
      </x:c>
      <x:c r="L969" s="140" t="n">
        <x:v>175</x:v>
      </x:c>
      <x:c r="M969" s="140" t="n">
        <x:v>169.75</x:v>
      </x:c>
      <x:c r="N969" s="141" t="n">
        <x:f>L969-M969</x:f>
        <x:v>5.25</x:v>
      </x:c>
      <x:c r="O969" s="142" t="n">
        <x:f>IF(L969&gt;0,N969/L969,"")</x:f>
        <x:v>0.03</x:v>
      </x:c>
      <x:c r="P969" s="142" t="n">
        <x:f>IF(M969&gt;0,N969/M969,"")</x:f>
        <x:v>0.030927835051546393</x:v>
      </x:c>
      <x:c r="Q969" s="141" t="n">
        <x:f>ROUND(L969*(1+'Assumptions'!$B$7)/'Assumptions'!$B$9,0)*'Assumptions'!$B$9</x:f>
        <x:v>195</x:v>
      </x:c>
      <x:c r="R969" s="141" t="n">
        <x:f>Q969-M969</x:f>
        <x:v>25.25</x:v>
      </x:c>
      <x:c r="S969" s="143" t="n">
        <x:f>'Assumptions'!$B$8</x:f>
        <x:v>12</x:v>
      </x:c>
      <x:c r="T969" s="141" t="n">
        <x:f>N969*S969</x:f>
        <x:v>63</x:v>
      </x:c>
      <x:c r="U969" s="139" t="str">
        <x:v>Source Valid</x:v>
      </x:c>
      <x:c r="V969" s="139" t="str">
        <x:v>High</x:v>
      </x:c>
      <x:c r="W969" s="147" t="str">
        <x:v>Source wholesale and buying prices retained</x:v>
      </x:c>
      <x:c r="X969" s="139" t="str">
        <x:v>Ready</x:v>
      </x:c>
      <x:c r="Y969" s="144" t="b">
        <x:v>1</x:v>
      </x:c>
      <x:c r="Z969" s="139" t="str">
        <x:v>WS RATES.pdf</x:v>
      </x:c>
      <x:c r="AA969" s="139" t="n">
        <x:v>27</x:v>
      </x:c>
      <x:c r="AB969" s="139" t="n">
        <x:v>33</x:v>
      </x:c>
      <x:c r="AC969" s="139" t="str">
        <x:v>DOLLAR ST 10</x:v>
      </x:c>
      <x:c r="AD969" s="145" t="n">
        <x:v>175</x:v>
      </x:c>
      <x:c r="AE969" s="147" t="str">
        <x:v>Merged across PDFs — Exact/source-linked match</x:v>
      </x:c>
      <x:c r="AF969" s="147" t="str">
        <x:v>Exact WS RATES.pdf name</x:v>
      </x:c>
      <x:c r="AG969" s="147" t="str">
        <x:v>Exact WS RATES.pdf category</x:v>
      </x:c>
      <x:c r="AH969" s="139" t="str">
        <x:v>WS-RATES:27:33</x:v>
      </x:c>
      <x:c r="AI969" s="146"/>
      <x:c r="AJ969" s="146"/>
      <x:c r="AK969" s="146"/>
      <x:c r="AL969" s="146"/>
      <x:c r="AM969" s="146"/>
      <x:c r="AN969" s="147" t="str"/>
    </x:row>
    <x:row r="970">
      <x:c r="A970" s="139" t="str">
        <x:v>RS-000969</x:v>
      </x:c>
      <x:c r="B970" s="147" t="str">
        <x:v>GATTA KHATA COPY 68g NO 12</x:v>
      </x:c>
      <x:c r="C970" s="139" t="str">
        <x:v>GATTA REGISTER</x:v>
      </x:c>
      <x:c r="D970" s="139" t="str">
        <x:v>Both</x:v>
      </x:c>
      <x:c r="E970" s="147" t="str">
        <x:v>From initial classified workbook</x:v>
      </x:c>
      <x:c r="F970" s="139" t="str">
        <x:v>Piece</x:v>
      </x:c>
      <x:c r="G970" s="139"/>
      <x:c r="H970" s="139" t="str">
        <x:v>Not stated</x:v>
      </x:c>
      <x:c r="I970" s="139" t="str">
        <x:v>PKR</x:v>
      </x:c>
      <x:c r="J970" s="140" t="n">
        <x:v>520</x:v>
      </x:c>
      <x:c r="K970" s="140" t="n">
        <x:v>490</x:v>
      </x:c>
      <x:c r="L970" s="140" t="n">
        <x:v>520</x:v>
      </x:c>
      <x:c r="M970" s="140" t="n">
        <x:v>490</x:v>
      </x:c>
      <x:c r="N970" s="141" t="n">
        <x:f>L970-M970</x:f>
        <x:v>30</x:v>
      </x:c>
      <x:c r="O970" s="142" t="n">
        <x:f>IF(L970&gt;0,N970/L970,"")</x:f>
        <x:v>0.057692307692307696</x:v>
      </x:c>
      <x:c r="P970" s="142" t="n">
        <x:f>IF(M970&gt;0,N970/M970,"")</x:f>
        <x:v>0.061224489795918366</x:v>
      </x:c>
      <x:c r="Q970" s="141" t="n">
        <x:f>ROUND(L970*(1+'Assumptions'!$B$7)/'Assumptions'!$B$9,0)*'Assumptions'!$B$9</x:f>
        <x:v>570</x:v>
      </x:c>
      <x:c r="R970" s="141" t="n">
        <x:f>Q970-M970</x:f>
        <x:v>80</x:v>
      </x:c>
      <x:c r="S970" s="143" t="n">
        <x:f>'Assumptions'!$B$8</x:f>
        <x:v>12</x:v>
      </x:c>
      <x:c r="T970" s="141" t="n">
        <x:f>N970*S970</x:f>
        <x:v>360</x:v>
      </x:c>
      <x:c r="U970" s="139" t="str">
        <x:v>Source Valid</x:v>
      </x:c>
      <x:c r="V970" s="139" t="str">
        <x:v>High</x:v>
      </x:c>
      <x:c r="W970" s="147" t="str">
        <x:v>Source wholesale and buying prices retained</x:v>
      </x:c>
      <x:c r="X970" s="139" t="str">
        <x:v>Ready</x:v>
      </x:c>
      <x:c r="Y970" s="144" t="b">
        <x:v>1</x:v>
      </x:c>
      <x:c r="Z970" s="139" t="str">
        <x:v>WS RATES.pdf</x:v>
      </x:c>
      <x:c r="AA970" s="139" t="n">
        <x:v>27</x:v>
      </x:c>
      <x:c r="AB970" s="139" t="n">
        <x:v>34</x:v>
      </x:c>
      <x:c r="AC970" s="139" t="str">
        <x:v>GATTA KHATA COPY 68g NO</x:v>
      </x:c>
      <x:c r="AD970" s="145" t="n">
        <x:v>520</x:v>
      </x:c>
      <x:c r="AE970" s="147" t="str">
        <x:v>Merged across PDFs — Truncated-name completion</x:v>
      </x:c>
      <x:c r="AF970" s="147" t="str">
        <x:v>Completed/updated from WS RATES.pdf</x:v>
      </x:c>
      <x:c r="AG970" s="147" t="str">
        <x:v>Exact WS RATES.pdf category</x:v>
      </x:c>
      <x:c r="AH970" s="139" t="str">
        <x:v>WS-RATES:27:34</x:v>
      </x:c>
      <x:c r="AI970" s="146"/>
      <x:c r="AJ970" s="146"/>
      <x:c r="AK970" s="146"/>
      <x:c r="AL970" s="146"/>
      <x:c r="AM970" s="146"/>
      <x:c r="AN970" s="147" t="str"/>
    </x:row>
    <x:row r="971">
      <x:c r="A971" s="139" t="str">
        <x:v>RS-000970</x:v>
      </x:c>
      <x:c r="B971" s="147" t="str">
        <x:v>SCARF PIN XL</x:v>
      </x:c>
      <x:c r="C971" s="139" t="str">
        <x:v>CHINA</x:v>
      </x:c>
      <x:c r="D971" s="139" t="str">
        <x:v>Both</x:v>
      </x:c>
      <x:c r="E971" s="147" t="str">
        <x:v>From initial classified workbook</x:v>
      </x:c>
      <x:c r="F971" s="139" t="str">
        <x:v>Piece</x:v>
      </x:c>
      <x:c r="G971" s="139"/>
      <x:c r="H971" s="139" t="str">
        <x:v>Not stated</x:v>
      </x:c>
      <x:c r="I971" s="139" t="str">
        <x:v>PKR</x:v>
      </x:c>
      <x:c r="J971" s="140" t="n">
        <x:v>500</x:v>
      </x:c>
      <x:c r="K971" s="140" t="n">
        <x:v>480</x:v>
      </x:c>
      <x:c r="L971" s="140" t="n">
        <x:v>500</x:v>
      </x:c>
      <x:c r="M971" s="140" t="n">
        <x:v>480</x:v>
      </x:c>
      <x:c r="N971" s="141" t="n">
        <x:f>L971-M971</x:f>
        <x:v>20</x:v>
      </x:c>
      <x:c r="O971" s="142" t="n">
        <x:f>IF(L971&gt;0,N971/L971,"")</x:f>
        <x:v>0.04</x:v>
      </x:c>
      <x:c r="P971" s="142" t="n">
        <x:f>IF(M971&gt;0,N971/M971,"")</x:f>
        <x:v>0.041666666666666664</x:v>
      </x:c>
      <x:c r="Q971" s="141" t="n">
        <x:f>ROUND(L971*(1+'Assumptions'!$B$7)/'Assumptions'!$B$9,0)*'Assumptions'!$B$9</x:f>
        <x:v>550</x:v>
      </x:c>
      <x:c r="R971" s="141" t="n">
        <x:f>Q971-M971</x:f>
        <x:v>70</x:v>
      </x:c>
      <x:c r="S971" s="143" t="n">
        <x:f>'Assumptions'!$B$8</x:f>
        <x:v>12</x:v>
      </x:c>
      <x:c r="T971" s="141" t="n">
        <x:f>N971*S971</x:f>
        <x:v>240</x:v>
      </x:c>
      <x:c r="U971" s="139" t="str">
        <x:v>Source Valid</x:v>
      </x:c>
      <x:c r="V971" s="139" t="str">
        <x:v>High</x:v>
      </x:c>
      <x:c r="W971" s="147" t="str">
        <x:v>Source wholesale and buying prices retained</x:v>
      </x:c>
      <x:c r="X971" s="139" t="str">
        <x:v>Ready</x:v>
      </x:c>
      <x:c r="Y971" s="144" t="b">
        <x:v>1</x:v>
      </x:c>
      <x:c r="Z971" s="139" t="str">
        <x:v>WS RATES.pdf</x:v>
      </x:c>
      <x:c r="AA971" s="139" t="n">
        <x:v>27</x:v>
      </x:c>
      <x:c r="AB971" s="139" t="n">
        <x:v>35</x:v>
      </x:c>
      <x:c r="AC971" s="139" t="str">
        <x:v>SCARF PIN XL</x:v>
      </x:c>
      <x:c r="AD971" s="145" t="n">
        <x:v>500</x:v>
      </x:c>
      <x:c r="AE971" s="147" t="str">
        <x:v>Merged across PDFs — Exact/source-linked match</x:v>
      </x:c>
      <x:c r="AF971" s="147" t="str">
        <x:v>Exact WS RATES.pdf name</x:v>
      </x:c>
      <x:c r="AG971" s="147" t="str">
        <x:v>Exact WS RATES.pdf category</x:v>
      </x:c>
      <x:c r="AH971" s="139" t="str">
        <x:v>WS-RATES:27:35</x:v>
      </x:c>
      <x:c r="AI971" s="146"/>
      <x:c r="AJ971" s="146"/>
      <x:c r="AK971" s="146"/>
      <x:c r="AL971" s="146"/>
      <x:c r="AM971" s="146"/>
      <x:c r="AN971" s="147" t="str"/>
    </x:row>
    <x:row r="972">
      <x:c r="A972" s="139" t="str">
        <x:v>RS-000971</x:v>
      </x:c>
      <x:c r="B972" s="147" t="str">
        <x:v>CRAFT PAPER RIM</x:v>
      </x:c>
      <x:c r="C972" s="139" t="str">
        <x:v>PAPER</x:v>
      </x:c>
      <x:c r="D972" s="139" t="str">
        <x:v>Both</x:v>
      </x:c>
      <x:c r="E972" s="147" t="str">
        <x:v>From initial classified workbook</x:v>
      </x:c>
      <x:c r="F972" s="139" t="str">
        <x:v>Rim</x:v>
      </x:c>
      <x:c r="G972" s="139"/>
      <x:c r="H972" s="139" t="str">
        <x:v>Not stated</x:v>
      </x:c>
      <x:c r="I972" s="139" t="str">
        <x:v>PKR</x:v>
      </x:c>
      <x:c r="J972" s="140" t="n">
        <x:v>2750</x:v>
      </x:c>
      <x:c r="K972" s="140" t="n">
        <x:v>0</x:v>
      </x:c>
      <x:c r="L972" s="140" t="n">
        <x:v>2750</x:v>
      </x:c>
      <x:c r="M972" s="140" t="n">
        <x:v>2512</x:v>
      </x:c>
      <x:c r="N972" s="141" t="n">
        <x:f>L972-M972</x:f>
        <x:v>238</x:v>
      </x:c>
      <x:c r="O972" s="142" t="n">
        <x:f>IF(L972&gt;0,N972/L972,"")</x:f>
        <x:v>0.08654545454545455</x:v>
      </x:c>
      <x:c r="P972" s="142" t="n">
        <x:f>IF(M972&gt;0,N972/M972,"")</x:f>
        <x:v>0.09474522292993631</x:v>
      </x:c>
      <x:c r="Q972" s="141" t="n">
        <x:f>ROUND(L972*(1+'Assumptions'!$B$7)/'Assumptions'!$B$9,0)*'Assumptions'!$B$9</x:f>
        <x:v>3025</x:v>
      </x:c>
      <x:c r="R972" s="141" t="n">
        <x:f>Q972-M972</x:f>
        <x:v>513</x:v>
      </x:c>
      <x:c r="S972" s="143" t="n">
        <x:f>'Assumptions'!$B$8</x:f>
        <x:v>12</x:v>
      </x:c>
      <x:c r="T972" s="141" t="n">
        <x:f>N972*S972</x:f>
        <x:v>2856</x:v>
      </x:c>
      <x:c r="U972" s="139" t="str">
        <x:v>Mocked Buying</x:v>
      </x:c>
      <x:c r="V972" s="139" t="str">
        <x:v>Mock</x:v>
      </x:c>
      <x:c r="W972" s="147" t="str">
        <x:v>Buying price derived from wholesale price and category median margin</x:v>
      </x:c>
      <x:c r="X972" s="139" t="str">
        <x:v>Ready with Mock Price</x:v>
      </x:c>
      <x:c r="Y972" s="144" t="b">
        <x:v>1</x:v>
      </x:c>
      <x:c r="Z972" s="139" t="str">
        <x:v>WS RATES.pdf</x:v>
      </x:c>
      <x:c r="AA972" s="139" t="n">
        <x:v>27</x:v>
      </x:c>
      <x:c r="AB972" s="139" t="n">
        <x:v>36</x:v>
      </x:c>
      <x:c r="AC972" s="139" t="str">
        <x:v>CRAFT PAPER RIM</x:v>
      </x:c>
      <x:c r="AD972" s="145" t="n">
        <x:v>2750</x:v>
      </x:c>
      <x:c r="AE972" s="147" t="str">
        <x:v>Merged across PDFs — Exact/source-linked match</x:v>
      </x:c>
      <x:c r="AF972" s="147" t="str">
        <x:v>Exact WS RATES.pdf name</x:v>
      </x:c>
      <x:c r="AG972" s="147" t="str">
        <x:v>Exact WS RATES.pdf category</x:v>
      </x:c>
      <x:c r="AH972" s="139" t="str">
        <x:v>WS-RATES:27:36</x:v>
      </x:c>
      <x:c r="AI972" s="146"/>
      <x:c r="AJ972" s="146"/>
      <x:c r="AK972" s="146"/>
      <x:c r="AL972" s="146"/>
      <x:c r="AM972" s="146"/>
      <x:c r="AN972" s="147" t="str">
        <x:v>Buying price derived from wholesale price and category median margin</x:v>
      </x:c>
    </x:row>
    <x:row r="973">
      <x:c r="A973" s="139" t="str">
        <x:v>RS-000972</x:v>
      </x:c>
      <x:c r="B973" s="147" t="str">
        <x:v>ARTIST POSTER COLOUR 30ML</x:v>
      </x:c>
      <x:c r="C973" s="139" t="str">
        <x:v>POSTER COLORS</x:v>
      </x:c>
      <x:c r="D973" s="139" t="str">
        <x:v>Both</x:v>
      </x:c>
      <x:c r="E973" s="147" t="str">
        <x:v>From initial classified workbook</x:v>
      </x:c>
      <x:c r="F973" s="139" t="str">
        <x:v>Piece</x:v>
      </x:c>
      <x:c r="G973" s="139"/>
      <x:c r="H973" s="139" t="str">
        <x:v>Not stated</x:v>
      </x:c>
      <x:c r="I973" s="139" t="str">
        <x:v>PKR</x:v>
      </x:c>
      <x:c r="J973" s="140" t="n">
        <x:v>360</x:v>
      </x:c>
      <x:c r="K973" s="140" t="n">
        <x:v>0</x:v>
      </x:c>
      <x:c r="L973" s="140" t="n">
        <x:v>360</x:v>
      </x:c>
      <x:c r="M973" s="140" t="n">
        <x:v>317</x:v>
      </x:c>
      <x:c r="N973" s="141" t="n">
        <x:f>L973-M973</x:f>
        <x:v>43</x:v>
      </x:c>
      <x:c r="O973" s="142" t="n">
        <x:f>IF(L973&gt;0,N973/L973,"")</x:f>
        <x:v>0.11944444444444445</x:v>
      </x:c>
      <x:c r="P973" s="142" t="n">
        <x:f>IF(M973&gt;0,N973/M973,"")</x:f>
        <x:v>0.13564668769716087</x:v>
      </x:c>
      <x:c r="Q973" s="141" t="n">
        <x:f>ROUND(L973*(1+'Assumptions'!$B$7)/'Assumptions'!$B$9,0)*'Assumptions'!$B$9</x:f>
        <x:v>395</x:v>
      </x:c>
      <x:c r="R973" s="141" t="n">
        <x:f>Q973-M973</x:f>
        <x:v>78</x:v>
      </x:c>
      <x:c r="S973" s="143" t="n">
        <x:f>'Assumptions'!$B$8</x:f>
        <x:v>12</x:v>
      </x:c>
      <x:c r="T973" s="141" t="n">
        <x:f>N973*S973</x:f>
        <x:v>516</x:v>
      </x:c>
      <x:c r="U973" s="139" t="str">
        <x:v>Mocked Buying</x:v>
      </x:c>
      <x:c r="V973" s="139" t="str">
        <x:v>Mock</x:v>
      </x:c>
      <x:c r="W973" s="147" t="str">
        <x:v>Buying price derived from wholesale price and category median margin</x:v>
      </x:c>
      <x:c r="X973" s="139" t="str">
        <x:v>Ready with Mock Price</x:v>
      </x:c>
      <x:c r="Y973" s="144" t="b">
        <x:v>1</x:v>
      </x:c>
      <x:c r="Z973" s="139" t="str">
        <x:v>WS RATES.pdf</x:v>
      </x:c>
      <x:c r="AA973" s="139" t="n">
        <x:v>27</x:v>
      </x:c>
      <x:c r="AB973" s="139" t="n">
        <x:v>37</x:v>
      </x:c>
      <x:c r="AC973" s="139" t="str">
        <x:v>ARTIST POSTER COLOUR 30</x:v>
      </x:c>
      <x:c r="AD973" s="145" t="n">
        <x:v>360</x:v>
      </x:c>
      <x:c r="AE973" s="147" t="str">
        <x:v>Merged across PDFs — Truncated-name completion</x:v>
      </x:c>
      <x:c r="AF973" s="147" t="str">
        <x:v>Completed/updated from WS RATES.pdf</x:v>
      </x:c>
      <x:c r="AG973" s="147" t="str">
        <x:v>Exact WS RATES.pdf category</x:v>
      </x:c>
      <x:c r="AH973" s="139" t="str">
        <x:v>WS-RATES:27:37</x:v>
      </x:c>
      <x:c r="AI973" s="146"/>
      <x:c r="AJ973" s="146"/>
      <x:c r="AK973" s="146"/>
      <x:c r="AL973" s="146"/>
      <x:c r="AM973" s="146"/>
      <x:c r="AN973" s="147" t="str">
        <x:v>Buying price derived from wholesale price and category median margin</x:v>
      </x:c>
    </x:row>
    <x:row r="974">
      <x:c r="A974" s="139" t="str">
        <x:v>RS-000973</x:v>
      </x:c>
      <x:c r="B974" s="147" t="str">
        <x:v>DOLLAR BOARD INK 15ml (1 PC)</x:v>
      </x:c>
      <x:c r="C974" s="139" t="str">
        <x:v>BOARD INK</x:v>
      </x:c>
      <x:c r="D974" s="139" t="str">
        <x:v>Both</x:v>
      </x:c>
      <x:c r="E974" s="147" t="str">
        <x:v>From initial classified workbook</x:v>
      </x:c>
      <x:c r="F974" s="139" t="str">
        <x:v>Piece</x:v>
      </x:c>
      <x:c r="G974" s="139" t="n">
        <x:v>1</x:v>
      </x:c>
      <x:c r="H974" s="139" t="str">
        <x:v>Parsed from product name</x:v>
      </x:c>
      <x:c r="I974" s="139" t="str">
        <x:v>PKR</x:v>
      </x:c>
      <x:c r="J974" s="140" t="n">
        <x:v>87</x:v>
      </x:c>
      <x:c r="K974" s="140" t="n">
        <x:v>84.15</x:v>
      </x:c>
      <x:c r="L974" s="140" t="n">
        <x:v>87</x:v>
      </x:c>
      <x:c r="M974" s="140" t="n">
        <x:v>84.15</x:v>
      </x:c>
      <x:c r="N974" s="141" t="n">
        <x:f>L974-M974</x:f>
        <x:v>2.8499999999999943</x:v>
      </x:c>
      <x:c r="O974" s="142" t="n">
        <x:f>IF(L974&gt;0,N974/L974,"")</x:f>
        <x:v>0.032758620689655106</x:v>
      </x:c>
      <x:c r="P974" s="142" t="n">
        <x:f>IF(M974&gt;0,N974/M974,"")</x:f>
        <x:v>0.03386809269162203</x:v>
      </x:c>
      <x:c r="Q974" s="141" t="n">
        <x:f>ROUND(L974*(1+'Assumptions'!$B$7)/'Assumptions'!$B$9,0)*'Assumptions'!$B$9</x:f>
        <x:v>95</x:v>
      </x:c>
      <x:c r="R974" s="141" t="n">
        <x:f>Q974-M974</x:f>
        <x:v>10.849999999999994</x:v>
      </x:c>
      <x:c r="S974" s="143" t="n">
        <x:f>'Assumptions'!$B$8</x:f>
        <x:v>12</x:v>
      </x:c>
      <x:c r="T974" s="141" t="n">
        <x:f>N974*S974</x:f>
        <x:v>34.19999999999993</x:v>
      </x:c>
      <x:c r="U974" s="139" t="str">
        <x:v>Source Valid</x:v>
      </x:c>
      <x:c r="V974" s="139" t="str">
        <x:v>High</x:v>
      </x:c>
      <x:c r="W974" s="147" t="str">
        <x:v>Source wholesale and buying prices retained</x:v>
      </x:c>
      <x:c r="X974" s="139" t="str">
        <x:v>Ready</x:v>
      </x:c>
      <x:c r="Y974" s="144" t="b">
        <x:v>1</x:v>
      </x:c>
      <x:c r="Z974" s="139" t="str">
        <x:v>WS RATES.pdf</x:v>
      </x:c>
      <x:c r="AA974" s="139" t="n">
        <x:v>28</x:v>
      </x:c>
      <x:c r="AB974" s="139" t="n">
        <x:v>2</x:v>
      </x:c>
      <x:c r="AC974" s="139" t="str">
        <x:v>DOLLAR BOARD INK 15ml (1</x:v>
      </x:c>
      <x:c r="AD974" s="145" t="n">
        <x:v>87</x:v>
      </x:c>
      <x:c r="AE974" s="147" t="str">
        <x:v>Merged across PDFs — Truncated-name completion</x:v>
      </x:c>
      <x:c r="AF974" s="147" t="str">
        <x:v>Completed/updated from WS RATES.pdf</x:v>
      </x:c>
      <x:c r="AG974" s="147" t="str">
        <x:v>Exact WS RATES.pdf category</x:v>
      </x:c>
      <x:c r="AH974" s="139" t="str">
        <x:v>WS-RATES:28:2</x:v>
      </x:c>
      <x:c r="AI974" s="146"/>
      <x:c r="AJ974" s="146"/>
      <x:c r="AK974" s="146"/>
      <x:c r="AL974" s="146"/>
      <x:c r="AM974" s="146"/>
      <x:c r="AN974" s="147" t="str"/>
    </x:row>
    <x:row r="975">
      <x:c r="A975" s="139" t="str">
        <x:v>RS-000974</x:v>
      </x:c>
      <x:c r="B975" s="147" t="str">
        <x:v>CHALK COLOUR</x:v>
      </x:c>
      <x:c r="C975" s="139" t="str">
        <x:v>CHINA</x:v>
      </x:c>
      <x:c r="D975" s="139" t="str">
        <x:v>Both</x:v>
      </x:c>
      <x:c r="E975" s="147" t="str">
        <x:v>From initial classified workbook</x:v>
      </x:c>
      <x:c r="F975" s="139" t="str">
        <x:v>Piece</x:v>
      </x:c>
      <x:c r="G975" s="139"/>
      <x:c r="H975" s="139" t="str">
        <x:v>Not stated</x:v>
      </x:c>
      <x:c r="I975" s="139" t="str">
        <x:v>PKR</x:v>
      </x:c>
      <x:c r="J975" s="140" t="n">
        <x:v>60</x:v>
      </x:c>
      <x:c r="K975" s="140" t="n">
        <x:v>45</x:v>
      </x:c>
      <x:c r="L975" s="140" t="n">
        <x:v>60</x:v>
      </x:c>
      <x:c r="M975" s="140" t="n">
        <x:v>45</x:v>
      </x:c>
      <x:c r="N975" s="141" t="n">
        <x:f>L975-M975</x:f>
        <x:v>15</x:v>
      </x:c>
      <x:c r="O975" s="142" t="n">
        <x:f>IF(L975&gt;0,N975/L975,"")</x:f>
        <x:v>0.25</x:v>
      </x:c>
      <x:c r="P975" s="142" t="n">
        <x:f>IF(M975&gt;0,N975/M975,"")</x:f>
        <x:v>0.3333333333333333</x:v>
      </x:c>
      <x:c r="Q975" s="141" t="n">
        <x:f>ROUND(L975*(1+'Assumptions'!$B$7)/'Assumptions'!$B$9,0)*'Assumptions'!$B$9</x:f>
        <x:v>65</x:v>
      </x:c>
      <x:c r="R975" s="141" t="n">
        <x:f>Q975-M975</x:f>
        <x:v>20</x:v>
      </x:c>
      <x:c r="S975" s="143" t="n">
        <x:f>'Assumptions'!$B$8</x:f>
        <x:v>12</x:v>
      </x:c>
      <x:c r="T975" s="141" t="n">
        <x:f>N975*S975</x:f>
        <x:v>180</x:v>
      </x:c>
      <x:c r="U975" s="139" t="str">
        <x:v>Source Valid</x:v>
      </x:c>
      <x:c r="V975" s="139" t="str">
        <x:v>High</x:v>
      </x:c>
      <x:c r="W975" s="147" t="str">
        <x:v>Source wholesale and buying prices retained</x:v>
      </x:c>
      <x:c r="X975" s="139" t="str">
        <x:v>Ready</x:v>
      </x:c>
      <x:c r="Y975" s="144" t="b">
        <x:v>1</x:v>
      </x:c>
      <x:c r="Z975" s="139" t="str">
        <x:v>WS RATES.pdf</x:v>
      </x:c>
      <x:c r="AA975" s="139" t="n">
        <x:v>28</x:v>
      </x:c>
      <x:c r="AB975" s="139" t="n">
        <x:v>3</x:v>
      </x:c>
      <x:c r="AC975" s="139" t="str">
        <x:v>CHALK COLOUR</x:v>
      </x:c>
      <x:c r="AD975" s="145" t="n">
        <x:v>60</x:v>
      </x:c>
      <x:c r="AE975" s="147" t="str">
        <x:v>Merged across PDFs — Exact/source-linked match</x:v>
      </x:c>
      <x:c r="AF975" s="147" t="str">
        <x:v>Exact WS RATES.pdf name</x:v>
      </x:c>
      <x:c r="AG975" s="147" t="str">
        <x:v>Exact WS RATES.pdf category</x:v>
      </x:c>
      <x:c r="AH975" s="139" t="str">
        <x:v>WS-RATES:28:3</x:v>
      </x:c>
      <x:c r="AI975" s="146"/>
      <x:c r="AJ975" s="146"/>
      <x:c r="AK975" s="146"/>
      <x:c r="AL975" s="146"/>
      <x:c r="AM975" s="146"/>
      <x:c r="AN975" s="147" t="str"/>
    </x:row>
    <x:row r="976">
      <x:c r="A976" s="139" t="str">
        <x:v>RS-000975</x:v>
      </x:c>
      <x:c r="B976" s="147" t="str">
        <x:v>CHALK WHITE</x:v>
      </x:c>
      <x:c r="C976" s="139" t="str">
        <x:v>CHINA</x:v>
      </x:c>
      <x:c r="D976" s="139" t="str">
        <x:v>Both</x:v>
      </x:c>
      <x:c r="E976" s="147" t="str">
        <x:v>From initial classified workbook</x:v>
      </x:c>
      <x:c r="F976" s="139" t="str">
        <x:v>Piece</x:v>
      </x:c>
      <x:c r="G976" s="139"/>
      <x:c r="H976" s="139" t="str">
        <x:v>Not stated</x:v>
      </x:c>
      <x:c r="I976" s="139" t="str">
        <x:v>PKR</x:v>
      </x:c>
      <x:c r="J976" s="140" t="n">
        <x:v>45</x:v>
      </x:c>
      <x:c r="K976" s="140" t="n">
        <x:v>30</x:v>
      </x:c>
      <x:c r="L976" s="140" t="n">
        <x:v>45</x:v>
      </x:c>
      <x:c r="M976" s="140" t="n">
        <x:v>30</x:v>
      </x:c>
      <x:c r="N976" s="141" t="n">
        <x:f>L976-M976</x:f>
        <x:v>15</x:v>
      </x:c>
      <x:c r="O976" s="142" t="n">
        <x:f>IF(L976&gt;0,N976/L976,"")</x:f>
        <x:v>0.3333333333333333</x:v>
      </x:c>
      <x:c r="P976" s="142" t="n">
        <x:f>IF(M976&gt;0,N976/M976,"")</x:f>
        <x:v>0.5</x:v>
      </x:c>
      <x:c r="Q976" s="141" t="n">
        <x:f>ROUND(L976*(1+'Assumptions'!$B$7)/'Assumptions'!$B$9,0)*'Assumptions'!$B$9</x:f>
        <x:v>50</x:v>
      </x:c>
      <x:c r="R976" s="141" t="n">
        <x:f>Q976-M976</x:f>
        <x:v>20</x:v>
      </x:c>
      <x:c r="S976" s="143" t="n">
        <x:f>'Assumptions'!$B$8</x:f>
        <x:v>12</x:v>
      </x:c>
      <x:c r="T976" s="141" t="n">
        <x:f>N976*S976</x:f>
        <x:v>180</x:v>
      </x:c>
      <x:c r="U976" s="139" t="str">
        <x:v>Source Valid</x:v>
      </x:c>
      <x:c r="V976" s="139" t="str">
        <x:v>High</x:v>
      </x:c>
      <x:c r="W976" s="147" t="str">
        <x:v>Source wholesale and buying prices retained</x:v>
      </x:c>
      <x:c r="X976" s="139" t="str">
        <x:v>Ready</x:v>
      </x:c>
      <x:c r="Y976" s="144" t="b">
        <x:v>1</x:v>
      </x:c>
      <x:c r="Z976" s="139" t="str">
        <x:v>WS RATES.pdf</x:v>
      </x:c>
      <x:c r="AA976" s="139" t="n">
        <x:v>28</x:v>
      </x:c>
      <x:c r="AB976" s="139" t="n">
        <x:v>4</x:v>
      </x:c>
      <x:c r="AC976" s="139" t="str">
        <x:v>CHALK WHITE</x:v>
      </x:c>
      <x:c r="AD976" s="145" t="n">
        <x:v>45</x:v>
      </x:c>
      <x:c r="AE976" s="147" t="str">
        <x:v>Merged across PDFs — Exact/source-linked match</x:v>
      </x:c>
      <x:c r="AF976" s="147" t="str">
        <x:v>Exact WS RATES.pdf name</x:v>
      </x:c>
      <x:c r="AG976" s="147" t="str">
        <x:v>Exact WS RATES.pdf category</x:v>
      </x:c>
      <x:c r="AH976" s="139" t="str">
        <x:v>WS-RATES:28:4</x:v>
      </x:c>
      <x:c r="AI976" s="146"/>
      <x:c r="AJ976" s="146"/>
      <x:c r="AK976" s="146"/>
      <x:c r="AL976" s="146"/>
      <x:c r="AM976" s="146"/>
      <x:c r="AN976" s="147" t="str"/>
    </x:row>
    <x:row r="977">
      <x:c r="A977" s="139" t="str">
        <x:v>RS-000976</x:v>
      </x:c>
      <x:c r="B977" s="147" t="str">
        <x:v>DOLLAR NEON (1 PC)</x:v>
      </x:c>
      <x:c r="C977" s="139" t="str">
        <x:v>HIGHLIGHTER</x:v>
      </x:c>
      <x:c r="D977" s="139" t="str">
        <x:v>Both</x:v>
      </x:c>
      <x:c r="E977" s="147" t="str">
        <x:v>From initial classified workbook</x:v>
      </x:c>
      <x:c r="F977" s="139" t="str">
        <x:v>Piece</x:v>
      </x:c>
      <x:c r="G977" s="139" t="n">
        <x:v>1</x:v>
      </x:c>
      <x:c r="H977" s="139" t="str">
        <x:v>Parsed from product name</x:v>
      </x:c>
      <x:c r="I977" s="139" t="str">
        <x:v>PKR</x:v>
      </x:c>
      <x:c r="J977" s="140" t="n">
        <x:v>57</x:v>
      </x:c>
      <x:c r="K977" s="140" t="n">
        <x:v>55.3</x:v>
      </x:c>
      <x:c r="L977" s="140" t="n">
        <x:v>57</x:v>
      </x:c>
      <x:c r="M977" s="140" t="n">
        <x:v>55.3</x:v>
      </x:c>
      <x:c r="N977" s="141" t="n">
        <x:f>L977-M977</x:f>
        <x:v>1.7000000000000028</x:v>
      </x:c>
      <x:c r="O977" s="142" t="n">
        <x:f>IF(L977&gt;0,N977/L977,"")</x:f>
        <x:v>0.029824561403508823</x:v>
      </x:c>
      <x:c r="P977" s="142" t="n">
        <x:f>IF(M977&gt;0,N977/M977,"")</x:f>
        <x:v>0.030741410488245986</x:v>
      </x:c>
      <x:c r="Q977" s="141" t="n">
        <x:f>ROUND(L977*(1+'Assumptions'!$B$7)/'Assumptions'!$B$9,0)*'Assumptions'!$B$9</x:f>
        <x:v>65</x:v>
      </x:c>
      <x:c r="R977" s="141" t="n">
        <x:f>Q977-M977</x:f>
        <x:v>9.700000000000003</x:v>
      </x:c>
      <x:c r="S977" s="143" t="n">
        <x:f>'Assumptions'!$B$8</x:f>
        <x:v>12</x:v>
      </x:c>
      <x:c r="T977" s="141" t="n">
        <x:f>N977*S977</x:f>
        <x:v>20.400000000000034</x:v>
      </x:c>
      <x:c r="U977" s="139" t="str">
        <x:v>Source Valid</x:v>
      </x:c>
      <x:c r="V977" s="139" t="str">
        <x:v>High</x:v>
      </x:c>
      <x:c r="W977" s="147" t="str">
        <x:v>Source wholesale and buying prices retained</x:v>
      </x:c>
      <x:c r="X977" s="139" t="str">
        <x:v>Ready</x:v>
      </x:c>
      <x:c r="Y977" s="144" t="b">
        <x:v>1</x:v>
      </x:c>
      <x:c r="Z977" s="139" t="str">
        <x:v>WS RATES.pdf</x:v>
      </x:c>
      <x:c r="AA977" s="139" t="n">
        <x:v>28</x:v>
      </x:c>
      <x:c r="AB977" s="139" t="n">
        <x:v>5</x:v>
      </x:c>
      <x:c r="AC977" s="139" t="str">
        <x:v>DOLLAR NEON (1 PC)</x:v>
      </x:c>
      <x:c r="AD977" s="145" t="n">
        <x:v>57</x:v>
      </x:c>
      <x:c r="AE977" s="147" t="str">
        <x:v>Merged across PDFs — Exact/source-linked match</x:v>
      </x:c>
      <x:c r="AF977" s="147" t="str">
        <x:v>Exact WS RATES.pdf name</x:v>
      </x:c>
      <x:c r="AG977" s="147" t="str">
        <x:v>Exact WS RATES.pdf category</x:v>
      </x:c>
      <x:c r="AH977" s="139" t="str">
        <x:v>WS-RATES:28:5</x:v>
      </x:c>
      <x:c r="AI977" s="146"/>
      <x:c r="AJ977" s="146"/>
      <x:c r="AK977" s="146"/>
      <x:c r="AL977" s="146"/>
      <x:c r="AM977" s="146"/>
      <x:c r="AN977" s="147" t="str"/>
    </x:row>
    <x:row r="978">
      <x:c r="A978" s="139" t="str">
        <x:v>RS-000977</x:v>
      </x:c>
      <x:c r="B978" s="147" t="str">
        <x:v>STICKER PUFFY</x:v>
      </x:c>
      <x:c r="C978" s="139" t="str">
        <x:v>STICKERS</x:v>
      </x:c>
      <x:c r="D978" s="139" t="str">
        <x:v>Both</x:v>
      </x:c>
      <x:c r="E978" s="147" t="str">
        <x:v>From initial classified workbook</x:v>
      </x:c>
      <x:c r="F978" s="139" t="str">
        <x:v>Piece</x:v>
      </x:c>
      <x:c r="G978" s="139"/>
      <x:c r="H978" s="139" t="str">
        <x:v>Not stated</x:v>
      </x:c>
      <x:c r="I978" s="139" t="str">
        <x:v>PKR</x:v>
      </x:c>
      <x:c r="J978" s="140" t="n">
        <x:v>8.5</x:v>
      </x:c>
      <x:c r="K978" s="140" t="n">
        <x:v>7</x:v>
      </x:c>
      <x:c r="L978" s="140" t="n">
        <x:v>8.5</x:v>
      </x:c>
      <x:c r="M978" s="140" t="n">
        <x:v>7</x:v>
      </x:c>
      <x:c r="N978" s="141" t="n">
        <x:f>L978-M978</x:f>
        <x:v>1.5</x:v>
      </x:c>
      <x:c r="O978" s="142" t="n">
        <x:f>IF(L978&gt;0,N978/L978,"")</x:f>
        <x:v>0.17647058823529413</x:v>
      </x:c>
      <x:c r="P978" s="142" t="n">
        <x:f>IF(M978&gt;0,N978/M978,"")</x:f>
        <x:v>0.21428571428571427</x:v>
      </x:c>
      <x:c r="Q978" s="141" t="n">
        <x:f>ROUND(L978*(1+'Assumptions'!$B$7)/'Assumptions'!$B$9,0)*'Assumptions'!$B$9</x:f>
        <x:v>10</x:v>
      </x:c>
      <x:c r="R978" s="141" t="n">
        <x:f>Q978-M978</x:f>
        <x:v>3</x:v>
      </x:c>
      <x:c r="S978" s="143" t="n">
        <x:f>'Assumptions'!$B$8</x:f>
        <x:v>12</x:v>
      </x:c>
      <x:c r="T978" s="141" t="n">
        <x:f>N978*S978</x:f>
        <x:v>18</x:v>
      </x:c>
      <x:c r="U978" s="139" t="str">
        <x:v>Source Valid</x:v>
      </x:c>
      <x:c r="V978" s="139" t="str">
        <x:v>High</x:v>
      </x:c>
      <x:c r="W978" s="147" t="str">
        <x:v>Source wholesale and buying prices retained</x:v>
      </x:c>
      <x:c r="X978" s="139" t="str">
        <x:v>Ready</x:v>
      </x:c>
      <x:c r="Y978" s="144" t="b">
        <x:v>1</x:v>
      </x:c>
      <x:c r="Z978" s="139" t="str">
        <x:v>WS RATES.pdf</x:v>
      </x:c>
      <x:c r="AA978" s="139" t="n">
        <x:v>28</x:v>
      </x:c>
      <x:c r="AB978" s="139" t="n">
        <x:v>6</x:v>
      </x:c>
      <x:c r="AC978" s="139" t="str">
        <x:v>STICKER PUFFY</x:v>
      </x:c>
      <x:c r="AD978" s="145" t="n">
        <x:v>8.5</x:v>
      </x:c>
      <x:c r="AE978" s="147" t="str">
        <x:v>Merged across PDFs — Exact/source-linked match</x:v>
      </x:c>
      <x:c r="AF978" s="147" t="str">
        <x:v>Exact WS RATES.pdf name</x:v>
      </x:c>
      <x:c r="AG978" s="147" t="str">
        <x:v>Exact WS RATES.pdf category</x:v>
      </x:c>
      <x:c r="AH978" s="139" t="str">
        <x:v>WS-RATES:28:6</x:v>
      </x:c>
      <x:c r="AI978" s="146"/>
      <x:c r="AJ978" s="146"/>
      <x:c r="AK978" s="146"/>
      <x:c r="AL978" s="146"/>
      <x:c r="AM978" s="146"/>
      <x:c r="AN978" s="147" t="str"/>
    </x:row>
    <x:row r="979">
      <x:c r="A979" s="139" t="str">
        <x:v>RS-000978</x:v>
      </x:c>
      <x:c r="B979" s="147" t="str">
        <x:v>DOLLAR 717 i PEN</x:v>
      </x:c>
      <x:c r="C979" s="139" t="str">
        <x:v>Fountain pen</x:v>
      </x:c>
      <x:c r="D979" s="139" t="str">
        <x:v>Both</x:v>
      </x:c>
      <x:c r="E979" s="147" t="str">
        <x:v>From initial classified workbook</x:v>
      </x:c>
      <x:c r="F979" s="139" t="str">
        <x:v>Piece</x:v>
      </x:c>
      <x:c r="G979" s="139"/>
      <x:c r="H979" s="139" t="str">
        <x:v>Not stated</x:v>
      </x:c>
      <x:c r="I979" s="139" t="str">
        <x:v>PKR</x:v>
      </x:c>
      <x:c r="J979" s="140" t="n">
        <x:v>554</x:v>
      </x:c>
      <x:c r="K979" s="140" t="n">
        <x:v>538</x:v>
      </x:c>
      <x:c r="L979" s="140" t="n">
        <x:v>554</x:v>
      </x:c>
      <x:c r="M979" s="140" t="n">
        <x:v>538</x:v>
      </x:c>
      <x:c r="N979" s="141" t="n">
        <x:f>L979-M979</x:f>
        <x:v>16</x:v>
      </x:c>
      <x:c r="O979" s="142" t="n">
        <x:f>IF(L979&gt;0,N979/L979,"")</x:f>
        <x:v>0.02888086642599278</x:v>
      </x:c>
      <x:c r="P979" s="142" t="n">
        <x:f>IF(M979&gt;0,N979/M979,"")</x:f>
        <x:v>0.02973977695167286</x:v>
      </x:c>
      <x:c r="Q979" s="141" t="n">
        <x:f>ROUND(L979*(1+'Assumptions'!$B$7)/'Assumptions'!$B$9,0)*'Assumptions'!$B$9</x:f>
        <x:v>610</x:v>
      </x:c>
      <x:c r="R979" s="141" t="n">
        <x:f>Q979-M979</x:f>
        <x:v>72</x:v>
      </x:c>
      <x:c r="S979" s="143" t="n">
        <x:f>'Assumptions'!$B$8</x:f>
        <x:v>12</x:v>
      </x:c>
      <x:c r="T979" s="141" t="n">
        <x:f>N979*S979</x:f>
        <x:v>192</x:v>
      </x:c>
      <x:c r="U979" s="139" t="str">
        <x:v>Source Valid</x:v>
      </x:c>
      <x:c r="V979" s="139" t="str">
        <x:v>High</x:v>
      </x:c>
      <x:c r="W979" s="147" t="str">
        <x:v>Source wholesale and buying prices retained</x:v>
      </x:c>
      <x:c r="X979" s="139" t="str">
        <x:v>Ready</x:v>
      </x:c>
      <x:c r="Y979" s="144" t="b">
        <x:v>1</x:v>
      </x:c>
      <x:c r="Z979" s="139" t="str">
        <x:v>WS RATES.pdf</x:v>
      </x:c>
      <x:c r="AA979" s="139" t="n">
        <x:v>28</x:v>
      </x:c>
      <x:c r="AB979" s="139" t="n">
        <x:v>7</x:v>
      </x:c>
      <x:c r="AC979" s="139" t="str">
        <x:v>DOLLAR 717 i PEN</x:v>
      </x:c>
      <x:c r="AD979" s="145" t="n">
        <x:v>554</x:v>
      </x:c>
      <x:c r="AE979" s="147" t="str">
        <x:v>Merged across PDFs — Exact/source-linked match</x:v>
      </x:c>
      <x:c r="AF979" s="147" t="str">
        <x:v>Exact WS RATES.pdf name</x:v>
      </x:c>
      <x:c r="AG979" s="147" t="str">
        <x:v>Exact WS RATES.pdf category</x:v>
      </x:c>
      <x:c r="AH979" s="139" t="str">
        <x:v>WS-RATES:28:7</x:v>
      </x:c>
      <x:c r="AI979" s="146"/>
      <x:c r="AJ979" s="146"/>
      <x:c r="AK979" s="146"/>
      <x:c r="AL979" s="146"/>
      <x:c r="AM979" s="146"/>
      <x:c r="AN979" s="147" t="str"/>
    </x:row>
    <x:row r="980">
      <x:c r="A980" s="139" t="str">
        <x:v>RS-000979</x:v>
      </x:c>
      <x:c r="B980" s="147" t="str">
        <x:v>SCISSOR 900</x:v>
      </x:c>
      <x:c r="C980" s="139" t="str">
        <x:v>SCISSOR</x:v>
      </x:c>
      <x:c r="D980" s="139" t="str">
        <x:v>Both</x:v>
      </x:c>
      <x:c r="E980" s="147" t="str">
        <x:v>From initial classified workbook</x:v>
      </x:c>
      <x:c r="F980" s="139" t="str">
        <x:v>Piece</x:v>
      </x:c>
      <x:c r="G980" s="139"/>
      <x:c r="H980" s="139" t="str">
        <x:v>Not stated</x:v>
      </x:c>
      <x:c r="I980" s="139" t="str">
        <x:v>PKR</x:v>
      </x:c>
      <x:c r="J980" s="140" t="n">
        <x:v>900</x:v>
      </x:c>
      <x:c r="K980" s="140" t="n">
        <x:v>690</x:v>
      </x:c>
      <x:c r="L980" s="140" t="n">
        <x:v>900</x:v>
      </x:c>
      <x:c r="M980" s="140" t="n">
        <x:v>690</x:v>
      </x:c>
      <x:c r="N980" s="141" t="n">
        <x:f>L980-M980</x:f>
        <x:v>210</x:v>
      </x:c>
      <x:c r="O980" s="142" t="n">
        <x:f>IF(L980&gt;0,N980/L980,"")</x:f>
        <x:v>0.23333333333333334</x:v>
      </x:c>
      <x:c r="P980" s="142" t="n">
        <x:f>IF(M980&gt;0,N980/M980,"")</x:f>
        <x:v>0.30434782608695654</x:v>
      </x:c>
      <x:c r="Q980" s="141" t="n">
        <x:f>ROUND(L980*(1+'Assumptions'!$B$7)/'Assumptions'!$B$9,0)*'Assumptions'!$B$9</x:f>
        <x:v>990</x:v>
      </x:c>
      <x:c r="R980" s="141" t="n">
        <x:f>Q980-M980</x:f>
        <x:v>300</x:v>
      </x:c>
      <x:c r="S980" s="143" t="n">
        <x:f>'Assumptions'!$B$8</x:f>
        <x:v>12</x:v>
      </x:c>
      <x:c r="T980" s="141" t="n">
        <x:f>N980*S980</x:f>
        <x:v>2520</x:v>
      </x:c>
      <x:c r="U980" s="139" t="str">
        <x:v>Source Valid</x:v>
      </x:c>
      <x:c r="V980" s="139" t="str">
        <x:v>High</x:v>
      </x:c>
      <x:c r="W980" s="147" t="str">
        <x:v>Source wholesale and buying prices retained</x:v>
      </x:c>
      <x:c r="X980" s="139" t="str">
        <x:v>Ready</x:v>
      </x:c>
      <x:c r="Y980" s="144" t="b">
        <x:v>1</x:v>
      </x:c>
      <x:c r="Z980" s="139" t="str">
        <x:v>WS RATES.pdf</x:v>
      </x:c>
      <x:c r="AA980" s="139" t="n">
        <x:v>28</x:v>
      </x:c>
      <x:c r="AB980" s="139" t="n">
        <x:v>8</x:v>
      </x:c>
      <x:c r="AC980" s="139" t="str">
        <x:v>SCISSOR 900</x:v>
      </x:c>
      <x:c r="AD980" s="145" t="n">
        <x:v>900</x:v>
      </x:c>
      <x:c r="AE980" s="147" t="str">
        <x:v>Merged across PDFs — Exact/source-linked match</x:v>
      </x:c>
      <x:c r="AF980" s="147" t="str">
        <x:v>Exact WS RATES.pdf name</x:v>
      </x:c>
      <x:c r="AG980" s="147" t="str">
        <x:v>Exact WS RATES.pdf category</x:v>
      </x:c>
      <x:c r="AH980" s="139" t="str">
        <x:v>WS-RATES:28:8</x:v>
      </x:c>
      <x:c r="AI980" s="146"/>
      <x:c r="AJ980" s="146"/>
      <x:c r="AK980" s="146"/>
      <x:c r="AL980" s="146"/>
      <x:c r="AM980" s="146"/>
      <x:c r="AN980" s="147" t="str"/>
    </x:row>
    <x:row r="981">
      <x:c r="A981" s="139" t="str">
        <x:v>RS-000980</x:v>
      </x:c>
      <x:c r="B981" s="147" t="str">
        <x:v>DOLLAR ECONO MARKER</x:v>
      </x:c>
      <x:c r="C981" s="139" t="str">
        <x:v>MARKER</x:v>
      </x:c>
      <x:c r="D981" s="139" t="str">
        <x:v>Both</x:v>
      </x:c>
      <x:c r="E981" s="147" t="str">
        <x:v>From initial classified workbook</x:v>
      </x:c>
      <x:c r="F981" s="139" t="str">
        <x:v>Piece</x:v>
      </x:c>
      <x:c r="G981" s="139"/>
      <x:c r="H981" s="139" t="str">
        <x:v>Not stated</x:v>
      </x:c>
      <x:c r="I981" s="139" t="str">
        <x:v>PKR</x:v>
      </x:c>
      <x:c r="J981" s="140" t="n">
        <x:v>88</x:v>
      </x:c>
      <x:c r="K981" s="140" t="n">
        <x:v>85.36</x:v>
      </x:c>
      <x:c r="L981" s="140" t="n">
        <x:v>88</x:v>
      </x:c>
      <x:c r="M981" s="140" t="n">
        <x:v>85.36</x:v>
      </x:c>
      <x:c r="N981" s="141" t="n">
        <x:f>L981-M981</x:f>
        <x:v>2.6400000000000006</x:v>
      </x:c>
      <x:c r="O981" s="142" t="n">
        <x:f>IF(L981&gt;0,N981/L981,"")</x:f>
        <x:v>0.030000000000000006</x:v>
      </x:c>
      <x:c r="P981" s="142" t="n">
        <x:f>IF(M981&gt;0,N981/M981,"")</x:f>
        <x:v>0.0309278350515464</x:v>
      </x:c>
      <x:c r="Q981" s="141" t="n">
        <x:f>ROUND(L981*(1+'Assumptions'!$B$7)/'Assumptions'!$B$9,0)*'Assumptions'!$B$9</x:f>
        <x:v>95</x:v>
      </x:c>
      <x:c r="R981" s="141" t="n">
        <x:f>Q981-M981</x:f>
        <x:v>9.64</x:v>
      </x:c>
      <x:c r="S981" s="143" t="n">
        <x:f>'Assumptions'!$B$8</x:f>
        <x:v>12</x:v>
      </x:c>
      <x:c r="T981" s="141" t="n">
        <x:f>N981*S981</x:f>
        <x:v>31.680000000000007</x:v>
      </x:c>
      <x:c r="U981" s="139" t="str">
        <x:v>Source Valid</x:v>
      </x:c>
      <x:c r="V981" s="139" t="str">
        <x:v>High</x:v>
      </x:c>
      <x:c r="W981" s="147" t="str">
        <x:v>Source wholesale and buying prices retained</x:v>
      </x:c>
      <x:c r="X981" s="139" t="str">
        <x:v>Ready</x:v>
      </x:c>
      <x:c r="Y981" s="144" t="b">
        <x:v>1</x:v>
      </x:c>
      <x:c r="Z981" s="139" t="str">
        <x:v>WS RATES.pdf</x:v>
      </x:c>
      <x:c r="AA981" s="139" t="n">
        <x:v>28</x:v>
      </x:c>
      <x:c r="AB981" s="139" t="n">
        <x:v>9</x:v>
      </x:c>
      <x:c r="AC981" s="139" t="str">
        <x:v>DOLLAR ECONO MARKER</x:v>
      </x:c>
      <x:c r="AD981" s="145" t="n">
        <x:v>88</x:v>
      </x:c>
      <x:c r="AE981" s="147" t="str">
        <x:v>Merged across PDFs — Exact/source-linked match</x:v>
      </x:c>
      <x:c r="AF981" s="147" t="str">
        <x:v>Exact WS RATES.pdf name</x:v>
      </x:c>
      <x:c r="AG981" s="147" t="str">
        <x:v>Exact WS RATES.pdf category</x:v>
      </x:c>
      <x:c r="AH981" s="139" t="str">
        <x:v>WS-RATES:28:9</x:v>
      </x:c>
      <x:c r="AI981" s="146"/>
      <x:c r="AJ981" s="146"/>
      <x:c r="AK981" s="146"/>
      <x:c r="AL981" s="146"/>
      <x:c r="AM981" s="146"/>
      <x:c r="AN981" s="147" t="str"/>
    </x:row>
    <x:row r="982">
      <x:c r="A982" s="139" t="str">
        <x:v>RS-000981</x:v>
      </x:c>
      <x:c r="B982" s="147" t="str">
        <x:v>BINDING SHEET BLUE</x:v>
      </x:c>
      <x:c r="C982" s="139" t="str">
        <x:v>PLASTIC SHEET/ROLL</x:v>
      </x:c>
      <x:c r="D982" s="139" t="str">
        <x:v>Both</x:v>
      </x:c>
      <x:c r="E982" s="147" t="str">
        <x:v>From initial classified workbook</x:v>
      </x:c>
      <x:c r="F982" s="139" t="str">
        <x:v>Piece</x:v>
      </x:c>
      <x:c r="G982" s="139"/>
      <x:c r="H982" s="139" t="str">
        <x:v>Not stated</x:v>
      </x:c>
      <x:c r="I982" s="139" t="str">
        <x:v>PKR</x:v>
      </x:c>
      <x:c r="J982" s="140" t="n">
        <x:v>450</x:v>
      </x:c>
      <x:c r="K982" s="140" t="n">
        <x:v>335</x:v>
      </x:c>
      <x:c r="L982" s="140" t="n">
        <x:v>450</x:v>
      </x:c>
      <x:c r="M982" s="140" t="n">
        <x:v>335</x:v>
      </x:c>
      <x:c r="N982" s="141" t="n">
        <x:f>L982-M982</x:f>
        <x:v>115</x:v>
      </x:c>
      <x:c r="O982" s="142" t="n">
        <x:f>IF(L982&gt;0,N982/L982,"")</x:f>
        <x:v>0.25555555555555554</x:v>
      </x:c>
      <x:c r="P982" s="142" t="n">
        <x:f>IF(M982&gt;0,N982/M982,"")</x:f>
        <x:v>0.34328358208955223</x:v>
      </x:c>
      <x:c r="Q982" s="141" t="n">
        <x:f>ROUND(L982*(1+'Assumptions'!$B$7)/'Assumptions'!$B$9,0)*'Assumptions'!$B$9</x:f>
        <x:v>495</x:v>
      </x:c>
      <x:c r="R982" s="141" t="n">
        <x:f>Q982-M982</x:f>
        <x:v>160</x:v>
      </x:c>
      <x:c r="S982" s="143" t="n">
        <x:f>'Assumptions'!$B$8</x:f>
        <x:v>12</x:v>
      </x:c>
      <x:c r="T982" s="141" t="n">
        <x:f>N982*S982</x:f>
        <x:v>1380</x:v>
      </x:c>
      <x:c r="U982" s="139" t="str">
        <x:v>Source Valid</x:v>
      </x:c>
      <x:c r="V982" s="139" t="str">
        <x:v>High</x:v>
      </x:c>
      <x:c r="W982" s="147" t="str">
        <x:v>Source wholesale and buying prices retained</x:v>
      </x:c>
      <x:c r="X982" s="139" t="str">
        <x:v>Ready</x:v>
      </x:c>
      <x:c r="Y982" s="144" t="b">
        <x:v>1</x:v>
      </x:c>
      <x:c r="Z982" s="139" t="str">
        <x:v>WS RATES.pdf</x:v>
      </x:c>
      <x:c r="AA982" s="139" t="n">
        <x:v>28</x:v>
      </x:c>
      <x:c r="AB982" s="139" t="n">
        <x:v>10</x:v>
      </x:c>
      <x:c r="AC982" s="139" t="str">
        <x:v>BINDING SHEET BLUE</x:v>
      </x:c>
      <x:c r="AD982" s="145" t="n">
        <x:v>450</x:v>
      </x:c>
      <x:c r="AE982" s="147" t="str">
        <x:v>Merged across PDFs — Exact/source-linked match</x:v>
      </x:c>
      <x:c r="AF982" s="147" t="str">
        <x:v>Exact WS RATES.pdf name</x:v>
      </x:c>
      <x:c r="AG982" s="147" t="str">
        <x:v>Exact WS RATES.pdf category</x:v>
      </x:c>
      <x:c r="AH982" s="139" t="str">
        <x:v>WS-RATES:28:10</x:v>
      </x:c>
      <x:c r="AI982" s="146"/>
      <x:c r="AJ982" s="146"/>
      <x:c r="AK982" s="146"/>
      <x:c r="AL982" s="146"/>
      <x:c r="AM982" s="146"/>
      <x:c r="AN982" s="147" t="str"/>
    </x:row>
    <x:row r="983">
      <x:c r="A983" s="139" t="str">
        <x:v>RS-000982</x:v>
      </x:c>
      <x:c r="B983" s="147" t="str">
        <x:v>BINDING SHEET GREEN</x:v>
      </x:c>
      <x:c r="C983" s="139" t="str">
        <x:v>PLASTIC SHEET/ROLL</x:v>
      </x:c>
      <x:c r="D983" s="139" t="str">
        <x:v>Both</x:v>
      </x:c>
      <x:c r="E983" s="147" t="str">
        <x:v>From initial classified workbook</x:v>
      </x:c>
      <x:c r="F983" s="139" t="str">
        <x:v>Piece</x:v>
      </x:c>
      <x:c r="G983" s="139"/>
      <x:c r="H983" s="139" t="str">
        <x:v>Not stated</x:v>
      </x:c>
      <x:c r="I983" s="139" t="str">
        <x:v>PKR</x:v>
      </x:c>
      <x:c r="J983" s="140" t="n">
        <x:v>420</x:v>
      </x:c>
      <x:c r="K983" s="140" t="n">
        <x:v>320</x:v>
      </x:c>
      <x:c r="L983" s="140" t="n">
        <x:v>420</x:v>
      </x:c>
      <x:c r="M983" s="140" t="n">
        <x:v>320</x:v>
      </x:c>
      <x:c r="N983" s="141" t="n">
        <x:f>L983-M983</x:f>
        <x:v>100</x:v>
      </x:c>
      <x:c r="O983" s="142" t="n">
        <x:f>IF(L983&gt;0,N983/L983,"")</x:f>
        <x:v>0.23809523809523808</x:v>
      </x:c>
      <x:c r="P983" s="142" t="n">
        <x:f>IF(M983&gt;0,N983/M983,"")</x:f>
        <x:v>0.3125</x:v>
      </x:c>
      <x:c r="Q983" s="141" t="n">
        <x:f>ROUND(L983*(1+'Assumptions'!$B$7)/'Assumptions'!$B$9,0)*'Assumptions'!$B$9</x:f>
        <x:v>460</x:v>
      </x:c>
      <x:c r="R983" s="141" t="n">
        <x:f>Q983-M983</x:f>
        <x:v>140</x:v>
      </x:c>
      <x:c r="S983" s="143" t="n">
        <x:f>'Assumptions'!$B$8</x:f>
        <x:v>12</x:v>
      </x:c>
      <x:c r="T983" s="141" t="n">
        <x:f>N983*S983</x:f>
        <x:v>1200</x:v>
      </x:c>
      <x:c r="U983" s="139" t="str">
        <x:v>Source Valid</x:v>
      </x:c>
      <x:c r="V983" s="139" t="str">
        <x:v>High</x:v>
      </x:c>
      <x:c r="W983" s="147" t="str">
        <x:v>Source wholesale and buying prices retained</x:v>
      </x:c>
      <x:c r="X983" s="139" t="str">
        <x:v>Ready</x:v>
      </x:c>
      <x:c r="Y983" s="144" t="b">
        <x:v>1</x:v>
      </x:c>
      <x:c r="Z983" s="139" t="str">
        <x:v>WS RATES.pdf</x:v>
      </x:c>
      <x:c r="AA983" s="139" t="n">
        <x:v>28</x:v>
      </x:c>
      <x:c r="AB983" s="139" t="n">
        <x:v>11</x:v>
      </x:c>
      <x:c r="AC983" s="139" t="str">
        <x:v>BINDING SHEET GREEN</x:v>
      </x:c>
      <x:c r="AD983" s="145" t="n">
        <x:v>420</x:v>
      </x:c>
      <x:c r="AE983" s="147" t="str">
        <x:v>Merged across PDFs — Exact/source-linked match</x:v>
      </x:c>
      <x:c r="AF983" s="147" t="str">
        <x:v>Exact WS RATES.pdf name</x:v>
      </x:c>
      <x:c r="AG983" s="147" t="str">
        <x:v>Exact WS RATES.pdf category</x:v>
      </x:c>
      <x:c r="AH983" s="139" t="str">
        <x:v>WS-RATES:28:11</x:v>
      </x:c>
      <x:c r="AI983" s="146"/>
      <x:c r="AJ983" s="146"/>
      <x:c r="AK983" s="146"/>
      <x:c r="AL983" s="146"/>
      <x:c r="AM983" s="146"/>
      <x:c r="AN983" s="147" t="str"/>
    </x:row>
    <x:row r="984">
      <x:c r="A984" s="139" t="str">
        <x:v>RS-000983</x:v>
      </x:c>
      <x:c r="B984" s="147" t="str">
        <x:v>SCHOLER SHEET</x:v>
      </x:c>
      <x:c r="C984" s="139" t="str">
        <x:v>PLASTIC SHEET/ROLL</x:v>
      </x:c>
      <x:c r="D984" s="139" t="str">
        <x:v>Both</x:v>
      </x:c>
      <x:c r="E984" s="147" t="str">
        <x:v>From initial classified workbook</x:v>
      </x:c>
      <x:c r="F984" s="139" t="str">
        <x:v>Piece</x:v>
      </x:c>
      <x:c r="G984" s="139"/>
      <x:c r="H984" s="139" t="str">
        <x:v>Not stated</x:v>
      </x:c>
      <x:c r="I984" s="139" t="str">
        <x:v>PKR</x:v>
      </x:c>
      <x:c r="J984" s="140" t="n">
        <x:v>115</x:v>
      </x:c>
      <x:c r="K984" s="140" t="n">
        <x:v>102</x:v>
      </x:c>
      <x:c r="L984" s="140" t="n">
        <x:v>115</x:v>
      </x:c>
      <x:c r="M984" s="140" t="n">
        <x:v>102</x:v>
      </x:c>
      <x:c r="N984" s="141" t="n">
        <x:f>L984-M984</x:f>
        <x:v>13</x:v>
      </x:c>
      <x:c r="O984" s="142" t="n">
        <x:f>IF(L984&gt;0,N984/L984,"")</x:f>
        <x:v>0.11304347826086956</x:v>
      </x:c>
      <x:c r="P984" s="142" t="n">
        <x:f>IF(M984&gt;0,N984/M984,"")</x:f>
        <x:v>0.12745098039215685</x:v>
      </x:c>
      <x:c r="Q984" s="141" t="n">
        <x:f>ROUND(L984*(1+'Assumptions'!$B$7)/'Assumptions'!$B$9,0)*'Assumptions'!$B$9</x:f>
        <x:v>125</x:v>
      </x:c>
      <x:c r="R984" s="141" t="n">
        <x:f>Q984-M984</x:f>
        <x:v>23</x:v>
      </x:c>
      <x:c r="S984" s="143" t="n">
        <x:f>'Assumptions'!$B$8</x:f>
        <x:v>12</x:v>
      </x:c>
      <x:c r="T984" s="141" t="n">
        <x:f>N984*S984</x:f>
        <x:v>156</x:v>
      </x:c>
      <x:c r="U984" s="139" t="str">
        <x:v>Source Valid</x:v>
      </x:c>
      <x:c r="V984" s="139" t="str">
        <x:v>High</x:v>
      </x:c>
      <x:c r="W984" s="147" t="str">
        <x:v>Source wholesale and buying prices retained</x:v>
      </x:c>
      <x:c r="X984" s="139" t="str">
        <x:v>Ready</x:v>
      </x:c>
      <x:c r="Y984" s="144" t="b">
        <x:v>1</x:v>
      </x:c>
      <x:c r="Z984" s="139" t="str">
        <x:v>WS RATES.pdf</x:v>
      </x:c>
      <x:c r="AA984" s="139" t="n">
        <x:v>28</x:v>
      </x:c>
      <x:c r="AB984" s="139" t="n">
        <x:v>12</x:v>
      </x:c>
      <x:c r="AC984" s="139" t="str">
        <x:v>SCHOLER SHEET</x:v>
      </x:c>
      <x:c r="AD984" s="145" t="n">
        <x:v>115</x:v>
      </x:c>
      <x:c r="AE984" s="147" t="str">
        <x:v>Merged across PDFs — Exact/source-linked match</x:v>
      </x:c>
      <x:c r="AF984" s="147" t="str">
        <x:v>Exact WS RATES.pdf name</x:v>
      </x:c>
      <x:c r="AG984" s="147" t="str">
        <x:v>Exact WS RATES.pdf category</x:v>
      </x:c>
      <x:c r="AH984" s="139" t="str">
        <x:v>WS-RATES:28:12</x:v>
      </x:c>
      <x:c r="AI984" s="146"/>
      <x:c r="AJ984" s="146"/>
      <x:c r="AK984" s="146"/>
      <x:c r="AL984" s="146"/>
      <x:c r="AM984" s="146"/>
      <x:c r="AN984" s="147" t="str"/>
    </x:row>
    <x:row r="985">
      <x:c r="A985" s="139" t="str">
        <x:v>RS-000984</x:v>
      </x:c>
      <x:c r="B985" s="147" t="str">
        <x:v>PIANO FACTIS ERASER 80 PCS</x:v>
      </x:c>
      <x:c r="C985" s="139" t="str">
        <x:v>ERASERS</x:v>
      </x:c>
      <x:c r="D985" s="139" t="str">
        <x:v>Wholesale/Bulk</x:v>
      </x:c>
      <x:c r="E985" s="147" t="str">
        <x:v>From initial classified workbook</x:v>
      </x:c>
      <x:c r="F985" s="139" t="str">
        <x:v>Pack</x:v>
      </x:c>
      <x:c r="G985" s="139" t="n">
        <x:v>80</x:v>
      </x:c>
      <x:c r="H985" s="139" t="str">
        <x:v>Parsed from product name</x:v>
      </x:c>
      <x:c r="I985" s="139" t="str">
        <x:v>PKR</x:v>
      </x:c>
      <x:c r="J985" s="140" t="n">
        <x:v>1440</x:v>
      </x:c>
      <x:c r="K985" s="140" t="n">
        <x:v>1368</x:v>
      </x:c>
      <x:c r="L985" s="140" t="n">
        <x:v>1440</x:v>
      </x:c>
      <x:c r="M985" s="140" t="n">
        <x:v>1368</x:v>
      </x:c>
      <x:c r="N985" s="141" t="n">
        <x:f>L985-M985</x:f>
        <x:v>72</x:v>
      </x:c>
      <x:c r="O985" s="142" t="n">
        <x:f>IF(L985&gt;0,N985/L985,"")</x:f>
        <x:v>0.05</x:v>
      </x:c>
      <x:c r="P985" s="142" t="n">
        <x:f>IF(M985&gt;0,N985/M985,"")</x:f>
        <x:v>0.05263157894736842</x:v>
      </x:c>
      <x:c r="Q985" s="141" t="n">
        <x:f>ROUND(L985*(1+'Assumptions'!$B$7)/'Assumptions'!$B$9,0)*'Assumptions'!$B$9</x:f>
        <x:v>1585</x:v>
      </x:c>
      <x:c r="R985" s="141" t="n">
        <x:f>Q985-M985</x:f>
        <x:v>217</x:v>
      </x:c>
      <x:c r="S985" s="143" t="n">
        <x:f>'Assumptions'!$B$8</x:f>
        <x:v>12</x:v>
      </x:c>
      <x:c r="T985" s="141" t="n">
        <x:f>N985*S985</x:f>
        <x:v>864</x:v>
      </x:c>
      <x:c r="U985" s="139" t="str">
        <x:v>Source Valid</x:v>
      </x:c>
      <x:c r="V985" s="139" t="str">
        <x:v>High</x:v>
      </x:c>
      <x:c r="W985" s="147" t="str">
        <x:v>Source wholesale and buying prices retained</x:v>
      </x:c>
      <x:c r="X985" s="139" t="str">
        <x:v>Ready</x:v>
      </x:c>
      <x:c r="Y985" s="144" t="b">
        <x:v>1</x:v>
      </x:c>
      <x:c r="Z985" s="139" t="str">
        <x:v>WS RATES.pdf</x:v>
      </x:c>
      <x:c r="AA985" s="139" t="n">
        <x:v>28</x:v>
      </x:c>
      <x:c r="AB985" s="139" t="n">
        <x:v>13</x:v>
      </x:c>
      <x:c r="AC985" s="139" t="str">
        <x:v>PIANO FACTIS ERASER 80 PC</x:v>
      </x:c>
      <x:c r="AD985" s="145" t="n">
        <x:v>1440</x:v>
      </x:c>
      <x:c r="AE985" s="147" t="str">
        <x:v>Merged across PDFs — Truncated-name completion</x:v>
      </x:c>
      <x:c r="AF985" s="147" t="str">
        <x:v>Completed/updated from WS RATES.pdf</x:v>
      </x:c>
      <x:c r="AG985" s="147" t="str">
        <x:v>Exact WS RATES.pdf category</x:v>
      </x:c>
      <x:c r="AH985" s="139" t="str">
        <x:v>WS-RATES:28:13</x:v>
      </x:c>
      <x:c r="AI985" s="146"/>
      <x:c r="AJ985" s="146"/>
      <x:c r="AK985" s="146"/>
      <x:c r="AL985" s="146"/>
      <x:c r="AM985" s="146"/>
      <x:c r="AN985" s="147" t="str"/>
    </x:row>
    <x:row r="986">
      <x:c r="A986" s="139" t="str">
        <x:v>RS-000985</x:v>
      </x:c>
      <x:c r="B986" s="147" t="str">
        <x:v>TEMPO GUM STICK 8 GM(1 PC)</x:v>
      </x:c>
      <x:c r="C986" s="139" t="str">
        <x:v>GUM STICK</x:v>
      </x:c>
      <x:c r="D986" s="139" t="str">
        <x:v>Both</x:v>
      </x:c>
      <x:c r="E986" s="147" t="str">
        <x:v>From initial classified workbook</x:v>
      </x:c>
      <x:c r="F986" s="139" t="str">
        <x:v>Piece</x:v>
      </x:c>
      <x:c r="G986" s="139" t="n">
        <x:v>1</x:v>
      </x:c>
      <x:c r="H986" s="139" t="str">
        <x:v>Parsed from product name</x:v>
      </x:c>
      <x:c r="I986" s="139" t="str">
        <x:v>PKR</x:v>
      </x:c>
      <x:c r="J986" s="140" t="n">
        <x:v>43</x:v>
      </x:c>
      <x:c r="K986" s="140" t="n">
        <x:v>40</x:v>
      </x:c>
      <x:c r="L986" s="140" t="n">
        <x:v>43</x:v>
      </x:c>
      <x:c r="M986" s="140" t="n">
        <x:v>40</x:v>
      </x:c>
      <x:c r="N986" s="141" t="n">
        <x:f>L986-M986</x:f>
        <x:v>3</x:v>
      </x:c>
      <x:c r="O986" s="142" t="n">
        <x:f>IF(L986&gt;0,N986/L986,"")</x:f>
        <x:v>0.06976744186046512</x:v>
      </x:c>
      <x:c r="P986" s="142" t="n">
        <x:f>IF(M986&gt;0,N986/M986,"")</x:f>
        <x:v>0.075</x:v>
      </x:c>
      <x:c r="Q986" s="141" t="n">
        <x:f>ROUND(L986*(1+'Assumptions'!$B$7)/'Assumptions'!$B$9,0)*'Assumptions'!$B$9</x:f>
        <x:v>45</x:v>
      </x:c>
      <x:c r="R986" s="141" t="n">
        <x:f>Q986-M986</x:f>
        <x:v>5</x:v>
      </x:c>
      <x:c r="S986" s="143" t="n">
        <x:f>'Assumptions'!$B$8</x:f>
        <x:v>12</x:v>
      </x:c>
      <x:c r="T986" s="141" t="n">
        <x:f>N986*S986</x:f>
        <x:v>36</x:v>
      </x:c>
      <x:c r="U986" s="139" t="str">
        <x:v>Source Valid</x:v>
      </x:c>
      <x:c r="V986" s="139" t="str">
        <x:v>High</x:v>
      </x:c>
      <x:c r="W986" s="147" t="str">
        <x:v>Source wholesale and buying prices retained</x:v>
      </x:c>
      <x:c r="X986" s="139" t="str">
        <x:v>Ready</x:v>
      </x:c>
      <x:c r="Y986" s="144" t="b">
        <x:v>1</x:v>
      </x:c>
      <x:c r="Z986" s="139" t="str">
        <x:v>WS RATES.pdf</x:v>
      </x:c>
      <x:c r="AA986" s="139" t="n">
        <x:v>28</x:v>
      </x:c>
      <x:c r="AB986" s="139" t="n">
        <x:v>14</x:v>
      </x:c>
      <x:c r="AC986" s="139" t="str">
        <x:v>TEMPO GUM STICK 8 GM(1 P</x:v>
      </x:c>
      <x:c r="AD986" s="145" t="n">
        <x:v>43</x:v>
      </x:c>
      <x:c r="AE986" s="147" t="str">
        <x:v>Merged across PDFs — Truncated-name completion</x:v>
      </x:c>
      <x:c r="AF986" s="147" t="str">
        <x:v>Completed/updated from WS RATES.pdf</x:v>
      </x:c>
      <x:c r="AG986" s="147" t="str">
        <x:v>Exact WS RATES.pdf category</x:v>
      </x:c>
      <x:c r="AH986" s="139" t="str">
        <x:v>WS-RATES:28:14</x:v>
      </x:c>
      <x:c r="AI986" s="146"/>
      <x:c r="AJ986" s="146"/>
      <x:c r="AK986" s="146"/>
      <x:c r="AL986" s="146"/>
      <x:c r="AM986" s="146"/>
      <x:c r="AN986" s="147" t="str"/>
    </x:row>
    <x:row r="987">
      <x:c r="A987" s="139" t="str">
        <x:v>RS-000986</x:v>
      </x:c>
      <x:c r="B987" s="147" t="str">
        <x:v>PLASTIC BALL NO 75</x:v>
      </x:c>
      <x:c r="C987" s="139" t="str">
        <x:v>BALL</x:v>
      </x:c>
      <x:c r="D987" s="139" t="str">
        <x:v>Both</x:v>
      </x:c>
      <x:c r="E987" s="147" t="str">
        <x:v>From initial classified workbook</x:v>
      </x:c>
      <x:c r="F987" s="139" t="str">
        <x:v>Piece</x:v>
      </x:c>
      <x:c r="G987" s="139"/>
      <x:c r="H987" s="139" t="str">
        <x:v>Not stated</x:v>
      </x:c>
      <x:c r="I987" s="139" t="str">
        <x:v>PKR</x:v>
      </x:c>
      <x:c r="J987" s="140" t="n">
        <x:v>75</x:v>
      </x:c>
      <x:c r="K987" s="140" t="n">
        <x:v>70</x:v>
      </x:c>
      <x:c r="L987" s="140" t="n">
        <x:v>75</x:v>
      </x:c>
      <x:c r="M987" s="140" t="n">
        <x:v>70</x:v>
      </x:c>
      <x:c r="N987" s="141" t="n">
        <x:f>L987-M987</x:f>
        <x:v>5</x:v>
      </x:c>
      <x:c r="O987" s="142" t="n">
        <x:f>IF(L987&gt;0,N987/L987,"")</x:f>
        <x:v>0.06666666666666667</x:v>
      </x:c>
      <x:c r="P987" s="142" t="n">
        <x:f>IF(M987&gt;0,N987/M987,"")</x:f>
        <x:v>0.07142857142857142</x:v>
      </x:c>
      <x:c r="Q987" s="141" t="n">
        <x:f>ROUND(L987*(1+'Assumptions'!$B$7)/'Assumptions'!$B$9,0)*'Assumptions'!$B$9</x:f>
        <x:v>85</x:v>
      </x:c>
      <x:c r="R987" s="141" t="n">
        <x:f>Q987-M987</x:f>
        <x:v>15</x:v>
      </x:c>
      <x:c r="S987" s="143" t="n">
        <x:f>'Assumptions'!$B$8</x:f>
        <x:v>12</x:v>
      </x:c>
      <x:c r="T987" s="141" t="n">
        <x:f>N987*S987</x:f>
        <x:v>60</x:v>
      </x:c>
      <x:c r="U987" s="139" t="str">
        <x:v>Source Valid</x:v>
      </x:c>
      <x:c r="V987" s="139" t="str">
        <x:v>High</x:v>
      </x:c>
      <x:c r="W987" s="147" t="str">
        <x:v>Source wholesale and buying prices retained</x:v>
      </x:c>
      <x:c r="X987" s="139" t="str">
        <x:v>Ready</x:v>
      </x:c>
      <x:c r="Y987" s="144" t="b">
        <x:v>1</x:v>
      </x:c>
      <x:c r="Z987" s="139" t="str">
        <x:v>WS RATES.pdf</x:v>
      </x:c>
      <x:c r="AA987" s="139" t="n">
        <x:v>28</x:v>
      </x:c>
      <x:c r="AB987" s="139" t="n">
        <x:v>15</x:v>
      </x:c>
      <x:c r="AC987" s="139" t="str">
        <x:v>PLASTIC BALL NO 75</x:v>
      </x:c>
      <x:c r="AD987" s="145" t="n">
        <x:v>75</x:v>
      </x:c>
      <x:c r="AE987" s="147" t="str">
        <x:v>Merged across PDFs — Exact/source-linked match</x:v>
      </x:c>
      <x:c r="AF987" s="147" t="str">
        <x:v>Exact WS RATES.pdf name</x:v>
      </x:c>
      <x:c r="AG987" s="147" t="str">
        <x:v>Exact WS RATES.pdf category</x:v>
      </x:c>
      <x:c r="AH987" s="139" t="str">
        <x:v>WS-RATES:28:15</x:v>
      </x:c>
      <x:c r="AI987" s="146"/>
      <x:c r="AJ987" s="146"/>
      <x:c r="AK987" s="146"/>
      <x:c r="AL987" s="146"/>
      <x:c r="AM987" s="146"/>
      <x:c r="AN987" s="147" t="str"/>
    </x:row>
    <x:row r="988">
      <x:c r="A988" s="139" t="str">
        <x:v>RS-000987</x:v>
      </x:c>
      <x:c r="B988" s="147" t="str">
        <x:v>RUBBER BAND 400gm PACKET</x:v>
      </x:c>
      <x:c r="C988" s="139" t="str">
        <x:v>CHINA</x:v>
      </x:c>
      <x:c r="D988" s="139" t="str">
        <x:v>Both</x:v>
      </x:c>
      <x:c r="E988" s="147" t="str">
        <x:v>From initial classified workbook</x:v>
      </x:c>
      <x:c r="F988" s="139" t="str">
        <x:v>Pack</x:v>
      </x:c>
      <x:c r="G988" s="139"/>
      <x:c r="H988" s="139" t="str">
        <x:v>Not stated</x:v>
      </x:c>
      <x:c r="I988" s="139" t="str">
        <x:v>PKR</x:v>
      </x:c>
      <x:c r="J988" s="140" t="n">
        <x:v>500</x:v>
      </x:c>
      <x:c r="K988" s="140" t="n">
        <x:v>460</x:v>
      </x:c>
      <x:c r="L988" s="140" t="n">
        <x:v>500</x:v>
      </x:c>
      <x:c r="M988" s="140" t="n">
        <x:v>460</x:v>
      </x:c>
      <x:c r="N988" s="141" t="n">
        <x:f>L988-M988</x:f>
        <x:v>40</x:v>
      </x:c>
      <x:c r="O988" s="142" t="n">
        <x:f>IF(L988&gt;0,N988/L988,"")</x:f>
        <x:v>0.08</x:v>
      </x:c>
      <x:c r="P988" s="142" t="n">
        <x:f>IF(M988&gt;0,N988/M988,"")</x:f>
        <x:v>0.08695652173913043</x:v>
      </x:c>
      <x:c r="Q988" s="141" t="n">
        <x:f>ROUND(L988*(1+'Assumptions'!$B$7)/'Assumptions'!$B$9,0)*'Assumptions'!$B$9</x:f>
        <x:v>550</x:v>
      </x:c>
      <x:c r="R988" s="141" t="n">
        <x:f>Q988-M988</x:f>
        <x:v>90</x:v>
      </x:c>
      <x:c r="S988" s="143" t="n">
        <x:f>'Assumptions'!$B$8</x:f>
        <x:v>12</x:v>
      </x:c>
      <x:c r="T988" s="141" t="n">
        <x:f>N988*S988</x:f>
        <x:v>480</x:v>
      </x:c>
      <x:c r="U988" s="139" t="str">
        <x:v>Source Valid</x:v>
      </x:c>
      <x:c r="V988" s="139" t="str">
        <x:v>High</x:v>
      </x:c>
      <x:c r="W988" s="147" t="str">
        <x:v>Source wholesale and buying prices retained</x:v>
      </x:c>
      <x:c r="X988" s="139" t="str">
        <x:v>Ready</x:v>
      </x:c>
      <x:c r="Y988" s="144" t="b">
        <x:v>1</x:v>
      </x:c>
      <x:c r="Z988" s="139" t="str">
        <x:v>WS RATES.pdf</x:v>
      </x:c>
      <x:c r="AA988" s="139" t="n">
        <x:v>28</x:v>
      </x:c>
      <x:c r="AB988" s="139" t="n">
        <x:v>16</x:v>
      </x:c>
      <x:c r="AC988" s="139" t="str">
        <x:v>RUBBER BAND 400gm PACKE</x:v>
      </x:c>
      <x:c r="AD988" s="145" t="n">
        <x:v>500</x:v>
      </x:c>
      <x:c r="AE988" s="147" t="str">
        <x:v>Merged across PDFs — Truncated-name completion</x:v>
      </x:c>
      <x:c r="AF988" s="147" t="str">
        <x:v>Completed/updated from WS RATES.pdf</x:v>
      </x:c>
      <x:c r="AG988" s="147" t="str">
        <x:v>Exact WS RATES.pdf category</x:v>
      </x:c>
      <x:c r="AH988" s="139" t="str">
        <x:v>WS-RATES:28:16</x:v>
      </x:c>
      <x:c r="AI988" s="146"/>
      <x:c r="AJ988" s="146"/>
      <x:c r="AK988" s="146"/>
      <x:c r="AL988" s="146"/>
      <x:c r="AM988" s="146"/>
      <x:c r="AN988" s="147" t="str"/>
    </x:row>
    <x:row r="989">
      <x:c r="A989" s="139" t="str">
        <x:v>RS-000988</x:v>
      </x:c>
      <x:c r="B989" s="147" t="str">
        <x:v>CUTTER S/MEDIUM</x:v>
      </x:c>
      <x:c r="C989" s="139" t="str">
        <x:v>CUTTERS</x:v>
      </x:c>
      <x:c r="D989" s="139" t="str">
        <x:v>Both</x:v>
      </x:c>
      <x:c r="E989" s="147" t="str">
        <x:v>From initial classified workbook</x:v>
      </x:c>
      <x:c r="F989" s="139" t="str">
        <x:v>Piece</x:v>
      </x:c>
      <x:c r="G989" s="139"/>
      <x:c r="H989" s="139" t="str">
        <x:v>Not stated</x:v>
      </x:c>
      <x:c r="I989" s="139" t="str">
        <x:v>PKR</x:v>
      </x:c>
      <x:c r="J989" s="140" t="n">
        <x:v>110</x:v>
      </x:c>
      <x:c r="K989" s="140" t="n">
        <x:v>75</x:v>
      </x:c>
      <x:c r="L989" s="140" t="n">
        <x:v>110</x:v>
      </x:c>
      <x:c r="M989" s="140" t="n">
        <x:v>75</x:v>
      </x:c>
      <x:c r="N989" s="141" t="n">
        <x:f>L989-M989</x:f>
        <x:v>35</x:v>
      </x:c>
      <x:c r="O989" s="142" t="n">
        <x:f>IF(L989&gt;0,N989/L989,"")</x:f>
        <x:v>0.3181818181818182</x:v>
      </x:c>
      <x:c r="P989" s="142" t="n">
        <x:f>IF(M989&gt;0,N989/M989,"")</x:f>
        <x:v>0.4666666666666667</x:v>
      </x:c>
      <x:c r="Q989" s="141" t="n">
        <x:f>ROUND(L989*(1+'Assumptions'!$B$7)/'Assumptions'!$B$9,0)*'Assumptions'!$B$9</x:f>
        <x:v>120</x:v>
      </x:c>
      <x:c r="R989" s="141" t="n">
        <x:f>Q989-M989</x:f>
        <x:v>45</x:v>
      </x:c>
      <x:c r="S989" s="143" t="n">
        <x:f>'Assumptions'!$B$8</x:f>
        <x:v>12</x:v>
      </x:c>
      <x:c r="T989" s="141" t="n">
        <x:f>N989*S989</x:f>
        <x:v>420</x:v>
      </x:c>
      <x:c r="U989" s="139" t="str">
        <x:v>Source Valid</x:v>
      </x:c>
      <x:c r="V989" s="139" t="str">
        <x:v>High</x:v>
      </x:c>
      <x:c r="W989" s="147" t="str">
        <x:v>Source wholesale and buying prices retained</x:v>
      </x:c>
      <x:c r="X989" s="139" t="str">
        <x:v>Ready</x:v>
      </x:c>
      <x:c r="Y989" s="144" t="b">
        <x:v>1</x:v>
      </x:c>
      <x:c r="Z989" s="139" t="str">
        <x:v>WS RATES.pdf</x:v>
      </x:c>
      <x:c r="AA989" s="139" t="n">
        <x:v>28</x:v>
      </x:c>
      <x:c r="AB989" s="139" t="n">
        <x:v>17</x:v>
      </x:c>
      <x:c r="AC989" s="139" t="str">
        <x:v>CUTTER S/MEDIUM</x:v>
      </x:c>
      <x:c r="AD989" s="145" t="n">
        <x:v>110</x:v>
      </x:c>
      <x:c r="AE989" s="147" t="str">
        <x:v>Merged across PDFs — Exact/source-linked match</x:v>
      </x:c>
      <x:c r="AF989" s="147" t="str">
        <x:v>Exact WS RATES.pdf name</x:v>
      </x:c>
      <x:c r="AG989" s="147" t="str">
        <x:v>Exact WS RATES.pdf category</x:v>
      </x:c>
      <x:c r="AH989" s="139" t="str">
        <x:v>WS-RATES:28:17</x:v>
      </x:c>
      <x:c r="AI989" s="146"/>
      <x:c r="AJ989" s="146"/>
      <x:c r="AK989" s="146"/>
      <x:c r="AL989" s="146"/>
      <x:c r="AM989" s="146"/>
      <x:c r="AN989" s="147" t="str"/>
    </x:row>
    <x:row r="990">
      <x:c r="A990" s="139" t="str">
        <x:v>RS-000989</x:v>
      </x:c>
      <x:c r="B990" s="147" t="str">
        <x:v>CUTTER DOUBLE WITH BLADE</x:v>
      </x:c>
      <x:c r="C990" s="139" t="str">
        <x:v>CUTTERS</x:v>
      </x:c>
      <x:c r="D990" s="139" t="str">
        <x:v>Both</x:v>
      </x:c>
      <x:c r="E990" s="147" t="str">
        <x:v>From initial classified workbook</x:v>
      </x:c>
      <x:c r="F990" s="139" t="str">
        <x:v>Piece</x:v>
      </x:c>
      <x:c r="G990" s="139"/>
      <x:c r="H990" s="139" t="str">
        <x:v>Not stated</x:v>
      </x:c>
      <x:c r="I990" s="139" t="str">
        <x:v>PKR</x:v>
      </x:c>
      <x:c r="J990" s="140" t="n">
        <x:v>290</x:v>
      </x:c>
      <x:c r="K990" s="140" t="n">
        <x:v>265</x:v>
      </x:c>
      <x:c r="L990" s="140" t="n">
        <x:v>290</x:v>
      </x:c>
      <x:c r="M990" s="140" t="n">
        <x:v>265</x:v>
      </x:c>
      <x:c r="N990" s="141" t="n">
        <x:f>L990-M990</x:f>
        <x:v>25</x:v>
      </x:c>
      <x:c r="O990" s="142" t="n">
        <x:f>IF(L990&gt;0,N990/L990,"")</x:f>
        <x:v>0.08620689655172414</x:v>
      </x:c>
      <x:c r="P990" s="142" t="n">
        <x:f>IF(M990&gt;0,N990/M990,"")</x:f>
        <x:v>0.09433962264150944</x:v>
      </x:c>
      <x:c r="Q990" s="141" t="n">
        <x:f>ROUND(L990*(1+'Assumptions'!$B$7)/'Assumptions'!$B$9,0)*'Assumptions'!$B$9</x:f>
        <x:v>320</x:v>
      </x:c>
      <x:c r="R990" s="141" t="n">
        <x:f>Q990-M990</x:f>
        <x:v>55</x:v>
      </x:c>
      <x:c r="S990" s="143" t="n">
        <x:f>'Assumptions'!$B$8</x:f>
        <x:v>12</x:v>
      </x:c>
      <x:c r="T990" s="141" t="n">
        <x:f>N990*S990</x:f>
        <x:v>300</x:v>
      </x:c>
      <x:c r="U990" s="139" t="str">
        <x:v>Source Valid</x:v>
      </x:c>
      <x:c r="V990" s="139" t="str">
        <x:v>High</x:v>
      </x:c>
      <x:c r="W990" s="147" t="str">
        <x:v>Source wholesale and buying prices retained</x:v>
      </x:c>
      <x:c r="X990" s="139" t="str">
        <x:v>Ready</x:v>
      </x:c>
      <x:c r="Y990" s="144" t="b">
        <x:v>1</x:v>
      </x:c>
      <x:c r="Z990" s="139" t="str">
        <x:v>WS RATES.pdf</x:v>
      </x:c>
      <x:c r="AA990" s="139" t="n">
        <x:v>28</x:v>
      </x:c>
      <x:c r="AB990" s="139" t="n">
        <x:v>18</x:v>
      </x:c>
      <x:c r="AC990" s="139" t="str">
        <x:v>CUTTER DOUBLE WITH BLAD</x:v>
      </x:c>
      <x:c r="AD990" s="145" t="n">
        <x:v>290</x:v>
      </x:c>
      <x:c r="AE990" s="147" t="str">
        <x:v>Merged across PDFs — Truncated-name completion</x:v>
      </x:c>
      <x:c r="AF990" s="147" t="str">
        <x:v>Completed/updated from WS RATES.pdf</x:v>
      </x:c>
      <x:c r="AG990" s="147" t="str">
        <x:v>Exact WS RATES.pdf category</x:v>
      </x:c>
      <x:c r="AH990" s="139" t="str">
        <x:v>WS-RATES:28:18</x:v>
      </x:c>
      <x:c r="AI990" s="146"/>
      <x:c r="AJ990" s="146"/>
      <x:c r="AK990" s="146"/>
      <x:c r="AL990" s="146"/>
      <x:c r="AM990" s="146"/>
      <x:c r="AN990" s="147" t="str"/>
    </x:row>
    <x:row r="991">
      <x:c r="A991" s="139" t="str">
        <x:v>RS-000990</x:v>
      </x:c>
      <x:c r="B991" s="147" t="str">
        <x:v>PIANO RHYTHM</x:v>
      </x:c>
      <x:c r="C991" s="139" t="str">
        <x:v>GEL PEN</x:v>
      </x:c>
      <x:c r="D991" s="139" t="str">
        <x:v>Both</x:v>
      </x:c>
      <x:c r="E991" s="147" t="str">
        <x:v>From initial classified workbook</x:v>
      </x:c>
      <x:c r="F991" s="139" t="str">
        <x:v>Piece</x:v>
      </x:c>
      <x:c r="G991" s="139"/>
      <x:c r="H991" s="139" t="str">
        <x:v>Not stated</x:v>
      </x:c>
      <x:c r="I991" s="139" t="str">
        <x:v>PKR</x:v>
      </x:c>
      <x:c r="J991" s="140" t="n">
        <x:v>220</x:v>
      </x:c>
      <x:c r="K991" s="140" t="n">
        <x:v>209</x:v>
      </x:c>
      <x:c r="L991" s="140" t="n">
        <x:v>220</x:v>
      </x:c>
      <x:c r="M991" s="140" t="n">
        <x:v>209</x:v>
      </x:c>
      <x:c r="N991" s="141" t="n">
        <x:f>L991-M991</x:f>
        <x:v>11</x:v>
      </x:c>
      <x:c r="O991" s="142" t="n">
        <x:f>IF(L991&gt;0,N991/L991,"")</x:f>
        <x:v>0.05</x:v>
      </x:c>
      <x:c r="P991" s="142" t="n">
        <x:f>IF(M991&gt;0,N991/M991,"")</x:f>
        <x:v>0.05263157894736842</x:v>
      </x:c>
      <x:c r="Q991" s="141" t="n">
        <x:f>ROUND(L991*(1+'Assumptions'!$B$7)/'Assumptions'!$B$9,0)*'Assumptions'!$B$9</x:f>
        <x:v>240</x:v>
      </x:c>
      <x:c r="R991" s="141" t="n">
        <x:f>Q991-M991</x:f>
        <x:v>31</x:v>
      </x:c>
      <x:c r="S991" s="143" t="n">
        <x:f>'Assumptions'!$B$8</x:f>
        <x:v>12</x:v>
      </x:c>
      <x:c r="T991" s="141" t="n">
        <x:f>N991*S991</x:f>
        <x:v>132</x:v>
      </x:c>
      <x:c r="U991" s="139" t="str">
        <x:v>Source Valid</x:v>
      </x:c>
      <x:c r="V991" s="139" t="str">
        <x:v>High</x:v>
      </x:c>
      <x:c r="W991" s="147" t="str">
        <x:v>Source wholesale and buying prices retained</x:v>
      </x:c>
      <x:c r="X991" s="139" t="str">
        <x:v>Ready</x:v>
      </x:c>
      <x:c r="Y991" s="144" t="b">
        <x:v>1</x:v>
      </x:c>
      <x:c r="Z991" s="139" t="str">
        <x:v>WS RATES.pdf</x:v>
      </x:c>
      <x:c r="AA991" s="139" t="n">
        <x:v>28</x:v>
      </x:c>
      <x:c r="AB991" s="139" t="n">
        <x:v>19</x:v>
      </x:c>
      <x:c r="AC991" s="139" t="str">
        <x:v>PIANO RHYTHM</x:v>
      </x:c>
      <x:c r="AD991" s="145" t="n">
        <x:v>220</x:v>
      </x:c>
      <x:c r="AE991" s="147" t="str">
        <x:v>Merged across PDFs — Exact/source-linked match</x:v>
      </x:c>
      <x:c r="AF991" s="147" t="str">
        <x:v>Exact WS RATES.pdf name</x:v>
      </x:c>
      <x:c r="AG991" s="147" t="str">
        <x:v>Exact WS RATES.pdf category</x:v>
      </x:c>
      <x:c r="AH991" s="139" t="str">
        <x:v>WS-RATES:28:19</x:v>
      </x:c>
      <x:c r="AI991" s="146"/>
      <x:c r="AJ991" s="146"/>
      <x:c r="AK991" s="146"/>
      <x:c r="AL991" s="146"/>
      <x:c r="AM991" s="146"/>
      <x:c r="AN991" s="147" t="str"/>
    </x:row>
    <x:row r="992">
      <x:c r="A992" s="139" t="str">
        <x:v>RS-000991</x:v>
      </x:c>
      <x:c r="B992" s="147" t="str">
        <x:v>DOLLAR GL1</x:v>
      </x:c>
      <x:c r="C992" s="139" t="str">
        <x:v>GEL PEN</x:v>
      </x:c>
      <x:c r="D992" s="139" t="str">
        <x:v>Both</x:v>
      </x:c>
      <x:c r="E992" s="147" t="str">
        <x:v>From initial classified workbook</x:v>
      </x:c>
      <x:c r="F992" s="139" t="str">
        <x:v>Piece</x:v>
      </x:c>
      <x:c r="G992" s="139"/>
      <x:c r="H992" s="139" t="str">
        <x:v>Not stated</x:v>
      </x:c>
      <x:c r="I992" s="139" t="str">
        <x:v>PKR</x:v>
      </x:c>
      <x:c r="J992" s="140" t="n">
        <x:v>513</x:v>
      </x:c>
      <x:c r="K992" s="140" t="n">
        <x:v>497.61</x:v>
      </x:c>
      <x:c r="L992" s="140" t="n">
        <x:v>513</x:v>
      </x:c>
      <x:c r="M992" s="140" t="n">
        <x:v>497.61</x:v>
      </x:c>
      <x:c r="N992" s="141" t="n">
        <x:f>L992-M992</x:f>
        <x:v>15.389999999999986</x:v>
      </x:c>
      <x:c r="O992" s="142" t="n">
        <x:f>IF(L992&gt;0,N992/L992,"")</x:f>
        <x:v>0.029999999999999975</x:v>
      </x:c>
      <x:c r="P992" s="142" t="n">
        <x:f>IF(M992&gt;0,N992/M992,"")</x:f>
        <x:v>0.030927835051546365</x:v>
      </x:c>
      <x:c r="Q992" s="141" t="n">
        <x:f>ROUND(L992*(1+'Assumptions'!$B$7)/'Assumptions'!$B$9,0)*'Assumptions'!$B$9</x:f>
        <x:v>565</x:v>
      </x:c>
      <x:c r="R992" s="141" t="n">
        <x:f>Q992-M992</x:f>
        <x:v>67.38999999999999</x:v>
      </x:c>
      <x:c r="S992" s="143" t="n">
        <x:f>'Assumptions'!$B$8</x:f>
        <x:v>12</x:v>
      </x:c>
      <x:c r="T992" s="141" t="n">
        <x:f>N992*S992</x:f>
        <x:v>184.67999999999984</x:v>
      </x:c>
      <x:c r="U992" s="139" t="str">
        <x:v>Source Valid</x:v>
      </x:c>
      <x:c r="V992" s="139" t="str">
        <x:v>High</x:v>
      </x:c>
      <x:c r="W992" s="147" t="str">
        <x:v>Source wholesale and buying prices retained</x:v>
      </x:c>
      <x:c r="X992" s="139" t="str">
        <x:v>Ready</x:v>
      </x:c>
      <x:c r="Y992" s="144" t="b">
        <x:v>1</x:v>
      </x:c>
      <x:c r="Z992" s="139" t="str">
        <x:v>WS RATES.pdf</x:v>
      </x:c>
      <x:c r="AA992" s="139" t="n">
        <x:v>28</x:v>
      </x:c>
      <x:c r="AB992" s="139" t="n">
        <x:v>20</x:v>
      </x:c>
      <x:c r="AC992" s="139" t="str">
        <x:v>DOLLAR GL1</x:v>
      </x:c>
      <x:c r="AD992" s="145" t="n">
        <x:v>513</x:v>
      </x:c>
      <x:c r="AE992" s="147" t="str">
        <x:v>Merged across PDFs — Exact/source-linked match</x:v>
      </x:c>
      <x:c r="AF992" s="147" t="str">
        <x:v>Exact WS RATES.pdf name</x:v>
      </x:c>
      <x:c r="AG992" s="147" t="str">
        <x:v>Exact WS RATES.pdf category</x:v>
      </x:c>
      <x:c r="AH992" s="139" t="str">
        <x:v>WS-RATES:28:20</x:v>
      </x:c>
      <x:c r="AI992" s="146"/>
      <x:c r="AJ992" s="146"/>
      <x:c r="AK992" s="146"/>
      <x:c r="AL992" s="146"/>
      <x:c r="AM992" s="146"/>
      <x:c r="AN992" s="147" t="str"/>
    </x:row>
    <x:row r="993">
      <x:c r="A993" s="139" t="str">
        <x:v>RS-000992</x:v>
      </x:c>
      <x:c r="B993" s="147" t="str">
        <x:v>MILAN FANCEY BALL PEN+BOX</x:v>
      </x:c>
      <x:c r="C993" s="139" t="str">
        <x:v>BALL POINT</x:v>
      </x:c>
      <x:c r="D993" s="139" t="str">
        <x:v>Both</x:v>
      </x:c>
      <x:c r="E993" s="147" t="str">
        <x:v>From initial classified workbook</x:v>
      </x:c>
      <x:c r="F993" s="139" t="str">
        <x:v>Box</x:v>
      </x:c>
      <x:c r="G993" s="139"/>
      <x:c r="H993" s="139" t="str">
        <x:v>Not stated</x:v>
      </x:c>
      <x:c r="I993" s="139" t="str">
        <x:v>PKR</x:v>
      </x:c>
      <x:c r="J993" s="140" t="n">
        <x:v>100</x:v>
      </x:c>
      <x:c r="K993" s="140" t="n">
        <x:v>80</x:v>
      </x:c>
      <x:c r="L993" s="140" t="n">
        <x:v>100</x:v>
      </x:c>
      <x:c r="M993" s="140" t="n">
        <x:v>80</x:v>
      </x:c>
      <x:c r="N993" s="141" t="n">
        <x:f>L993-M993</x:f>
        <x:v>20</x:v>
      </x:c>
      <x:c r="O993" s="142" t="n">
        <x:f>IF(L993&gt;0,N993/L993,"")</x:f>
        <x:v>0.2</x:v>
      </x:c>
      <x:c r="P993" s="142" t="n">
        <x:f>IF(M993&gt;0,N993/M993,"")</x:f>
        <x:v>0.25</x:v>
      </x:c>
      <x:c r="Q993" s="141" t="n">
        <x:f>ROUND(L993*(1+'Assumptions'!$B$7)/'Assumptions'!$B$9,0)*'Assumptions'!$B$9</x:f>
        <x:v>110</x:v>
      </x:c>
      <x:c r="R993" s="141" t="n">
        <x:f>Q993-M993</x:f>
        <x:v>30</x:v>
      </x:c>
      <x:c r="S993" s="143" t="n">
        <x:f>'Assumptions'!$B$8</x:f>
        <x:v>12</x:v>
      </x:c>
      <x:c r="T993" s="141" t="n">
        <x:f>N993*S993</x:f>
        <x:v>240</x:v>
      </x:c>
      <x:c r="U993" s="139" t="str">
        <x:v>Source Valid</x:v>
      </x:c>
      <x:c r="V993" s="139" t="str">
        <x:v>High</x:v>
      </x:c>
      <x:c r="W993" s="147" t="str">
        <x:v>Source wholesale and buying prices retained</x:v>
      </x:c>
      <x:c r="X993" s="139" t="str">
        <x:v>Ready</x:v>
      </x:c>
      <x:c r="Y993" s="144" t="b">
        <x:v>1</x:v>
      </x:c>
      <x:c r="Z993" s="139" t="str">
        <x:v>WS RATES.pdf</x:v>
      </x:c>
      <x:c r="AA993" s="139" t="n">
        <x:v>28</x:v>
      </x:c>
      <x:c r="AB993" s="139" t="n">
        <x:v>21</x:v>
      </x:c>
      <x:c r="AC993" s="139" t="str">
        <x:v>MILAN FANCEY BALL PEN+B</x:v>
      </x:c>
      <x:c r="AD993" s="145" t="n">
        <x:v>100</x:v>
      </x:c>
      <x:c r="AE993" s="147" t="str">
        <x:v>Merged across PDFs — Truncated-name completion</x:v>
      </x:c>
      <x:c r="AF993" s="147" t="str">
        <x:v>Completed/updated from WS RATES.pdf</x:v>
      </x:c>
      <x:c r="AG993" s="147" t="str">
        <x:v>Exact WS RATES.pdf category</x:v>
      </x:c>
      <x:c r="AH993" s="139" t="str">
        <x:v>WS-RATES:28:21</x:v>
      </x:c>
      <x:c r="AI993" s="146"/>
      <x:c r="AJ993" s="146"/>
      <x:c r="AK993" s="146"/>
      <x:c r="AL993" s="146"/>
      <x:c r="AM993" s="146"/>
      <x:c r="AN993" s="147" t="str"/>
    </x:row>
    <x:row r="994">
      <x:c r="A994" s="139" t="str">
        <x:v>RS-000993</x:v>
      </x:c>
      <x:c r="B994" s="147" t="str">
        <x:v>MILAN FANCEY BALL PEN</x:v>
      </x:c>
      <x:c r="C994" s="139" t="str">
        <x:v>BALL POINT</x:v>
      </x:c>
      <x:c r="D994" s="139" t="str">
        <x:v>Both</x:v>
      </x:c>
      <x:c r="E994" s="147" t="str">
        <x:v>From initial classified workbook</x:v>
      </x:c>
      <x:c r="F994" s="139" t="str">
        <x:v>Piece</x:v>
      </x:c>
      <x:c r="G994" s="139"/>
      <x:c r="H994" s="139" t="str">
        <x:v>Not stated</x:v>
      </x:c>
      <x:c r="I994" s="139" t="str">
        <x:v>PKR</x:v>
      </x:c>
      <x:c r="J994" s="140" t="n">
        <x:v>50</x:v>
      </x:c>
      <x:c r="K994" s="140" t="n">
        <x:v>43</x:v>
      </x:c>
      <x:c r="L994" s="140" t="n">
        <x:v>50</x:v>
      </x:c>
      <x:c r="M994" s="140" t="n">
        <x:v>43</x:v>
      </x:c>
      <x:c r="N994" s="141" t="n">
        <x:f>L994-M994</x:f>
        <x:v>7</x:v>
      </x:c>
      <x:c r="O994" s="142" t="n">
        <x:f>IF(L994&gt;0,N994/L994,"")</x:f>
        <x:v>0.14</x:v>
      </x:c>
      <x:c r="P994" s="142" t="n">
        <x:f>IF(M994&gt;0,N994/M994,"")</x:f>
        <x:v>0.16279069767441862</x:v>
      </x:c>
      <x:c r="Q994" s="141" t="n">
        <x:f>ROUND(L994*(1+'Assumptions'!$B$7)/'Assumptions'!$B$9,0)*'Assumptions'!$B$9</x:f>
        <x:v>55</x:v>
      </x:c>
      <x:c r="R994" s="141" t="n">
        <x:f>Q994-M994</x:f>
        <x:v>12</x:v>
      </x:c>
      <x:c r="S994" s="143" t="n">
        <x:f>'Assumptions'!$B$8</x:f>
        <x:v>12</x:v>
      </x:c>
      <x:c r="T994" s="141" t="n">
        <x:f>N994*S994</x:f>
        <x:v>84</x:v>
      </x:c>
      <x:c r="U994" s="139" t="str">
        <x:v>Source Valid</x:v>
      </x:c>
      <x:c r="V994" s="139" t="str">
        <x:v>High</x:v>
      </x:c>
      <x:c r="W994" s="147" t="str">
        <x:v>Source wholesale and buying prices retained</x:v>
      </x:c>
      <x:c r="X994" s="139" t="str">
        <x:v>Ready</x:v>
      </x:c>
      <x:c r="Y994" s="144" t="b">
        <x:v>1</x:v>
      </x:c>
      <x:c r="Z994" s="139" t="str">
        <x:v>WS RATES.pdf</x:v>
      </x:c>
      <x:c r="AA994" s="139" t="n">
        <x:v>28</x:v>
      </x:c>
      <x:c r="AB994" s="139" t="n">
        <x:v>22</x:v>
      </x:c>
      <x:c r="AC994" s="139" t="str">
        <x:v>MILAN FANCEY BALL PEN</x:v>
      </x:c>
      <x:c r="AD994" s="145" t="n">
        <x:v>50</x:v>
      </x:c>
      <x:c r="AE994" s="147" t="str">
        <x:v>Merged across PDFs — Exact/source-linked match</x:v>
      </x:c>
      <x:c r="AF994" s="147" t="str">
        <x:v>Exact WS RATES.pdf name</x:v>
      </x:c>
      <x:c r="AG994" s="147" t="str">
        <x:v>Exact WS RATES.pdf category</x:v>
      </x:c>
      <x:c r="AH994" s="139" t="str">
        <x:v>WS-RATES:28:22</x:v>
      </x:c>
      <x:c r="AI994" s="146"/>
      <x:c r="AJ994" s="146"/>
      <x:c r="AK994" s="146"/>
      <x:c r="AL994" s="146"/>
      <x:c r="AM994" s="146"/>
      <x:c r="AN994" s="147" t="str"/>
    </x:row>
    <x:row r="995">
      <x:c r="A995" s="139" t="str">
        <x:v>RS-000994</x:v>
      </x:c>
      <x:c r="B995" s="147" t="str">
        <x:v>DAIRY NO;280SOFT LEATHER</x:v>
      </x:c>
      <x:c r="C995" s="139" t="str">
        <x:v>CHINA DAIRIES</x:v>
      </x:c>
      <x:c r="D995" s="139" t="str">
        <x:v>Both</x:v>
      </x:c>
      <x:c r="E995" s="147" t="str">
        <x:v>From initial classified workbook</x:v>
      </x:c>
      <x:c r="F995" s="139" t="str">
        <x:v>Piece</x:v>
      </x:c>
      <x:c r="G995" s="139"/>
      <x:c r="H995" s="139" t="str">
        <x:v>Not stated</x:v>
      </x:c>
      <x:c r="I995" s="139" t="str">
        <x:v>PKR</x:v>
      </x:c>
      <x:c r="J995" s="140" t="n">
        <x:v>280</x:v>
      </x:c>
      <x:c r="K995" s="140" t="n">
        <x:v>265</x:v>
      </x:c>
      <x:c r="L995" s="140" t="n">
        <x:v>280</x:v>
      </x:c>
      <x:c r="M995" s="140" t="n">
        <x:v>265</x:v>
      </x:c>
      <x:c r="N995" s="141" t="n">
        <x:f>L995-M995</x:f>
        <x:v>15</x:v>
      </x:c>
      <x:c r="O995" s="142" t="n">
        <x:f>IF(L995&gt;0,N995/L995,"")</x:f>
        <x:v>0.05357142857142857</x:v>
      </x:c>
      <x:c r="P995" s="142" t="n">
        <x:f>IF(M995&gt;0,N995/M995,"")</x:f>
        <x:v>0.05660377358490566</x:v>
      </x:c>
      <x:c r="Q995" s="141" t="n">
        <x:f>ROUND(L995*(1+'Assumptions'!$B$7)/'Assumptions'!$B$9,0)*'Assumptions'!$B$9</x:f>
        <x:v>310</x:v>
      </x:c>
      <x:c r="R995" s="141" t="n">
        <x:f>Q995-M995</x:f>
        <x:v>45</x:v>
      </x:c>
      <x:c r="S995" s="143" t="n">
        <x:f>'Assumptions'!$B$8</x:f>
        <x:v>12</x:v>
      </x:c>
      <x:c r="T995" s="141" t="n">
        <x:f>N995*S995</x:f>
        <x:v>180</x:v>
      </x:c>
      <x:c r="U995" s="139" t="str">
        <x:v>Source Valid</x:v>
      </x:c>
      <x:c r="V995" s="139" t="str">
        <x:v>High</x:v>
      </x:c>
      <x:c r="W995" s="147" t="str">
        <x:v>Source wholesale and buying prices retained</x:v>
      </x:c>
      <x:c r="X995" s="139" t="str">
        <x:v>Ready</x:v>
      </x:c>
      <x:c r="Y995" s="144" t="b">
        <x:v>1</x:v>
      </x:c>
      <x:c r="Z995" s="139" t="str">
        <x:v>WS RATES.pdf</x:v>
      </x:c>
      <x:c r="AA995" s="139" t="n">
        <x:v>28</x:v>
      </x:c>
      <x:c r="AB995" s="139" t="n">
        <x:v>23</x:v>
      </x:c>
      <x:c r="AC995" s="139" t="str">
        <x:v>DAIRY NO;280SOFT LEATHE</x:v>
      </x:c>
      <x:c r="AD995" s="145" t="n">
        <x:v>280</x:v>
      </x:c>
      <x:c r="AE995" s="147" t="str">
        <x:v>Merged across PDFs — Truncated-name completion</x:v>
      </x:c>
      <x:c r="AF995" s="147" t="str">
        <x:v>Completed/updated from WS RATES.pdf</x:v>
      </x:c>
      <x:c r="AG995" s="147" t="str">
        <x:v>Exact WS RATES.pdf category</x:v>
      </x:c>
      <x:c r="AH995" s="139" t="str">
        <x:v>WS-RATES:28:23</x:v>
      </x:c>
      <x:c r="AI995" s="146"/>
      <x:c r="AJ995" s="146"/>
      <x:c r="AK995" s="146"/>
      <x:c r="AL995" s="146"/>
      <x:c r="AM995" s="146"/>
      <x:c r="AN995" s="147" t="str"/>
    </x:row>
    <x:row r="996">
      <x:c r="A996" s="139" t="str">
        <x:v>RS-000995</x:v>
      </x:c>
      <x:c r="B996" s="147" t="str">
        <x:v>DAIRY A5 DISPLAY</x:v>
      </x:c>
      <x:c r="C996" s="139" t="str">
        <x:v>CHINA DAIRIES</x:v>
      </x:c>
      <x:c r="D996" s="139" t="str">
        <x:v>Wholesale/Bulk</x:v>
      </x:c>
      <x:c r="E996" s="147" t="str">
        <x:v>From initial classified workbook</x:v>
      </x:c>
      <x:c r="F996" s="139" t="str">
        <x:v>Piece</x:v>
      </x:c>
      <x:c r="G996" s="139"/>
      <x:c r="H996" s="139" t="str">
        <x:v>Not stated</x:v>
      </x:c>
      <x:c r="I996" s="139" t="str">
        <x:v>PKR</x:v>
      </x:c>
      <x:c r="J996" s="140" t="n">
        <x:v>320</x:v>
      </x:c>
      <x:c r="K996" s="140" t="n">
        <x:v>290</x:v>
      </x:c>
      <x:c r="L996" s="140" t="n">
        <x:v>320</x:v>
      </x:c>
      <x:c r="M996" s="140" t="n">
        <x:v>290</x:v>
      </x:c>
      <x:c r="N996" s="141" t="n">
        <x:f>L996-M996</x:f>
        <x:v>30</x:v>
      </x:c>
      <x:c r="O996" s="142" t="n">
        <x:f>IF(L996&gt;0,N996/L996,"")</x:f>
        <x:v>0.09375</x:v>
      </x:c>
      <x:c r="P996" s="142" t="n">
        <x:f>IF(M996&gt;0,N996/M996,"")</x:f>
        <x:v>0.10344827586206896</x:v>
      </x:c>
      <x:c r="Q996" s="141" t="n">
        <x:f>ROUND(L996*(1+'Assumptions'!$B$7)/'Assumptions'!$B$9,0)*'Assumptions'!$B$9</x:f>
        <x:v>350</x:v>
      </x:c>
      <x:c r="R996" s="141" t="n">
        <x:f>Q996-M996</x:f>
        <x:v>60</x:v>
      </x:c>
      <x:c r="S996" s="143" t="n">
        <x:f>'Assumptions'!$B$8</x:f>
        <x:v>12</x:v>
      </x:c>
      <x:c r="T996" s="141" t="n">
        <x:f>N996*S996</x:f>
        <x:v>360</x:v>
      </x:c>
      <x:c r="U996" s="139" t="str">
        <x:v>Source Valid</x:v>
      </x:c>
      <x:c r="V996" s="139" t="str">
        <x:v>High</x:v>
      </x:c>
      <x:c r="W996" s="147" t="str">
        <x:v>Source wholesale and buying prices retained</x:v>
      </x:c>
      <x:c r="X996" s="139" t="str">
        <x:v>Ready</x:v>
      </x:c>
      <x:c r="Y996" s="144" t="b">
        <x:v>1</x:v>
      </x:c>
      <x:c r="Z996" s="139" t="str">
        <x:v>WS RATES.pdf</x:v>
      </x:c>
      <x:c r="AA996" s="139" t="n">
        <x:v>28</x:v>
      </x:c>
      <x:c r="AB996" s="139" t="n">
        <x:v>24</x:v>
      </x:c>
      <x:c r="AC996" s="139" t="str">
        <x:v>DAIRY A5 DISPLAY</x:v>
      </x:c>
      <x:c r="AD996" s="145" t="n">
        <x:v>320</x:v>
      </x:c>
      <x:c r="AE996" s="147" t="str">
        <x:v>Merged across PDFs — Exact/source-linked match</x:v>
      </x:c>
      <x:c r="AF996" s="147" t="str">
        <x:v>Exact WS RATES.pdf name</x:v>
      </x:c>
      <x:c r="AG996" s="147" t="str">
        <x:v>Exact WS RATES.pdf category</x:v>
      </x:c>
      <x:c r="AH996" s="139" t="str">
        <x:v>WS-RATES:28:24</x:v>
      </x:c>
      <x:c r="AI996" s="146"/>
      <x:c r="AJ996" s="146"/>
      <x:c r="AK996" s="146"/>
      <x:c r="AL996" s="146"/>
      <x:c r="AM996" s="146"/>
      <x:c r="AN996" s="147" t="str"/>
    </x:row>
    <x:row r="997">
      <x:c r="A997" s="139" t="str">
        <x:v>RS-000996</x:v>
      </x:c>
      <x:c r="B997" s="147" t="str">
        <x:v>GEL PEN ERASEABLE 8005</x:v>
      </x:c>
      <x:c r="C997" s="139" t="str">
        <x:v>GEL PEN</x:v>
      </x:c>
      <x:c r="D997" s="139" t="str">
        <x:v>Both</x:v>
      </x:c>
      <x:c r="E997" s="147" t="str">
        <x:v>From initial classified workbook</x:v>
      </x:c>
      <x:c r="F997" s="139" t="str">
        <x:v>Piece</x:v>
      </x:c>
      <x:c r="G997" s="139"/>
      <x:c r="H997" s="139" t="str">
        <x:v>Not stated</x:v>
      </x:c>
      <x:c r="I997" s="139" t="str">
        <x:v>PKR</x:v>
      </x:c>
      <x:c r="J997" s="140" t="n">
        <x:v>720</x:v>
      </x:c>
      <x:c r="K997" s="140" t="n">
        <x:v>670</x:v>
      </x:c>
      <x:c r="L997" s="140" t="n">
        <x:v>720</x:v>
      </x:c>
      <x:c r="M997" s="140" t="n">
        <x:v>670</x:v>
      </x:c>
      <x:c r="N997" s="141" t="n">
        <x:f>L997-M997</x:f>
        <x:v>50</x:v>
      </x:c>
      <x:c r="O997" s="142" t="n">
        <x:f>IF(L997&gt;0,N997/L997,"")</x:f>
        <x:v>0.06944444444444445</x:v>
      </x:c>
      <x:c r="P997" s="142" t="n">
        <x:f>IF(M997&gt;0,N997/M997,"")</x:f>
        <x:v>0.07462686567164178</x:v>
      </x:c>
      <x:c r="Q997" s="141" t="n">
        <x:f>ROUND(L997*(1+'Assumptions'!$B$7)/'Assumptions'!$B$9,0)*'Assumptions'!$B$9</x:f>
        <x:v>790</x:v>
      </x:c>
      <x:c r="R997" s="141" t="n">
        <x:f>Q997-M997</x:f>
        <x:v>120</x:v>
      </x:c>
      <x:c r="S997" s="143" t="n">
        <x:f>'Assumptions'!$B$8</x:f>
        <x:v>12</x:v>
      </x:c>
      <x:c r="T997" s="141" t="n">
        <x:f>N997*S997</x:f>
        <x:v>600</x:v>
      </x:c>
      <x:c r="U997" s="139" t="str">
        <x:v>Source Valid</x:v>
      </x:c>
      <x:c r="V997" s="139" t="str">
        <x:v>High</x:v>
      </x:c>
      <x:c r="W997" s="147" t="str">
        <x:v>Source wholesale and buying prices retained</x:v>
      </x:c>
      <x:c r="X997" s="139" t="str">
        <x:v>Ready</x:v>
      </x:c>
      <x:c r="Y997" s="144" t="b">
        <x:v>1</x:v>
      </x:c>
      <x:c r="Z997" s="139" t="str">
        <x:v>WS RATES.pdf</x:v>
      </x:c>
      <x:c r="AA997" s="139" t="n">
        <x:v>28</x:v>
      </x:c>
      <x:c r="AB997" s="139" t="n">
        <x:v>25</x:v>
      </x:c>
      <x:c r="AC997" s="139" t="str">
        <x:v>GEL PEN ERASEABLE 8005</x:v>
      </x:c>
      <x:c r="AD997" s="145" t="n">
        <x:v>720</x:v>
      </x:c>
      <x:c r="AE997" s="147" t="str">
        <x:v>Merged across PDFs — Exact/source-linked match</x:v>
      </x:c>
      <x:c r="AF997" s="147" t="str">
        <x:v>Exact WS RATES.pdf name</x:v>
      </x:c>
      <x:c r="AG997" s="147" t="str">
        <x:v>Exact WS RATES.pdf category</x:v>
      </x:c>
      <x:c r="AH997" s="139" t="str">
        <x:v>WS-RATES:28:25</x:v>
      </x:c>
      <x:c r="AI997" s="146"/>
      <x:c r="AJ997" s="146"/>
      <x:c r="AK997" s="146"/>
      <x:c r="AL997" s="146"/>
      <x:c r="AM997" s="146"/>
      <x:c r="AN997" s="147" t="str"/>
    </x:row>
    <x:row r="998">
      <x:c r="A998" s="139" t="str">
        <x:v>RS-000997</x:v>
      </x:c>
      <x:c r="B998" s="147" t="str">
        <x:v>DUX INK PEN 300</x:v>
      </x:c>
      <x:c r="C998" s="139" t="str">
        <x:v>Fountain pen</x:v>
      </x:c>
      <x:c r="D998" s="139" t="str">
        <x:v>Both</x:v>
      </x:c>
      <x:c r="E998" s="147" t="str">
        <x:v>From initial classified workbook</x:v>
      </x:c>
      <x:c r="F998" s="139" t="str">
        <x:v>Piece</x:v>
      </x:c>
      <x:c r="G998" s="139"/>
      <x:c r="H998" s="139" t="str">
        <x:v>Not stated</x:v>
      </x:c>
      <x:c r="I998" s="139" t="str">
        <x:v>PKR</x:v>
      </x:c>
      <x:c r="J998" s="140" t="n">
        <x:v>100</x:v>
      </x:c>
      <x:c r="K998" s="140" t="n">
        <x:v>90</x:v>
      </x:c>
      <x:c r="L998" s="140" t="n">
        <x:v>100</x:v>
      </x:c>
      <x:c r="M998" s="140" t="n">
        <x:v>90</x:v>
      </x:c>
      <x:c r="N998" s="141" t="n">
        <x:f>L998-M998</x:f>
        <x:v>10</x:v>
      </x:c>
      <x:c r="O998" s="142" t="n">
        <x:f>IF(L998&gt;0,N998/L998,"")</x:f>
        <x:v>0.1</x:v>
      </x:c>
      <x:c r="P998" s="142" t="n">
        <x:f>IF(M998&gt;0,N998/M998,"")</x:f>
        <x:v>0.1111111111111111</x:v>
      </x:c>
      <x:c r="Q998" s="141" t="n">
        <x:f>ROUND(L998*(1+'Assumptions'!$B$7)/'Assumptions'!$B$9,0)*'Assumptions'!$B$9</x:f>
        <x:v>110</x:v>
      </x:c>
      <x:c r="R998" s="141" t="n">
        <x:f>Q998-M998</x:f>
        <x:v>20</x:v>
      </x:c>
      <x:c r="S998" s="143" t="n">
        <x:f>'Assumptions'!$B$8</x:f>
        <x:v>12</x:v>
      </x:c>
      <x:c r="T998" s="141" t="n">
        <x:f>N998*S998</x:f>
        <x:v>120</x:v>
      </x:c>
      <x:c r="U998" s="139" t="str">
        <x:v>Source Valid</x:v>
      </x:c>
      <x:c r="V998" s="139" t="str">
        <x:v>High</x:v>
      </x:c>
      <x:c r="W998" s="147" t="str">
        <x:v>Source wholesale and buying prices retained</x:v>
      </x:c>
      <x:c r="X998" s="139" t="str">
        <x:v>Ready</x:v>
      </x:c>
      <x:c r="Y998" s="144" t="b">
        <x:v>1</x:v>
      </x:c>
      <x:c r="Z998" s="139" t="str">
        <x:v>WS RATES.pdf</x:v>
      </x:c>
      <x:c r="AA998" s="139" t="n">
        <x:v>28</x:v>
      </x:c>
      <x:c r="AB998" s="139" t="n">
        <x:v>26</x:v>
      </x:c>
      <x:c r="AC998" s="139" t="str">
        <x:v>DUX INK PEN 300</x:v>
      </x:c>
      <x:c r="AD998" s="145" t="n">
        <x:v>100</x:v>
      </x:c>
      <x:c r="AE998" s="147" t="str">
        <x:v>Merged across PDFs — Exact/source-linked match</x:v>
      </x:c>
      <x:c r="AF998" s="147" t="str">
        <x:v>Exact WS RATES.pdf name</x:v>
      </x:c>
      <x:c r="AG998" s="147" t="str">
        <x:v>Exact WS RATES.pdf category</x:v>
      </x:c>
      <x:c r="AH998" s="139" t="str">
        <x:v>WS-RATES:28:26</x:v>
      </x:c>
      <x:c r="AI998" s="146"/>
      <x:c r="AJ998" s="146"/>
      <x:c r="AK998" s="146"/>
      <x:c r="AL998" s="146"/>
      <x:c r="AM998" s="146"/>
      <x:c r="AN998" s="147" t="str"/>
    </x:row>
    <x:row r="999">
      <x:c r="A999" s="139" t="str">
        <x:v>RS-000998</x:v>
      </x:c>
      <x:c r="B999" s="147" t="str">
        <x:v>STAEDTLER 0.5 MM</x:v>
      </x:c>
      <x:c r="C999" s="139" t="str">
        <x:v>CHINA</x:v>
      </x:c>
      <x:c r="D999" s="139" t="str">
        <x:v>Both</x:v>
      </x:c>
      <x:c r="E999" s="147" t="str">
        <x:v>From initial classified workbook</x:v>
      </x:c>
      <x:c r="F999" s="139" t="str">
        <x:v>Piece</x:v>
      </x:c>
      <x:c r="G999" s="139"/>
      <x:c r="H999" s="139" t="str">
        <x:v>Not stated</x:v>
      </x:c>
      <x:c r="I999" s="139" t="str">
        <x:v>PKR</x:v>
      </x:c>
      <x:c r="J999" s="140" t="n">
        <x:v>410</x:v>
      </x:c>
      <x:c r="K999" s="140" t="n">
        <x:v>385</x:v>
      </x:c>
      <x:c r="L999" s="140" t="n">
        <x:v>410</x:v>
      </x:c>
      <x:c r="M999" s="140" t="n">
        <x:v>385</x:v>
      </x:c>
      <x:c r="N999" s="141" t="n">
        <x:f>L999-M999</x:f>
        <x:v>25</x:v>
      </x:c>
      <x:c r="O999" s="142" t="n">
        <x:f>IF(L999&gt;0,N999/L999,"")</x:f>
        <x:v>0.06097560975609756</x:v>
      </x:c>
      <x:c r="P999" s="142" t="n">
        <x:f>IF(M999&gt;0,N999/M999,"")</x:f>
        <x:v>0.06493506493506493</x:v>
      </x:c>
      <x:c r="Q999" s="141" t="n">
        <x:f>ROUND(L999*(1+'Assumptions'!$B$7)/'Assumptions'!$B$9,0)*'Assumptions'!$B$9</x:f>
        <x:v>450</x:v>
      </x:c>
      <x:c r="R999" s="141" t="n">
        <x:f>Q999-M999</x:f>
        <x:v>65</x:v>
      </x:c>
      <x:c r="S999" s="143" t="n">
        <x:f>'Assumptions'!$B$8</x:f>
        <x:v>12</x:v>
      </x:c>
      <x:c r="T999" s="141" t="n">
        <x:f>N999*S999</x:f>
        <x:v>300</x:v>
      </x:c>
      <x:c r="U999" s="139" t="str">
        <x:v>Source Valid</x:v>
      </x:c>
      <x:c r="V999" s="139" t="str">
        <x:v>High</x:v>
      </x:c>
      <x:c r="W999" s="147" t="str">
        <x:v>Source wholesale and buying prices retained</x:v>
      </x:c>
      <x:c r="X999" s="139" t="str">
        <x:v>Ready</x:v>
      </x:c>
      <x:c r="Y999" s="144" t="b">
        <x:v>1</x:v>
      </x:c>
      <x:c r="Z999" s="139" t="str">
        <x:v>WS RATES.pdf</x:v>
      </x:c>
      <x:c r="AA999" s="139" t="n">
        <x:v>28</x:v>
      </x:c>
      <x:c r="AB999" s="139" t="n">
        <x:v>27</x:v>
      </x:c>
      <x:c r="AC999" s="139" t="str">
        <x:v>STAEDTLER 0.5 MM</x:v>
      </x:c>
      <x:c r="AD999" s="145" t="n">
        <x:v>410</x:v>
      </x:c>
      <x:c r="AE999" s="147" t="str">
        <x:v>Merged across PDFs — Exact/source-linked match</x:v>
      </x:c>
      <x:c r="AF999" s="147" t="str">
        <x:v>Exact WS RATES.pdf name</x:v>
      </x:c>
      <x:c r="AG999" s="147" t="str">
        <x:v>Exact WS RATES.pdf category</x:v>
      </x:c>
      <x:c r="AH999" s="139" t="str">
        <x:v>WS-RATES:28:27</x:v>
      </x:c>
      <x:c r="AI999" s="146"/>
      <x:c r="AJ999" s="146"/>
      <x:c r="AK999" s="146"/>
      <x:c r="AL999" s="146"/>
      <x:c r="AM999" s="146"/>
      <x:c r="AN999" s="147" t="str"/>
    </x:row>
    <x:row r="1000">
      <x:c r="A1000" s="139" t="str">
        <x:v>RS-000999</x:v>
      </x:c>
      <x:c r="B1000" s="147" t="str">
        <x:v>NEXT ERASER 60 PC</x:v>
      </x:c>
      <x:c r="C1000" s="139" t="str">
        <x:v>CHINA</x:v>
      </x:c>
      <x:c r="D1000" s="139" t="str">
        <x:v>Wholesale/Bulk</x:v>
      </x:c>
      <x:c r="E1000" s="147" t="str">
        <x:v>From initial classified workbook</x:v>
      </x:c>
      <x:c r="F1000" s="139" t="str">
        <x:v>Pack</x:v>
      </x:c>
      <x:c r="G1000" s="139" t="n">
        <x:v>60</x:v>
      </x:c>
      <x:c r="H1000" s="139" t="str">
        <x:v>Parsed from product name</x:v>
      </x:c>
      <x:c r="I1000" s="139" t="str">
        <x:v>PKR</x:v>
      </x:c>
      <x:c r="J1000" s="140" t="n">
        <x:v>255</x:v>
      </x:c>
      <x:c r="K1000" s="140" t="n">
        <x:v>250</x:v>
      </x:c>
      <x:c r="L1000" s="140" t="n">
        <x:v>255</x:v>
      </x:c>
      <x:c r="M1000" s="140" t="n">
        <x:v>250</x:v>
      </x:c>
      <x:c r="N1000" s="141" t="n">
        <x:f>L1000-M1000</x:f>
        <x:v>5</x:v>
      </x:c>
      <x:c r="O1000" s="142" t="n">
        <x:f>IF(L1000&gt;0,N1000/L1000,"")</x:f>
        <x:v>0.0196078431372549</x:v>
      </x:c>
      <x:c r="P1000" s="142" t="n">
        <x:f>IF(M1000&gt;0,N1000/M1000,"")</x:f>
        <x:v>0.02</x:v>
      </x:c>
      <x:c r="Q1000" s="141" t="n">
        <x:f>ROUND(L1000*(1+'Assumptions'!$B$7)/'Assumptions'!$B$9,0)*'Assumptions'!$B$9</x:f>
        <x:v>280</x:v>
      </x:c>
      <x:c r="R1000" s="141" t="n">
        <x:f>Q1000-M1000</x:f>
        <x:v>30</x:v>
      </x:c>
      <x:c r="S1000" s="143" t="n">
        <x:f>'Assumptions'!$B$8</x:f>
        <x:v>12</x:v>
      </x:c>
      <x:c r="T1000" s="141" t="n">
        <x:f>N1000*S1000</x:f>
        <x:v>60</x:v>
      </x:c>
      <x:c r="U1000" s="139" t="str">
        <x:v>Source Valid</x:v>
      </x:c>
      <x:c r="V1000" s="139" t="str">
        <x:v>High</x:v>
      </x:c>
      <x:c r="W1000" s="147" t="str">
        <x:v>Source wholesale and buying prices retained</x:v>
      </x:c>
      <x:c r="X1000" s="139" t="str">
        <x:v>Ready</x:v>
      </x:c>
      <x:c r="Y1000" s="144" t="b">
        <x:v>1</x:v>
      </x:c>
      <x:c r="Z1000" s="139" t="str">
        <x:v>WS RATES.pdf</x:v>
      </x:c>
      <x:c r="AA1000" s="139" t="n">
        <x:v>28</x:v>
      </x:c>
      <x:c r="AB1000" s="139" t="n">
        <x:v>28</x:v>
      </x:c>
      <x:c r="AC1000" s="139" t="str">
        <x:v>NEXT ERASER 60 PC</x:v>
      </x:c>
      <x:c r="AD1000" s="145" t="n">
        <x:v>255</x:v>
      </x:c>
      <x:c r="AE1000" s="147" t="str">
        <x:v>Merged across PDFs — Exact/source-linked match</x:v>
      </x:c>
      <x:c r="AF1000" s="147" t="str">
        <x:v>Exact WS RATES.pdf name</x:v>
      </x:c>
      <x:c r="AG1000" s="147" t="str">
        <x:v>Exact WS RATES.pdf category</x:v>
      </x:c>
      <x:c r="AH1000" s="139" t="str">
        <x:v>WS-RATES:28:28</x:v>
      </x:c>
      <x:c r="AI1000" s="146"/>
      <x:c r="AJ1000" s="146"/>
      <x:c r="AK1000" s="146"/>
      <x:c r="AL1000" s="146"/>
      <x:c r="AM1000" s="146"/>
      <x:c r="AN1000" s="147" t="str"/>
    </x:row>
    <x:row r="1001">
      <x:c r="A1001" s="139" t="str">
        <x:v>RS-001000</x:v>
      </x:c>
      <x:c r="B1001" s="147" t="str">
        <x:v>DEER CRAYONS COLOUR</x:v>
      </x:c>
      <x:c r="C1001" s="139" t="str">
        <x:v>CRAYONS</x:v>
      </x:c>
      <x:c r="D1001" s="139" t="str">
        <x:v>Both</x:v>
      </x:c>
      <x:c r="E1001" s="147" t="str">
        <x:v>From initial classified workbook</x:v>
      </x:c>
      <x:c r="F1001" s="139" t="str">
        <x:v>Piece</x:v>
      </x:c>
      <x:c r="G1001" s="139"/>
      <x:c r="H1001" s="139" t="str">
        <x:v>Not stated</x:v>
      </x:c>
      <x:c r="I1001" s="139" t="str">
        <x:v>PKR</x:v>
      </x:c>
      <x:c r="J1001" s="140" t="n">
        <x:v>87</x:v>
      </x:c>
      <x:c r="K1001" s="140" t="n">
        <x:v>72</x:v>
      </x:c>
      <x:c r="L1001" s="140" t="n">
        <x:v>87</x:v>
      </x:c>
      <x:c r="M1001" s="140" t="n">
        <x:v>72</x:v>
      </x:c>
      <x:c r="N1001" s="141" t="n">
        <x:f>L1001-M1001</x:f>
        <x:v>15</x:v>
      </x:c>
      <x:c r="O1001" s="142" t="n">
        <x:f>IF(L1001&gt;0,N1001/L1001,"")</x:f>
        <x:v>0.1724137931034483</x:v>
      </x:c>
      <x:c r="P1001" s="142" t="n">
        <x:f>IF(M1001&gt;0,N1001/M1001,"")</x:f>
        <x:v>0.20833333333333334</x:v>
      </x:c>
      <x:c r="Q1001" s="141" t="n">
        <x:f>ROUND(L1001*(1+'Assumptions'!$B$7)/'Assumptions'!$B$9,0)*'Assumptions'!$B$9</x:f>
        <x:v>95</x:v>
      </x:c>
      <x:c r="R1001" s="141" t="n">
        <x:f>Q1001-M1001</x:f>
        <x:v>23</x:v>
      </x:c>
      <x:c r="S1001" s="143" t="n">
        <x:f>'Assumptions'!$B$8</x:f>
        <x:v>12</x:v>
      </x:c>
      <x:c r="T1001" s="141" t="n">
        <x:f>N1001*S1001</x:f>
        <x:v>180</x:v>
      </x:c>
      <x:c r="U1001" s="139" t="str">
        <x:v>Source Valid</x:v>
      </x:c>
      <x:c r="V1001" s="139" t="str">
        <x:v>High</x:v>
      </x:c>
      <x:c r="W1001" s="147" t="str">
        <x:v>Source wholesale and buying prices retained</x:v>
      </x:c>
      <x:c r="X1001" s="139" t="str">
        <x:v>Ready</x:v>
      </x:c>
      <x:c r="Y1001" s="144" t="b">
        <x:v>1</x:v>
      </x:c>
      <x:c r="Z1001" s="139" t="str">
        <x:v>WS RATES.pdf</x:v>
      </x:c>
      <x:c r="AA1001" s="139" t="n">
        <x:v>28</x:v>
      </x:c>
      <x:c r="AB1001" s="139" t="n">
        <x:v>29</x:v>
      </x:c>
      <x:c r="AC1001" s="139" t="str">
        <x:v>DEER CRAYONS COLOUR</x:v>
      </x:c>
      <x:c r="AD1001" s="145" t="n">
        <x:v>87</x:v>
      </x:c>
      <x:c r="AE1001" s="147" t="str">
        <x:v>Merged across PDFs — Exact/source-linked match</x:v>
      </x:c>
      <x:c r="AF1001" s="147" t="str">
        <x:v>Exact WS RATES.pdf name</x:v>
      </x:c>
      <x:c r="AG1001" s="147" t="str">
        <x:v>Exact WS RATES.pdf category</x:v>
      </x:c>
      <x:c r="AH1001" s="139" t="str">
        <x:v>WS-RATES:28:29</x:v>
      </x:c>
      <x:c r="AI1001" s="146"/>
      <x:c r="AJ1001" s="146"/>
      <x:c r="AK1001" s="146"/>
      <x:c r="AL1001" s="146"/>
      <x:c r="AM1001" s="146"/>
      <x:c r="AN1001" s="147" t="str"/>
    </x:row>
    <x:row r="1002">
      <x:c r="A1002" s="139" t="str">
        <x:v>RS-001001</x:v>
      </x:c>
      <x:c r="B1002" s="147" t="str">
        <x:v>G/F SKETCH PENCIL</x:v>
      </x:c>
      <x:c r="C1002" s="139" t="str">
        <x:v>PENCILS</x:v>
      </x:c>
      <x:c r="D1002" s="139" t="str">
        <x:v>Both</x:v>
      </x:c>
      <x:c r="E1002" s="147" t="str">
        <x:v>From initial classified workbook</x:v>
      </x:c>
      <x:c r="F1002" s="139" t="str">
        <x:v>Piece</x:v>
      </x:c>
      <x:c r="G1002" s="139"/>
      <x:c r="H1002" s="139" t="str">
        <x:v>Not stated</x:v>
      </x:c>
      <x:c r="I1002" s="139" t="str">
        <x:v>PKR</x:v>
      </x:c>
      <x:c r="J1002" s="140" t="n">
        <x:v>200</x:v>
      </x:c>
      <x:c r="K1002" s="140" t="n">
        <x:v>179</x:v>
      </x:c>
      <x:c r="L1002" s="140" t="n">
        <x:v>200</x:v>
      </x:c>
      <x:c r="M1002" s="140" t="n">
        <x:v>179</x:v>
      </x:c>
      <x:c r="N1002" s="141" t="n">
        <x:f>L1002-M1002</x:f>
        <x:v>21</x:v>
      </x:c>
      <x:c r="O1002" s="142" t="n">
        <x:f>IF(L1002&gt;0,N1002/L1002,"")</x:f>
        <x:v>0.105</x:v>
      </x:c>
      <x:c r="P1002" s="142" t="n">
        <x:f>IF(M1002&gt;0,N1002/M1002,"")</x:f>
        <x:v>0.11731843575418995</x:v>
      </x:c>
      <x:c r="Q1002" s="141" t="n">
        <x:f>ROUND(L1002*(1+'Assumptions'!$B$7)/'Assumptions'!$B$9,0)*'Assumptions'!$B$9</x:f>
        <x:v>220</x:v>
      </x:c>
      <x:c r="R1002" s="141" t="n">
        <x:f>Q1002-M1002</x:f>
        <x:v>41</x:v>
      </x:c>
      <x:c r="S1002" s="143" t="n">
        <x:f>'Assumptions'!$B$8</x:f>
        <x:v>12</x:v>
      </x:c>
      <x:c r="T1002" s="141" t="n">
        <x:f>N1002*S1002</x:f>
        <x:v>252</x:v>
      </x:c>
      <x:c r="U1002" s="139" t="str">
        <x:v>Source Valid</x:v>
      </x:c>
      <x:c r="V1002" s="139" t="str">
        <x:v>High</x:v>
      </x:c>
      <x:c r="W1002" s="147" t="str">
        <x:v>Source wholesale and buying prices retained</x:v>
      </x:c>
      <x:c r="X1002" s="139" t="str">
        <x:v>Ready</x:v>
      </x:c>
      <x:c r="Y1002" s="144" t="b">
        <x:v>1</x:v>
      </x:c>
      <x:c r="Z1002" s="139" t="str">
        <x:v>WS RATES.pdf</x:v>
      </x:c>
      <x:c r="AA1002" s="139" t="n">
        <x:v>28</x:v>
      </x:c>
      <x:c r="AB1002" s="139" t="n">
        <x:v>30</x:v>
      </x:c>
      <x:c r="AC1002" s="139" t="str">
        <x:v>G/F SKETCH PENCIL</x:v>
      </x:c>
      <x:c r="AD1002" s="145" t="n">
        <x:v>200</x:v>
      </x:c>
      <x:c r="AE1002" s="147" t="str">
        <x:v>Merged across PDFs — Exact/source-linked match</x:v>
      </x:c>
      <x:c r="AF1002" s="147" t="str">
        <x:v>Exact WS RATES.pdf name</x:v>
      </x:c>
      <x:c r="AG1002" s="147" t="str">
        <x:v>Exact WS RATES.pdf category</x:v>
      </x:c>
      <x:c r="AH1002" s="139" t="str">
        <x:v>WS-RATES:28:30</x:v>
      </x:c>
      <x:c r="AI1002" s="146"/>
      <x:c r="AJ1002" s="146"/>
      <x:c r="AK1002" s="146"/>
      <x:c r="AL1002" s="146"/>
      <x:c r="AM1002" s="146"/>
      <x:c r="AN1002" s="147" t="str"/>
    </x:row>
    <x:row r="1003">
      <x:c r="A1003" s="139" t="str">
        <x:v>RS-001002</x:v>
      </x:c>
      <x:c r="B1003" s="147" t="str">
        <x:v>OMEGA ACRYLIC 75ML</x:v>
      </x:c>
      <x:c r="C1003" s="139" t="str">
        <x:v>COLORING KIT</x:v>
      </x:c>
      <x:c r="D1003" s="139" t="str">
        <x:v>Both</x:v>
      </x:c>
      <x:c r="E1003" s="147" t="str">
        <x:v>From initial classified workbook</x:v>
      </x:c>
      <x:c r="F1003" s="139" t="str">
        <x:v>Piece</x:v>
      </x:c>
      <x:c r="G1003" s="139"/>
      <x:c r="H1003" s="139" t="str">
        <x:v>Not stated</x:v>
      </x:c>
      <x:c r="I1003" s="139" t="str">
        <x:v>PKR</x:v>
      </x:c>
      <x:c r="J1003" s="140" t="n">
        <x:v>230</x:v>
      </x:c>
      <x:c r="K1003" s="140" t="n">
        <x:v>195</x:v>
      </x:c>
      <x:c r="L1003" s="140" t="n">
        <x:v>230</x:v>
      </x:c>
      <x:c r="M1003" s="140" t="n">
        <x:v>195</x:v>
      </x:c>
      <x:c r="N1003" s="141" t="n">
        <x:f>L1003-M1003</x:f>
        <x:v>35</x:v>
      </x:c>
      <x:c r="O1003" s="142" t="n">
        <x:f>IF(L1003&gt;0,N1003/L1003,"")</x:f>
        <x:v>0.15217391304347827</x:v>
      </x:c>
      <x:c r="P1003" s="142" t="n">
        <x:f>IF(M1003&gt;0,N1003/M1003,"")</x:f>
        <x:v>0.1794871794871795</x:v>
      </x:c>
      <x:c r="Q1003" s="141" t="n">
        <x:f>ROUND(L1003*(1+'Assumptions'!$B$7)/'Assumptions'!$B$9,0)*'Assumptions'!$B$9</x:f>
        <x:v>255</x:v>
      </x:c>
      <x:c r="R1003" s="141" t="n">
        <x:f>Q1003-M1003</x:f>
        <x:v>60</x:v>
      </x:c>
      <x:c r="S1003" s="143" t="n">
        <x:f>'Assumptions'!$B$8</x:f>
        <x:v>12</x:v>
      </x:c>
      <x:c r="T1003" s="141" t="n">
        <x:f>N1003*S1003</x:f>
        <x:v>420</x:v>
      </x:c>
      <x:c r="U1003" s="139" t="str">
        <x:v>Source Valid</x:v>
      </x:c>
      <x:c r="V1003" s="139" t="str">
        <x:v>High</x:v>
      </x:c>
      <x:c r="W1003" s="147" t="str">
        <x:v>Source wholesale and buying prices retained</x:v>
      </x:c>
      <x:c r="X1003" s="139" t="str">
        <x:v>Ready</x:v>
      </x:c>
      <x:c r="Y1003" s="144" t="b">
        <x:v>1</x:v>
      </x:c>
      <x:c r="Z1003" s="139" t="str">
        <x:v>WS RATES.pdf</x:v>
      </x:c>
      <x:c r="AA1003" s="139" t="n">
        <x:v>28</x:v>
      </x:c>
      <x:c r="AB1003" s="139" t="n">
        <x:v>31</x:v>
      </x:c>
      <x:c r="AC1003" s="139" t="str">
        <x:v>OMEGA ACRYLIC 75ML</x:v>
      </x:c>
      <x:c r="AD1003" s="145" t="n">
        <x:v>230</x:v>
      </x:c>
      <x:c r="AE1003" s="147" t="str">
        <x:v>Merged across PDFs — Exact/source-linked match</x:v>
      </x:c>
      <x:c r="AF1003" s="147" t="str">
        <x:v>Exact WS RATES.pdf name</x:v>
      </x:c>
      <x:c r="AG1003" s="147" t="str">
        <x:v>Exact WS RATES.pdf category</x:v>
      </x:c>
      <x:c r="AH1003" s="139" t="str">
        <x:v>WS-RATES:28:31</x:v>
      </x:c>
      <x:c r="AI1003" s="146"/>
      <x:c r="AJ1003" s="146"/>
      <x:c r="AK1003" s="146"/>
      <x:c r="AL1003" s="146"/>
      <x:c r="AM1003" s="146"/>
      <x:c r="AN1003" s="147" t="str"/>
    </x:row>
    <x:row r="1004">
      <x:c r="A1004" s="139" t="str">
        <x:v>RS-001003</x:v>
      </x:c>
      <x:c r="B1004" s="147" t="str">
        <x:v>THERMAL PAPER ROLL (60)</x:v>
      </x:c>
      <x:c r="C1004" s="139" t="str">
        <x:v>THERMAL ROLL</x:v>
      </x:c>
      <x:c r="D1004" s="139" t="str">
        <x:v>Both</x:v>
      </x:c>
      <x:c r="E1004" s="147" t="str">
        <x:v>From initial classified workbook</x:v>
      </x:c>
      <x:c r="F1004" s="139" t="str">
        <x:v>Piece</x:v>
      </x:c>
      <x:c r="G1004" s="139"/>
      <x:c r="H1004" s="139" t="str">
        <x:v>Not stated</x:v>
      </x:c>
      <x:c r="I1004" s="139" t="str">
        <x:v>PKR</x:v>
      </x:c>
      <x:c r="J1004" s="140" t="n">
        <x:v>240</x:v>
      </x:c>
      <x:c r="K1004" s="140" t="n">
        <x:v>230</x:v>
      </x:c>
      <x:c r="L1004" s="140" t="n">
        <x:v>240</x:v>
      </x:c>
      <x:c r="M1004" s="140" t="n">
        <x:v>230</x:v>
      </x:c>
      <x:c r="N1004" s="141" t="n">
        <x:f>L1004-M1004</x:f>
        <x:v>10</x:v>
      </x:c>
      <x:c r="O1004" s="142" t="n">
        <x:f>IF(L1004&gt;0,N1004/L1004,"")</x:f>
        <x:v>0.041666666666666664</x:v>
      </x:c>
      <x:c r="P1004" s="142" t="n">
        <x:f>IF(M1004&gt;0,N1004/M1004,"")</x:f>
        <x:v>0.043478260869565216</x:v>
      </x:c>
      <x:c r="Q1004" s="141" t="n">
        <x:f>ROUND(L1004*(1+'Assumptions'!$B$7)/'Assumptions'!$B$9,0)*'Assumptions'!$B$9</x:f>
        <x:v>265</x:v>
      </x:c>
      <x:c r="R1004" s="141" t="n">
        <x:f>Q1004-M1004</x:f>
        <x:v>35</x:v>
      </x:c>
      <x:c r="S1004" s="143" t="n">
        <x:f>'Assumptions'!$B$8</x:f>
        <x:v>12</x:v>
      </x:c>
      <x:c r="T1004" s="141" t="n">
        <x:f>N1004*S1004</x:f>
        <x:v>120</x:v>
      </x:c>
      <x:c r="U1004" s="139" t="str">
        <x:v>Source Valid</x:v>
      </x:c>
      <x:c r="V1004" s="139" t="str">
        <x:v>High</x:v>
      </x:c>
      <x:c r="W1004" s="147" t="str">
        <x:v>Source wholesale and buying prices retained</x:v>
      </x:c>
      <x:c r="X1004" s="139" t="str">
        <x:v>Ready</x:v>
      </x:c>
      <x:c r="Y1004" s="144" t="b">
        <x:v>1</x:v>
      </x:c>
      <x:c r="Z1004" s="139" t="str">
        <x:v>WS RATES.pdf</x:v>
      </x:c>
      <x:c r="AA1004" s="139" t="n">
        <x:v>28</x:v>
      </x:c>
      <x:c r="AB1004" s="139" t="n">
        <x:v>32</x:v>
      </x:c>
      <x:c r="AC1004" s="139" t="str">
        <x:v>THERMAL PAPER ROLL (60)</x:v>
      </x:c>
      <x:c r="AD1004" s="145" t="n">
        <x:v>240</x:v>
      </x:c>
      <x:c r="AE1004" s="147" t="str">
        <x:v>Merged across PDFs — Exact/source-linked match</x:v>
      </x:c>
      <x:c r="AF1004" s="147" t="str">
        <x:v>Exact WS RATES.pdf name</x:v>
      </x:c>
      <x:c r="AG1004" s="147" t="str">
        <x:v>Exact WS RATES.pdf category</x:v>
      </x:c>
      <x:c r="AH1004" s="139" t="str">
        <x:v>WS-RATES:28:32</x:v>
      </x:c>
      <x:c r="AI1004" s="146"/>
      <x:c r="AJ1004" s="146"/>
      <x:c r="AK1004" s="146"/>
      <x:c r="AL1004" s="146"/>
      <x:c r="AM1004" s="146"/>
      <x:c r="AN1004" s="147" t="str"/>
    </x:row>
    <x:row r="1005">
      <x:c r="A1005" s="139" t="str">
        <x:v>RS-001004</x:v>
      </x:c>
      <x:c r="B1005" s="147" t="str">
        <x:v>THERMAL PAPER ROLL (50)</x:v>
      </x:c>
      <x:c r="C1005" s="139" t="str">
        <x:v>THERMAL ROLL</x:v>
      </x:c>
      <x:c r="D1005" s="139" t="str">
        <x:v>Both</x:v>
      </x:c>
      <x:c r="E1005" s="147" t="str">
        <x:v>From initial classified workbook</x:v>
      </x:c>
      <x:c r="F1005" s="139" t="str">
        <x:v>Piece</x:v>
      </x:c>
      <x:c r="G1005" s="139"/>
      <x:c r="H1005" s="139" t="str">
        <x:v>Not stated</x:v>
      </x:c>
      <x:c r="I1005" s="139" t="str">
        <x:v>PKR</x:v>
      </x:c>
      <x:c r="J1005" s="140" t="n">
        <x:v>220</x:v>
      </x:c>
      <x:c r="K1005" s="140" t="n">
        <x:v>205</x:v>
      </x:c>
      <x:c r="L1005" s="140" t="n">
        <x:v>220</x:v>
      </x:c>
      <x:c r="M1005" s="140" t="n">
        <x:v>205</x:v>
      </x:c>
      <x:c r="N1005" s="141" t="n">
        <x:f>L1005-M1005</x:f>
        <x:v>15</x:v>
      </x:c>
      <x:c r="O1005" s="142" t="n">
        <x:f>IF(L1005&gt;0,N1005/L1005,"")</x:f>
        <x:v>0.06818181818181818</x:v>
      </x:c>
      <x:c r="P1005" s="142" t="n">
        <x:f>IF(M1005&gt;0,N1005/M1005,"")</x:f>
        <x:v>0.07317073170731707</x:v>
      </x:c>
      <x:c r="Q1005" s="141" t="n">
        <x:f>ROUND(L1005*(1+'Assumptions'!$B$7)/'Assumptions'!$B$9,0)*'Assumptions'!$B$9</x:f>
        <x:v>240</x:v>
      </x:c>
      <x:c r="R1005" s="141" t="n">
        <x:f>Q1005-M1005</x:f>
        <x:v>35</x:v>
      </x:c>
      <x:c r="S1005" s="143" t="n">
        <x:f>'Assumptions'!$B$8</x:f>
        <x:v>12</x:v>
      </x:c>
      <x:c r="T1005" s="141" t="n">
        <x:f>N1005*S1005</x:f>
        <x:v>180</x:v>
      </x:c>
      <x:c r="U1005" s="139" t="str">
        <x:v>Source Valid</x:v>
      </x:c>
      <x:c r="V1005" s="139" t="str">
        <x:v>High</x:v>
      </x:c>
      <x:c r="W1005" s="147" t="str">
        <x:v>Source wholesale and buying prices retained</x:v>
      </x:c>
      <x:c r="X1005" s="139" t="str">
        <x:v>Ready</x:v>
      </x:c>
      <x:c r="Y1005" s="144" t="b">
        <x:v>1</x:v>
      </x:c>
      <x:c r="Z1005" s="139" t="str">
        <x:v>WS RATES.pdf</x:v>
      </x:c>
      <x:c r="AA1005" s="139" t="n">
        <x:v>28</x:v>
      </x:c>
      <x:c r="AB1005" s="139" t="n">
        <x:v>33</x:v>
      </x:c>
      <x:c r="AC1005" s="139" t="str">
        <x:v>THERMAL PAPER ROLL (50)</x:v>
      </x:c>
      <x:c r="AD1005" s="145" t="n">
        <x:v>220</x:v>
      </x:c>
      <x:c r="AE1005" s="147" t="str">
        <x:v>Merged across PDFs — Exact/source-linked match</x:v>
      </x:c>
      <x:c r="AF1005" s="147" t="str">
        <x:v>Exact WS RATES.pdf name</x:v>
      </x:c>
      <x:c r="AG1005" s="147" t="str">
        <x:v>Exact WS RATES.pdf category</x:v>
      </x:c>
      <x:c r="AH1005" s="139" t="str">
        <x:v>WS-RATES:28:33</x:v>
      </x:c>
      <x:c r="AI1005" s="146"/>
      <x:c r="AJ1005" s="146"/>
      <x:c r="AK1005" s="146"/>
      <x:c r="AL1005" s="146"/>
      <x:c r="AM1005" s="146"/>
      <x:c r="AN1005" s="147" t="str"/>
    </x:row>
    <x:row r="1006">
      <x:c r="A1006" s="139" t="str">
        <x:v>RS-001005</x:v>
      </x:c>
      <x:c r="B1006" s="147" t="str">
        <x:v>THERMAL PAPER ROLL (36)</x:v>
      </x:c>
      <x:c r="C1006" s="139" t="str">
        <x:v>THERMAL ROLL</x:v>
      </x:c>
      <x:c r="D1006" s="139" t="str">
        <x:v>Both</x:v>
      </x:c>
      <x:c r="E1006" s="147" t="str">
        <x:v>From initial classified workbook</x:v>
      </x:c>
      <x:c r="F1006" s="139" t="str">
        <x:v>Piece</x:v>
      </x:c>
      <x:c r="G1006" s="139"/>
      <x:c r="H1006" s="139" t="str">
        <x:v>Not stated</x:v>
      </x:c>
      <x:c r="I1006" s="139" t="str">
        <x:v>PKR</x:v>
      </x:c>
      <x:c r="J1006" s="140" t="n">
        <x:v>170</x:v>
      </x:c>
      <x:c r="K1006" s="140" t="n">
        <x:v>133</x:v>
      </x:c>
      <x:c r="L1006" s="140" t="n">
        <x:v>170</x:v>
      </x:c>
      <x:c r="M1006" s="140" t="n">
        <x:v>133</x:v>
      </x:c>
      <x:c r="N1006" s="141" t="n">
        <x:f>L1006-M1006</x:f>
        <x:v>37</x:v>
      </x:c>
      <x:c r="O1006" s="142" t="n">
        <x:f>IF(L1006&gt;0,N1006/L1006,"")</x:f>
        <x:v>0.21764705882352942</x:v>
      </x:c>
      <x:c r="P1006" s="142" t="n">
        <x:f>IF(M1006&gt;0,N1006/M1006,"")</x:f>
        <x:v>0.2781954887218045</x:v>
      </x:c>
      <x:c r="Q1006" s="141" t="n">
        <x:f>ROUND(L1006*(1+'Assumptions'!$B$7)/'Assumptions'!$B$9,0)*'Assumptions'!$B$9</x:f>
        <x:v>185</x:v>
      </x:c>
      <x:c r="R1006" s="141" t="n">
        <x:f>Q1006-M1006</x:f>
        <x:v>52</x:v>
      </x:c>
      <x:c r="S1006" s="143" t="n">
        <x:f>'Assumptions'!$B$8</x:f>
        <x:v>12</x:v>
      </x:c>
      <x:c r="T1006" s="141" t="n">
        <x:f>N1006*S1006</x:f>
        <x:v>444</x:v>
      </x:c>
      <x:c r="U1006" s="139" t="str">
        <x:v>Source Valid</x:v>
      </x:c>
      <x:c r="V1006" s="139" t="str">
        <x:v>High</x:v>
      </x:c>
      <x:c r="W1006" s="147" t="str">
        <x:v>Source wholesale and buying prices retained</x:v>
      </x:c>
      <x:c r="X1006" s="139" t="str">
        <x:v>Ready</x:v>
      </x:c>
      <x:c r="Y1006" s="144" t="b">
        <x:v>1</x:v>
      </x:c>
      <x:c r="Z1006" s="139" t="str">
        <x:v>WS RATES.pdf</x:v>
      </x:c>
      <x:c r="AA1006" s="139" t="n">
        <x:v>28</x:v>
      </x:c>
      <x:c r="AB1006" s="139" t="n">
        <x:v>34</x:v>
      </x:c>
      <x:c r="AC1006" s="139" t="str">
        <x:v>THERMAL PAPER ROLL (36)</x:v>
      </x:c>
      <x:c r="AD1006" s="145" t="n">
        <x:v>170</x:v>
      </x:c>
      <x:c r="AE1006" s="147" t="str">
        <x:v>Merged across PDFs — Exact/source-linked match</x:v>
      </x:c>
      <x:c r="AF1006" s="147" t="str">
        <x:v>Exact WS RATES.pdf name</x:v>
      </x:c>
      <x:c r="AG1006" s="147" t="str">
        <x:v>Exact WS RATES.pdf category</x:v>
      </x:c>
      <x:c r="AH1006" s="139" t="str">
        <x:v>WS-RATES:28:34</x:v>
      </x:c>
      <x:c r="AI1006" s="146"/>
      <x:c r="AJ1006" s="146"/>
      <x:c r="AK1006" s="146"/>
      <x:c r="AL1006" s="146"/>
      <x:c r="AM1006" s="146"/>
      <x:c r="AN1006" s="147" t="str"/>
    </x:row>
    <x:row r="1007">
      <x:c r="A1007" s="139" t="str">
        <x:v>RS-001006</x:v>
      </x:c>
      <x:c r="B1007" s="147" t="str">
        <x:v>THERMAL PAPER ROLL (70)</x:v>
      </x:c>
      <x:c r="C1007" s="139" t="str">
        <x:v>THERMAL ROLL</x:v>
      </x:c>
      <x:c r="D1007" s="139" t="str">
        <x:v>Both</x:v>
      </x:c>
      <x:c r="E1007" s="147" t="str">
        <x:v>From initial classified workbook</x:v>
      </x:c>
      <x:c r="F1007" s="139" t="str">
        <x:v>Piece</x:v>
      </x:c>
      <x:c r="G1007" s="139"/>
      <x:c r="H1007" s="139" t="str">
        <x:v>Not stated</x:v>
      </x:c>
      <x:c r="I1007" s="139" t="str">
        <x:v>PKR</x:v>
      </x:c>
      <x:c r="J1007" s="140" t="n">
        <x:v>280</x:v>
      </x:c>
      <x:c r="K1007" s="140" t="n">
        <x:v>243</x:v>
      </x:c>
      <x:c r="L1007" s="140" t="n">
        <x:v>280</x:v>
      </x:c>
      <x:c r="M1007" s="140" t="n">
        <x:v>243</x:v>
      </x:c>
      <x:c r="N1007" s="141" t="n">
        <x:f>L1007-M1007</x:f>
        <x:v>37</x:v>
      </x:c>
      <x:c r="O1007" s="142" t="n">
        <x:f>IF(L1007&gt;0,N1007/L1007,"")</x:f>
        <x:v>0.13214285714285715</x:v>
      </x:c>
      <x:c r="P1007" s="142" t="n">
        <x:f>IF(M1007&gt;0,N1007/M1007,"")</x:f>
        <x:v>0.1522633744855967</x:v>
      </x:c>
      <x:c r="Q1007" s="141" t="n">
        <x:f>ROUND(L1007*(1+'Assumptions'!$B$7)/'Assumptions'!$B$9,0)*'Assumptions'!$B$9</x:f>
        <x:v>310</x:v>
      </x:c>
      <x:c r="R1007" s="141" t="n">
        <x:f>Q1007-M1007</x:f>
        <x:v>67</x:v>
      </x:c>
      <x:c r="S1007" s="143" t="n">
        <x:f>'Assumptions'!$B$8</x:f>
        <x:v>12</x:v>
      </x:c>
      <x:c r="T1007" s="141" t="n">
        <x:f>N1007*S1007</x:f>
        <x:v>444</x:v>
      </x:c>
      <x:c r="U1007" s="139" t="str">
        <x:v>Source Valid</x:v>
      </x:c>
      <x:c r="V1007" s="139" t="str">
        <x:v>High</x:v>
      </x:c>
      <x:c r="W1007" s="147" t="str">
        <x:v>Source wholesale and buying prices retained</x:v>
      </x:c>
      <x:c r="X1007" s="139" t="str">
        <x:v>Ready</x:v>
      </x:c>
      <x:c r="Y1007" s="144" t="b">
        <x:v>1</x:v>
      </x:c>
      <x:c r="Z1007" s="139" t="str">
        <x:v>WS RATES.pdf</x:v>
      </x:c>
      <x:c r="AA1007" s="139" t="n">
        <x:v>28</x:v>
      </x:c>
      <x:c r="AB1007" s="139" t="n">
        <x:v>35</x:v>
      </x:c>
      <x:c r="AC1007" s="139" t="str">
        <x:v>THERMAL PAPER ROLL (70)</x:v>
      </x:c>
      <x:c r="AD1007" s="145" t="n">
        <x:v>280</x:v>
      </x:c>
      <x:c r="AE1007" s="147" t="str">
        <x:v>Merged across PDFs — Exact/source-linked match</x:v>
      </x:c>
      <x:c r="AF1007" s="147" t="str">
        <x:v>Exact WS RATES.pdf name</x:v>
      </x:c>
      <x:c r="AG1007" s="147" t="str">
        <x:v>Exact WS RATES.pdf category</x:v>
      </x:c>
      <x:c r="AH1007" s="139" t="str">
        <x:v>WS-RATES:28:35</x:v>
      </x:c>
      <x:c r="AI1007" s="146"/>
      <x:c r="AJ1007" s="146"/>
      <x:c r="AK1007" s="146"/>
      <x:c r="AL1007" s="146"/>
      <x:c r="AM1007" s="146"/>
      <x:c r="AN1007" s="147" t="str"/>
    </x:row>
    <x:row r="1008">
      <x:c r="A1008" s="139" t="str">
        <x:v>RS-001007</x:v>
      </x:c>
      <x:c r="B1008" s="147" t="str">
        <x:v>FILE SEPARATOR 31</x:v>
      </x:c>
      <x:c r="C1008" s="139" t="str">
        <x:v>FILE</x:v>
      </x:c>
      <x:c r="D1008" s="139" t="str">
        <x:v>Both</x:v>
      </x:c>
      <x:c r="E1008" s="147" t="str">
        <x:v>From initial classified workbook</x:v>
      </x:c>
      <x:c r="F1008" s="139" t="str">
        <x:v>Piece</x:v>
      </x:c>
      <x:c r="G1008" s="139"/>
      <x:c r="H1008" s="139" t="str">
        <x:v>Not stated</x:v>
      </x:c>
      <x:c r="I1008" s="139" t="str">
        <x:v>PKR</x:v>
      </x:c>
      <x:c r="J1008" s="140" t="n">
        <x:v>245</x:v>
      </x:c>
      <x:c r="K1008" s="140" t="n">
        <x:v>230</x:v>
      </x:c>
      <x:c r="L1008" s="140" t="n">
        <x:v>245</x:v>
      </x:c>
      <x:c r="M1008" s="140" t="n">
        <x:v>230</x:v>
      </x:c>
      <x:c r="N1008" s="141" t="n">
        <x:f>L1008-M1008</x:f>
        <x:v>15</x:v>
      </x:c>
      <x:c r="O1008" s="142" t="n">
        <x:f>IF(L1008&gt;0,N1008/L1008,"")</x:f>
        <x:v>0.061224489795918366</x:v>
      </x:c>
      <x:c r="P1008" s="142" t="n">
        <x:f>IF(M1008&gt;0,N1008/M1008,"")</x:f>
        <x:v>0.06521739130434782</x:v>
      </x:c>
      <x:c r="Q1008" s="141" t="n">
        <x:f>ROUND(L1008*(1+'Assumptions'!$B$7)/'Assumptions'!$B$9,0)*'Assumptions'!$B$9</x:f>
        <x:v>270</x:v>
      </x:c>
      <x:c r="R1008" s="141" t="n">
        <x:f>Q1008-M1008</x:f>
        <x:v>40</x:v>
      </x:c>
      <x:c r="S1008" s="143" t="n">
        <x:f>'Assumptions'!$B$8</x:f>
        <x:v>12</x:v>
      </x:c>
      <x:c r="T1008" s="141" t="n">
        <x:f>N1008*S1008</x:f>
        <x:v>180</x:v>
      </x:c>
      <x:c r="U1008" s="139" t="str">
        <x:v>Source Valid</x:v>
      </x:c>
      <x:c r="V1008" s="139" t="str">
        <x:v>High</x:v>
      </x:c>
      <x:c r="W1008" s="147" t="str">
        <x:v>Source wholesale and buying prices retained</x:v>
      </x:c>
      <x:c r="X1008" s="139" t="str">
        <x:v>Ready</x:v>
      </x:c>
      <x:c r="Y1008" s="144" t="b">
        <x:v>1</x:v>
      </x:c>
      <x:c r="Z1008" s="139" t="str">
        <x:v>WS RATES.pdf</x:v>
      </x:c>
      <x:c r="AA1008" s="139" t="n">
        <x:v>28</x:v>
      </x:c>
      <x:c r="AB1008" s="139" t="n">
        <x:v>36</x:v>
      </x:c>
      <x:c r="AC1008" s="139" t="str">
        <x:v>FILE SEPARATOR 31</x:v>
      </x:c>
      <x:c r="AD1008" s="145" t="n">
        <x:v>245</x:v>
      </x:c>
      <x:c r="AE1008" s="147" t="str">
        <x:v>Merged across PDFs — Exact/source-linked match</x:v>
      </x:c>
      <x:c r="AF1008" s="147" t="str">
        <x:v>Exact WS RATES.pdf name</x:v>
      </x:c>
      <x:c r="AG1008" s="147" t="str">
        <x:v>Exact WS RATES.pdf category</x:v>
      </x:c>
      <x:c r="AH1008" s="139" t="str">
        <x:v>WS-RATES:28:36</x:v>
      </x:c>
      <x:c r="AI1008" s="146"/>
      <x:c r="AJ1008" s="146"/>
      <x:c r="AK1008" s="146"/>
      <x:c r="AL1008" s="146"/>
      <x:c r="AM1008" s="146"/>
      <x:c r="AN1008" s="147" t="str"/>
    </x:row>
    <x:row r="1009">
      <x:c r="A1009" s="139" t="str">
        <x:v>RS-001008</x:v>
      </x:c>
      <x:c r="B1009" s="147" t="str">
        <x:v>FILE SEPARATOR 20</x:v>
      </x:c>
      <x:c r="C1009" s="139" t="str">
        <x:v>FILE</x:v>
      </x:c>
      <x:c r="D1009" s="139" t="str">
        <x:v>Both</x:v>
      </x:c>
      <x:c r="E1009" s="147" t="str">
        <x:v>From initial classified workbook</x:v>
      </x:c>
      <x:c r="F1009" s="139" t="str">
        <x:v>Piece</x:v>
      </x:c>
      <x:c r="G1009" s="139"/>
      <x:c r="H1009" s="139" t="str">
        <x:v>Not stated</x:v>
      </x:c>
      <x:c r="I1009" s="139" t="str">
        <x:v>PKR</x:v>
      </x:c>
      <x:c r="J1009" s="140" t="n">
        <x:v>185</x:v>
      </x:c>
      <x:c r="K1009" s="140" t="n">
        <x:v>168</x:v>
      </x:c>
      <x:c r="L1009" s="140" t="n">
        <x:v>185</x:v>
      </x:c>
      <x:c r="M1009" s="140" t="n">
        <x:v>168</x:v>
      </x:c>
      <x:c r="N1009" s="141" t="n">
        <x:f>L1009-M1009</x:f>
        <x:v>17</x:v>
      </x:c>
      <x:c r="O1009" s="142" t="n">
        <x:f>IF(L1009&gt;0,N1009/L1009,"")</x:f>
        <x:v>0.0918918918918919</x:v>
      </x:c>
      <x:c r="P1009" s="142" t="n">
        <x:f>IF(M1009&gt;0,N1009/M1009,"")</x:f>
        <x:v>0.10119047619047619</x:v>
      </x:c>
      <x:c r="Q1009" s="141" t="n">
        <x:f>ROUND(L1009*(1+'Assumptions'!$B$7)/'Assumptions'!$B$9,0)*'Assumptions'!$B$9</x:f>
        <x:v>205</x:v>
      </x:c>
      <x:c r="R1009" s="141" t="n">
        <x:f>Q1009-M1009</x:f>
        <x:v>37</x:v>
      </x:c>
      <x:c r="S1009" s="143" t="n">
        <x:f>'Assumptions'!$B$8</x:f>
        <x:v>12</x:v>
      </x:c>
      <x:c r="T1009" s="141" t="n">
        <x:f>N1009*S1009</x:f>
        <x:v>204</x:v>
      </x:c>
      <x:c r="U1009" s="139" t="str">
        <x:v>Source Valid</x:v>
      </x:c>
      <x:c r="V1009" s="139" t="str">
        <x:v>High</x:v>
      </x:c>
      <x:c r="W1009" s="147" t="str">
        <x:v>Source wholesale and buying prices retained</x:v>
      </x:c>
      <x:c r="X1009" s="139" t="str">
        <x:v>Ready</x:v>
      </x:c>
      <x:c r="Y1009" s="144" t="b">
        <x:v>1</x:v>
      </x:c>
      <x:c r="Z1009" s="139" t="str">
        <x:v>WS RATES.pdf</x:v>
      </x:c>
      <x:c r="AA1009" s="139" t="n">
        <x:v>28</x:v>
      </x:c>
      <x:c r="AB1009" s="139" t="n">
        <x:v>37</x:v>
      </x:c>
      <x:c r="AC1009" s="139" t="str">
        <x:v>FILE SEPARATOR 20</x:v>
      </x:c>
      <x:c r="AD1009" s="145" t="n">
        <x:v>185</x:v>
      </x:c>
      <x:c r="AE1009" s="147" t="str">
        <x:v>Merged across PDFs — Exact/source-linked match</x:v>
      </x:c>
      <x:c r="AF1009" s="147" t="str">
        <x:v>Exact WS RATES.pdf name</x:v>
      </x:c>
      <x:c r="AG1009" s="147" t="str">
        <x:v>Exact WS RATES.pdf category</x:v>
      </x:c>
      <x:c r="AH1009" s="139" t="str">
        <x:v>WS-RATES:28:37</x:v>
      </x:c>
      <x:c r="AI1009" s="146"/>
      <x:c r="AJ1009" s="146"/>
      <x:c r="AK1009" s="146"/>
      <x:c r="AL1009" s="146"/>
      <x:c r="AM1009" s="146"/>
      <x:c r="AN1009" s="147" t="str"/>
    </x:row>
    <x:row r="1010">
      <x:c r="A1010" s="139" t="str">
        <x:v>RS-001009</x:v>
      </x:c>
      <x:c r="B1010" s="147" t="str">
        <x:v>LUDO DANA COLOUR (14MM)</x:v>
      </x:c>
      <x:c r="C1010" s="139" t="str">
        <x:v>LUDO DANA + GOTI</x:v>
      </x:c>
      <x:c r="D1010" s="139" t="str">
        <x:v>Both</x:v>
      </x:c>
      <x:c r="E1010" s="147" t="str">
        <x:v>From initial classified workbook</x:v>
      </x:c>
      <x:c r="F1010" s="139" t="str">
        <x:v>Piece</x:v>
      </x:c>
      <x:c r="G1010" s="139"/>
      <x:c r="H1010" s="139" t="str">
        <x:v>Not stated</x:v>
      </x:c>
      <x:c r="I1010" s="139" t="str">
        <x:v>PKR</x:v>
      </x:c>
      <x:c r="J1010" s="140" t="n">
        <x:v>9</x:v>
      </x:c>
      <x:c r="K1010" s="140" t="n">
        <x:v>6</x:v>
      </x:c>
      <x:c r="L1010" s="140" t="n">
        <x:v>9</x:v>
      </x:c>
      <x:c r="M1010" s="140" t="n">
        <x:v>6</x:v>
      </x:c>
      <x:c r="N1010" s="141" t="n">
        <x:f>L1010-M1010</x:f>
        <x:v>3</x:v>
      </x:c>
      <x:c r="O1010" s="142" t="n">
        <x:f>IF(L1010&gt;0,N1010/L1010,"")</x:f>
        <x:v>0.3333333333333333</x:v>
      </x:c>
      <x:c r="P1010" s="142" t="n">
        <x:f>IF(M1010&gt;0,N1010/M1010,"")</x:f>
        <x:v>0.5</x:v>
      </x:c>
      <x:c r="Q1010" s="141" t="n">
        <x:f>ROUND(L1010*(1+'Assumptions'!$B$7)/'Assumptions'!$B$9,0)*'Assumptions'!$B$9</x:f>
        <x:v>10</x:v>
      </x:c>
      <x:c r="R1010" s="141" t="n">
        <x:f>Q1010-M1010</x:f>
        <x:v>4</x:v>
      </x:c>
      <x:c r="S1010" s="143" t="n">
        <x:f>'Assumptions'!$B$8</x:f>
        <x:v>12</x:v>
      </x:c>
      <x:c r="T1010" s="141" t="n">
        <x:f>N1010*S1010</x:f>
        <x:v>36</x:v>
      </x:c>
      <x:c r="U1010" s="139" t="str">
        <x:v>Source Valid</x:v>
      </x:c>
      <x:c r="V1010" s="139" t="str">
        <x:v>High</x:v>
      </x:c>
      <x:c r="W1010" s="147" t="str">
        <x:v>Source wholesale and buying prices retained</x:v>
      </x:c>
      <x:c r="X1010" s="139" t="str">
        <x:v>Ready</x:v>
      </x:c>
      <x:c r="Y1010" s="144" t="b">
        <x:v>1</x:v>
      </x:c>
      <x:c r="Z1010" s="139" t="str">
        <x:v>WS RATES.pdf</x:v>
      </x:c>
      <x:c r="AA1010" s="139" t="n">
        <x:v>29</x:v>
      </x:c>
      <x:c r="AB1010" s="139" t="n">
        <x:v>2</x:v>
      </x:c>
      <x:c r="AC1010" s="139" t="str">
        <x:v>LUDO DANA COLOUR (14MM</x:v>
      </x:c>
      <x:c r="AD1010" s="145" t="n">
        <x:v>9</x:v>
      </x:c>
      <x:c r="AE1010" s="147" t="str">
        <x:v>Merged across PDFs — Exact/source-linked match</x:v>
      </x:c>
      <x:c r="AF1010" s="147" t="str">
        <x:v>Completed/updated from WS RATES.pdf</x:v>
      </x:c>
      <x:c r="AG1010" s="147" t="str">
        <x:v>Exact WS RATES.pdf category</x:v>
      </x:c>
      <x:c r="AH1010" s="139" t="str">
        <x:v>WS-RATES:29:2</x:v>
      </x:c>
      <x:c r="AI1010" s="146"/>
      <x:c r="AJ1010" s="146"/>
      <x:c r="AK1010" s="146"/>
      <x:c r="AL1010" s="146"/>
      <x:c r="AM1010" s="146"/>
      <x:c r="AN1010" s="147" t="str"/>
    </x:row>
    <x:row r="1011">
      <x:c r="A1011" s="139" t="str">
        <x:v>RS-001010</x:v>
      </x:c>
      <x:c r="B1011" s="147" t="str">
        <x:v>LUDO DANA COLOUR (16MM)</x:v>
      </x:c>
      <x:c r="C1011" s="139" t="str">
        <x:v>LUDO DANA + GOTI</x:v>
      </x:c>
      <x:c r="D1011" s="139" t="str">
        <x:v>Both</x:v>
      </x:c>
      <x:c r="E1011" s="147" t="str">
        <x:v>From initial classified workbook</x:v>
      </x:c>
      <x:c r="F1011" s="139" t="str">
        <x:v>Piece</x:v>
      </x:c>
      <x:c r="G1011" s="139"/>
      <x:c r="H1011" s="139" t="str">
        <x:v>Not stated</x:v>
      </x:c>
      <x:c r="I1011" s="139" t="str">
        <x:v>PKR</x:v>
      </x:c>
      <x:c r="J1011" s="140" t="n">
        <x:v>13</x:v>
      </x:c>
      <x:c r="K1011" s="140" t="n">
        <x:v>10</x:v>
      </x:c>
      <x:c r="L1011" s="140" t="n">
        <x:v>13</x:v>
      </x:c>
      <x:c r="M1011" s="140" t="n">
        <x:v>10</x:v>
      </x:c>
      <x:c r="N1011" s="141" t="n">
        <x:f>L1011-M1011</x:f>
        <x:v>3</x:v>
      </x:c>
      <x:c r="O1011" s="142" t="n">
        <x:f>IF(L1011&gt;0,N1011/L1011,"")</x:f>
        <x:v>0.23076923076923078</x:v>
      </x:c>
      <x:c r="P1011" s="142" t="n">
        <x:f>IF(M1011&gt;0,N1011/M1011,"")</x:f>
        <x:v>0.3</x:v>
      </x:c>
      <x:c r="Q1011" s="141" t="n">
        <x:f>ROUND(L1011*(1+'Assumptions'!$B$7)/'Assumptions'!$B$9,0)*'Assumptions'!$B$9</x:f>
        <x:v>15</x:v>
      </x:c>
      <x:c r="R1011" s="141" t="n">
        <x:f>Q1011-M1011</x:f>
        <x:v>5</x:v>
      </x:c>
      <x:c r="S1011" s="143" t="n">
        <x:f>'Assumptions'!$B$8</x:f>
        <x:v>12</x:v>
      </x:c>
      <x:c r="T1011" s="141" t="n">
        <x:f>N1011*S1011</x:f>
        <x:v>36</x:v>
      </x:c>
      <x:c r="U1011" s="139" t="str">
        <x:v>Source Valid</x:v>
      </x:c>
      <x:c r="V1011" s="139" t="str">
        <x:v>High</x:v>
      </x:c>
      <x:c r="W1011" s="147" t="str">
        <x:v>Source wholesale and buying prices retained</x:v>
      </x:c>
      <x:c r="X1011" s="139" t="str">
        <x:v>Ready</x:v>
      </x:c>
      <x:c r="Y1011" s="144" t="b">
        <x:v>1</x:v>
      </x:c>
      <x:c r="Z1011" s="139" t="str">
        <x:v>WS RATES.pdf</x:v>
      </x:c>
      <x:c r="AA1011" s="139" t="n">
        <x:v>29</x:v>
      </x:c>
      <x:c r="AB1011" s="139" t="n">
        <x:v>3</x:v>
      </x:c>
      <x:c r="AC1011" s="139" t="str">
        <x:v>LUDO DANA COLOUR (16MM</x:v>
      </x:c>
      <x:c r="AD1011" s="145" t="n">
        <x:v>13</x:v>
      </x:c>
      <x:c r="AE1011" s="147" t="str">
        <x:v>Merged across PDFs — Exact/source-linked match</x:v>
      </x:c>
      <x:c r="AF1011" s="147" t="str">
        <x:v>Completed/updated from WS RATES.pdf</x:v>
      </x:c>
      <x:c r="AG1011" s="147" t="str">
        <x:v>Exact WS RATES.pdf category</x:v>
      </x:c>
      <x:c r="AH1011" s="139" t="str">
        <x:v>WS-RATES:29:3</x:v>
      </x:c>
      <x:c r="AI1011" s="146"/>
      <x:c r="AJ1011" s="146"/>
      <x:c r="AK1011" s="146"/>
      <x:c r="AL1011" s="146"/>
      <x:c r="AM1011" s="146"/>
      <x:c r="AN1011" s="147" t="str"/>
    </x:row>
    <x:row r="1012">
      <x:c r="A1012" s="139" t="str">
        <x:v>RS-001011</x:v>
      </x:c>
      <x:c r="B1012" s="147" t="str">
        <x:v>LUDO DRUM (S)</x:v>
      </x:c>
      <x:c r="C1012" s="139" t="str">
        <x:v>LUDO</x:v>
      </x:c>
      <x:c r="D1012" s="139" t="str">
        <x:v>Both</x:v>
      </x:c>
      <x:c r="E1012" s="147" t="str">
        <x:v>From initial classified workbook</x:v>
      </x:c>
      <x:c r="F1012" s="139" t="str">
        <x:v>Piece</x:v>
      </x:c>
      <x:c r="G1012" s="139"/>
      <x:c r="H1012" s="139" t="str">
        <x:v>Not stated</x:v>
      </x:c>
      <x:c r="I1012" s="139" t="str">
        <x:v>PKR</x:v>
      </x:c>
      <x:c r="J1012" s="140" t="n">
        <x:v>5</x:v>
      </x:c>
      <x:c r="K1012" s="140" t="n">
        <x:v>3.5</x:v>
      </x:c>
      <x:c r="L1012" s="140" t="n">
        <x:v>5</x:v>
      </x:c>
      <x:c r="M1012" s="140" t="n">
        <x:v>3.5</x:v>
      </x:c>
      <x:c r="N1012" s="141" t="n">
        <x:f>L1012-M1012</x:f>
        <x:v>1.5</x:v>
      </x:c>
      <x:c r="O1012" s="142" t="n">
        <x:f>IF(L1012&gt;0,N1012/L1012,"")</x:f>
        <x:v>0.3</x:v>
      </x:c>
      <x:c r="P1012" s="142" t="n">
        <x:f>IF(M1012&gt;0,N1012/M1012,"")</x:f>
        <x:v>0.42857142857142855</x:v>
      </x:c>
      <x:c r="Q1012" s="141" t="n">
        <x:f>ROUND(L1012*(1+'Assumptions'!$B$7)/'Assumptions'!$B$9,0)*'Assumptions'!$B$9</x:f>
        <x:v>5</x:v>
      </x:c>
      <x:c r="R1012" s="141" t="n">
        <x:f>Q1012-M1012</x:f>
        <x:v>1.5</x:v>
      </x:c>
      <x:c r="S1012" s="143" t="n">
        <x:f>'Assumptions'!$B$8</x:f>
        <x:v>12</x:v>
      </x:c>
      <x:c r="T1012" s="141" t="n">
        <x:f>N1012*S1012</x:f>
        <x:v>18</x:v>
      </x:c>
      <x:c r="U1012" s="139" t="str">
        <x:v>Source Valid</x:v>
      </x:c>
      <x:c r="V1012" s="139" t="str">
        <x:v>High</x:v>
      </x:c>
      <x:c r="W1012" s="147" t="str">
        <x:v>Source wholesale and buying prices retained</x:v>
      </x:c>
      <x:c r="X1012" s="139" t="str">
        <x:v>Ready</x:v>
      </x:c>
      <x:c r="Y1012" s="144" t="b">
        <x:v>1</x:v>
      </x:c>
      <x:c r="Z1012" s="139" t="str">
        <x:v>WS RATES.pdf</x:v>
      </x:c>
      <x:c r="AA1012" s="139" t="n">
        <x:v>29</x:v>
      </x:c>
      <x:c r="AB1012" s="139" t="n">
        <x:v>4</x:v>
      </x:c>
      <x:c r="AC1012" s="139" t="str">
        <x:v>LUDO DRUM (S)</x:v>
      </x:c>
      <x:c r="AD1012" s="145" t="n">
        <x:v>5</x:v>
      </x:c>
      <x:c r="AE1012" s="147" t="str">
        <x:v>Merged across PDFs — Exact/source-linked match</x:v>
      </x:c>
      <x:c r="AF1012" s="147" t="str">
        <x:v>Exact WS RATES.pdf name</x:v>
      </x:c>
      <x:c r="AG1012" s="147" t="str">
        <x:v>Exact WS RATES.pdf category</x:v>
      </x:c>
      <x:c r="AH1012" s="139" t="str">
        <x:v>WS-RATES:29:4</x:v>
      </x:c>
      <x:c r="AI1012" s="146"/>
      <x:c r="AJ1012" s="146"/>
      <x:c r="AK1012" s="146"/>
      <x:c r="AL1012" s="146"/>
      <x:c r="AM1012" s="146"/>
      <x:c r="AN1012" s="147" t="str"/>
    </x:row>
    <x:row r="1013">
      <x:c r="A1013" s="139" t="str">
        <x:v>RS-001012</x:v>
      </x:c>
      <x:c r="B1013" s="147" t="str">
        <x:v>LUDO DRUM (L)</x:v>
      </x:c>
      <x:c r="C1013" s="139" t="str">
        <x:v>LUDO</x:v>
      </x:c>
      <x:c r="D1013" s="139" t="str">
        <x:v>Both</x:v>
      </x:c>
      <x:c r="E1013" s="147" t="str">
        <x:v>From initial classified workbook</x:v>
      </x:c>
      <x:c r="F1013" s="139" t="str">
        <x:v>Piece</x:v>
      </x:c>
      <x:c r="G1013" s="139"/>
      <x:c r="H1013" s="139" t="str">
        <x:v>Not stated</x:v>
      </x:c>
      <x:c r="I1013" s="139" t="str">
        <x:v>PKR</x:v>
      </x:c>
      <x:c r="J1013" s="140" t="n">
        <x:v>7.5</x:v>
      </x:c>
      <x:c r="K1013" s="140" t="n">
        <x:v>5.5</x:v>
      </x:c>
      <x:c r="L1013" s="140" t="n">
        <x:v>7.5</x:v>
      </x:c>
      <x:c r="M1013" s="140" t="n">
        <x:v>5.5</x:v>
      </x:c>
      <x:c r="N1013" s="141" t="n">
        <x:f>L1013-M1013</x:f>
        <x:v>2</x:v>
      </x:c>
      <x:c r="O1013" s="142" t="n">
        <x:f>IF(L1013&gt;0,N1013/L1013,"")</x:f>
        <x:v>0.26666666666666666</x:v>
      </x:c>
      <x:c r="P1013" s="142" t="n">
        <x:f>IF(M1013&gt;0,N1013/M1013,"")</x:f>
        <x:v>0.36363636363636365</x:v>
      </x:c>
      <x:c r="Q1013" s="141" t="n">
        <x:f>ROUND(L1013*(1+'Assumptions'!$B$7)/'Assumptions'!$B$9,0)*'Assumptions'!$B$9</x:f>
        <x:v>10</x:v>
      </x:c>
      <x:c r="R1013" s="141" t="n">
        <x:f>Q1013-M1013</x:f>
        <x:v>4.5</x:v>
      </x:c>
      <x:c r="S1013" s="143" t="n">
        <x:f>'Assumptions'!$B$8</x:f>
        <x:v>12</x:v>
      </x:c>
      <x:c r="T1013" s="141" t="n">
        <x:f>N1013*S1013</x:f>
        <x:v>24</x:v>
      </x:c>
      <x:c r="U1013" s="139" t="str">
        <x:v>Source Valid</x:v>
      </x:c>
      <x:c r="V1013" s="139" t="str">
        <x:v>High</x:v>
      </x:c>
      <x:c r="W1013" s="147" t="str">
        <x:v>Source wholesale and buying prices retained</x:v>
      </x:c>
      <x:c r="X1013" s="139" t="str">
        <x:v>Ready</x:v>
      </x:c>
      <x:c r="Y1013" s="144" t="b">
        <x:v>1</x:v>
      </x:c>
      <x:c r="Z1013" s="139" t="str">
        <x:v>WS RATES.pdf</x:v>
      </x:c>
      <x:c r="AA1013" s="139" t="n">
        <x:v>29</x:v>
      </x:c>
      <x:c r="AB1013" s="139" t="n">
        <x:v>5</x:v>
      </x:c>
      <x:c r="AC1013" s="139" t="str">
        <x:v>LUDO DRUM (L)</x:v>
      </x:c>
      <x:c r="AD1013" s="145" t="n">
        <x:v>7.5</x:v>
      </x:c>
      <x:c r="AE1013" s="147" t="str">
        <x:v>Merged across PDFs — Exact/source-linked match</x:v>
      </x:c>
      <x:c r="AF1013" s="147" t="str">
        <x:v>Exact WS RATES.pdf name</x:v>
      </x:c>
      <x:c r="AG1013" s="147" t="str">
        <x:v>Exact WS RATES.pdf category</x:v>
      </x:c>
      <x:c r="AH1013" s="139" t="str">
        <x:v>WS-RATES:29:5</x:v>
      </x:c>
      <x:c r="AI1013" s="146"/>
      <x:c r="AJ1013" s="146"/>
      <x:c r="AK1013" s="146"/>
      <x:c r="AL1013" s="146"/>
      <x:c r="AM1013" s="146"/>
      <x:c r="AN1013" s="147" t="str"/>
    </x:row>
    <x:row r="1014">
      <x:c r="A1014" s="139" t="str">
        <x:v>RS-001013</x:v>
      </x:c>
      <x:c r="B1014" s="147" t="str">
        <x:v>QB CORRECTION PEN BOX</x:v>
      </x:c>
      <x:c r="C1014" s="139" t="str">
        <x:v>Correction pen</x:v>
      </x:c>
      <x:c r="D1014" s="139" t="str">
        <x:v>Both</x:v>
      </x:c>
      <x:c r="E1014" s="147" t="str">
        <x:v>From initial classified workbook</x:v>
      </x:c>
      <x:c r="F1014" s="139" t="str">
        <x:v>Box</x:v>
      </x:c>
      <x:c r="G1014" s="139"/>
      <x:c r="H1014" s="139" t="str">
        <x:v>Not stated</x:v>
      </x:c>
      <x:c r="I1014" s="139" t="str">
        <x:v>PKR</x:v>
      </x:c>
      <x:c r="J1014" s="140" t="n">
        <x:v>408</x:v>
      </x:c>
      <x:c r="K1014" s="140" t="n">
        <x:v>390</x:v>
      </x:c>
      <x:c r="L1014" s="140" t="n">
        <x:v>408</x:v>
      </x:c>
      <x:c r="M1014" s="140" t="n">
        <x:v>390</x:v>
      </x:c>
      <x:c r="N1014" s="141" t="n">
        <x:f>L1014-M1014</x:f>
        <x:v>18</x:v>
      </x:c>
      <x:c r="O1014" s="142" t="n">
        <x:f>IF(L1014&gt;0,N1014/L1014,"")</x:f>
        <x:v>0.04411764705882353</x:v>
      </x:c>
      <x:c r="P1014" s="142" t="n">
        <x:f>IF(M1014&gt;0,N1014/M1014,"")</x:f>
        <x:v>0.046153846153846156</x:v>
      </x:c>
      <x:c r="Q1014" s="141" t="n">
        <x:f>ROUND(L1014*(1+'Assumptions'!$B$7)/'Assumptions'!$B$9,0)*'Assumptions'!$B$9</x:f>
        <x:v>450</x:v>
      </x:c>
      <x:c r="R1014" s="141" t="n">
        <x:f>Q1014-M1014</x:f>
        <x:v>60</x:v>
      </x:c>
      <x:c r="S1014" s="143" t="n">
        <x:f>'Assumptions'!$B$8</x:f>
        <x:v>12</x:v>
      </x:c>
      <x:c r="T1014" s="141" t="n">
        <x:f>N1014*S1014</x:f>
        <x:v>216</x:v>
      </x:c>
      <x:c r="U1014" s="139" t="str">
        <x:v>Source Valid</x:v>
      </x:c>
      <x:c r="V1014" s="139" t="str">
        <x:v>High</x:v>
      </x:c>
      <x:c r="W1014" s="147" t="str">
        <x:v>Source wholesale and buying prices retained</x:v>
      </x:c>
      <x:c r="X1014" s="139" t="str">
        <x:v>Ready</x:v>
      </x:c>
      <x:c r="Y1014" s="144" t="b">
        <x:v>1</x:v>
      </x:c>
      <x:c r="Z1014" s="139" t="str">
        <x:v>WS RATES.pdf</x:v>
      </x:c>
      <x:c r="AA1014" s="139" t="n">
        <x:v>29</x:v>
      </x:c>
      <x:c r="AB1014" s="139" t="n">
        <x:v>6</x:v>
      </x:c>
      <x:c r="AC1014" s="139" t="str">
        <x:v>QB CORRECTION PEN BOX</x:v>
      </x:c>
      <x:c r="AD1014" s="145" t="n">
        <x:v>408</x:v>
      </x:c>
      <x:c r="AE1014" s="147" t="str">
        <x:v>Merged across PDFs — Exact/source-linked match</x:v>
      </x:c>
      <x:c r="AF1014" s="147" t="str">
        <x:v>Exact WS RATES.pdf name</x:v>
      </x:c>
      <x:c r="AG1014" s="147" t="str">
        <x:v>Exact WS RATES.pdf category</x:v>
      </x:c>
      <x:c r="AH1014" s="139" t="str">
        <x:v>WS-RATES:29:6</x:v>
      </x:c>
      <x:c r="AI1014" s="146"/>
      <x:c r="AJ1014" s="146"/>
      <x:c r="AK1014" s="146"/>
      <x:c r="AL1014" s="146"/>
      <x:c r="AM1014" s="146"/>
      <x:c r="AN1014" s="147" t="str"/>
    </x:row>
    <x:row r="1015">
      <x:c r="A1015" s="139" t="str">
        <x:v>RS-001014</x:v>
      </x:c>
      <x:c r="B1015" s="147" t="str">
        <x:v>PAPER RIGHT A4 70</x:v>
      </x:c>
      <x:c r="C1015" s="139" t="str">
        <x:v>PAPER WRITE</x:v>
      </x:c>
      <x:c r="D1015" s="139" t="str">
        <x:v>Both</x:v>
      </x:c>
      <x:c r="E1015" s="147" t="str">
        <x:v>From initial classified workbook</x:v>
      </x:c>
      <x:c r="F1015" s="139" t="str">
        <x:v>Piece</x:v>
      </x:c>
      <x:c r="G1015" s="139"/>
      <x:c r="H1015" s="139" t="str">
        <x:v>Not stated</x:v>
      </x:c>
      <x:c r="I1015" s="139" t="str">
        <x:v>PKR</x:v>
      </x:c>
      <x:c r="J1015" s="140" t="n">
        <x:v>910</x:v>
      </x:c>
      <x:c r="K1015" s="140" t="n">
        <x:v>882</x:v>
      </x:c>
      <x:c r="L1015" s="140" t="n">
        <x:v>910</x:v>
      </x:c>
      <x:c r="M1015" s="140" t="n">
        <x:v>882</x:v>
      </x:c>
      <x:c r="N1015" s="141" t="n">
        <x:f>L1015-M1015</x:f>
        <x:v>28</x:v>
      </x:c>
      <x:c r="O1015" s="142" t="n">
        <x:f>IF(L1015&gt;0,N1015/L1015,"")</x:f>
        <x:v>0.03076923076923077</x:v>
      </x:c>
      <x:c r="P1015" s="142" t="n">
        <x:f>IF(M1015&gt;0,N1015/M1015,"")</x:f>
        <x:v>0.031746031746031744</x:v>
      </x:c>
      <x:c r="Q1015" s="141" t="n">
        <x:f>ROUND(L1015*(1+'Assumptions'!$B$7)/'Assumptions'!$B$9,0)*'Assumptions'!$B$9</x:f>
        <x:v>1000</x:v>
      </x:c>
      <x:c r="R1015" s="141" t="n">
        <x:f>Q1015-M1015</x:f>
        <x:v>118</x:v>
      </x:c>
      <x:c r="S1015" s="143" t="n">
        <x:f>'Assumptions'!$B$8</x:f>
        <x:v>12</x:v>
      </x:c>
      <x:c r="T1015" s="141" t="n">
        <x:f>N1015*S1015</x:f>
        <x:v>336</x:v>
      </x:c>
      <x:c r="U1015" s="139" t="str">
        <x:v>Source Valid</x:v>
      </x:c>
      <x:c r="V1015" s="139" t="str">
        <x:v>High</x:v>
      </x:c>
      <x:c r="W1015" s="147" t="str">
        <x:v>Source wholesale and buying prices retained</x:v>
      </x:c>
      <x:c r="X1015" s="139" t="str">
        <x:v>Ready</x:v>
      </x:c>
      <x:c r="Y1015" s="144" t="b">
        <x:v>1</x:v>
      </x:c>
      <x:c r="Z1015" s="139" t="str">
        <x:v>WS RATES.pdf</x:v>
      </x:c>
      <x:c r="AA1015" s="139" t="n">
        <x:v>29</x:v>
      </x:c>
      <x:c r="AB1015" s="139" t="n">
        <x:v>7</x:v>
      </x:c>
      <x:c r="AC1015" s="139" t="str">
        <x:v>PAPER RIGHT A4 70</x:v>
      </x:c>
      <x:c r="AD1015" s="145" t="n">
        <x:v>910</x:v>
      </x:c>
      <x:c r="AE1015" s="147" t="str">
        <x:v>Merged across PDFs — Exact/source-linked match</x:v>
      </x:c>
      <x:c r="AF1015" s="147" t="str">
        <x:v>Exact WS RATES.pdf name</x:v>
      </x:c>
      <x:c r="AG1015" s="147" t="str">
        <x:v>Exact WS RATES.pdf category</x:v>
      </x:c>
      <x:c r="AH1015" s="139" t="str">
        <x:v>WS-RATES:29:7</x:v>
      </x:c>
      <x:c r="AI1015" s="146"/>
      <x:c r="AJ1015" s="146"/>
      <x:c r="AK1015" s="146"/>
      <x:c r="AL1015" s="146"/>
      <x:c r="AM1015" s="146"/>
      <x:c r="AN1015" s="147" t="str"/>
    </x:row>
    <x:row r="1016">
      <x:c r="A1016" s="139" t="str">
        <x:v>RS-001015</x:v>
      </x:c>
      <x:c r="B1016" s="147" t="str">
        <x:v>,PIANO CRYSTAL GEL</x:v>
      </x:c>
      <x:c r="C1016" s="139" t="str">
        <x:v>BALL POINT</x:v>
      </x:c>
      <x:c r="D1016" s="139" t="str">
        <x:v>Both</x:v>
      </x:c>
      <x:c r="E1016" s="147" t="str">
        <x:v>From initial classified workbook</x:v>
      </x:c>
      <x:c r="F1016" s="139" t="str">
        <x:v>Piece</x:v>
      </x:c>
      <x:c r="G1016" s="139"/>
      <x:c r="H1016" s="139" t="str">
        <x:v>Not stated</x:v>
      </x:c>
      <x:c r="I1016" s="139" t="str">
        <x:v>PKR</x:v>
      </x:c>
      <x:c r="J1016" s="140" t="n">
        <x:v>215</x:v>
      </x:c>
      <x:c r="K1016" s="140" t="n">
        <x:v>205</x:v>
      </x:c>
      <x:c r="L1016" s="140" t="n">
        <x:v>215</x:v>
      </x:c>
      <x:c r="M1016" s="140" t="n">
        <x:v>205</x:v>
      </x:c>
      <x:c r="N1016" s="141" t="n">
        <x:f>L1016-M1016</x:f>
        <x:v>10</x:v>
      </x:c>
      <x:c r="O1016" s="142" t="n">
        <x:f>IF(L1016&gt;0,N1016/L1016,"")</x:f>
        <x:v>0.046511627906976744</x:v>
      </x:c>
      <x:c r="P1016" s="142" t="n">
        <x:f>IF(M1016&gt;0,N1016/M1016,"")</x:f>
        <x:v>0.04878048780487805</x:v>
      </x:c>
      <x:c r="Q1016" s="141" t="n">
        <x:f>ROUND(L1016*(1+'Assumptions'!$B$7)/'Assumptions'!$B$9,0)*'Assumptions'!$B$9</x:f>
        <x:v>235</x:v>
      </x:c>
      <x:c r="R1016" s="141" t="n">
        <x:f>Q1016-M1016</x:f>
        <x:v>30</x:v>
      </x:c>
      <x:c r="S1016" s="143" t="n">
        <x:f>'Assumptions'!$B$8</x:f>
        <x:v>12</x:v>
      </x:c>
      <x:c r="T1016" s="141" t="n">
        <x:f>N1016*S1016</x:f>
        <x:v>120</x:v>
      </x:c>
      <x:c r="U1016" s="139" t="str">
        <x:v>Source Valid</x:v>
      </x:c>
      <x:c r="V1016" s="139" t="str">
        <x:v>High</x:v>
      </x:c>
      <x:c r="W1016" s="147" t="str">
        <x:v>Source wholesale and buying prices retained</x:v>
      </x:c>
      <x:c r="X1016" s="139" t="str">
        <x:v>Ready</x:v>
      </x:c>
      <x:c r="Y1016" s="144" t="b">
        <x:v>1</x:v>
      </x:c>
      <x:c r="Z1016" s="139" t="str">
        <x:v>WS RATES.pdf</x:v>
      </x:c>
      <x:c r="AA1016" s="139" t="n">
        <x:v>29</x:v>
      </x:c>
      <x:c r="AB1016" s="139" t="n">
        <x:v>8</x:v>
      </x:c>
      <x:c r="AC1016" s="139" t="str">
        <x:v>,PIANO CRYSTAL GEL</x:v>
      </x:c>
      <x:c r="AD1016" s="145" t="n">
        <x:v>215</x:v>
      </x:c>
      <x:c r="AE1016" s="147" t="str">
        <x:v>Merged across PDFs — Exact/source-linked match</x:v>
      </x:c>
      <x:c r="AF1016" s="147" t="str">
        <x:v>Exact WS RATES.pdf name</x:v>
      </x:c>
      <x:c r="AG1016" s="147" t="str">
        <x:v>Exact WS RATES.pdf category</x:v>
      </x:c>
      <x:c r="AH1016" s="139" t="str">
        <x:v>WS-RATES:29:8</x:v>
      </x:c>
      <x:c r="AI1016" s="146"/>
      <x:c r="AJ1016" s="146"/>
      <x:c r="AK1016" s="146"/>
      <x:c r="AL1016" s="146"/>
      <x:c r="AM1016" s="146"/>
      <x:c r="AN1016" s="147" t="str"/>
    </x:row>
    <x:row r="1017">
      <x:c r="A1017" s="139" t="str">
        <x:v>RS-001016</x:v>
      </x:c>
      <x:c r="B1017" s="147" t="str">
        <x:v>IMP PAPER</x:v>
      </x:c>
      <x:c r="C1017" s="139" t="str">
        <x:v>PAPER</x:v>
      </x:c>
      <x:c r="D1017" s="139" t="str">
        <x:v>Both</x:v>
      </x:c>
      <x:c r="E1017" s="147" t="str">
        <x:v>From initial classified workbook</x:v>
      </x:c>
      <x:c r="F1017" s="139" t="str">
        <x:v>Piece</x:v>
      </x:c>
      <x:c r="G1017" s="139"/>
      <x:c r="H1017" s="139" t="str">
        <x:v>Not stated</x:v>
      </x:c>
      <x:c r="I1017" s="139" t="str">
        <x:v>PKR</x:v>
      </x:c>
      <x:c r="J1017" s="140" t="n">
        <x:v>73</x:v>
      </x:c>
      <x:c r="K1017" s="140" t="n">
        <x:v>70</x:v>
      </x:c>
      <x:c r="L1017" s="140" t="n">
        <x:v>73</x:v>
      </x:c>
      <x:c r="M1017" s="140" t="n">
        <x:v>70</x:v>
      </x:c>
      <x:c r="N1017" s="141" t="n">
        <x:f>L1017-M1017</x:f>
        <x:v>3</x:v>
      </x:c>
      <x:c r="O1017" s="142" t="n">
        <x:f>IF(L1017&gt;0,N1017/L1017,"")</x:f>
        <x:v>0.0410958904109589</x:v>
      </x:c>
      <x:c r="P1017" s="142" t="n">
        <x:f>IF(M1017&gt;0,N1017/M1017,"")</x:f>
        <x:v>0.04285714285714286</x:v>
      </x:c>
      <x:c r="Q1017" s="141" t="n">
        <x:f>ROUND(L1017*(1+'Assumptions'!$B$7)/'Assumptions'!$B$9,0)*'Assumptions'!$B$9</x:f>
        <x:v>80</x:v>
      </x:c>
      <x:c r="R1017" s="141" t="n">
        <x:f>Q1017-M1017</x:f>
        <x:v>10</x:v>
      </x:c>
      <x:c r="S1017" s="143" t="n">
        <x:f>'Assumptions'!$B$8</x:f>
        <x:v>12</x:v>
      </x:c>
      <x:c r="T1017" s="141" t="n">
        <x:f>N1017*S1017</x:f>
        <x:v>36</x:v>
      </x:c>
      <x:c r="U1017" s="139" t="str">
        <x:v>Source Valid</x:v>
      </x:c>
      <x:c r="V1017" s="139" t="str">
        <x:v>High</x:v>
      </x:c>
      <x:c r="W1017" s="147" t="str">
        <x:v>Source wholesale and buying prices retained</x:v>
      </x:c>
      <x:c r="X1017" s="139" t="str">
        <x:v>Ready</x:v>
      </x:c>
      <x:c r="Y1017" s="144" t="b">
        <x:v>1</x:v>
      </x:c>
      <x:c r="Z1017" s="139" t="str">
        <x:v>WS RATES.pdf</x:v>
      </x:c>
      <x:c r="AA1017" s="139" t="n">
        <x:v>29</x:v>
      </x:c>
      <x:c r="AB1017" s="139" t="n">
        <x:v>9</x:v>
      </x:c>
      <x:c r="AC1017" s="139" t="str">
        <x:v>IMP PAPER</x:v>
      </x:c>
      <x:c r="AD1017" s="145" t="n">
        <x:v>73</x:v>
      </x:c>
      <x:c r="AE1017" s="147" t="str">
        <x:v>Merged across PDFs — Exact/source-linked match</x:v>
      </x:c>
      <x:c r="AF1017" s="147" t="str">
        <x:v>Exact WS RATES.pdf name</x:v>
      </x:c>
      <x:c r="AG1017" s="147" t="str">
        <x:v>Exact WS RATES.pdf category</x:v>
      </x:c>
      <x:c r="AH1017" s="139" t="str">
        <x:v>WS-RATES:29:9</x:v>
      </x:c>
      <x:c r="AI1017" s="146"/>
      <x:c r="AJ1017" s="146"/>
      <x:c r="AK1017" s="146"/>
      <x:c r="AL1017" s="146"/>
      <x:c r="AM1017" s="146"/>
      <x:c r="AN1017" s="147" t="str"/>
    </x:row>
    <x:row r="1018">
      <x:c r="A1018" s="139" t="str">
        <x:v>RS-001017</x:v>
      </x:c>
      <x:c r="B1018" s="147" t="str">
        <x:v>IMP PAPER CENTURY</x:v>
      </x:c>
      <x:c r="C1018" s="139" t="str">
        <x:v>PAPER</x:v>
      </x:c>
      <x:c r="D1018" s="139" t="str">
        <x:v>Both</x:v>
      </x:c>
      <x:c r="E1018" s="147" t="str">
        <x:v>From initial classified workbook</x:v>
      </x:c>
      <x:c r="F1018" s="139" t="str">
        <x:v>Piece</x:v>
      </x:c>
      <x:c r="G1018" s="139"/>
      <x:c r="H1018" s="139" t="str">
        <x:v>Not stated</x:v>
      </x:c>
      <x:c r="I1018" s="139" t="str">
        <x:v>PKR</x:v>
      </x:c>
      <x:c r="J1018" s="140" t="n">
        <x:v>90</x:v>
      </x:c>
      <x:c r="K1018" s="140" t="n">
        <x:v>86</x:v>
      </x:c>
      <x:c r="L1018" s="140" t="n">
        <x:v>90</x:v>
      </x:c>
      <x:c r="M1018" s="140" t="n">
        <x:v>86</x:v>
      </x:c>
      <x:c r="N1018" s="141" t="n">
        <x:f>L1018-M1018</x:f>
        <x:v>4</x:v>
      </x:c>
      <x:c r="O1018" s="142" t="n">
        <x:f>IF(L1018&gt;0,N1018/L1018,"")</x:f>
        <x:v>0.044444444444444446</x:v>
      </x:c>
      <x:c r="P1018" s="142" t="n">
        <x:f>IF(M1018&gt;0,N1018/M1018,"")</x:f>
        <x:v>0.046511627906976744</x:v>
      </x:c>
      <x:c r="Q1018" s="141" t="n">
        <x:f>ROUND(L1018*(1+'Assumptions'!$B$7)/'Assumptions'!$B$9,0)*'Assumptions'!$B$9</x:f>
        <x:v>100</x:v>
      </x:c>
      <x:c r="R1018" s="141" t="n">
        <x:f>Q1018-M1018</x:f>
        <x:v>14</x:v>
      </x:c>
      <x:c r="S1018" s="143" t="n">
        <x:f>'Assumptions'!$B$8</x:f>
        <x:v>12</x:v>
      </x:c>
      <x:c r="T1018" s="141" t="n">
        <x:f>N1018*S1018</x:f>
        <x:v>48</x:v>
      </x:c>
      <x:c r="U1018" s="139" t="str">
        <x:v>Source Valid</x:v>
      </x:c>
      <x:c r="V1018" s="139" t="str">
        <x:v>High</x:v>
      </x:c>
      <x:c r="W1018" s="147" t="str">
        <x:v>Source wholesale and buying prices retained</x:v>
      </x:c>
      <x:c r="X1018" s="139" t="str">
        <x:v>Ready</x:v>
      </x:c>
      <x:c r="Y1018" s="144" t="b">
        <x:v>1</x:v>
      </x:c>
      <x:c r="Z1018" s="139" t="str">
        <x:v>WS RATES.pdf</x:v>
      </x:c>
      <x:c r="AA1018" s="139" t="n">
        <x:v>29</x:v>
      </x:c>
      <x:c r="AB1018" s="139" t="n">
        <x:v>10</x:v>
      </x:c>
      <x:c r="AC1018" s="139" t="str">
        <x:v>IMP PAPER CENTURY</x:v>
      </x:c>
      <x:c r="AD1018" s="145" t="n">
        <x:v>90</x:v>
      </x:c>
      <x:c r="AE1018" s="147" t="str">
        <x:v>Merged across PDFs — Exact/source-linked match</x:v>
      </x:c>
      <x:c r="AF1018" s="147" t="str">
        <x:v>Exact WS RATES.pdf name</x:v>
      </x:c>
      <x:c r="AG1018" s="147" t="str">
        <x:v>Exact WS RATES.pdf category</x:v>
      </x:c>
      <x:c r="AH1018" s="139" t="str">
        <x:v>WS-RATES:29:10</x:v>
      </x:c>
      <x:c r="AI1018" s="146"/>
      <x:c r="AJ1018" s="146"/>
      <x:c r="AK1018" s="146"/>
      <x:c r="AL1018" s="146"/>
      <x:c r="AM1018" s="146"/>
      <x:c r="AN1018" s="147" t="str"/>
    </x:row>
    <x:row r="1019">
      <x:c r="A1019" s="139" t="str">
        <x:v>RS-001018</x:v>
      </x:c>
      <x:c r="B1019" s="147" t="str">
        <x:v>PAPER RIM 68gm</x:v>
      </x:c>
      <x:c r="C1019" s="139" t="str">
        <x:v>PAPER</x:v>
      </x:c>
      <x:c r="D1019" s="139" t="str">
        <x:v>Both</x:v>
      </x:c>
      <x:c r="E1019" s="147" t="str">
        <x:v>From initial classified workbook</x:v>
      </x:c>
      <x:c r="F1019" s="139" t="str">
        <x:v>Rim</x:v>
      </x:c>
      <x:c r="G1019" s="139"/>
      <x:c r="H1019" s="139" t="str">
        <x:v>Not stated</x:v>
      </x:c>
      <x:c r="I1019" s="139" t="str">
        <x:v>PKR</x:v>
      </x:c>
      <x:c r="J1019" s="140" t="n">
        <x:v>50</x:v>
      </x:c>
      <x:c r="K1019" s="140" t="n">
        <x:v>45</x:v>
      </x:c>
      <x:c r="L1019" s="140" t="n">
        <x:v>50</x:v>
      </x:c>
      <x:c r="M1019" s="140" t="n">
        <x:v>45</x:v>
      </x:c>
      <x:c r="N1019" s="141" t="n">
        <x:f>L1019-M1019</x:f>
        <x:v>5</x:v>
      </x:c>
      <x:c r="O1019" s="142" t="n">
        <x:f>IF(L1019&gt;0,N1019/L1019,"")</x:f>
        <x:v>0.1</x:v>
      </x:c>
      <x:c r="P1019" s="142" t="n">
        <x:f>IF(M1019&gt;0,N1019/M1019,"")</x:f>
        <x:v>0.1111111111111111</x:v>
      </x:c>
      <x:c r="Q1019" s="141" t="n">
        <x:f>ROUND(L1019*(1+'Assumptions'!$B$7)/'Assumptions'!$B$9,0)*'Assumptions'!$B$9</x:f>
        <x:v>55</x:v>
      </x:c>
      <x:c r="R1019" s="141" t="n">
        <x:f>Q1019-M1019</x:f>
        <x:v>10</x:v>
      </x:c>
      <x:c r="S1019" s="143" t="n">
        <x:f>'Assumptions'!$B$8</x:f>
        <x:v>12</x:v>
      </x:c>
      <x:c r="T1019" s="141" t="n">
        <x:f>N1019*S1019</x:f>
        <x:v>60</x:v>
      </x:c>
      <x:c r="U1019" s="139" t="str">
        <x:v>Source Valid</x:v>
      </x:c>
      <x:c r="V1019" s="139" t="str">
        <x:v>High</x:v>
      </x:c>
      <x:c r="W1019" s="147" t="str">
        <x:v>Source wholesale and buying prices retained</x:v>
      </x:c>
      <x:c r="X1019" s="139" t="str">
        <x:v>Ready</x:v>
      </x:c>
      <x:c r="Y1019" s="144" t="b">
        <x:v>1</x:v>
      </x:c>
      <x:c r="Z1019" s="139" t="str">
        <x:v>WS RATES.pdf</x:v>
      </x:c>
      <x:c r="AA1019" s="139" t="n">
        <x:v>29</x:v>
      </x:c>
      <x:c r="AB1019" s="139" t="n">
        <x:v>11</x:v>
      </x:c>
      <x:c r="AC1019" s="139" t="str">
        <x:v>PAPER RIM 68gm</x:v>
      </x:c>
      <x:c r="AD1019" s="145" t="n">
        <x:v>50</x:v>
      </x:c>
      <x:c r="AE1019" s="147" t="str">
        <x:v>Merged across PDFs — Exact/source-linked match</x:v>
      </x:c>
      <x:c r="AF1019" s="147" t="str">
        <x:v>Exact WS RATES.pdf name</x:v>
      </x:c>
      <x:c r="AG1019" s="147" t="str">
        <x:v>Exact WS RATES.pdf category</x:v>
      </x:c>
      <x:c r="AH1019" s="139" t="str">
        <x:v>WS-RATES:29:11</x:v>
      </x:c>
      <x:c r="AI1019" s="146"/>
      <x:c r="AJ1019" s="146"/>
      <x:c r="AK1019" s="146"/>
      <x:c r="AL1019" s="146"/>
      <x:c r="AM1019" s="146"/>
      <x:c r="AN1019" s="147" t="str"/>
    </x:row>
    <x:row r="1020">
      <x:c r="A1020" s="139" t="str">
        <x:v>RS-001019</x:v>
      </x:c>
      <x:c r="B1020" s="147" t="str">
        <x:v>PAPER RIM 53gm</x:v>
      </x:c>
      <x:c r="C1020" s="139" t="str">
        <x:v>PAPER</x:v>
      </x:c>
      <x:c r="D1020" s="139" t="str">
        <x:v>Both</x:v>
      </x:c>
      <x:c r="E1020" s="147" t="str">
        <x:v>From initial classified workbook</x:v>
      </x:c>
      <x:c r="F1020" s="139" t="str">
        <x:v>Rim</x:v>
      </x:c>
      <x:c r="G1020" s="139"/>
      <x:c r="H1020" s="139" t="str">
        <x:v>Not stated</x:v>
      </x:c>
      <x:c r="I1020" s="139" t="str">
        <x:v>PKR</x:v>
      </x:c>
      <x:c r="J1020" s="140" t="n">
        <x:v>30</x:v>
      </x:c>
      <x:c r="K1020" s="140" t="n">
        <x:v>26.5</x:v>
      </x:c>
      <x:c r="L1020" s="140" t="n">
        <x:v>30</x:v>
      </x:c>
      <x:c r="M1020" s="140" t="n">
        <x:v>26.5</x:v>
      </x:c>
      <x:c r="N1020" s="141" t="n">
        <x:f>L1020-M1020</x:f>
        <x:v>3.5</x:v>
      </x:c>
      <x:c r="O1020" s="142" t="n">
        <x:f>IF(L1020&gt;0,N1020/L1020,"")</x:f>
        <x:v>0.11666666666666667</x:v>
      </x:c>
      <x:c r="P1020" s="142" t="n">
        <x:f>IF(M1020&gt;0,N1020/M1020,"")</x:f>
        <x:v>0.1320754716981132</x:v>
      </x:c>
      <x:c r="Q1020" s="141" t="n">
        <x:f>ROUND(L1020*(1+'Assumptions'!$B$7)/'Assumptions'!$B$9,0)*'Assumptions'!$B$9</x:f>
        <x:v>35</x:v>
      </x:c>
      <x:c r="R1020" s="141" t="n">
        <x:f>Q1020-M1020</x:f>
        <x:v>8.5</x:v>
      </x:c>
      <x:c r="S1020" s="143" t="n">
        <x:f>'Assumptions'!$B$8</x:f>
        <x:v>12</x:v>
      </x:c>
      <x:c r="T1020" s="141" t="n">
        <x:f>N1020*S1020</x:f>
        <x:v>42</x:v>
      </x:c>
      <x:c r="U1020" s="139" t="str">
        <x:v>Source Valid</x:v>
      </x:c>
      <x:c r="V1020" s="139" t="str">
        <x:v>High</x:v>
      </x:c>
      <x:c r="W1020" s="147" t="str">
        <x:v>Source wholesale and buying prices retained</x:v>
      </x:c>
      <x:c r="X1020" s="139" t="str">
        <x:v>Ready</x:v>
      </x:c>
      <x:c r="Y1020" s="144" t="b">
        <x:v>1</x:v>
      </x:c>
      <x:c r="Z1020" s="139" t="str">
        <x:v>WS RATES.pdf</x:v>
      </x:c>
      <x:c r="AA1020" s="139" t="n">
        <x:v>29</x:v>
      </x:c>
      <x:c r="AB1020" s="139" t="n">
        <x:v>12</x:v>
      </x:c>
      <x:c r="AC1020" s="139" t="str">
        <x:v>PAPER RIM 53gm</x:v>
      </x:c>
      <x:c r="AD1020" s="145" t="n">
        <x:v>30</x:v>
      </x:c>
      <x:c r="AE1020" s="147" t="str">
        <x:v>Merged across PDFs — Exact/source-linked match</x:v>
      </x:c>
      <x:c r="AF1020" s="147" t="str">
        <x:v>Exact WS RATES.pdf name</x:v>
      </x:c>
      <x:c r="AG1020" s="147" t="str">
        <x:v>Exact WS RATES.pdf category</x:v>
      </x:c>
      <x:c r="AH1020" s="139" t="str">
        <x:v>WS-RATES:29:12</x:v>
      </x:c>
      <x:c r="AI1020" s="146"/>
      <x:c r="AJ1020" s="146"/>
      <x:c r="AK1020" s="146"/>
      <x:c r="AL1020" s="146"/>
      <x:c r="AM1020" s="146"/>
      <x:c r="AN1020" s="147" t="str"/>
    </x:row>
    <x:row r="1021">
      <x:c r="A1021" s="139" t="str">
        <x:v>RS-001020</x:v>
      </x:c>
      <x:c r="B1021" s="147" t="str">
        <x:v>LR 30 RING REGISTER</x:v>
      </x:c>
      <x:c r="C1021" s="139" t="str">
        <x:v>REGISTERS</x:v>
      </x:c>
      <x:c r="D1021" s="139" t="str">
        <x:v>Both</x:v>
      </x:c>
      <x:c r="E1021" s="147" t="str">
        <x:v>From initial classified workbook</x:v>
      </x:c>
      <x:c r="F1021" s="139" t="str">
        <x:v>Piece</x:v>
      </x:c>
      <x:c r="G1021" s="139"/>
      <x:c r="H1021" s="139" t="str">
        <x:v>Not stated</x:v>
      </x:c>
      <x:c r="I1021" s="139" t="str">
        <x:v>PKR</x:v>
      </x:c>
      <x:c r="J1021" s="140" t="n">
        <x:v>195</x:v>
      </x:c>
      <x:c r="K1021" s="140" t="n">
        <x:v>170</x:v>
      </x:c>
      <x:c r="L1021" s="140" t="n">
        <x:v>195</x:v>
      </x:c>
      <x:c r="M1021" s="140" t="n">
        <x:v>170</x:v>
      </x:c>
      <x:c r="N1021" s="141" t="n">
        <x:f>L1021-M1021</x:f>
        <x:v>25</x:v>
      </x:c>
      <x:c r="O1021" s="142" t="n">
        <x:f>IF(L1021&gt;0,N1021/L1021,"")</x:f>
        <x:v>0.1282051282051282</x:v>
      </x:c>
      <x:c r="P1021" s="142" t="n">
        <x:f>IF(M1021&gt;0,N1021/M1021,"")</x:f>
        <x:v>0.14705882352941177</x:v>
      </x:c>
      <x:c r="Q1021" s="141" t="n">
        <x:f>ROUND(L1021*(1+'Assumptions'!$B$7)/'Assumptions'!$B$9,0)*'Assumptions'!$B$9</x:f>
        <x:v>215</x:v>
      </x:c>
      <x:c r="R1021" s="141" t="n">
        <x:f>Q1021-M1021</x:f>
        <x:v>45</x:v>
      </x:c>
      <x:c r="S1021" s="143" t="n">
        <x:f>'Assumptions'!$B$8</x:f>
        <x:v>12</x:v>
      </x:c>
      <x:c r="T1021" s="141" t="n">
        <x:f>N1021*S1021</x:f>
        <x:v>300</x:v>
      </x:c>
      <x:c r="U1021" s="139" t="str">
        <x:v>Source Valid</x:v>
      </x:c>
      <x:c r="V1021" s="139" t="str">
        <x:v>High</x:v>
      </x:c>
      <x:c r="W1021" s="147" t="str">
        <x:v>Source wholesale and buying prices retained</x:v>
      </x:c>
      <x:c r="X1021" s="139" t="str">
        <x:v>Ready</x:v>
      </x:c>
      <x:c r="Y1021" s="144" t="b">
        <x:v>1</x:v>
      </x:c>
      <x:c r="Z1021" s="139" t="str">
        <x:v>WS RATES.pdf</x:v>
      </x:c>
      <x:c r="AA1021" s="139" t="n">
        <x:v>29</x:v>
      </x:c>
      <x:c r="AB1021" s="139" t="n">
        <x:v>13</x:v>
      </x:c>
      <x:c r="AC1021" s="139" t="str">
        <x:v>LR 30 RING REGISTER</x:v>
      </x:c>
      <x:c r="AD1021" s="145" t="n">
        <x:v>195</x:v>
      </x:c>
      <x:c r="AE1021" s="147" t="str">
        <x:v>Merged across PDFs — Exact/source-linked match</x:v>
      </x:c>
      <x:c r="AF1021" s="147" t="str">
        <x:v>Exact WS RATES.pdf name</x:v>
      </x:c>
      <x:c r="AG1021" s="147" t="str">
        <x:v>Exact WS RATES.pdf category</x:v>
      </x:c>
      <x:c r="AH1021" s="139" t="str">
        <x:v>WS-RATES:29:13</x:v>
      </x:c>
      <x:c r="AI1021" s="146"/>
      <x:c r="AJ1021" s="146"/>
      <x:c r="AK1021" s="146"/>
      <x:c r="AL1021" s="146"/>
      <x:c r="AM1021" s="146"/>
      <x:c r="AN1021" s="147" t="str"/>
    </x:row>
    <x:row r="1022">
      <x:c r="A1022" s="139" t="str">
        <x:v>RS-001021</x:v>
      </x:c>
      <x:c r="B1022" s="147" t="str">
        <x:v>LR 20 RING REGISTER</x:v>
      </x:c>
      <x:c r="C1022" s="139" t="str">
        <x:v>REGISTERS</x:v>
      </x:c>
      <x:c r="D1022" s="139" t="str">
        <x:v>Both</x:v>
      </x:c>
      <x:c r="E1022" s="147" t="str">
        <x:v>From initial classified workbook</x:v>
      </x:c>
      <x:c r="F1022" s="139" t="str">
        <x:v>Piece</x:v>
      </x:c>
      <x:c r="G1022" s="139"/>
      <x:c r="H1022" s="139" t="str">
        <x:v>Not stated</x:v>
      </x:c>
      <x:c r="I1022" s="139" t="str">
        <x:v>PKR</x:v>
      </x:c>
      <x:c r="J1022" s="140" t="n">
        <x:v>165</x:v>
      </x:c>
      <x:c r="K1022" s="140" t="n">
        <x:v>153</x:v>
      </x:c>
      <x:c r="L1022" s="140" t="n">
        <x:v>165</x:v>
      </x:c>
      <x:c r="M1022" s="140" t="n">
        <x:v>153</x:v>
      </x:c>
      <x:c r="N1022" s="141" t="n">
        <x:f>L1022-M1022</x:f>
        <x:v>12</x:v>
      </x:c>
      <x:c r="O1022" s="142" t="n">
        <x:f>IF(L1022&gt;0,N1022/L1022,"")</x:f>
        <x:v>0.07272727272727272</x:v>
      </x:c>
      <x:c r="P1022" s="142" t="n">
        <x:f>IF(M1022&gt;0,N1022/M1022,"")</x:f>
        <x:v>0.0784313725490196</x:v>
      </x:c>
      <x:c r="Q1022" s="141" t="n">
        <x:f>ROUND(L1022*(1+'Assumptions'!$B$7)/'Assumptions'!$B$9,0)*'Assumptions'!$B$9</x:f>
        <x:v>180</x:v>
      </x:c>
      <x:c r="R1022" s="141" t="n">
        <x:f>Q1022-M1022</x:f>
        <x:v>27</x:v>
      </x:c>
      <x:c r="S1022" s="143" t="n">
        <x:f>'Assumptions'!$B$8</x:f>
        <x:v>12</x:v>
      </x:c>
      <x:c r="T1022" s="141" t="n">
        <x:f>N1022*S1022</x:f>
        <x:v>144</x:v>
      </x:c>
      <x:c r="U1022" s="139" t="str">
        <x:v>Source Valid</x:v>
      </x:c>
      <x:c r="V1022" s="139" t="str">
        <x:v>High</x:v>
      </x:c>
      <x:c r="W1022" s="147" t="str">
        <x:v>Source wholesale and buying prices retained</x:v>
      </x:c>
      <x:c r="X1022" s="139" t="str">
        <x:v>Ready</x:v>
      </x:c>
      <x:c r="Y1022" s="144" t="b">
        <x:v>1</x:v>
      </x:c>
      <x:c r="Z1022" s="139" t="str">
        <x:v>WS RATES.pdf</x:v>
      </x:c>
      <x:c r="AA1022" s="139" t="n">
        <x:v>29</x:v>
      </x:c>
      <x:c r="AB1022" s="139" t="n">
        <x:v>14</x:v>
      </x:c>
      <x:c r="AC1022" s="139" t="str">
        <x:v>LR 20 RING REGISTER</x:v>
      </x:c>
      <x:c r="AD1022" s="145" t="n">
        <x:v>165</x:v>
      </x:c>
      <x:c r="AE1022" s="147" t="str">
        <x:v>Merged across PDFs — Exact/source-linked match</x:v>
      </x:c>
      <x:c r="AF1022" s="147" t="str">
        <x:v>Exact WS RATES.pdf name</x:v>
      </x:c>
      <x:c r="AG1022" s="147" t="str">
        <x:v>Exact WS RATES.pdf category</x:v>
      </x:c>
      <x:c r="AH1022" s="139" t="str">
        <x:v>WS-RATES:29:14</x:v>
      </x:c>
      <x:c r="AI1022" s="146"/>
      <x:c r="AJ1022" s="146"/>
      <x:c r="AK1022" s="146"/>
      <x:c r="AL1022" s="146"/>
      <x:c r="AM1022" s="146"/>
      <x:c r="AN1022" s="147" t="str"/>
    </x:row>
    <x:row r="1023">
      <x:c r="A1023" s="139" t="str">
        <x:v>RS-001022</x:v>
      </x:c>
      <x:c r="B1023" s="147" t="str">
        <x:v>LR 10 RING REGISTER</x:v>
      </x:c>
      <x:c r="C1023" s="139" t="str">
        <x:v>REGISTERS</x:v>
      </x:c>
      <x:c r="D1023" s="139" t="str">
        <x:v>Both</x:v>
      </x:c>
      <x:c r="E1023" s="147" t="str">
        <x:v>From initial classified workbook</x:v>
      </x:c>
      <x:c r="F1023" s="139" t="str">
        <x:v>Piece</x:v>
      </x:c>
      <x:c r="G1023" s="139"/>
      <x:c r="H1023" s="139" t="str">
        <x:v>Not stated</x:v>
      </x:c>
      <x:c r="I1023" s="139" t="str">
        <x:v>PKR</x:v>
      </x:c>
      <x:c r="J1023" s="140" t="n">
        <x:v>135</x:v>
      </x:c>
      <x:c r="K1023" s="140" t="n">
        <x:v>123</x:v>
      </x:c>
      <x:c r="L1023" s="140" t="n">
        <x:v>135</x:v>
      </x:c>
      <x:c r="M1023" s="140" t="n">
        <x:v>123</x:v>
      </x:c>
      <x:c r="N1023" s="141" t="n">
        <x:f>L1023-M1023</x:f>
        <x:v>12</x:v>
      </x:c>
      <x:c r="O1023" s="142" t="n">
        <x:f>IF(L1023&gt;0,N1023/L1023,"")</x:f>
        <x:v>0.08888888888888889</x:v>
      </x:c>
      <x:c r="P1023" s="142" t="n">
        <x:f>IF(M1023&gt;0,N1023/M1023,"")</x:f>
        <x:v>0.0975609756097561</x:v>
      </x:c>
      <x:c r="Q1023" s="141" t="n">
        <x:f>ROUND(L1023*(1+'Assumptions'!$B$7)/'Assumptions'!$B$9,0)*'Assumptions'!$B$9</x:f>
        <x:v>150</x:v>
      </x:c>
      <x:c r="R1023" s="141" t="n">
        <x:f>Q1023-M1023</x:f>
        <x:v>27</x:v>
      </x:c>
      <x:c r="S1023" s="143" t="n">
        <x:f>'Assumptions'!$B$8</x:f>
        <x:v>12</x:v>
      </x:c>
      <x:c r="T1023" s="141" t="n">
        <x:f>N1023*S1023</x:f>
        <x:v>144</x:v>
      </x:c>
      <x:c r="U1023" s="139" t="str">
        <x:v>Source Valid</x:v>
      </x:c>
      <x:c r="V1023" s="139" t="str">
        <x:v>High</x:v>
      </x:c>
      <x:c r="W1023" s="147" t="str">
        <x:v>Source wholesale and buying prices retained</x:v>
      </x:c>
      <x:c r="X1023" s="139" t="str">
        <x:v>Ready</x:v>
      </x:c>
      <x:c r="Y1023" s="144" t="b">
        <x:v>1</x:v>
      </x:c>
      <x:c r="Z1023" s="139" t="str">
        <x:v>WS RATES.pdf</x:v>
      </x:c>
      <x:c r="AA1023" s="139" t="n">
        <x:v>29</x:v>
      </x:c>
      <x:c r="AB1023" s="139" t="n">
        <x:v>15</x:v>
      </x:c>
      <x:c r="AC1023" s="139" t="str">
        <x:v>LR 10 RING REGISTER</x:v>
      </x:c>
      <x:c r="AD1023" s="145" t="n">
        <x:v>135</x:v>
      </x:c>
      <x:c r="AE1023" s="147" t="str">
        <x:v>Merged across PDFs — Exact/source-linked match</x:v>
      </x:c>
      <x:c r="AF1023" s="147" t="str">
        <x:v>Exact WS RATES.pdf name</x:v>
      </x:c>
      <x:c r="AG1023" s="147" t="str">
        <x:v>Exact WS RATES.pdf category</x:v>
      </x:c>
      <x:c r="AH1023" s="139" t="str">
        <x:v>WS-RATES:29:15</x:v>
      </x:c>
      <x:c r="AI1023" s="146"/>
      <x:c r="AJ1023" s="146"/>
      <x:c r="AK1023" s="146"/>
      <x:c r="AL1023" s="146"/>
      <x:c r="AM1023" s="146"/>
      <x:c r="AN1023" s="147" t="str"/>
    </x:row>
    <x:row r="1024">
      <x:c r="A1024" s="139" t="str">
        <x:v>RS-001023</x:v>
      </x:c>
      <x:c r="B1024" s="147" t="str">
        <x:v>300 SARFRAZ REGISTER</x:v>
      </x:c>
      <x:c r="C1024" s="139" t="str">
        <x:v>REGISTERS</x:v>
      </x:c>
      <x:c r="D1024" s="139" t="str">
        <x:v>Both</x:v>
      </x:c>
      <x:c r="E1024" s="147" t="str">
        <x:v>From initial classified workbook</x:v>
      </x:c>
      <x:c r="F1024" s="139" t="str">
        <x:v>Piece</x:v>
      </x:c>
      <x:c r="G1024" s="139"/>
      <x:c r="H1024" s="139" t="str">
        <x:v>Not stated</x:v>
      </x:c>
      <x:c r="I1024" s="139" t="str">
        <x:v>PKR</x:v>
      </x:c>
      <x:c r="J1024" s="140" t="n">
        <x:v>270</x:v>
      </x:c>
      <x:c r="K1024" s="140" t="n">
        <x:v>255</x:v>
      </x:c>
      <x:c r="L1024" s="140" t="n">
        <x:v>270</x:v>
      </x:c>
      <x:c r="M1024" s="140" t="n">
        <x:v>255</x:v>
      </x:c>
      <x:c r="N1024" s="141" t="n">
        <x:f>L1024-M1024</x:f>
        <x:v>15</x:v>
      </x:c>
      <x:c r="O1024" s="142" t="n">
        <x:f>IF(L1024&gt;0,N1024/L1024,"")</x:f>
        <x:v>0.05555555555555555</x:v>
      </x:c>
      <x:c r="P1024" s="142" t="n">
        <x:f>IF(M1024&gt;0,N1024/M1024,"")</x:f>
        <x:v>0.058823529411764705</x:v>
      </x:c>
      <x:c r="Q1024" s="141" t="n">
        <x:f>ROUND(L1024*(1+'Assumptions'!$B$7)/'Assumptions'!$B$9,0)*'Assumptions'!$B$9</x:f>
        <x:v>295</x:v>
      </x:c>
      <x:c r="R1024" s="141" t="n">
        <x:f>Q1024-M1024</x:f>
        <x:v>40</x:v>
      </x:c>
      <x:c r="S1024" s="143" t="n">
        <x:f>'Assumptions'!$B$8</x:f>
        <x:v>12</x:v>
      </x:c>
      <x:c r="T1024" s="141" t="n">
        <x:f>N1024*S1024</x:f>
        <x:v>180</x:v>
      </x:c>
      <x:c r="U1024" s="139" t="str">
        <x:v>Source Valid</x:v>
      </x:c>
      <x:c r="V1024" s="139" t="str">
        <x:v>High</x:v>
      </x:c>
      <x:c r="W1024" s="147" t="str">
        <x:v>Source wholesale and buying prices retained</x:v>
      </x:c>
      <x:c r="X1024" s="139" t="str">
        <x:v>Ready</x:v>
      </x:c>
      <x:c r="Y1024" s="144" t="b">
        <x:v>1</x:v>
      </x:c>
      <x:c r="Z1024" s="139" t="str">
        <x:v>WS RATES.pdf</x:v>
      </x:c>
      <x:c r="AA1024" s="139" t="n">
        <x:v>29</x:v>
      </x:c>
      <x:c r="AB1024" s="139" t="n">
        <x:v>16</x:v>
      </x:c>
      <x:c r="AC1024" s="139" t="str">
        <x:v>300 SARFRAZ REGISTER</x:v>
      </x:c>
      <x:c r="AD1024" s="145" t="n">
        <x:v>270</x:v>
      </x:c>
      <x:c r="AE1024" s="147" t="str">
        <x:v>Merged across PDFs — Exact/source-linked match</x:v>
      </x:c>
      <x:c r="AF1024" s="147" t="str">
        <x:v>Exact WS RATES.pdf name</x:v>
      </x:c>
      <x:c r="AG1024" s="147" t="str">
        <x:v>Exact WS RATES.pdf category</x:v>
      </x:c>
      <x:c r="AH1024" s="139" t="str">
        <x:v>WS-RATES:29:16</x:v>
      </x:c>
      <x:c r="AI1024" s="146"/>
      <x:c r="AJ1024" s="146"/>
      <x:c r="AK1024" s="146"/>
      <x:c r="AL1024" s="146"/>
      <x:c r="AM1024" s="146"/>
      <x:c r="AN1024" s="147" t="str"/>
    </x:row>
    <x:row r="1025">
      <x:c r="A1025" s="139" t="str">
        <x:v>RS-001024</x:v>
      </x:c>
      <x:c r="B1025" s="147" t="str">
        <x:v>600 SARFRAZ REGISTER</x:v>
      </x:c>
      <x:c r="C1025" s="139" t="str">
        <x:v>REGISTERS</x:v>
      </x:c>
      <x:c r="D1025" s="139" t="str">
        <x:v>Both</x:v>
      </x:c>
      <x:c r="E1025" s="147" t="str">
        <x:v>From initial classified workbook</x:v>
      </x:c>
      <x:c r="F1025" s="139" t="str">
        <x:v>Piece</x:v>
      </x:c>
      <x:c r="G1025" s="139"/>
      <x:c r="H1025" s="139" t="str">
        <x:v>Not stated</x:v>
      </x:c>
      <x:c r="I1025" s="139" t="str">
        <x:v>PKR</x:v>
      </x:c>
      <x:c r="J1025" s="140" t="n">
        <x:v>240</x:v>
      </x:c>
      <x:c r="K1025" s="140" t="n">
        <x:v>235</x:v>
      </x:c>
      <x:c r="L1025" s="140" t="n">
        <x:v>240</x:v>
      </x:c>
      <x:c r="M1025" s="140" t="n">
        <x:v>235</x:v>
      </x:c>
      <x:c r="N1025" s="141" t="n">
        <x:f>L1025-M1025</x:f>
        <x:v>5</x:v>
      </x:c>
      <x:c r="O1025" s="142" t="n">
        <x:f>IF(L1025&gt;0,N1025/L1025,"")</x:f>
        <x:v>0.020833333333333332</x:v>
      </x:c>
      <x:c r="P1025" s="142" t="n">
        <x:f>IF(M1025&gt;0,N1025/M1025,"")</x:f>
        <x:v>0.02127659574468085</x:v>
      </x:c>
      <x:c r="Q1025" s="141" t="n">
        <x:f>ROUND(L1025*(1+'Assumptions'!$B$7)/'Assumptions'!$B$9,0)*'Assumptions'!$B$9</x:f>
        <x:v>265</x:v>
      </x:c>
      <x:c r="R1025" s="141" t="n">
        <x:f>Q1025-M1025</x:f>
        <x:v>30</x:v>
      </x:c>
      <x:c r="S1025" s="143" t="n">
        <x:f>'Assumptions'!$B$8</x:f>
        <x:v>12</x:v>
      </x:c>
      <x:c r="T1025" s="141" t="n">
        <x:f>N1025*S1025</x:f>
        <x:v>60</x:v>
      </x:c>
      <x:c r="U1025" s="139" t="str">
        <x:v>Source Valid</x:v>
      </x:c>
      <x:c r="V1025" s="139" t="str">
        <x:v>High</x:v>
      </x:c>
      <x:c r="W1025" s="147" t="str">
        <x:v>Source wholesale and buying prices retained</x:v>
      </x:c>
      <x:c r="X1025" s="139" t="str">
        <x:v>Ready</x:v>
      </x:c>
      <x:c r="Y1025" s="144" t="b">
        <x:v>1</x:v>
      </x:c>
      <x:c r="Z1025" s="139" t="str">
        <x:v>WS RATES.pdf</x:v>
      </x:c>
      <x:c r="AA1025" s="139" t="n">
        <x:v>29</x:v>
      </x:c>
      <x:c r="AB1025" s="139" t="n">
        <x:v>17</x:v>
      </x:c>
      <x:c r="AC1025" s="139" t="str">
        <x:v>600 SARFRAZ REGISTER</x:v>
      </x:c>
      <x:c r="AD1025" s="145" t="n">
        <x:v>240</x:v>
      </x:c>
      <x:c r="AE1025" s="147" t="str">
        <x:v>Merged across PDFs — Exact/source-linked match</x:v>
      </x:c>
      <x:c r="AF1025" s="147" t="str">
        <x:v>Exact WS RATES.pdf name</x:v>
      </x:c>
      <x:c r="AG1025" s="147" t="str">
        <x:v>Exact WS RATES.pdf category</x:v>
      </x:c>
      <x:c r="AH1025" s="139" t="str">
        <x:v>WS-RATES:29:17</x:v>
      </x:c>
      <x:c r="AI1025" s="146"/>
      <x:c r="AJ1025" s="146"/>
      <x:c r="AK1025" s="146"/>
      <x:c r="AL1025" s="146"/>
      <x:c r="AM1025" s="146"/>
      <x:c r="AN1025" s="147" t="str"/>
    </x:row>
    <x:row r="1026">
      <x:c r="A1026" s="139" t="str">
        <x:v>RS-001025</x:v>
      </x:c>
      <x:c r="B1026" s="147" t="str">
        <x:v>240 NUMBER RAZA REGISTER LAR</x:v>
      </x:c>
      <x:c r="C1026" s="139" t="str">
        <x:v>REGISTERS</x:v>
      </x:c>
      <x:c r="D1026" s="139" t="str">
        <x:v>Both</x:v>
      </x:c>
      <x:c r="E1026" s="147" t="str">
        <x:v>From initial classified workbook</x:v>
      </x:c>
      <x:c r="F1026" s="139" t="str">
        <x:v>Piece</x:v>
      </x:c>
      <x:c r="G1026" s="139"/>
      <x:c r="H1026" s="139" t="str">
        <x:v>Not stated</x:v>
      </x:c>
      <x:c r="I1026" s="139" t="str">
        <x:v>PKR</x:v>
      </x:c>
      <x:c r="J1026" s="140" t="n">
        <x:v>120</x:v>
      </x:c>
      <x:c r="K1026" s="140" t="n">
        <x:v>119</x:v>
      </x:c>
      <x:c r="L1026" s="140" t="n">
        <x:v>120</x:v>
      </x:c>
      <x:c r="M1026" s="140" t="n">
        <x:v>119</x:v>
      </x:c>
      <x:c r="N1026" s="141" t="n">
        <x:f>L1026-M1026</x:f>
        <x:v>1</x:v>
      </x:c>
      <x:c r="O1026" s="142" t="n">
        <x:f>IF(L1026&gt;0,N1026/L1026,"")</x:f>
        <x:v>0.008333333333333333</x:v>
      </x:c>
      <x:c r="P1026" s="142" t="n">
        <x:f>IF(M1026&gt;0,N1026/M1026,"")</x:f>
        <x:v>0.008403361344537815</x:v>
      </x:c>
      <x:c r="Q1026" s="141" t="n">
        <x:f>ROUND(L1026*(1+'Assumptions'!$B$7)/'Assumptions'!$B$9,0)*'Assumptions'!$B$9</x:f>
        <x:v>130</x:v>
      </x:c>
      <x:c r="R1026" s="141" t="n">
        <x:f>Q1026-M1026</x:f>
        <x:v>11</x:v>
      </x:c>
      <x:c r="S1026" s="143" t="n">
        <x:f>'Assumptions'!$B$8</x:f>
        <x:v>12</x:v>
      </x:c>
      <x:c r="T1026" s="141" t="n">
        <x:f>N1026*S1026</x:f>
        <x:v>12</x:v>
      </x:c>
      <x:c r="U1026" s="139" t="str">
        <x:v>Source Valid</x:v>
      </x:c>
      <x:c r="V1026" s="139" t="str">
        <x:v>High</x:v>
      </x:c>
      <x:c r="W1026" s="147" t="str">
        <x:v>Source wholesale and buying prices retained</x:v>
      </x:c>
      <x:c r="X1026" s="139" t="str">
        <x:v>Ready</x:v>
      </x:c>
      <x:c r="Y1026" s="144" t="b">
        <x:v>1</x:v>
      </x:c>
      <x:c r="Z1026" s="139" t="str">
        <x:v>WS RATES.pdf</x:v>
      </x:c>
      <x:c r="AA1026" s="139" t="n">
        <x:v>29</x:v>
      </x:c>
      <x:c r="AB1026" s="139" t="n">
        <x:v>18</x:v>
      </x:c>
      <x:c r="AC1026" s="139" t="str">
        <x:v>240 NUMBER RAZA REGISTE</x:v>
      </x:c>
      <x:c r="AD1026" s="145" t="n">
        <x:v>120</x:v>
      </x:c>
      <x:c r="AE1026" s="147" t="str">
        <x:v>Merged across PDFs — Truncated-name completion</x:v>
      </x:c>
      <x:c r="AF1026" s="147" t="str">
        <x:v>Completed/updated from WS RATES.pdf</x:v>
      </x:c>
      <x:c r="AG1026" s="147" t="str">
        <x:v>Exact WS RATES.pdf category</x:v>
      </x:c>
      <x:c r="AH1026" s="139" t="str">
        <x:v>WS-RATES:29:18</x:v>
      </x:c>
      <x:c r="AI1026" s="146"/>
      <x:c r="AJ1026" s="146"/>
      <x:c r="AK1026" s="146"/>
      <x:c r="AL1026" s="146"/>
      <x:c r="AM1026" s="146"/>
      <x:c r="AN1026" s="147" t="str"/>
    </x:row>
    <x:row r="1027">
      <x:c r="A1027" s="139" t="str">
        <x:v>RS-001026</x:v>
      </x:c>
      <x:c r="B1027" s="147" t="str">
        <x:v>50 NUMBER RAZA REGISTER (L)</x:v>
      </x:c>
      <x:c r="C1027" s="139" t="str">
        <x:v>REGISTERS</x:v>
      </x:c>
      <x:c r="D1027" s="139" t="str">
        <x:v>Both</x:v>
      </x:c>
      <x:c r="E1027" s="147" t="str">
        <x:v>From initial classified workbook</x:v>
      </x:c>
      <x:c r="F1027" s="139" t="str">
        <x:v>Piece</x:v>
      </x:c>
      <x:c r="G1027" s="139"/>
      <x:c r="H1027" s="139" t="str">
        <x:v>Not stated</x:v>
      </x:c>
      <x:c r="I1027" s="139" t="str">
        <x:v>PKR</x:v>
      </x:c>
      <x:c r="J1027" s="140" t="n">
        <x:v>270</x:v>
      </x:c>
      <x:c r="K1027" s="140" t="n">
        <x:v>269</x:v>
      </x:c>
      <x:c r="L1027" s="140" t="n">
        <x:v>270</x:v>
      </x:c>
      <x:c r="M1027" s="140" t="n">
        <x:v>269</x:v>
      </x:c>
      <x:c r="N1027" s="141" t="n">
        <x:f>L1027-M1027</x:f>
        <x:v>1</x:v>
      </x:c>
      <x:c r="O1027" s="142" t="n">
        <x:f>IF(L1027&gt;0,N1027/L1027,"")</x:f>
        <x:v>0.003703703703703704</x:v>
      </x:c>
      <x:c r="P1027" s="142" t="n">
        <x:f>IF(M1027&gt;0,N1027/M1027,"")</x:f>
        <x:v>0.0037174721189591076</x:v>
      </x:c>
      <x:c r="Q1027" s="141" t="n">
        <x:f>ROUND(L1027*(1+'Assumptions'!$B$7)/'Assumptions'!$B$9,0)*'Assumptions'!$B$9</x:f>
        <x:v>295</x:v>
      </x:c>
      <x:c r="R1027" s="141" t="n">
        <x:f>Q1027-M1027</x:f>
        <x:v>26</x:v>
      </x:c>
      <x:c r="S1027" s="143" t="n">
        <x:f>'Assumptions'!$B$8</x:f>
        <x:v>12</x:v>
      </x:c>
      <x:c r="T1027" s="141" t="n">
        <x:f>N1027*S1027</x:f>
        <x:v>12</x:v>
      </x:c>
      <x:c r="U1027" s="139" t="str">
        <x:v>Source Valid</x:v>
      </x:c>
      <x:c r="V1027" s="139" t="str">
        <x:v>High</x:v>
      </x:c>
      <x:c r="W1027" s="147" t="str">
        <x:v>Source wholesale and buying prices retained</x:v>
      </x:c>
      <x:c r="X1027" s="139" t="str">
        <x:v>Ready</x:v>
      </x:c>
      <x:c r="Y1027" s="144" t="b">
        <x:v>1</x:v>
      </x:c>
      <x:c r="Z1027" s="139" t="str">
        <x:v>WS RATES.pdf</x:v>
      </x:c>
      <x:c r="AA1027" s="139" t="n">
        <x:v>29</x:v>
      </x:c>
      <x:c r="AB1027" s="139" t="n">
        <x:v>19</x:v>
      </x:c>
      <x:c r="AC1027" s="139" t="str">
        <x:v>50 NUMBER RAZA REGISTER</x:v>
      </x:c>
      <x:c r="AD1027" s="145" t="n">
        <x:v>270</x:v>
      </x:c>
      <x:c r="AE1027" s="147" t="str">
        <x:v>Merged across PDFs — Truncated-name completion</x:v>
      </x:c>
      <x:c r="AF1027" s="147" t="str">
        <x:v>Completed/updated from WS RATES.pdf</x:v>
      </x:c>
      <x:c r="AG1027" s="147" t="str">
        <x:v>Exact WS RATES.pdf category</x:v>
      </x:c>
      <x:c r="AH1027" s="139" t="str">
        <x:v>WS-RATES:29:19</x:v>
      </x:c>
      <x:c r="AI1027" s="146"/>
      <x:c r="AJ1027" s="146"/>
      <x:c r="AK1027" s="146"/>
      <x:c r="AL1027" s="146"/>
      <x:c r="AM1027" s="146"/>
      <x:c r="AN1027" s="147" t="str"/>
    </x:row>
    <x:row r="1028">
      <x:c r="A1028" s="139" t="str">
        <x:v>RS-001027</x:v>
      </x:c>
      <x:c r="B1028" s="147" t="str">
        <x:v>30 NUMBER RAZA REGISTER (L)</x:v>
      </x:c>
      <x:c r="C1028" s="139" t="str">
        <x:v>REGISTERS</x:v>
      </x:c>
      <x:c r="D1028" s="139" t="str">
        <x:v>Both</x:v>
      </x:c>
      <x:c r="E1028" s="147" t="str">
        <x:v>From initial classified workbook</x:v>
      </x:c>
      <x:c r="F1028" s="139" t="str">
        <x:v>Piece</x:v>
      </x:c>
      <x:c r="G1028" s="139"/>
      <x:c r="H1028" s="139" t="str">
        <x:v>Not stated</x:v>
      </x:c>
      <x:c r="I1028" s="139" t="str">
        <x:v>PKR</x:v>
      </x:c>
      <x:c r="J1028" s="140" t="n">
        <x:v>205</x:v>
      </x:c>
      <x:c r="K1028" s="140" t="n">
        <x:v>195</x:v>
      </x:c>
      <x:c r="L1028" s="140" t="n">
        <x:v>205</x:v>
      </x:c>
      <x:c r="M1028" s="140" t="n">
        <x:v>195</x:v>
      </x:c>
      <x:c r="N1028" s="141" t="n">
        <x:f>L1028-M1028</x:f>
        <x:v>10</x:v>
      </x:c>
      <x:c r="O1028" s="142" t="n">
        <x:f>IF(L1028&gt;0,N1028/L1028,"")</x:f>
        <x:v>0.04878048780487805</x:v>
      </x:c>
      <x:c r="P1028" s="142" t="n">
        <x:f>IF(M1028&gt;0,N1028/M1028,"")</x:f>
        <x:v>0.05128205128205128</x:v>
      </x:c>
      <x:c r="Q1028" s="141" t="n">
        <x:f>ROUND(L1028*(1+'Assumptions'!$B$7)/'Assumptions'!$B$9,0)*'Assumptions'!$B$9</x:f>
        <x:v>225</x:v>
      </x:c>
      <x:c r="R1028" s="141" t="n">
        <x:f>Q1028-M1028</x:f>
        <x:v>30</x:v>
      </x:c>
      <x:c r="S1028" s="143" t="n">
        <x:f>'Assumptions'!$B$8</x:f>
        <x:v>12</x:v>
      </x:c>
      <x:c r="T1028" s="141" t="n">
        <x:f>N1028*S1028</x:f>
        <x:v>120</x:v>
      </x:c>
      <x:c r="U1028" s="139" t="str">
        <x:v>Source Valid</x:v>
      </x:c>
      <x:c r="V1028" s="139" t="str">
        <x:v>High</x:v>
      </x:c>
      <x:c r="W1028" s="147" t="str">
        <x:v>Source wholesale and buying prices retained</x:v>
      </x:c>
      <x:c r="X1028" s="139" t="str">
        <x:v>Ready</x:v>
      </x:c>
      <x:c r="Y1028" s="144" t="b">
        <x:v>1</x:v>
      </x:c>
      <x:c r="Z1028" s="139" t="str">
        <x:v>WS RATES.pdf</x:v>
      </x:c>
      <x:c r="AA1028" s="139" t="n">
        <x:v>29</x:v>
      </x:c>
      <x:c r="AB1028" s="139" t="n">
        <x:v>20</x:v>
      </x:c>
      <x:c r="AC1028" s="139" t="str">
        <x:v>30 NUMBER RAZA REGISTER</x:v>
      </x:c>
      <x:c r="AD1028" s="145" t="n">
        <x:v>205</x:v>
      </x:c>
      <x:c r="AE1028" s="147" t="str">
        <x:v>Merged across PDFs — Truncated-name completion</x:v>
      </x:c>
      <x:c r="AF1028" s="147" t="str">
        <x:v>Completed/updated from WS RATES.pdf</x:v>
      </x:c>
      <x:c r="AG1028" s="147" t="str">
        <x:v>Exact WS RATES.pdf category</x:v>
      </x:c>
      <x:c r="AH1028" s="139" t="str">
        <x:v>WS-RATES:29:20</x:v>
      </x:c>
      <x:c r="AI1028" s="146"/>
      <x:c r="AJ1028" s="146"/>
      <x:c r="AK1028" s="146"/>
      <x:c r="AL1028" s="146"/>
      <x:c r="AM1028" s="146"/>
      <x:c r="AN1028" s="147" t="str"/>
    </x:row>
    <x:row r="1029">
      <x:c r="A1029" s="139" t="str">
        <x:v>RS-001028</x:v>
      </x:c>
      <x:c r="B1029" s="147" t="str">
        <x:v>20 NUMBER RAZA REGISTER (L)</x:v>
      </x:c>
      <x:c r="C1029" s="139" t="str">
        <x:v>REGISTERS</x:v>
      </x:c>
      <x:c r="D1029" s="139" t="str">
        <x:v>Both</x:v>
      </x:c>
      <x:c r="E1029" s="147" t="str">
        <x:v>From initial classified workbook</x:v>
      </x:c>
      <x:c r="F1029" s="139" t="str">
        <x:v>Piece</x:v>
      </x:c>
      <x:c r="G1029" s="139"/>
      <x:c r="H1029" s="139" t="str">
        <x:v>Not stated</x:v>
      </x:c>
      <x:c r="I1029" s="139" t="str">
        <x:v>PKR</x:v>
      </x:c>
      <x:c r="J1029" s="140" t="n">
        <x:v>165</x:v>
      </x:c>
      <x:c r="K1029" s="140" t="n">
        <x:v>160</x:v>
      </x:c>
      <x:c r="L1029" s="140" t="n">
        <x:v>165</x:v>
      </x:c>
      <x:c r="M1029" s="140" t="n">
        <x:v>160</x:v>
      </x:c>
      <x:c r="N1029" s="141" t="n">
        <x:f>L1029-M1029</x:f>
        <x:v>5</x:v>
      </x:c>
      <x:c r="O1029" s="142" t="n">
        <x:f>IF(L1029&gt;0,N1029/L1029,"")</x:f>
        <x:v>0.030303030303030304</x:v>
      </x:c>
      <x:c r="P1029" s="142" t="n">
        <x:f>IF(M1029&gt;0,N1029/M1029,"")</x:f>
        <x:v>0.03125</x:v>
      </x:c>
      <x:c r="Q1029" s="141" t="n">
        <x:f>ROUND(L1029*(1+'Assumptions'!$B$7)/'Assumptions'!$B$9,0)*'Assumptions'!$B$9</x:f>
        <x:v>180</x:v>
      </x:c>
      <x:c r="R1029" s="141" t="n">
        <x:f>Q1029-M1029</x:f>
        <x:v>20</x:v>
      </x:c>
      <x:c r="S1029" s="143" t="n">
        <x:f>'Assumptions'!$B$8</x:f>
        <x:v>12</x:v>
      </x:c>
      <x:c r="T1029" s="141" t="n">
        <x:f>N1029*S1029</x:f>
        <x:v>60</x:v>
      </x:c>
      <x:c r="U1029" s="139" t="str">
        <x:v>Source Valid</x:v>
      </x:c>
      <x:c r="V1029" s="139" t="str">
        <x:v>High</x:v>
      </x:c>
      <x:c r="W1029" s="147" t="str">
        <x:v>Source wholesale and buying prices retained</x:v>
      </x:c>
      <x:c r="X1029" s="139" t="str">
        <x:v>Ready</x:v>
      </x:c>
      <x:c r="Y1029" s="144" t="b">
        <x:v>1</x:v>
      </x:c>
      <x:c r="Z1029" s="139" t="str">
        <x:v>WS RATES.pdf</x:v>
      </x:c>
      <x:c r="AA1029" s="139" t="n">
        <x:v>29</x:v>
      </x:c>
      <x:c r="AB1029" s="139" t="n">
        <x:v>21</x:v>
      </x:c>
      <x:c r="AC1029" s="139" t="str">
        <x:v>20 NUMBER RAZA REGISTER</x:v>
      </x:c>
      <x:c r="AD1029" s="145" t="n">
        <x:v>165</x:v>
      </x:c>
      <x:c r="AE1029" s="147" t="str">
        <x:v>Merged across PDFs — Truncated-name completion</x:v>
      </x:c>
      <x:c r="AF1029" s="147" t="str">
        <x:v>Completed/updated from WS RATES.pdf</x:v>
      </x:c>
      <x:c r="AG1029" s="147" t="str">
        <x:v>Exact WS RATES.pdf category</x:v>
      </x:c>
      <x:c r="AH1029" s="139" t="str">
        <x:v>WS-RATES:29:21</x:v>
      </x:c>
      <x:c r="AI1029" s="146"/>
      <x:c r="AJ1029" s="146"/>
      <x:c r="AK1029" s="146"/>
      <x:c r="AL1029" s="146"/>
      <x:c r="AM1029" s="146"/>
      <x:c r="AN1029" s="147" t="str"/>
    </x:row>
    <x:row r="1030">
      <x:c r="A1030" s="139" t="str">
        <x:v>RS-001029</x:v>
      </x:c>
      <x:c r="B1030" s="147" t="str">
        <x:v>390 A4 NEAT RING REGISTER</x:v>
      </x:c>
      <x:c r="C1030" s="139" t="str">
        <x:v>REGISTERS</x:v>
      </x:c>
      <x:c r="D1030" s="139" t="str">
        <x:v>Both</x:v>
      </x:c>
      <x:c r="E1030" s="147" t="str">
        <x:v>From initial classified workbook</x:v>
      </x:c>
      <x:c r="F1030" s="139" t="str">
        <x:v>Piece</x:v>
      </x:c>
      <x:c r="G1030" s="139"/>
      <x:c r="H1030" s="139" t="str">
        <x:v>Not stated</x:v>
      </x:c>
      <x:c r="I1030" s="139" t="str">
        <x:v>PKR</x:v>
      </x:c>
      <x:c r="J1030" s="140" t="n">
        <x:v>195</x:v>
      </x:c>
      <x:c r="K1030" s="140" t="n">
        <x:v>180</x:v>
      </x:c>
      <x:c r="L1030" s="140" t="n">
        <x:v>195</x:v>
      </x:c>
      <x:c r="M1030" s="140" t="n">
        <x:v>180</x:v>
      </x:c>
      <x:c r="N1030" s="141" t="n">
        <x:f>L1030-M1030</x:f>
        <x:v>15</x:v>
      </x:c>
      <x:c r="O1030" s="142" t="n">
        <x:f>IF(L1030&gt;0,N1030/L1030,"")</x:f>
        <x:v>0.07692307692307693</x:v>
      </x:c>
      <x:c r="P1030" s="142" t="n">
        <x:f>IF(M1030&gt;0,N1030/M1030,"")</x:f>
        <x:v>0.08333333333333333</x:v>
      </x:c>
      <x:c r="Q1030" s="141" t="n">
        <x:f>ROUND(L1030*(1+'Assumptions'!$B$7)/'Assumptions'!$B$9,0)*'Assumptions'!$B$9</x:f>
        <x:v>215</x:v>
      </x:c>
      <x:c r="R1030" s="141" t="n">
        <x:f>Q1030-M1030</x:f>
        <x:v>35</x:v>
      </x:c>
      <x:c r="S1030" s="143" t="n">
        <x:f>'Assumptions'!$B$8</x:f>
        <x:v>12</x:v>
      </x:c>
      <x:c r="T1030" s="141" t="n">
        <x:f>N1030*S1030</x:f>
        <x:v>180</x:v>
      </x:c>
      <x:c r="U1030" s="139" t="str">
        <x:v>Source Valid</x:v>
      </x:c>
      <x:c r="V1030" s="139" t="str">
        <x:v>High</x:v>
      </x:c>
      <x:c r="W1030" s="147" t="str">
        <x:v>Source wholesale and buying prices retained</x:v>
      </x:c>
      <x:c r="X1030" s="139" t="str">
        <x:v>Ready</x:v>
      </x:c>
      <x:c r="Y1030" s="144" t="b">
        <x:v>1</x:v>
      </x:c>
      <x:c r="Z1030" s="139" t="str">
        <x:v>WS RATES.pdf</x:v>
      </x:c>
      <x:c r="AA1030" s="139" t="n">
        <x:v>29</x:v>
      </x:c>
      <x:c r="AB1030" s="139" t="n">
        <x:v>22</x:v>
      </x:c>
      <x:c r="AC1030" s="139" t="str">
        <x:v>390 A4 NEAT RING REGISTE</x:v>
      </x:c>
      <x:c r="AD1030" s="145" t="n">
        <x:v>195</x:v>
      </x:c>
      <x:c r="AE1030" s="147" t="str">
        <x:v>Merged across PDFs — Truncated-name completion</x:v>
      </x:c>
      <x:c r="AF1030" s="147" t="str">
        <x:v>Completed/updated from WS RATES.pdf</x:v>
      </x:c>
      <x:c r="AG1030" s="147" t="str">
        <x:v>Exact WS RATES.pdf category</x:v>
      </x:c>
      <x:c r="AH1030" s="139" t="str">
        <x:v>WS-RATES:29:22</x:v>
      </x:c>
      <x:c r="AI1030" s="146"/>
      <x:c r="AJ1030" s="146"/>
      <x:c r="AK1030" s="146"/>
      <x:c r="AL1030" s="146"/>
      <x:c r="AM1030" s="146"/>
      <x:c r="AN1030" s="147" t="str"/>
    </x:row>
    <x:row r="1031">
      <x:c r="A1031" s="139" t="str">
        <x:v>RS-001030</x:v>
      </x:c>
      <x:c r="B1031" s="147" t="str">
        <x:v>330 A4 NEAT RING RIGESTER</x:v>
      </x:c>
      <x:c r="C1031" s="139" t="str">
        <x:v>REGISTERS</x:v>
      </x:c>
      <x:c r="D1031" s="139" t="str">
        <x:v>Both</x:v>
      </x:c>
      <x:c r="E1031" s="147" t="str">
        <x:v>From initial classified workbook</x:v>
      </x:c>
      <x:c r="F1031" s="139" t="str">
        <x:v>Piece</x:v>
      </x:c>
      <x:c r="G1031" s="139"/>
      <x:c r="H1031" s="139" t="str">
        <x:v>Not stated</x:v>
      </x:c>
      <x:c r="I1031" s="139" t="str">
        <x:v>PKR</x:v>
      </x:c>
      <x:c r="J1031" s="140" t="n">
        <x:v>165</x:v>
      </x:c>
      <x:c r="K1031" s="140" t="n">
        <x:v>150</x:v>
      </x:c>
      <x:c r="L1031" s="140" t="n">
        <x:v>165</x:v>
      </x:c>
      <x:c r="M1031" s="140" t="n">
        <x:v>150</x:v>
      </x:c>
      <x:c r="N1031" s="141" t="n">
        <x:f>L1031-M1031</x:f>
        <x:v>15</x:v>
      </x:c>
      <x:c r="O1031" s="142" t="n">
        <x:f>IF(L1031&gt;0,N1031/L1031,"")</x:f>
        <x:v>0.09090909090909091</x:v>
      </x:c>
      <x:c r="P1031" s="142" t="n">
        <x:f>IF(M1031&gt;0,N1031/M1031,"")</x:f>
        <x:v>0.1</x:v>
      </x:c>
      <x:c r="Q1031" s="141" t="n">
        <x:f>ROUND(L1031*(1+'Assumptions'!$B$7)/'Assumptions'!$B$9,0)*'Assumptions'!$B$9</x:f>
        <x:v>180</x:v>
      </x:c>
      <x:c r="R1031" s="141" t="n">
        <x:f>Q1031-M1031</x:f>
        <x:v>30</x:v>
      </x:c>
      <x:c r="S1031" s="143" t="n">
        <x:f>'Assumptions'!$B$8</x:f>
        <x:v>12</x:v>
      </x:c>
      <x:c r="T1031" s="141" t="n">
        <x:f>N1031*S1031</x:f>
        <x:v>180</x:v>
      </x:c>
      <x:c r="U1031" s="139" t="str">
        <x:v>Source Valid</x:v>
      </x:c>
      <x:c r="V1031" s="139" t="str">
        <x:v>High</x:v>
      </x:c>
      <x:c r="W1031" s="147" t="str">
        <x:v>Source wholesale and buying prices retained</x:v>
      </x:c>
      <x:c r="X1031" s="139" t="str">
        <x:v>Ready</x:v>
      </x:c>
      <x:c r="Y1031" s="144" t="b">
        <x:v>1</x:v>
      </x:c>
      <x:c r="Z1031" s="139" t="str">
        <x:v>WS RATES.pdf</x:v>
      </x:c>
      <x:c r="AA1031" s="139" t="n">
        <x:v>29</x:v>
      </x:c>
      <x:c r="AB1031" s="139" t="n">
        <x:v>23</x:v>
      </x:c>
      <x:c r="AC1031" s="139" t="str">
        <x:v>330 A4 NEAT RING RIGESTE</x:v>
      </x:c>
      <x:c r="AD1031" s="145" t="n">
        <x:v>165</x:v>
      </x:c>
      <x:c r="AE1031" s="147" t="str">
        <x:v>Merged across PDFs — Truncated-name completion</x:v>
      </x:c>
      <x:c r="AF1031" s="147" t="str">
        <x:v>Completed/updated from WS RATES.pdf</x:v>
      </x:c>
      <x:c r="AG1031" s="147" t="str">
        <x:v>Exact WS RATES.pdf category</x:v>
      </x:c>
      <x:c r="AH1031" s="139" t="str">
        <x:v>WS-RATES:29:23</x:v>
      </x:c>
      <x:c r="AI1031" s="146"/>
      <x:c r="AJ1031" s="146"/>
      <x:c r="AK1031" s="146"/>
      <x:c r="AL1031" s="146"/>
      <x:c r="AM1031" s="146"/>
      <x:c r="AN1031" s="147" t="str"/>
    </x:row>
    <x:row r="1032">
      <x:c r="A1032" s="139" t="str">
        <x:v>RS-001031</x:v>
      </x:c>
      <x:c r="B1032" s="147" t="str">
        <x:v>40 NUMBER GEO REGISTER</x:v>
      </x:c>
      <x:c r="C1032" s="139" t="str">
        <x:v>REGISTERS</x:v>
      </x:c>
      <x:c r="D1032" s="139" t="str">
        <x:v>Both</x:v>
      </x:c>
      <x:c r="E1032" s="147" t="str">
        <x:v>From initial classified workbook</x:v>
      </x:c>
      <x:c r="F1032" s="139" t="str">
        <x:v>Piece</x:v>
      </x:c>
      <x:c r="G1032" s="139"/>
      <x:c r="H1032" s="139" t="str">
        <x:v>Not stated</x:v>
      </x:c>
      <x:c r="I1032" s="139" t="str">
        <x:v>PKR</x:v>
      </x:c>
      <x:c r="J1032" s="140" t="n">
        <x:v>210</x:v>
      </x:c>
      <x:c r="K1032" s="140" t="n">
        <x:v>209</x:v>
      </x:c>
      <x:c r="L1032" s="140" t="n">
        <x:v>210</x:v>
      </x:c>
      <x:c r="M1032" s="140" t="n">
        <x:v>209</x:v>
      </x:c>
      <x:c r="N1032" s="141" t="n">
        <x:f>L1032-M1032</x:f>
        <x:v>1</x:v>
      </x:c>
      <x:c r="O1032" s="142" t="n">
        <x:f>IF(L1032&gt;0,N1032/L1032,"")</x:f>
        <x:v>0.004761904761904762</x:v>
      </x:c>
      <x:c r="P1032" s="142" t="n">
        <x:f>IF(M1032&gt;0,N1032/M1032,"")</x:f>
        <x:v>0.004784688995215311</x:v>
      </x:c>
      <x:c r="Q1032" s="141" t="n">
        <x:f>ROUND(L1032*(1+'Assumptions'!$B$7)/'Assumptions'!$B$9,0)*'Assumptions'!$B$9</x:f>
        <x:v>230</x:v>
      </x:c>
      <x:c r="R1032" s="141" t="n">
        <x:f>Q1032-M1032</x:f>
        <x:v>21</x:v>
      </x:c>
      <x:c r="S1032" s="143" t="n">
        <x:f>'Assumptions'!$B$8</x:f>
        <x:v>12</x:v>
      </x:c>
      <x:c r="T1032" s="141" t="n">
        <x:f>N1032*S1032</x:f>
        <x:v>12</x:v>
      </x:c>
      <x:c r="U1032" s="139" t="str">
        <x:v>Source Valid</x:v>
      </x:c>
      <x:c r="V1032" s="139" t="str">
        <x:v>High</x:v>
      </x:c>
      <x:c r="W1032" s="147" t="str">
        <x:v>Source wholesale and buying prices retained</x:v>
      </x:c>
      <x:c r="X1032" s="139" t="str">
        <x:v>Ready</x:v>
      </x:c>
      <x:c r="Y1032" s="144" t="b">
        <x:v>1</x:v>
      </x:c>
      <x:c r="Z1032" s="139" t="str">
        <x:v>WS RATES.pdf</x:v>
      </x:c>
      <x:c r="AA1032" s="139" t="n">
        <x:v>29</x:v>
      </x:c>
      <x:c r="AB1032" s="139" t="n">
        <x:v>24</x:v>
      </x:c>
      <x:c r="AC1032" s="139" t="str">
        <x:v>40 NUMBER GEO REGISTER</x:v>
      </x:c>
      <x:c r="AD1032" s="145" t="n">
        <x:v>210</x:v>
      </x:c>
      <x:c r="AE1032" s="147" t="str">
        <x:v>Merged across PDFs — Exact/source-linked match</x:v>
      </x:c>
      <x:c r="AF1032" s="147" t="str">
        <x:v>Exact WS RATES.pdf name</x:v>
      </x:c>
      <x:c r="AG1032" s="147" t="str">
        <x:v>Exact WS RATES.pdf category</x:v>
      </x:c>
      <x:c r="AH1032" s="139" t="str">
        <x:v>WS-RATES:29:24</x:v>
      </x:c>
      <x:c r="AI1032" s="146"/>
      <x:c r="AJ1032" s="146"/>
      <x:c r="AK1032" s="146"/>
      <x:c r="AL1032" s="146"/>
      <x:c r="AM1032" s="146"/>
      <x:c r="AN1032" s="147" t="str"/>
    </x:row>
    <x:row r="1033">
      <x:c r="A1033" s="139" t="str">
        <x:v>RS-001032</x:v>
      </x:c>
      <x:c r="B1033" s="147" t="str">
        <x:v>35 NUMBER GEO REGISTER</x:v>
      </x:c>
      <x:c r="C1033" s="139" t="str">
        <x:v>REGISTERS</x:v>
      </x:c>
      <x:c r="D1033" s="139" t="str">
        <x:v>Both</x:v>
      </x:c>
      <x:c r="E1033" s="147" t="str">
        <x:v>From initial classified workbook</x:v>
      </x:c>
      <x:c r="F1033" s="139" t="str">
        <x:v>Piece</x:v>
      </x:c>
      <x:c r="G1033" s="139"/>
      <x:c r="H1033" s="139" t="str">
        <x:v>Not stated</x:v>
      </x:c>
      <x:c r="I1033" s="139" t="str">
        <x:v>PKR</x:v>
      </x:c>
      <x:c r="J1033" s="140" t="n">
        <x:v>190</x:v>
      </x:c>
      <x:c r="K1033" s="140" t="n">
        <x:v>184</x:v>
      </x:c>
      <x:c r="L1033" s="140" t="n">
        <x:v>190</x:v>
      </x:c>
      <x:c r="M1033" s="140" t="n">
        <x:v>184</x:v>
      </x:c>
      <x:c r="N1033" s="141" t="n">
        <x:f>L1033-M1033</x:f>
        <x:v>6</x:v>
      </x:c>
      <x:c r="O1033" s="142" t="n">
        <x:f>IF(L1033&gt;0,N1033/L1033,"")</x:f>
        <x:v>0.031578947368421054</x:v>
      </x:c>
      <x:c r="P1033" s="142" t="n">
        <x:f>IF(M1033&gt;0,N1033/M1033,"")</x:f>
        <x:v>0.03260869565217391</x:v>
      </x:c>
      <x:c r="Q1033" s="141" t="n">
        <x:f>ROUND(L1033*(1+'Assumptions'!$B$7)/'Assumptions'!$B$9,0)*'Assumptions'!$B$9</x:f>
        <x:v>210</x:v>
      </x:c>
      <x:c r="R1033" s="141" t="n">
        <x:f>Q1033-M1033</x:f>
        <x:v>26</x:v>
      </x:c>
      <x:c r="S1033" s="143" t="n">
        <x:f>'Assumptions'!$B$8</x:f>
        <x:v>12</x:v>
      </x:c>
      <x:c r="T1033" s="141" t="n">
        <x:f>N1033*S1033</x:f>
        <x:v>72</x:v>
      </x:c>
      <x:c r="U1033" s="139" t="str">
        <x:v>Source Valid</x:v>
      </x:c>
      <x:c r="V1033" s="139" t="str">
        <x:v>High</x:v>
      </x:c>
      <x:c r="W1033" s="147" t="str">
        <x:v>Source wholesale and buying prices retained</x:v>
      </x:c>
      <x:c r="X1033" s="139" t="str">
        <x:v>Ready</x:v>
      </x:c>
      <x:c r="Y1033" s="144" t="b">
        <x:v>1</x:v>
      </x:c>
      <x:c r="Z1033" s="139" t="str">
        <x:v>WS RATES.pdf</x:v>
      </x:c>
      <x:c r="AA1033" s="139" t="n">
        <x:v>29</x:v>
      </x:c>
      <x:c r="AB1033" s="139" t="n">
        <x:v>25</x:v>
      </x:c>
      <x:c r="AC1033" s="139" t="str">
        <x:v>35 NUMBER GEO REGISTER</x:v>
      </x:c>
      <x:c r="AD1033" s="145" t="n">
        <x:v>190</x:v>
      </x:c>
      <x:c r="AE1033" s="147" t="str">
        <x:v>Merged across PDFs — Exact/source-linked match</x:v>
      </x:c>
      <x:c r="AF1033" s="147" t="str">
        <x:v>Exact WS RATES.pdf name</x:v>
      </x:c>
      <x:c r="AG1033" s="147" t="str">
        <x:v>Exact WS RATES.pdf category</x:v>
      </x:c>
      <x:c r="AH1033" s="139" t="str">
        <x:v>WS-RATES:29:25</x:v>
      </x:c>
      <x:c r="AI1033" s="146"/>
      <x:c r="AJ1033" s="146"/>
      <x:c r="AK1033" s="146"/>
      <x:c r="AL1033" s="146"/>
      <x:c r="AM1033" s="146"/>
      <x:c r="AN1033" s="147" t="str"/>
    </x:row>
    <x:row r="1034">
      <x:c r="A1034" s="139" t="str">
        <x:v>RS-001033</x:v>
      </x:c>
      <x:c r="B1034" s="147" t="str">
        <x:v>30 NUMBER GEO REGISTER</x:v>
      </x:c>
      <x:c r="C1034" s="139" t="str">
        <x:v>REGISTERS</x:v>
      </x:c>
      <x:c r="D1034" s="139" t="str">
        <x:v>Both</x:v>
      </x:c>
      <x:c r="E1034" s="147" t="str">
        <x:v>From initial classified workbook</x:v>
      </x:c>
      <x:c r="F1034" s="139" t="str">
        <x:v>Piece</x:v>
      </x:c>
      <x:c r="G1034" s="139"/>
      <x:c r="H1034" s="139" t="str">
        <x:v>Not stated</x:v>
      </x:c>
      <x:c r="I1034" s="139" t="str">
        <x:v>PKR</x:v>
      </x:c>
      <x:c r="J1034" s="140" t="n">
        <x:v>160</x:v>
      </x:c>
      <x:c r="K1034" s="140" t="n">
        <x:v>158</x:v>
      </x:c>
      <x:c r="L1034" s="140" t="n">
        <x:v>160</x:v>
      </x:c>
      <x:c r="M1034" s="140" t="n">
        <x:v>158</x:v>
      </x:c>
      <x:c r="N1034" s="141" t="n">
        <x:f>L1034-M1034</x:f>
        <x:v>2</x:v>
      </x:c>
      <x:c r="O1034" s="142" t="n">
        <x:f>IF(L1034&gt;0,N1034/L1034,"")</x:f>
        <x:v>0.0125</x:v>
      </x:c>
      <x:c r="P1034" s="142" t="n">
        <x:f>IF(M1034&gt;0,N1034/M1034,"")</x:f>
        <x:v>0.012658227848101266</x:v>
      </x:c>
      <x:c r="Q1034" s="141" t="n">
        <x:f>ROUND(L1034*(1+'Assumptions'!$B$7)/'Assumptions'!$B$9,0)*'Assumptions'!$B$9</x:f>
        <x:v>175</x:v>
      </x:c>
      <x:c r="R1034" s="141" t="n">
        <x:f>Q1034-M1034</x:f>
        <x:v>17</x:v>
      </x:c>
      <x:c r="S1034" s="143" t="n">
        <x:f>'Assumptions'!$B$8</x:f>
        <x:v>12</x:v>
      </x:c>
      <x:c r="T1034" s="141" t="n">
        <x:f>N1034*S1034</x:f>
        <x:v>24</x:v>
      </x:c>
      <x:c r="U1034" s="139" t="str">
        <x:v>Source Valid</x:v>
      </x:c>
      <x:c r="V1034" s="139" t="str">
        <x:v>High</x:v>
      </x:c>
      <x:c r="W1034" s="147" t="str">
        <x:v>Source wholesale and buying prices retained</x:v>
      </x:c>
      <x:c r="X1034" s="139" t="str">
        <x:v>Ready</x:v>
      </x:c>
      <x:c r="Y1034" s="144" t="b">
        <x:v>1</x:v>
      </x:c>
      <x:c r="Z1034" s="139" t="str">
        <x:v>WS RATES.pdf</x:v>
      </x:c>
      <x:c r="AA1034" s="139" t="n">
        <x:v>29</x:v>
      </x:c>
      <x:c r="AB1034" s="139" t="n">
        <x:v>26</x:v>
      </x:c>
      <x:c r="AC1034" s="139" t="str">
        <x:v>30 NUMBER GEO REGISTER</x:v>
      </x:c>
      <x:c r="AD1034" s="145" t="n">
        <x:v>160</x:v>
      </x:c>
      <x:c r="AE1034" s="147" t="str">
        <x:v>Merged across PDFs — Exact/source-linked match</x:v>
      </x:c>
      <x:c r="AF1034" s="147" t="str">
        <x:v>Exact WS RATES.pdf name</x:v>
      </x:c>
      <x:c r="AG1034" s="147" t="str">
        <x:v>Exact WS RATES.pdf category</x:v>
      </x:c>
      <x:c r="AH1034" s="139" t="str">
        <x:v>WS-RATES:29:26</x:v>
      </x:c>
      <x:c r="AI1034" s="146"/>
      <x:c r="AJ1034" s="146"/>
      <x:c r="AK1034" s="146"/>
      <x:c r="AL1034" s="146"/>
      <x:c r="AM1034" s="146"/>
      <x:c r="AN1034" s="147" t="str"/>
    </x:row>
    <x:row r="1035">
      <x:c r="A1035" s="139" t="str">
        <x:v>RS-001034</x:v>
      </x:c>
      <x:c r="B1035" s="147" t="str">
        <x:v>200 NUMBER GEO REGISTER</x:v>
      </x:c>
      <x:c r="C1035" s="139" t="str">
        <x:v>REGISTERS</x:v>
      </x:c>
      <x:c r="D1035" s="139" t="str">
        <x:v>Both</x:v>
      </x:c>
      <x:c r="E1035" s="147" t="str">
        <x:v>From initial classified workbook</x:v>
      </x:c>
      <x:c r="F1035" s="139" t="str">
        <x:v>Piece</x:v>
      </x:c>
      <x:c r="G1035" s="139"/>
      <x:c r="H1035" s="139" t="str">
        <x:v>Not stated</x:v>
      </x:c>
      <x:c r="I1035" s="139" t="str">
        <x:v>PKR</x:v>
      </x:c>
      <x:c r="J1035" s="140" t="n">
        <x:v>130</x:v>
      </x:c>
      <x:c r="K1035" s="140" t="n">
        <x:v>125</x:v>
      </x:c>
      <x:c r="L1035" s="140" t="n">
        <x:v>130</x:v>
      </x:c>
      <x:c r="M1035" s="140" t="n">
        <x:v>125</x:v>
      </x:c>
      <x:c r="N1035" s="141" t="n">
        <x:f>L1035-M1035</x:f>
        <x:v>5</x:v>
      </x:c>
      <x:c r="O1035" s="142" t="n">
        <x:f>IF(L1035&gt;0,N1035/L1035,"")</x:f>
        <x:v>0.038461538461538464</x:v>
      </x:c>
      <x:c r="P1035" s="142" t="n">
        <x:f>IF(M1035&gt;0,N1035/M1035,"")</x:f>
        <x:v>0.04</x:v>
      </x:c>
      <x:c r="Q1035" s="141" t="n">
        <x:f>ROUND(L1035*(1+'Assumptions'!$B$7)/'Assumptions'!$B$9,0)*'Assumptions'!$B$9</x:f>
        <x:v>145</x:v>
      </x:c>
      <x:c r="R1035" s="141" t="n">
        <x:f>Q1035-M1035</x:f>
        <x:v>20</x:v>
      </x:c>
      <x:c r="S1035" s="143" t="n">
        <x:f>'Assumptions'!$B$8</x:f>
        <x:v>12</x:v>
      </x:c>
      <x:c r="T1035" s="141" t="n">
        <x:f>N1035*S1035</x:f>
        <x:v>60</x:v>
      </x:c>
      <x:c r="U1035" s="139" t="str">
        <x:v>Source Valid</x:v>
      </x:c>
      <x:c r="V1035" s="139" t="str">
        <x:v>High</x:v>
      </x:c>
      <x:c r="W1035" s="147" t="str">
        <x:v>Source wholesale and buying prices retained</x:v>
      </x:c>
      <x:c r="X1035" s="139" t="str">
        <x:v>Ready</x:v>
      </x:c>
      <x:c r="Y1035" s="144" t="b">
        <x:v>1</x:v>
      </x:c>
      <x:c r="Z1035" s="139" t="str">
        <x:v>WS RATES.pdf</x:v>
      </x:c>
      <x:c r="AA1035" s="139" t="n">
        <x:v>29</x:v>
      </x:c>
      <x:c r="AB1035" s="139" t="n">
        <x:v>27</x:v>
      </x:c>
      <x:c r="AC1035" s="139" t="str">
        <x:v>200 NUMBER GEO REGISTER</x:v>
      </x:c>
      <x:c r="AD1035" s="145" t="n">
        <x:v>130</x:v>
      </x:c>
      <x:c r="AE1035" s="147" t="str">
        <x:v>Merged across PDFs — Exact/source-linked match</x:v>
      </x:c>
      <x:c r="AF1035" s="147" t="str">
        <x:v>Exact WS RATES.pdf name</x:v>
      </x:c>
      <x:c r="AG1035" s="147" t="str">
        <x:v>Exact WS RATES.pdf category</x:v>
      </x:c>
      <x:c r="AH1035" s="139" t="str">
        <x:v>WS-RATES:29:27</x:v>
      </x:c>
      <x:c r="AI1035" s="146"/>
      <x:c r="AJ1035" s="146"/>
      <x:c r="AK1035" s="146"/>
      <x:c r="AL1035" s="146"/>
      <x:c r="AM1035" s="146"/>
      <x:c r="AN1035" s="147" t="str"/>
    </x:row>
    <x:row r="1036">
      <x:c r="A1036" s="139" t="str">
        <x:v>RS-001035</x:v>
      </x:c>
      <x:c r="B1036" s="147" t="str">
        <x:v>POCKET CALCULATER CT 200N</x:v>
      </x:c>
      <x:c r="C1036" s="139" t="str">
        <x:v>SCIENTIFIC CALCULAT</x:v>
      </x:c>
      <x:c r="D1036" s="139" t="str">
        <x:v>Both</x:v>
      </x:c>
      <x:c r="E1036" s="147" t="str">
        <x:v>From initial classified workbook</x:v>
      </x:c>
      <x:c r="F1036" s="139" t="str">
        <x:v>Piece</x:v>
      </x:c>
      <x:c r="G1036" s="139"/>
      <x:c r="H1036" s="139" t="str">
        <x:v>Not stated</x:v>
      </x:c>
      <x:c r="I1036" s="139" t="str">
        <x:v>PKR</x:v>
      </x:c>
      <x:c r="J1036" s="140" t="n">
        <x:v>145</x:v>
      </x:c>
      <x:c r="K1036" s="140" t="n">
        <x:v>128</x:v>
      </x:c>
      <x:c r="L1036" s="140" t="n">
        <x:v>145</x:v>
      </x:c>
      <x:c r="M1036" s="140" t="n">
        <x:v>128</x:v>
      </x:c>
      <x:c r="N1036" s="141" t="n">
        <x:f>L1036-M1036</x:f>
        <x:v>17</x:v>
      </x:c>
      <x:c r="O1036" s="142" t="n">
        <x:f>IF(L1036&gt;0,N1036/L1036,"")</x:f>
        <x:v>0.11724137931034483</x:v>
      </x:c>
      <x:c r="P1036" s="142" t="n">
        <x:f>IF(M1036&gt;0,N1036/M1036,"")</x:f>
        <x:v>0.1328125</x:v>
      </x:c>
      <x:c r="Q1036" s="141" t="n">
        <x:f>ROUND(L1036*(1+'Assumptions'!$B$7)/'Assumptions'!$B$9,0)*'Assumptions'!$B$9</x:f>
        <x:v>160</x:v>
      </x:c>
      <x:c r="R1036" s="141" t="n">
        <x:f>Q1036-M1036</x:f>
        <x:v>32</x:v>
      </x:c>
      <x:c r="S1036" s="143" t="n">
        <x:f>'Assumptions'!$B$8</x:f>
        <x:v>12</x:v>
      </x:c>
      <x:c r="T1036" s="141" t="n">
        <x:f>N1036*S1036</x:f>
        <x:v>204</x:v>
      </x:c>
      <x:c r="U1036" s="139" t="str">
        <x:v>Source Valid</x:v>
      </x:c>
      <x:c r="V1036" s="139" t="str">
        <x:v>High</x:v>
      </x:c>
      <x:c r="W1036" s="147" t="str">
        <x:v>Source wholesale and buying prices retained</x:v>
      </x:c>
      <x:c r="X1036" s="139" t="str">
        <x:v>Ready</x:v>
      </x:c>
      <x:c r="Y1036" s="144" t="b">
        <x:v>1</x:v>
      </x:c>
      <x:c r="Z1036" s="139" t="str">
        <x:v>WS RATES.pdf</x:v>
      </x:c>
      <x:c r="AA1036" s="139" t="n">
        <x:v>29</x:v>
      </x:c>
      <x:c r="AB1036" s="139" t="n">
        <x:v>28</x:v>
      </x:c>
      <x:c r="AC1036" s="139" t="str">
        <x:v>POCKET CALCULATER CT 20</x:v>
      </x:c>
      <x:c r="AD1036" s="145" t="n">
        <x:v>145</x:v>
      </x:c>
      <x:c r="AE1036" s="147" t="str">
        <x:v>Merged across PDFs — Truncated-name completion</x:v>
      </x:c>
      <x:c r="AF1036" s="147" t="str">
        <x:v>Completed/updated from WS RATES.pdf</x:v>
      </x:c>
      <x:c r="AG1036" s="147" t="str">
        <x:v>Exact WS RATES.pdf category</x:v>
      </x:c>
      <x:c r="AH1036" s="139" t="str">
        <x:v>WS-RATES:29:28</x:v>
      </x:c>
      <x:c r="AI1036" s="146"/>
      <x:c r="AJ1036" s="146"/>
      <x:c r="AK1036" s="146"/>
      <x:c r="AL1036" s="146"/>
      <x:c r="AM1036" s="146"/>
      <x:c r="AN1036" s="147" t="str"/>
    </x:row>
    <x:row r="1037">
      <x:c r="A1037" s="139" t="str">
        <x:v>RS-001036</x:v>
      </x:c>
      <x:c r="B1037" s="147" t="str">
        <x:v>340 NEAT REGISTER (S)</x:v>
      </x:c>
      <x:c r="C1037" s="139" t="str">
        <x:v>REGISTERS</x:v>
      </x:c>
      <x:c r="D1037" s="139" t="str">
        <x:v>Both</x:v>
      </x:c>
      <x:c r="E1037" s="147" t="str">
        <x:v>From initial classified workbook</x:v>
      </x:c>
      <x:c r="F1037" s="139" t="str">
        <x:v>Piece</x:v>
      </x:c>
      <x:c r="G1037" s="139"/>
      <x:c r="H1037" s="139" t="str">
        <x:v>Not stated</x:v>
      </x:c>
      <x:c r="I1037" s="139" t="str">
        <x:v>PKR</x:v>
      </x:c>
      <x:c r="J1037" s="140" t="n">
        <x:v>170</x:v>
      </x:c>
      <x:c r="K1037" s="140" t="n">
        <x:v>150</x:v>
      </x:c>
      <x:c r="L1037" s="140" t="n">
        <x:v>170</x:v>
      </x:c>
      <x:c r="M1037" s="140" t="n">
        <x:v>150</x:v>
      </x:c>
      <x:c r="N1037" s="141" t="n">
        <x:f>L1037-M1037</x:f>
        <x:v>20</x:v>
      </x:c>
      <x:c r="O1037" s="142" t="n">
        <x:f>IF(L1037&gt;0,N1037/L1037,"")</x:f>
        <x:v>0.11764705882352941</x:v>
      </x:c>
      <x:c r="P1037" s="142" t="n">
        <x:f>IF(M1037&gt;0,N1037/M1037,"")</x:f>
        <x:v>0.13333333333333333</x:v>
      </x:c>
      <x:c r="Q1037" s="141" t="n">
        <x:f>ROUND(L1037*(1+'Assumptions'!$B$7)/'Assumptions'!$B$9,0)*'Assumptions'!$B$9</x:f>
        <x:v>185</x:v>
      </x:c>
      <x:c r="R1037" s="141" t="n">
        <x:f>Q1037-M1037</x:f>
        <x:v>35</x:v>
      </x:c>
      <x:c r="S1037" s="143" t="n">
        <x:f>'Assumptions'!$B$8</x:f>
        <x:v>12</x:v>
      </x:c>
      <x:c r="T1037" s="141" t="n">
        <x:f>N1037*S1037</x:f>
        <x:v>240</x:v>
      </x:c>
      <x:c r="U1037" s="139" t="str">
        <x:v>Source Valid</x:v>
      </x:c>
      <x:c r="V1037" s="139" t="str">
        <x:v>High</x:v>
      </x:c>
      <x:c r="W1037" s="147" t="str">
        <x:v>Source wholesale and buying prices retained</x:v>
      </x:c>
      <x:c r="X1037" s="139" t="str">
        <x:v>Ready</x:v>
      </x:c>
      <x:c r="Y1037" s="144" t="b">
        <x:v>1</x:v>
      </x:c>
      <x:c r="Z1037" s="139" t="str">
        <x:v>WS RATES.pdf</x:v>
      </x:c>
      <x:c r="AA1037" s="139" t="n">
        <x:v>29</x:v>
      </x:c>
      <x:c r="AB1037" s="139" t="n">
        <x:v>29</x:v>
      </x:c>
      <x:c r="AC1037" s="139" t="str">
        <x:v>340 NEAT REGISTER (S)</x:v>
      </x:c>
      <x:c r="AD1037" s="145" t="n">
        <x:v>170</x:v>
      </x:c>
      <x:c r="AE1037" s="147" t="str">
        <x:v>Merged across PDFs — Exact/source-linked match</x:v>
      </x:c>
      <x:c r="AF1037" s="147" t="str">
        <x:v>Exact WS RATES.pdf name</x:v>
      </x:c>
      <x:c r="AG1037" s="147" t="str">
        <x:v>Exact WS RATES.pdf category</x:v>
      </x:c>
      <x:c r="AH1037" s="139" t="str">
        <x:v>WS-RATES:29:29</x:v>
      </x:c>
      <x:c r="AI1037" s="146"/>
      <x:c r="AJ1037" s="146"/>
      <x:c r="AK1037" s="146"/>
      <x:c r="AL1037" s="146"/>
      <x:c r="AM1037" s="146"/>
      <x:c r="AN1037" s="147" t="str"/>
    </x:row>
    <x:row r="1038">
      <x:c r="A1038" s="139" t="str">
        <x:v>RS-001037</x:v>
      </x:c>
      <x:c r="B1038" s="147" t="str">
        <x:v>300 NEAT REGISTER (S)</x:v>
      </x:c>
      <x:c r="C1038" s="139" t="str">
        <x:v>REGISTERS</x:v>
      </x:c>
      <x:c r="D1038" s="139" t="str">
        <x:v>Both</x:v>
      </x:c>
      <x:c r="E1038" s="147" t="str">
        <x:v>From initial classified workbook</x:v>
      </x:c>
      <x:c r="F1038" s="139" t="str">
        <x:v>Piece</x:v>
      </x:c>
      <x:c r="G1038" s="139"/>
      <x:c r="H1038" s="139" t="str">
        <x:v>Not stated</x:v>
      </x:c>
      <x:c r="I1038" s="139" t="str">
        <x:v>PKR</x:v>
      </x:c>
      <x:c r="J1038" s="140" t="n">
        <x:v>150</x:v>
      </x:c>
      <x:c r="K1038" s="140" t="n">
        <x:v>135</x:v>
      </x:c>
      <x:c r="L1038" s="140" t="n">
        <x:v>150</x:v>
      </x:c>
      <x:c r="M1038" s="140" t="n">
        <x:v>135</x:v>
      </x:c>
      <x:c r="N1038" s="141" t="n">
        <x:f>L1038-M1038</x:f>
        <x:v>15</x:v>
      </x:c>
      <x:c r="O1038" s="142" t="n">
        <x:f>IF(L1038&gt;0,N1038/L1038,"")</x:f>
        <x:v>0.1</x:v>
      </x:c>
      <x:c r="P1038" s="142" t="n">
        <x:f>IF(M1038&gt;0,N1038/M1038,"")</x:f>
        <x:v>0.1111111111111111</x:v>
      </x:c>
      <x:c r="Q1038" s="141" t="n">
        <x:f>ROUND(L1038*(1+'Assumptions'!$B$7)/'Assumptions'!$B$9,0)*'Assumptions'!$B$9</x:f>
        <x:v>165</x:v>
      </x:c>
      <x:c r="R1038" s="141" t="n">
        <x:f>Q1038-M1038</x:f>
        <x:v>30</x:v>
      </x:c>
      <x:c r="S1038" s="143" t="n">
        <x:f>'Assumptions'!$B$8</x:f>
        <x:v>12</x:v>
      </x:c>
      <x:c r="T1038" s="141" t="n">
        <x:f>N1038*S1038</x:f>
        <x:v>180</x:v>
      </x:c>
      <x:c r="U1038" s="139" t="str">
        <x:v>Source Valid</x:v>
      </x:c>
      <x:c r="V1038" s="139" t="str">
        <x:v>High</x:v>
      </x:c>
      <x:c r="W1038" s="147" t="str">
        <x:v>Source wholesale and buying prices retained</x:v>
      </x:c>
      <x:c r="X1038" s="139" t="str">
        <x:v>Ready</x:v>
      </x:c>
      <x:c r="Y1038" s="144" t="b">
        <x:v>1</x:v>
      </x:c>
      <x:c r="Z1038" s="139" t="str">
        <x:v>WS RATES.pdf</x:v>
      </x:c>
      <x:c r="AA1038" s="139" t="n">
        <x:v>29</x:v>
      </x:c>
      <x:c r="AB1038" s="139" t="n">
        <x:v>30</x:v>
      </x:c>
      <x:c r="AC1038" s="139" t="str">
        <x:v>300 NEAT REGISTER (S)</x:v>
      </x:c>
      <x:c r="AD1038" s="145" t="n">
        <x:v>150</x:v>
      </x:c>
      <x:c r="AE1038" s="147" t="str">
        <x:v>Merged across PDFs — Exact/source-linked match</x:v>
      </x:c>
      <x:c r="AF1038" s="147" t="str">
        <x:v>Exact WS RATES.pdf name</x:v>
      </x:c>
      <x:c r="AG1038" s="147" t="str">
        <x:v>Exact WS RATES.pdf category</x:v>
      </x:c>
      <x:c r="AH1038" s="139" t="str">
        <x:v>WS-RATES:29:30</x:v>
      </x:c>
      <x:c r="AI1038" s="146"/>
      <x:c r="AJ1038" s="146"/>
      <x:c r="AK1038" s="146"/>
      <x:c r="AL1038" s="146"/>
      <x:c r="AM1038" s="146"/>
      <x:c r="AN1038" s="147" t="str"/>
    </x:row>
    <x:row r="1039">
      <x:c r="A1039" s="139" t="str">
        <x:v>RS-001038</x:v>
      </x:c>
      <x:c r="B1039" s="147" t="str">
        <x:v>240 NEAT REGISTER</x:v>
      </x:c>
      <x:c r="C1039" s="139" t="str">
        <x:v>REGISTERS</x:v>
      </x:c>
      <x:c r="D1039" s="139" t="str">
        <x:v>Both</x:v>
      </x:c>
      <x:c r="E1039" s="147" t="str">
        <x:v>From initial classified workbook</x:v>
      </x:c>
      <x:c r="F1039" s="139" t="str">
        <x:v>Piece</x:v>
      </x:c>
      <x:c r="G1039" s="139"/>
      <x:c r="H1039" s="139" t="str">
        <x:v>Not stated</x:v>
      </x:c>
      <x:c r="I1039" s="139" t="str">
        <x:v>PKR</x:v>
      </x:c>
      <x:c r="J1039" s="140" t="n">
        <x:v>120</x:v>
      </x:c>
      <x:c r="K1039" s="140" t="n">
        <x:v>110</x:v>
      </x:c>
      <x:c r="L1039" s="140" t="n">
        <x:v>120</x:v>
      </x:c>
      <x:c r="M1039" s="140" t="n">
        <x:v>110</x:v>
      </x:c>
      <x:c r="N1039" s="141" t="n">
        <x:f>L1039-M1039</x:f>
        <x:v>10</x:v>
      </x:c>
      <x:c r="O1039" s="142" t="n">
        <x:f>IF(L1039&gt;0,N1039/L1039,"")</x:f>
        <x:v>0.08333333333333333</x:v>
      </x:c>
      <x:c r="P1039" s="142" t="n">
        <x:f>IF(M1039&gt;0,N1039/M1039,"")</x:f>
        <x:v>0.09090909090909091</x:v>
      </x:c>
      <x:c r="Q1039" s="141" t="n">
        <x:f>ROUND(L1039*(1+'Assumptions'!$B$7)/'Assumptions'!$B$9,0)*'Assumptions'!$B$9</x:f>
        <x:v>130</x:v>
      </x:c>
      <x:c r="R1039" s="141" t="n">
        <x:f>Q1039-M1039</x:f>
        <x:v>20</x:v>
      </x:c>
      <x:c r="S1039" s="143" t="n">
        <x:f>'Assumptions'!$B$8</x:f>
        <x:v>12</x:v>
      </x:c>
      <x:c r="T1039" s="141" t="n">
        <x:f>N1039*S1039</x:f>
        <x:v>120</x:v>
      </x:c>
      <x:c r="U1039" s="139" t="str">
        <x:v>Source Valid</x:v>
      </x:c>
      <x:c r="V1039" s="139" t="str">
        <x:v>High</x:v>
      </x:c>
      <x:c r="W1039" s="147" t="str">
        <x:v>Source wholesale and buying prices retained</x:v>
      </x:c>
      <x:c r="X1039" s="139" t="str">
        <x:v>Ready</x:v>
      </x:c>
      <x:c r="Y1039" s="144" t="b">
        <x:v>1</x:v>
      </x:c>
      <x:c r="Z1039" s="139" t="str">
        <x:v>WS RATES.pdf</x:v>
      </x:c>
      <x:c r="AA1039" s="139" t="n">
        <x:v>29</x:v>
      </x:c>
      <x:c r="AB1039" s="139" t="n">
        <x:v>31</x:v>
      </x:c>
      <x:c r="AC1039" s="139" t="str">
        <x:v>240 NEAT REGISTER</x:v>
      </x:c>
      <x:c r="AD1039" s="145" t="n">
        <x:v>120</x:v>
      </x:c>
      <x:c r="AE1039" s="147" t="str">
        <x:v>Merged across PDFs — Exact/source-linked match</x:v>
      </x:c>
      <x:c r="AF1039" s="147" t="str">
        <x:v>Exact WS RATES.pdf name</x:v>
      </x:c>
      <x:c r="AG1039" s="147" t="str">
        <x:v>Exact WS RATES.pdf category</x:v>
      </x:c>
      <x:c r="AH1039" s="139" t="str">
        <x:v>WS-RATES:29:31</x:v>
      </x:c>
      <x:c r="AI1039" s="146"/>
      <x:c r="AJ1039" s="146"/>
      <x:c r="AK1039" s="146"/>
      <x:c r="AL1039" s="146"/>
      <x:c r="AM1039" s="146"/>
      <x:c r="AN1039" s="147" t="str"/>
    </x:row>
    <x:row r="1040">
      <x:c r="A1040" s="139" t="str">
        <x:v>RS-001039</x:v>
      </x:c>
      <x:c r="B1040" s="147" t="str">
        <x:v>200 NEAT REGISTER (S)</x:v>
      </x:c>
      <x:c r="C1040" s="139" t="str">
        <x:v>REGISTERS</x:v>
      </x:c>
      <x:c r="D1040" s="139" t="str">
        <x:v>Both</x:v>
      </x:c>
      <x:c r="E1040" s="147" t="str">
        <x:v>From initial classified workbook</x:v>
      </x:c>
      <x:c r="F1040" s="139" t="str">
        <x:v>Piece</x:v>
      </x:c>
      <x:c r="G1040" s="139"/>
      <x:c r="H1040" s="139" t="str">
        <x:v>Not stated</x:v>
      </x:c>
      <x:c r="I1040" s="139" t="str">
        <x:v>PKR</x:v>
      </x:c>
      <x:c r="J1040" s="140" t="n">
        <x:v>100</x:v>
      </x:c>
      <x:c r="K1040" s="140" t="n">
        <x:v>92</x:v>
      </x:c>
      <x:c r="L1040" s="140" t="n">
        <x:v>100</x:v>
      </x:c>
      <x:c r="M1040" s="140" t="n">
        <x:v>92</x:v>
      </x:c>
      <x:c r="N1040" s="141" t="n">
        <x:f>L1040-M1040</x:f>
        <x:v>8</x:v>
      </x:c>
      <x:c r="O1040" s="142" t="n">
        <x:f>IF(L1040&gt;0,N1040/L1040,"")</x:f>
        <x:v>0.08</x:v>
      </x:c>
      <x:c r="P1040" s="142" t="n">
        <x:f>IF(M1040&gt;0,N1040/M1040,"")</x:f>
        <x:v>0.08695652173913043</x:v>
      </x:c>
      <x:c r="Q1040" s="141" t="n">
        <x:f>ROUND(L1040*(1+'Assumptions'!$B$7)/'Assumptions'!$B$9,0)*'Assumptions'!$B$9</x:f>
        <x:v>110</x:v>
      </x:c>
      <x:c r="R1040" s="141" t="n">
        <x:f>Q1040-M1040</x:f>
        <x:v>18</x:v>
      </x:c>
      <x:c r="S1040" s="143" t="n">
        <x:f>'Assumptions'!$B$8</x:f>
        <x:v>12</x:v>
      </x:c>
      <x:c r="T1040" s="141" t="n">
        <x:f>N1040*S1040</x:f>
        <x:v>96</x:v>
      </x:c>
      <x:c r="U1040" s="139" t="str">
        <x:v>Source Valid</x:v>
      </x:c>
      <x:c r="V1040" s="139" t="str">
        <x:v>High</x:v>
      </x:c>
      <x:c r="W1040" s="147" t="str">
        <x:v>Source wholesale and buying prices retained</x:v>
      </x:c>
      <x:c r="X1040" s="139" t="str">
        <x:v>Ready</x:v>
      </x:c>
      <x:c r="Y1040" s="144" t="b">
        <x:v>1</x:v>
      </x:c>
      <x:c r="Z1040" s="139" t="str">
        <x:v>WS RATES.pdf</x:v>
      </x:c>
      <x:c r="AA1040" s="139" t="n">
        <x:v>29</x:v>
      </x:c>
      <x:c r="AB1040" s="139" t="n">
        <x:v>32</x:v>
      </x:c>
      <x:c r="AC1040" s="139" t="str">
        <x:v>200 NEAT REGISTER (S)</x:v>
      </x:c>
      <x:c r="AD1040" s="145" t="n">
        <x:v>100</x:v>
      </x:c>
      <x:c r="AE1040" s="147" t="str">
        <x:v>Merged across PDFs — Exact/source-linked match</x:v>
      </x:c>
      <x:c r="AF1040" s="147" t="str">
        <x:v>Exact WS RATES.pdf name</x:v>
      </x:c>
      <x:c r="AG1040" s="147" t="str">
        <x:v>Exact WS RATES.pdf category</x:v>
      </x:c>
      <x:c r="AH1040" s="139" t="str">
        <x:v>WS-RATES:29:32</x:v>
      </x:c>
      <x:c r="AI1040" s="146"/>
      <x:c r="AJ1040" s="146"/>
      <x:c r="AK1040" s="146"/>
      <x:c r="AL1040" s="146"/>
      <x:c r="AM1040" s="146"/>
      <x:c r="AN1040" s="147" t="str"/>
    </x:row>
    <x:row r="1041">
      <x:c r="A1041" s="139" t="str">
        <x:v>RS-001040</x:v>
      </x:c>
      <x:c r="B1041" s="147" t="str">
        <x:v>150 NEAT RIGESTER (S)</x:v>
      </x:c>
      <x:c r="C1041" s="139" t="str">
        <x:v>REGISTERS</x:v>
      </x:c>
      <x:c r="D1041" s="139" t="str">
        <x:v>Both</x:v>
      </x:c>
      <x:c r="E1041" s="147" t="str">
        <x:v>From initial classified workbook</x:v>
      </x:c>
      <x:c r="F1041" s="139" t="str">
        <x:v>Piece</x:v>
      </x:c>
      <x:c r="G1041" s="139"/>
      <x:c r="H1041" s="139" t="str">
        <x:v>Not stated</x:v>
      </x:c>
      <x:c r="I1041" s="139" t="str">
        <x:v>PKR</x:v>
      </x:c>
      <x:c r="J1041" s="140" t="n">
        <x:v>75</x:v>
      </x:c>
      <x:c r="K1041" s="140" t="n">
        <x:v>65</x:v>
      </x:c>
      <x:c r="L1041" s="140" t="n">
        <x:v>75</x:v>
      </x:c>
      <x:c r="M1041" s="140" t="n">
        <x:v>65</x:v>
      </x:c>
      <x:c r="N1041" s="141" t="n">
        <x:f>L1041-M1041</x:f>
        <x:v>10</x:v>
      </x:c>
      <x:c r="O1041" s="142" t="n">
        <x:f>IF(L1041&gt;0,N1041/L1041,"")</x:f>
        <x:v>0.13333333333333333</x:v>
      </x:c>
      <x:c r="P1041" s="142" t="n">
        <x:f>IF(M1041&gt;0,N1041/M1041,"")</x:f>
        <x:v>0.15384615384615385</x:v>
      </x:c>
      <x:c r="Q1041" s="141" t="n">
        <x:f>ROUND(L1041*(1+'Assumptions'!$B$7)/'Assumptions'!$B$9,0)*'Assumptions'!$B$9</x:f>
        <x:v>85</x:v>
      </x:c>
      <x:c r="R1041" s="141" t="n">
        <x:f>Q1041-M1041</x:f>
        <x:v>20</x:v>
      </x:c>
      <x:c r="S1041" s="143" t="n">
        <x:f>'Assumptions'!$B$8</x:f>
        <x:v>12</x:v>
      </x:c>
      <x:c r="T1041" s="141" t="n">
        <x:f>N1041*S1041</x:f>
        <x:v>120</x:v>
      </x:c>
      <x:c r="U1041" s="139" t="str">
        <x:v>Source Valid</x:v>
      </x:c>
      <x:c r="V1041" s="139" t="str">
        <x:v>High</x:v>
      </x:c>
      <x:c r="W1041" s="147" t="str">
        <x:v>Source wholesale and buying prices retained</x:v>
      </x:c>
      <x:c r="X1041" s="139" t="str">
        <x:v>Ready</x:v>
      </x:c>
      <x:c r="Y1041" s="144" t="b">
        <x:v>1</x:v>
      </x:c>
      <x:c r="Z1041" s="139" t="str">
        <x:v>WS RATES.pdf</x:v>
      </x:c>
      <x:c r="AA1041" s="139" t="n">
        <x:v>29</x:v>
      </x:c>
      <x:c r="AB1041" s="139" t="n">
        <x:v>33</x:v>
      </x:c>
      <x:c r="AC1041" s="139" t="str">
        <x:v>150 NEAT RIGESTER (S)</x:v>
      </x:c>
      <x:c r="AD1041" s="145" t="n">
        <x:v>75</x:v>
      </x:c>
      <x:c r="AE1041" s="147" t="str">
        <x:v>Merged across PDFs — Exact/source-linked match</x:v>
      </x:c>
      <x:c r="AF1041" s="147" t="str">
        <x:v>Exact WS RATES.pdf name</x:v>
      </x:c>
      <x:c r="AG1041" s="147" t="str">
        <x:v>Exact WS RATES.pdf category</x:v>
      </x:c>
      <x:c r="AH1041" s="139" t="str">
        <x:v>WS-RATES:29:33</x:v>
      </x:c>
      <x:c r="AI1041" s="146"/>
      <x:c r="AJ1041" s="146"/>
      <x:c r="AK1041" s="146"/>
      <x:c r="AL1041" s="146"/>
      <x:c r="AM1041" s="146"/>
      <x:c r="AN1041" s="147" t="str"/>
    </x:row>
    <x:row r="1042">
      <x:c r="A1042" s="139" t="str">
        <x:v>RS-001041</x:v>
      </x:c>
      <x:c r="B1042" s="147" t="str">
        <x:v>120 NEAT REGISTER (S)</x:v>
      </x:c>
      <x:c r="C1042" s="139" t="str">
        <x:v>REGISTERS</x:v>
      </x:c>
      <x:c r="D1042" s="139" t="str">
        <x:v>Both</x:v>
      </x:c>
      <x:c r="E1042" s="147" t="str">
        <x:v>From initial classified workbook</x:v>
      </x:c>
      <x:c r="F1042" s="139" t="str">
        <x:v>Piece</x:v>
      </x:c>
      <x:c r="G1042" s="139"/>
      <x:c r="H1042" s="139" t="str">
        <x:v>Not stated</x:v>
      </x:c>
      <x:c r="I1042" s="139" t="str">
        <x:v>PKR</x:v>
      </x:c>
      <x:c r="J1042" s="140" t="n">
        <x:v>60</x:v>
      </x:c>
      <x:c r="K1042" s="140" t="n">
        <x:v>55</x:v>
      </x:c>
      <x:c r="L1042" s="140" t="n">
        <x:v>60</x:v>
      </x:c>
      <x:c r="M1042" s="140" t="n">
        <x:v>55</x:v>
      </x:c>
      <x:c r="N1042" s="141" t="n">
        <x:f>L1042-M1042</x:f>
        <x:v>5</x:v>
      </x:c>
      <x:c r="O1042" s="142" t="n">
        <x:f>IF(L1042&gt;0,N1042/L1042,"")</x:f>
        <x:v>0.08333333333333333</x:v>
      </x:c>
      <x:c r="P1042" s="142" t="n">
        <x:f>IF(M1042&gt;0,N1042/M1042,"")</x:f>
        <x:v>0.09090909090909091</x:v>
      </x:c>
      <x:c r="Q1042" s="141" t="n">
        <x:f>ROUND(L1042*(1+'Assumptions'!$B$7)/'Assumptions'!$B$9,0)*'Assumptions'!$B$9</x:f>
        <x:v>65</x:v>
      </x:c>
      <x:c r="R1042" s="141" t="n">
        <x:f>Q1042-M1042</x:f>
        <x:v>10</x:v>
      </x:c>
      <x:c r="S1042" s="143" t="n">
        <x:f>'Assumptions'!$B$8</x:f>
        <x:v>12</x:v>
      </x:c>
      <x:c r="T1042" s="141" t="n">
        <x:f>N1042*S1042</x:f>
        <x:v>60</x:v>
      </x:c>
      <x:c r="U1042" s="139" t="str">
        <x:v>Source Valid</x:v>
      </x:c>
      <x:c r="V1042" s="139" t="str">
        <x:v>High</x:v>
      </x:c>
      <x:c r="W1042" s="147" t="str">
        <x:v>Source wholesale and buying prices retained</x:v>
      </x:c>
      <x:c r="X1042" s="139" t="str">
        <x:v>Ready</x:v>
      </x:c>
      <x:c r="Y1042" s="144" t="b">
        <x:v>1</x:v>
      </x:c>
      <x:c r="Z1042" s="139" t="str">
        <x:v>WS RATES.pdf</x:v>
      </x:c>
      <x:c r="AA1042" s="139" t="n">
        <x:v>29</x:v>
      </x:c>
      <x:c r="AB1042" s="139" t="n">
        <x:v>34</x:v>
      </x:c>
      <x:c r="AC1042" s="139" t="str">
        <x:v>120 NEAT REGISTER (S)</x:v>
      </x:c>
      <x:c r="AD1042" s="145" t="n">
        <x:v>60</x:v>
      </x:c>
      <x:c r="AE1042" s="147" t="str">
        <x:v>Merged across PDFs — Exact/source-linked match</x:v>
      </x:c>
      <x:c r="AF1042" s="147" t="str">
        <x:v>Exact WS RATES.pdf name</x:v>
      </x:c>
      <x:c r="AG1042" s="147" t="str">
        <x:v>Exact WS RATES.pdf category</x:v>
      </x:c>
      <x:c r="AH1042" s="139" t="str">
        <x:v>WS-RATES:29:34</x:v>
      </x:c>
      <x:c r="AI1042" s="146"/>
      <x:c r="AJ1042" s="146"/>
      <x:c r="AK1042" s="146"/>
      <x:c r="AL1042" s="146"/>
      <x:c r="AM1042" s="146"/>
      <x:c r="AN1042" s="147" t="str"/>
    </x:row>
    <x:row r="1043">
      <x:c r="A1043" s="139" t="str">
        <x:v>RS-001042</x:v>
      </x:c>
      <x:c r="B1043" s="147" t="str">
        <x:v>360 A4 ROUGH REGISTER</x:v>
      </x:c>
      <x:c r="C1043" s="139" t="str">
        <x:v>REGISTERS</x:v>
      </x:c>
      <x:c r="D1043" s="139" t="str">
        <x:v>Both</x:v>
      </x:c>
      <x:c r="E1043" s="147" t="str">
        <x:v>From initial classified workbook</x:v>
      </x:c>
      <x:c r="F1043" s="139" t="str">
        <x:v>Piece</x:v>
      </x:c>
      <x:c r="G1043" s="139"/>
      <x:c r="H1043" s="139" t="str">
        <x:v>Not stated</x:v>
      </x:c>
      <x:c r="I1043" s="139" t="str">
        <x:v>PKR</x:v>
      </x:c>
      <x:c r="J1043" s="140" t="n">
        <x:v>180</x:v>
      </x:c>
      <x:c r="K1043" s="140" t="n">
        <x:v>165</x:v>
      </x:c>
      <x:c r="L1043" s="140" t="n">
        <x:v>180</x:v>
      </x:c>
      <x:c r="M1043" s="140" t="n">
        <x:v>165</x:v>
      </x:c>
      <x:c r="N1043" s="141" t="n">
        <x:f>L1043-M1043</x:f>
        <x:v>15</x:v>
      </x:c>
      <x:c r="O1043" s="142" t="n">
        <x:f>IF(L1043&gt;0,N1043/L1043,"")</x:f>
        <x:v>0.08333333333333333</x:v>
      </x:c>
      <x:c r="P1043" s="142" t="n">
        <x:f>IF(M1043&gt;0,N1043/M1043,"")</x:f>
        <x:v>0.09090909090909091</x:v>
      </x:c>
      <x:c r="Q1043" s="141" t="n">
        <x:f>ROUND(L1043*(1+'Assumptions'!$B$7)/'Assumptions'!$B$9,0)*'Assumptions'!$B$9</x:f>
        <x:v>200</x:v>
      </x:c>
      <x:c r="R1043" s="141" t="n">
        <x:f>Q1043-M1043</x:f>
        <x:v>35</x:v>
      </x:c>
      <x:c r="S1043" s="143" t="n">
        <x:f>'Assumptions'!$B$8</x:f>
        <x:v>12</x:v>
      </x:c>
      <x:c r="T1043" s="141" t="n">
        <x:f>N1043*S1043</x:f>
        <x:v>180</x:v>
      </x:c>
      <x:c r="U1043" s="139" t="str">
        <x:v>Source Valid</x:v>
      </x:c>
      <x:c r="V1043" s="139" t="str">
        <x:v>High</x:v>
      </x:c>
      <x:c r="W1043" s="147" t="str">
        <x:v>Source wholesale and buying prices retained</x:v>
      </x:c>
      <x:c r="X1043" s="139" t="str">
        <x:v>Ready</x:v>
      </x:c>
      <x:c r="Y1043" s="144" t="b">
        <x:v>1</x:v>
      </x:c>
      <x:c r="Z1043" s="139" t="str">
        <x:v>WS RATES.pdf</x:v>
      </x:c>
      <x:c r="AA1043" s="139" t="n">
        <x:v>29</x:v>
      </x:c>
      <x:c r="AB1043" s="139" t="n">
        <x:v>35</x:v>
      </x:c>
      <x:c r="AC1043" s="139" t="str">
        <x:v>360 A4 ROUGH REGISTER</x:v>
      </x:c>
      <x:c r="AD1043" s="145" t="n">
        <x:v>180</x:v>
      </x:c>
      <x:c r="AE1043" s="147" t="str">
        <x:v>Merged across PDFs — Exact/source-linked match</x:v>
      </x:c>
      <x:c r="AF1043" s="147" t="str">
        <x:v>Exact WS RATES.pdf name</x:v>
      </x:c>
      <x:c r="AG1043" s="147" t="str">
        <x:v>Exact WS RATES.pdf category</x:v>
      </x:c>
      <x:c r="AH1043" s="139" t="str">
        <x:v>WS-RATES:29:35</x:v>
      </x:c>
      <x:c r="AI1043" s="146"/>
      <x:c r="AJ1043" s="146"/>
      <x:c r="AK1043" s="146"/>
      <x:c r="AL1043" s="146"/>
      <x:c r="AM1043" s="146"/>
      <x:c r="AN1043" s="147" t="str"/>
    </x:row>
    <x:row r="1044">
      <x:c r="A1044" s="139" t="str">
        <x:v>RS-001043</x:v>
      </x:c>
      <x:c r="B1044" s="147" t="str">
        <x:v>380 A4 ROUGH RING REGISTER</x:v>
      </x:c>
      <x:c r="C1044" s="139" t="str">
        <x:v>REGISTERS</x:v>
      </x:c>
      <x:c r="D1044" s="139" t="str">
        <x:v>Both</x:v>
      </x:c>
      <x:c r="E1044" s="147" t="str">
        <x:v>From initial classified workbook</x:v>
      </x:c>
      <x:c r="F1044" s="139" t="str">
        <x:v>Piece</x:v>
      </x:c>
      <x:c r="G1044" s="139"/>
      <x:c r="H1044" s="139" t="str">
        <x:v>Not stated</x:v>
      </x:c>
      <x:c r="I1044" s="139" t="str">
        <x:v>PKR</x:v>
      </x:c>
      <x:c r="J1044" s="140" t="n">
        <x:v>190</x:v>
      </x:c>
      <x:c r="K1044" s="140" t="n">
        <x:v>175</x:v>
      </x:c>
      <x:c r="L1044" s="140" t="n">
        <x:v>190</x:v>
      </x:c>
      <x:c r="M1044" s="140" t="n">
        <x:v>175</x:v>
      </x:c>
      <x:c r="N1044" s="141" t="n">
        <x:f>L1044-M1044</x:f>
        <x:v>15</x:v>
      </x:c>
      <x:c r="O1044" s="142" t="n">
        <x:f>IF(L1044&gt;0,N1044/L1044,"")</x:f>
        <x:v>0.07894736842105263</x:v>
      </x:c>
      <x:c r="P1044" s="142" t="n">
        <x:f>IF(M1044&gt;0,N1044/M1044,"")</x:f>
        <x:v>0.08571428571428572</x:v>
      </x:c>
      <x:c r="Q1044" s="141" t="n">
        <x:f>ROUND(L1044*(1+'Assumptions'!$B$7)/'Assumptions'!$B$9,0)*'Assumptions'!$B$9</x:f>
        <x:v>210</x:v>
      </x:c>
      <x:c r="R1044" s="141" t="n">
        <x:f>Q1044-M1044</x:f>
        <x:v>35</x:v>
      </x:c>
      <x:c r="S1044" s="143" t="n">
        <x:f>'Assumptions'!$B$8</x:f>
        <x:v>12</x:v>
      </x:c>
      <x:c r="T1044" s="141" t="n">
        <x:f>N1044*S1044</x:f>
        <x:v>180</x:v>
      </x:c>
      <x:c r="U1044" s="139" t="str">
        <x:v>Source Valid</x:v>
      </x:c>
      <x:c r="V1044" s="139" t="str">
        <x:v>High</x:v>
      </x:c>
      <x:c r="W1044" s="147" t="str">
        <x:v>Source wholesale and buying prices retained</x:v>
      </x:c>
      <x:c r="X1044" s="139" t="str">
        <x:v>Ready</x:v>
      </x:c>
      <x:c r="Y1044" s="144" t="b">
        <x:v>1</x:v>
      </x:c>
      <x:c r="Z1044" s="139" t="str">
        <x:v>WS RATES.pdf</x:v>
      </x:c>
      <x:c r="AA1044" s="139" t="n">
        <x:v>29</x:v>
      </x:c>
      <x:c r="AB1044" s="139" t="n">
        <x:v>36</x:v>
      </x:c>
      <x:c r="AC1044" s="139" t="str">
        <x:v>380 A4 ROUGH RING REGIST</x:v>
      </x:c>
      <x:c r="AD1044" s="145" t="n">
        <x:v>190</x:v>
      </x:c>
      <x:c r="AE1044" s="147" t="str">
        <x:v>Merged across PDFs — Truncated-name completion</x:v>
      </x:c>
      <x:c r="AF1044" s="147" t="str">
        <x:v>Completed/updated from WS RATES.pdf</x:v>
      </x:c>
      <x:c r="AG1044" s="147" t="str">
        <x:v>Exact WS RATES.pdf category</x:v>
      </x:c>
      <x:c r="AH1044" s="139" t="str">
        <x:v>WS-RATES:29:36</x:v>
      </x:c>
      <x:c r="AI1044" s="146"/>
      <x:c r="AJ1044" s="146"/>
      <x:c r="AK1044" s="146"/>
      <x:c r="AL1044" s="146"/>
      <x:c r="AM1044" s="146"/>
      <x:c r="AN1044" s="147" t="str"/>
    </x:row>
    <x:row r="1045">
      <x:c r="A1045" s="139" t="str">
        <x:v>RS-001044</x:v>
      </x:c>
      <x:c r="B1045" s="147" t="str">
        <x:v>340 RING ROUGH REGISTER</x:v>
      </x:c>
      <x:c r="C1045" s="139" t="str">
        <x:v>REGISTERS</x:v>
      </x:c>
      <x:c r="D1045" s="139" t="str">
        <x:v>Both</x:v>
      </x:c>
      <x:c r="E1045" s="147" t="str">
        <x:v>From initial classified workbook</x:v>
      </x:c>
      <x:c r="F1045" s="139" t="str">
        <x:v>Piece</x:v>
      </x:c>
      <x:c r="G1045" s="139"/>
      <x:c r="H1045" s="139" t="str">
        <x:v>Not stated</x:v>
      </x:c>
      <x:c r="I1045" s="139" t="str">
        <x:v>PKR</x:v>
      </x:c>
      <x:c r="J1045" s="140" t="n">
        <x:v>170</x:v>
      </x:c>
      <x:c r="K1045" s="140" t="n">
        <x:v>141</x:v>
      </x:c>
      <x:c r="L1045" s="140" t="n">
        <x:v>170</x:v>
      </x:c>
      <x:c r="M1045" s="140" t="n">
        <x:v>141</x:v>
      </x:c>
      <x:c r="N1045" s="141" t="n">
        <x:f>L1045-M1045</x:f>
        <x:v>29</x:v>
      </x:c>
      <x:c r="O1045" s="142" t="n">
        <x:f>IF(L1045&gt;0,N1045/L1045,"")</x:f>
        <x:v>0.17058823529411765</x:v>
      </x:c>
      <x:c r="P1045" s="142" t="n">
        <x:f>IF(M1045&gt;0,N1045/M1045,"")</x:f>
        <x:v>0.20567375886524822</x:v>
      </x:c>
      <x:c r="Q1045" s="141" t="n">
        <x:f>ROUND(L1045*(1+'Assumptions'!$B$7)/'Assumptions'!$B$9,0)*'Assumptions'!$B$9</x:f>
        <x:v>185</x:v>
      </x:c>
      <x:c r="R1045" s="141" t="n">
        <x:f>Q1045-M1045</x:f>
        <x:v>44</x:v>
      </x:c>
      <x:c r="S1045" s="143" t="n">
        <x:f>'Assumptions'!$B$8</x:f>
        <x:v>12</x:v>
      </x:c>
      <x:c r="T1045" s="141" t="n">
        <x:f>N1045*S1045</x:f>
        <x:v>348</x:v>
      </x:c>
      <x:c r="U1045" s="139" t="str">
        <x:v>Source Valid</x:v>
      </x:c>
      <x:c r="V1045" s="139" t="str">
        <x:v>High</x:v>
      </x:c>
      <x:c r="W1045" s="147" t="str">
        <x:v>Source wholesale and buying prices retained</x:v>
      </x:c>
      <x:c r="X1045" s="139" t="str">
        <x:v>Ready</x:v>
      </x:c>
      <x:c r="Y1045" s="144" t="b">
        <x:v>1</x:v>
      </x:c>
      <x:c r="Z1045" s="139" t="str">
        <x:v>WS RATES.pdf</x:v>
      </x:c>
      <x:c r="AA1045" s="139" t="n">
        <x:v>29</x:v>
      </x:c>
      <x:c r="AB1045" s="139" t="n">
        <x:v>37</x:v>
      </x:c>
      <x:c r="AC1045" s="139" t="str">
        <x:v>340 RING ROUGH REGISTER</x:v>
      </x:c>
      <x:c r="AD1045" s="145" t="n">
        <x:v>170</x:v>
      </x:c>
      <x:c r="AE1045" s="147" t="str">
        <x:v>Merged across PDFs — Exact/source-linked match</x:v>
      </x:c>
      <x:c r="AF1045" s="147" t="str">
        <x:v>Exact WS RATES.pdf name</x:v>
      </x:c>
      <x:c r="AG1045" s="147" t="str">
        <x:v>Exact WS RATES.pdf category</x:v>
      </x:c>
      <x:c r="AH1045" s="139" t="str">
        <x:v>WS-RATES:29:37</x:v>
      </x:c>
      <x:c r="AI1045" s="146"/>
      <x:c r="AJ1045" s="146"/>
      <x:c r="AK1045" s="146"/>
      <x:c r="AL1045" s="146"/>
      <x:c r="AM1045" s="146"/>
      <x:c r="AN1045" s="147" t="str"/>
    </x:row>
    <x:row r="1046">
      <x:c r="A1046" s="139" t="str">
        <x:v>RS-001045</x:v>
      </x:c>
      <x:c r="B1046" s="147" t="str">
        <x:v>SHUTTLE COCK AW300/FB0631</x:v>
      </x:c>
      <x:c r="C1046" s="139" t="str">
        <x:v>CHINA</x:v>
      </x:c>
      <x:c r="D1046" s="139" t="str">
        <x:v>Both</x:v>
      </x:c>
      <x:c r="E1046" s="147" t="str">
        <x:v>From initial classified workbook</x:v>
      </x:c>
      <x:c r="F1046" s="139" t="str">
        <x:v>Piece</x:v>
      </x:c>
      <x:c r="G1046" s="139"/>
      <x:c r="H1046" s="139" t="str">
        <x:v>Not stated</x:v>
      </x:c>
      <x:c r="I1046" s="139" t="str">
        <x:v>PKR</x:v>
      </x:c>
      <x:c r="J1046" s="140" t="n">
        <x:v>300</x:v>
      </x:c>
      <x:c r="K1046" s="140" t="n">
        <x:v>220</x:v>
      </x:c>
      <x:c r="L1046" s="140" t="n">
        <x:v>300</x:v>
      </x:c>
      <x:c r="M1046" s="140" t="n">
        <x:v>220</x:v>
      </x:c>
      <x:c r="N1046" s="141" t="n">
        <x:f>L1046-M1046</x:f>
        <x:v>80</x:v>
      </x:c>
      <x:c r="O1046" s="142" t="n">
        <x:f>IF(L1046&gt;0,N1046/L1046,"")</x:f>
        <x:v>0.26666666666666666</x:v>
      </x:c>
      <x:c r="P1046" s="142" t="n">
        <x:f>IF(M1046&gt;0,N1046/M1046,"")</x:f>
        <x:v>0.36363636363636365</x:v>
      </x:c>
      <x:c r="Q1046" s="141" t="n">
        <x:f>ROUND(L1046*(1+'Assumptions'!$B$7)/'Assumptions'!$B$9,0)*'Assumptions'!$B$9</x:f>
        <x:v>330</x:v>
      </x:c>
      <x:c r="R1046" s="141" t="n">
        <x:f>Q1046-M1046</x:f>
        <x:v>110</x:v>
      </x:c>
      <x:c r="S1046" s="143" t="n">
        <x:f>'Assumptions'!$B$8</x:f>
        <x:v>12</x:v>
      </x:c>
      <x:c r="T1046" s="141" t="n">
        <x:f>N1046*S1046</x:f>
        <x:v>960</x:v>
      </x:c>
      <x:c r="U1046" s="139" t="str">
        <x:v>Source Valid</x:v>
      </x:c>
      <x:c r="V1046" s="139" t="str">
        <x:v>High</x:v>
      </x:c>
      <x:c r="W1046" s="147" t="str">
        <x:v>Source wholesale and buying prices retained</x:v>
      </x:c>
      <x:c r="X1046" s="139" t="str">
        <x:v>Ready</x:v>
      </x:c>
      <x:c r="Y1046" s="144" t="b">
        <x:v>1</x:v>
      </x:c>
      <x:c r="Z1046" s="139" t="str">
        <x:v>WS RATES.pdf</x:v>
      </x:c>
      <x:c r="AA1046" s="139" t="n">
        <x:v>30</x:v>
      </x:c>
      <x:c r="AB1046" s="139" t="n">
        <x:v>2</x:v>
      </x:c>
      <x:c r="AC1046" s="139" t="str">
        <x:v>SHUTTLE COCK AW300/FB0</x:v>
      </x:c>
      <x:c r="AD1046" s="145" t="n">
        <x:v>300</x:v>
      </x:c>
      <x:c r="AE1046" s="147" t="str">
        <x:v>Merged across PDFs — Truncated-name completion</x:v>
      </x:c>
      <x:c r="AF1046" s="147" t="str">
        <x:v>Completed/updated from WS RATES.pdf</x:v>
      </x:c>
      <x:c r="AG1046" s="147" t="str">
        <x:v>Exact WS RATES.pdf category</x:v>
      </x:c>
      <x:c r="AH1046" s="139" t="str">
        <x:v>WS-RATES:30:2</x:v>
      </x:c>
      <x:c r="AI1046" s="146"/>
      <x:c r="AJ1046" s="146"/>
      <x:c r="AK1046" s="146"/>
      <x:c r="AL1046" s="146"/>
      <x:c r="AM1046" s="146"/>
      <x:c r="AN1046" s="147" t="str"/>
    </x:row>
    <x:row r="1047">
      <x:c r="A1047" s="139" t="str">
        <x:v>RS-001046</x:v>
      </x:c>
      <x:c r="B1047" s="147" t="str">
        <x:v>LR 30 NEAT REGISTER</x:v>
      </x:c>
      <x:c r="C1047" s="139" t="str">
        <x:v>REGISTERS</x:v>
      </x:c>
      <x:c r="D1047" s="139" t="str">
        <x:v>Both</x:v>
      </x:c>
      <x:c r="E1047" s="147" t="str">
        <x:v>From initial classified workbook</x:v>
      </x:c>
      <x:c r="F1047" s="139" t="str">
        <x:v>Piece</x:v>
      </x:c>
      <x:c r="G1047" s="139"/>
      <x:c r="H1047" s="139" t="str">
        <x:v>Not stated</x:v>
      </x:c>
      <x:c r="I1047" s="139" t="str">
        <x:v>PKR</x:v>
      </x:c>
      <x:c r="J1047" s="140" t="n">
        <x:v>190</x:v>
      </x:c>
      <x:c r="K1047" s="140" t="n">
        <x:v>180</x:v>
      </x:c>
      <x:c r="L1047" s="140" t="n">
        <x:v>190</x:v>
      </x:c>
      <x:c r="M1047" s="140" t="n">
        <x:v>180</x:v>
      </x:c>
      <x:c r="N1047" s="141" t="n">
        <x:f>L1047-M1047</x:f>
        <x:v>10</x:v>
      </x:c>
      <x:c r="O1047" s="142" t="n">
        <x:f>IF(L1047&gt;0,N1047/L1047,"")</x:f>
        <x:v>0.05263157894736842</x:v>
      </x:c>
      <x:c r="P1047" s="142" t="n">
        <x:f>IF(M1047&gt;0,N1047/M1047,"")</x:f>
        <x:v>0.05555555555555555</x:v>
      </x:c>
      <x:c r="Q1047" s="141" t="n">
        <x:f>ROUND(L1047*(1+'Assumptions'!$B$7)/'Assumptions'!$B$9,0)*'Assumptions'!$B$9</x:f>
        <x:v>210</x:v>
      </x:c>
      <x:c r="R1047" s="141" t="n">
        <x:f>Q1047-M1047</x:f>
        <x:v>30</x:v>
      </x:c>
      <x:c r="S1047" s="143" t="n">
        <x:f>'Assumptions'!$B$8</x:f>
        <x:v>12</x:v>
      </x:c>
      <x:c r="T1047" s="141" t="n">
        <x:f>N1047*S1047</x:f>
        <x:v>120</x:v>
      </x:c>
      <x:c r="U1047" s="139" t="str">
        <x:v>Source Valid</x:v>
      </x:c>
      <x:c r="V1047" s="139" t="str">
        <x:v>High</x:v>
      </x:c>
      <x:c r="W1047" s="147" t="str">
        <x:v>Source wholesale and buying prices retained</x:v>
      </x:c>
      <x:c r="X1047" s="139" t="str">
        <x:v>Ready</x:v>
      </x:c>
      <x:c r="Y1047" s="144" t="b">
        <x:v>1</x:v>
      </x:c>
      <x:c r="Z1047" s="139" t="str">
        <x:v>WS RATES.pdf</x:v>
      </x:c>
      <x:c r="AA1047" s="139" t="n">
        <x:v>30</x:v>
      </x:c>
      <x:c r="AB1047" s="139" t="n">
        <x:v>3</x:v>
      </x:c>
      <x:c r="AC1047" s="139" t="str">
        <x:v>LR 30 NEAT REGISTER</x:v>
      </x:c>
      <x:c r="AD1047" s="145" t="n">
        <x:v>190</x:v>
      </x:c>
      <x:c r="AE1047" s="147" t="str">
        <x:v>Merged across PDFs — Exact/source-linked match</x:v>
      </x:c>
      <x:c r="AF1047" s="147" t="str">
        <x:v>Exact WS RATES.pdf name</x:v>
      </x:c>
      <x:c r="AG1047" s="147" t="str">
        <x:v>Exact WS RATES.pdf category</x:v>
      </x:c>
      <x:c r="AH1047" s="139" t="str">
        <x:v>WS-RATES:30:3</x:v>
      </x:c>
      <x:c r="AI1047" s="146"/>
      <x:c r="AJ1047" s="146"/>
      <x:c r="AK1047" s="146"/>
      <x:c r="AL1047" s="146"/>
      <x:c r="AM1047" s="146"/>
      <x:c r="AN1047" s="147" t="str"/>
    </x:row>
    <x:row r="1048">
      <x:c r="A1048" s="139" t="str">
        <x:v>RS-001047</x:v>
      </x:c>
      <x:c r="B1048" s="147" t="str">
        <x:v>LR 20 NEAT REGISTER</x:v>
      </x:c>
      <x:c r="C1048" s="139" t="str">
        <x:v>REGISTERS</x:v>
      </x:c>
      <x:c r="D1048" s="139" t="str">
        <x:v>Both</x:v>
      </x:c>
      <x:c r="E1048" s="147" t="str">
        <x:v>From initial classified workbook</x:v>
      </x:c>
      <x:c r="F1048" s="139" t="str">
        <x:v>Piece</x:v>
      </x:c>
      <x:c r="G1048" s="139"/>
      <x:c r="H1048" s="139" t="str">
        <x:v>Not stated</x:v>
      </x:c>
      <x:c r="I1048" s="139" t="str">
        <x:v>PKR</x:v>
      </x:c>
      <x:c r="J1048" s="140" t="n">
        <x:v>160</x:v>
      </x:c>
      <x:c r="K1048" s="140" t="n">
        <x:v>150</x:v>
      </x:c>
      <x:c r="L1048" s="140" t="n">
        <x:v>160</x:v>
      </x:c>
      <x:c r="M1048" s="140" t="n">
        <x:v>150</x:v>
      </x:c>
      <x:c r="N1048" s="141" t="n">
        <x:f>L1048-M1048</x:f>
        <x:v>10</x:v>
      </x:c>
      <x:c r="O1048" s="142" t="n">
        <x:f>IF(L1048&gt;0,N1048/L1048,"")</x:f>
        <x:v>0.0625</x:v>
      </x:c>
      <x:c r="P1048" s="142" t="n">
        <x:f>IF(M1048&gt;0,N1048/M1048,"")</x:f>
        <x:v>0.06666666666666667</x:v>
      </x:c>
      <x:c r="Q1048" s="141" t="n">
        <x:f>ROUND(L1048*(1+'Assumptions'!$B$7)/'Assumptions'!$B$9,0)*'Assumptions'!$B$9</x:f>
        <x:v>175</x:v>
      </x:c>
      <x:c r="R1048" s="141" t="n">
        <x:f>Q1048-M1048</x:f>
        <x:v>25</x:v>
      </x:c>
      <x:c r="S1048" s="143" t="n">
        <x:f>'Assumptions'!$B$8</x:f>
        <x:v>12</x:v>
      </x:c>
      <x:c r="T1048" s="141" t="n">
        <x:f>N1048*S1048</x:f>
        <x:v>120</x:v>
      </x:c>
      <x:c r="U1048" s="139" t="str">
        <x:v>Source Valid</x:v>
      </x:c>
      <x:c r="V1048" s="139" t="str">
        <x:v>High</x:v>
      </x:c>
      <x:c r="W1048" s="147" t="str">
        <x:v>Source wholesale and buying prices retained</x:v>
      </x:c>
      <x:c r="X1048" s="139" t="str">
        <x:v>Ready</x:v>
      </x:c>
      <x:c r="Y1048" s="144" t="b">
        <x:v>1</x:v>
      </x:c>
      <x:c r="Z1048" s="139" t="str">
        <x:v>WS RATES.pdf</x:v>
      </x:c>
      <x:c r="AA1048" s="139" t="n">
        <x:v>30</x:v>
      </x:c>
      <x:c r="AB1048" s="139" t="n">
        <x:v>4</x:v>
      </x:c>
      <x:c r="AC1048" s="139" t="str">
        <x:v>LR 20 NEAT REGISTER</x:v>
      </x:c>
      <x:c r="AD1048" s="145" t="n">
        <x:v>160</x:v>
      </x:c>
      <x:c r="AE1048" s="147" t="str">
        <x:v>Merged across PDFs — Exact/source-linked match</x:v>
      </x:c>
      <x:c r="AF1048" s="147" t="str">
        <x:v>Exact WS RATES.pdf name</x:v>
      </x:c>
      <x:c r="AG1048" s="147" t="str">
        <x:v>Exact WS RATES.pdf category</x:v>
      </x:c>
      <x:c r="AH1048" s="139" t="str">
        <x:v>WS-RATES:30:4</x:v>
      </x:c>
      <x:c r="AI1048" s="146"/>
      <x:c r="AJ1048" s="146"/>
      <x:c r="AK1048" s="146"/>
      <x:c r="AL1048" s="146"/>
      <x:c r="AM1048" s="146"/>
      <x:c r="AN1048" s="147" t="str"/>
    </x:row>
    <x:row r="1049">
      <x:c r="A1049" s="139" t="str">
        <x:v>RS-001048</x:v>
      </x:c>
      <x:c r="B1049" s="147" t="str">
        <x:v>LR 10 NEAT REGISTER</x:v>
      </x:c>
      <x:c r="C1049" s="139" t="str">
        <x:v>REGISTERS</x:v>
      </x:c>
      <x:c r="D1049" s="139" t="str">
        <x:v>Both</x:v>
      </x:c>
      <x:c r="E1049" s="147" t="str">
        <x:v>From initial classified workbook</x:v>
      </x:c>
      <x:c r="F1049" s="139" t="str">
        <x:v>Piece</x:v>
      </x:c>
      <x:c r="G1049" s="139"/>
      <x:c r="H1049" s="139" t="str">
        <x:v>Not stated</x:v>
      </x:c>
      <x:c r="I1049" s="139" t="str">
        <x:v>PKR</x:v>
      </x:c>
      <x:c r="J1049" s="140" t="n">
        <x:v>130</x:v>
      </x:c>
      <x:c r="K1049" s="140" t="n">
        <x:v>120</x:v>
      </x:c>
      <x:c r="L1049" s="140" t="n">
        <x:v>130</x:v>
      </x:c>
      <x:c r="M1049" s="140" t="n">
        <x:v>120</x:v>
      </x:c>
      <x:c r="N1049" s="141" t="n">
        <x:f>L1049-M1049</x:f>
        <x:v>10</x:v>
      </x:c>
      <x:c r="O1049" s="142" t="n">
        <x:f>IF(L1049&gt;0,N1049/L1049,"")</x:f>
        <x:v>0.07692307692307693</x:v>
      </x:c>
      <x:c r="P1049" s="142" t="n">
        <x:f>IF(M1049&gt;0,N1049/M1049,"")</x:f>
        <x:v>0.08333333333333333</x:v>
      </x:c>
      <x:c r="Q1049" s="141" t="n">
        <x:f>ROUND(L1049*(1+'Assumptions'!$B$7)/'Assumptions'!$B$9,0)*'Assumptions'!$B$9</x:f>
        <x:v>145</x:v>
      </x:c>
      <x:c r="R1049" s="141" t="n">
        <x:f>Q1049-M1049</x:f>
        <x:v>25</x:v>
      </x:c>
      <x:c r="S1049" s="143" t="n">
        <x:f>'Assumptions'!$B$8</x:f>
        <x:v>12</x:v>
      </x:c>
      <x:c r="T1049" s="141" t="n">
        <x:f>N1049*S1049</x:f>
        <x:v>120</x:v>
      </x:c>
      <x:c r="U1049" s="139" t="str">
        <x:v>Source Valid</x:v>
      </x:c>
      <x:c r="V1049" s="139" t="str">
        <x:v>High</x:v>
      </x:c>
      <x:c r="W1049" s="147" t="str">
        <x:v>Source wholesale and buying prices retained</x:v>
      </x:c>
      <x:c r="X1049" s="139" t="str">
        <x:v>Ready</x:v>
      </x:c>
      <x:c r="Y1049" s="144" t="b">
        <x:v>1</x:v>
      </x:c>
      <x:c r="Z1049" s="139" t="str">
        <x:v>WS RATES.pdf</x:v>
      </x:c>
      <x:c r="AA1049" s="139" t="n">
        <x:v>30</x:v>
      </x:c>
      <x:c r="AB1049" s="139" t="n">
        <x:v>5</x:v>
      </x:c>
      <x:c r="AC1049" s="139" t="str">
        <x:v>LR 10 NEAT REGISTER</x:v>
      </x:c>
      <x:c r="AD1049" s="145" t="n">
        <x:v>130</x:v>
      </x:c>
      <x:c r="AE1049" s="147" t="str">
        <x:v>Merged across PDFs — Exact/source-linked match</x:v>
      </x:c>
      <x:c r="AF1049" s="147" t="str">
        <x:v>Exact WS RATES.pdf name</x:v>
      </x:c>
      <x:c r="AG1049" s="147" t="str">
        <x:v>Exact WS RATES.pdf category</x:v>
      </x:c>
      <x:c r="AH1049" s="139" t="str">
        <x:v>WS-RATES:30:5</x:v>
      </x:c>
      <x:c r="AI1049" s="146"/>
      <x:c r="AJ1049" s="146"/>
      <x:c r="AK1049" s="146"/>
      <x:c r="AL1049" s="146"/>
      <x:c r="AM1049" s="146"/>
      <x:c r="AN1049" s="147" t="str"/>
    </x:row>
    <x:row r="1050">
      <x:c r="A1050" s="139" t="str">
        <x:v>RS-001049</x:v>
      </x:c>
      <x:c r="B1050" s="147" t="str">
        <x:v>410 NUMBER ROUGH REGISTER</x:v>
      </x:c>
      <x:c r="C1050" s="139" t="str">
        <x:v>REGISTERS</x:v>
      </x:c>
      <x:c r="D1050" s="139" t="str">
        <x:v>Both</x:v>
      </x:c>
      <x:c r="E1050" s="147" t="str">
        <x:v>From initial classified workbook</x:v>
      </x:c>
      <x:c r="F1050" s="139" t="str">
        <x:v>Piece</x:v>
      </x:c>
      <x:c r="G1050" s="139"/>
      <x:c r="H1050" s="139" t="str">
        <x:v>Not stated</x:v>
      </x:c>
      <x:c r="I1050" s="139" t="str">
        <x:v>PKR</x:v>
      </x:c>
      <x:c r="J1050" s="140" t="n">
        <x:v>205</x:v>
      </x:c>
      <x:c r="K1050" s="140" t="n">
        <x:v>184</x:v>
      </x:c>
      <x:c r="L1050" s="140" t="n">
        <x:v>205</x:v>
      </x:c>
      <x:c r="M1050" s="140" t="n">
        <x:v>184</x:v>
      </x:c>
      <x:c r="N1050" s="141" t="n">
        <x:f>L1050-M1050</x:f>
        <x:v>21</x:v>
      </x:c>
      <x:c r="O1050" s="142" t="n">
        <x:f>IF(L1050&gt;0,N1050/L1050,"")</x:f>
        <x:v>0.1024390243902439</x:v>
      </x:c>
      <x:c r="P1050" s="142" t="n">
        <x:f>IF(M1050&gt;0,N1050/M1050,"")</x:f>
        <x:v>0.11413043478260869</x:v>
      </x:c>
      <x:c r="Q1050" s="141" t="n">
        <x:f>ROUND(L1050*(1+'Assumptions'!$B$7)/'Assumptions'!$B$9,0)*'Assumptions'!$B$9</x:f>
        <x:v>225</x:v>
      </x:c>
      <x:c r="R1050" s="141" t="n">
        <x:f>Q1050-M1050</x:f>
        <x:v>41</x:v>
      </x:c>
      <x:c r="S1050" s="143" t="n">
        <x:f>'Assumptions'!$B$8</x:f>
        <x:v>12</x:v>
      </x:c>
      <x:c r="T1050" s="141" t="n">
        <x:f>N1050*S1050</x:f>
        <x:v>252</x:v>
      </x:c>
      <x:c r="U1050" s="139" t="str">
        <x:v>Source Valid</x:v>
      </x:c>
      <x:c r="V1050" s="139" t="str">
        <x:v>High</x:v>
      </x:c>
      <x:c r="W1050" s="147" t="str">
        <x:v>Source wholesale and buying prices retained</x:v>
      </x:c>
      <x:c r="X1050" s="139" t="str">
        <x:v>Ready</x:v>
      </x:c>
      <x:c r="Y1050" s="144" t="b">
        <x:v>1</x:v>
      </x:c>
      <x:c r="Z1050" s="139" t="str">
        <x:v>WS RATES.pdf</x:v>
      </x:c>
      <x:c r="AA1050" s="139" t="n">
        <x:v>30</x:v>
      </x:c>
      <x:c r="AB1050" s="139" t="n">
        <x:v>6</x:v>
      </x:c>
      <x:c r="AC1050" s="139" t="str">
        <x:v>410 NUMBER ROUGH REGIST</x:v>
      </x:c>
      <x:c r="AD1050" s="145" t="n">
        <x:v>205</x:v>
      </x:c>
      <x:c r="AE1050" s="147" t="str">
        <x:v>Merged across PDFs — Truncated-name completion</x:v>
      </x:c>
      <x:c r="AF1050" s="147" t="str">
        <x:v>Completed/updated from WS RATES.pdf</x:v>
      </x:c>
      <x:c r="AG1050" s="147" t="str">
        <x:v>Exact WS RATES.pdf category</x:v>
      </x:c>
      <x:c r="AH1050" s="139" t="str">
        <x:v>WS-RATES:30:6</x:v>
      </x:c>
      <x:c r="AI1050" s="146"/>
      <x:c r="AJ1050" s="146"/>
      <x:c r="AK1050" s="146"/>
      <x:c r="AL1050" s="146"/>
      <x:c r="AM1050" s="146"/>
      <x:c r="AN1050" s="147" t="str"/>
    </x:row>
    <x:row r="1051">
      <x:c r="A1051" s="139" t="str">
        <x:v>RS-001050</x:v>
      </x:c>
      <x:c r="B1051" s="147" t="str">
        <x:v>480 NUMBER ROUGH REGISTER</x:v>
      </x:c>
      <x:c r="C1051" s="139" t="str">
        <x:v>REGISTERS</x:v>
      </x:c>
      <x:c r="D1051" s="139" t="str">
        <x:v>Both</x:v>
      </x:c>
      <x:c r="E1051" s="147" t="str">
        <x:v>From initial classified workbook</x:v>
      </x:c>
      <x:c r="F1051" s="139" t="str">
        <x:v>Piece</x:v>
      </x:c>
      <x:c r="G1051" s="139"/>
      <x:c r="H1051" s="139" t="str">
        <x:v>Not stated</x:v>
      </x:c>
      <x:c r="I1051" s="139" t="str">
        <x:v>PKR</x:v>
      </x:c>
      <x:c r="J1051" s="140" t="n">
        <x:v>240</x:v>
      </x:c>
      <x:c r="K1051" s="140" t="n">
        <x:v>215</x:v>
      </x:c>
      <x:c r="L1051" s="140" t="n">
        <x:v>240</x:v>
      </x:c>
      <x:c r="M1051" s="140" t="n">
        <x:v>215</x:v>
      </x:c>
      <x:c r="N1051" s="141" t="n">
        <x:f>L1051-M1051</x:f>
        <x:v>25</x:v>
      </x:c>
      <x:c r="O1051" s="142" t="n">
        <x:f>IF(L1051&gt;0,N1051/L1051,"")</x:f>
        <x:v>0.10416666666666667</x:v>
      </x:c>
      <x:c r="P1051" s="142" t="n">
        <x:f>IF(M1051&gt;0,N1051/M1051,"")</x:f>
        <x:v>0.11627906976744186</x:v>
      </x:c>
      <x:c r="Q1051" s="141" t="n">
        <x:f>ROUND(L1051*(1+'Assumptions'!$B$7)/'Assumptions'!$B$9,0)*'Assumptions'!$B$9</x:f>
        <x:v>265</x:v>
      </x:c>
      <x:c r="R1051" s="141" t="n">
        <x:f>Q1051-M1051</x:f>
        <x:v>50</x:v>
      </x:c>
      <x:c r="S1051" s="143" t="n">
        <x:f>'Assumptions'!$B$8</x:f>
        <x:v>12</x:v>
      </x:c>
      <x:c r="T1051" s="141" t="n">
        <x:f>N1051*S1051</x:f>
        <x:v>300</x:v>
      </x:c>
      <x:c r="U1051" s="139" t="str">
        <x:v>Source Valid</x:v>
      </x:c>
      <x:c r="V1051" s="139" t="str">
        <x:v>High</x:v>
      </x:c>
      <x:c r="W1051" s="147" t="str">
        <x:v>Source wholesale and buying prices retained</x:v>
      </x:c>
      <x:c r="X1051" s="139" t="str">
        <x:v>Ready</x:v>
      </x:c>
      <x:c r="Y1051" s="144" t="b">
        <x:v>1</x:v>
      </x:c>
      <x:c r="Z1051" s="139" t="str">
        <x:v>WS RATES.pdf</x:v>
      </x:c>
      <x:c r="AA1051" s="139" t="n">
        <x:v>30</x:v>
      </x:c>
      <x:c r="AB1051" s="139" t="n">
        <x:v>7</x:v>
      </x:c>
      <x:c r="AC1051" s="139" t="str">
        <x:v>480 NUMBER ROUGH REGIST</x:v>
      </x:c>
      <x:c r="AD1051" s="145" t="n">
        <x:v>240</x:v>
      </x:c>
      <x:c r="AE1051" s="147" t="str">
        <x:v>Merged across PDFs — Truncated-name completion</x:v>
      </x:c>
      <x:c r="AF1051" s="147" t="str">
        <x:v>Completed/updated from WS RATES.pdf</x:v>
      </x:c>
      <x:c r="AG1051" s="147" t="str">
        <x:v>Exact WS RATES.pdf category</x:v>
      </x:c>
      <x:c r="AH1051" s="139" t="str">
        <x:v>WS-RATES:30:7</x:v>
      </x:c>
      <x:c r="AI1051" s="146"/>
      <x:c r="AJ1051" s="146"/>
      <x:c r="AK1051" s="146"/>
      <x:c r="AL1051" s="146"/>
      <x:c r="AM1051" s="146"/>
      <x:c r="AN1051" s="147" t="str"/>
    </x:row>
    <x:row r="1052">
      <x:c r="A1052" s="139" t="str">
        <x:v>RS-001051</x:v>
      </x:c>
      <x:c r="B1052" s="147" t="str">
        <x:v>500 NUMBER ROUGH REGISTER</x:v>
      </x:c>
      <x:c r="C1052" s="139" t="str">
        <x:v>REGISTERS</x:v>
      </x:c>
      <x:c r="D1052" s="139" t="str">
        <x:v>Both</x:v>
      </x:c>
      <x:c r="E1052" s="147" t="str">
        <x:v>From initial classified workbook</x:v>
      </x:c>
      <x:c r="F1052" s="139" t="str">
        <x:v>Piece</x:v>
      </x:c>
      <x:c r="G1052" s="139"/>
      <x:c r="H1052" s="139" t="str">
        <x:v>Not stated</x:v>
      </x:c>
      <x:c r="I1052" s="139" t="str">
        <x:v>PKR</x:v>
      </x:c>
      <x:c r="J1052" s="140" t="n">
        <x:v>250</x:v>
      </x:c>
      <x:c r="K1052" s="140" t="n">
        <x:v>230</x:v>
      </x:c>
      <x:c r="L1052" s="140" t="n">
        <x:v>250</x:v>
      </x:c>
      <x:c r="M1052" s="140" t="n">
        <x:v>230</x:v>
      </x:c>
      <x:c r="N1052" s="141" t="n">
        <x:f>L1052-M1052</x:f>
        <x:v>20</x:v>
      </x:c>
      <x:c r="O1052" s="142" t="n">
        <x:f>IF(L1052&gt;0,N1052/L1052,"")</x:f>
        <x:v>0.08</x:v>
      </x:c>
      <x:c r="P1052" s="142" t="n">
        <x:f>IF(M1052&gt;0,N1052/M1052,"")</x:f>
        <x:v>0.08695652173913043</x:v>
      </x:c>
      <x:c r="Q1052" s="141" t="n">
        <x:f>ROUND(L1052*(1+'Assumptions'!$B$7)/'Assumptions'!$B$9,0)*'Assumptions'!$B$9</x:f>
        <x:v>275</x:v>
      </x:c>
      <x:c r="R1052" s="141" t="n">
        <x:f>Q1052-M1052</x:f>
        <x:v>45</x:v>
      </x:c>
      <x:c r="S1052" s="143" t="n">
        <x:f>'Assumptions'!$B$8</x:f>
        <x:v>12</x:v>
      </x:c>
      <x:c r="T1052" s="141" t="n">
        <x:f>N1052*S1052</x:f>
        <x:v>240</x:v>
      </x:c>
      <x:c r="U1052" s="139" t="str">
        <x:v>Source Valid</x:v>
      </x:c>
      <x:c r="V1052" s="139" t="str">
        <x:v>High</x:v>
      </x:c>
      <x:c r="W1052" s="147" t="str">
        <x:v>Source wholesale and buying prices retained</x:v>
      </x:c>
      <x:c r="X1052" s="139" t="str">
        <x:v>Ready</x:v>
      </x:c>
      <x:c r="Y1052" s="144" t="b">
        <x:v>1</x:v>
      </x:c>
      <x:c r="Z1052" s="139" t="str">
        <x:v>WS RATES.pdf</x:v>
      </x:c>
      <x:c r="AA1052" s="139" t="n">
        <x:v>30</x:v>
      </x:c>
      <x:c r="AB1052" s="139" t="n">
        <x:v>8</x:v>
      </x:c>
      <x:c r="AC1052" s="139" t="str">
        <x:v>500 NUMBER ROUGH REGIST</x:v>
      </x:c>
      <x:c r="AD1052" s="145" t="n">
        <x:v>250</x:v>
      </x:c>
      <x:c r="AE1052" s="147" t="str">
        <x:v>Merged across PDFs — Truncated-name completion</x:v>
      </x:c>
      <x:c r="AF1052" s="147" t="str">
        <x:v>Completed/updated from WS RATES.pdf</x:v>
      </x:c>
      <x:c r="AG1052" s="147" t="str">
        <x:v>Exact WS RATES.pdf category</x:v>
      </x:c>
      <x:c r="AH1052" s="139" t="str">
        <x:v>WS-RATES:30:8</x:v>
      </x:c>
      <x:c r="AI1052" s="146"/>
      <x:c r="AJ1052" s="146"/>
      <x:c r="AK1052" s="146"/>
      <x:c r="AL1052" s="146"/>
      <x:c r="AM1052" s="146"/>
      <x:c r="AN1052" s="147" t="str"/>
    </x:row>
    <x:row r="1053">
      <x:c r="A1053" s="139" t="str">
        <x:v>RS-001052</x:v>
      </x:c>
      <x:c r="B1053" s="147" t="str">
        <x:v>380 NUMBER ROUGH REGISTER</x:v>
      </x:c>
      <x:c r="C1053" s="139" t="str">
        <x:v>REGISTERS</x:v>
      </x:c>
      <x:c r="D1053" s="139" t="str">
        <x:v>Both</x:v>
      </x:c>
      <x:c r="E1053" s="147" t="str">
        <x:v>From initial classified workbook</x:v>
      </x:c>
      <x:c r="F1053" s="139" t="str">
        <x:v>Piece</x:v>
      </x:c>
      <x:c r="G1053" s="139"/>
      <x:c r="H1053" s="139" t="str">
        <x:v>Not stated</x:v>
      </x:c>
      <x:c r="I1053" s="139" t="str">
        <x:v>PKR</x:v>
      </x:c>
      <x:c r="J1053" s="140" t="n">
        <x:v>190</x:v>
      </x:c>
      <x:c r="K1053" s="140" t="n">
        <x:v>175</x:v>
      </x:c>
      <x:c r="L1053" s="140" t="n">
        <x:v>190</x:v>
      </x:c>
      <x:c r="M1053" s="140" t="n">
        <x:v>175</x:v>
      </x:c>
      <x:c r="N1053" s="141" t="n">
        <x:f>L1053-M1053</x:f>
        <x:v>15</x:v>
      </x:c>
      <x:c r="O1053" s="142" t="n">
        <x:f>IF(L1053&gt;0,N1053/L1053,"")</x:f>
        <x:v>0.07894736842105263</x:v>
      </x:c>
      <x:c r="P1053" s="142" t="n">
        <x:f>IF(M1053&gt;0,N1053/M1053,"")</x:f>
        <x:v>0.08571428571428572</x:v>
      </x:c>
      <x:c r="Q1053" s="141" t="n">
        <x:f>ROUND(L1053*(1+'Assumptions'!$B$7)/'Assumptions'!$B$9,0)*'Assumptions'!$B$9</x:f>
        <x:v>210</x:v>
      </x:c>
      <x:c r="R1053" s="141" t="n">
        <x:f>Q1053-M1053</x:f>
        <x:v>35</x:v>
      </x:c>
      <x:c r="S1053" s="143" t="n">
        <x:f>'Assumptions'!$B$8</x:f>
        <x:v>12</x:v>
      </x:c>
      <x:c r="T1053" s="141" t="n">
        <x:f>N1053*S1053</x:f>
        <x:v>180</x:v>
      </x:c>
      <x:c r="U1053" s="139" t="str">
        <x:v>Source Valid</x:v>
      </x:c>
      <x:c r="V1053" s="139" t="str">
        <x:v>High</x:v>
      </x:c>
      <x:c r="W1053" s="147" t="str">
        <x:v>Source wholesale and buying prices retained</x:v>
      </x:c>
      <x:c r="X1053" s="139" t="str">
        <x:v>Ready</x:v>
      </x:c>
      <x:c r="Y1053" s="144" t="b">
        <x:v>1</x:v>
      </x:c>
      <x:c r="Z1053" s="139" t="str">
        <x:v>WS RATES.pdf</x:v>
      </x:c>
      <x:c r="AA1053" s="139" t="n">
        <x:v>30</x:v>
      </x:c>
      <x:c r="AB1053" s="139" t="n">
        <x:v>9</x:v>
      </x:c>
      <x:c r="AC1053" s="139" t="str">
        <x:v>380 NUMBER ROUGH REGIST</x:v>
      </x:c>
      <x:c r="AD1053" s="145" t="n">
        <x:v>190</x:v>
      </x:c>
      <x:c r="AE1053" s="147" t="str">
        <x:v>Merged across PDFs — Truncated-name completion</x:v>
      </x:c>
      <x:c r="AF1053" s="147" t="str">
        <x:v>Completed/updated from WS RATES.pdf</x:v>
      </x:c>
      <x:c r="AG1053" s="147" t="str">
        <x:v>Exact WS RATES.pdf category</x:v>
      </x:c>
      <x:c r="AH1053" s="139" t="str">
        <x:v>WS-RATES:30:9</x:v>
      </x:c>
      <x:c r="AI1053" s="146"/>
      <x:c r="AJ1053" s="146"/>
      <x:c r="AK1053" s="146"/>
      <x:c r="AL1053" s="146"/>
      <x:c r="AM1053" s="146"/>
      <x:c r="AN1053" s="147" t="str"/>
    </x:row>
    <x:row r="1054">
      <x:c r="A1054" s="139" t="str">
        <x:v>RS-001053</x:v>
      </x:c>
      <x:c r="B1054" s="147" t="str">
        <x:v>300 NUMBER ROUGH REGISTER</x:v>
      </x:c>
      <x:c r="C1054" s="139" t="str">
        <x:v>REGISTERS</x:v>
      </x:c>
      <x:c r="D1054" s="139" t="str">
        <x:v>Both</x:v>
      </x:c>
      <x:c r="E1054" s="147" t="str">
        <x:v>From initial classified workbook</x:v>
      </x:c>
      <x:c r="F1054" s="139" t="str">
        <x:v>Piece</x:v>
      </x:c>
      <x:c r="G1054" s="139"/>
      <x:c r="H1054" s="139" t="str">
        <x:v>Not stated</x:v>
      </x:c>
      <x:c r="I1054" s="139" t="str">
        <x:v>PKR</x:v>
      </x:c>
      <x:c r="J1054" s="140" t="n">
        <x:v>150</x:v>
      </x:c>
      <x:c r="K1054" s="140" t="n">
        <x:v>135</x:v>
      </x:c>
      <x:c r="L1054" s="140" t="n">
        <x:v>150</x:v>
      </x:c>
      <x:c r="M1054" s="140" t="n">
        <x:v>135</x:v>
      </x:c>
      <x:c r="N1054" s="141" t="n">
        <x:f>L1054-M1054</x:f>
        <x:v>15</x:v>
      </x:c>
      <x:c r="O1054" s="142" t="n">
        <x:f>IF(L1054&gt;0,N1054/L1054,"")</x:f>
        <x:v>0.1</x:v>
      </x:c>
      <x:c r="P1054" s="142" t="n">
        <x:f>IF(M1054&gt;0,N1054/M1054,"")</x:f>
        <x:v>0.1111111111111111</x:v>
      </x:c>
      <x:c r="Q1054" s="141" t="n">
        <x:f>ROUND(L1054*(1+'Assumptions'!$B$7)/'Assumptions'!$B$9,0)*'Assumptions'!$B$9</x:f>
        <x:v>165</x:v>
      </x:c>
      <x:c r="R1054" s="141" t="n">
        <x:f>Q1054-M1054</x:f>
        <x:v>30</x:v>
      </x:c>
      <x:c r="S1054" s="143" t="n">
        <x:f>'Assumptions'!$B$8</x:f>
        <x:v>12</x:v>
      </x:c>
      <x:c r="T1054" s="141" t="n">
        <x:f>N1054*S1054</x:f>
        <x:v>180</x:v>
      </x:c>
      <x:c r="U1054" s="139" t="str">
        <x:v>Source Valid</x:v>
      </x:c>
      <x:c r="V1054" s="139" t="str">
        <x:v>High</x:v>
      </x:c>
      <x:c r="W1054" s="147" t="str">
        <x:v>Source wholesale and buying prices retained</x:v>
      </x:c>
      <x:c r="X1054" s="139" t="str">
        <x:v>Ready</x:v>
      </x:c>
      <x:c r="Y1054" s="144" t="b">
        <x:v>1</x:v>
      </x:c>
      <x:c r="Z1054" s="139" t="str">
        <x:v>WS RATES.pdf</x:v>
      </x:c>
      <x:c r="AA1054" s="139" t="n">
        <x:v>30</x:v>
      </x:c>
      <x:c r="AB1054" s="139" t="n">
        <x:v>10</x:v>
      </x:c>
      <x:c r="AC1054" s="139" t="str">
        <x:v>300 NUMBER ROUGH REGIS</x:v>
      </x:c>
      <x:c r="AD1054" s="145" t="n">
        <x:v>150</x:v>
      </x:c>
      <x:c r="AE1054" s="147" t="str">
        <x:v>Merged across PDFs — Truncated-name completion</x:v>
      </x:c>
      <x:c r="AF1054" s="147" t="str">
        <x:v>Completed/updated from WS RATES.pdf</x:v>
      </x:c>
      <x:c r="AG1054" s="147" t="str">
        <x:v>Exact WS RATES.pdf category</x:v>
      </x:c>
      <x:c r="AH1054" s="139" t="str">
        <x:v>WS-RATES:30:10</x:v>
      </x:c>
      <x:c r="AI1054" s="146"/>
      <x:c r="AJ1054" s="146"/>
      <x:c r="AK1054" s="146"/>
      <x:c r="AL1054" s="146"/>
      <x:c r="AM1054" s="146"/>
      <x:c r="AN1054" s="147" t="str"/>
    </x:row>
    <x:row r="1055">
      <x:c r="A1055" s="139" t="str">
        <x:v>RS-001054</x:v>
      </x:c>
      <x:c r="B1055" s="147" t="str">
        <x:v>280 NUMBER ROUGH REGISTER</x:v>
      </x:c>
      <x:c r="C1055" s="139" t="str">
        <x:v>REGISTERS</x:v>
      </x:c>
      <x:c r="D1055" s="139" t="str">
        <x:v>Both</x:v>
      </x:c>
      <x:c r="E1055" s="147" t="str">
        <x:v>From initial classified workbook</x:v>
      </x:c>
      <x:c r="F1055" s="139" t="str">
        <x:v>Piece</x:v>
      </x:c>
      <x:c r="G1055" s="139"/>
      <x:c r="H1055" s="139" t="str">
        <x:v>Not stated</x:v>
      </x:c>
      <x:c r="I1055" s="139" t="str">
        <x:v>PKR</x:v>
      </x:c>
      <x:c r="J1055" s="140" t="n">
        <x:v>140</x:v>
      </x:c>
      <x:c r="K1055" s="140" t="n">
        <x:v>125</x:v>
      </x:c>
      <x:c r="L1055" s="140" t="n">
        <x:v>140</x:v>
      </x:c>
      <x:c r="M1055" s="140" t="n">
        <x:v>125</x:v>
      </x:c>
      <x:c r="N1055" s="141" t="n">
        <x:f>L1055-M1055</x:f>
        <x:v>15</x:v>
      </x:c>
      <x:c r="O1055" s="142" t="n">
        <x:f>IF(L1055&gt;0,N1055/L1055,"")</x:f>
        <x:v>0.10714285714285714</x:v>
      </x:c>
      <x:c r="P1055" s="142" t="n">
        <x:f>IF(M1055&gt;0,N1055/M1055,"")</x:f>
        <x:v>0.12</x:v>
      </x:c>
      <x:c r="Q1055" s="141" t="n">
        <x:f>ROUND(L1055*(1+'Assumptions'!$B$7)/'Assumptions'!$B$9,0)*'Assumptions'!$B$9</x:f>
        <x:v>155</x:v>
      </x:c>
      <x:c r="R1055" s="141" t="n">
        <x:f>Q1055-M1055</x:f>
        <x:v>30</x:v>
      </x:c>
      <x:c r="S1055" s="143" t="n">
        <x:f>'Assumptions'!$B$8</x:f>
        <x:v>12</x:v>
      </x:c>
      <x:c r="T1055" s="141" t="n">
        <x:f>N1055*S1055</x:f>
        <x:v>180</x:v>
      </x:c>
      <x:c r="U1055" s="139" t="str">
        <x:v>Source Valid</x:v>
      </x:c>
      <x:c r="V1055" s="139" t="str">
        <x:v>High</x:v>
      </x:c>
      <x:c r="W1055" s="147" t="str">
        <x:v>Source wholesale and buying prices retained</x:v>
      </x:c>
      <x:c r="X1055" s="139" t="str">
        <x:v>Ready</x:v>
      </x:c>
      <x:c r="Y1055" s="144" t="b">
        <x:v>1</x:v>
      </x:c>
      <x:c r="Z1055" s="139" t="str">
        <x:v>WS RATES.pdf</x:v>
      </x:c>
      <x:c r="AA1055" s="139" t="n">
        <x:v>30</x:v>
      </x:c>
      <x:c r="AB1055" s="139" t="n">
        <x:v>11</x:v>
      </x:c>
      <x:c r="AC1055" s="139" t="str">
        <x:v>280 NUMBER ROUGH REGIST</x:v>
      </x:c>
      <x:c r="AD1055" s="145" t="n">
        <x:v>140</x:v>
      </x:c>
      <x:c r="AE1055" s="147" t="str">
        <x:v>Merged across PDFs — Truncated-name completion</x:v>
      </x:c>
      <x:c r="AF1055" s="147" t="str">
        <x:v>Completed/updated from WS RATES.pdf</x:v>
      </x:c>
      <x:c r="AG1055" s="147" t="str">
        <x:v>Exact WS RATES.pdf category</x:v>
      </x:c>
      <x:c r="AH1055" s="139" t="str">
        <x:v>WS-RATES:30:11</x:v>
      </x:c>
      <x:c r="AI1055" s="146"/>
      <x:c r="AJ1055" s="146"/>
      <x:c r="AK1055" s="146"/>
      <x:c r="AL1055" s="146"/>
      <x:c r="AM1055" s="146"/>
      <x:c r="AN1055" s="147" t="str"/>
    </x:row>
    <x:row r="1056">
      <x:c r="A1056" s="139" t="str">
        <x:v>RS-001055</x:v>
      </x:c>
      <x:c r="B1056" s="147" t="str">
        <x:v>230 NUMBER ROUGH REGISTER</x:v>
      </x:c>
      <x:c r="C1056" s="139" t="str">
        <x:v>REGISTERS</x:v>
      </x:c>
      <x:c r="D1056" s="139" t="str">
        <x:v>Both</x:v>
      </x:c>
      <x:c r="E1056" s="147" t="str">
        <x:v>From initial classified workbook</x:v>
      </x:c>
      <x:c r="F1056" s="139" t="str">
        <x:v>Piece</x:v>
      </x:c>
      <x:c r="G1056" s="139"/>
      <x:c r="H1056" s="139" t="str">
        <x:v>Not stated</x:v>
      </x:c>
      <x:c r="I1056" s="139" t="str">
        <x:v>PKR</x:v>
      </x:c>
      <x:c r="J1056" s="140" t="n">
        <x:v>115</x:v>
      </x:c>
      <x:c r="K1056" s="140" t="n">
        <x:v>105</x:v>
      </x:c>
      <x:c r="L1056" s="140" t="n">
        <x:v>115</x:v>
      </x:c>
      <x:c r="M1056" s="140" t="n">
        <x:v>105</x:v>
      </x:c>
      <x:c r="N1056" s="141" t="n">
        <x:f>L1056-M1056</x:f>
        <x:v>10</x:v>
      </x:c>
      <x:c r="O1056" s="142" t="n">
        <x:f>IF(L1056&gt;0,N1056/L1056,"")</x:f>
        <x:v>0.08695652173913043</x:v>
      </x:c>
      <x:c r="P1056" s="142" t="n">
        <x:f>IF(M1056&gt;0,N1056/M1056,"")</x:f>
        <x:v>0.09523809523809523</x:v>
      </x:c>
      <x:c r="Q1056" s="141" t="n">
        <x:f>ROUND(L1056*(1+'Assumptions'!$B$7)/'Assumptions'!$B$9,0)*'Assumptions'!$B$9</x:f>
        <x:v>125</x:v>
      </x:c>
      <x:c r="R1056" s="141" t="n">
        <x:f>Q1056-M1056</x:f>
        <x:v>20</x:v>
      </x:c>
      <x:c r="S1056" s="143" t="n">
        <x:f>'Assumptions'!$B$8</x:f>
        <x:v>12</x:v>
      </x:c>
      <x:c r="T1056" s="141" t="n">
        <x:f>N1056*S1056</x:f>
        <x:v>120</x:v>
      </x:c>
      <x:c r="U1056" s="139" t="str">
        <x:v>Source Valid</x:v>
      </x:c>
      <x:c r="V1056" s="139" t="str">
        <x:v>High</x:v>
      </x:c>
      <x:c r="W1056" s="147" t="str">
        <x:v>Source wholesale and buying prices retained</x:v>
      </x:c>
      <x:c r="X1056" s="139" t="str">
        <x:v>Ready</x:v>
      </x:c>
      <x:c r="Y1056" s="144" t="b">
        <x:v>1</x:v>
      </x:c>
      <x:c r="Z1056" s="139" t="str">
        <x:v>WS RATES.pdf</x:v>
      </x:c>
      <x:c r="AA1056" s="139" t="n">
        <x:v>30</x:v>
      </x:c>
      <x:c r="AB1056" s="139" t="n">
        <x:v>12</x:v>
      </x:c>
      <x:c r="AC1056" s="139" t="str">
        <x:v>230 NUMBER ROUGH REGIST</x:v>
      </x:c>
      <x:c r="AD1056" s="145" t="n">
        <x:v>115</x:v>
      </x:c>
      <x:c r="AE1056" s="147" t="str">
        <x:v>Merged across PDFs — Truncated-name completion</x:v>
      </x:c>
      <x:c r="AF1056" s="147" t="str">
        <x:v>Completed/updated from WS RATES.pdf</x:v>
      </x:c>
      <x:c r="AG1056" s="147" t="str">
        <x:v>Exact WS RATES.pdf category</x:v>
      </x:c>
      <x:c r="AH1056" s="139" t="str">
        <x:v>WS-RATES:30:12</x:v>
      </x:c>
      <x:c r="AI1056" s="146"/>
      <x:c r="AJ1056" s="146"/>
      <x:c r="AK1056" s="146"/>
      <x:c r="AL1056" s="146"/>
      <x:c r="AM1056" s="146"/>
      <x:c r="AN1056" s="147" t="str"/>
    </x:row>
    <x:row r="1057">
      <x:c r="A1057" s="139" t="str">
        <x:v>RS-001056</x:v>
      </x:c>
      <x:c r="B1057" s="147" t="str">
        <x:v>COLOURING KIT 42 PCS</x:v>
      </x:c>
      <x:c r="C1057" s="139" t="str">
        <x:v>COLORING KIT</x:v>
      </x:c>
      <x:c r="D1057" s="139" t="str">
        <x:v>Wholesale/Bulk</x:v>
      </x:c>
      <x:c r="E1057" s="147" t="str">
        <x:v>From initial classified workbook</x:v>
      </x:c>
      <x:c r="F1057" s="139" t="str">
        <x:v>Pack</x:v>
      </x:c>
      <x:c r="G1057" s="139" t="n">
        <x:v>42</x:v>
      </x:c>
      <x:c r="H1057" s="139" t="str">
        <x:v>Parsed from product name</x:v>
      </x:c>
      <x:c r="I1057" s="139" t="str">
        <x:v>PKR</x:v>
      </x:c>
      <x:c r="J1057" s="140" t="n">
        <x:v>330</x:v>
      </x:c>
      <x:c r="K1057" s="140" t="n">
        <x:v>290</x:v>
      </x:c>
      <x:c r="L1057" s="140" t="n">
        <x:v>330</x:v>
      </x:c>
      <x:c r="M1057" s="140" t="n">
        <x:v>290</x:v>
      </x:c>
      <x:c r="N1057" s="141" t="n">
        <x:f>L1057-M1057</x:f>
        <x:v>40</x:v>
      </x:c>
      <x:c r="O1057" s="142" t="n">
        <x:f>IF(L1057&gt;0,N1057/L1057,"")</x:f>
        <x:v>0.12121212121212122</x:v>
      </x:c>
      <x:c r="P1057" s="142" t="n">
        <x:f>IF(M1057&gt;0,N1057/M1057,"")</x:f>
        <x:v>0.13793103448275862</x:v>
      </x:c>
      <x:c r="Q1057" s="141" t="n">
        <x:f>ROUND(L1057*(1+'Assumptions'!$B$7)/'Assumptions'!$B$9,0)*'Assumptions'!$B$9</x:f>
        <x:v>365</x:v>
      </x:c>
      <x:c r="R1057" s="141" t="n">
        <x:f>Q1057-M1057</x:f>
        <x:v>75</x:v>
      </x:c>
      <x:c r="S1057" s="143" t="n">
        <x:f>'Assumptions'!$B$8</x:f>
        <x:v>12</x:v>
      </x:c>
      <x:c r="T1057" s="141" t="n">
        <x:f>N1057*S1057</x:f>
        <x:v>480</x:v>
      </x:c>
      <x:c r="U1057" s="139" t="str">
        <x:v>Source Valid</x:v>
      </x:c>
      <x:c r="V1057" s="139" t="str">
        <x:v>High</x:v>
      </x:c>
      <x:c r="W1057" s="147" t="str">
        <x:v>Source wholesale and buying prices retained</x:v>
      </x:c>
      <x:c r="X1057" s="139" t="str">
        <x:v>Ready</x:v>
      </x:c>
      <x:c r="Y1057" s="144" t="b">
        <x:v>1</x:v>
      </x:c>
      <x:c r="Z1057" s="139" t="str">
        <x:v>WS RATES.pdf</x:v>
      </x:c>
      <x:c r="AA1057" s="139" t="n">
        <x:v>30</x:v>
      </x:c>
      <x:c r="AB1057" s="139" t="n">
        <x:v>13</x:v>
      </x:c>
      <x:c r="AC1057" s="139" t="str">
        <x:v>COLOURING KIT 42 PCS</x:v>
      </x:c>
      <x:c r="AD1057" s="145" t="n">
        <x:v>330</x:v>
      </x:c>
      <x:c r="AE1057" s="147" t="str">
        <x:v>Merged across PDFs — Exact/source-linked match</x:v>
      </x:c>
      <x:c r="AF1057" s="147" t="str">
        <x:v>Exact WS RATES.pdf name</x:v>
      </x:c>
      <x:c r="AG1057" s="147" t="str">
        <x:v>Exact WS RATES.pdf category</x:v>
      </x:c>
      <x:c r="AH1057" s="139" t="str">
        <x:v>WS-RATES:30:13</x:v>
      </x:c>
      <x:c r="AI1057" s="146"/>
      <x:c r="AJ1057" s="146"/>
      <x:c r="AK1057" s="146"/>
      <x:c r="AL1057" s="146"/>
      <x:c r="AM1057" s="146"/>
      <x:c r="AN1057" s="147" t="str"/>
    </x:row>
    <x:row r="1058">
      <x:c r="A1058" s="139" t="str">
        <x:v>RS-001057</x:v>
      </x:c>
      <x:c r="B1058" s="147" t="str">
        <x:v>MARGALLA COPY</x:v>
      </x:c>
      <x:c r="C1058" s="139" t="str">
        <x:v>copies</x:v>
      </x:c>
      <x:c r="D1058" s="139" t="str">
        <x:v>Both</x:v>
      </x:c>
      <x:c r="E1058" s="147" t="str">
        <x:v>From initial classified workbook</x:v>
      </x:c>
      <x:c r="F1058" s="139" t="str">
        <x:v>Piece</x:v>
      </x:c>
      <x:c r="G1058" s="139"/>
      <x:c r="H1058" s="139" t="str">
        <x:v>Not stated</x:v>
      </x:c>
      <x:c r="I1058" s="139" t="str">
        <x:v>PKR</x:v>
      </x:c>
      <x:c r="J1058" s="140" t="n">
        <x:v>80</x:v>
      </x:c>
      <x:c r="K1058" s="140" t="n">
        <x:v>78</x:v>
      </x:c>
      <x:c r="L1058" s="140" t="n">
        <x:v>80</x:v>
      </x:c>
      <x:c r="M1058" s="140" t="n">
        <x:v>78</x:v>
      </x:c>
      <x:c r="N1058" s="141" t="n">
        <x:f>L1058-M1058</x:f>
        <x:v>2</x:v>
      </x:c>
      <x:c r="O1058" s="142" t="n">
        <x:f>IF(L1058&gt;0,N1058/L1058,"")</x:f>
        <x:v>0.025</x:v>
      </x:c>
      <x:c r="P1058" s="142" t="n">
        <x:f>IF(M1058&gt;0,N1058/M1058,"")</x:f>
        <x:v>0.02564102564102564</x:v>
      </x:c>
      <x:c r="Q1058" s="141" t="n">
        <x:f>ROUND(L1058*(1+'Assumptions'!$B$7)/'Assumptions'!$B$9,0)*'Assumptions'!$B$9</x:f>
        <x:v>90</x:v>
      </x:c>
      <x:c r="R1058" s="141" t="n">
        <x:f>Q1058-M1058</x:f>
        <x:v>12</x:v>
      </x:c>
      <x:c r="S1058" s="143" t="n">
        <x:f>'Assumptions'!$B$8</x:f>
        <x:v>12</x:v>
      </x:c>
      <x:c r="T1058" s="141" t="n">
        <x:f>N1058*S1058</x:f>
        <x:v>24</x:v>
      </x:c>
      <x:c r="U1058" s="139" t="str">
        <x:v>Source Valid</x:v>
      </x:c>
      <x:c r="V1058" s="139" t="str">
        <x:v>High</x:v>
      </x:c>
      <x:c r="W1058" s="147" t="str">
        <x:v>Source wholesale and buying prices retained</x:v>
      </x:c>
      <x:c r="X1058" s="139" t="str">
        <x:v>Ready</x:v>
      </x:c>
      <x:c r="Y1058" s="144" t="b">
        <x:v>1</x:v>
      </x:c>
      <x:c r="Z1058" s="139" t="str">
        <x:v>WS RATES.pdf</x:v>
      </x:c>
      <x:c r="AA1058" s="139" t="n">
        <x:v>30</x:v>
      </x:c>
      <x:c r="AB1058" s="139" t="n">
        <x:v>14</x:v>
      </x:c>
      <x:c r="AC1058" s="139" t="str">
        <x:v>MARGALLA COPY</x:v>
      </x:c>
      <x:c r="AD1058" s="145" t="n">
        <x:v>80</x:v>
      </x:c>
      <x:c r="AE1058" s="147" t="str">
        <x:v>Merged across PDFs — Exact/source-linked match</x:v>
      </x:c>
      <x:c r="AF1058" s="147" t="str">
        <x:v>Exact WS RATES.pdf name</x:v>
      </x:c>
      <x:c r="AG1058" s="147" t="str">
        <x:v>Exact WS RATES.pdf category</x:v>
      </x:c>
      <x:c r="AH1058" s="139" t="str">
        <x:v>WS-RATES:30:14</x:v>
      </x:c>
      <x:c r="AI1058" s="146"/>
      <x:c r="AJ1058" s="146"/>
      <x:c r="AK1058" s="146"/>
      <x:c r="AL1058" s="146"/>
      <x:c r="AM1058" s="146"/>
      <x:c r="AN1058" s="147" t="str"/>
    </x:row>
    <x:row r="1059">
      <x:c r="A1059" s="139" t="str">
        <x:v>RS-001058</x:v>
      </x:c>
      <x:c r="B1059" s="147" t="str">
        <x:v>ST PAUL COPY</x:v>
      </x:c>
      <x:c r="C1059" s="139" t="str">
        <x:v>copies</x:v>
      </x:c>
      <x:c r="D1059" s="139" t="str">
        <x:v>Both</x:v>
      </x:c>
      <x:c r="E1059" s="147" t="str">
        <x:v>From initial classified workbook</x:v>
      </x:c>
      <x:c r="F1059" s="139" t="str">
        <x:v>Piece</x:v>
      </x:c>
      <x:c r="G1059" s="139"/>
      <x:c r="H1059" s="139" t="str">
        <x:v>Not stated</x:v>
      </x:c>
      <x:c r="I1059" s="139" t="str">
        <x:v>PKR</x:v>
      </x:c>
      <x:c r="J1059" s="140" t="n">
        <x:v>100</x:v>
      </x:c>
      <x:c r="K1059" s="140" t="n">
        <x:v>95</x:v>
      </x:c>
      <x:c r="L1059" s="140" t="n">
        <x:v>100</x:v>
      </x:c>
      <x:c r="M1059" s="140" t="n">
        <x:v>95</x:v>
      </x:c>
      <x:c r="N1059" s="141" t="n">
        <x:f>L1059-M1059</x:f>
        <x:v>5</x:v>
      </x:c>
      <x:c r="O1059" s="142" t="n">
        <x:f>IF(L1059&gt;0,N1059/L1059,"")</x:f>
        <x:v>0.05</x:v>
      </x:c>
      <x:c r="P1059" s="142" t="n">
        <x:f>IF(M1059&gt;0,N1059/M1059,"")</x:f>
        <x:v>0.05263157894736842</x:v>
      </x:c>
      <x:c r="Q1059" s="141" t="n">
        <x:f>ROUND(L1059*(1+'Assumptions'!$B$7)/'Assumptions'!$B$9,0)*'Assumptions'!$B$9</x:f>
        <x:v>110</x:v>
      </x:c>
      <x:c r="R1059" s="141" t="n">
        <x:f>Q1059-M1059</x:f>
        <x:v>15</x:v>
      </x:c>
      <x:c r="S1059" s="143" t="n">
        <x:f>'Assumptions'!$B$8</x:f>
        <x:v>12</x:v>
      </x:c>
      <x:c r="T1059" s="141" t="n">
        <x:f>N1059*S1059</x:f>
        <x:v>60</x:v>
      </x:c>
      <x:c r="U1059" s="139" t="str">
        <x:v>Source Valid</x:v>
      </x:c>
      <x:c r="V1059" s="139" t="str">
        <x:v>High</x:v>
      </x:c>
      <x:c r="W1059" s="147" t="str">
        <x:v>Source wholesale and buying prices retained</x:v>
      </x:c>
      <x:c r="X1059" s="139" t="str">
        <x:v>Ready</x:v>
      </x:c>
      <x:c r="Y1059" s="144" t="b">
        <x:v>1</x:v>
      </x:c>
      <x:c r="Z1059" s="139" t="str">
        <x:v>WS RATES.pdf</x:v>
      </x:c>
      <x:c r="AA1059" s="139" t="n">
        <x:v>30</x:v>
      </x:c>
      <x:c r="AB1059" s="139" t="n">
        <x:v>15</x:v>
      </x:c>
      <x:c r="AC1059" s="139" t="str">
        <x:v>ST PAUL COPY</x:v>
      </x:c>
      <x:c r="AD1059" s="145" t="n">
        <x:v>100</x:v>
      </x:c>
      <x:c r="AE1059" s="147" t="str">
        <x:v>Merged across PDFs — Exact/source-linked match</x:v>
      </x:c>
      <x:c r="AF1059" s="147" t="str">
        <x:v>Exact WS RATES.pdf name</x:v>
      </x:c>
      <x:c r="AG1059" s="147" t="str">
        <x:v>Exact WS RATES.pdf category</x:v>
      </x:c>
      <x:c r="AH1059" s="139" t="str">
        <x:v>WS-RATES:30:15</x:v>
      </x:c>
      <x:c r="AI1059" s="146"/>
      <x:c r="AJ1059" s="146"/>
      <x:c r="AK1059" s="146"/>
      <x:c r="AL1059" s="146"/>
      <x:c r="AM1059" s="146"/>
      <x:c r="AN1059" s="147" t="str"/>
    </x:row>
    <x:row r="1060">
      <x:c r="A1060" s="139" t="str">
        <x:v>RS-001059</x:v>
      </x:c>
      <x:c r="B1060" s="147" t="str">
        <x:v>180 NUMBER ROUGH REGISTER</x:v>
      </x:c>
      <x:c r="C1060" s="139" t="str">
        <x:v>REGISTERS</x:v>
      </x:c>
      <x:c r="D1060" s="139" t="str">
        <x:v>Both</x:v>
      </x:c>
      <x:c r="E1060" s="147" t="str">
        <x:v>From initial classified workbook</x:v>
      </x:c>
      <x:c r="F1060" s="139" t="str">
        <x:v>Piece</x:v>
      </x:c>
      <x:c r="G1060" s="139"/>
      <x:c r="H1060" s="139" t="str">
        <x:v>Not stated</x:v>
      </x:c>
      <x:c r="I1060" s="139" t="str">
        <x:v>PKR</x:v>
      </x:c>
      <x:c r="J1060" s="140" t="n">
        <x:v>90</x:v>
      </x:c>
      <x:c r="K1060" s="140" t="n">
        <x:v>72</x:v>
      </x:c>
      <x:c r="L1060" s="140" t="n">
        <x:v>90</x:v>
      </x:c>
      <x:c r="M1060" s="140" t="n">
        <x:v>72</x:v>
      </x:c>
      <x:c r="N1060" s="141" t="n">
        <x:f>L1060-M1060</x:f>
        <x:v>18</x:v>
      </x:c>
      <x:c r="O1060" s="142" t="n">
        <x:f>IF(L1060&gt;0,N1060/L1060,"")</x:f>
        <x:v>0.2</x:v>
      </x:c>
      <x:c r="P1060" s="142" t="n">
        <x:f>IF(M1060&gt;0,N1060/M1060,"")</x:f>
        <x:v>0.25</x:v>
      </x:c>
      <x:c r="Q1060" s="141" t="n">
        <x:f>ROUND(L1060*(1+'Assumptions'!$B$7)/'Assumptions'!$B$9,0)*'Assumptions'!$B$9</x:f>
        <x:v>100</x:v>
      </x:c>
      <x:c r="R1060" s="141" t="n">
        <x:f>Q1060-M1060</x:f>
        <x:v>28</x:v>
      </x:c>
      <x:c r="S1060" s="143" t="n">
        <x:f>'Assumptions'!$B$8</x:f>
        <x:v>12</x:v>
      </x:c>
      <x:c r="T1060" s="141" t="n">
        <x:f>N1060*S1060</x:f>
        <x:v>216</x:v>
      </x:c>
      <x:c r="U1060" s="139" t="str">
        <x:v>Source Valid</x:v>
      </x:c>
      <x:c r="V1060" s="139" t="str">
        <x:v>High</x:v>
      </x:c>
      <x:c r="W1060" s="147" t="str">
        <x:v>Source wholesale and buying prices retained</x:v>
      </x:c>
      <x:c r="X1060" s="139" t="str">
        <x:v>Ready</x:v>
      </x:c>
      <x:c r="Y1060" s="144" t="b">
        <x:v>1</x:v>
      </x:c>
      <x:c r="Z1060" s="139" t="str">
        <x:v>WS RATES.pdf</x:v>
      </x:c>
      <x:c r="AA1060" s="139" t="n">
        <x:v>30</x:v>
      </x:c>
      <x:c r="AB1060" s="139" t="n">
        <x:v>16</x:v>
      </x:c>
      <x:c r="AC1060" s="139" t="str">
        <x:v>180 NUMBER ROUGH REGIST</x:v>
      </x:c>
      <x:c r="AD1060" s="145" t="n">
        <x:v>90</x:v>
      </x:c>
      <x:c r="AE1060" s="147" t="str">
        <x:v>Merged across PDFs — Truncated-name completion</x:v>
      </x:c>
      <x:c r="AF1060" s="147" t="str">
        <x:v>Completed/updated from WS RATES.pdf</x:v>
      </x:c>
      <x:c r="AG1060" s="147" t="str">
        <x:v>Exact WS RATES.pdf category</x:v>
      </x:c>
      <x:c r="AH1060" s="139" t="str">
        <x:v>WS-RATES:30:16</x:v>
      </x:c>
      <x:c r="AI1060" s="146"/>
      <x:c r="AJ1060" s="146"/>
      <x:c r="AK1060" s="146"/>
      <x:c r="AL1060" s="146"/>
      <x:c r="AM1060" s="146"/>
      <x:c r="AN1060" s="147" t="str"/>
    </x:row>
    <x:row r="1061">
      <x:c r="A1061" s="139" t="str">
        <x:v>RS-001060</x:v>
      </x:c>
      <x:c r="B1061" s="147" t="str">
        <x:v>SIR SYED REGISTER GUM</x:v>
      </x:c>
      <x:c r="C1061" s="139" t="str">
        <x:v>copies</x:v>
      </x:c>
      <x:c r="D1061" s="139" t="str">
        <x:v>Both</x:v>
      </x:c>
      <x:c r="E1061" s="147" t="str">
        <x:v>From initial classified workbook</x:v>
      </x:c>
      <x:c r="F1061" s="139" t="str">
        <x:v>Piece</x:v>
      </x:c>
      <x:c r="G1061" s="139"/>
      <x:c r="H1061" s="139" t="str">
        <x:v>Not stated</x:v>
      </x:c>
      <x:c r="I1061" s="139" t="str">
        <x:v>PKR</x:v>
      </x:c>
      <x:c r="J1061" s="140" t="n">
        <x:v>165</x:v>
      </x:c>
      <x:c r="K1061" s="140" t="n">
        <x:v>160</x:v>
      </x:c>
      <x:c r="L1061" s="140" t="n">
        <x:v>165</x:v>
      </x:c>
      <x:c r="M1061" s="140" t="n">
        <x:v>160</x:v>
      </x:c>
      <x:c r="N1061" s="141" t="n">
        <x:f>L1061-M1061</x:f>
        <x:v>5</x:v>
      </x:c>
      <x:c r="O1061" s="142" t="n">
        <x:f>IF(L1061&gt;0,N1061/L1061,"")</x:f>
        <x:v>0.030303030303030304</x:v>
      </x:c>
      <x:c r="P1061" s="142" t="n">
        <x:f>IF(M1061&gt;0,N1061/M1061,"")</x:f>
        <x:v>0.03125</x:v>
      </x:c>
      <x:c r="Q1061" s="141" t="n">
        <x:f>ROUND(L1061*(1+'Assumptions'!$B$7)/'Assumptions'!$B$9,0)*'Assumptions'!$B$9</x:f>
        <x:v>180</x:v>
      </x:c>
      <x:c r="R1061" s="141" t="n">
        <x:f>Q1061-M1061</x:f>
        <x:v>20</x:v>
      </x:c>
      <x:c r="S1061" s="143" t="n">
        <x:f>'Assumptions'!$B$8</x:f>
        <x:v>12</x:v>
      </x:c>
      <x:c r="T1061" s="141" t="n">
        <x:f>N1061*S1061</x:f>
        <x:v>60</x:v>
      </x:c>
      <x:c r="U1061" s="139" t="str">
        <x:v>Source Valid</x:v>
      </x:c>
      <x:c r="V1061" s="139" t="str">
        <x:v>High</x:v>
      </x:c>
      <x:c r="W1061" s="147" t="str">
        <x:v>Source wholesale and buying prices retained</x:v>
      </x:c>
      <x:c r="X1061" s="139" t="str">
        <x:v>Ready</x:v>
      </x:c>
      <x:c r="Y1061" s="144" t="b">
        <x:v>1</x:v>
      </x:c>
      <x:c r="Z1061" s="139" t="str">
        <x:v>WS RATES.pdf</x:v>
      </x:c>
      <x:c r="AA1061" s="139" t="n">
        <x:v>30</x:v>
      </x:c>
      <x:c r="AB1061" s="139" t="n">
        <x:v>17</x:v>
      </x:c>
      <x:c r="AC1061" s="139" t="str">
        <x:v>SIR SYED REGISTER GUM</x:v>
      </x:c>
      <x:c r="AD1061" s="145" t="n">
        <x:v>165</x:v>
      </x:c>
      <x:c r="AE1061" s="147" t="str">
        <x:v>Merged across PDFs — Exact/source-linked match</x:v>
      </x:c>
      <x:c r="AF1061" s="147" t="str">
        <x:v>Exact WS RATES.pdf name</x:v>
      </x:c>
      <x:c r="AG1061" s="147" t="str">
        <x:v>Exact WS RATES.pdf category</x:v>
      </x:c>
      <x:c r="AH1061" s="139" t="str">
        <x:v>WS-RATES:30:17</x:v>
      </x:c>
      <x:c r="AI1061" s="146"/>
      <x:c r="AJ1061" s="146"/>
      <x:c r="AK1061" s="146"/>
      <x:c r="AL1061" s="146"/>
      <x:c r="AM1061" s="146"/>
      <x:c r="AN1061" s="147" t="str"/>
    </x:row>
    <x:row r="1062">
      <x:c r="A1062" s="139" t="str">
        <x:v>RS-001061</x:v>
      </x:c>
      <x:c r="B1062" s="147" t="str">
        <x:v>SIR SYED COPY</x:v>
      </x:c>
      <x:c r="C1062" s="139" t="str">
        <x:v>copies</x:v>
      </x:c>
      <x:c r="D1062" s="139" t="str">
        <x:v>Both</x:v>
      </x:c>
      <x:c r="E1062" s="147" t="str">
        <x:v>From initial classified workbook</x:v>
      </x:c>
      <x:c r="F1062" s="139" t="str">
        <x:v>Piece</x:v>
      </x:c>
      <x:c r="G1062" s="139"/>
      <x:c r="H1062" s="139" t="str">
        <x:v>Not stated</x:v>
      </x:c>
      <x:c r="I1062" s="139" t="str">
        <x:v>PKR</x:v>
      </x:c>
      <x:c r="J1062" s="140" t="n">
        <x:v>130</x:v>
      </x:c>
      <x:c r="K1062" s="140" t="n">
        <x:v>140</x:v>
      </x:c>
      <x:c r="L1062" s="140" t="n">
        <x:v>155</x:v>
      </x:c>
      <x:c r="M1062" s="140" t="n">
        <x:v>140</x:v>
      </x:c>
      <x:c r="N1062" s="141" t="n">
        <x:f>L1062-M1062</x:f>
        <x:v>15</x:v>
      </x:c>
      <x:c r="O1062" s="142" t="n">
        <x:f>IF(L1062&gt;0,N1062/L1062,"")</x:f>
        <x:v>0.0967741935483871</x:v>
      </x:c>
      <x:c r="P1062" s="142" t="n">
        <x:f>IF(M1062&gt;0,N1062/M1062,"")</x:f>
        <x:v>0.10714285714285714</x:v>
      </x:c>
      <x:c r="Q1062" s="141" t="n">
        <x:f>ROUND(L1062*(1+'Assumptions'!$B$7)/'Assumptions'!$B$9,0)*'Assumptions'!$B$9</x:f>
        <x:v>170</x:v>
      </x:c>
      <x:c r="R1062" s="141" t="n">
        <x:f>Q1062-M1062</x:f>
        <x:v>30</x:v>
      </x:c>
      <x:c r="S1062" s="143" t="n">
        <x:f>'Assumptions'!$B$8</x:f>
        <x:v>12</x:v>
      </x:c>
      <x:c r="T1062" s="141" t="n">
        <x:f>N1062*S1062</x:f>
        <x:v>180</x:v>
      </x:c>
      <x:c r="U1062" s="139" t="str">
        <x:v>Corrected Wholesale</x:v>
      </x:c>
      <x:c r="V1062" s="139" t="str">
        <x:v>Mock correction</x:v>
      </x:c>
      <x:c r="W1062" s="147" t="str">
        <x:v>Wholesale did not cover buying price; raised using category median margin</x:v>
      </x:c>
      <x:c r="X1062" s="139" t="str">
        <x:v>Ready with Mock Price</x:v>
      </x:c>
      <x:c r="Y1062" s="144" t="b">
        <x:v>1</x:v>
      </x:c>
      <x:c r="Z1062" s="139" t="str">
        <x:v>WS RATES.pdf</x:v>
      </x:c>
      <x:c r="AA1062" s="139" t="n">
        <x:v>30</x:v>
      </x:c>
      <x:c r="AB1062" s="139" t="n">
        <x:v>18</x:v>
      </x:c>
      <x:c r="AC1062" s="139" t="str">
        <x:v>SIR SYED COPY</x:v>
      </x:c>
      <x:c r="AD1062" s="145" t="n">
        <x:v>130</x:v>
      </x:c>
      <x:c r="AE1062" s="147" t="str">
        <x:v>Merged across PDFs — Exact/source-linked match</x:v>
      </x:c>
      <x:c r="AF1062" s="147" t="str">
        <x:v>Exact WS RATES.pdf name</x:v>
      </x:c>
      <x:c r="AG1062" s="147" t="str">
        <x:v>Exact WS RATES.pdf category</x:v>
      </x:c>
      <x:c r="AH1062" s="139" t="str">
        <x:v>WS-RATES:30:18</x:v>
      </x:c>
      <x:c r="AI1062" s="146"/>
      <x:c r="AJ1062" s="146"/>
      <x:c r="AK1062" s="146"/>
      <x:c r="AL1062" s="146"/>
      <x:c r="AM1062" s="146"/>
      <x:c r="AN1062" s="147" t="str">
        <x:v>Wholesale did not cover buying price; raised using category median margin</x:v>
      </x:c>
    </x:row>
    <x:row r="1063">
      <x:c r="A1063" s="139" t="str">
        <x:v>RS-001062</x:v>
      </x:c>
      <x:c r="B1063" s="147" t="str">
        <x:v>FG REGISTER</x:v>
      </x:c>
      <x:c r="C1063" s="139" t="str">
        <x:v>copies</x:v>
      </x:c>
      <x:c r="D1063" s="139" t="str">
        <x:v>Both</x:v>
      </x:c>
      <x:c r="E1063" s="147" t="str">
        <x:v>From initial classified workbook</x:v>
      </x:c>
      <x:c r="F1063" s="139" t="str">
        <x:v>Piece</x:v>
      </x:c>
      <x:c r="G1063" s="139"/>
      <x:c r="H1063" s="139" t="str">
        <x:v>Not stated</x:v>
      </x:c>
      <x:c r="I1063" s="139" t="str">
        <x:v>PKR</x:v>
      </x:c>
      <x:c r="J1063" s="140" t="n">
        <x:v>160</x:v>
      </x:c>
      <x:c r="K1063" s="140" t="n">
        <x:v>157</x:v>
      </x:c>
      <x:c r="L1063" s="140" t="n">
        <x:v>160</x:v>
      </x:c>
      <x:c r="M1063" s="140" t="n">
        <x:v>157</x:v>
      </x:c>
      <x:c r="N1063" s="141" t="n">
        <x:f>L1063-M1063</x:f>
        <x:v>3</x:v>
      </x:c>
      <x:c r="O1063" s="142" t="n">
        <x:f>IF(L1063&gt;0,N1063/L1063,"")</x:f>
        <x:v>0.01875</x:v>
      </x:c>
      <x:c r="P1063" s="142" t="n">
        <x:f>IF(M1063&gt;0,N1063/M1063,"")</x:f>
        <x:v>0.01910828025477707</x:v>
      </x:c>
      <x:c r="Q1063" s="141" t="n">
        <x:f>ROUND(L1063*(1+'Assumptions'!$B$7)/'Assumptions'!$B$9,0)*'Assumptions'!$B$9</x:f>
        <x:v>175</x:v>
      </x:c>
      <x:c r="R1063" s="141" t="n">
        <x:f>Q1063-M1063</x:f>
        <x:v>18</x:v>
      </x:c>
      <x:c r="S1063" s="143" t="n">
        <x:f>'Assumptions'!$B$8</x:f>
        <x:v>12</x:v>
      </x:c>
      <x:c r="T1063" s="141" t="n">
        <x:f>N1063*S1063</x:f>
        <x:v>36</x:v>
      </x:c>
      <x:c r="U1063" s="139" t="str">
        <x:v>Source Valid</x:v>
      </x:c>
      <x:c r="V1063" s="139" t="str">
        <x:v>High</x:v>
      </x:c>
      <x:c r="W1063" s="147" t="str">
        <x:v>Source wholesale and buying prices retained</x:v>
      </x:c>
      <x:c r="X1063" s="139" t="str">
        <x:v>Ready</x:v>
      </x:c>
      <x:c r="Y1063" s="144" t="b">
        <x:v>1</x:v>
      </x:c>
      <x:c r="Z1063" s="139" t="str">
        <x:v>WS RATES.pdf</x:v>
      </x:c>
      <x:c r="AA1063" s="139" t="n">
        <x:v>30</x:v>
      </x:c>
      <x:c r="AB1063" s="139" t="n">
        <x:v>19</x:v>
      </x:c>
      <x:c r="AC1063" s="139" t="str">
        <x:v>FG REGISTER</x:v>
      </x:c>
      <x:c r="AD1063" s="145" t="n">
        <x:v>160</x:v>
      </x:c>
      <x:c r="AE1063" s="147" t="str">
        <x:v>Merged across PDFs — Exact/source-linked match</x:v>
      </x:c>
      <x:c r="AF1063" s="147" t="str">
        <x:v>Exact WS RATES.pdf name</x:v>
      </x:c>
      <x:c r="AG1063" s="147" t="str">
        <x:v>Exact WS RATES.pdf category</x:v>
      </x:c>
      <x:c r="AH1063" s="139" t="str">
        <x:v>WS-RATES:30:19</x:v>
      </x:c>
      <x:c r="AI1063" s="146"/>
      <x:c r="AJ1063" s="146"/>
      <x:c r="AK1063" s="146"/>
      <x:c r="AL1063" s="146"/>
      <x:c r="AM1063" s="146"/>
      <x:c r="AN1063" s="147" t="str"/>
    </x:row>
    <x:row r="1064">
      <x:c r="A1064" s="139" t="str">
        <x:v>RS-001063</x:v>
      </x:c>
      <x:c r="B1064" s="147" t="str">
        <x:v>FG COPY LARGE</x:v>
      </x:c>
      <x:c r="C1064" s="139" t="str">
        <x:v>copies</x:v>
      </x:c>
      <x:c r="D1064" s="139" t="str">
        <x:v>Both</x:v>
      </x:c>
      <x:c r="E1064" s="147" t="str">
        <x:v>From initial classified workbook</x:v>
      </x:c>
      <x:c r="F1064" s="139" t="str">
        <x:v>Piece</x:v>
      </x:c>
      <x:c r="G1064" s="139"/>
      <x:c r="H1064" s="139" t="str">
        <x:v>Not stated</x:v>
      </x:c>
      <x:c r="I1064" s="139" t="str">
        <x:v>PKR</x:v>
      </x:c>
      <x:c r="J1064" s="140" t="n">
        <x:v>100</x:v>
      </x:c>
      <x:c r="K1064" s="140" t="n">
        <x:v>92</x:v>
      </x:c>
      <x:c r="L1064" s="140" t="n">
        <x:v>100</x:v>
      </x:c>
      <x:c r="M1064" s="140" t="n">
        <x:v>92</x:v>
      </x:c>
      <x:c r="N1064" s="141" t="n">
        <x:f>L1064-M1064</x:f>
        <x:v>8</x:v>
      </x:c>
      <x:c r="O1064" s="142" t="n">
        <x:f>IF(L1064&gt;0,N1064/L1064,"")</x:f>
        <x:v>0.08</x:v>
      </x:c>
      <x:c r="P1064" s="142" t="n">
        <x:f>IF(M1064&gt;0,N1064/M1064,"")</x:f>
        <x:v>0.08695652173913043</x:v>
      </x:c>
      <x:c r="Q1064" s="141" t="n">
        <x:f>ROUND(L1064*(1+'Assumptions'!$B$7)/'Assumptions'!$B$9,0)*'Assumptions'!$B$9</x:f>
        <x:v>110</x:v>
      </x:c>
      <x:c r="R1064" s="141" t="n">
        <x:f>Q1064-M1064</x:f>
        <x:v>18</x:v>
      </x:c>
      <x:c r="S1064" s="143" t="n">
        <x:f>'Assumptions'!$B$8</x:f>
        <x:v>12</x:v>
      </x:c>
      <x:c r="T1064" s="141" t="n">
        <x:f>N1064*S1064</x:f>
        <x:v>96</x:v>
      </x:c>
      <x:c r="U1064" s="139" t="str">
        <x:v>Source Valid</x:v>
      </x:c>
      <x:c r="V1064" s="139" t="str">
        <x:v>High</x:v>
      </x:c>
      <x:c r="W1064" s="147" t="str">
        <x:v>Source wholesale and buying prices retained</x:v>
      </x:c>
      <x:c r="X1064" s="139" t="str">
        <x:v>Ready</x:v>
      </x:c>
      <x:c r="Y1064" s="144" t="b">
        <x:v>1</x:v>
      </x:c>
      <x:c r="Z1064" s="139" t="str">
        <x:v>WS RATES.pdf</x:v>
      </x:c>
      <x:c r="AA1064" s="139" t="n">
        <x:v>30</x:v>
      </x:c>
      <x:c r="AB1064" s="139" t="n">
        <x:v>20</x:v>
      </x:c>
      <x:c r="AC1064" s="139" t="str">
        <x:v>FG COPY LARGE</x:v>
      </x:c>
      <x:c r="AD1064" s="145" t="n">
        <x:v>100</x:v>
      </x:c>
      <x:c r="AE1064" s="147" t="str">
        <x:v>Merged across PDFs — Exact/source-linked match</x:v>
      </x:c>
      <x:c r="AF1064" s="147" t="str">
        <x:v>Exact WS RATES.pdf name</x:v>
      </x:c>
      <x:c r="AG1064" s="147" t="str">
        <x:v>Exact WS RATES.pdf category</x:v>
      </x:c>
      <x:c r="AH1064" s="139" t="str">
        <x:v>WS-RATES:30:20</x:v>
      </x:c>
      <x:c r="AI1064" s="146"/>
      <x:c r="AJ1064" s="146"/>
      <x:c r="AK1064" s="146"/>
      <x:c r="AL1064" s="146"/>
      <x:c r="AM1064" s="146"/>
      <x:c r="AN1064" s="147" t="str"/>
    </x:row>
    <x:row r="1065">
      <x:c r="A1065" s="139" t="str">
        <x:v>RS-001064</x:v>
      </x:c>
      <x:c r="B1065" s="147" t="str">
        <x:v>FG COPY SMALL</x:v>
      </x:c>
      <x:c r="C1065" s="139" t="str">
        <x:v>copies</x:v>
      </x:c>
      <x:c r="D1065" s="139" t="str">
        <x:v>Both</x:v>
      </x:c>
      <x:c r="E1065" s="147" t="str">
        <x:v>From initial classified workbook</x:v>
      </x:c>
      <x:c r="F1065" s="139" t="str">
        <x:v>Piece</x:v>
      </x:c>
      <x:c r="G1065" s="139"/>
      <x:c r="H1065" s="139" t="str">
        <x:v>Not stated</x:v>
      </x:c>
      <x:c r="I1065" s="139" t="str">
        <x:v>PKR</x:v>
      </x:c>
      <x:c r="J1065" s="140" t="n">
        <x:v>75</x:v>
      </x:c>
      <x:c r="K1065" s="140" t="n">
        <x:v>66</x:v>
      </x:c>
      <x:c r="L1065" s="140" t="n">
        <x:v>75</x:v>
      </x:c>
      <x:c r="M1065" s="140" t="n">
        <x:v>66</x:v>
      </x:c>
      <x:c r="N1065" s="141" t="n">
        <x:f>L1065-M1065</x:f>
        <x:v>9</x:v>
      </x:c>
      <x:c r="O1065" s="142" t="n">
        <x:f>IF(L1065&gt;0,N1065/L1065,"")</x:f>
        <x:v>0.12</x:v>
      </x:c>
      <x:c r="P1065" s="142" t="n">
        <x:f>IF(M1065&gt;0,N1065/M1065,"")</x:f>
        <x:v>0.13636363636363635</x:v>
      </x:c>
      <x:c r="Q1065" s="141" t="n">
        <x:f>ROUND(L1065*(1+'Assumptions'!$B$7)/'Assumptions'!$B$9,0)*'Assumptions'!$B$9</x:f>
        <x:v>85</x:v>
      </x:c>
      <x:c r="R1065" s="141" t="n">
        <x:f>Q1065-M1065</x:f>
        <x:v>19</x:v>
      </x:c>
      <x:c r="S1065" s="143" t="n">
        <x:f>'Assumptions'!$B$8</x:f>
        <x:v>12</x:v>
      </x:c>
      <x:c r="T1065" s="141" t="n">
        <x:f>N1065*S1065</x:f>
        <x:v>108</x:v>
      </x:c>
      <x:c r="U1065" s="139" t="str">
        <x:v>Source Valid</x:v>
      </x:c>
      <x:c r="V1065" s="139" t="str">
        <x:v>High</x:v>
      </x:c>
      <x:c r="W1065" s="147" t="str">
        <x:v>Source wholesale and buying prices retained</x:v>
      </x:c>
      <x:c r="X1065" s="139" t="str">
        <x:v>Ready</x:v>
      </x:c>
      <x:c r="Y1065" s="144" t="b">
        <x:v>1</x:v>
      </x:c>
      <x:c r="Z1065" s="139" t="str">
        <x:v>WS RATES.pdf</x:v>
      </x:c>
      <x:c r="AA1065" s="139" t="n">
        <x:v>30</x:v>
      </x:c>
      <x:c r="AB1065" s="139" t="n">
        <x:v>21</x:v>
      </x:c>
      <x:c r="AC1065" s="139" t="str">
        <x:v>FG COPY SMALL</x:v>
      </x:c>
      <x:c r="AD1065" s="145" t="n">
        <x:v>75</x:v>
      </x:c>
      <x:c r="AE1065" s="147" t="str">
        <x:v>Merged across PDFs — Exact/source-linked match</x:v>
      </x:c>
      <x:c r="AF1065" s="147" t="str">
        <x:v>Exact WS RATES.pdf name</x:v>
      </x:c>
      <x:c r="AG1065" s="147" t="str">
        <x:v>Exact WS RATES.pdf category</x:v>
      </x:c>
      <x:c r="AH1065" s="139" t="str">
        <x:v>WS-RATES:30:21</x:v>
      </x:c>
      <x:c r="AI1065" s="146"/>
      <x:c r="AJ1065" s="146"/>
      <x:c r="AK1065" s="146"/>
      <x:c r="AL1065" s="146"/>
      <x:c r="AM1065" s="146"/>
      <x:c r="AN1065" s="147" t="str"/>
    </x:row>
    <x:row r="1066">
      <x:c r="A1066" s="139" t="str">
        <x:v>RS-001065</x:v>
      </x:c>
      <x:c r="B1066" s="147" t="str">
        <x:v>300 NUMBER A4 COPY</x:v>
      </x:c>
      <x:c r="C1066" s="139" t="str">
        <x:v>copies</x:v>
      </x:c>
      <x:c r="D1066" s="139" t="str">
        <x:v>Both</x:v>
      </x:c>
      <x:c r="E1066" s="147" t="str">
        <x:v>From initial classified workbook</x:v>
      </x:c>
      <x:c r="F1066" s="139" t="str">
        <x:v>Piece</x:v>
      </x:c>
      <x:c r="G1066" s="139"/>
      <x:c r="H1066" s="139" t="str">
        <x:v>Not stated</x:v>
      </x:c>
      <x:c r="I1066" s="139" t="str">
        <x:v>PKR</x:v>
      </x:c>
      <x:c r="J1066" s="140" t="n">
        <x:v>135</x:v>
      </x:c>
      <x:c r="K1066" s="140" t="n">
        <x:v>125</x:v>
      </x:c>
      <x:c r="L1066" s="140" t="n">
        <x:v>135</x:v>
      </x:c>
      <x:c r="M1066" s="140" t="n">
        <x:v>125</x:v>
      </x:c>
      <x:c r="N1066" s="141" t="n">
        <x:f>L1066-M1066</x:f>
        <x:v>10</x:v>
      </x:c>
      <x:c r="O1066" s="142" t="n">
        <x:f>IF(L1066&gt;0,N1066/L1066,"")</x:f>
        <x:v>0.07407407407407407</x:v>
      </x:c>
      <x:c r="P1066" s="142" t="n">
        <x:f>IF(M1066&gt;0,N1066/M1066,"")</x:f>
        <x:v>0.08</x:v>
      </x:c>
      <x:c r="Q1066" s="141" t="n">
        <x:f>ROUND(L1066*(1+'Assumptions'!$B$7)/'Assumptions'!$B$9,0)*'Assumptions'!$B$9</x:f>
        <x:v>150</x:v>
      </x:c>
      <x:c r="R1066" s="141" t="n">
        <x:f>Q1066-M1066</x:f>
        <x:v>25</x:v>
      </x:c>
      <x:c r="S1066" s="143" t="n">
        <x:f>'Assumptions'!$B$8</x:f>
        <x:v>12</x:v>
      </x:c>
      <x:c r="T1066" s="141" t="n">
        <x:f>N1066*S1066</x:f>
        <x:v>120</x:v>
      </x:c>
      <x:c r="U1066" s="139" t="str">
        <x:v>Source Valid</x:v>
      </x:c>
      <x:c r="V1066" s="139" t="str">
        <x:v>High</x:v>
      </x:c>
      <x:c r="W1066" s="147" t="str">
        <x:v>Source wholesale and buying prices retained</x:v>
      </x:c>
      <x:c r="X1066" s="139" t="str">
        <x:v>Ready</x:v>
      </x:c>
      <x:c r="Y1066" s="144" t="b">
        <x:v>1</x:v>
      </x:c>
      <x:c r="Z1066" s="139" t="str">
        <x:v>WS RATES.pdf</x:v>
      </x:c>
      <x:c r="AA1066" s="139" t="n">
        <x:v>30</x:v>
      </x:c>
      <x:c r="AB1066" s="139" t="n">
        <x:v>22</x:v>
      </x:c>
      <x:c r="AC1066" s="139" t="str">
        <x:v>300 NUMBER A4 COPY</x:v>
      </x:c>
      <x:c r="AD1066" s="145" t="n">
        <x:v>135</x:v>
      </x:c>
      <x:c r="AE1066" s="147" t="str">
        <x:v>Merged across PDFs — Exact/source-linked match</x:v>
      </x:c>
      <x:c r="AF1066" s="147" t="str">
        <x:v>Exact WS RATES.pdf name</x:v>
      </x:c>
      <x:c r="AG1066" s="147" t="str">
        <x:v>Exact WS RATES.pdf category</x:v>
      </x:c>
      <x:c r="AH1066" s="139" t="str">
        <x:v>WS-RATES:30:22</x:v>
      </x:c>
      <x:c r="AI1066" s="146"/>
      <x:c r="AJ1066" s="146"/>
      <x:c r="AK1066" s="146"/>
      <x:c r="AL1066" s="146"/>
      <x:c r="AM1066" s="146"/>
      <x:c r="AN1066" s="147" t="str"/>
    </x:row>
    <x:row r="1067">
      <x:c r="A1067" s="139" t="str">
        <x:v>RS-001066</x:v>
      </x:c>
      <x:c r="B1067" s="147" t="str">
        <x:v>250 NUMBER A4 COPY</x:v>
      </x:c>
      <x:c r="C1067" s="139" t="str">
        <x:v>copies</x:v>
      </x:c>
      <x:c r="D1067" s="139" t="str">
        <x:v>Both</x:v>
      </x:c>
      <x:c r="E1067" s="147" t="str">
        <x:v>From initial classified workbook</x:v>
      </x:c>
      <x:c r="F1067" s="139" t="str">
        <x:v>Piece</x:v>
      </x:c>
      <x:c r="G1067" s="139"/>
      <x:c r="H1067" s="139" t="str">
        <x:v>Not stated</x:v>
      </x:c>
      <x:c r="I1067" s="139" t="str">
        <x:v>PKR</x:v>
      </x:c>
      <x:c r="J1067" s="140" t="n">
        <x:v>110</x:v>
      </x:c>
      <x:c r="K1067" s="140" t="n">
        <x:v>100</x:v>
      </x:c>
      <x:c r="L1067" s="140" t="n">
        <x:v>110</x:v>
      </x:c>
      <x:c r="M1067" s="140" t="n">
        <x:v>100</x:v>
      </x:c>
      <x:c r="N1067" s="141" t="n">
        <x:f>L1067-M1067</x:f>
        <x:v>10</x:v>
      </x:c>
      <x:c r="O1067" s="142" t="n">
        <x:f>IF(L1067&gt;0,N1067/L1067,"")</x:f>
        <x:v>0.09090909090909091</x:v>
      </x:c>
      <x:c r="P1067" s="142" t="n">
        <x:f>IF(M1067&gt;0,N1067/M1067,"")</x:f>
        <x:v>0.1</x:v>
      </x:c>
      <x:c r="Q1067" s="141" t="n">
        <x:f>ROUND(L1067*(1+'Assumptions'!$B$7)/'Assumptions'!$B$9,0)*'Assumptions'!$B$9</x:f>
        <x:v>120</x:v>
      </x:c>
      <x:c r="R1067" s="141" t="n">
        <x:f>Q1067-M1067</x:f>
        <x:v>20</x:v>
      </x:c>
      <x:c r="S1067" s="143" t="n">
        <x:f>'Assumptions'!$B$8</x:f>
        <x:v>12</x:v>
      </x:c>
      <x:c r="T1067" s="141" t="n">
        <x:f>N1067*S1067</x:f>
        <x:v>120</x:v>
      </x:c>
      <x:c r="U1067" s="139" t="str">
        <x:v>Source Valid</x:v>
      </x:c>
      <x:c r="V1067" s="139" t="str">
        <x:v>High</x:v>
      </x:c>
      <x:c r="W1067" s="147" t="str">
        <x:v>Source wholesale and buying prices retained</x:v>
      </x:c>
      <x:c r="X1067" s="139" t="str">
        <x:v>Ready</x:v>
      </x:c>
      <x:c r="Y1067" s="144" t="b">
        <x:v>1</x:v>
      </x:c>
      <x:c r="Z1067" s="139" t="str">
        <x:v>WS RATES.pdf</x:v>
      </x:c>
      <x:c r="AA1067" s="139" t="n">
        <x:v>30</x:v>
      </x:c>
      <x:c r="AB1067" s="139" t="n">
        <x:v>23</x:v>
      </x:c>
      <x:c r="AC1067" s="139" t="str">
        <x:v>250 NUMBER A4 COPY</x:v>
      </x:c>
      <x:c r="AD1067" s="145" t="n">
        <x:v>110</x:v>
      </x:c>
      <x:c r="AE1067" s="147" t="str">
        <x:v>Merged across PDFs — Exact/source-linked match</x:v>
      </x:c>
      <x:c r="AF1067" s="147" t="str">
        <x:v>Exact WS RATES.pdf name</x:v>
      </x:c>
      <x:c r="AG1067" s="147" t="str">
        <x:v>Exact WS RATES.pdf category</x:v>
      </x:c>
      <x:c r="AH1067" s="139" t="str">
        <x:v>WS-RATES:30:23</x:v>
      </x:c>
      <x:c r="AI1067" s="146"/>
      <x:c r="AJ1067" s="146"/>
      <x:c r="AK1067" s="146"/>
      <x:c r="AL1067" s="146"/>
      <x:c r="AM1067" s="146"/>
      <x:c r="AN1067" s="147" t="str"/>
    </x:row>
    <x:row r="1068">
      <x:c r="A1068" s="139" t="str">
        <x:v>RS-001067</x:v>
      </x:c>
      <x:c r="B1068" s="147" t="str">
        <x:v>200 NUMBER A4 COPY</x:v>
      </x:c>
      <x:c r="C1068" s="139" t="str">
        <x:v>copies</x:v>
      </x:c>
      <x:c r="D1068" s="139" t="str">
        <x:v>Both</x:v>
      </x:c>
      <x:c r="E1068" s="147" t="str">
        <x:v>From initial classified workbook</x:v>
      </x:c>
      <x:c r="F1068" s="139" t="str">
        <x:v>Piece</x:v>
      </x:c>
      <x:c r="G1068" s="139"/>
      <x:c r="H1068" s="139" t="str">
        <x:v>Not stated</x:v>
      </x:c>
      <x:c r="I1068" s="139" t="str">
        <x:v>PKR</x:v>
      </x:c>
      <x:c r="J1068" s="140" t="n">
        <x:v>85</x:v>
      </x:c>
      <x:c r="K1068" s="140" t="n">
        <x:v>87</x:v>
      </x:c>
      <x:c r="L1068" s="140" t="n">
        <x:v>95</x:v>
      </x:c>
      <x:c r="M1068" s="140" t="n">
        <x:v>87</x:v>
      </x:c>
      <x:c r="N1068" s="141" t="n">
        <x:f>L1068-M1068</x:f>
        <x:v>8</x:v>
      </x:c>
      <x:c r="O1068" s="142" t="n">
        <x:f>IF(L1068&gt;0,N1068/L1068,"")</x:f>
        <x:v>0.08421052631578947</x:v>
      </x:c>
      <x:c r="P1068" s="142" t="n">
        <x:f>IF(M1068&gt;0,N1068/M1068,"")</x:f>
        <x:v>0.09195402298850575</x:v>
      </x:c>
      <x:c r="Q1068" s="141" t="n">
        <x:f>ROUND(L1068*(1+'Assumptions'!$B$7)/'Assumptions'!$B$9,0)*'Assumptions'!$B$9</x:f>
        <x:v>105</x:v>
      </x:c>
      <x:c r="R1068" s="141" t="n">
        <x:f>Q1068-M1068</x:f>
        <x:v>18</x:v>
      </x:c>
      <x:c r="S1068" s="143" t="n">
        <x:f>'Assumptions'!$B$8</x:f>
        <x:v>12</x:v>
      </x:c>
      <x:c r="T1068" s="141" t="n">
        <x:f>N1068*S1068</x:f>
        <x:v>96</x:v>
      </x:c>
      <x:c r="U1068" s="139" t="str">
        <x:v>Corrected Wholesale</x:v>
      </x:c>
      <x:c r="V1068" s="139" t="str">
        <x:v>Mock correction</x:v>
      </x:c>
      <x:c r="W1068" s="147" t="str">
        <x:v>Wholesale did not cover buying price; raised using category median margin</x:v>
      </x:c>
      <x:c r="X1068" s="139" t="str">
        <x:v>Ready with Mock Price</x:v>
      </x:c>
      <x:c r="Y1068" s="144" t="b">
        <x:v>1</x:v>
      </x:c>
      <x:c r="Z1068" s="139" t="str">
        <x:v>WS RATES.pdf</x:v>
      </x:c>
      <x:c r="AA1068" s="139" t="n">
        <x:v>30</x:v>
      </x:c>
      <x:c r="AB1068" s="139" t="n">
        <x:v>24</x:v>
      </x:c>
      <x:c r="AC1068" s="139" t="str">
        <x:v>200 NUMBER A4 COPY</x:v>
      </x:c>
      <x:c r="AD1068" s="145" t="n">
        <x:v>85</x:v>
      </x:c>
      <x:c r="AE1068" s="147" t="str">
        <x:v>Merged across PDFs — Exact/source-linked match</x:v>
      </x:c>
      <x:c r="AF1068" s="147" t="str">
        <x:v>Exact WS RATES.pdf name</x:v>
      </x:c>
      <x:c r="AG1068" s="147" t="str">
        <x:v>Exact WS RATES.pdf category</x:v>
      </x:c>
      <x:c r="AH1068" s="139" t="str">
        <x:v>WS-RATES:30:24</x:v>
      </x:c>
      <x:c r="AI1068" s="146"/>
      <x:c r="AJ1068" s="146"/>
      <x:c r="AK1068" s="146"/>
      <x:c r="AL1068" s="146"/>
      <x:c r="AM1068" s="146"/>
      <x:c r="AN1068" s="147" t="str">
        <x:v>Wholesale did not cover buying price; raised using category median margin</x:v>
      </x:c>
    </x:row>
    <x:row r="1069">
      <x:c r="A1069" s="139" t="str">
        <x:v>RS-001068</x:v>
      </x:c>
      <x:c r="B1069" s="147" t="str">
        <x:v>150 NUMBER A4 COPY</x:v>
      </x:c>
      <x:c r="C1069" s="139" t="str">
        <x:v>copies</x:v>
      </x:c>
      <x:c r="D1069" s="139" t="str">
        <x:v>Both</x:v>
      </x:c>
      <x:c r="E1069" s="147" t="str">
        <x:v>From initial classified workbook</x:v>
      </x:c>
      <x:c r="F1069" s="139" t="str">
        <x:v>Piece</x:v>
      </x:c>
      <x:c r="G1069" s="139"/>
      <x:c r="H1069" s="139" t="str">
        <x:v>Not stated</x:v>
      </x:c>
      <x:c r="I1069" s="139" t="str">
        <x:v>PKR</x:v>
      </x:c>
      <x:c r="J1069" s="140" t="n">
        <x:v>65</x:v>
      </x:c>
      <x:c r="K1069" s="140" t="n">
        <x:v>63</x:v>
      </x:c>
      <x:c r="L1069" s="140" t="n">
        <x:v>65</x:v>
      </x:c>
      <x:c r="M1069" s="140" t="n">
        <x:v>63</x:v>
      </x:c>
      <x:c r="N1069" s="141" t="n">
        <x:f>L1069-M1069</x:f>
        <x:v>2</x:v>
      </x:c>
      <x:c r="O1069" s="142" t="n">
        <x:f>IF(L1069&gt;0,N1069/L1069,"")</x:f>
        <x:v>0.03076923076923077</x:v>
      </x:c>
      <x:c r="P1069" s="142" t="n">
        <x:f>IF(M1069&gt;0,N1069/M1069,"")</x:f>
        <x:v>0.031746031746031744</x:v>
      </x:c>
      <x:c r="Q1069" s="141" t="n">
        <x:f>ROUND(L1069*(1+'Assumptions'!$B$7)/'Assumptions'!$B$9,0)*'Assumptions'!$B$9</x:f>
        <x:v>70</x:v>
      </x:c>
      <x:c r="R1069" s="141" t="n">
        <x:f>Q1069-M1069</x:f>
        <x:v>7</x:v>
      </x:c>
      <x:c r="S1069" s="143" t="n">
        <x:f>'Assumptions'!$B$8</x:f>
        <x:v>12</x:v>
      </x:c>
      <x:c r="T1069" s="141" t="n">
        <x:f>N1069*S1069</x:f>
        <x:v>24</x:v>
      </x:c>
      <x:c r="U1069" s="139" t="str">
        <x:v>Source Valid</x:v>
      </x:c>
      <x:c r="V1069" s="139" t="str">
        <x:v>High</x:v>
      </x:c>
      <x:c r="W1069" s="147" t="str">
        <x:v>Source wholesale and buying prices retained</x:v>
      </x:c>
      <x:c r="X1069" s="139" t="str">
        <x:v>Ready</x:v>
      </x:c>
      <x:c r="Y1069" s="144" t="b">
        <x:v>1</x:v>
      </x:c>
      <x:c r="Z1069" s="139" t="str">
        <x:v>WS RATES.pdf</x:v>
      </x:c>
      <x:c r="AA1069" s="139" t="n">
        <x:v>30</x:v>
      </x:c>
      <x:c r="AB1069" s="139" t="n">
        <x:v>25</x:v>
      </x:c>
      <x:c r="AC1069" s="139" t="str">
        <x:v>150 NUMBER A4 COPY</x:v>
      </x:c>
      <x:c r="AD1069" s="145" t="n">
        <x:v>65</x:v>
      </x:c>
      <x:c r="AE1069" s="147" t="str">
        <x:v>Merged across PDFs — Exact/source-linked match</x:v>
      </x:c>
      <x:c r="AF1069" s="147" t="str">
        <x:v>Exact WS RATES.pdf name</x:v>
      </x:c>
      <x:c r="AG1069" s="147" t="str">
        <x:v>Exact WS RATES.pdf category</x:v>
      </x:c>
      <x:c r="AH1069" s="139" t="str">
        <x:v>WS-RATES:30:25</x:v>
      </x:c>
      <x:c r="AI1069" s="146"/>
      <x:c r="AJ1069" s="146"/>
      <x:c r="AK1069" s="146"/>
      <x:c r="AL1069" s="146"/>
      <x:c r="AM1069" s="146"/>
      <x:c r="AN1069" s="147" t="str"/>
    </x:row>
    <x:row r="1070">
      <x:c r="A1070" s="139" t="str">
        <x:v>RS-001069</x:v>
      </x:c>
      <x:c r="B1070" s="147" t="str">
        <x:v>120 NUMBER A4 COPY</x:v>
      </x:c>
      <x:c r="C1070" s="139" t="str">
        <x:v>copies</x:v>
      </x:c>
      <x:c r="D1070" s="139" t="str">
        <x:v>Both</x:v>
      </x:c>
      <x:c r="E1070" s="147" t="str">
        <x:v>From initial classified workbook</x:v>
      </x:c>
      <x:c r="F1070" s="139" t="str">
        <x:v>Piece</x:v>
      </x:c>
      <x:c r="G1070" s="139"/>
      <x:c r="H1070" s="139" t="str">
        <x:v>Not stated</x:v>
      </x:c>
      <x:c r="I1070" s="139" t="str">
        <x:v>PKR</x:v>
      </x:c>
      <x:c r="J1070" s="140" t="n">
        <x:v>55</x:v>
      </x:c>
      <x:c r="K1070" s="140" t="n">
        <x:v>50</x:v>
      </x:c>
      <x:c r="L1070" s="140" t="n">
        <x:v>55</x:v>
      </x:c>
      <x:c r="M1070" s="140" t="n">
        <x:v>50</x:v>
      </x:c>
      <x:c r="N1070" s="141" t="n">
        <x:f>L1070-M1070</x:f>
        <x:v>5</x:v>
      </x:c>
      <x:c r="O1070" s="142" t="n">
        <x:f>IF(L1070&gt;0,N1070/L1070,"")</x:f>
        <x:v>0.09090909090909091</x:v>
      </x:c>
      <x:c r="P1070" s="142" t="n">
        <x:f>IF(M1070&gt;0,N1070/M1070,"")</x:f>
        <x:v>0.1</x:v>
      </x:c>
      <x:c r="Q1070" s="141" t="n">
        <x:f>ROUND(L1070*(1+'Assumptions'!$B$7)/'Assumptions'!$B$9,0)*'Assumptions'!$B$9</x:f>
        <x:v>60</x:v>
      </x:c>
      <x:c r="R1070" s="141" t="n">
        <x:f>Q1070-M1070</x:f>
        <x:v>10</x:v>
      </x:c>
      <x:c r="S1070" s="143" t="n">
        <x:f>'Assumptions'!$B$8</x:f>
        <x:v>12</x:v>
      </x:c>
      <x:c r="T1070" s="141" t="n">
        <x:f>N1070*S1070</x:f>
        <x:v>60</x:v>
      </x:c>
      <x:c r="U1070" s="139" t="str">
        <x:v>Source Valid</x:v>
      </x:c>
      <x:c r="V1070" s="139" t="str">
        <x:v>High</x:v>
      </x:c>
      <x:c r="W1070" s="147" t="str">
        <x:v>Source wholesale and buying prices retained</x:v>
      </x:c>
      <x:c r="X1070" s="139" t="str">
        <x:v>Ready</x:v>
      </x:c>
      <x:c r="Y1070" s="144" t="b">
        <x:v>1</x:v>
      </x:c>
      <x:c r="Z1070" s="139" t="str">
        <x:v>WS RATES.pdf</x:v>
      </x:c>
      <x:c r="AA1070" s="139" t="n">
        <x:v>30</x:v>
      </x:c>
      <x:c r="AB1070" s="139" t="n">
        <x:v>26</x:v>
      </x:c>
      <x:c r="AC1070" s="139" t="str">
        <x:v>120 NUMBER A4 COPY</x:v>
      </x:c>
      <x:c r="AD1070" s="145" t="n">
        <x:v>55</x:v>
      </x:c>
      <x:c r="AE1070" s="147" t="str">
        <x:v>Merged across PDFs — Exact/source-linked match</x:v>
      </x:c>
      <x:c r="AF1070" s="147" t="str">
        <x:v>Exact WS RATES.pdf name</x:v>
      </x:c>
      <x:c r="AG1070" s="147" t="str">
        <x:v>Exact WS RATES.pdf category</x:v>
      </x:c>
      <x:c r="AH1070" s="139" t="str">
        <x:v>WS-RATES:30:26</x:v>
      </x:c>
      <x:c r="AI1070" s="146"/>
      <x:c r="AJ1070" s="146"/>
      <x:c r="AK1070" s="146"/>
      <x:c r="AL1070" s="146"/>
      <x:c r="AM1070" s="146"/>
      <x:c r="AN1070" s="147" t="str"/>
    </x:row>
    <x:row r="1071">
      <x:c r="A1071" s="139" t="str">
        <x:v>RS-001070</x:v>
      </x:c>
      <x:c r="B1071" s="147" t="str">
        <x:v>250 NUMBER COPY S</x:v>
      </x:c>
      <x:c r="C1071" s="139" t="str">
        <x:v>copies</x:v>
      </x:c>
      <x:c r="D1071" s="139" t="str">
        <x:v>Both</x:v>
      </x:c>
      <x:c r="E1071" s="147" t="str">
        <x:v>From initial classified workbook</x:v>
      </x:c>
      <x:c r="F1071" s="139" t="str">
        <x:v>Piece</x:v>
      </x:c>
      <x:c r="G1071" s="139"/>
      <x:c r="H1071" s="139" t="str">
        <x:v>Not stated</x:v>
      </x:c>
      <x:c r="I1071" s="139" t="str">
        <x:v>PKR</x:v>
      </x:c>
      <x:c r="J1071" s="140" t="n">
        <x:v>110</x:v>
      </x:c>
      <x:c r="K1071" s="140" t="n">
        <x:v>103</x:v>
      </x:c>
      <x:c r="L1071" s="140" t="n">
        <x:v>110</x:v>
      </x:c>
      <x:c r="M1071" s="140" t="n">
        <x:v>103</x:v>
      </x:c>
      <x:c r="N1071" s="141" t="n">
        <x:f>L1071-M1071</x:f>
        <x:v>7</x:v>
      </x:c>
      <x:c r="O1071" s="142" t="n">
        <x:f>IF(L1071&gt;0,N1071/L1071,"")</x:f>
        <x:v>0.06363636363636363</x:v>
      </x:c>
      <x:c r="P1071" s="142" t="n">
        <x:f>IF(M1071&gt;0,N1071/M1071,"")</x:f>
        <x:v>0.06796116504854369</x:v>
      </x:c>
      <x:c r="Q1071" s="141" t="n">
        <x:f>ROUND(L1071*(1+'Assumptions'!$B$7)/'Assumptions'!$B$9,0)*'Assumptions'!$B$9</x:f>
        <x:v>120</x:v>
      </x:c>
      <x:c r="R1071" s="141" t="n">
        <x:f>Q1071-M1071</x:f>
        <x:v>17</x:v>
      </x:c>
      <x:c r="S1071" s="143" t="n">
        <x:f>'Assumptions'!$B$8</x:f>
        <x:v>12</x:v>
      </x:c>
      <x:c r="T1071" s="141" t="n">
        <x:f>N1071*S1071</x:f>
        <x:v>84</x:v>
      </x:c>
      <x:c r="U1071" s="139" t="str">
        <x:v>Source Valid</x:v>
      </x:c>
      <x:c r="V1071" s="139" t="str">
        <x:v>High</x:v>
      </x:c>
      <x:c r="W1071" s="147" t="str">
        <x:v>Source wholesale and buying prices retained</x:v>
      </x:c>
      <x:c r="X1071" s="139" t="str">
        <x:v>Ready</x:v>
      </x:c>
      <x:c r="Y1071" s="144" t="b">
        <x:v>1</x:v>
      </x:c>
      <x:c r="Z1071" s="139" t="str">
        <x:v>WS RATES.pdf</x:v>
      </x:c>
      <x:c r="AA1071" s="139" t="n">
        <x:v>30</x:v>
      </x:c>
      <x:c r="AB1071" s="139" t="n">
        <x:v>27</x:v>
      </x:c>
      <x:c r="AC1071" s="139" t="str">
        <x:v>250 NUMBER COPY S</x:v>
      </x:c>
      <x:c r="AD1071" s="145" t="n">
        <x:v>110</x:v>
      </x:c>
      <x:c r="AE1071" s="147" t="str">
        <x:v>Merged across PDFs — Exact/source-linked match</x:v>
      </x:c>
      <x:c r="AF1071" s="147" t="str">
        <x:v>Exact WS RATES.pdf name</x:v>
      </x:c>
      <x:c r="AG1071" s="147" t="str">
        <x:v>Exact WS RATES.pdf category</x:v>
      </x:c>
      <x:c r="AH1071" s="139" t="str">
        <x:v>WS-RATES:30:27</x:v>
      </x:c>
      <x:c r="AI1071" s="146"/>
      <x:c r="AJ1071" s="146"/>
      <x:c r="AK1071" s="146"/>
      <x:c r="AL1071" s="146"/>
      <x:c r="AM1071" s="146"/>
      <x:c r="AN1071" s="147" t="str"/>
    </x:row>
    <x:row r="1072">
      <x:c r="A1072" s="139" t="str">
        <x:v>RS-001071</x:v>
      </x:c>
      <x:c r="B1072" s="147" t="str">
        <x:v>200 NUMBER COPY S</x:v>
      </x:c>
      <x:c r="C1072" s="139" t="str">
        <x:v>copies</x:v>
      </x:c>
      <x:c r="D1072" s="139" t="str">
        <x:v>Both</x:v>
      </x:c>
      <x:c r="E1072" s="147" t="str">
        <x:v>From initial classified workbook</x:v>
      </x:c>
      <x:c r="F1072" s="139" t="str">
        <x:v>Piece</x:v>
      </x:c>
      <x:c r="G1072" s="139"/>
      <x:c r="H1072" s="139" t="str">
        <x:v>Not stated</x:v>
      </x:c>
      <x:c r="I1072" s="139" t="str">
        <x:v>PKR</x:v>
      </x:c>
      <x:c r="J1072" s="140" t="n">
        <x:v>90</x:v>
      </x:c>
      <x:c r="K1072" s="140" t="n">
        <x:v>85</x:v>
      </x:c>
      <x:c r="L1072" s="140" t="n">
        <x:v>90</x:v>
      </x:c>
      <x:c r="M1072" s="140" t="n">
        <x:v>85</x:v>
      </x:c>
      <x:c r="N1072" s="141" t="n">
        <x:f>L1072-M1072</x:f>
        <x:v>5</x:v>
      </x:c>
      <x:c r="O1072" s="142" t="n">
        <x:f>IF(L1072&gt;0,N1072/L1072,"")</x:f>
        <x:v>0.05555555555555555</x:v>
      </x:c>
      <x:c r="P1072" s="142" t="n">
        <x:f>IF(M1072&gt;0,N1072/M1072,"")</x:f>
        <x:v>0.058823529411764705</x:v>
      </x:c>
      <x:c r="Q1072" s="141" t="n">
        <x:f>ROUND(L1072*(1+'Assumptions'!$B$7)/'Assumptions'!$B$9,0)*'Assumptions'!$B$9</x:f>
        <x:v>100</x:v>
      </x:c>
      <x:c r="R1072" s="141" t="n">
        <x:f>Q1072-M1072</x:f>
        <x:v>15</x:v>
      </x:c>
      <x:c r="S1072" s="143" t="n">
        <x:f>'Assumptions'!$B$8</x:f>
        <x:v>12</x:v>
      </x:c>
      <x:c r="T1072" s="141" t="n">
        <x:f>N1072*S1072</x:f>
        <x:v>60</x:v>
      </x:c>
      <x:c r="U1072" s="139" t="str">
        <x:v>Source Valid</x:v>
      </x:c>
      <x:c r="V1072" s="139" t="str">
        <x:v>High</x:v>
      </x:c>
      <x:c r="W1072" s="147" t="str">
        <x:v>Source wholesale and buying prices retained</x:v>
      </x:c>
      <x:c r="X1072" s="139" t="str">
        <x:v>Ready</x:v>
      </x:c>
      <x:c r="Y1072" s="144" t="b">
        <x:v>1</x:v>
      </x:c>
      <x:c r="Z1072" s="139" t="str">
        <x:v>WS RATES.pdf</x:v>
      </x:c>
      <x:c r="AA1072" s="139" t="n">
        <x:v>30</x:v>
      </x:c>
      <x:c r="AB1072" s="139" t="n">
        <x:v>28</x:v>
      </x:c>
      <x:c r="AC1072" s="139" t="str">
        <x:v>200 NUMBER COPY S</x:v>
      </x:c>
      <x:c r="AD1072" s="145" t="n">
        <x:v>90</x:v>
      </x:c>
      <x:c r="AE1072" s="147" t="str">
        <x:v>Merged across PDFs — Exact/source-linked match</x:v>
      </x:c>
      <x:c r="AF1072" s="147" t="str">
        <x:v>Exact WS RATES.pdf name</x:v>
      </x:c>
      <x:c r="AG1072" s="147" t="str">
        <x:v>Exact WS RATES.pdf category</x:v>
      </x:c>
      <x:c r="AH1072" s="139" t="str">
        <x:v>WS-RATES:30:28</x:v>
      </x:c>
      <x:c r="AI1072" s="146"/>
      <x:c r="AJ1072" s="146"/>
      <x:c r="AK1072" s="146"/>
      <x:c r="AL1072" s="146"/>
      <x:c r="AM1072" s="146"/>
      <x:c r="AN1072" s="147" t="str"/>
    </x:row>
    <x:row r="1073">
      <x:c r="A1073" s="139" t="str">
        <x:v>RS-001072</x:v>
      </x:c>
      <x:c r="B1073" s="147" t="str">
        <x:v>150 NUMBER COPY S</x:v>
      </x:c>
      <x:c r="C1073" s="139" t="str">
        <x:v>copies</x:v>
      </x:c>
      <x:c r="D1073" s="139" t="str">
        <x:v>Both</x:v>
      </x:c>
      <x:c r="E1073" s="147" t="str">
        <x:v>From initial classified workbook</x:v>
      </x:c>
      <x:c r="F1073" s="139" t="str">
        <x:v>Piece</x:v>
      </x:c>
      <x:c r="G1073" s="139"/>
      <x:c r="H1073" s="139" t="str">
        <x:v>Not stated</x:v>
      </x:c>
      <x:c r="I1073" s="139" t="str">
        <x:v>PKR</x:v>
      </x:c>
      <x:c r="J1073" s="140" t="n">
        <x:v>75</x:v>
      </x:c>
      <x:c r="K1073" s="140" t="n">
        <x:v>68</x:v>
      </x:c>
      <x:c r="L1073" s="140" t="n">
        <x:v>75</x:v>
      </x:c>
      <x:c r="M1073" s="140" t="n">
        <x:v>68</x:v>
      </x:c>
      <x:c r="N1073" s="141" t="n">
        <x:f>L1073-M1073</x:f>
        <x:v>7</x:v>
      </x:c>
      <x:c r="O1073" s="142" t="n">
        <x:f>IF(L1073&gt;0,N1073/L1073,"")</x:f>
        <x:v>0.09333333333333334</x:v>
      </x:c>
      <x:c r="P1073" s="142" t="n">
        <x:f>IF(M1073&gt;0,N1073/M1073,"")</x:f>
        <x:v>0.10294117647058823</x:v>
      </x:c>
      <x:c r="Q1073" s="141" t="n">
        <x:f>ROUND(L1073*(1+'Assumptions'!$B$7)/'Assumptions'!$B$9,0)*'Assumptions'!$B$9</x:f>
        <x:v>85</x:v>
      </x:c>
      <x:c r="R1073" s="141" t="n">
        <x:f>Q1073-M1073</x:f>
        <x:v>17</x:v>
      </x:c>
      <x:c r="S1073" s="143" t="n">
        <x:f>'Assumptions'!$B$8</x:f>
        <x:v>12</x:v>
      </x:c>
      <x:c r="T1073" s="141" t="n">
        <x:f>N1073*S1073</x:f>
        <x:v>84</x:v>
      </x:c>
      <x:c r="U1073" s="139" t="str">
        <x:v>Source Valid</x:v>
      </x:c>
      <x:c r="V1073" s="139" t="str">
        <x:v>High</x:v>
      </x:c>
      <x:c r="W1073" s="147" t="str">
        <x:v>Source wholesale and buying prices retained</x:v>
      </x:c>
      <x:c r="X1073" s="139" t="str">
        <x:v>Ready</x:v>
      </x:c>
      <x:c r="Y1073" s="144" t="b">
        <x:v>1</x:v>
      </x:c>
      <x:c r="Z1073" s="139" t="str">
        <x:v>WS RATES.pdf</x:v>
      </x:c>
      <x:c r="AA1073" s="139" t="n">
        <x:v>30</x:v>
      </x:c>
      <x:c r="AB1073" s="139" t="n">
        <x:v>29</x:v>
      </x:c>
      <x:c r="AC1073" s="139" t="str">
        <x:v>150 NUMBER COPY S</x:v>
      </x:c>
      <x:c r="AD1073" s="145" t="n">
        <x:v>75</x:v>
      </x:c>
      <x:c r="AE1073" s="147" t="str">
        <x:v>Merged across PDFs — Exact/source-linked match</x:v>
      </x:c>
      <x:c r="AF1073" s="147" t="str">
        <x:v>Exact WS RATES.pdf name</x:v>
      </x:c>
      <x:c r="AG1073" s="147" t="str">
        <x:v>Exact WS RATES.pdf category</x:v>
      </x:c>
      <x:c r="AH1073" s="139" t="str">
        <x:v>WS-RATES:30:29</x:v>
      </x:c>
      <x:c r="AI1073" s="146"/>
      <x:c r="AJ1073" s="146"/>
      <x:c r="AK1073" s="146"/>
      <x:c r="AL1073" s="146"/>
      <x:c r="AM1073" s="146"/>
      <x:c r="AN1073" s="147" t="str"/>
    </x:row>
    <x:row r="1074">
      <x:c r="A1074" s="139" t="str">
        <x:v>RS-001073</x:v>
      </x:c>
      <x:c r="B1074" s="147" t="str">
        <x:v>100 NUMBER COPY S</x:v>
      </x:c>
      <x:c r="C1074" s="139" t="str">
        <x:v>copies</x:v>
      </x:c>
      <x:c r="D1074" s="139" t="str">
        <x:v>Both</x:v>
      </x:c>
      <x:c r="E1074" s="147" t="str">
        <x:v>From initial classified workbook</x:v>
      </x:c>
      <x:c r="F1074" s="139" t="str">
        <x:v>Piece</x:v>
      </x:c>
      <x:c r="G1074" s="139"/>
      <x:c r="H1074" s="139" t="str">
        <x:v>Not stated</x:v>
      </x:c>
      <x:c r="I1074" s="139" t="str">
        <x:v>PKR</x:v>
      </x:c>
      <x:c r="J1074" s="140" t="n">
        <x:v>40</x:v>
      </x:c>
      <x:c r="K1074" s="140" t="n">
        <x:v>49</x:v>
      </x:c>
      <x:c r="L1074" s="140" t="n">
        <x:v>55</x:v>
      </x:c>
      <x:c r="M1074" s="140" t="n">
        <x:v>49</x:v>
      </x:c>
      <x:c r="N1074" s="141" t="n">
        <x:f>L1074-M1074</x:f>
        <x:v>6</x:v>
      </x:c>
      <x:c r="O1074" s="142" t="n">
        <x:f>IF(L1074&gt;0,N1074/L1074,"")</x:f>
        <x:v>0.10909090909090909</x:v>
      </x:c>
      <x:c r="P1074" s="142" t="n">
        <x:f>IF(M1074&gt;0,N1074/M1074,"")</x:f>
        <x:v>0.12244897959183673</x:v>
      </x:c>
      <x:c r="Q1074" s="141" t="n">
        <x:f>ROUND(L1074*(1+'Assumptions'!$B$7)/'Assumptions'!$B$9,0)*'Assumptions'!$B$9</x:f>
        <x:v>60</x:v>
      </x:c>
      <x:c r="R1074" s="141" t="n">
        <x:f>Q1074-M1074</x:f>
        <x:v>11</x:v>
      </x:c>
      <x:c r="S1074" s="143" t="n">
        <x:f>'Assumptions'!$B$8</x:f>
        <x:v>12</x:v>
      </x:c>
      <x:c r="T1074" s="141" t="n">
        <x:f>N1074*S1074</x:f>
        <x:v>72</x:v>
      </x:c>
      <x:c r="U1074" s="139" t="str">
        <x:v>Corrected Wholesale</x:v>
      </x:c>
      <x:c r="V1074" s="139" t="str">
        <x:v>Mock correction</x:v>
      </x:c>
      <x:c r="W1074" s="147" t="str">
        <x:v>Wholesale did not cover buying price; raised using category median margin</x:v>
      </x:c>
      <x:c r="X1074" s="139" t="str">
        <x:v>Ready with Mock Price</x:v>
      </x:c>
      <x:c r="Y1074" s="144" t="b">
        <x:v>1</x:v>
      </x:c>
      <x:c r="Z1074" s="139" t="str">
        <x:v>WS RATES.pdf</x:v>
      </x:c>
      <x:c r="AA1074" s="139" t="n">
        <x:v>30</x:v>
      </x:c>
      <x:c r="AB1074" s="139" t="n">
        <x:v>30</x:v>
      </x:c>
      <x:c r="AC1074" s="139" t="str">
        <x:v>100 NUMBER COPY S</x:v>
      </x:c>
      <x:c r="AD1074" s="145" t="n">
        <x:v>40</x:v>
      </x:c>
      <x:c r="AE1074" s="147" t="str">
        <x:v>Merged across PDFs — Exact/source-linked match</x:v>
      </x:c>
      <x:c r="AF1074" s="147" t="str">
        <x:v>Exact WS RATES.pdf name</x:v>
      </x:c>
      <x:c r="AG1074" s="147" t="str">
        <x:v>Exact WS RATES.pdf category</x:v>
      </x:c>
      <x:c r="AH1074" s="139" t="str">
        <x:v>WS-RATES:30:30</x:v>
      </x:c>
      <x:c r="AI1074" s="146"/>
      <x:c r="AJ1074" s="146"/>
      <x:c r="AK1074" s="146"/>
      <x:c r="AL1074" s="146"/>
      <x:c r="AM1074" s="146"/>
      <x:c r="AN1074" s="147" t="str">
        <x:v>Wholesale did not cover buying price; raised using category median margin</x:v>
      </x:c>
    </x:row>
    <x:row r="1075">
      <x:c r="A1075" s="139" t="str">
        <x:v>RS-001074</x:v>
      </x:c>
      <x:c r="B1075" s="147" t="str">
        <x:v>70 NUMBER COPY S</x:v>
      </x:c>
      <x:c r="C1075" s="139" t="str">
        <x:v>copies</x:v>
      </x:c>
      <x:c r="D1075" s="139" t="str">
        <x:v>Both</x:v>
      </x:c>
      <x:c r="E1075" s="147" t="str">
        <x:v>From initial classified workbook</x:v>
      </x:c>
      <x:c r="F1075" s="139" t="str">
        <x:v>Piece</x:v>
      </x:c>
      <x:c r="G1075" s="139"/>
      <x:c r="H1075" s="139" t="str">
        <x:v>Not stated</x:v>
      </x:c>
      <x:c r="I1075" s="139" t="str">
        <x:v>PKR</x:v>
      </x:c>
      <x:c r="J1075" s="140" t="n">
        <x:v>35</x:v>
      </x:c>
      <x:c r="K1075" s="140" t="n">
        <x:v>32.5</x:v>
      </x:c>
      <x:c r="L1075" s="140" t="n">
        <x:v>35</x:v>
      </x:c>
      <x:c r="M1075" s="140" t="n">
        <x:v>32.5</x:v>
      </x:c>
      <x:c r="N1075" s="141" t="n">
        <x:f>L1075-M1075</x:f>
        <x:v>2.5</x:v>
      </x:c>
      <x:c r="O1075" s="142" t="n">
        <x:f>IF(L1075&gt;0,N1075/L1075,"")</x:f>
        <x:v>0.07142857142857142</x:v>
      </x:c>
      <x:c r="P1075" s="142" t="n">
        <x:f>IF(M1075&gt;0,N1075/M1075,"")</x:f>
        <x:v>0.07692307692307693</x:v>
      </x:c>
      <x:c r="Q1075" s="141" t="n">
        <x:f>ROUND(L1075*(1+'Assumptions'!$B$7)/'Assumptions'!$B$9,0)*'Assumptions'!$B$9</x:f>
        <x:v>40</x:v>
      </x:c>
      <x:c r="R1075" s="141" t="n">
        <x:f>Q1075-M1075</x:f>
        <x:v>7.5</x:v>
      </x:c>
      <x:c r="S1075" s="143" t="n">
        <x:f>'Assumptions'!$B$8</x:f>
        <x:v>12</x:v>
      </x:c>
      <x:c r="T1075" s="141" t="n">
        <x:f>N1075*S1075</x:f>
        <x:v>30</x:v>
      </x:c>
      <x:c r="U1075" s="139" t="str">
        <x:v>Source Valid</x:v>
      </x:c>
      <x:c r="V1075" s="139" t="str">
        <x:v>High</x:v>
      </x:c>
      <x:c r="W1075" s="147" t="str">
        <x:v>Source wholesale and buying prices retained</x:v>
      </x:c>
      <x:c r="X1075" s="139" t="str">
        <x:v>Ready</x:v>
      </x:c>
      <x:c r="Y1075" s="144" t="b">
        <x:v>1</x:v>
      </x:c>
      <x:c r="Z1075" s="139" t="str">
        <x:v>WS RATES.pdf</x:v>
      </x:c>
      <x:c r="AA1075" s="139" t="n">
        <x:v>30</x:v>
      </x:c>
      <x:c r="AB1075" s="139" t="n">
        <x:v>31</x:v>
      </x:c>
      <x:c r="AC1075" s="139" t="str">
        <x:v>70 NUMBER COPY S</x:v>
      </x:c>
      <x:c r="AD1075" s="145" t="n">
        <x:v>35</x:v>
      </x:c>
      <x:c r="AE1075" s="147" t="str">
        <x:v>Merged across PDFs — Exact/source-linked match</x:v>
      </x:c>
      <x:c r="AF1075" s="147" t="str">
        <x:v>Exact WS RATES.pdf name</x:v>
      </x:c>
      <x:c r="AG1075" s="147" t="str">
        <x:v>Exact WS RATES.pdf category</x:v>
      </x:c>
      <x:c r="AH1075" s="139" t="str">
        <x:v>WS-RATES:30:31</x:v>
      </x:c>
      <x:c r="AI1075" s="146"/>
      <x:c r="AJ1075" s="146"/>
      <x:c r="AK1075" s="146"/>
      <x:c r="AL1075" s="146"/>
      <x:c r="AM1075" s="146"/>
      <x:c r="AN1075" s="147" t="str"/>
    </x:row>
    <x:row r="1076">
      <x:c r="A1076" s="139" t="str">
        <x:v>RS-001075</x:v>
      </x:c>
      <x:c r="B1076" s="147" t="str">
        <x:v>35 NUMBER COPY S</x:v>
      </x:c>
      <x:c r="C1076" s="139" t="str">
        <x:v>copies</x:v>
      </x:c>
      <x:c r="D1076" s="139" t="str">
        <x:v>Both</x:v>
      </x:c>
      <x:c r="E1076" s="147" t="str">
        <x:v>From initial classified workbook</x:v>
      </x:c>
      <x:c r="F1076" s="139" t="str">
        <x:v>Piece</x:v>
      </x:c>
      <x:c r="G1076" s="139"/>
      <x:c r="H1076" s="139" t="str">
        <x:v>Not stated</x:v>
      </x:c>
      <x:c r="I1076" s="139" t="str">
        <x:v>PKR</x:v>
      </x:c>
      <x:c r="J1076" s="140" t="n">
        <x:v>16</x:v>
      </x:c>
      <x:c r="K1076" s="140" t="n">
        <x:v>15</x:v>
      </x:c>
      <x:c r="L1076" s="140" t="n">
        <x:v>16</x:v>
      </x:c>
      <x:c r="M1076" s="140" t="n">
        <x:v>15</x:v>
      </x:c>
      <x:c r="N1076" s="141" t="n">
        <x:f>L1076-M1076</x:f>
        <x:v>1</x:v>
      </x:c>
      <x:c r="O1076" s="142" t="n">
        <x:f>IF(L1076&gt;0,N1076/L1076,"")</x:f>
        <x:v>0.0625</x:v>
      </x:c>
      <x:c r="P1076" s="142" t="n">
        <x:f>IF(M1076&gt;0,N1076/M1076,"")</x:f>
        <x:v>0.06666666666666667</x:v>
      </x:c>
      <x:c r="Q1076" s="141" t="n">
        <x:f>ROUND(L1076*(1+'Assumptions'!$B$7)/'Assumptions'!$B$9,0)*'Assumptions'!$B$9</x:f>
        <x:v>20</x:v>
      </x:c>
      <x:c r="R1076" s="141" t="n">
        <x:f>Q1076-M1076</x:f>
        <x:v>5</x:v>
      </x:c>
      <x:c r="S1076" s="143" t="n">
        <x:f>'Assumptions'!$B$8</x:f>
        <x:v>12</x:v>
      </x:c>
      <x:c r="T1076" s="141" t="n">
        <x:f>N1076*S1076</x:f>
        <x:v>12</x:v>
      </x:c>
      <x:c r="U1076" s="139" t="str">
        <x:v>Source Valid</x:v>
      </x:c>
      <x:c r="V1076" s="139" t="str">
        <x:v>High</x:v>
      </x:c>
      <x:c r="W1076" s="147" t="str">
        <x:v>Source wholesale and buying prices retained</x:v>
      </x:c>
      <x:c r="X1076" s="139" t="str">
        <x:v>Ready</x:v>
      </x:c>
      <x:c r="Y1076" s="144" t="b">
        <x:v>1</x:v>
      </x:c>
      <x:c r="Z1076" s="139" t="str">
        <x:v>WS RATES.pdf</x:v>
      </x:c>
      <x:c r="AA1076" s="139" t="n">
        <x:v>30</x:v>
      </x:c>
      <x:c r="AB1076" s="139" t="n">
        <x:v>32</x:v>
      </x:c>
      <x:c r="AC1076" s="139" t="str">
        <x:v>35 NUMBER COPY S</x:v>
      </x:c>
      <x:c r="AD1076" s="145" t="n">
        <x:v>16</x:v>
      </x:c>
      <x:c r="AE1076" s="147" t="str">
        <x:v>Merged across PDFs — Exact/source-linked match</x:v>
      </x:c>
      <x:c r="AF1076" s="147" t="str">
        <x:v>Exact WS RATES.pdf name</x:v>
      </x:c>
      <x:c r="AG1076" s="147" t="str">
        <x:v>Exact WS RATES.pdf category</x:v>
      </x:c>
      <x:c r="AH1076" s="139" t="str">
        <x:v>WS-RATES:30:32</x:v>
      </x:c>
      <x:c r="AI1076" s="146"/>
      <x:c r="AJ1076" s="146"/>
      <x:c r="AK1076" s="146"/>
      <x:c r="AL1076" s="146"/>
      <x:c r="AM1076" s="146"/>
      <x:c r="AN1076" s="147" t="str"/>
    </x:row>
    <x:row r="1077">
      <x:c r="A1077" s="139" t="str">
        <x:v>RS-001076</x:v>
      </x:c>
      <x:c r="B1077" s="147" t="str">
        <x:v>QB CORRECTION PEN(1 PC)</x:v>
      </x:c>
      <x:c r="C1077" s="139" t="str">
        <x:v>Correction pen</x:v>
      </x:c>
      <x:c r="D1077" s="139" t="str">
        <x:v>Both</x:v>
      </x:c>
      <x:c r="E1077" s="147" t="str">
        <x:v>From initial classified workbook</x:v>
      </x:c>
      <x:c r="F1077" s="139" t="str">
        <x:v>Piece</x:v>
      </x:c>
      <x:c r="G1077" s="139" t="n">
        <x:v>1</x:v>
      </x:c>
      <x:c r="H1077" s="139" t="str">
        <x:v>Parsed from product name</x:v>
      </x:c>
      <x:c r="I1077" s="139" t="str">
        <x:v>PKR</x:v>
      </x:c>
      <x:c r="J1077" s="140" t="n">
        <x:v>34</x:v>
      </x:c>
      <x:c r="K1077" s="140" t="n">
        <x:v>32</x:v>
      </x:c>
      <x:c r="L1077" s="140" t="n">
        <x:v>34</x:v>
      </x:c>
      <x:c r="M1077" s="140" t="n">
        <x:v>32</x:v>
      </x:c>
      <x:c r="N1077" s="141" t="n">
        <x:f>L1077-M1077</x:f>
        <x:v>2</x:v>
      </x:c>
      <x:c r="O1077" s="142" t="n">
        <x:f>IF(L1077&gt;0,N1077/L1077,"")</x:f>
        <x:v>0.058823529411764705</x:v>
      </x:c>
      <x:c r="P1077" s="142" t="n">
        <x:f>IF(M1077&gt;0,N1077/M1077,"")</x:f>
        <x:v>0.0625</x:v>
      </x:c>
      <x:c r="Q1077" s="141" t="n">
        <x:f>ROUND(L1077*(1+'Assumptions'!$B$7)/'Assumptions'!$B$9,0)*'Assumptions'!$B$9</x:f>
        <x:v>35</x:v>
      </x:c>
      <x:c r="R1077" s="141" t="n">
        <x:f>Q1077-M1077</x:f>
        <x:v>3</x:v>
      </x:c>
      <x:c r="S1077" s="143" t="n">
        <x:f>'Assumptions'!$B$8</x:f>
        <x:v>12</x:v>
      </x:c>
      <x:c r="T1077" s="141" t="n">
        <x:f>N1077*S1077</x:f>
        <x:v>24</x:v>
      </x:c>
      <x:c r="U1077" s="139" t="str">
        <x:v>Source Valid</x:v>
      </x:c>
      <x:c r="V1077" s="139" t="str">
        <x:v>High</x:v>
      </x:c>
      <x:c r="W1077" s="147" t="str">
        <x:v>Source wholesale and buying prices retained</x:v>
      </x:c>
      <x:c r="X1077" s="139" t="str">
        <x:v>Ready</x:v>
      </x:c>
      <x:c r="Y1077" s="144" t="b">
        <x:v>1</x:v>
      </x:c>
      <x:c r="Z1077" s="139" t="str">
        <x:v>WS RATES.pdf</x:v>
      </x:c>
      <x:c r="AA1077" s="139" t="n">
        <x:v>30</x:v>
      </x:c>
      <x:c r="AB1077" s="139" t="n">
        <x:v>33</x:v>
      </x:c>
      <x:c r="AC1077" s="139" t="str">
        <x:v>QB CORRECTION PEN(1 PC)</x:v>
      </x:c>
      <x:c r="AD1077" s="145" t="n">
        <x:v>34</x:v>
      </x:c>
      <x:c r="AE1077" s="147" t="str">
        <x:v>Merged across PDFs — Exact/source-linked match</x:v>
      </x:c>
      <x:c r="AF1077" s="147" t="str">
        <x:v>Exact WS RATES.pdf name</x:v>
      </x:c>
      <x:c r="AG1077" s="147" t="str">
        <x:v>Exact WS RATES.pdf category</x:v>
      </x:c>
      <x:c r="AH1077" s="139" t="str">
        <x:v>WS-RATES:30:33</x:v>
      </x:c>
      <x:c r="AI1077" s="146"/>
      <x:c r="AJ1077" s="146"/>
      <x:c r="AK1077" s="146"/>
      <x:c r="AL1077" s="146"/>
      <x:c r="AM1077" s="146"/>
      <x:c r="AN1077" s="147" t="str"/>
    </x:row>
    <x:row r="1078">
      <x:c r="A1078" s="139" t="str">
        <x:v>RS-001077</x:v>
      </x:c>
      <x:c r="B1078" s="147" t="str">
        <x:v>MY CLEAR BAG DOUBLE POCKET</x:v>
      </x:c>
      <x:c r="C1078" s="139" t="str">
        <x:v>FILE</x:v>
      </x:c>
      <x:c r="D1078" s="139" t="str">
        <x:v>Both</x:v>
      </x:c>
      <x:c r="E1078" s="147" t="str">
        <x:v>From initial classified workbook</x:v>
      </x:c>
      <x:c r="F1078" s="139" t="str">
        <x:v>Piece</x:v>
      </x:c>
      <x:c r="G1078" s="139"/>
      <x:c r="H1078" s="139" t="str">
        <x:v>Not stated</x:v>
      </x:c>
      <x:c r="I1078" s="139" t="str">
        <x:v>PKR</x:v>
      </x:c>
      <x:c r="J1078" s="140" t="n">
        <x:v>580</x:v>
      </x:c>
      <x:c r="K1078" s="140" t="n">
        <x:v>550</x:v>
      </x:c>
      <x:c r="L1078" s="140" t="n">
        <x:v>580</x:v>
      </x:c>
      <x:c r="M1078" s="140" t="n">
        <x:v>550</x:v>
      </x:c>
      <x:c r="N1078" s="141" t="n">
        <x:f>L1078-M1078</x:f>
        <x:v>30</x:v>
      </x:c>
      <x:c r="O1078" s="142" t="n">
        <x:f>IF(L1078&gt;0,N1078/L1078,"")</x:f>
        <x:v>0.05172413793103448</x:v>
      </x:c>
      <x:c r="P1078" s="142" t="n">
        <x:f>IF(M1078&gt;0,N1078/M1078,"")</x:f>
        <x:v>0.05454545454545454</x:v>
      </x:c>
      <x:c r="Q1078" s="141" t="n">
        <x:f>ROUND(L1078*(1+'Assumptions'!$B$7)/'Assumptions'!$B$9,0)*'Assumptions'!$B$9</x:f>
        <x:v>640</x:v>
      </x:c>
      <x:c r="R1078" s="141" t="n">
        <x:f>Q1078-M1078</x:f>
        <x:v>90</x:v>
      </x:c>
      <x:c r="S1078" s="143" t="n">
        <x:f>'Assumptions'!$B$8</x:f>
        <x:v>12</x:v>
      </x:c>
      <x:c r="T1078" s="141" t="n">
        <x:f>N1078*S1078</x:f>
        <x:v>360</x:v>
      </x:c>
      <x:c r="U1078" s="139" t="str">
        <x:v>Source Valid</x:v>
      </x:c>
      <x:c r="V1078" s="139" t="str">
        <x:v>High</x:v>
      </x:c>
      <x:c r="W1078" s="147" t="str">
        <x:v>Source wholesale and buying prices retained</x:v>
      </x:c>
      <x:c r="X1078" s="139" t="str">
        <x:v>Ready</x:v>
      </x:c>
      <x:c r="Y1078" s="144" t="b">
        <x:v>1</x:v>
      </x:c>
      <x:c r="Z1078" s="139" t="str">
        <x:v>WS RATES.pdf</x:v>
      </x:c>
      <x:c r="AA1078" s="139" t="n">
        <x:v>30</x:v>
      </x:c>
      <x:c r="AB1078" s="139" t="n">
        <x:v>34</x:v>
      </x:c>
      <x:c r="AC1078" s="139" t="str">
        <x:v>MY CLEAR BAG DOUBLE POC</x:v>
      </x:c>
      <x:c r="AD1078" s="145" t="n">
        <x:v>580</x:v>
      </x:c>
      <x:c r="AE1078" s="147" t="str">
        <x:v>Merged across PDFs — Truncated-name completion</x:v>
      </x:c>
      <x:c r="AF1078" s="147" t="str">
        <x:v>Completed/updated from WS RATES.pdf</x:v>
      </x:c>
      <x:c r="AG1078" s="147" t="str">
        <x:v>Exact WS RATES.pdf category</x:v>
      </x:c>
      <x:c r="AH1078" s="139" t="str">
        <x:v>WS-RATES:30:34</x:v>
      </x:c>
      <x:c r="AI1078" s="146"/>
      <x:c r="AJ1078" s="146"/>
      <x:c r="AK1078" s="146"/>
      <x:c r="AL1078" s="146"/>
      <x:c r="AM1078" s="146"/>
      <x:c r="AN1078" s="147" t="str"/>
    </x:row>
    <x:row r="1079">
      <x:c r="A1079" s="139" t="str">
        <x:v>RS-001078</x:v>
      </x:c>
      <x:c r="B1079" s="147" t="str">
        <x:v>MY CLEAR BAG CHIP</x:v>
      </x:c>
      <x:c r="C1079" s="139" t="str">
        <x:v>FILE</x:v>
      </x:c>
      <x:c r="D1079" s="139" t="str">
        <x:v>Both</x:v>
      </x:c>
      <x:c r="E1079" s="147" t="str">
        <x:v>From initial classified workbook</x:v>
      </x:c>
      <x:c r="F1079" s="139" t="str">
        <x:v>Piece</x:v>
      </x:c>
      <x:c r="G1079" s="139"/>
      <x:c r="H1079" s="139" t="str">
        <x:v>Not stated</x:v>
      </x:c>
      <x:c r="I1079" s="139" t="str">
        <x:v>PKR</x:v>
      </x:c>
      <x:c r="J1079" s="140" t="n">
        <x:v>540</x:v>
      </x:c>
      <x:c r="K1079" s="140" t="n">
        <x:v>485</x:v>
      </x:c>
      <x:c r="L1079" s="140" t="n">
        <x:v>540</x:v>
      </x:c>
      <x:c r="M1079" s="140" t="n">
        <x:v>485</x:v>
      </x:c>
      <x:c r="N1079" s="141" t="n">
        <x:f>L1079-M1079</x:f>
        <x:v>55</x:v>
      </x:c>
      <x:c r="O1079" s="142" t="n">
        <x:f>IF(L1079&gt;0,N1079/L1079,"")</x:f>
        <x:v>0.10185185185185185</x:v>
      </x:c>
      <x:c r="P1079" s="142" t="n">
        <x:f>IF(M1079&gt;0,N1079/M1079,"")</x:f>
        <x:v>0.1134020618556701</x:v>
      </x:c>
      <x:c r="Q1079" s="141" t="n">
        <x:f>ROUND(L1079*(1+'Assumptions'!$B$7)/'Assumptions'!$B$9,0)*'Assumptions'!$B$9</x:f>
        <x:v>595</x:v>
      </x:c>
      <x:c r="R1079" s="141" t="n">
        <x:f>Q1079-M1079</x:f>
        <x:v>110</x:v>
      </x:c>
      <x:c r="S1079" s="143" t="n">
        <x:f>'Assumptions'!$B$8</x:f>
        <x:v>12</x:v>
      </x:c>
      <x:c r="T1079" s="141" t="n">
        <x:f>N1079*S1079</x:f>
        <x:v>660</x:v>
      </x:c>
      <x:c r="U1079" s="139" t="str">
        <x:v>Source Valid</x:v>
      </x:c>
      <x:c r="V1079" s="139" t="str">
        <x:v>High</x:v>
      </x:c>
      <x:c r="W1079" s="147" t="str">
        <x:v>Source wholesale and buying prices retained</x:v>
      </x:c>
      <x:c r="X1079" s="139" t="str">
        <x:v>Ready</x:v>
      </x:c>
      <x:c r="Y1079" s="144" t="b">
        <x:v>1</x:v>
      </x:c>
      <x:c r="Z1079" s="139" t="str">
        <x:v>WS RATES.pdf</x:v>
      </x:c>
      <x:c r="AA1079" s="139" t="n">
        <x:v>30</x:v>
      </x:c>
      <x:c r="AB1079" s="139" t="n">
        <x:v>35</x:v>
      </x:c>
      <x:c r="AC1079" s="139" t="str">
        <x:v>MY CLEAR BAG CHIP</x:v>
      </x:c>
      <x:c r="AD1079" s="145" t="n">
        <x:v>540</x:v>
      </x:c>
      <x:c r="AE1079" s="147" t="str">
        <x:v>Merged across PDFs — Exact/source-linked match</x:v>
      </x:c>
      <x:c r="AF1079" s="147" t="str">
        <x:v>Exact WS RATES.pdf name</x:v>
      </x:c>
      <x:c r="AG1079" s="147" t="str">
        <x:v>Exact WS RATES.pdf category</x:v>
      </x:c>
      <x:c r="AH1079" s="139" t="str">
        <x:v>WS-RATES:30:35</x:v>
      </x:c>
      <x:c r="AI1079" s="146"/>
      <x:c r="AJ1079" s="146"/>
      <x:c r="AK1079" s="146"/>
      <x:c r="AL1079" s="146"/>
      <x:c r="AM1079" s="146"/>
      <x:c r="AN1079" s="147" t="str"/>
    </x:row>
    <x:row r="1080">
      <x:c r="A1080" s="139" t="str">
        <x:v>RS-001079</x:v>
      </x:c>
      <x:c r="B1080" s="147" t="str">
        <x:v>MY CLEAR BAG (14C) MCB</x:v>
      </x:c>
      <x:c r="C1080" s="139" t="str">
        <x:v>FILE</x:v>
      </x:c>
      <x:c r="D1080" s="139" t="str">
        <x:v>Both</x:v>
      </x:c>
      <x:c r="E1080" s="147" t="str">
        <x:v>From initial classified workbook</x:v>
      </x:c>
      <x:c r="F1080" s="139" t="str">
        <x:v>Piece</x:v>
      </x:c>
      <x:c r="G1080" s="139"/>
      <x:c r="H1080" s="139" t="str">
        <x:v>Not stated</x:v>
      </x:c>
      <x:c r="I1080" s="139" t="str">
        <x:v>PKR</x:v>
      </x:c>
      <x:c r="J1080" s="140" t="n">
        <x:v>360</x:v>
      </x:c>
      <x:c r="K1080" s="140" t="n">
        <x:v>325</x:v>
      </x:c>
      <x:c r="L1080" s="140" t="n">
        <x:v>360</x:v>
      </x:c>
      <x:c r="M1080" s="140" t="n">
        <x:v>325</x:v>
      </x:c>
      <x:c r="N1080" s="141" t="n">
        <x:f>L1080-M1080</x:f>
        <x:v>35</x:v>
      </x:c>
      <x:c r="O1080" s="142" t="n">
        <x:f>IF(L1080&gt;0,N1080/L1080,"")</x:f>
        <x:v>0.09722222222222222</x:v>
      </x:c>
      <x:c r="P1080" s="142" t="n">
        <x:f>IF(M1080&gt;0,N1080/M1080,"")</x:f>
        <x:v>0.1076923076923077</x:v>
      </x:c>
      <x:c r="Q1080" s="141" t="n">
        <x:f>ROUND(L1080*(1+'Assumptions'!$B$7)/'Assumptions'!$B$9,0)*'Assumptions'!$B$9</x:f>
        <x:v>395</x:v>
      </x:c>
      <x:c r="R1080" s="141" t="n">
        <x:f>Q1080-M1080</x:f>
        <x:v>70</x:v>
      </x:c>
      <x:c r="S1080" s="143" t="n">
        <x:f>'Assumptions'!$B$8</x:f>
        <x:v>12</x:v>
      </x:c>
      <x:c r="T1080" s="141" t="n">
        <x:f>N1080*S1080</x:f>
        <x:v>420</x:v>
      </x:c>
      <x:c r="U1080" s="139" t="str">
        <x:v>Source Valid</x:v>
      </x:c>
      <x:c r="V1080" s="139" t="str">
        <x:v>High</x:v>
      </x:c>
      <x:c r="W1080" s="147" t="str">
        <x:v>Source wholesale and buying prices retained</x:v>
      </x:c>
      <x:c r="X1080" s="139" t="str">
        <x:v>Ready</x:v>
      </x:c>
      <x:c r="Y1080" s="144" t="b">
        <x:v>1</x:v>
      </x:c>
      <x:c r="Z1080" s="139" t="str">
        <x:v>WS RATES.pdf</x:v>
      </x:c>
      <x:c r="AA1080" s="139" t="n">
        <x:v>30</x:v>
      </x:c>
      <x:c r="AB1080" s="139" t="n">
        <x:v>36</x:v>
      </x:c>
      <x:c r="AC1080" s="139" t="str">
        <x:v>MY CLEAR BAG (14C) MCB</x:v>
      </x:c>
      <x:c r="AD1080" s="145" t="n">
        <x:v>360</x:v>
      </x:c>
      <x:c r="AE1080" s="147" t="str">
        <x:v>Merged across PDFs — Exact/source-linked match</x:v>
      </x:c>
      <x:c r="AF1080" s="147" t="str">
        <x:v>Exact WS RATES.pdf name</x:v>
      </x:c>
      <x:c r="AG1080" s="147" t="str">
        <x:v>Exact WS RATES.pdf category</x:v>
      </x:c>
      <x:c r="AH1080" s="139" t="str">
        <x:v>WS-RATES:30:36</x:v>
      </x:c>
      <x:c r="AI1080" s="146"/>
      <x:c r="AJ1080" s="146"/>
      <x:c r="AK1080" s="146"/>
      <x:c r="AL1080" s="146"/>
      <x:c r="AM1080" s="146"/>
      <x:c r="AN1080" s="147" t="str"/>
    </x:row>
    <x:row r="1081">
      <x:c r="A1081" s="139" t="str">
        <x:v>RS-001080</x:v>
      </x:c>
      <x:c r="B1081" s="147" t="str">
        <x:v>BALOON 14 AUGUST</x:v>
      </x:c>
      <x:c r="C1081" s="139" t="str">
        <x:v>BALLOONS</x:v>
      </x:c>
      <x:c r="D1081" s="139" t="str">
        <x:v>Both</x:v>
      </x:c>
      <x:c r="E1081" s="147" t="str">
        <x:v>From initial classified workbook</x:v>
      </x:c>
      <x:c r="F1081" s="139" t="str">
        <x:v>Piece</x:v>
      </x:c>
      <x:c r="G1081" s="139"/>
      <x:c r="H1081" s="139" t="str">
        <x:v>Not stated</x:v>
      </x:c>
      <x:c r="I1081" s="139" t="str">
        <x:v>PKR</x:v>
      </x:c>
      <x:c r="J1081" s="140" t="n">
        <x:v>320</x:v>
      </x:c>
      <x:c r="K1081" s="140" t="n">
        <x:v>300</x:v>
      </x:c>
      <x:c r="L1081" s="140" t="n">
        <x:v>320</x:v>
      </x:c>
      <x:c r="M1081" s="140" t="n">
        <x:v>300</x:v>
      </x:c>
      <x:c r="N1081" s="141" t="n">
        <x:f>L1081-M1081</x:f>
        <x:v>20</x:v>
      </x:c>
      <x:c r="O1081" s="142" t="n">
        <x:f>IF(L1081&gt;0,N1081/L1081,"")</x:f>
        <x:v>0.0625</x:v>
      </x:c>
      <x:c r="P1081" s="142" t="n">
        <x:f>IF(M1081&gt;0,N1081/M1081,"")</x:f>
        <x:v>0.06666666666666667</x:v>
      </x:c>
      <x:c r="Q1081" s="141" t="n">
        <x:f>ROUND(L1081*(1+'Assumptions'!$B$7)/'Assumptions'!$B$9,0)*'Assumptions'!$B$9</x:f>
        <x:v>350</x:v>
      </x:c>
      <x:c r="R1081" s="141" t="n">
        <x:f>Q1081-M1081</x:f>
        <x:v>50</x:v>
      </x:c>
      <x:c r="S1081" s="143" t="n">
        <x:f>'Assumptions'!$B$8</x:f>
        <x:v>12</x:v>
      </x:c>
      <x:c r="T1081" s="141" t="n">
        <x:f>N1081*S1081</x:f>
        <x:v>240</x:v>
      </x:c>
      <x:c r="U1081" s="139" t="str">
        <x:v>Source Valid</x:v>
      </x:c>
      <x:c r="V1081" s="139" t="str">
        <x:v>High</x:v>
      </x:c>
      <x:c r="W1081" s="147" t="str">
        <x:v>Source wholesale and buying prices retained</x:v>
      </x:c>
      <x:c r="X1081" s="139" t="str">
        <x:v>Ready</x:v>
      </x:c>
      <x:c r="Y1081" s="144" t="b">
        <x:v>1</x:v>
      </x:c>
      <x:c r="Z1081" s="139" t="str">
        <x:v>WS RATES.pdf</x:v>
      </x:c>
      <x:c r="AA1081" s="139" t="n">
        <x:v>30</x:v>
      </x:c>
      <x:c r="AB1081" s="139" t="n">
        <x:v>37</x:v>
      </x:c>
      <x:c r="AC1081" s="139" t="str">
        <x:v>BALOON 14 AUGUST</x:v>
      </x:c>
      <x:c r="AD1081" s="145" t="n">
        <x:v>320</x:v>
      </x:c>
      <x:c r="AE1081" s="147" t="str">
        <x:v>Merged across PDFs — Exact/source-linked match</x:v>
      </x:c>
      <x:c r="AF1081" s="147" t="str">
        <x:v>Exact WS RATES.pdf name</x:v>
      </x:c>
      <x:c r="AG1081" s="147" t="str">
        <x:v>Exact WS RATES.pdf category</x:v>
      </x:c>
      <x:c r="AH1081" s="139" t="str">
        <x:v>WS-RATES:30:37</x:v>
      </x:c>
      <x:c r="AI1081" s="146"/>
      <x:c r="AJ1081" s="146"/>
      <x:c r="AK1081" s="146"/>
      <x:c r="AL1081" s="146"/>
      <x:c r="AM1081" s="146"/>
      <x:c r="AN1081" s="147" t="str"/>
    </x:row>
    <x:row r="1082">
      <x:c r="A1082" s="139" t="str">
        <x:v>RS-001081</x:v>
      </x:c>
      <x:c r="B1082" s="147" t="str">
        <x:v>GACHI</x:v>
      </x:c>
      <x:c r="C1082" s="139" t="str">
        <x:v>CHINA</x:v>
      </x:c>
      <x:c r="D1082" s="139" t="str">
        <x:v>Both</x:v>
      </x:c>
      <x:c r="E1082" s="147" t="str">
        <x:v>From initial classified workbook</x:v>
      </x:c>
      <x:c r="F1082" s="139" t="str">
        <x:v>Piece</x:v>
      </x:c>
      <x:c r="G1082" s="139"/>
      <x:c r="H1082" s="139" t="str">
        <x:v>Not stated</x:v>
      </x:c>
      <x:c r="I1082" s="139" t="str">
        <x:v>PKR</x:v>
      </x:c>
      <x:c r="J1082" s="140" t="n">
        <x:v>120</x:v>
      </x:c>
      <x:c r="K1082" s="140" t="n">
        <x:v>80</x:v>
      </x:c>
      <x:c r="L1082" s="140" t="n">
        <x:v>120</x:v>
      </x:c>
      <x:c r="M1082" s="140" t="n">
        <x:v>80</x:v>
      </x:c>
      <x:c r="N1082" s="141" t="n">
        <x:f>L1082-M1082</x:f>
        <x:v>40</x:v>
      </x:c>
      <x:c r="O1082" s="142" t="n">
        <x:f>IF(L1082&gt;0,N1082/L1082,"")</x:f>
        <x:v>0.3333333333333333</x:v>
      </x:c>
      <x:c r="P1082" s="142" t="n">
        <x:f>IF(M1082&gt;0,N1082/M1082,"")</x:f>
        <x:v>0.5</x:v>
      </x:c>
      <x:c r="Q1082" s="141" t="n">
        <x:f>ROUND(L1082*(1+'Assumptions'!$B$7)/'Assumptions'!$B$9,0)*'Assumptions'!$B$9</x:f>
        <x:v>130</x:v>
      </x:c>
      <x:c r="R1082" s="141" t="n">
        <x:f>Q1082-M1082</x:f>
        <x:v>50</x:v>
      </x:c>
      <x:c r="S1082" s="143" t="n">
        <x:f>'Assumptions'!$B$8</x:f>
        <x:v>12</x:v>
      </x:c>
      <x:c r="T1082" s="141" t="n">
        <x:f>N1082*S1082</x:f>
        <x:v>480</x:v>
      </x:c>
      <x:c r="U1082" s="139" t="str">
        <x:v>Source Valid</x:v>
      </x:c>
      <x:c r="V1082" s="139" t="str">
        <x:v>High</x:v>
      </x:c>
      <x:c r="W1082" s="147" t="str">
        <x:v>Source wholesale and buying prices retained</x:v>
      </x:c>
      <x:c r="X1082" s="139" t="str">
        <x:v>Ready</x:v>
      </x:c>
      <x:c r="Y1082" s="144" t="b">
        <x:v>1</x:v>
      </x:c>
      <x:c r="Z1082" s="139" t="str">
        <x:v>WS RATES.pdf</x:v>
      </x:c>
      <x:c r="AA1082" s="139" t="n">
        <x:v>31</x:v>
      </x:c>
      <x:c r="AB1082" s="139" t="n">
        <x:v>2</x:v>
      </x:c>
      <x:c r="AC1082" s="139" t="str">
        <x:v>GACHI</x:v>
      </x:c>
      <x:c r="AD1082" s="145" t="n">
        <x:v>120</x:v>
      </x:c>
      <x:c r="AE1082" s="147" t="str">
        <x:v>Merged across PDFs — Exact/source-linked match</x:v>
      </x:c>
      <x:c r="AF1082" s="147" t="str">
        <x:v>Exact WS RATES.pdf name</x:v>
      </x:c>
      <x:c r="AG1082" s="147" t="str">
        <x:v>Exact WS RATES.pdf category</x:v>
      </x:c>
      <x:c r="AH1082" s="139" t="str">
        <x:v>WS-RATES:31:2</x:v>
      </x:c>
      <x:c r="AI1082" s="146"/>
      <x:c r="AJ1082" s="146"/>
      <x:c r="AK1082" s="146"/>
      <x:c r="AL1082" s="146"/>
      <x:c r="AM1082" s="146"/>
      <x:c r="AN1082" s="147" t="str"/>
    </x:row>
    <x:row r="1083">
      <x:c r="A1083" s="139" t="str">
        <x:v>RS-001082</x:v>
      </x:c>
      <x:c r="B1083" s="147" t="str">
        <x:v>DARSI SKETCH BOOK CODE:141</x:v>
      </x:c>
      <x:c r="C1083" s="139" t="str">
        <x:v>drawing copy</x:v>
      </x:c>
      <x:c r="D1083" s="139" t="str">
        <x:v>Both</x:v>
      </x:c>
      <x:c r="E1083" s="147" t="str">
        <x:v>From initial classified workbook</x:v>
      </x:c>
      <x:c r="F1083" s="139" t="str">
        <x:v>Piece</x:v>
      </x:c>
      <x:c r="G1083" s="139"/>
      <x:c r="H1083" s="139" t="str">
        <x:v>Not stated</x:v>
      </x:c>
      <x:c r="I1083" s="139" t="str">
        <x:v>PKR</x:v>
      </x:c>
      <x:c r="J1083" s="140" t="n">
        <x:v>150</x:v>
      </x:c>
      <x:c r="K1083" s="140" t="n">
        <x:v>125</x:v>
      </x:c>
      <x:c r="L1083" s="140" t="n">
        <x:v>150</x:v>
      </x:c>
      <x:c r="M1083" s="140" t="n">
        <x:v>125</x:v>
      </x:c>
      <x:c r="N1083" s="141" t="n">
        <x:f>L1083-M1083</x:f>
        <x:v>25</x:v>
      </x:c>
      <x:c r="O1083" s="142" t="n">
        <x:f>IF(L1083&gt;0,N1083/L1083,"")</x:f>
        <x:v>0.16666666666666666</x:v>
      </x:c>
      <x:c r="P1083" s="142" t="n">
        <x:f>IF(M1083&gt;0,N1083/M1083,"")</x:f>
        <x:v>0.2</x:v>
      </x:c>
      <x:c r="Q1083" s="141" t="n">
        <x:f>ROUND(L1083*(1+'Assumptions'!$B$7)/'Assumptions'!$B$9,0)*'Assumptions'!$B$9</x:f>
        <x:v>165</x:v>
      </x:c>
      <x:c r="R1083" s="141" t="n">
        <x:f>Q1083-M1083</x:f>
        <x:v>40</x:v>
      </x:c>
      <x:c r="S1083" s="143" t="n">
        <x:f>'Assumptions'!$B$8</x:f>
        <x:v>12</x:v>
      </x:c>
      <x:c r="T1083" s="141" t="n">
        <x:f>N1083*S1083</x:f>
        <x:v>300</x:v>
      </x:c>
      <x:c r="U1083" s="139" t="str">
        <x:v>Source Valid</x:v>
      </x:c>
      <x:c r="V1083" s="139" t="str">
        <x:v>High</x:v>
      </x:c>
      <x:c r="W1083" s="147" t="str">
        <x:v>Source wholesale and buying prices retained</x:v>
      </x:c>
      <x:c r="X1083" s="139" t="str">
        <x:v>Ready</x:v>
      </x:c>
      <x:c r="Y1083" s="144" t="b">
        <x:v>1</x:v>
      </x:c>
      <x:c r="Z1083" s="139" t="str">
        <x:v>WS RATES.pdf</x:v>
      </x:c>
      <x:c r="AA1083" s="139" t="n">
        <x:v>31</x:v>
      </x:c>
      <x:c r="AB1083" s="139" t="n">
        <x:v>3</x:v>
      </x:c>
      <x:c r="AC1083" s="139" t="str">
        <x:v>DARSI SKETCH BOOK CODE:</x:v>
      </x:c>
      <x:c r="AD1083" s="145" t="n">
        <x:v>150</x:v>
      </x:c>
      <x:c r="AE1083" s="147" t="str">
        <x:v>Merged across PDFs — Truncated-name completion</x:v>
      </x:c>
      <x:c r="AF1083" s="147" t="str">
        <x:v>Completed/updated from WS RATES.pdf</x:v>
      </x:c>
      <x:c r="AG1083" s="147" t="str">
        <x:v>Exact WS RATES.pdf category</x:v>
      </x:c>
      <x:c r="AH1083" s="139" t="str">
        <x:v>WS-RATES:31:3</x:v>
      </x:c>
      <x:c r="AI1083" s="146"/>
      <x:c r="AJ1083" s="146"/>
      <x:c r="AK1083" s="146"/>
      <x:c r="AL1083" s="146"/>
      <x:c r="AM1083" s="146"/>
      <x:c r="AN1083" s="147" t="str"/>
    </x:row>
    <x:row r="1084">
      <x:c r="A1084" s="139" t="str">
        <x:v>RS-001083</x:v>
      </x:c>
      <x:c r="B1084" s="147" t="str">
        <x:v>DARSI SKETCH BOOK LSB 3</x:v>
      </x:c>
      <x:c r="C1084" s="139" t="str">
        <x:v>drawing copy</x:v>
      </x:c>
      <x:c r="D1084" s="139" t="str">
        <x:v>Both</x:v>
      </x:c>
      <x:c r="E1084" s="147" t="str">
        <x:v>From initial classified workbook</x:v>
      </x:c>
      <x:c r="F1084" s="139" t="str">
        <x:v>Piece</x:v>
      </x:c>
      <x:c r="G1084" s="139"/>
      <x:c r="H1084" s="139" t="str">
        <x:v>Not stated</x:v>
      </x:c>
      <x:c r="I1084" s="139" t="str">
        <x:v>PKR</x:v>
      </x:c>
      <x:c r="J1084" s="140" t="n">
        <x:v>160</x:v>
      </x:c>
      <x:c r="K1084" s="140" t="n">
        <x:v>140</x:v>
      </x:c>
      <x:c r="L1084" s="140" t="n">
        <x:v>160</x:v>
      </x:c>
      <x:c r="M1084" s="140" t="n">
        <x:v>140</x:v>
      </x:c>
      <x:c r="N1084" s="141" t="n">
        <x:f>L1084-M1084</x:f>
        <x:v>20</x:v>
      </x:c>
      <x:c r="O1084" s="142" t="n">
        <x:f>IF(L1084&gt;0,N1084/L1084,"")</x:f>
        <x:v>0.125</x:v>
      </x:c>
      <x:c r="P1084" s="142" t="n">
        <x:f>IF(M1084&gt;0,N1084/M1084,"")</x:f>
        <x:v>0.14285714285714285</x:v>
      </x:c>
      <x:c r="Q1084" s="141" t="n">
        <x:f>ROUND(L1084*(1+'Assumptions'!$B$7)/'Assumptions'!$B$9,0)*'Assumptions'!$B$9</x:f>
        <x:v>175</x:v>
      </x:c>
      <x:c r="R1084" s="141" t="n">
        <x:f>Q1084-M1084</x:f>
        <x:v>35</x:v>
      </x:c>
      <x:c r="S1084" s="143" t="n">
        <x:f>'Assumptions'!$B$8</x:f>
        <x:v>12</x:v>
      </x:c>
      <x:c r="T1084" s="141" t="n">
        <x:f>N1084*S1084</x:f>
        <x:v>240</x:v>
      </x:c>
      <x:c r="U1084" s="139" t="str">
        <x:v>Source Valid</x:v>
      </x:c>
      <x:c r="V1084" s="139" t="str">
        <x:v>High</x:v>
      </x:c>
      <x:c r="W1084" s="147" t="str">
        <x:v>Source wholesale and buying prices retained</x:v>
      </x:c>
      <x:c r="X1084" s="139" t="str">
        <x:v>Ready</x:v>
      </x:c>
      <x:c r="Y1084" s="144" t="b">
        <x:v>1</x:v>
      </x:c>
      <x:c r="Z1084" s="139" t="str">
        <x:v>WS RATES.pdf</x:v>
      </x:c>
      <x:c r="AA1084" s="139" t="n">
        <x:v>31</x:v>
      </x:c>
      <x:c r="AB1084" s="139" t="n">
        <x:v>4</x:v>
      </x:c>
      <x:c r="AC1084" s="139" t="str">
        <x:v>DARSI SKETCH BOOK LSB 3</x:v>
      </x:c>
      <x:c r="AD1084" s="145" t="n">
        <x:v>160</x:v>
      </x:c>
      <x:c r="AE1084" s="147" t="str">
        <x:v>Merged across PDFs — Exact/source-linked match</x:v>
      </x:c>
      <x:c r="AF1084" s="147" t="str">
        <x:v>Exact WS RATES.pdf name</x:v>
      </x:c>
      <x:c r="AG1084" s="147" t="str">
        <x:v>Exact WS RATES.pdf category</x:v>
      </x:c>
      <x:c r="AH1084" s="139" t="str">
        <x:v>WS-RATES:31:4</x:v>
      </x:c>
      <x:c r="AI1084" s="146"/>
      <x:c r="AJ1084" s="146"/>
      <x:c r="AK1084" s="146"/>
      <x:c r="AL1084" s="146"/>
      <x:c r="AM1084" s="146"/>
      <x:c r="AN1084" s="147" t="str"/>
    </x:row>
    <x:row r="1085">
      <x:c r="A1085" s="139" t="str">
        <x:v>RS-001084</x:v>
      </x:c>
      <x:c r="B1085" s="147" t="str">
        <x:v>DARSI SKETCH BOOK LSB 2</x:v>
      </x:c>
      <x:c r="C1085" s="139" t="str">
        <x:v>drawing copy</x:v>
      </x:c>
      <x:c r="D1085" s="139" t="str">
        <x:v>Both</x:v>
      </x:c>
      <x:c r="E1085" s="147" t="str">
        <x:v>From initial classified workbook</x:v>
      </x:c>
      <x:c r="F1085" s="139" t="str">
        <x:v>Piece</x:v>
      </x:c>
      <x:c r="G1085" s="139"/>
      <x:c r="H1085" s="139" t="str">
        <x:v>Not stated</x:v>
      </x:c>
      <x:c r="I1085" s="139" t="str">
        <x:v>PKR</x:v>
      </x:c>
      <x:c r="J1085" s="140" t="n">
        <x:v>130</x:v>
      </x:c>
      <x:c r="K1085" s="140" t="n">
        <x:v>115</x:v>
      </x:c>
      <x:c r="L1085" s="140" t="n">
        <x:v>130</x:v>
      </x:c>
      <x:c r="M1085" s="140" t="n">
        <x:v>115</x:v>
      </x:c>
      <x:c r="N1085" s="141" t="n">
        <x:f>L1085-M1085</x:f>
        <x:v>15</x:v>
      </x:c>
      <x:c r="O1085" s="142" t="n">
        <x:f>IF(L1085&gt;0,N1085/L1085,"")</x:f>
        <x:v>0.11538461538461539</x:v>
      </x:c>
      <x:c r="P1085" s="142" t="n">
        <x:f>IF(M1085&gt;0,N1085/M1085,"")</x:f>
        <x:v>0.13043478260869565</x:v>
      </x:c>
      <x:c r="Q1085" s="141" t="n">
        <x:f>ROUND(L1085*(1+'Assumptions'!$B$7)/'Assumptions'!$B$9,0)*'Assumptions'!$B$9</x:f>
        <x:v>145</x:v>
      </x:c>
      <x:c r="R1085" s="141" t="n">
        <x:f>Q1085-M1085</x:f>
        <x:v>30</x:v>
      </x:c>
      <x:c r="S1085" s="143" t="n">
        <x:f>'Assumptions'!$B$8</x:f>
        <x:v>12</x:v>
      </x:c>
      <x:c r="T1085" s="141" t="n">
        <x:f>N1085*S1085</x:f>
        <x:v>180</x:v>
      </x:c>
      <x:c r="U1085" s="139" t="str">
        <x:v>Source Valid</x:v>
      </x:c>
      <x:c r="V1085" s="139" t="str">
        <x:v>High</x:v>
      </x:c>
      <x:c r="W1085" s="147" t="str">
        <x:v>Source wholesale and buying prices retained</x:v>
      </x:c>
      <x:c r="X1085" s="139" t="str">
        <x:v>Ready</x:v>
      </x:c>
      <x:c r="Y1085" s="144" t="b">
        <x:v>1</x:v>
      </x:c>
      <x:c r="Z1085" s="139" t="str">
        <x:v>WS RATES.pdf</x:v>
      </x:c>
      <x:c r="AA1085" s="139" t="n">
        <x:v>31</x:v>
      </x:c>
      <x:c r="AB1085" s="139" t="n">
        <x:v>5</x:v>
      </x:c>
      <x:c r="AC1085" s="139" t="str">
        <x:v>DARSI SKETCH BOOK LSB 2</x:v>
      </x:c>
      <x:c r="AD1085" s="145" t="n">
        <x:v>130</x:v>
      </x:c>
      <x:c r="AE1085" s="147" t="str">
        <x:v>Merged across PDFs — Exact/source-linked match</x:v>
      </x:c>
      <x:c r="AF1085" s="147" t="str">
        <x:v>Exact WS RATES.pdf name</x:v>
      </x:c>
      <x:c r="AG1085" s="147" t="str">
        <x:v>Exact WS RATES.pdf category</x:v>
      </x:c>
      <x:c r="AH1085" s="139" t="str">
        <x:v>WS-RATES:31:5</x:v>
      </x:c>
      <x:c r="AI1085" s="146"/>
      <x:c r="AJ1085" s="146"/>
      <x:c r="AK1085" s="146"/>
      <x:c r="AL1085" s="146"/>
      <x:c r="AM1085" s="146"/>
      <x:c r="AN1085" s="147" t="str"/>
    </x:row>
    <x:row r="1086">
      <x:c r="A1086" s="139" t="str">
        <x:v>RS-001085</x:v>
      </x:c>
      <x:c r="B1086" s="147" t="str">
        <x:v>DARSI SKETCH BOOK LSB 1</x:v>
      </x:c>
      <x:c r="C1086" s="139" t="str">
        <x:v>drawing copy</x:v>
      </x:c>
      <x:c r="D1086" s="139" t="str">
        <x:v>Both</x:v>
      </x:c>
      <x:c r="E1086" s="147" t="str">
        <x:v>From initial classified workbook</x:v>
      </x:c>
      <x:c r="F1086" s="139" t="str">
        <x:v>Piece</x:v>
      </x:c>
      <x:c r="G1086" s="139"/>
      <x:c r="H1086" s="139" t="str">
        <x:v>Not stated</x:v>
      </x:c>
      <x:c r="I1086" s="139" t="str">
        <x:v>PKR</x:v>
      </x:c>
      <x:c r="J1086" s="140" t="n">
        <x:v>100</x:v>
      </x:c>
      <x:c r="K1086" s="140" t="n">
        <x:v>85</x:v>
      </x:c>
      <x:c r="L1086" s="140" t="n">
        <x:v>100</x:v>
      </x:c>
      <x:c r="M1086" s="140" t="n">
        <x:v>85</x:v>
      </x:c>
      <x:c r="N1086" s="141" t="n">
        <x:f>L1086-M1086</x:f>
        <x:v>15</x:v>
      </x:c>
      <x:c r="O1086" s="142" t="n">
        <x:f>IF(L1086&gt;0,N1086/L1086,"")</x:f>
        <x:v>0.15</x:v>
      </x:c>
      <x:c r="P1086" s="142" t="n">
        <x:f>IF(M1086&gt;0,N1086/M1086,"")</x:f>
        <x:v>0.17647058823529413</x:v>
      </x:c>
      <x:c r="Q1086" s="141" t="n">
        <x:f>ROUND(L1086*(1+'Assumptions'!$B$7)/'Assumptions'!$B$9,0)*'Assumptions'!$B$9</x:f>
        <x:v>110</x:v>
      </x:c>
      <x:c r="R1086" s="141" t="n">
        <x:f>Q1086-M1086</x:f>
        <x:v>25</x:v>
      </x:c>
      <x:c r="S1086" s="143" t="n">
        <x:f>'Assumptions'!$B$8</x:f>
        <x:v>12</x:v>
      </x:c>
      <x:c r="T1086" s="141" t="n">
        <x:f>N1086*S1086</x:f>
        <x:v>180</x:v>
      </x:c>
      <x:c r="U1086" s="139" t="str">
        <x:v>Source Valid</x:v>
      </x:c>
      <x:c r="V1086" s="139" t="str">
        <x:v>High</x:v>
      </x:c>
      <x:c r="W1086" s="147" t="str">
        <x:v>Source wholesale and buying prices retained</x:v>
      </x:c>
      <x:c r="X1086" s="139" t="str">
        <x:v>Ready</x:v>
      </x:c>
      <x:c r="Y1086" s="144" t="b">
        <x:v>1</x:v>
      </x:c>
      <x:c r="Z1086" s="139" t="str">
        <x:v>WS RATES.pdf</x:v>
      </x:c>
      <x:c r="AA1086" s="139" t="n">
        <x:v>31</x:v>
      </x:c>
      <x:c r="AB1086" s="139" t="n">
        <x:v>6</x:v>
      </x:c>
      <x:c r="AC1086" s="139" t="str">
        <x:v>DARSI SKETCH BOOK LSB 1</x:v>
      </x:c>
      <x:c r="AD1086" s="145" t="n">
        <x:v>100</x:v>
      </x:c>
      <x:c r="AE1086" s="147" t="str">
        <x:v>Merged across PDFs — Exact/source-linked match</x:v>
      </x:c>
      <x:c r="AF1086" s="147" t="str">
        <x:v>Exact WS RATES.pdf name</x:v>
      </x:c>
      <x:c r="AG1086" s="147" t="str">
        <x:v>Exact WS RATES.pdf category</x:v>
      </x:c>
      <x:c r="AH1086" s="139" t="str">
        <x:v>WS-RATES:31:6</x:v>
      </x:c>
      <x:c r="AI1086" s="146"/>
      <x:c r="AJ1086" s="146"/>
      <x:c r="AK1086" s="146"/>
      <x:c r="AL1086" s="146"/>
      <x:c r="AM1086" s="146"/>
      <x:c r="AN1086" s="147" t="str"/>
    </x:row>
    <x:row r="1087">
      <x:c r="A1087" s="139" t="str">
        <x:v>RS-001086</x:v>
      </x:c>
      <x:c r="B1087" s="147" t="str">
        <x:v>DARSI SKETCH BOOK SSB 3</x:v>
      </x:c>
      <x:c r="C1087" s="139" t="str">
        <x:v>drawing copy</x:v>
      </x:c>
      <x:c r="D1087" s="139" t="str">
        <x:v>Both</x:v>
      </x:c>
      <x:c r="E1087" s="147" t="str">
        <x:v>From initial classified workbook</x:v>
      </x:c>
      <x:c r="F1087" s="139" t="str">
        <x:v>Piece</x:v>
      </x:c>
      <x:c r="G1087" s="139"/>
      <x:c r="H1087" s="139" t="str">
        <x:v>Not stated</x:v>
      </x:c>
      <x:c r="I1087" s="139" t="str">
        <x:v>PKR</x:v>
      </x:c>
      <x:c r="J1087" s="140" t="n">
        <x:v>110</x:v>
      </x:c>
      <x:c r="K1087" s="140" t="n">
        <x:v>85</x:v>
      </x:c>
      <x:c r="L1087" s="140" t="n">
        <x:v>110</x:v>
      </x:c>
      <x:c r="M1087" s="140" t="n">
        <x:v>85</x:v>
      </x:c>
      <x:c r="N1087" s="141" t="n">
        <x:f>L1087-M1087</x:f>
        <x:v>25</x:v>
      </x:c>
      <x:c r="O1087" s="142" t="n">
        <x:f>IF(L1087&gt;0,N1087/L1087,"")</x:f>
        <x:v>0.22727272727272727</x:v>
      </x:c>
      <x:c r="P1087" s="142" t="n">
        <x:f>IF(M1087&gt;0,N1087/M1087,"")</x:f>
        <x:v>0.29411764705882354</x:v>
      </x:c>
      <x:c r="Q1087" s="141" t="n">
        <x:f>ROUND(L1087*(1+'Assumptions'!$B$7)/'Assumptions'!$B$9,0)*'Assumptions'!$B$9</x:f>
        <x:v>120</x:v>
      </x:c>
      <x:c r="R1087" s="141" t="n">
        <x:f>Q1087-M1087</x:f>
        <x:v>35</x:v>
      </x:c>
      <x:c r="S1087" s="143" t="n">
        <x:f>'Assumptions'!$B$8</x:f>
        <x:v>12</x:v>
      </x:c>
      <x:c r="T1087" s="141" t="n">
        <x:f>N1087*S1087</x:f>
        <x:v>300</x:v>
      </x:c>
      <x:c r="U1087" s="139" t="str">
        <x:v>Source Valid</x:v>
      </x:c>
      <x:c r="V1087" s="139" t="str">
        <x:v>High</x:v>
      </x:c>
      <x:c r="W1087" s="147" t="str">
        <x:v>Source wholesale and buying prices retained</x:v>
      </x:c>
      <x:c r="X1087" s="139" t="str">
        <x:v>Ready</x:v>
      </x:c>
      <x:c r="Y1087" s="144" t="b">
        <x:v>1</x:v>
      </x:c>
      <x:c r="Z1087" s="139" t="str">
        <x:v>WS RATES.pdf</x:v>
      </x:c>
      <x:c r="AA1087" s="139" t="n">
        <x:v>31</x:v>
      </x:c>
      <x:c r="AB1087" s="139" t="n">
        <x:v>7</x:v>
      </x:c>
      <x:c r="AC1087" s="139" t="str">
        <x:v>DARSI SKETCH BOOK SSB 3</x:v>
      </x:c>
      <x:c r="AD1087" s="145" t="n">
        <x:v>110</x:v>
      </x:c>
      <x:c r="AE1087" s="147" t="str">
        <x:v>Merged across PDFs — Exact/source-linked match</x:v>
      </x:c>
      <x:c r="AF1087" s="147" t="str">
        <x:v>Exact WS RATES.pdf name</x:v>
      </x:c>
      <x:c r="AG1087" s="147" t="str">
        <x:v>Exact WS RATES.pdf category</x:v>
      </x:c>
      <x:c r="AH1087" s="139" t="str">
        <x:v>WS-RATES:31:7</x:v>
      </x:c>
      <x:c r="AI1087" s="146"/>
      <x:c r="AJ1087" s="146"/>
      <x:c r="AK1087" s="146"/>
      <x:c r="AL1087" s="146"/>
      <x:c r="AM1087" s="146"/>
      <x:c r="AN1087" s="147" t="str"/>
    </x:row>
    <x:row r="1088">
      <x:c r="A1088" s="139" t="str">
        <x:v>RS-001087</x:v>
      </x:c>
      <x:c r="B1088" s="147" t="str">
        <x:v>DARSI SKETCH BOOK SSB 2</x:v>
      </x:c>
      <x:c r="C1088" s="139" t="str">
        <x:v>drawing copy</x:v>
      </x:c>
      <x:c r="D1088" s="139" t="str">
        <x:v>Both</x:v>
      </x:c>
      <x:c r="E1088" s="147" t="str">
        <x:v>From initial classified workbook</x:v>
      </x:c>
      <x:c r="F1088" s="139" t="str">
        <x:v>Piece</x:v>
      </x:c>
      <x:c r="G1088" s="139"/>
      <x:c r="H1088" s="139" t="str">
        <x:v>Not stated</x:v>
      </x:c>
      <x:c r="I1088" s="139" t="str">
        <x:v>PKR</x:v>
      </x:c>
      <x:c r="J1088" s="140" t="n">
        <x:v>85</x:v>
      </x:c>
      <x:c r="K1088" s="140" t="n">
        <x:v>69</x:v>
      </x:c>
      <x:c r="L1088" s="140" t="n">
        <x:v>85</x:v>
      </x:c>
      <x:c r="M1088" s="140" t="n">
        <x:v>69</x:v>
      </x:c>
      <x:c r="N1088" s="141" t="n">
        <x:f>L1088-M1088</x:f>
        <x:v>16</x:v>
      </x:c>
      <x:c r="O1088" s="142" t="n">
        <x:f>IF(L1088&gt;0,N1088/L1088,"")</x:f>
        <x:v>0.18823529411764706</x:v>
      </x:c>
      <x:c r="P1088" s="142" t="n">
        <x:f>IF(M1088&gt;0,N1088/M1088,"")</x:f>
        <x:v>0.2318840579710145</x:v>
      </x:c>
      <x:c r="Q1088" s="141" t="n">
        <x:f>ROUND(L1088*(1+'Assumptions'!$B$7)/'Assumptions'!$B$9,0)*'Assumptions'!$B$9</x:f>
        <x:v>95</x:v>
      </x:c>
      <x:c r="R1088" s="141" t="n">
        <x:f>Q1088-M1088</x:f>
        <x:v>26</x:v>
      </x:c>
      <x:c r="S1088" s="143" t="n">
        <x:f>'Assumptions'!$B$8</x:f>
        <x:v>12</x:v>
      </x:c>
      <x:c r="T1088" s="141" t="n">
        <x:f>N1088*S1088</x:f>
        <x:v>192</x:v>
      </x:c>
      <x:c r="U1088" s="139" t="str">
        <x:v>Source Valid</x:v>
      </x:c>
      <x:c r="V1088" s="139" t="str">
        <x:v>High</x:v>
      </x:c>
      <x:c r="W1088" s="147" t="str">
        <x:v>Source wholesale and buying prices retained</x:v>
      </x:c>
      <x:c r="X1088" s="139" t="str">
        <x:v>Ready</x:v>
      </x:c>
      <x:c r="Y1088" s="144" t="b">
        <x:v>1</x:v>
      </x:c>
      <x:c r="Z1088" s="139" t="str">
        <x:v>WS RATES.pdf</x:v>
      </x:c>
      <x:c r="AA1088" s="139" t="n">
        <x:v>31</x:v>
      </x:c>
      <x:c r="AB1088" s="139" t="n">
        <x:v>8</x:v>
      </x:c>
      <x:c r="AC1088" s="139" t="str">
        <x:v>DARSI SKETCH BOOK SSB 2</x:v>
      </x:c>
      <x:c r="AD1088" s="145" t="n">
        <x:v>85</x:v>
      </x:c>
      <x:c r="AE1088" s="147" t="str">
        <x:v>Merged across PDFs — Exact/source-linked match</x:v>
      </x:c>
      <x:c r="AF1088" s="147" t="str">
        <x:v>Exact WS RATES.pdf name</x:v>
      </x:c>
      <x:c r="AG1088" s="147" t="str">
        <x:v>Exact WS RATES.pdf category</x:v>
      </x:c>
      <x:c r="AH1088" s="139" t="str">
        <x:v>WS-RATES:31:8</x:v>
      </x:c>
      <x:c r="AI1088" s="146"/>
      <x:c r="AJ1088" s="146"/>
      <x:c r="AK1088" s="146"/>
      <x:c r="AL1088" s="146"/>
      <x:c r="AM1088" s="146"/>
      <x:c r="AN1088" s="147" t="str"/>
    </x:row>
    <x:row r="1089">
      <x:c r="A1089" s="139" t="str">
        <x:v>RS-001088</x:v>
      </x:c>
      <x:c r="B1089" s="147" t="str">
        <x:v>DARSI SKETCH BOOK SSB 1</x:v>
      </x:c>
      <x:c r="C1089" s="139" t="str">
        <x:v>drawing copy</x:v>
      </x:c>
      <x:c r="D1089" s="139" t="str">
        <x:v>Both</x:v>
      </x:c>
      <x:c r="E1089" s="147" t="str">
        <x:v>From initial classified workbook</x:v>
      </x:c>
      <x:c r="F1089" s="139" t="str">
        <x:v>Piece</x:v>
      </x:c>
      <x:c r="G1089" s="139"/>
      <x:c r="H1089" s="139" t="str">
        <x:v>Not stated</x:v>
      </x:c>
      <x:c r="I1089" s="139" t="str">
        <x:v>PKR</x:v>
      </x:c>
      <x:c r="J1089" s="140" t="n">
        <x:v>65</x:v>
      </x:c>
      <x:c r="K1089" s="140" t="n">
        <x:v>52</x:v>
      </x:c>
      <x:c r="L1089" s="140" t="n">
        <x:v>65</x:v>
      </x:c>
      <x:c r="M1089" s="140" t="n">
        <x:v>52</x:v>
      </x:c>
      <x:c r="N1089" s="141" t="n">
        <x:f>L1089-M1089</x:f>
        <x:v>13</x:v>
      </x:c>
      <x:c r="O1089" s="142" t="n">
        <x:f>IF(L1089&gt;0,N1089/L1089,"")</x:f>
        <x:v>0.2</x:v>
      </x:c>
      <x:c r="P1089" s="142" t="n">
        <x:f>IF(M1089&gt;0,N1089/M1089,"")</x:f>
        <x:v>0.25</x:v>
      </x:c>
      <x:c r="Q1089" s="141" t="n">
        <x:f>ROUND(L1089*(1+'Assumptions'!$B$7)/'Assumptions'!$B$9,0)*'Assumptions'!$B$9</x:f>
        <x:v>70</x:v>
      </x:c>
      <x:c r="R1089" s="141" t="n">
        <x:f>Q1089-M1089</x:f>
        <x:v>18</x:v>
      </x:c>
      <x:c r="S1089" s="143" t="n">
        <x:f>'Assumptions'!$B$8</x:f>
        <x:v>12</x:v>
      </x:c>
      <x:c r="T1089" s="141" t="n">
        <x:f>N1089*S1089</x:f>
        <x:v>156</x:v>
      </x:c>
      <x:c r="U1089" s="139" t="str">
        <x:v>Source Valid</x:v>
      </x:c>
      <x:c r="V1089" s="139" t="str">
        <x:v>High</x:v>
      </x:c>
      <x:c r="W1089" s="147" t="str">
        <x:v>Source wholesale and buying prices retained</x:v>
      </x:c>
      <x:c r="X1089" s="139" t="str">
        <x:v>Ready</x:v>
      </x:c>
      <x:c r="Y1089" s="144" t="b">
        <x:v>1</x:v>
      </x:c>
      <x:c r="Z1089" s="139" t="str">
        <x:v>WS RATES.pdf</x:v>
      </x:c>
      <x:c r="AA1089" s="139" t="n">
        <x:v>31</x:v>
      </x:c>
      <x:c r="AB1089" s="139" t="n">
        <x:v>9</x:v>
      </x:c>
      <x:c r="AC1089" s="139" t="str">
        <x:v>DARSI SKETCH BOOK SSB 1</x:v>
      </x:c>
      <x:c r="AD1089" s="145" t="n">
        <x:v>65</x:v>
      </x:c>
      <x:c r="AE1089" s="147" t="str">
        <x:v>Merged across PDFs — Exact/source-linked match</x:v>
      </x:c>
      <x:c r="AF1089" s="147" t="str">
        <x:v>Exact WS RATES.pdf name</x:v>
      </x:c>
      <x:c r="AG1089" s="147" t="str">
        <x:v>Exact WS RATES.pdf category</x:v>
      </x:c>
      <x:c r="AH1089" s="139" t="str">
        <x:v>WS-RATES:31:9</x:v>
      </x:c>
      <x:c r="AI1089" s="146"/>
      <x:c r="AJ1089" s="146"/>
      <x:c r="AK1089" s="146"/>
      <x:c r="AL1089" s="146"/>
      <x:c r="AM1089" s="146"/>
      <x:c r="AN1089" s="147" t="str"/>
    </x:row>
    <x:row r="1090">
      <x:c r="A1090" s="139" t="str">
        <x:v>RS-001089</x:v>
      </x:c>
      <x:c r="B1090" s="147" t="str">
        <x:v>A4 DRAWING COPY SHAIQ</x:v>
      </x:c>
      <x:c r="C1090" s="139" t="str">
        <x:v>drawing copy</x:v>
      </x:c>
      <x:c r="D1090" s="139" t="str">
        <x:v>Both</x:v>
      </x:c>
      <x:c r="E1090" s="147" t="str">
        <x:v>From initial classified workbook</x:v>
      </x:c>
      <x:c r="F1090" s="139" t="str">
        <x:v>Piece</x:v>
      </x:c>
      <x:c r="G1090" s="139"/>
      <x:c r="H1090" s="139" t="str">
        <x:v>Not stated</x:v>
      </x:c>
      <x:c r="I1090" s="139" t="str">
        <x:v>PKR</x:v>
      </x:c>
      <x:c r="J1090" s="140" t="n">
        <x:v>80</x:v>
      </x:c>
      <x:c r="K1090" s="140" t="n">
        <x:v>70</x:v>
      </x:c>
      <x:c r="L1090" s="140" t="n">
        <x:v>80</x:v>
      </x:c>
      <x:c r="M1090" s="140" t="n">
        <x:v>70</x:v>
      </x:c>
      <x:c r="N1090" s="141" t="n">
        <x:f>L1090-M1090</x:f>
        <x:v>10</x:v>
      </x:c>
      <x:c r="O1090" s="142" t="n">
        <x:f>IF(L1090&gt;0,N1090/L1090,"")</x:f>
        <x:v>0.125</x:v>
      </x:c>
      <x:c r="P1090" s="142" t="n">
        <x:f>IF(M1090&gt;0,N1090/M1090,"")</x:f>
        <x:v>0.14285714285714285</x:v>
      </x:c>
      <x:c r="Q1090" s="141" t="n">
        <x:f>ROUND(L1090*(1+'Assumptions'!$B$7)/'Assumptions'!$B$9,0)*'Assumptions'!$B$9</x:f>
        <x:v>90</x:v>
      </x:c>
      <x:c r="R1090" s="141" t="n">
        <x:f>Q1090-M1090</x:f>
        <x:v>20</x:v>
      </x:c>
      <x:c r="S1090" s="143" t="n">
        <x:f>'Assumptions'!$B$8</x:f>
        <x:v>12</x:v>
      </x:c>
      <x:c r="T1090" s="141" t="n">
        <x:f>N1090*S1090</x:f>
        <x:v>120</x:v>
      </x:c>
      <x:c r="U1090" s="139" t="str">
        <x:v>Source Valid</x:v>
      </x:c>
      <x:c r="V1090" s="139" t="str">
        <x:v>High</x:v>
      </x:c>
      <x:c r="W1090" s="147" t="str">
        <x:v>Source wholesale and buying prices retained</x:v>
      </x:c>
      <x:c r="X1090" s="139" t="str">
        <x:v>Ready</x:v>
      </x:c>
      <x:c r="Y1090" s="144" t="b">
        <x:v>1</x:v>
      </x:c>
      <x:c r="Z1090" s="139" t="str">
        <x:v>WS RATES.pdf</x:v>
      </x:c>
      <x:c r="AA1090" s="139" t="n">
        <x:v>31</x:v>
      </x:c>
      <x:c r="AB1090" s="139" t="n">
        <x:v>10</x:v>
      </x:c>
      <x:c r="AC1090" s="139" t="str">
        <x:v>A4 DRAWING COPY SHAIQ</x:v>
      </x:c>
      <x:c r="AD1090" s="145" t="n">
        <x:v>80</x:v>
      </x:c>
      <x:c r="AE1090" s="147" t="str">
        <x:v>Merged across PDFs — Exact/source-linked match</x:v>
      </x:c>
      <x:c r="AF1090" s="147" t="str">
        <x:v>Exact WS RATES.pdf name</x:v>
      </x:c>
      <x:c r="AG1090" s="147" t="str">
        <x:v>Exact WS RATES.pdf category</x:v>
      </x:c>
      <x:c r="AH1090" s="139" t="str">
        <x:v>WS-RATES:31:10</x:v>
      </x:c>
      <x:c r="AI1090" s="146"/>
      <x:c r="AJ1090" s="146"/>
      <x:c r="AK1090" s="146"/>
      <x:c r="AL1090" s="146"/>
      <x:c r="AM1090" s="146"/>
      <x:c r="AN1090" s="147" t="str"/>
    </x:row>
    <x:row r="1091">
      <x:c r="A1091" s="139" t="str">
        <x:v>RS-001090</x:v>
      </x:c>
      <x:c r="B1091" s="147" t="str">
        <x:v>DRAWING COPY SDN 1</x:v>
      </x:c>
      <x:c r="C1091" s="139" t="str">
        <x:v>drawing copy</x:v>
      </x:c>
      <x:c r="D1091" s="139" t="str">
        <x:v>Both</x:v>
      </x:c>
      <x:c r="E1091" s="147" t="str">
        <x:v>From initial classified workbook</x:v>
      </x:c>
      <x:c r="F1091" s="139" t="str">
        <x:v>Piece</x:v>
      </x:c>
      <x:c r="G1091" s="139"/>
      <x:c r="H1091" s="139" t="str">
        <x:v>Not stated</x:v>
      </x:c>
      <x:c r="I1091" s="139" t="str">
        <x:v>PKR</x:v>
      </x:c>
      <x:c r="J1091" s="140" t="n">
        <x:v>40</x:v>
      </x:c>
      <x:c r="K1091" s="140" t="n">
        <x:v>35</x:v>
      </x:c>
      <x:c r="L1091" s="140" t="n">
        <x:v>40</x:v>
      </x:c>
      <x:c r="M1091" s="140" t="n">
        <x:v>35</x:v>
      </x:c>
      <x:c r="N1091" s="141" t="n">
        <x:f>L1091-M1091</x:f>
        <x:v>5</x:v>
      </x:c>
      <x:c r="O1091" s="142" t="n">
        <x:f>IF(L1091&gt;0,N1091/L1091,"")</x:f>
        <x:v>0.125</x:v>
      </x:c>
      <x:c r="P1091" s="142" t="n">
        <x:f>IF(M1091&gt;0,N1091/M1091,"")</x:f>
        <x:v>0.14285714285714285</x:v>
      </x:c>
      <x:c r="Q1091" s="141" t="n">
        <x:f>ROUND(L1091*(1+'Assumptions'!$B$7)/'Assumptions'!$B$9,0)*'Assumptions'!$B$9</x:f>
        <x:v>45</x:v>
      </x:c>
      <x:c r="R1091" s="141" t="n">
        <x:f>Q1091-M1091</x:f>
        <x:v>10</x:v>
      </x:c>
      <x:c r="S1091" s="143" t="n">
        <x:f>'Assumptions'!$B$8</x:f>
        <x:v>12</x:v>
      </x:c>
      <x:c r="T1091" s="141" t="n">
        <x:f>N1091*S1091</x:f>
        <x:v>60</x:v>
      </x:c>
      <x:c r="U1091" s="139" t="str">
        <x:v>Source Valid</x:v>
      </x:c>
      <x:c r="V1091" s="139" t="str">
        <x:v>High</x:v>
      </x:c>
      <x:c r="W1091" s="147" t="str">
        <x:v>Source wholesale and buying prices retained</x:v>
      </x:c>
      <x:c r="X1091" s="139" t="str">
        <x:v>Ready</x:v>
      </x:c>
      <x:c r="Y1091" s="144" t="b">
        <x:v>1</x:v>
      </x:c>
      <x:c r="Z1091" s="139" t="str">
        <x:v>WS RATES.pdf</x:v>
      </x:c>
      <x:c r="AA1091" s="139" t="n">
        <x:v>31</x:v>
      </x:c>
      <x:c r="AB1091" s="139" t="n">
        <x:v>11</x:v>
      </x:c>
      <x:c r="AC1091" s="139" t="str">
        <x:v>DRAWING COPY SDN 1</x:v>
      </x:c>
      <x:c r="AD1091" s="145" t="n">
        <x:v>40</x:v>
      </x:c>
      <x:c r="AE1091" s="147" t="str">
        <x:v>Merged across PDFs — Exact/source-linked match</x:v>
      </x:c>
      <x:c r="AF1091" s="147" t="str">
        <x:v>Exact WS RATES.pdf name</x:v>
      </x:c>
      <x:c r="AG1091" s="147" t="str">
        <x:v>Exact WS RATES.pdf category</x:v>
      </x:c>
      <x:c r="AH1091" s="139" t="str">
        <x:v>WS-RATES:31:11</x:v>
      </x:c>
      <x:c r="AI1091" s="146"/>
      <x:c r="AJ1091" s="146"/>
      <x:c r="AK1091" s="146"/>
      <x:c r="AL1091" s="146"/>
      <x:c r="AM1091" s="146"/>
      <x:c r="AN1091" s="147" t="str"/>
    </x:row>
    <x:row r="1092">
      <x:c r="A1092" s="139" t="str">
        <x:v>RS-001091</x:v>
      </x:c>
      <x:c r="B1092" s="147" t="str">
        <x:v>DRAWING COPY IC 236 (S)</x:v>
      </x:c>
      <x:c r="C1092" s="139" t="str">
        <x:v>drawing copy</x:v>
      </x:c>
      <x:c r="D1092" s="139" t="str">
        <x:v>Both</x:v>
      </x:c>
      <x:c r="E1092" s="147" t="str">
        <x:v>From initial classified workbook</x:v>
      </x:c>
      <x:c r="F1092" s="139" t="str">
        <x:v>Piece</x:v>
      </x:c>
      <x:c r="G1092" s="139"/>
      <x:c r="H1092" s="139" t="str">
        <x:v>Not stated</x:v>
      </x:c>
      <x:c r="I1092" s="139" t="str">
        <x:v>PKR</x:v>
      </x:c>
      <x:c r="J1092" s="140" t="n">
        <x:v>50</x:v>
      </x:c>
      <x:c r="K1092" s="140" t="n">
        <x:v>40</x:v>
      </x:c>
      <x:c r="L1092" s="140" t="n">
        <x:v>50</x:v>
      </x:c>
      <x:c r="M1092" s="140" t="n">
        <x:v>40</x:v>
      </x:c>
      <x:c r="N1092" s="141" t="n">
        <x:f>L1092-M1092</x:f>
        <x:v>10</x:v>
      </x:c>
      <x:c r="O1092" s="142" t="n">
        <x:f>IF(L1092&gt;0,N1092/L1092,"")</x:f>
        <x:v>0.2</x:v>
      </x:c>
      <x:c r="P1092" s="142" t="n">
        <x:f>IF(M1092&gt;0,N1092/M1092,"")</x:f>
        <x:v>0.25</x:v>
      </x:c>
      <x:c r="Q1092" s="141" t="n">
        <x:f>ROUND(L1092*(1+'Assumptions'!$B$7)/'Assumptions'!$B$9,0)*'Assumptions'!$B$9</x:f>
        <x:v>55</x:v>
      </x:c>
      <x:c r="R1092" s="141" t="n">
        <x:f>Q1092-M1092</x:f>
        <x:v>15</x:v>
      </x:c>
      <x:c r="S1092" s="143" t="n">
        <x:f>'Assumptions'!$B$8</x:f>
        <x:v>12</x:v>
      </x:c>
      <x:c r="T1092" s="141" t="n">
        <x:f>N1092*S1092</x:f>
        <x:v>120</x:v>
      </x:c>
      <x:c r="U1092" s="139" t="str">
        <x:v>Source Valid</x:v>
      </x:c>
      <x:c r="V1092" s="139" t="str">
        <x:v>High</x:v>
      </x:c>
      <x:c r="W1092" s="147" t="str">
        <x:v>Source wholesale and buying prices retained</x:v>
      </x:c>
      <x:c r="X1092" s="139" t="str">
        <x:v>Ready</x:v>
      </x:c>
      <x:c r="Y1092" s="144" t="b">
        <x:v>1</x:v>
      </x:c>
      <x:c r="Z1092" s="139" t="str">
        <x:v>WS RATES.pdf</x:v>
      </x:c>
      <x:c r="AA1092" s="139" t="n">
        <x:v>31</x:v>
      </x:c>
      <x:c r="AB1092" s="139" t="n">
        <x:v>12</x:v>
      </x:c>
      <x:c r="AC1092" s="139" t="str">
        <x:v>DRAWING COPY IC 236 (S)</x:v>
      </x:c>
      <x:c r="AD1092" s="145" t="n">
        <x:v>50</x:v>
      </x:c>
      <x:c r="AE1092" s="147" t="str">
        <x:v>Merged across PDFs — Exact/source-linked match</x:v>
      </x:c>
      <x:c r="AF1092" s="147" t="str">
        <x:v>Exact WS RATES.pdf name</x:v>
      </x:c>
      <x:c r="AG1092" s="147" t="str">
        <x:v>Exact WS RATES.pdf category</x:v>
      </x:c>
      <x:c r="AH1092" s="139" t="str">
        <x:v>WS-RATES:31:12</x:v>
      </x:c>
      <x:c r="AI1092" s="146"/>
      <x:c r="AJ1092" s="146"/>
      <x:c r="AK1092" s="146"/>
      <x:c r="AL1092" s="146"/>
      <x:c r="AM1092" s="146"/>
      <x:c r="AN1092" s="147" t="str"/>
    </x:row>
    <x:row r="1093">
      <x:c r="A1093" s="139" t="str">
        <x:v>RS-001092</x:v>
      </x:c>
      <x:c r="B1093" s="147" t="str">
        <x:v>SKETCH BOOK A4 NO 302</x:v>
      </x:c>
      <x:c r="C1093" s="139" t="str">
        <x:v>drawing copy</x:v>
      </x:c>
      <x:c r="D1093" s="139" t="str">
        <x:v>Both</x:v>
      </x:c>
      <x:c r="E1093" s="147" t="str">
        <x:v>From initial classified workbook</x:v>
      </x:c>
      <x:c r="F1093" s="139" t="str">
        <x:v>Piece</x:v>
      </x:c>
      <x:c r="G1093" s="139"/>
      <x:c r="H1093" s="139" t="str">
        <x:v>Not stated</x:v>
      </x:c>
      <x:c r="I1093" s="139" t="str">
        <x:v>PKR</x:v>
      </x:c>
      <x:c r="J1093" s="140" t="n">
        <x:v>150</x:v>
      </x:c>
      <x:c r="K1093" s="140" t="n">
        <x:v>125</x:v>
      </x:c>
      <x:c r="L1093" s="140" t="n">
        <x:v>150</x:v>
      </x:c>
      <x:c r="M1093" s="140" t="n">
        <x:v>125</x:v>
      </x:c>
      <x:c r="N1093" s="141" t="n">
        <x:f>L1093-M1093</x:f>
        <x:v>25</x:v>
      </x:c>
      <x:c r="O1093" s="142" t="n">
        <x:f>IF(L1093&gt;0,N1093/L1093,"")</x:f>
        <x:v>0.16666666666666666</x:v>
      </x:c>
      <x:c r="P1093" s="142" t="n">
        <x:f>IF(M1093&gt;0,N1093/M1093,"")</x:f>
        <x:v>0.2</x:v>
      </x:c>
      <x:c r="Q1093" s="141" t="n">
        <x:f>ROUND(L1093*(1+'Assumptions'!$B$7)/'Assumptions'!$B$9,0)*'Assumptions'!$B$9</x:f>
        <x:v>165</x:v>
      </x:c>
      <x:c r="R1093" s="141" t="n">
        <x:f>Q1093-M1093</x:f>
        <x:v>40</x:v>
      </x:c>
      <x:c r="S1093" s="143" t="n">
        <x:f>'Assumptions'!$B$8</x:f>
        <x:v>12</x:v>
      </x:c>
      <x:c r="T1093" s="141" t="n">
        <x:f>N1093*S1093</x:f>
        <x:v>300</x:v>
      </x:c>
      <x:c r="U1093" s="139" t="str">
        <x:v>Source Valid</x:v>
      </x:c>
      <x:c r="V1093" s="139" t="str">
        <x:v>High</x:v>
      </x:c>
      <x:c r="W1093" s="147" t="str">
        <x:v>Source wholesale and buying prices retained</x:v>
      </x:c>
      <x:c r="X1093" s="139" t="str">
        <x:v>Ready</x:v>
      </x:c>
      <x:c r="Y1093" s="144" t="b">
        <x:v>1</x:v>
      </x:c>
      <x:c r="Z1093" s="139" t="str">
        <x:v>WS RATES.pdf</x:v>
      </x:c>
      <x:c r="AA1093" s="139" t="n">
        <x:v>31</x:v>
      </x:c>
      <x:c r="AB1093" s="139" t="n">
        <x:v>13</x:v>
      </x:c>
      <x:c r="AC1093" s="139" t="str">
        <x:v>SKETCH BOOK A4 NO 302</x:v>
      </x:c>
      <x:c r="AD1093" s="145" t="n">
        <x:v>150</x:v>
      </x:c>
      <x:c r="AE1093" s="147" t="str">
        <x:v>Merged across PDFs — Exact/source-linked match</x:v>
      </x:c>
      <x:c r="AF1093" s="147" t="str">
        <x:v>Exact WS RATES.pdf name</x:v>
      </x:c>
      <x:c r="AG1093" s="147" t="str">
        <x:v>Exact WS RATES.pdf category</x:v>
      </x:c>
      <x:c r="AH1093" s="139" t="str">
        <x:v>WS-RATES:31:13</x:v>
      </x:c>
      <x:c r="AI1093" s="146"/>
      <x:c r="AJ1093" s="146"/>
      <x:c r="AK1093" s="146"/>
      <x:c r="AL1093" s="146"/>
      <x:c r="AM1093" s="146"/>
      <x:c r="AN1093" s="147" t="str"/>
    </x:row>
    <x:row r="1094">
      <x:c r="A1094" s="139" t="str">
        <x:v>RS-001093</x:v>
      </x:c>
      <x:c r="B1094" s="147" t="str">
        <x:v>DARSI GRAPH COPY 100124</x:v>
      </x:c>
      <x:c r="C1094" s="139" t="str">
        <x:v>GRAPH COPY</x:v>
      </x:c>
      <x:c r="D1094" s="139" t="str">
        <x:v>Both</x:v>
      </x:c>
      <x:c r="E1094" s="147" t="str">
        <x:v>From initial classified workbook</x:v>
      </x:c>
      <x:c r="F1094" s="139" t="str">
        <x:v>Piece</x:v>
      </x:c>
      <x:c r="G1094" s="139"/>
      <x:c r="H1094" s="139" t="str">
        <x:v>Not stated</x:v>
      </x:c>
      <x:c r="I1094" s="139" t="str">
        <x:v>PKR</x:v>
      </x:c>
      <x:c r="J1094" s="140" t="n">
        <x:v>70</x:v>
      </x:c>
      <x:c r="K1094" s="140" t="n">
        <x:v>56</x:v>
      </x:c>
      <x:c r="L1094" s="140" t="n">
        <x:v>70</x:v>
      </x:c>
      <x:c r="M1094" s="140" t="n">
        <x:v>56</x:v>
      </x:c>
      <x:c r="N1094" s="141" t="n">
        <x:f>L1094-M1094</x:f>
        <x:v>14</x:v>
      </x:c>
      <x:c r="O1094" s="142" t="n">
        <x:f>IF(L1094&gt;0,N1094/L1094,"")</x:f>
        <x:v>0.2</x:v>
      </x:c>
      <x:c r="P1094" s="142" t="n">
        <x:f>IF(M1094&gt;0,N1094/M1094,"")</x:f>
        <x:v>0.25</x:v>
      </x:c>
      <x:c r="Q1094" s="141" t="n">
        <x:f>ROUND(L1094*(1+'Assumptions'!$B$7)/'Assumptions'!$B$9,0)*'Assumptions'!$B$9</x:f>
        <x:v>75</x:v>
      </x:c>
      <x:c r="R1094" s="141" t="n">
        <x:f>Q1094-M1094</x:f>
        <x:v>19</x:v>
      </x:c>
      <x:c r="S1094" s="143" t="n">
        <x:f>'Assumptions'!$B$8</x:f>
        <x:v>12</x:v>
      </x:c>
      <x:c r="T1094" s="141" t="n">
        <x:f>N1094*S1094</x:f>
        <x:v>168</x:v>
      </x:c>
      <x:c r="U1094" s="139" t="str">
        <x:v>Source Valid</x:v>
      </x:c>
      <x:c r="V1094" s="139" t="str">
        <x:v>High</x:v>
      </x:c>
      <x:c r="W1094" s="147" t="str">
        <x:v>Source wholesale and buying prices retained</x:v>
      </x:c>
      <x:c r="X1094" s="139" t="str">
        <x:v>Ready</x:v>
      </x:c>
      <x:c r="Y1094" s="144" t="b">
        <x:v>1</x:v>
      </x:c>
      <x:c r="Z1094" s="139" t="str">
        <x:v>WS RATES.pdf</x:v>
      </x:c>
      <x:c r="AA1094" s="139" t="n">
        <x:v>31</x:v>
      </x:c>
      <x:c r="AB1094" s="139" t="n">
        <x:v>14</x:v>
      </x:c>
      <x:c r="AC1094" s="139" t="str">
        <x:v>DARSI GRAPH COPY 100124</x:v>
      </x:c>
      <x:c r="AD1094" s="145" t="n">
        <x:v>70</x:v>
      </x:c>
      <x:c r="AE1094" s="147" t="str">
        <x:v>Merged across PDFs — Exact/source-linked match</x:v>
      </x:c>
      <x:c r="AF1094" s="147" t="str">
        <x:v>Exact WS RATES.pdf name</x:v>
      </x:c>
      <x:c r="AG1094" s="147" t="str">
        <x:v>Exact WS RATES.pdf category</x:v>
      </x:c>
      <x:c r="AH1094" s="139" t="str">
        <x:v>WS-RATES:31:14</x:v>
      </x:c>
      <x:c r="AI1094" s="146"/>
      <x:c r="AJ1094" s="146"/>
      <x:c r="AK1094" s="146"/>
      <x:c r="AL1094" s="146"/>
      <x:c r="AM1094" s="146"/>
      <x:c r="AN1094" s="147" t="str"/>
    </x:row>
    <x:row r="1095">
      <x:c r="A1095" s="139" t="str">
        <x:v>RS-001094</x:v>
      </x:c>
      <x:c r="B1095" s="147" t="str">
        <x:v>DARSI GRAPH COPY IC33</x:v>
      </x:c>
      <x:c r="C1095" s="139" t="str">
        <x:v>GRAPH COPY</x:v>
      </x:c>
      <x:c r="D1095" s="139" t="str">
        <x:v>Both</x:v>
      </x:c>
      <x:c r="E1095" s="147" t="str">
        <x:v>From initial classified workbook</x:v>
      </x:c>
      <x:c r="F1095" s="139" t="str">
        <x:v>Piece</x:v>
      </x:c>
      <x:c r="G1095" s="139"/>
      <x:c r="H1095" s="139" t="str">
        <x:v>Not stated</x:v>
      </x:c>
      <x:c r="I1095" s="139" t="str">
        <x:v>PKR</x:v>
      </x:c>
      <x:c r="J1095" s="140" t="n">
        <x:v>35</x:v>
      </x:c>
      <x:c r="K1095" s="140" t="n">
        <x:v>30</x:v>
      </x:c>
      <x:c r="L1095" s="140" t="n">
        <x:v>35</x:v>
      </x:c>
      <x:c r="M1095" s="140" t="n">
        <x:v>30</x:v>
      </x:c>
      <x:c r="N1095" s="141" t="n">
        <x:f>L1095-M1095</x:f>
        <x:v>5</x:v>
      </x:c>
      <x:c r="O1095" s="142" t="n">
        <x:f>IF(L1095&gt;0,N1095/L1095,"")</x:f>
        <x:v>0.14285714285714285</x:v>
      </x:c>
      <x:c r="P1095" s="142" t="n">
        <x:f>IF(M1095&gt;0,N1095/M1095,"")</x:f>
        <x:v>0.16666666666666666</x:v>
      </x:c>
      <x:c r="Q1095" s="141" t="n">
        <x:f>ROUND(L1095*(1+'Assumptions'!$B$7)/'Assumptions'!$B$9,0)*'Assumptions'!$B$9</x:f>
        <x:v>40</x:v>
      </x:c>
      <x:c r="R1095" s="141" t="n">
        <x:f>Q1095-M1095</x:f>
        <x:v>10</x:v>
      </x:c>
      <x:c r="S1095" s="143" t="n">
        <x:f>'Assumptions'!$B$8</x:f>
        <x:v>12</x:v>
      </x:c>
      <x:c r="T1095" s="141" t="n">
        <x:f>N1095*S1095</x:f>
        <x:v>60</x:v>
      </x:c>
      <x:c r="U1095" s="139" t="str">
        <x:v>Source Valid</x:v>
      </x:c>
      <x:c r="V1095" s="139" t="str">
        <x:v>High</x:v>
      </x:c>
      <x:c r="W1095" s="147" t="str">
        <x:v>Source wholesale and buying prices retained</x:v>
      </x:c>
      <x:c r="X1095" s="139" t="str">
        <x:v>Ready</x:v>
      </x:c>
      <x:c r="Y1095" s="144" t="b">
        <x:v>1</x:v>
      </x:c>
      <x:c r="Z1095" s="139" t="str">
        <x:v>WS RATES.pdf</x:v>
      </x:c>
      <x:c r="AA1095" s="139" t="n">
        <x:v>31</x:v>
      </x:c>
      <x:c r="AB1095" s="139" t="n">
        <x:v>15</x:v>
      </x:c>
      <x:c r="AC1095" s="139" t="str">
        <x:v>DARSI GRAPH COPY IC33</x:v>
      </x:c>
      <x:c r="AD1095" s="145" t="n">
        <x:v>35</x:v>
      </x:c>
      <x:c r="AE1095" s="147" t="str">
        <x:v>Merged across PDFs — Exact/source-linked match</x:v>
      </x:c>
      <x:c r="AF1095" s="147" t="str">
        <x:v>Exact WS RATES.pdf name</x:v>
      </x:c>
      <x:c r="AG1095" s="147" t="str">
        <x:v>Exact WS RATES.pdf category</x:v>
      </x:c>
      <x:c r="AH1095" s="139" t="str">
        <x:v>WS-RATES:31:15</x:v>
      </x:c>
      <x:c r="AI1095" s="146"/>
      <x:c r="AJ1095" s="146"/>
      <x:c r="AK1095" s="146"/>
      <x:c r="AL1095" s="146"/>
      <x:c r="AM1095" s="146"/>
      <x:c r="AN1095" s="147" t="str"/>
    </x:row>
    <x:row r="1096">
      <x:c r="A1096" s="139" t="str">
        <x:v>RS-001095</x:v>
      </x:c>
      <x:c r="B1096" s="147" t="str">
        <x:v>DARSI GRAPH COPY IC35</x:v>
      </x:c>
      <x:c r="C1096" s="139" t="str">
        <x:v>GRAPH COPY</x:v>
      </x:c>
      <x:c r="D1096" s="139" t="str">
        <x:v>Both</x:v>
      </x:c>
      <x:c r="E1096" s="147" t="str">
        <x:v>From initial classified workbook</x:v>
      </x:c>
      <x:c r="F1096" s="139" t="str">
        <x:v>Piece</x:v>
      </x:c>
      <x:c r="G1096" s="139"/>
      <x:c r="H1096" s="139" t="str">
        <x:v>Not stated</x:v>
      </x:c>
      <x:c r="I1096" s="139" t="str">
        <x:v>PKR</x:v>
      </x:c>
      <x:c r="J1096" s="140" t="n">
        <x:v>45</x:v>
      </x:c>
      <x:c r="K1096" s="140" t="n">
        <x:v>30</x:v>
      </x:c>
      <x:c r="L1096" s="140" t="n">
        <x:v>45</x:v>
      </x:c>
      <x:c r="M1096" s="140" t="n">
        <x:v>30</x:v>
      </x:c>
      <x:c r="N1096" s="141" t="n">
        <x:f>L1096-M1096</x:f>
        <x:v>15</x:v>
      </x:c>
      <x:c r="O1096" s="142" t="n">
        <x:f>IF(L1096&gt;0,N1096/L1096,"")</x:f>
        <x:v>0.3333333333333333</x:v>
      </x:c>
      <x:c r="P1096" s="142" t="n">
        <x:f>IF(M1096&gt;0,N1096/M1096,"")</x:f>
        <x:v>0.5</x:v>
      </x:c>
      <x:c r="Q1096" s="141" t="n">
        <x:f>ROUND(L1096*(1+'Assumptions'!$B$7)/'Assumptions'!$B$9,0)*'Assumptions'!$B$9</x:f>
        <x:v>50</x:v>
      </x:c>
      <x:c r="R1096" s="141" t="n">
        <x:f>Q1096-M1096</x:f>
        <x:v>20</x:v>
      </x:c>
      <x:c r="S1096" s="143" t="n">
        <x:f>'Assumptions'!$B$8</x:f>
        <x:v>12</x:v>
      </x:c>
      <x:c r="T1096" s="141" t="n">
        <x:f>N1096*S1096</x:f>
        <x:v>180</x:v>
      </x:c>
      <x:c r="U1096" s="139" t="str">
        <x:v>Source Valid</x:v>
      </x:c>
      <x:c r="V1096" s="139" t="str">
        <x:v>High</x:v>
      </x:c>
      <x:c r="W1096" s="147" t="str">
        <x:v>Source wholesale and buying prices retained</x:v>
      </x:c>
      <x:c r="X1096" s="139" t="str">
        <x:v>Ready</x:v>
      </x:c>
      <x:c r="Y1096" s="144" t="b">
        <x:v>1</x:v>
      </x:c>
      <x:c r="Z1096" s="139" t="str">
        <x:v>WS RATES.pdf</x:v>
      </x:c>
      <x:c r="AA1096" s="139" t="n">
        <x:v>31</x:v>
      </x:c>
      <x:c r="AB1096" s="139" t="n">
        <x:v>16</x:v>
      </x:c>
      <x:c r="AC1096" s="139" t="str">
        <x:v>DARSI GRAPH COPY IC35</x:v>
      </x:c>
      <x:c r="AD1096" s="145" t="n">
        <x:v>45</x:v>
      </x:c>
      <x:c r="AE1096" s="147" t="str">
        <x:v>Merged across PDFs — Exact/source-linked match</x:v>
      </x:c>
      <x:c r="AF1096" s="147" t="str">
        <x:v>Exact WS RATES.pdf name</x:v>
      </x:c>
      <x:c r="AG1096" s="147" t="str">
        <x:v>Exact WS RATES.pdf category</x:v>
      </x:c>
      <x:c r="AH1096" s="139" t="str">
        <x:v>WS-RATES:31:16</x:v>
      </x:c>
      <x:c r="AI1096" s="146"/>
      <x:c r="AJ1096" s="146"/>
      <x:c r="AK1096" s="146"/>
      <x:c r="AL1096" s="146"/>
      <x:c r="AM1096" s="146"/>
      <x:c r="AN1096" s="147" t="str"/>
    </x:row>
    <x:row r="1097">
      <x:c r="A1097" s="139" t="str">
        <x:v>RS-001096</x:v>
      </x:c>
      <x:c r="B1097" s="147" t="str">
        <x:v>DARSI GRAPH COPY NO36</x:v>
      </x:c>
      <x:c r="C1097" s="139" t="str">
        <x:v>GRAPH COPY</x:v>
      </x:c>
      <x:c r="D1097" s="139" t="str">
        <x:v>Both</x:v>
      </x:c>
      <x:c r="E1097" s="147" t="str">
        <x:v>From initial classified workbook</x:v>
      </x:c>
      <x:c r="F1097" s="139" t="str">
        <x:v>Piece</x:v>
      </x:c>
      <x:c r="G1097" s="139"/>
      <x:c r="H1097" s="139" t="str">
        <x:v>Not stated</x:v>
      </x:c>
      <x:c r="I1097" s="139" t="str">
        <x:v>PKR</x:v>
      </x:c>
      <x:c r="J1097" s="140" t="n">
        <x:v>55</x:v>
      </x:c>
      <x:c r="K1097" s="140" t="n">
        <x:v>40</x:v>
      </x:c>
      <x:c r="L1097" s="140" t="n">
        <x:v>55</x:v>
      </x:c>
      <x:c r="M1097" s="140" t="n">
        <x:v>40</x:v>
      </x:c>
      <x:c r="N1097" s="141" t="n">
        <x:f>L1097-M1097</x:f>
        <x:v>15</x:v>
      </x:c>
      <x:c r="O1097" s="142" t="n">
        <x:f>IF(L1097&gt;0,N1097/L1097,"")</x:f>
        <x:v>0.2727272727272727</x:v>
      </x:c>
      <x:c r="P1097" s="142" t="n">
        <x:f>IF(M1097&gt;0,N1097/M1097,"")</x:f>
        <x:v>0.375</x:v>
      </x:c>
      <x:c r="Q1097" s="141" t="n">
        <x:f>ROUND(L1097*(1+'Assumptions'!$B$7)/'Assumptions'!$B$9,0)*'Assumptions'!$B$9</x:f>
        <x:v>60</x:v>
      </x:c>
      <x:c r="R1097" s="141" t="n">
        <x:f>Q1097-M1097</x:f>
        <x:v>20</x:v>
      </x:c>
      <x:c r="S1097" s="143" t="n">
        <x:f>'Assumptions'!$B$8</x:f>
        <x:v>12</x:v>
      </x:c>
      <x:c r="T1097" s="141" t="n">
        <x:f>N1097*S1097</x:f>
        <x:v>180</x:v>
      </x:c>
      <x:c r="U1097" s="139" t="str">
        <x:v>Source Valid</x:v>
      </x:c>
      <x:c r="V1097" s="139" t="str">
        <x:v>High</x:v>
      </x:c>
      <x:c r="W1097" s="147" t="str">
        <x:v>Source wholesale and buying prices retained</x:v>
      </x:c>
      <x:c r="X1097" s="139" t="str">
        <x:v>Ready</x:v>
      </x:c>
      <x:c r="Y1097" s="144" t="b">
        <x:v>1</x:v>
      </x:c>
      <x:c r="Z1097" s="139" t="str">
        <x:v>WS RATES.pdf</x:v>
      </x:c>
      <x:c r="AA1097" s="139" t="n">
        <x:v>31</x:v>
      </x:c>
      <x:c r="AB1097" s="139" t="n">
        <x:v>17</x:v>
      </x:c>
      <x:c r="AC1097" s="139" t="str">
        <x:v>DARSI GRAPH COPY NO36</x:v>
      </x:c>
      <x:c r="AD1097" s="145" t="n">
        <x:v>55</x:v>
      </x:c>
      <x:c r="AE1097" s="147" t="str">
        <x:v>Merged across PDFs — Exact/source-linked match</x:v>
      </x:c>
      <x:c r="AF1097" s="147" t="str">
        <x:v>Exact WS RATES.pdf name</x:v>
      </x:c>
      <x:c r="AG1097" s="147" t="str">
        <x:v>Exact WS RATES.pdf category</x:v>
      </x:c>
      <x:c r="AH1097" s="139" t="str">
        <x:v>WS-RATES:31:17</x:v>
      </x:c>
      <x:c r="AI1097" s="146"/>
      <x:c r="AJ1097" s="146"/>
      <x:c r="AK1097" s="146"/>
      <x:c r="AL1097" s="146"/>
      <x:c r="AM1097" s="146"/>
      <x:c r="AN1097" s="147" t="str"/>
    </x:row>
    <x:row r="1098">
      <x:c r="A1098" s="139" t="str">
        <x:v>RS-001097</x:v>
      </x:c>
      <x:c r="B1098" s="147" t="str">
        <x:v>DARSI GRAPH COPY 100034</x:v>
      </x:c>
      <x:c r="C1098" s="139" t="str">
        <x:v>GRAPH COPY</x:v>
      </x:c>
      <x:c r="D1098" s="139" t="str">
        <x:v>Both</x:v>
      </x:c>
      <x:c r="E1098" s="147" t="str">
        <x:v>From initial classified workbook</x:v>
      </x:c>
      <x:c r="F1098" s="139" t="str">
        <x:v>Piece</x:v>
      </x:c>
      <x:c r="G1098" s="139"/>
      <x:c r="H1098" s="139" t="str">
        <x:v>Not stated</x:v>
      </x:c>
      <x:c r="I1098" s="139" t="str">
        <x:v>PKR</x:v>
      </x:c>
      <x:c r="J1098" s="140" t="n">
        <x:v>30</x:v>
      </x:c>
      <x:c r="K1098" s="140" t="n">
        <x:v>24</x:v>
      </x:c>
      <x:c r="L1098" s="140" t="n">
        <x:v>30</x:v>
      </x:c>
      <x:c r="M1098" s="140" t="n">
        <x:v>24</x:v>
      </x:c>
      <x:c r="N1098" s="141" t="n">
        <x:f>L1098-M1098</x:f>
        <x:v>6</x:v>
      </x:c>
      <x:c r="O1098" s="142" t="n">
        <x:f>IF(L1098&gt;0,N1098/L1098,"")</x:f>
        <x:v>0.2</x:v>
      </x:c>
      <x:c r="P1098" s="142" t="n">
        <x:f>IF(M1098&gt;0,N1098/M1098,"")</x:f>
        <x:v>0.25</x:v>
      </x:c>
      <x:c r="Q1098" s="141" t="n">
        <x:f>ROUND(L1098*(1+'Assumptions'!$B$7)/'Assumptions'!$B$9,0)*'Assumptions'!$B$9</x:f>
        <x:v>35</x:v>
      </x:c>
      <x:c r="R1098" s="141" t="n">
        <x:f>Q1098-M1098</x:f>
        <x:v>11</x:v>
      </x:c>
      <x:c r="S1098" s="143" t="n">
        <x:f>'Assumptions'!$B$8</x:f>
        <x:v>12</x:v>
      </x:c>
      <x:c r="T1098" s="141" t="n">
        <x:f>N1098*S1098</x:f>
        <x:v>72</x:v>
      </x:c>
      <x:c r="U1098" s="139" t="str">
        <x:v>Source Valid</x:v>
      </x:c>
      <x:c r="V1098" s="139" t="str">
        <x:v>High</x:v>
      </x:c>
      <x:c r="W1098" s="147" t="str">
        <x:v>Source wholesale and buying prices retained</x:v>
      </x:c>
      <x:c r="X1098" s="139" t="str">
        <x:v>Ready</x:v>
      </x:c>
      <x:c r="Y1098" s="144" t="b">
        <x:v>1</x:v>
      </x:c>
      <x:c r="Z1098" s="139" t="str">
        <x:v>WS RATES.pdf</x:v>
      </x:c>
      <x:c r="AA1098" s="139" t="n">
        <x:v>31</x:v>
      </x:c>
      <x:c r="AB1098" s="139" t="n">
        <x:v>18</x:v>
      </x:c>
      <x:c r="AC1098" s="139" t="str">
        <x:v>DARSI GRAPH COPY 100034</x:v>
      </x:c>
      <x:c r="AD1098" s="145" t="n">
        <x:v>30</x:v>
      </x:c>
      <x:c r="AE1098" s="147" t="str">
        <x:v>Merged across PDFs — Exact/source-linked match</x:v>
      </x:c>
      <x:c r="AF1098" s="147" t="str">
        <x:v>Exact WS RATES.pdf name</x:v>
      </x:c>
      <x:c r="AG1098" s="147" t="str">
        <x:v>Exact WS RATES.pdf category</x:v>
      </x:c>
      <x:c r="AH1098" s="139" t="str">
        <x:v>WS-RATES:31:18</x:v>
      </x:c>
      <x:c r="AI1098" s="146"/>
      <x:c r="AJ1098" s="146"/>
      <x:c r="AK1098" s="146"/>
      <x:c r="AL1098" s="146"/>
      <x:c r="AM1098" s="146"/>
      <x:c r="AN1098" s="147" t="str"/>
    </x:row>
    <x:row r="1099">
      <x:c r="A1099" s="139" t="str">
        <x:v>RS-001098</x:v>
      </x:c>
      <x:c r="B1099" s="147" t="str">
        <x:v>DARSI GRAPH 100125</x:v>
      </x:c>
      <x:c r="C1099" s="139" t="str">
        <x:v>GRAPH COPY</x:v>
      </x:c>
      <x:c r="D1099" s="139" t="str">
        <x:v>Both</x:v>
      </x:c>
      <x:c r="E1099" s="147" t="str">
        <x:v>From initial classified workbook</x:v>
      </x:c>
      <x:c r="F1099" s="139" t="str">
        <x:v>Piece</x:v>
      </x:c>
      <x:c r="G1099" s="139"/>
      <x:c r="H1099" s="139" t="str">
        <x:v>Not stated</x:v>
      </x:c>
      <x:c r="I1099" s="139" t="str">
        <x:v>PKR</x:v>
      </x:c>
      <x:c r="J1099" s="140" t="n">
        <x:v>90</x:v>
      </x:c>
      <x:c r="K1099" s="140" t="n">
        <x:v>73</x:v>
      </x:c>
      <x:c r="L1099" s="140" t="n">
        <x:v>90</x:v>
      </x:c>
      <x:c r="M1099" s="140" t="n">
        <x:v>73</x:v>
      </x:c>
      <x:c r="N1099" s="141" t="n">
        <x:f>L1099-M1099</x:f>
        <x:v>17</x:v>
      </x:c>
      <x:c r="O1099" s="142" t="n">
        <x:f>IF(L1099&gt;0,N1099/L1099,"")</x:f>
        <x:v>0.18888888888888888</x:v>
      </x:c>
      <x:c r="P1099" s="142" t="n">
        <x:f>IF(M1099&gt;0,N1099/M1099,"")</x:f>
        <x:v>0.2328767123287671</x:v>
      </x:c>
      <x:c r="Q1099" s="141" t="n">
        <x:f>ROUND(L1099*(1+'Assumptions'!$B$7)/'Assumptions'!$B$9,0)*'Assumptions'!$B$9</x:f>
        <x:v>100</x:v>
      </x:c>
      <x:c r="R1099" s="141" t="n">
        <x:f>Q1099-M1099</x:f>
        <x:v>27</x:v>
      </x:c>
      <x:c r="S1099" s="143" t="n">
        <x:f>'Assumptions'!$B$8</x:f>
        <x:v>12</x:v>
      </x:c>
      <x:c r="T1099" s="141" t="n">
        <x:f>N1099*S1099</x:f>
        <x:v>204</x:v>
      </x:c>
      <x:c r="U1099" s="139" t="str">
        <x:v>Source Valid</x:v>
      </x:c>
      <x:c r="V1099" s="139" t="str">
        <x:v>High</x:v>
      </x:c>
      <x:c r="W1099" s="147" t="str">
        <x:v>Source wholesale and buying prices retained</x:v>
      </x:c>
      <x:c r="X1099" s="139" t="str">
        <x:v>Ready</x:v>
      </x:c>
      <x:c r="Y1099" s="144" t="b">
        <x:v>1</x:v>
      </x:c>
      <x:c r="Z1099" s="139" t="str">
        <x:v>WS RATES.pdf</x:v>
      </x:c>
      <x:c r="AA1099" s="139" t="n">
        <x:v>31</x:v>
      </x:c>
      <x:c r="AB1099" s="139" t="n">
        <x:v>19</x:v>
      </x:c>
      <x:c r="AC1099" s="139" t="str">
        <x:v>DARSI GRAPH 100125</x:v>
      </x:c>
      <x:c r="AD1099" s="145" t="n">
        <x:v>90</x:v>
      </x:c>
      <x:c r="AE1099" s="147" t="str">
        <x:v>Merged across PDFs — Exact/source-linked match</x:v>
      </x:c>
      <x:c r="AF1099" s="147" t="str">
        <x:v>Exact WS RATES.pdf name</x:v>
      </x:c>
      <x:c r="AG1099" s="147" t="str">
        <x:v>Exact WS RATES.pdf category</x:v>
      </x:c>
      <x:c r="AH1099" s="139" t="str">
        <x:v>WS-RATES:31:19</x:v>
      </x:c>
      <x:c r="AI1099" s="146"/>
      <x:c r="AJ1099" s="146"/>
      <x:c r="AK1099" s="146"/>
      <x:c r="AL1099" s="146"/>
      <x:c r="AM1099" s="146"/>
      <x:c r="AN1099" s="147" t="str"/>
    </x:row>
    <x:row r="1100">
      <x:c r="A1100" s="139" t="str">
        <x:v>RS-001099</x:v>
      </x:c>
      <x:c r="B1100" s="147" t="str">
        <x:v>DUX 701 PENCIL BOX 1 PCS</x:v>
      </x:c>
      <x:c r="C1100" s="139" t="str">
        <x:v>pencil box</x:v>
      </x:c>
      <x:c r="D1100" s="139" t="str">
        <x:v>Both</x:v>
      </x:c>
      <x:c r="E1100" s="147" t="str">
        <x:v>From initial classified workbook</x:v>
      </x:c>
      <x:c r="F1100" s="139" t="str">
        <x:v>Box</x:v>
      </x:c>
      <x:c r="G1100" s="139" t="n">
        <x:v>1</x:v>
      </x:c>
      <x:c r="H1100" s="139" t="str">
        <x:v>Parsed from product name</x:v>
      </x:c>
      <x:c r="I1100" s="139" t="str">
        <x:v>PKR</x:v>
      </x:c>
      <x:c r="J1100" s="140" t="n">
        <x:v>420</x:v>
      </x:c>
      <x:c r="K1100" s="140" t="n">
        <x:v>350</x:v>
      </x:c>
      <x:c r="L1100" s="140" t="n">
        <x:v>420</x:v>
      </x:c>
      <x:c r="M1100" s="140" t="n">
        <x:v>350</x:v>
      </x:c>
      <x:c r="N1100" s="141" t="n">
        <x:f>L1100-M1100</x:f>
        <x:v>70</x:v>
      </x:c>
      <x:c r="O1100" s="142" t="n">
        <x:f>IF(L1100&gt;0,N1100/L1100,"")</x:f>
        <x:v>0.16666666666666666</x:v>
      </x:c>
      <x:c r="P1100" s="142" t="n">
        <x:f>IF(M1100&gt;0,N1100/M1100,"")</x:f>
        <x:v>0.2</x:v>
      </x:c>
      <x:c r="Q1100" s="141" t="n">
        <x:f>ROUND(L1100*(1+'Assumptions'!$B$7)/'Assumptions'!$B$9,0)*'Assumptions'!$B$9</x:f>
        <x:v>460</x:v>
      </x:c>
      <x:c r="R1100" s="141" t="n">
        <x:f>Q1100-M1100</x:f>
        <x:v>110</x:v>
      </x:c>
      <x:c r="S1100" s="143" t="n">
        <x:f>'Assumptions'!$B$8</x:f>
        <x:v>12</x:v>
      </x:c>
      <x:c r="T1100" s="141" t="n">
        <x:f>N1100*S1100</x:f>
        <x:v>840</x:v>
      </x:c>
      <x:c r="U1100" s="139" t="str">
        <x:v>Source Valid</x:v>
      </x:c>
      <x:c r="V1100" s="139" t="str">
        <x:v>High</x:v>
      </x:c>
      <x:c r="W1100" s="147" t="str">
        <x:v>Source wholesale and buying prices retained</x:v>
      </x:c>
      <x:c r="X1100" s="139" t="str">
        <x:v>Ready</x:v>
      </x:c>
      <x:c r="Y1100" s="144" t="b">
        <x:v>1</x:v>
      </x:c>
      <x:c r="Z1100" s="139" t="str">
        <x:v>WS RATES.pdf</x:v>
      </x:c>
      <x:c r="AA1100" s="139" t="n">
        <x:v>31</x:v>
      </x:c>
      <x:c r="AB1100" s="139" t="n">
        <x:v>20</x:v>
      </x:c>
      <x:c r="AC1100" s="139" t="str">
        <x:v>DUX 701 PENCIL BOX 1 PCS</x:v>
      </x:c>
      <x:c r="AD1100" s="145" t="n">
        <x:v>420</x:v>
      </x:c>
      <x:c r="AE1100" s="147" t="str">
        <x:v>Merged across PDFs — Exact/source-linked match</x:v>
      </x:c>
      <x:c r="AF1100" s="147" t="str">
        <x:v>Exact WS RATES.pdf name</x:v>
      </x:c>
      <x:c r="AG1100" s="147" t="str">
        <x:v>Exact WS RATES.pdf category</x:v>
      </x:c>
      <x:c r="AH1100" s="139" t="str">
        <x:v>WS-RATES:31:20</x:v>
      </x:c>
      <x:c r="AI1100" s="146"/>
      <x:c r="AJ1100" s="146"/>
      <x:c r="AK1100" s="146"/>
      <x:c r="AL1100" s="146"/>
      <x:c r="AM1100" s="146"/>
      <x:c r="AN1100" s="147" t="str"/>
    </x:row>
    <x:row r="1101">
      <x:c r="A1101" s="139" t="str">
        <x:v>RS-001100</x:v>
      </x:c>
      <x:c r="B1101" s="147" t="str">
        <x:v>DUX 401 PENCIL BOX I PCS</x:v>
      </x:c>
      <x:c r="C1101" s="139" t="str">
        <x:v>pencil box</x:v>
      </x:c>
      <x:c r="D1101" s="139" t="str">
        <x:v>Both</x:v>
      </x:c>
      <x:c r="E1101" s="147" t="str">
        <x:v>From initial classified workbook</x:v>
      </x:c>
      <x:c r="F1101" s="139" t="str">
        <x:v>Box</x:v>
      </x:c>
      <x:c r="G1101" s="139"/>
      <x:c r="H1101" s="139" t="str">
        <x:v>Not stated</x:v>
      </x:c>
      <x:c r="I1101" s="139" t="str">
        <x:v>PKR</x:v>
      </x:c>
      <x:c r="J1101" s="140" t="n">
        <x:v>165</x:v>
      </x:c>
      <x:c r="K1101" s="140" t="n">
        <x:v>140</x:v>
      </x:c>
      <x:c r="L1101" s="140" t="n">
        <x:v>165</x:v>
      </x:c>
      <x:c r="M1101" s="140" t="n">
        <x:v>140</x:v>
      </x:c>
      <x:c r="N1101" s="141" t="n">
        <x:f>L1101-M1101</x:f>
        <x:v>25</x:v>
      </x:c>
      <x:c r="O1101" s="142" t="n">
        <x:f>IF(L1101&gt;0,N1101/L1101,"")</x:f>
        <x:v>0.15151515151515152</x:v>
      </x:c>
      <x:c r="P1101" s="142" t="n">
        <x:f>IF(M1101&gt;0,N1101/M1101,"")</x:f>
        <x:v>0.17857142857142858</x:v>
      </x:c>
      <x:c r="Q1101" s="141" t="n">
        <x:f>ROUND(L1101*(1+'Assumptions'!$B$7)/'Assumptions'!$B$9,0)*'Assumptions'!$B$9</x:f>
        <x:v>180</x:v>
      </x:c>
      <x:c r="R1101" s="141" t="n">
        <x:f>Q1101-M1101</x:f>
        <x:v>40</x:v>
      </x:c>
      <x:c r="S1101" s="143" t="n">
        <x:f>'Assumptions'!$B$8</x:f>
        <x:v>12</x:v>
      </x:c>
      <x:c r="T1101" s="141" t="n">
        <x:f>N1101*S1101</x:f>
        <x:v>300</x:v>
      </x:c>
      <x:c r="U1101" s="139" t="str">
        <x:v>Source Valid</x:v>
      </x:c>
      <x:c r="V1101" s="139" t="str">
        <x:v>High</x:v>
      </x:c>
      <x:c r="W1101" s="147" t="str">
        <x:v>Source wholesale and buying prices retained</x:v>
      </x:c>
      <x:c r="X1101" s="139" t="str">
        <x:v>Ready</x:v>
      </x:c>
      <x:c r="Y1101" s="144" t="b">
        <x:v>1</x:v>
      </x:c>
      <x:c r="Z1101" s="139" t="str">
        <x:v>WS RATES.pdf</x:v>
      </x:c>
      <x:c r="AA1101" s="139" t="n">
        <x:v>31</x:v>
      </x:c>
      <x:c r="AB1101" s="139" t="n">
        <x:v>21</x:v>
      </x:c>
      <x:c r="AC1101" s="139" t="str">
        <x:v>DUX 401 PENCIL BOX I PCS</x:v>
      </x:c>
      <x:c r="AD1101" s="145" t="n">
        <x:v>165</x:v>
      </x:c>
      <x:c r="AE1101" s="147" t="str">
        <x:v>Merged across PDFs — Exact/source-linked match</x:v>
      </x:c>
      <x:c r="AF1101" s="147" t="str">
        <x:v>Exact WS RATES.pdf name</x:v>
      </x:c>
      <x:c r="AG1101" s="147" t="str">
        <x:v>Exact WS RATES.pdf category</x:v>
      </x:c>
      <x:c r="AH1101" s="139" t="str">
        <x:v>WS-RATES:31:21</x:v>
      </x:c>
      <x:c r="AI1101" s="146"/>
      <x:c r="AJ1101" s="146"/>
      <x:c r="AK1101" s="146"/>
      <x:c r="AL1101" s="146"/>
      <x:c r="AM1101" s="146"/>
      <x:c r="AN1101" s="147" t="str"/>
    </x:row>
    <x:row r="1102">
      <x:c r="A1102" s="139" t="str">
        <x:v>RS-001101</x:v>
      </x:c>
      <x:c r="B1102" s="147" t="str">
        <x:v>SIR SYED DAIRY</x:v>
      </x:c>
      <x:c r="C1102" s="139" t="str">
        <x:v>CHINA DAIRIES</x:v>
      </x:c>
      <x:c r="D1102" s="139" t="str">
        <x:v>Both</x:v>
      </x:c>
      <x:c r="E1102" s="147" t="str">
        <x:v>From initial classified workbook</x:v>
      </x:c>
      <x:c r="F1102" s="139" t="str">
        <x:v>Piece</x:v>
      </x:c>
      <x:c r="G1102" s="139"/>
      <x:c r="H1102" s="139" t="str">
        <x:v>Not stated</x:v>
      </x:c>
      <x:c r="I1102" s="139" t="str">
        <x:v>PKR</x:v>
      </x:c>
      <x:c r="J1102" s="140" t="n">
        <x:v>80</x:v>
      </x:c>
      <x:c r="K1102" s="140" t="n">
        <x:v>70</x:v>
      </x:c>
      <x:c r="L1102" s="140" t="n">
        <x:v>80</x:v>
      </x:c>
      <x:c r="M1102" s="140" t="n">
        <x:v>70</x:v>
      </x:c>
      <x:c r="N1102" s="141" t="n">
        <x:f>L1102-M1102</x:f>
        <x:v>10</x:v>
      </x:c>
      <x:c r="O1102" s="142" t="n">
        <x:f>IF(L1102&gt;0,N1102/L1102,"")</x:f>
        <x:v>0.125</x:v>
      </x:c>
      <x:c r="P1102" s="142" t="n">
        <x:f>IF(M1102&gt;0,N1102/M1102,"")</x:f>
        <x:v>0.14285714285714285</x:v>
      </x:c>
      <x:c r="Q1102" s="141" t="n">
        <x:f>ROUND(L1102*(1+'Assumptions'!$B$7)/'Assumptions'!$B$9,0)*'Assumptions'!$B$9</x:f>
        <x:v>90</x:v>
      </x:c>
      <x:c r="R1102" s="141" t="n">
        <x:f>Q1102-M1102</x:f>
        <x:v>20</x:v>
      </x:c>
      <x:c r="S1102" s="143" t="n">
        <x:f>'Assumptions'!$B$8</x:f>
        <x:v>12</x:v>
      </x:c>
      <x:c r="T1102" s="141" t="n">
        <x:f>N1102*S1102</x:f>
        <x:v>120</x:v>
      </x:c>
      <x:c r="U1102" s="139" t="str">
        <x:v>Source Valid</x:v>
      </x:c>
      <x:c r="V1102" s="139" t="str">
        <x:v>High</x:v>
      </x:c>
      <x:c r="W1102" s="147" t="str">
        <x:v>Source wholesale and buying prices retained</x:v>
      </x:c>
      <x:c r="X1102" s="139" t="str">
        <x:v>Ready</x:v>
      </x:c>
      <x:c r="Y1102" s="144" t="b">
        <x:v>1</x:v>
      </x:c>
      <x:c r="Z1102" s="139" t="str">
        <x:v>WS RATES.pdf</x:v>
      </x:c>
      <x:c r="AA1102" s="139" t="n">
        <x:v>31</x:v>
      </x:c>
      <x:c r="AB1102" s="139" t="n">
        <x:v>22</x:v>
      </x:c>
      <x:c r="AC1102" s="139" t="str">
        <x:v>SIR SYED DAIRY</x:v>
      </x:c>
      <x:c r="AD1102" s="145" t="n">
        <x:v>80</x:v>
      </x:c>
      <x:c r="AE1102" s="147" t="str">
        <x:v>Merged across PDFs — Exact/source-linked match</x:v>
      </x:c>
      <x:c r="AF1102" s="147" t="str">
        <x:v>Exact WS RATES.pdf name</x:v>
      </x:c>
      <x:c r="AG1102" s="147" t="str">
        <x:v>Exact WS RATES.pdf category</x:v>
      </x:c>
      <x:c r="AH1102" s="139" t="str">
        <x:v>WS-RATES:31:22</x:v>
      </x:c>
      <x:c r="AI1102" s="146"/>
      <x:c r="AJ1102" s="146"/>
      <x:c r="AK1102" s="146"/>
      <x:c r="AL1102" s="146"/>
      <x:c r="AM1102" s="146"/>
      <x:c r="AN1102" s="147" t="str"/>
    </x:row>
    <x:row r="1103">
      <x:c r="A1103" s="139" t="str">
        <x:v>RS-001102</x:v>
      </x:c>
      <x:c r="B1103" s="147" t="str">
        <x:v>NORANI QAIDA AMM 15</x:v>
      </x:c>
      <x:c r="C1103" s="139" t="str">
        <x:v>SIPARA</x:v>
      </x:c>
      <x:c r="D1103" s="139" t="str">
        <x:v>Both</x:v>
      </x:c>
      <x:c r="E1103" s="147" t="str">
        <x:v>From initial classified workbook</x:v>
      </x:c>
      <x:c r="F1103" s="139" t="str">
        <x:v>Piece</x:v>
      </x:c>
      <x:c r="G1103" s="139"/>
      <x:c r="H1103" s="139" t="str">
        <x:v>Not stated</x:v>
      </x:c>
      <x:c r="I1103" s="139" t="str">
        <x:v>PKR</x:v>
      </x:c>
      <x:c r="J1103" s="140" t="n">
        <x:v>15</x:v>
      </x:c>
      <x:c r="K1103" s="140" t="n">
        <x:v>12</x:v>
      </x:c>
      <x:c r="L1103" s="140" t="n">
        <x:v>15</x:v>
      </x:c>
      <x:c r="M1103" s="140" t="n">
        <x:v>12</x:v>
      </x:c>
      <x:c r="N1103" s="141" t="n">
        <x:f>L1103-M1103</x:f>
        <x:v>3</x:v>
      </x:c>
      <x:c r="O1103" s="142" t="n">
        <x:f>IF(L1103&gt;0,N1103/L1103,"")</x:f>
        <x:v>0.2</x:v>
      </x:c>
      <x:c r="P1103" s="142" t="n">
        <x:f>IF(M1103&gt;0,N1103/M1103,"")</x:f>
        <x:v>0.25</x:v>
      </x:c>
      <x:c r="Q1103" s="141" t="n">
        <x:f>ROUND(L1103*(1+'Assumptions'!$B$7)/'Assumptions'!$B$9,0)*'Assumptions'!$B$9</x:f>
        <x:v>15</x:v>
      </x:c>
      <x:c r="R1103" s="141" t="n">
        <x:f>Q1103-M1103</x:f>
        <x:v>3</x:v>
      </x:c>
      <x:c r="S1103" s="143" t="n">
        <x:f>'Assumptions'!$B$8</x:f>
        <x:v>12</x:v>
      </x:c>
      <x:c r="T1103" s="141" t="n">
        <x:f>N1103*S1103</x:f>
        <x:v>36</x:v>
      </x:c>
      <x:c r="U1103" s="139" t="str">
        <x:v>Source Valid</x:v>
      </x:c>
      <x:c r="V1103" s="139" t="str">
        <x:v>High</x:v>
      </x:c>
      <x:c r="W1103" s="147" t="str">
        <x:v>Source wholesale and buying prices retained</x:v>
      </x:c>
      <x:c r="X1103" s="139" t="str">
        <x:v>Ready</x:v>
      </x:c>
      <x:c r="Y1103" s="144" t="b">
        <x:v>1</x:v>
      </x:c>
      <x:c r="Z1103" s="139" t="str">
        <x:v>WS RATES.pdf</x:v>
      </x:c>
      <x:c r="AA1103" s="139" t="n">
        <x:v>31</x:v>
      </x:c>
      <x:c r="AB1103" s="139" t="n">
        <x:v>23</x:v>
      </x:c>
      <x:c r="AC1103" s="139" t="str">
        <x:v>NORANI QAIDA AMM 15</x:v>
      </x:c>
      <x:c r="AD1103" s="145" t="n">
        <x:v>15</x:v>
      </x:c>
      <x:c r="AE1103" s="147" t="str">
        <x:v>Merged across PDFs — Exact/source-linked match</x:v>
      </x:c>
      <x:c r="AF1103" s="147" t="str">
        <x:v>Exact WS RATES.pdf name</x:v>
      </x:c>
      <x:c r="AG1103" s="147" t="str">
        <x:v>Exact WS RATES.pdf category</x:v>
      </x:c>
      <x:c r="AH1103" s="139" t="str">
        <x:v>WS-RATES:31:23</x:v>
      </x:c>
      <x:c r="AI1103" s="146"/>
      <x:c r="AJ1103" s="146"/>
      <x:c r="AK1103" s="146"/>
      <x:c r="AL1103" s="146"/>
      <x:c r="AM1103" s="146"/>
      <x:c r="AN1103" s="147" t="str"/>
    </x:row>
    <x:row r="1104">
      <x:c r="A1104" s="139" t="str">
        <x:v>RS-001103</x:v>
      </x:c>
      <x:c r="B1104" s="147" t="str">
        <x:v>NORANI QAIDA AMM GREEN 20</x:v>
      </x:c>
      <x:c r="C1104" s="139" t="str">
        <x:v>SIPARA</x:v>
      </x:c>
      <x:c r="D1104" s="139" t="str">
        <x:v>Both</x:v>
      </x:c>
      <x:c r="E1104" s="147" t="str">
        <x:v>From initial classified workbook</x:v>
      </x:c>
      <x:c r="F1104" s="139" t="str">
        <x:v>Piece</x:v>
      </x:c>
      <x:c r="G1104" s="139"/>
      <x:c r="H1104" s="139" t="str">
        <x:v>Not stated</x:v>
      </x:c>
      <x:c r="I1104" s="139" t="str">
        <x:v>PKR</x:v>
      </x:c>
      <x:c r="J1104" s="140" t="n">
        <x:v>20</x:v>
      </x:c>
      <x:c r="K1104" s="140" t="n">
        <x:v>15</x:v>
      </x:c>
      <x:c r="L1104" s="140" t="n">
        <x:v>20</x:v>
      </x:c>
      <x:c r="M1104" s="140" t="n">
        <x:v>15</x:v>
      </x:c>
      <x:c r="N1104" s="141" t="n">
        <x:f>L1104-M1104</x:f>
        <x:v>5</x:v>
      </x:c>
      <x:c r="O1104" s="142" t="n">
        <x:f>IF(L1104&gt;0,N1104/L1104,"")</x:f>
        <x:v>0.25</x:v>
      </x:c>
      <x:c r="P1104" s="142" t="n">
        <x:f>IF(M1104&gt;0,N1104/M1104,"")</x:f>
        <x:v>0.3333333333333333</x:v>
      </x:c>
      <x:c r="Q1104" s="141" t="n">
        <x:f>ROUND(L1104*(1+'Assumptions'!$B$7)/'Assumptions'!$B$9,0)*'Assumptions'!$B$9</x:f>
        <x:v>20</x:v>
      </x:c>
      <x:c r="R1104" s="141" t="n">
        <x:f>Q1104-M1104</x:f>
        <x:v>5</x:v>
      </x:c>
      <x:c r="S1104" s="143" t="n">
        <x:f>'Assumptions'!$B$8</x:f>
        <x:v>12</x:v>
      </x:c>
      <x:c r="T1104" s="141" t="n">
        <x:f>N1104*S1104</x:f>
        <x:v>60</x:v>
      </x:c>
      <x:c r="U1104" s="139" t="str">
        <x:v>Source Valid</x:v>
      </x:c>
      <x:c r="V1104" s="139" t="str">
        <x:v>High</x:v>
      </x:c>
      <x:c r="W1104" s="147" t="str">
        <x:v>Source wholesale and buying prices retained</x:v>
      </x:c>
      <x:c r="X1104" s="139" t="str">
        <x:v>Ready</x:v>
      </x:c>
      <x:c r="Y1104" s="144" t="b">
        <x:v>1</x:v>
      </x:c>
      <x:c r="Z1104" s="139" t="str">
        <x:v>WS RATES.pdf</x:v>
      </x:c>
      <x:c r="AA1104" s="139" t="n">
        <x:v>31</x:v>
      </x:c>
      <x:c r="AB1104" s="139" t="n">
        <x:v>24</x:v>
      </x:c>
      <x:c r="AC1104" s="139" t="str">
        <x:v>NORANI QAIDA AMM GREEN</x:v>
      </x:c>
      <x:c r="AD1104" s="145" t="n">
        <x:v>20</x:v>
      </x:c>
      <x:c r="AE1104" s="147" t="str">
        <x:v>Merged across PDFs — Truncated-name completion</x:v>
      </x:c>
      <x:c r="AF1104" s="147" t="str">
        <x:v>Completed/updated from WS RATES.pdf</x:v>
      </x:c>
      <x:c r="AG1104" s="147" t="str">
        <x:v>Exact WS RATES.pdf category</x:v>
      </x:c>
      <x:c r="AH1104" s="139" t="str">
        <x:v>WS-RATES:31:24</x:v>
      </x:c>
      <x:c r="AI1104" s="146"/>
      <x:c r="AJ1104" s="146"/>
      <x:c r="AK1104" s="146"/>
      <x:c r="AL1104" s="146"/>
      <x:c r="AM1104" s="146"/>
      <x:c r="AN1104" s="147" t="str"/>
    </x:row>
    <x:row r="1105">
      <x:c r="A1105" s="139" t="str">
        <x:v>RS-001104</x:v>
      </x:c>
      <x:c r="B1105" s="147" t="str">
        <x:v>SIPARA AMM</x:v>
      </x:c>
      <x:c r="C1105" s="139" t="str">
        <x:v>SIPARA</x:v>
      </x:c>
      <x:c r="D1105" s="139" t="str">
        <x:v>Both</x:v>
      </x:c>
      <x:c r="E1105" s="147" t="str">
        <x:v>From initial classified workbook</x:v>
      </x:c>
      <x:c r="F1105" s="139" t="str">
        <x:v>Piece</x:v>
      </x:c>
      <x:c r="G1105" s="139"/>
      <x:c r="H1105" s="139" t="str">
        <x:v>Not stated</x:v>
      </x:c>
      <x:c r="I1105" s="139" t="str">
        <x:v>PKR</x:v>
      </x:c>
      <x:c r="J1105" s="140" t="n">
        <x:v>20</x:v>
      </x:c>
      <x:c r="K1105" s="140" t="n">
        <x:v>15</x:v>
      </x:c>
      <x:c r="L1105" s="140" t="n">
        <x:v>20</x:v>
      </x:c>
      <x:c r="M1105" s="140" t="n">
        <x:v>15</x:v>
      </x:c>
      <x:c r="N1105" s="141" t="n">
        <x:f>L1105-M1105</x:f>
        <x:v>5</x:v>
      </x:c>
      <x:c r="O1105" s="142" t="n">
        <x:f>IF(L1105&gt;0,N1105/L1105,"")</x:f>
        <x:v>0.25</x:v>
      </x:c>
      <x:c r="P1105" s="142" t="n">
        <x:f>IF(M1105&gt;0,N1105/M1105,"")</x:f>
        <x:v>0.3333333333333333</x:v>
      </x:c>
      <x:c r="Q1105" s="141" t="n">
        <x:f>ROUND(L1105*(1+'Assumptions'!$B$7)/'Assumptions'!$B$9,0)*'Assumptions'!$B$9</x:f>
        <x:v>20</x:v>
      </x:c>
      <x:c r="R1105" s="141" t="n">
        <x:f>Q1105-M1105</x:f>
        <x:v>5</x:v>
      </x:c>
      <x:c r="S1105" s="143" t="n">
        <x:f>'Assumptions'!$B$8</x:f>
        <x:v>12</x:v>
      </x:c>
      <x:c r="T1105" s="141" t="n">
        <x:f>N1105*S1105</x:f>
        <x:v>60</x:v>
      </x:c>
      <x:c r="U1105" s="139" t="str">
        <x:v>Source Valid</x:v>
      </x:c>
      <x:c r="V1105" s="139" t="str">
        <x:v>High</x:v>
      </x:c>
      <x:c r="W1105" s="147" t="str">
        <x:v>Source wholesale and buying prices retained</x:v>
      </x:c>
      <x:c r="X1105" s="139" t="str">
        <x:v>Ready</x:v>
      </x:c>
      <x:c r="Y1105" s="144" t="b">
        <x:v>1</x:v>
      </x:c>
      <x:c r="Z1105" s="139" t="str">
        <x:v>WS RATES.pdf</x:v>
      </x:c>
      <x:c r="AA1105" s="139" t="n">
        <x:v>31</x:v>
      </x:c>
      <x:c r="AB1105" s="139" t="n">
        <x:v>25</x:v>
      </x:c>
      <x:c r="AC1105" s="139" t="str">
        <x:v>SIPARA AMM</x:v>
      </x:c>
      <x:c r="AD1105" s="145" t="n">
        <x:v>20</x:v>
      </x:c>
      <x:c r="AE1105" s="147" t="str">
        <x:v>Merged across PDFs — Exact/source-linked match</x:v>
      </x:c>
      <x:c r="AF1105" s="147" t="str">
        <x:v>Exact WS RATES.pdf name</x:v>
      </x:c>
      <x:c r="AG1105" s="147" t="str">
        <x:v>Exact WS RATES.pdf category</x:v>
      </x:c>
      <x:c r="AH1105" s="139" t="str">
        <x:v>WS-RATES:31:25</x:v>
      </x:c>
      <x:c r="AI1105" s="146"/>
      <x:c r="AJ1105" s="146"/>
      <x:c r="AK1105" s="146"/>
      <x:c r="AL1105" s="146"/>
      <x:c r="AM1105" s="146"/>
      <x:c r="AN1105" s="147" t="str"/>
    </x:row>
    <x:row r="1106">
      <x:c r="A1106" s="139" t="str">
        <x:v>RS-001105</x:v>
      </x:c>
      <x:c r="B1106" s="147" t="str">
        <x:v>SURAH YASEEN Z90T</x:v>
      </x:c>
      <x:c r="C1106" s="139" t="str">
        <x:v>SIPARA</x:v>
      </x:c>
      <x:c r="D1106" s="139" t="str">
        <x:v>Both</x:v>
      </x:c>
      <x:c r="E1106" s="147" t="str">
        <x:v>From initial classified workbook</x:v>
      </x:c>
      <x:c r="F1106" s="139" t="str">
        <x:v>Piece</x:v>
      </x:c>
      <x:c r="G1106" s="139"/>
      <x:c r="H1106" s="139" t="str">
        <x:v>Not stated</x:v>
      </x:c>
      <x:c r="I1106" s="139" t="str">
        <x:v>PKR</x:v>
      </x:c>
      <x:c r="J1106" s="140" t="n">
        <x:v>62</x:v>
      </x:c>
      <x:c r="K1106" s="140" t="n">
        <x:v>54</x:v>
      </x:c>
      <x:c r="L1106" s="140" t="n">
        <x:v>62</x:v>
      </x:c>
      <x:c r="M1106" s="140" t="n">
        <x:v>54</x:v>
      </x:c>
      <x:c r="N1106" s="141" t="n">
        <x:f>L1106-M1106</x:f>
        <x:v>8</x:v>
      </x:c>
      <x:c r="O1106" s="142" t="n">
        <x:f>IF(L1106&gt;0,N1106/L1106,"")</x:f>
        <x:v>0.12903225806451613</x:v>
      </x:c>
      <x:c r="P1106" s="142" t="n">
        <x:f>IF(M1106&gt;0,N1106/M1106,"")</x:f>
        <x:v>0.14814814814814814</x:v>
      </x:c>
      <x:c r="Q1106" s="141" t="n">
        <x:f>ROUND(L1106*(1+'Assumptions'!$B$7)/'Assumptions'!$B$9,0)*'Assumptions'!$B$9</x:f>
        <x:v>70</x:v>
      </x:c>
      <x:c r="R1106" s="141" t="n">
        <x:f>Q1106-M1106</x:f>
        <x:v>16</x:v>
      </x:c>
      <x:c r="S1106" s="143" t="n">
        <x:f>'Assumptions'!$B$8</x:f>
        <x:v>12</x:v>
      </x:c>
      <x:c r="T1106" s="141" t="n">
        <x:f>N1106*S1106</x:f>
        <x:v>96</x:v>
      </x:c>
      <x:c r="U1106" s="139" t="str">
        <x:v>Source Valid</x:v>
      </x:c>
      <x:c r="V1106" s="139" t="str">
        <x:v>High</x:v>
      </x:c>
      <x:c r="W1106" s="147" t="str">
        <x:v>Source wholesale and buying prices retained</x:v>
      </x:c>
      <x:c r="X1106" s="139" t="str">
        <x:v>Ready</x:v>
      </x:c>
      <x:c r="Y1106" s="144" t="b">
        <x:v>1</x:v>
      </x:c>
      <x:c r="Z1106" s="139" t="str">
        <x:v>WS RATES.pdf</x:v>
      </x:c>
      <x:c r="AA1106" s="139" t="n">
        <x:v>31</x:v>
      </x:c>
      <x:c r="AB1106" s="139" t="n">
        <x:v>26</x:v>
      </x:c>
      <x:c r="AC1106" s="139" t="str">
        <x:v>SURAH YASEEN Z90T</x:v>
      </x:c>
      <x:c r="AD1106" s="145" t="n">
        <x:v>62</x:v>
      </x:c>
      <x:c r="AE1106" s="147" t="str">
        <x:v>Merged across PDFs — Exact/source-linked match</x:v>
      </x:c>
      <x:c r="AF1106" s="147" t="str">
        <x:v>Exact WS RATES.pdf name</x:v>
      </x:c>
      <x:c r="AG1106" s="147" t="str">
        <x:v>Exact WS RATES.pdf category</x:v>
      </x:c>
      <x:c r="AH1106" s="139" t="str">
        <x:v>WS-RATES:31:26</x:v>
      </x:c>
      <x:c r="AI1106" s="146"/>
      <x:c r="AJ1106" s="146"/>
      <x:c r="AK1106" s="146"/>
      <x:c r="AL1106" s="146"/>
      <x:c r="AM1106" s="146"/>
      <x:c r="AN1106" s="147" t="str"/>
    </x:row>
    <x:row r="1107">
      <x:c r="A1107" s="139" t="str">
        <x:v>RS-001106</x:v>
      </x:c>
      <x:c r="B1107" s="147" t="str">
        <x:v>SURAH YASEEN Z31TA</x:v>
      </x:c>
      <x:c r="C1107" s="139" t="str">
        <x:v>SIPARA</x:v>
      </x:c>
      <x:c r="D1107" s="139" t="str">
        <x:v>Both</x:v>
      </x:c>
      <x:c r="E1107" s="147" t="str">
        <x:v>From initial classified workbook</x:v>
      </x:c>
      <x:c r="F1107" s="139" t="str">
        <x:v>Piece</x:v>
      </x:c>
      <x:c r="G1107" s="139"/>
      <x:c r="H1107" s="139" t="str">
        <x:v>Not stated</x:v>
      </x:c>
      <x:c r="I1107" s="139" t="str">
        <x:v>PKR</x:v>
      </x:c>
      <x:c r="J1107" s="140" t="n">
        <x:v>45</x:v>
      </x:c>
      <x:c r="K1107" s="140" t="n">
        <x:v>41</x:v>
      </x:c>
      <x:c r="L1107" s="140" t="n">
        <x:v>45</x:v>
      </x:c>
      <x:c r="M1107" s="140" t="n">
        <x:v>41</x:v>
      </x:c>
      <x:c r="N1107" s="141" t="n">
        <x:f>L1107-M1107</x:f>
        <x:v>4</x:v>
      </x:c>
      <x:c r="O1107" s="142" t="n">
        <x:f>IF(L1107&gt;0,N1107/L1107,"")</x:f>
        <x:v>0.08888888888888889</x:v>
      </x:c>
      <x:c r="P1107" s="142" t="n">
        <x:f>IF(M1107&gt;0,N1107/M1107,"")</x:f>
        <x:v>0.0975609756097561</x:v>
      </x:c>
      <x:c r="Q1107" s="141" t="n">
        <x:f>ROUND(L1107*(1+'Assumptions'!$B$7)/'Assumptions'!$B$9,0)*'Assumptions'!$B$9</x:f>
        <x:v>50</x:v>
      </x:c>
      <x:c r="R1107" s="141" t="n">
        <x:f>Q1107-M1107</x:f>
        <x:v>9</x:v>
      </x:c>
      <x:c r="S1107" s="143" t="n">
        <x:f>'Assumptions'!$B$8</x:f>
        <x:v>12</x:v>
      </x:c>
      <x:c r="T1107" s="141" t="n">
        <x:f>N1107*S1107</x:f>
        <x:v>48</x:v>
      </x:c>
      <x:c r="U1107" s="139" t="str">
        <x:v>Source Valid</x:v>
      </x:c>
      <x:c r="V1107" s="139" t="str">
        <x:v>High</x:v>
      </x:c>
      <x:c r="W1107" s="147" t="str">
        <x:v>Source wholesale and buying prices retained</x:v>
      </x:c>
      <x:c r="X1107" s="139" t="str">
        <x:v>Ready</x:v>
      </x:c>
      <x:c r="Y1107" s="144" t="b">
        <x:v>1</x:v>
      </x:c>
      <x:c r="Z1107" s="139" t="str">
        <x:v>WS RATES.pdf</x:v>
      </x:c>
      <x:c r="AA1107" s="139" t="n">
        <x:v>31</x:v>
      </x:c>
      <x:c r="AB1107" s="139" t="n">
        <x:v>27</x:v>
      </x:c>
      <x:c r="AC1107" s="139" t="str">
        <x:v>SURAH YASEEN Z31TA</x:v>
      </x:c>
      <x:c r="AD1107" s="145" t="n">
        <x:v>45</x:v>
      </x:c>
      <x:c r="AE1107" s="147" t="str">
        <x:v>Merged across PDFs — Exact/source-linked match</x:v>
      </x:c>
      <x:c r="AF1107" s="147" t="str">
        <x:v>Exact WS RATES.pdf name</x:v>
      </x:c>
      <x:c r="AG1107" s="147" t="str">
        <x:v>Exact WS RATES.pdf category</x:v>
      </x:c>
      <x:c r="AH1107" s="139" t="str">
        <x:v>WS-RATES:31:27</x:v>
      </x:c>
      <x:c r="AI1107" s="146"/>
      <x:c r="AJ1107" s="146"/>
      <x:c r="AK1107" s="146"/>
      <x:c r="AL1107" s="146"/>
      <x:c r="AM1107" s="146"/>
      <x:c r="AN1107" s="147" t="str"/>
    </x:row>
    <x:row r="1108">
      <x:c r="A1108" s="139" t="str">
        <x:v>RS-001107</x:v>
      </x:c>
      <x:c r="B1108" s="147" t="str">
        <x:v>YASAR NAL QURAN</x:v>
      </x:c>
      <x:c r="C1108" s="139" t="str">
        <x:v>SIPARA</x:v>
      </x:c>
      <x:c r="D1108" s="139" t="str">
        <x:v>Both</x:v>
      </x:c>
      <x:c r="E1108" s="147" t="str">
        <x:v>From initial classified workbook</x:v>
      </x:c>
      <x:c r="F1108" s="139" t="str">
        <x:v>Piece</x:v>
      </x:c>
      <x:c r="G1108" s="139"/>
      <x:c r="H1108" s="139" t="str">
        <x:v>Not stated</x:v>
      </x:c>
      <x:c r="I1108" s="139" t="str">
        <x:v>PKR</x:v>
      </x:c>
      <x:c r="J1108" s="140" t="n">
        <x:v>40</x:v>
      </x:c>
      <x:c r="K1108" s="140" t="n">
        <x:v>36</x:v>
      </x:c>
      <x:c r="L1108" s="140" t="n">
        <x:v>40</x:v>
      </x:c>
      <x:c r="M1108" s="140" t="n">
        <x:v>36</x:v>
      </x:c>
      <x:c r="N1108" s="141" t="n">
        <x:f>L1108-M1108</x:f>
        <x:v>4</x:v>
      </x:c>
      <x:c r="O1108" s="142" t="n">
        <x:f>IF(L1108&gt;0,N1108/L1108,"")</x:f>
        <x:v>0.1</x:v>
      </x:c>
      <x:c r="P1108" s="142" t="n">
        <x:f>IF(M1108&gt;0,N1108/M1108,"")</x:f>
        <x:v>0.1111111111111111</x:v>
      </x:c>
      <x:c r="Q1108" s="141" t="n">
        <x:f>ROUND(L1108*(1+'Assumptions'!$B$7)/'Assumptions'!$B$9,0)*'Assumptions'!$B$9</x:f>
        <x:v>45</x:v>
      </x:c>
      <x:c r="R1108" s="141" t="n">
        <x:f>Q1108-M1108</x:f>
        <x:v>9</x:v>
      </x:c>
      <x:c r="S1108" s="143" t="n">
        <x:f>'Assumptions'!$B$8</x:f>
        <x:v>12</x:v>
      </x:c>
      <x:c r="T1108" s="141" t="n">
        <x:f>N1108*S1108</x:f>
        <x:v>48</x:v>
      </x:c>
      <x:c r="U1108" s="139" t="str">
        <x:v>Source Valid</x:v>
      </x:c>
      <x:c r="V1108" s="139" t="str">
        <x:v>High</x:v>
      </x:c>
      <x:c r="W1108" s="147" t="str">
        <x:v>Source wholesale and buying prices retained</x:v>
      </x:c>
      <x:c r="X1108" s="139" t="str">
        <x:v>Ready</x:v>
      </x:c>
      <x:c r="Y1108" s="144" t="b">
        <x:v>1</x:v>
      </x:c>
      <x:c r="Z1108" s="139" t="str">
        <x:v>WS RATES.pdf</x:v>
      </x:c>
      <x:c r="AA1108" s="139" t="n">
        <x:v>31</x:v>
      </x:c>
      <x:c r="AB1108" s="139" t="n">
        <x:v>28</x:v>
      </x:c>
      <x:c r="AC1108" s="139" t="str">
        <x:v>YASAR NAL QURAN</x:v>
      </x:c>
      <x:c r="AD1108" s="145" t="n">
        <x:v>40</x:v>
      </x:c>
      <x:c r="AE1108" s="147" t="str">
        <x:v>Merged across PDFs — Exact/source-linked match</x:v>
      </x:c>
      <x:c r="AF1108" s="147" t="str">
        <x:v>Exact WS RATES.pdf name</x:v>
      </x:c>
      <x:c r="AG1108" s="147" t="str">
        <x:v>Exact WS RATES.pdf category</x:v>
      </x:c>
      <x:c r="AH1108" s="139" t="str">
        <x:v>WS-RATES:31:28</x:v>
      </x:c>
      <x:c r="AI1108" s="146"/>
      <x:c r="AJ1108" s="146"/>
      <x:c r="AK1108" s="146"/>
      <x:c r="AL1108" s="146"/>
      <x:c r="AM1108" s="146"/>
      <x:c r="AN1108" s="147" t="str"/>
    </x:row>
    <x:row r="1109">
      <x:c r="A1109" s="139" t="str">
        <x:v>RS-001108</x:v>
      </x:c>
      <x:c r="B1109" s="147" t="str">
        <x:v>SURAH YASEEN Z49T</x:v>
      </x:c>
      <x:c r="C1109" s="139" t="str">
        <x:v>SIPARA</x:v>
      </x:c>
      <x:c r="D1109" s="139" t="str">
        <x:v>Both</x:v>
      </x:c>
      <x:c r="E1109" s="147" t="str">
        <x:v>From initial classified workbook</x:v>
      </x:c>
      <x:c r="F1109" s="139" t="str">
        <x:v>Piece</x:v>
      </x:c>
      <x:c r="G1109" s="139"/>
      <x:c r="H1109" s="139" t="str">
        <x:v>Not stated</x:v>
      </x:c>
      <x:c r="I1109" s="139" t="str">
        <x:v>PKR</x:v>
      </x:c>
      <x:c r="J1109" s="140" t="n">
        <x:v>75</x:v>
      </x:c>
      <x:c r="K1109" s="140" t="n">
        <x:v>67.3421052631579</x:v>
      </x:c>
      <x:c r="L1109" s="140" t="n">
        <x:v>75</x:v>
      </x:c>
      <x:c r="M1109" s="140" t="n">
        <x:v>67.3421052631579</x:v>
      </x:c>
      <x:c r="N1109" s="141" t="n">
        <x:f>L1109-M1109</x:f>
        <x:v>7.6578947368420955</x:v>
      </x:c>
      <x:c r="O1109" s="142" t="n">
        <x:f>IF(L1109&gt;0,N1109/L1109,"")</x:f>
        <x:v>0.1021052631578946</x:v>
      </x:c>
      <x:c r="P1109" s="142" t="n">
        <x:f>IF(M1109&gt;0,N1109/M1109,"")</x:f>
        <x:v>0.11371629542790136</x:v>
      </x:c>
      <x:c r="Q1109" s="141" t="n">
        <x:f>ROUND(L1109*(1+'Assumptions'!$B$7)/'Assumptions'!$B$9,0)*'Assumptions'!$B$9</x:f>
        <x:v>85</x:v>
      </x:c>
      <x:c r="R1109" s="141" t="n">
        <x:f>Q1109-M1109</x:f>
        <x:v>17.657894736842096</x:v>
      </x:c>
      <x:c r="S1109" s="143" t="n">
        <x:f>'Assumptions'!$B$8</x:f>
        <x:v>12</x:v>
      </x:c>
      <x:c r="T1109" s="141" t="n">
        <x:f>N1109*S1109</x:f>
        <x:v>91.89473684210515</x:v>
      </x:c>
      <x:c r="U1109" s="139" t="str">
        <x:v>Source Valid</x:v>
      </x:c>
      <x:c r="V1109" s="139" t="str">
        <x:v>High</x:v>
      </x:c>
      <x:c r="W1109" s="147" t="str">
        <x:v>Source wholesale and buying prices retained</x:v>
      </x:c>
      <x:c r="X1109" s="139" t="str">
        <x:v>Ready</x:v>
      </x:c>
      <x:c r="Y1109" s="144" t="b">
        <x:v>1</x:v>
      </x:c>
      <x:c r="Z1109" s="139" t="str">
        <x:v>WS RATES.pdf</x:v>
      </x:c>
      <x:c r="AA1109" s="139" t="n">
        <x:v>31</x:v>
      </x:c>
      <x:c r="AB1109" s="139" t="n">
        <x:v>29</x:v>
      </x:c>
      <x:c r="AC1109" s="139" t="str">
        <x:v>SURAH YASEEN Z49T</x:v>
      </x:c>
      <x:c r="AD1109" s="145" t="n">
        <x:v>75</x:v>
      </x:c>
      <x:c r="AE1109" s="147" t="str">
        <x:v>Merged across PDFs — Exact/source-linked match</x:v>
      </x:c>
      <x:c r="AF1109" s="147" t="str">
        <x:v>Exact WS RATES.pdf name</x:v>
      </x:c>
      <x:c r="AG1109" s="147" t="str">
        <x:v>Exact WS RATES.pdf category</x:v>
      </x:c>
      <x:c r="AH1109" s="139" t="str">
        <x:v>WS-RATES:31:29</x:v>
      </x:c>
      <x:c r="AI1109" s="146"/>
      <x:c r="AJ1109" s="146"/>
      <x:c r="AK1109" s="146"/>
      <x:c r="AL1109" s="146"/>
      <x:c r="AM1109" s="146"/>
      <x:c r="AN1109" s="147" t="str"/>
    </x:row>
    <x:row r="1110">
      <x:c r="A1110" s="139" t="str">
        <x:v>RS-001109</x:v>
      </x:c>
      <x:c r="B1110" s="147" t="str">
        <x:v>NAMAZ MUTARJIM</x:v>
      </x:c>
      <x:c r="C1110" s="139" t="str">
        <x:v>SIPARA</x:v>
      </x:c>
      <x:c r="D1110" s="139" t="str">
        <x:v>Both</x:v>
      </x:c>
      <x:c r="E1110" s="147" t="str">
        <x:v>From initial classified workbook</x:v>
      </x:c>
      <x:c r="F1110" s="139" t="str">
        <x:v>Piece</x:v>
      </x:c>
      <x:c r="G1110" s="139"/>
      <x:c r="H1110" s="139" t="str">
        <x:v>Not stated</x:v>
      </x:c>
      <x:c r="I1110" s="139" t="str">
        <x:v>PKR</x:v>
      </x:c>
      <x:c r="J1110" s="140" t="n">
        <x:v>25</x:v>
      </x:c>
      <x:c r="K1110" s="140" t="n">
        <x:v>22</x:v>
      </x:c>
      <x:c r="L1110" s="140" t="n">
        <x:v>25</x:v>
      </x:c>
      <x:c r="M1110" s="140" t="n">
        <x:v>22</x:v>
      </x:c>
      <x:c r="N1110" s="141" t="n">
        <x:f>L1110-M1110</x:f>
        <x:v>3</x:v>
      </x:c>
      <x:c r="O1110" s="142" t="n">
        <x:f>IF(L1110&gt;0,N1110/L1110,"")</x:f>
        <x:v>0.12</x:v>
      </x:c>
      <x:c r="P1110" s="142" t="n">
        <x:f>IF(M1110&gt;0,N1110/M1110,"")</x:f>
        <x:v>0.13636363636363635</x:v>
      </x:c>
      <x:c r="Q1110" s="141" t="n">
        <x:f>ROUND(L1110*(1+'Assumptions'!$B$7)/'Assumptions'!$B$9,0)*'Assumptions'!$B$9</x:f>
        <x:v>30</x:v>
      </x:c>
      <x:c r="R1110" s="141" t="n">
        <x:f>Q1110-M1110</x:f>
        <x:v>8</x:v>
      </x:c>
      <x:c r="S1110" s="143" t="n">
        <x:f>'Assumptions'!$B$8</x:f>
        <x:v>12</x:v>
      </x:c>
      <x:c r="T1110" s="141" t="n">
        <x:f>N1110*S1110</x:f>
        <x:v>36</x:v>
      </x:c>
      <x:c r="U1110" s="139" t="str">
        <x:v>Source Valid</x:v>
      </x:c>
      <x:c r="V1110" s="139" t="str">
        <x:v>High</x:v>
      </x:c>
      <x:c r="W1110" s="147" t="str">
        <x:v>Source wholesale and buying prices retained</x:v>
      </x:c>
      <x:c r="X1110" s="139" t="str">
        <x:v>Ready</x:v>
      </x:c>
      <x:c r="Y1110" s="144" t="b">
        <x:v>1</x:v>
      </x:c>
      <x:c r="Z1110" s="139" t="str">
        <x:v>WS RATES.pdf</x:v>
      </x:c>
      <x:c r="AA1110" s="139" t="n">
        <x:v>31</x:v>
      </x:c>
      <x:c r="AB1110" s="139" t="n">
        <x:v>30</x:v>
      </x:c>
      <x:c r="AC1110" s="139" t="str">
        <x:v>NAMAZ MUTARJIM</x:v>
      </x:c>
      <x:c r="AD1110" s="145" t="n">
        <x:v>25</x:v>
      </x:c>
      <x:c r="AE1110" s="147" t="str">
        <x:v>Merged across PDFs — Exact/source-linked match</x:v>
      </x:c>
      <x:c r="AF1110" s="147" t="str">
        <x:v>Exact WS RATES.pdf name</x:v>
      </x:c>
      <x:c r="AG1110" s="147" t="str">
        <x:v>Exact WS RATES.pdf category</x:v>
      </x:c>
      <x:c r="AH1110" s="139" t="str">
        <x:v>WS-RATES:31:30</x:v>
      </x:c>
      <x:c r="AI1110" s="146"/>
      <x:c r="AJ1110" s="146"/>
      <x:c r="AK1110" s="146"/>
      <x:c r="AL1110" s="146"/>
      <x:c r="AM1110" s="146"/>
      <x:c r="AN1110" s="147" t="str"/>
    </x:row>
    <x:row r="1111">
      <x:c r="A1111" s="139" t="str">
        <x:v>RS-001110</x:v>
      </x:c>
      <x:c r="B1111" s="147" t="str">
        <x:v>MINI NAMAZ AS N1</x:v>
      </x:c>
      <x:c r="C1111" s="139" t="str">
        <x:v>SIPARA</x:v>
      </x:c>
      <x:c r="D1111" s="139" t="str">
        <x:v>Both</x:v>
      </x:c>
      <x:c r="E1111" s="147" t="str">
        <x:v>From initial classified workbook</x:v>
      </x:c>
      <x:c r="F1111" s="139" t="str">
        <x:v>Piece</x:v>
      </x:c>
      <x:c r="G1111" s="139"/>
      <x:c r="H1111" s="139" t="str">
        <x:v>Not stated</x:v>
      </x:c>
      <x:c r="I1111" s="139" t="str">
        <x:v>PKR</x:v>
      </x:c>
      <x:c r="J1111" s="140" t="n">
        <x:v>15</x:v>
      </x:c>
      <x:c r="K1111" s="140" t="n">
        <x:v>12</x:v>
      </x:c>
      <x:c r="L1111" s="140" t="n">
        <x:v>15</x:v>
      </x:c>
      <x:c r="M1111" s="140" t="n">
        <x:v>12</x:v>
      </x:c>
      <x:c r="N1111" s="141" t="n">
        <x:f>L1111-M1111</x:f>
        <x:v>3</x:v>
      </x:c>
      <x:c r="O1111" s="142" t="n">
        <x:f>IF(L1111&gt;0,N1111/L1111,"")</x:f>
        <x:v>0.2</x:v>
      </x:c>
      <x:c r="P1111" s="142" t="n">
        <x:f>IF(M1111&gt;0,N1111/M1111,"")</x:f>
        <x:v>0.25</x:v>
      </x:c>
      <x:c r="Q1111" s="141" t="n">
        <x:f>ROUND(L1111*(1+'Assumptions'!$B$7)/'Assumptions'!$B$9,0)*'Assumptions'!$B$9</x:f>
        <x:v>15</x:v>
      </x:c>
      <x:c r="R1111" s="141" t="n">
        <x:f>Q1111-M1111</x:f>
        <x:v>3</x:v>
      </x:c>
      <x:c r="S1111" s="143" t="n">
        <x:f>'Assumptions'!$B$8</x:f>
        <x:v>12</x:v>
      </x:c>
      <x:c r="T1111" s="141" t="n">
        <x:f>N1111*S1111</x:f>
        <x:v>36</x:v>
      </x:c>
      <x:c r="U1111" s="139" t="str">
        <x:v>Source Valid</x:v>
      </x:c>
      <x:c r="V1111" s="139" t="str">
        <x:v>High</x:v>
      </x:c>
      <x:c r="W1111" s="147" t="str">
        <x:v>Source wholesale and buying prices retained</x:v>
      </x:c>
      <x:c r="X1111" s="139" t="str">
        <x:v>Ready</x:v>
      </x:c>
      <x:c r="Y1111" s="144" t="b">
        <x:v>1</x:v>
      </x:c>
      <x:c r="Z1111" s="139" t="str">
        <x:v>WS RATES.pdf</x:v>
      </x:c>
      <x:c r="AA1111" s="139" t="n">
        <x:v>31</x:v>
      </x:c>
      <x:c r="AB1111" s="139" t="n">
        <x:v>31</x:v>
      </x:c>
      <x:c r="AC1111" s="139" t="str">
        <x:v>MINI NAMAZ AS N1</x:v>
      </x:c>
      <x:c r="AD1111" s="145" t="n">
        <x:v>15</x:v>
      </x:c>
      <x:c r="AE1111" s="147" t="str">
        <x:v>Merged across PDFs — Exact/source-linked match</x:v>
      </x:c>
      <x:c r="AF1111" s="147" t="str">
        <x:v>Exact WS RATES.pdf name</x:v>
      </x:c>
      <x:c r="AG1111" s="147" t="str">
        <x:v>Exact WS RATES.pdf category</x:v>
      </x:c>
      <x:c r="AH1111" s="139" t="str">
        <x:v>WS-RATES:31:31</x:v>
      </x:c>
      <x:c r="AI1111" s="146"/>
      <x:c r="AJ1111" s="146"/>
      <x:c r="AK1111" s="146"/>
      <x:c r="AL1111" s="146"/>
      <x:c r="AM1111" s="146"/>
      <x:c r="AN1111" s="147" t="str"/>
    </x:row>
    <x:row r="1112">
      <x:c r="A1112" s="139" t="str">
        <x:v>RS-001111</x:v>
      </x:c>
      <x:c r="B1112" s="147" t="str">
        <x:v>MADNI QAIDA (S)</x:v>
      </x:c>
      <x:c r="C1112" s="139" t="str">
        <x:v>SIPARA</x:v>
      </x:c>
      <x:c r="D1112" s="139" t="str">
        <x:v>Both</x:v>
      </x:c>
      <x:c r="E1112" s="147" t="str">
        <x:v>From initial classified workbook</x:v>
      </x:c>
      <x:c r="F1112" s="139" t="str">
        <x:v>Piece</x:v>
      </x:c>
      <x:c r="G1112" s="139"/>
      <x:c r="H1112" s="139" t="str">
        <x:v>Not stated</x:v>
      </x:c>
      <x:c r="I1112" s="139" t="str">
        <x:v>PKR</x:v>
      </x:c>
      <x:c r="J1112" s="140" t="n">
        <x:v>28</x:v>
      </x:c>
      <x:c r="K1112" s="140" t="n">
        <x:v>26</x:v>
      </x:c>
      <x:c r="L1112" s="140" t="n">
        <x:v>28</x:v>
      </x:c>
      <x:c r="M1112" s="140" t="n">
        <x:v>26</x:v>
      </x:c>
      <x:c r="N1112" s="141" t="n">
        <x:f>L1112-M1112</x:f>
        <x:v>2</x:v>
      </x:c>
      <x:c r="O1112" s="142" t="n">
        <x:f>IF(L1112&gt;0,N1112/L1112,"")</x:f>
        <x:v>0.07142857142857142</x:v>
      </x:c>
      <x:c r="P1112" s="142" t="n">
        <x:f>IF(M1112&gt;0,N1112/M1112,"")</x:f>
        <x:v>0.07692307692307693</x:v>
      </x:c>
      <x:c r="Q1112" s="141" t="n">
        <x:f>ROUND(L1112*(1+'Assumptions'!$B$7)/'Assumptions'!$B$9,0)*'Assumptions'!$B$9</x:f>
        <x:v>30</x:v>
      </x:c>
      <x:c r="R1112" s="141" t="n">
        <x:f>Q1112-M1112</x:f>
        <x:v>4</x:v>
      </x:c>
      <x:c r="S1112" s="143" t="n">
        <x:f>'Assumptions'!$B$8</x:f>
        <x:v>12</x:v>
      </x:c>
      <x:c r="T1112" s="141" t="n">
        <x:f>N1112*S1112</x:f>
        <x:v>24</x:v>
      </x:c>
      <x:c r="U1112" s="139" t="str">
        <x:v>Source Valid</x:v>
      </x:c>
      <x:c r="V1112" s="139" t="str">
        <x:v>High</x:v>
      </x:c>
      <x:c r="W1112" s="147" t="str">
        <x:v>Source wholesale and buying prices retained</x:v>
      </x:c>
      <x:c r="X1112" s="139" t="str">
        <x:v>Ready</x:v>
      </x:c>
      <x:c r="Y1112" s="144" t="b">
        <x:v>1</x:v>
      </x:c>
      <x:c r="Z1112" s="139" t="str">
        <x:v>WS RATES.pdf</x:v>
      </x:c>
      <x:c r="AA1112" s="139" t="n">
        <x:v>31</x:v>
      </x:c>
      <x:c r="AB1112" s="139" t="n">
        <x:v>32</x:v>
      </x:c>
      <x:c r="AC1112" s="139" t="str">
        <x:v>MADNI QAIDA (S)</x:v>
      </x:c>
      <x:c r="AD1112" s="145" t="n">
        <x:v>28</x:v>
      </x:c>
      <x:c r="AE1112" s="147" t="str">
        <x:v>Merged across PDFs — Exact/source-linked match</x:v>
      </x:c>
      <x:c r="AF1112" s="147" t="str">
        <x:v>Exact WS RATES.pdf name</x:v>
      </x:c>
      <x:c r="AG1112" s="147" t="str">
        <x:v>Exact WS RATES.pdf category</x:v>
      </x:c>
      <x:c r="AH1112" s="139" t="str">
        <x:v>WS-RATES:31:32</x:v>
      </x:c>
      <x:c r="AI1112" s="146"/>
      <x:c r="AJ1112" s="146"/>
      <x:c r="AK1112" s="146"/>
      <x:c r="AL1112" s="146"/>
      <x:c r="AM1112" s="146"/>
      <x:c r="AN1112" s="147" t="str"/>
    </x:row>
    <x:row r="1113">
      <x:c r="A1113" s="139" t="str">
        <x:v>RS-001112</x:v>
      </x:c>
      <x:c r="B1113" s="147" t="str">
        <x:v>MADNI QAIDA (L)</x:v>
      </x:c>
      <x:c r="C1113" s="139" t="str">
        <x:v>SIPARA</x:v>
      </x:c>
      <x:c r="D1113" s="139" t="str">
        <x:v>Both</x:v>
      </x:c>
      <x:c r="E1113" s="147" t="str">
        <x:v>From initial classified workbook</x:v>
      </x:c>
      <x:c r="F1113" s="139" t="str">
        <x:v>Piece</x:v>
      </x:c>
      <x:c r="G1113" s="139"/>
      <x:c r="H1113" s="139" t="str">
        <x:v>Not stated</x:v>
      </x:c>
      <x:c r="I1113" s="139" t="str">
        <x:v>PKR</x:v>
      </x:c>
      <x:c r="J1113" s="140" t="n">
        <x:v>65</x:v>
      </x:c>
      <x:c r="K1113" s="140" t="n">
        <x:v>55</x:v>
      </x:c>
      <x:c r="L1113" s="140" t="n">
        <x:v>65</x:v>
      </x:c>
      <x:c r="M1113" s="140" t="n">
        <x:v>55</x:v>
      </x:c>
      <x:c r="N1113" s="141" t="n">
        <x:f>L1113-M1113</x:f>
        <x:v>10</x:v>
      </x:c>
      <x:c r="O1113" s="142" t="n">
        <x:f>IF(L1113&gt;0,N1113/L1113,"")</x:f>
        <x:v>0.15384615384615385</x:v>
      </x:c>
      <x:c r="P1113" s="142" t="n">
        <x:f>IF(M1113&gt;0,N1113/M1113,"")</x:f>
        <x:v>0.18181818181818182</x:v>
      </x:c>
      <x:c r="Q1113" s="141" t="n">
        <x:f>ROUND(L1113*(1+'Assumptions'!$B$7)/'Assumptions'!$B$9,0)*'Assumptions'!$B$9</x:f>
        <x:v>70</x:v>
      </x:c>
      <x:c r="R1113" s="141" t="n">
        <x:f>Q1113-M1113</x:f>
        <x:v>15</x:v>
      </x:c>
      <x:c r="S1113" s="143" t="n">
        <x:f>'Assumptions'!$B$8</x:f>
        <x:v>12</x:v>
      </x:c>
      <x:c r="T1113" s="141" t="n">
        <x:f>N1113*S1113</x:f>
        <x:v>120</x:v>
      </x:c>
      <x:c r="U1113" s="139" t="str">
        <x:v>Source Valid</x:v>
      </x:c>
      <x:c r="V1113" s="139" t="str">
        <x:v>High</x:v>
      </x:c>
      <x:c r="W1113" s="147" t="str">
        <x:v>Source wholesale and buying prices retained</x:v>
      </x:c>
      <x:c r="X1113" s="139" t="str">
        <x:v>Ready</x:v>
      </x:c>
      <x:c r="Y1113" s="144" t="b">
        <x:v>1</x:v>
      </x:c>
      <x:c r="Z1113" s="139" t="str">
        <x:v>WS RATES.pdf</x:v>
      </x:c>
      <x:c r="AA1113" s="139" t="n">
        <x:v>31</x:v>
      </x:c>
      <x:c r="AB1113" s="139" t="n">
        <x:v>33</x:v>
      </x:c>
      <x:c r="AC1113" s="139" t="str">
        <x:v>MADNI QAIDA (L)</x:v>
      </x:c>
      <x:c r="AD1113" s="145" t="n">
        <x:v>65</x:v>
      </x:c>
      <x:c r="AE1113" s="147" t="str">
        <x:v>Merged across PDFs — Exact/source-linked match</x:v>
      </x:c>
      <x:c r="AF1113" s="147" t="str">
        <x:v>Exact WS RATES.pdf name</x:v>
      </x:c>
      <x:c r="AG1113" s="147" t="str">
        <x:v>Exact WS RATES.pdf category</x:v>
      </x:c>
      <x:c r="AH1113" s="139" t="str">
        <x:v>WS-RATES:31:33</x:v>
      </x:c>
      <x:c r="AI1113" s="146"/>
      <x:c r="AJ1113" s="146"/>
      <x:c r="AK1113" s="146"/>
      <x:c r="AL1113" s="146"/>
      <x:c r="AM1113" s="146"/>
      <x:c r="AN1113" s="147" t="str"/>
    </x:row>
    <x:row r="1114">
      <x:c r="A1114" s="139" t="str">
        <x:v>RS-001113</x:v>
      </x:c>
      <x:c r="B1114" s="147" t="str">
        <x:v>NORANI QAIDA Z67</x:v>
      </x:c>
      <x:c r="C1114" s="139" t="str">
        <x:v>SIPARA</x:v>
      </x:c>
      <x:c r="D1114" s="139" t="str">
        <x:v>Both</x:v>
      </x:c>
      <x:c r="E1114" s="147" t="str">
        <x:v>From initial classified workbook</x:v>
      </x:c>
      <x:c r="F1114" s="139" t="str">
        <x:v>Piece</x:v>
      </x:c>
      <x:c r="G1114" s="139"/>
      <x:c r="H1114" s="139" t="str">
        <x:v>Not stated</x:v>
      </x:c>
      <x:c r="I1114" s="139" t="str">
        <x:v>PKR</x:v>
      </x:c>
      <x:c r="J1114" s="140" t="n">
        <x:v>45</x:v>
      </x:c>
      <x:c r="K1114" s="140" t="n">
        <x:v>37.5833333333333</x:v>
      </x:c>
      <x:c r="L1114" s="140" t="n">
        <x:v>45</x:v>
      </x:c>
      <x:c r="M1114" s="140" t="n">
        <x:v>37.5833333333333</x:v>
      </x:c>
      <x:c r="N1114" s="141" t="n">
        <x:f>L1114-M1114</x:f>
        <x:v>7.4166666666667</x:v>
      </x:c>
      <x:c r="O1114" s="142" t="n">
        <x:f>IF(L1114&gt;0,N1114/L1114,"")</x:f>
        <x:v>0.16481481481481555</x:v>
      </x:c>
      <x:c r="P1114" s="142" t="n">
        <x:f>IF(M1114&gt;0,N1114/M1114,"")</x:f>
        <x:v>0.19733924611973497</x:v>
      </x:c>
      <x:c r="Q1114" s="141" t="n">
        <x:f>ROUND(L1114*(1+'Assumptions'!$B$7)/'Assumptions'!$B$9,0)*'Assumptions'!$B$9</x:f>
        <x:v>50</x:v>
      </x:c>
      <x:c r="R1114" s="141" t="n">
        <x:f>Q1114-M1114</x:f>
        <x:v>12.4166666666667</x:v>
      </x:c>
      <x:c r="S1114" s="143" t="n">
        <x:f>'Assumptions'!$B$8</x:f>
        <x:v>12</x:v>
      </x:c>
      <x:c r="T1114" s="141" t="n">
        <x:f>N1114*S1114</x:f>
        <x:v>89.0000000000004</x:v>
      </x:c>
      <x:c r="U1114" s="139" t="str">
        <x:v>Source Valid</x:v>
      </x:c>
      <x:c r="V1114" s="139" t="str">
        <x:v>High</x:v>
      </x:c>
      <x:c r="W1114" s="147" t="str">
        <x:v>Source wholesale and buying prices retained</x:v>
      </x:c>
      <x:c r="X1114" s="139" t="str">
        <x:v>Ready</x:v>
      </x:c>
      <x:c r="Y1114" s="144" t="b">
        <x:v>1</x:v>
      </x:c>
      <x:c r="Z1114" s="139" t="str">
        <x:v>WS RATES.pdf</x:v>
      </x:c>
      <x:c r="AA1114" s="139" t="n">
        <x:v>31</x:v>
      </x:c>
      <x:c r="AB1114" s="139" t="n">
        <x:v>34</x:v>
      </x:c>
      <x:c r="AC1114" s="139" t="str">
        <x:v>NORANI QAIDA Z67</x:v>
      </x:c>
      <x:c r="AD1114" s="145" t="n">
        <x:v>45</x:v>
      </x:c>
      <x:c r="AE1114" s="147" t="str">
        <x:v>Merged across PDFs — Exact/source-linked match</x:v>
      </x:c>
      <x:c r="AF1114" s="147" t="str">
        <x:v>Exact WS RATES.pdf name</x:v>
      </x:c>
      <x:c r="AG1114" s="147" t="str">
        <x:v>Exact WS RATES.pdf category</x:v>
      </x:c>
      <x:c r="AH1114" s="139" t="str">
        <x:v>WS-RATES:31:34</x:v>
      </x:c>
      <x:c r="AI1114" s="146"/>
      <x:c r="AJ1114" s="146"/>
      <x:c r="AK1114" s="146"/>
      <x:c r="AL1114" s="146"/>
      <x:c r="AM1114" s="146"/>
      <x:c r="AN1114" s="147" t="str"/>
    </x:row>
    <x:row r="1115">
      <x:c r="A1115" s="139" t="str">
        <x:v>RS-001114</x:v>
      </x:c>
      <x:c r="B1115" s="147" t="str">
        <x:v>NORANNI QAIDA Z65A</x:v>
      </x:c>
      <x:c r="C1115" s="139" t="str">
        <x:v>SIPARA</x:v>
      </x:c>
      <x:c r="D1115" s="139" t="str">
        <x:v>Both</x:v>
      </x:c>
      <x:c r="E1115" s="147" t="str">
        <x:v>From initial classified workbook</x:v>
      </x:c>
      <x:c r="F1115" s="139" t="str">
        <x:v>Piece</x:v>
      </x:c>
      <x:c r="G1115" s="139"/>
      <x:c r="H1115" s="139" t="str">
        <x:v>Not stated</x:v>
      </x:c>
      <x:c r="I1115" s="139" t="str">
        <x:v>PKR</x:v>
      </x:c>
      <x:c r="J1115" s="140" t="n">
        <x:v>40</x:v>
      </x:c>
      <x:c r="K1115" s="140" t="n">
        <x:v>35</x:v>
      </x:c>
      <x:c r="L1115" s="140" t="n">
        <x:v>40</x:v>
      </x:c>
      <x:c r="M1115" s="140" t="n">
        <x:v>35</x:v>
      </x:c>
      <x:c r="N1115" s="141" t="n">
        <x:f>L1115-M1115</x:f>
        <x:v>5</x:v>
      </x:c>
      <x:c r="O1115" s="142" t="n">
        <x:f>IF(L1115&gt;0,N1115/L1115,"")</x:f>
        <x:v>0.125</x:v>
      </x:c>
      <x:c r="P1115" s="142" t="n">
        <x:f>IF(M1115&gt;0,N1115/M1115,"")</x:f>
        <x:v>0.14285714285714285</x:v>
      </x:c>
      <x:c r="Q1115" s="141" t="n">
        <x:f>ROUND(L1115*(1+'Assumptions'!$B$7)/'Assumptions'!$B$9,0)*'Assumptions'!$B$9</x:f>
        <x:v>45</x:v>
      </x:c>
      <x:c r="R1115" s="141" t="n">
        <x:f>Q1115-M1115</x:f>
        <x:v>10</x:v>
      </x:c>
      <x:c r="S1115" s="143" t="n">
        <x:f>'Assumptions'!$B$8</x:f>
        <x:v>12</x:v>
      </x:c>
      <x:c r="T1115" s="141" t="n">
        <x:f>N1115*S1115</x:f>
        <x:v>60</x:v>
      </x:c>
      <x:c r="U1115" s="139" t="str">
        <x:v>Source Valid</x:v>
      </x:c>
      <x:c r="V1115" s="139" t="str">
        <x:v>High</x:v>
      </x:c>
      <x:c r="W1115" s="147" t="str">
        <x:v>Source wholesale and buying prices retained</x:v>
      </x:c>
      <x:c r="X1115" s="139" t="str">
        <x:v>Ready</x:v>
      </x:c>
      <x:c r="Y1115" s="144" t="b">
        <x:v>1</x:v>
      </x:c>
      <x:c r="Z1115" s="139" t="str">
        <x:v>WS RATES.pdf</x:v>
      </x:c>
      <x:c r="AA1115" s="139" t="n">
        <x:v>31</x:v>
      </x:c>
      <x:c r="AB1115" s="139" t="n">
        <x:v>35</x:v>
      </x:c>
      <x:c r="AC1115" s="139" t="str">
        <x:v>NORANNI QAIDA Z65A</x:v>
      </x:c>
      <x:c r="AD1115" s="145" t="n">
        <x:v>40</x:v>
      </x:c>
      <x:c r="AE1115" s="147" t="str">
        <x:v>Merged across PDFs — Exact/source-linked match</x:v>
      </x:c>
      <x:c r="AF1115" s="147" t="str">
        <x:v>Exact WS RATES.pdf name</x:v>
      </x:c>
      <x:c r="AG1115" s="147" t="str">
        <x:v>Exact WS RATES.pdf category</x:v>
      </x:c>
      <x:c r="AH1115" s="139" t="str">
        <x:v>WS-RATES:31:35</x:v>
      </x:c>
      <x:c r="AI1115" s="146"/>
      <x:c r="AJ1115" s="146"/>
      <x:c r="AK1115" s="146"/>
      <x:c r="AL1115" s="146"/>
      <x:c r="AM1115" s="146"/>
      <x:c r="AN1115" s="147" t="str"/>
    </x:row>
    <x:row r="1116">
      <x:c r="A1116" s="139" t="str">
        <x:v>RS-001115</x:v>
      </x:c>
      <x:c r="B1116" s="147" t="str">
        <x:v>NORANNI QAIDA Z65</x:v>
      </x:c>
      <x:c r="C1116" s="139" t="str">
        <x:v>SIPARA</x:v>
      </x:c>
      <x:c r="D1116" s="139" t="str">
        <x:v>Both</x:v>
      </x:c>
      <x:c r="E1116" s="147" t="str">
        <x:v>From initial classified workbook</x:v>
      </x:c>
      <x:c r="F1116" s="139" t="str">
        <x:v>Piece</x:v>
      </x:c>
      <x:c r="G1116" s="139"/>
      <x:c r="H1116" s="139" t="str">
        <x:v>Not stated</x:v>
      </x:c>
      <x:c r="I1116" s="139" t="str">
        <x:v>PKR</x:v>
      </x:c>
      <x:c r="J1116" s="140" t="n">
        <x:v>30</x:v>
      </x:c>
      <x:c r="K1116" s="140" t="n">
        <x:v>24</x:v>
      </x:c>
      <x:c r="L1116" s="140" t="n">
        <x:v>30</x:v>
      </x:c>
      <x:c r="M1116" s="140" t="n">
        <x:v>24</x:v>
      </x:c>
      <x:c r="N1116" s="141" t="n">
        <x:f>L1116-M1116</x:f>
        <x:v>6</x:v>
      </x:c>
      <x:c r="O1116" s="142" t="n">
        <x:f>IF(L1116&gt;0,N1116/L1116,"")</x:f>
        <x:v>0.2</x:v>
      </x:c>
      <x:c r="P1116" s="142" t="n">
        <x:f>IF(M1116&gt;0,N1116/M1116,"")</x:f>
        <x:v>0.25</x:v>
      </x:c>
      <x:c r="Q1116" s="141" t="n">
        <x:f>ROUND(L1116*(1+'Assumptions'!$B$7)/'Assumptions'!$B$9,0)*'Assumptions'!$B$9</x:f>
        <x:v>35</x:v>
      </x:c>
      <x:c r="R1116" s="141" t="n">
        <x:f>Q1116-M1116</x:f>
        <x:v>11</x:v>
      </x:c>
      <x:c r="S1116" s="143" t="n">
        <x:f>'Assumptions'!$B$8</x:f>
        <x:v>12</x:v>
      </x:c>
      <x:c r="T1116" s="141" t="n">
        <x:f>N1116*S1116</x:f>
        <x:v>72</x:v>
      </x:c>
      <x:c r="U1116" s="139" t="str">
        <x:v>Source Valid</x:v>
      </x:c>
      <x:c r="V1116" s="139" t="str">
        <x:v>High</x:v>
      </x:c>
      <x:c r="W1116" s="147" t="str">
        <x:v>Source wholesale and buying prices retained</x:v>
      </x:c>
      <x:c r="X1116" s="139" t="str">
        <x:v>Ready</x:v>
      </x:c>
      <x:c r="Y1116" s="144" t="b">
        <x:v>1</x:v>
      </x:c>
      <x:c r="Z1116" s="139" t="str">
        <x:v>WS RATES.pdf</x:v>
      </x:c>
      <x:c r="AA1116" s="139" t="n">
        <x:v>31</x:v>
      </x:c>
      <x:c r="AB1116" s="139" t="n">
        <x:v>36</x:v>
      </x:c>
      <x:c r="AC1116" s="139" t="str">
        <x:v>NORANNI QAIDA Z65</x:v>
      </x:c>
      <x:c r="AD1116" s="145" t="n">
        <x:v>30</x:v>
      </x:c>
      <x:c r="AE1116" s="147" t="str">
        <x:v>Merged across PDFs — Exact/source-linked match</x:v>
      </x:c>
      <x:c r="AF1116" s="147" t="str">
        <x:v>Exact WS RATES.pdf name</x:v>
      </x:c>
      <x:c r="AG1116" s="147" t="str">
        <x:v>Exact WS RATES.pdf category</x:v>
      </x:c>
      <x:c r="AH1116" s="139" t="str">
        <x:v>WS-RATES:31:36</x:v>
      </x:c>
      <x:c r="AI1116" s="146"/>
      <x:c r="AJ1116" s="146"/>
      <x:c r="AK1116" s="146"/>
      <x:c r="AL1116" s="146"/>
      <x:c r="AM1116" s="146"/>
      <x:c r="AN1116" s="147" t="str"/>
    </x:row>
    <x:row r="1117">
      <x:c r="A1117" s="139" t="str">
        <x:v>RS-001116</x:v>
      </x:c>
      <x:c r="B1117" s="147" t="str">
        <x:v>NAMAZ BOOK FM5</x:v>
      </x:c>
      <x:c r="C1117" s="139" t="str">
        <x:v>SIPARA</x:v>
      </x:c>
      <x:c r="D1117" s="139" t="str">
        <x:v>Both</x:v>
      </x:c>
      <x:c r="E1117" s="147" t="str">
        <x:v>From initial classified workbook</x:v>
      </x:c>
      <x:c r="F1117" s="139" t="str">
        <x:v>Piece</x:v>
      </x:c>
      <x:c r="G1117" s="139"/>
      <x:c r="H1117" s="139" t="str">
        <x:v>Not stated</x:v>
      </x:c>
      <x:c r="I1117" s="139" t="str">
        <x:v>PKR</x:v>
      </x:c>
      <x:c r="J1117" s="140" t="n">
        <x:v>30</x:v>
      </x:c>
      <x:c r="K1117" s="140" t="n">
        <x:v>25</x:v>
      </x:c>
      <x:c r="L1117" s="140" t="n">
        <x:v>30</x:v>
      </x:c>
      <x:c r="M1117" s="140" t="n">
        <x:v>25</x:v>
      </x:c>
      <x:c r="N1117" s="141" t="n">
        <x:f>L1117-M1117</x:f>
        <x:v>5</x:v>
      </x:c>
      <x:c r="O1117" s="142" t="n">
        <x:f>IF(L1117&gt;0,N1117/L1117,"")</x:f>
        <x:v>0.16666666666666666</x:v>
      </x:c>
      <x:c r="P1117" s="142" t="n">
        <x:f>IF(M1117&gt;0,N1117/M1117,"")</x:f>
        <x:v>0.2</x:v>
      </x:c>
      <x:c r="Q1117" s="141" t="n">
        <x:f>ROUND(L1117*(1+'Assumptions'!$B$7)/'Assumptions'!$B$9,0)*'Assumptions'!$B$9</x:f>
        <x:v>35</x:v>
      </x:c>
      <x:c r="R1117" s="141" t="n">
        <x:f>Q1117-M1117</x:f>
        <x:v>10</x:v>
      </x:c>
      <x:c r="S1117" s="143" t="n">
        <x:f>'Assumptions'!$B$8</x:f>
        <x:v>12</x:v>
      </x:c>
      <x:c r="T1117" s="141" t="n">
        <x:f>N1117*S1117</x:f>
        <x:v>60</x:v>
      </x:c>
      <x:c r="U1117" s="139" t="str">
        <x:v>Source Valid</x:v>
      </x:c>
      <x:c r="V1117" s="139" t="str">
        <x:v>High</x:v>
      </x:c>
      <x:c r="W1117" s="147" t="str">
        <x:v>Source wholesale and buying prices retained</x:v>
      </x:c>
      <x:c r="X1117" s="139" t="str">
        <x:v>Ready</x:v>
      </x:c>
      <x:c r="Y1117" s="144" t="b">
        <x:v>1</x:v>
      </x:c>
      <x:c r="Z1117" s="139" t="str">
        <x:v>WS RATES.pdf</x:v>
      </x:c>
      <x:c r="AA1117" s="139" t="n">
        <x:v>31</x:v>
      </x:c>
      <x:c r="AB1117" s="139" t="n">
        <x:v>37</x:v>
      </x:c>
      <x:c r="AC1117" s="139" t="str">
        <x:v>NAMAZ BOOK FM5</x:v>
      </x:c>
      <x:c r="AD1117" s="145" t="n">
        <x:v>30</x:v>
      </x:c>
      <x:c r="AE1117" s="147" t="str">
        <x:v>Merged across PDFs — Exact/source-linked match</x:v>
      </x:c>
      <x:c r="AF1117" s="147" t="str">
        <x:v>Exact WS RATES.pdf name</x:v>
      </x:c>
      <x:c r="AG1117" s="147" t="str">
        <x:v>Exact WS RATES.pdf category</x:v>
      </x:c>
      <x:c r="AH1117" s="139" t="str">
        <x:v>WS-RATES:31:37</x:v>
      </x:c>
      <x:c r="AI1117" s="146"/>
      <x:c r="AJ1117" s="146"/>
      <x:c r="AK1117" s="146"/>
      <x:c r="AL1117" s="146"/>
      <x:c r="AM1117" s="146"/>
      <x:c r="AN1117" s="147" t="str"/>
    </x:row>
    <x:row r="1118">
      <x:c r="A1118" s="139" t="str">
        <x:v>RS-001117</x:v>
      </x:c>
      <x:c r="B1118" s="147" t="str">
        <x:v>SURAH MUZAMIL S12B</x:v>
      </x:c>
      <x:c r="C1118" s="139" t="str">
        <x:v>SIPARA</x:v>
      </x:c>
      <x:c r="D1118" s="139" t="str">
        <x:v>Both</x:v>
      </x:c>
      <x:c r="E1118" s="147" t="str">
        <x:v>From initial classified workbook</x:v>
      </x:c>
      <x:c r="F1118" s="139" t="str">
        <x:v>Piece</x:v>
      </x:c>
      <x:c r="G1118" s="139"/>
      <x:c r="H1118" s="139" t="str">
        <x:v>Not stated</x:v>
      </x:c>
      <x:c r="I1118" s="139" t="str">
        <x:v>PKR</x:v>
      </x:c>
      <x:c r="J1118" s="140" t="n">
        <x:v>35</x:v>
      </x:c>
      <x:c r="K1118" s="140" t="n">
        <x:v>31</x:v>
      </x:c>
      <x:c r="L1118" s="140" t="n">
        <x:v>35</x:v>
      </x:c>
      <x:c r="M1118" s="140" t="n">
        <x:v>31</x:v>
      </x:c>
      <x:c r="N1118" s="141" t="n">
        <x:f>L1118-M1118</x:f>
        <x:v>4</x:v>
      </x:c>
      <x:c r="O1118" s="142" t="n">
        <x:f>IF(L1118&gt;0,N1118/L1118,"")</x:f>
        <x:v>0.11428571428571428</x:v>
      </x:c>
      <x:c r="P1118" s="142" t="n">
        <x:f>IF(M1118&gt;0,N1118/M1118,"")</x:f>
        <x:v>0.12903225806451613</x:v>
      </x:c>
      <x:c r="Q1118" s="141" t="n">
        <x:f>ROUND(L1118*(1+'Assumptions'!$B$7)/'Assumptions'!$B$9,0)*'Assumptions'!$B$9</x:f>
        <x:v>40</x:v>
      </x:c>
      <x:c r="R1118" s="141" t="n">
        <x:f>Q1118-M1118</x:f>
        <x:v>9</x:v>
      </x:c>
      <x:c r="S1118" s="143" t="n">
        <x:f>'Assumptions'!$B$8</x:f>
        <x:v>12</x:v>
      </x:c>
      <x:c r="T1118" s="141" t="n">
        <x:f>N1118*S1118</x:f>
        <x:v>48</x:v>
      </x:c>
      <x:c r="U1118" s="139" t="str">
        <x:v>Source Valid</x:v>
      </x:c>
      <x:c r="V1118" s="139" t="str">
        <x:v>High</x:v>
      </x:c>
      <x:c r="W1118" s="147" t="str">
        <x:v>Source wholesale and buying prices retained</x:v>
      </x:c>
      <x:c r="X1118" s="139" t="str">
        <x:v>Ready</x:v>
      </x:c>
      <x:c r="Y1118" s="144" t="b">
        <x:v>1</x:v>
      </x:c>
      <x:c r="Z1118" s="139" t="str">
        <x:v>WS RATES.pdf</x:v>
      </x:c>
      <x:c r="AA1118" s="139" t="n">
        <x:v>32</x:v>
      </x:c>
      <x:c r="AB1118" s="139" t="n">
        <x:v>2</x:v>
      </x:c>
      <x:c r="AC1118" s="139" t="str">
        <x:v>SURAH MUZAMIL S12B</x:v>
      </x:c>
      <x:c r="AD1118" s="145" t="n">
        <x:v>35</x:v>
      </x:c>
      <x:c r="AE1118" s="147" t="str">
        <x:v>Merged across PDFs — Exact/source-linked match</x:v>
      </x:c>
      <x:c r="AF1118" s="147" t="str">
        <x:v>Exact WS RATES.pdf name</x:v>
      </x:c>
      <x:c r="AG1118" s="147" t="str">
        <x:v>Exact WS RATES.pdf category</x:v>
      </x:c>
      <x:c r="AH1118" s="139" t="str">
        <x:v>WS-RATES:32:2</x:v>
      </x:c>
      <x:c r="AI1118" s="146"/>
      <x:c r="AJ1118" s="146"/>
      <x:c r="AK1118" s="146"/>
      <x:c r="AL1118" s="146"/>
      <x:c r="AM1118" s="146"/>
      <x:c r="AN1118" s="147" t="str"/>
    </x:row>
    <x:row r="1119">
      <x:c r="A1119" s="139" t="str">
        <x:v>RS-001118</x:v>
      </x:c>
      <x:c r="B1119" s="147" t="str">
        <x:v>PUNJ SUURAH Z80</x:v>
      </x:c>
      <x:c r="C1119" s="139" t="str">
        <x:v>SIPARA</x:v>
      </x:c>
      <x:c r="D1119" s="139" t="str">
        <x:v>Both</x:v>
      </x:c>
      <x:c r="E1119" s="147" t="str">
        <x:v>From initial classified workbook</x:v>
      </x:c>
      <x:c r="F1119" s="139" t="str">
        <x:v>Piece</x:v>
      </x:c>
      <x:c r="G1119" s="139"/>
      <x:c r="H1119" s="139" t="str">
        <x:v>Not stated</x:v>
      </x:c>
      <x:c r="I1119" s="139" t="str">
        <x:v>PKR</x:v>
      </x:c>
      <x:c r="J1119" s="140" t="n">
        <x:v>160</x:v>
      </x:c>
      <x:c r="K1119" s="140" t="n">
        <x:v>40</x:v>
      </x:c>
      <x:c r="L1119" s="140" t="n">
        <x:v>160</x:v>
      </x:c>
      <x:c r="M1119" s="140" t="n">
        <x:v>40</x:v>
      </x:c>
      <x:c r="N1119" s="141" t="n">
        <x:f>L1119-M1119</x:f>
        <x:v>120</x:v>
      </x:c>
      <x:c r="O1119" s="142" t="n">
        <x:f>IF(L1119&gt;0,N1119/L1119,"")</x:f>
        <x:v>0.75</x:v>
      </x:c>
      <x:c r="P1119" s="142" t="n">
        <x:f>IF(M1119&gt;0,N1119/M1119,"")</x:f>
        <x:v>3</x:v>
      </x:c>
      <x:c r="Q1119" s="141" t="n">
        <x:f>ROUND(L1119*(1+'Assumptions'!$B$7)/'Assumptions'!$B$9,0)*'Assumptions'!$B$9</x:f>
        <x:v>175</x:v>
      </x:c>
      <x:c r="R1119" s="141" t="n">
        <x:f>Q1119-M1119</x:f>
        <x:v>135</x:v>
      </x:c>
      <x:c r="S1119" s="143" t="n">
        <x:f>'Assumptions'!$B$8</x:f>
        <x:v>12</x:v>
      </x:c>
      <x:c r="T1119" s="141" t="n">
        <x:f>N1119*S1119</x:f>
        <x:v>1440</x:v>
      </x:c>
      <x:c r="U1119" s="139" t="str">
        <x:v>Source Valid</x:v>
      </x:c>
      <x:c r="V1119" s="139" t="str">
        <x:v>High</x:v>
      </x:c>
      <x:c r="W1119" s="147" t="str">
        <x:v>Source wholesale and buying prices retained</x:v>
      </x:c>
      <x:c r="X1119" s="139" t="str">
        <x:v>Ready</x:v>
      </x:c>
      <x:c r="Y1119" s="144" t="b">
        <x:v>1</x:v>
      </x:c>
      <x:c r="Z1119" s="139" t="str">
        <x:v>WS RATES.pdf</x:v>
      </x:c>
      <x:c r="AA1119" s="139" t="n">
        <x:v>32</x:v>
      </x:c>
      <x:c r="AB1119" s="139" t="n">
        <x:v>3</x:v>
      </x:c>
      <x:c r="AC1119" s="139" t="str">
        <x:v>PUNJ SUURAH Z80</x:v>
      </x:c>
      <x:c r="AD1119" s="145" t="n">
        <x:v>160</x:v>
      </x:c>
      <x:c r="AE1119" s="147" t="str">
        <x:v>Merged across PDFs — Exact/source-linked match</x:v>
      </x:c>
      <x:c r="AF1119" s="147" t="str">
        <x:v>Exact WS RATES.pdf name</x:v>
      </x:c>
      <x:c r="AG1119" s="147" t="str">
        <x:v>Exact WS RATES.pdf category</x:v>
      </x:c>
      <x:c r="AH1119" s="139" t="str">
        <x:v>WS-RATES:32:3</x:v>
      </x:c>
      <x:c r="AI1119" s="146"/>
      <x:c r="AJ1119" s="146"/>
      <x:c r="AK1119" s="146"/>
      <x:c r="AL1119" s="146"/>
      <x:c r="AM1119" s="146"/>
      <x:c r="AN1119" s="147" t="str"/>
    </x:row>
    <x:row r="1120">
      <x:c r="A1120" s="139" t="str">
        <x:v>RS-001119</x:v>
      </x:c>
      <x:c r="B1120" s="147" t="str">
        <x:v>MANZIL BOOK Z75</x:v>
      </x:c>
      <x:c r="C1120" s="139" t="str">
        <x:v>SIPARA</x:v>
      </x:c>
      <x:c r="D1120" s="139" t="str">
        <x:v>Both</x:v>
      </x:c>
      <x:c r="E1120" s="147" t="str">
        <x:v>From initial classified workbook</x:v>
      </x:c>
      <x:c r="F1120" s="139" t="str">
        <x:v>Piece</x:v>
      </x:c>
      <x:c r="G1120" s="139"/>
      <x:c r="H1120" s="139" t="str">
        <x:v>Not stated</x:v>
      </x:c>
      <x:c r="I1120" s="139" t="str">
        <x:v>PKR</x:v>
      </x:c>
      <x:c r="J1120" s="140" t="n">
        <x:v>45</x:v>
      </x:c>
      <x:c r="K1120" s="140" t="n">
        <x:v>40</x:v>
      </x:c>
      <x:c r="L1120" s="140" t="n">
        <x:v>45</x:v>
      </x:c>
      <x:c r="M1120" s="140" t="n">
        <x:v>40</x:v>
      </x:c>
      <x:c r="N1120" s="141" t="n">
        <x:f>L1120-M1120</x:f>
        <x:v>5</x:v>
      </x:c>
      <x:c r="O1120" s="142" t="n">
        <x:f>IF(L1120&gt;0,N1120/L1120,"")</x:f>
        <x:v>0.1111111111111111</x:v>
      </x:c>
      <x:c r="P1120" s="142" t="n">
        <x:f>IF(M1120&gt;0,N1120/M1120,"")</x:f>
        <x:v>0.125</x:v>
      </x:c>
      <x:c r="Q1120" s="141" t="n">
        <x:f>ROUND(L1120*(1+'Assumptions'!$B$7)/'Assumptions'!$B$9,0)*'Assumptions'!$B$9</x:f>
        <x:v>50</x:v>
      </x:c>
      <x:c r="R1120" s="141" t="n">
        <x:f>Q1120-M1120</x:f>
        <x:v>10</x:v>
      </x:c>
      <x:c r="S1120" s="143" t="n">
        <x:f>'Assumptions'!$B$8</x:f>
        <x:v>12</x:v>
      </x:c>
      <x:c r="T1120" s="141" t="n">
        <x:f>N1120*S1120</x:f>
        <x:v>60</x:v>
      </x:c>
      <x:c r="U1120" s="139" t="str">
        <x:v>Source Valid</x:v>
      </x:c>
      <x:c r="V1120" s="139" t="str">
        <x:v>High</x:v>
      </x:c>
      <x:c r="W1120" s="147" t="str">
        <x:v>Source wholesale and buying prices retained</x:v>
      </x:c>
      <x:c r="X1120" s="139" t="str">
        <x:v>Ready</x:v>
      </x:c>
      <x:c r="Y1120" s="144" t="b">
        <x:v>1</x:v>
      </x:c>
      <x:c r="Z1120" s="139" t="str">
        <x:v>WS RATES.pdf</x:v>
      </x:c>
      <x:c r="AA1120" s="139" t="n">
        <x:v>32</x:v>
      </x:c>
      <x:c r="AB1120" s="139" t="n">
        <x:v>4</x:v>
      </x:c>
      <x:c r="AC1120" s="139" t="str">
        <x:v>MANZIL BOOK Z75</x:v>
      </x:c>
      <x:c r="AD1120" s="145" t="n">
        <x:v>45</x:v>
      </x:c>
      <x:c r="AE1120" s="147" t="str">
        <x:v>Merged across PDFs — Exact/source-linked match</x:v>
      </x:c>
      <x:c r="AF1120" s="147" t="str">
        <x:v>Exact WS RATES.pdf name</x:v>
      </x:c>
      <x:c r="AG1120" s="147" t="str">
        <x:v>Exact WS RATES.pdf category</x:v>
      </x:c>
      <x:c r="AH1120" s="139" t="str">
        <x:v>WS-RATES:32:4</x:v>
      </x:c>
      <x:c r="AI1120" s="146"/>
      <x:c r="AJ1120" s="146"/>
      <x:c r="AK1120" s="146"/>
      <x:c r="AL1120" s="146"/>
      <x:c r="AM1120" s="146"/>
      <x:c r="AN1120" s="147" t="str"/>
    </x:row>
    <x:row r="1121">
      <x:c r="A1121" s="139" t="str">
        <x:v>RS-001120</x:v>
      </x:c>
      <x:c r="B1121" s="147" t="str">
        <x:v>DUA BOOK PS5</x:v>
      </x:c>
      <x:c r="C1121" s="139" t="str">
        <x:v>SIPARA</x:v>
      </x:c>
      <x:c r="D1121" s="139" t="str">
        <x:v>Both</x:v>
      </x:c>
      <x:c r="E1121" s="147" t="str">
        <x:v>From initial classified workbook</x:v>
      </x:c>
      <x:c r="F1121" s="139" t="str">
        <x:v>Piece</x:v>
      </x:c>
      <x:c r="G1121" s="139"/>
      <x:c r="H1121" s="139" t="str">
        <x:v>Not stated</x:v>
      </x:c>
      <x:c r="I1121" s="139" t="str">
        <x:v>PKR</x:v>
      </x:c>
      <x:c r="J1121" s="140" t="n">
        <x:v>40</x:v>
      </x:c>
      <x:c r="K1121" s="140" t="n">
        <x:v>36</x:v>
      </x:c>
      <x:c r="L1121" s="140" t="n">
        <x:v>40</x:v>
      </x:c>
      <x:c r="M1121" s="140" t="n">
        <x:v>36</x:v>
      </x:c>
      <x:c r="N1121" s="141" t="n">
        <x:f>L1121-M1121</x:f>
        <x:v>4</x:v>
      </x:c>
      <x:c r="O1121" s="142" t="n">
        <x:f>IF(L1121&gt;0,N1121/L1121,"")</x:f>
        <x:v>0.1</x:v>
      </x:c>
      <x:c r="P1121" s="142" t="n">
        <x:f>IF(M1121&gt;0,N1121/M1121,"")</x:f>
        <x:v>0.1111111111111111</x:v>
      </x:c>
      <x:c r="Q1121" s="141" t="n">
        <x:f>ROUND(L1121*(1+'Assumptions'!$B$7)/'Assumptions'!$B$9,0)*'Assumptions'!$B$9</x:f>
        <x:v>45</x:v>
      </x:c>
      <x:c r="R1121" s="141" t="n">
        <x:f>Q1121-M1121</x:f>
        <x:v>9</x:v>
      </x:c>
      <x:c r="S1121" s="143" t="n">
        <x:f>'Assumptions'!$B$8</x:f>
        <x:v>12</x:v>
      </x:c>
      <x:c r="T1121" s="141" t="n">
        <x:f>N1121*S1121</x:f>
        <x:v>48</x:v>
      </x:c>
      <x:c r="U1121" s="139" t="str">
        <x:v>Source Valid</x:v>
      </x:c>
      <x:c r="V1121" s="139" t="str">
        <x:v>High</x:v>
      </x:c>
      <x:c r="W1121" s="147" t="str">
        <x:v>Source wholesale and buying prices retained</x:v>
      </x:c>
      <x:c r="X1121" s="139" t="str">
        <x:v>Ready</x:v>
      </x:c>
      <x:c r="Y1121" s="144" t="b">
        <x:v>1</x:v>
      </x:c>
      <x:c r="Z1121" s="139" t="str">
        <x:v>WS RATES.pdf</x:v>
      </x:c>
      <x:c r="AA1121" s="139" t="n">
        <x:v>32</x:v>
      </x:c>
      <x:c r="AB1121" s="139" t="n">
        <x:v>5</x:v>
      </x:c>
      <x:c r="AC1121" s="139" t="str">
        <x:v>DUA BOOK PS5</x:v>
      </x:c>
      <x:c r="AD1121" s="145" t="n">
        <x:v>40</x:v>
      </x:c>
      <x:c r="AE1121" s="147" t="str">
        <x:v>Merged across PDFs — Exact/source-linked match</x:v>
      </x:c>
      <x:c r="AF1121" s="147" t="str">
        <x:v>Exact WS RATES.pdf name</x:v>
      </x:c>
      <x:c r="AG1121" s="147" t="str">
        <x:v>Exact WS RATES.pdf category</x:v>
      </x:c>
      <x:c r="AH1121" s="139" t="str">
        <x:v>WS-RATES:32:5</x:v>
      </x:c>
      <x:c r="AI1121" s="146"/>
      <x:c r="AJ1121" s="146"/>
      <x:c r="AK1121" s="146"/>
      <x:c r="AL1121" s="146"/>
      <x:c r="AM1121" s="146"/>
      <x:c r="AN1121" s="147" t="str"/>
    </x:row>
    <x:row r="1122">
      <x:c r="A1122" s="139" t="str">
        <x:v>RS-001121</x:v>
      </x:c>
      <x:c r="B1122" s="147" t="str">
        <x:v>SURAH AL NOOR S20</x:v>
      </x:c>
      <x:c r="C1122" s="139" t="str">
        <x:v>SIPARA</x:v>
      </x:c>
      <x:c r="D1122" s="139" t="str">
        <x:v>Both</x:v>
      </x:c>
      <x:c r="E1122" s="147" t="str">
        <x:v>From initial classified workbook</x:v>
      </x:c>
      <x:c r="F1122" s="139" t="str">
        <x:v>Piece</x:v>
      </x:c>
      <x:c r="G1122" s="139"/>
      <x:c r="H1122" s="139" t="str">
        <x:v>Not stated</x:v>
      </x:c>
      <x:c r="I1122" s="139" t="str">
        <x:v>PKR</x:v>
      </x:c>
      <x:c r="J1122" s="140" t="n">
        <x:v>25</x:v>
      </x:c>
      <x:c r="K1122" s="140" t="n">
        <x:v>22.5</x:v>
      </x:c>
      <x:c r="L1122" s="140" t="n">
        <x:v>25</x:v>
      </x:c>
      <x:c r="M1122" s="140" t="n">
        <x:v>22.5</x:v>
      </x:c>
      <x:c r="N1122" s="141" t="n">
        <x:f>L1122-M1122</x:f>
        <x:v>2.5</x:v>
      </x:c>
      <x:c r="O1122" s="142" t="n">
        <x:f>IF(L1122&gt;0,N1122/L1122,"")</x:f>
        <x:v>0.1</x:v>
      </x:c>
      <x:c r="P1122" s="142" t="n">
        <x:f>IF(M1122&gt;0,N1122/M1122,"")</x:f>
        <x:v>0.1111111111111111</x:v>
      </x:c>
      <x:c r="Q1122" s="141" t="n">
        <x:f>ROUND(L1122*(1+'Assumptions'!$B$7)/'Assumptions'!$B$9,0)*'Assumptions'!$B$9</x:f>
        <x:v>30</x:v>
      </x:c>
      <x:c r="R1122" s="141" t="n">
        <x:f>Q1122-M1122</x:f>
        <x:v>7.5</x:v>
      </x:c>
      <x:c r="S1122" s="143" t="n">
        <x:f>'Assumptions'!$B$8</x:f>
        <x:v>12</x:v>
      </x:c>
      <x:c r="T1122" s="141" t="n">
        <x:f>N1122*S1122</x:f>
        <x:v>30</x:v>
      </x:c>
      <x:c r="U1122" s="139" t="str">
        <x:v>Source Valid</x:v>
      </x:c>
      <x:c r="V1122" s="139" t="str">
        <x:v>High</x:v>
      </x:c>
      <x:c r="W1122" s="147" t="str">
        <x:v>Source wholesale and buying prices retained</x:v>
      </x:c>
      <x:c r="X1122" s="139" t="str">
        <x:v>Ready</x:v>
      </x:c>
      <x:c r="Y1122" s="144" t="b">
        <x:v>1</x:v>
      </x:c>
      <x:c r="Z1122" s="139" t="str">
        <x:v>WS RATES.pdf</x:v>
      </x:c>
      <x:c r="AA1122" s="139" t="n">
        <x:v>32</x:v>
      </x:c>
      <x:c r="AB1122" s="139" t="n">
        <x:v>6</x:v>
      </x:c>
      <x:c r="AC1122" s="139" t="str">
        <x:v>SURAH AL NOOR S20</x:v>
      </x:c>
      <x:c r="AD1122" s="145" t="n">
        <x:v>25</x:v>
      </x:c>
      <x:c r="AE1122" s="147" t="str">
        <x:v>Merged across PDFs — Exact/source-linked match</x:v>
      </x:c>
      <x:c r="AF1122" s="147" t="str">
        <x:v>Exact WS RATES.pdf name</x:v>
      </x:c>
      <x:c r="AG1122" s="147" t="str">
        <x:v>Exact WS RATES.pdf category</x:v>
      </x:c>
      <x:c r="AH1122" s="139" t="str">
        <x:v>WS-RATES:32:6</x:v>
      </x:c>
      <x:c r="AI1122" s="146"/>
      <x:c r="AJ1122" s="146"/>
      <x:c r="AK1122" s="146"/>
      <x:c r="AL1122" s="146"/>
      <x:c r="AM1122" s="146"/>
      <x:c r="AN1122" s="147" t="str"/>
    </x:row>
    <x:row r="1123">
      <x:c r="A1123" s="139" t="str">
        <x:v>RS-001122</x:v>
      </x:c>
      <x:c r="B1123" s="147" t="str">
        <x:v>SURAH KAHAF S1</x:v>
      </x:c>
      <x:c r="C1123" s="139" t="str">
        <x:v>SIPARA</x:v>
      </x:c>
      <x:c r="D1123" s="139" t="str">
        <x:v>Both</x:v>
      </x:c>
      <x:c r="E1123" s="147" t="str">
        <x:v>From initial classified workbook</x:v>
      </x:c>
      <x:c r="F1123" s="139" t="str">
        <x:v>Piece</x:v>
      </x:c>
      <x:c r="G1123" s="139"/>
      <x:c r="H1123" s="139" t="str">
        <x:v>Not stated</x:v>
      </x:c>
      <x:c r="I1123" s="139" t="str">
        <x:v>PKR</x:v>
      </x:c>
      <x:c r="J1123" s="140" t="n">
        <x:v>40</x:v>
      </x:c>
      <x:c r="K1123" s="140" t="n">
        <x:v>36</x:v>
      </x:c>
      <x:c r="L1123" s="140" t="n">
        <x:v>40</x:v>
      </x:c>
      <x:c r="M1123" s="140" t="n">
        <x:v>36</x:v>
      </x:c>
      <x:c r="N1123" s="141" t="n">
        <x:f>L1123-M1123</x:f>
        <x:v>4</x:v>
      </x:c>
      <x:c r="O1123" s="142" t="n">
        <x:f>IF(L1123&gt;0,N1123/L1123,"")</x:f>
        <x:v>0.1</x:v>
      </x:c>
      <x:c r="P1123" s="142" t="n">
        <x:f>IF(M1123&gt;0,N1123/M1123,"")</x:f>
        <x:v>0.1111111111111111</x:v>
      </x:c>
      <x:c r="Q1123" s="141" t="n">
        <x:f>ROUND(L1123*(1+'Assumptions'!$B$7)/'Assumptions'!$B$9,0)*'Assumptions'!$B$9</x:f>
        <x:v>45</x:v>
      </x:c>
      <x:c r="R1123" s="141" t="n">
        <x:f>Q1123-M1123</x:f>
        <x:v>9</x:v>
      </x:c>
      <x:c r="S1123" s="143" t="n">
        <x:f>'Assumptions'!$B$8</x:f>
        <x:v>12</x:v>
      </x:c>
      <x:c r="T1123" s="141" t="n">
        <x:f>N1123*S1123</x:f>
        <x:v>48</x:v>
      </x:c>
      <x:c r="U1123" s="139" t="str">
        <x:v>Source Valid</x:v>
      </x:c>
      <x:c r="V1123" s="139" t="str">
        <x:v>High</x:v>
      </x:c>
      <x:c r="W1123" s="147" t="str">
        <x:v>Source wholesale and buying prices retained</x:v>
      </x:c>
      <x:c r="X1123" s="139" t="str">
        <x:v>Ready</x:v>
      </x:c>
      <x:c r="Y1123" s="144" t="b">
        <x:v>1</x:v>
      </x:c>
      <x:c r="Z1123" s="139" t="str">
        <x:v>WS RATES.pdf</x:v>
      </x:c>
      <x:c r="AA1123" s="139" t="n">
        <x:v>32</x:v>
      </x:c>
      <x:c r="AB1123" s="139" t="n">
        <x:v>7</x:v>
      </x:c>
      <x:c r="AC1123" s="139" t="str">
        <x:v>SURAH KAHAF S1</x:v>
      </x:c>
      <x:c r="AD1123" s="145" t="n">
        <x:v>40</x:v>
      </x:c>
      <x:c r="AE1123" s="147" t="str">
        <x:v>Merged across PDFs — Exact/source-linked match</x:v>
      </x:c>
      <x:c r="AF1123" s="147" t="str">
        <x:v>Exact WS RATES.pdf name</x:v>
      </x:c>
      <x:c r="AG1123" s="147" t="str">
        <x:v>Exact WS RATES.pdf category</x:v>
      </x:c>
      <x:c r="AH1123" s="139" t="str">
        <x:v>WS-RATES:32:7</x:v>
      </x:c>
      <x:c r="AI1123" s="146"/>
      <x:c r="AJ1123" s="146"/>
      <x:c r="AK1123" s="146"/>
      <x:c r="AL1123" s="146"/>
      <x:c r="AM1123" s="146"/>
      <x:c r="AN1123" s="147" t="str"/>
    </x:row>
    <x:row r="1124">
      <x:c r="A1124" s="139" t="str">
        <x:v>RS-001123</x:v>
      </x:c>
      <x:c r="B1124" s="147" t="str">
        <x:v>SURAH E MULK S10</x:v>
      </x:c>
      <x:c r="C1124" s="139" t="str">
        <x:v>SIPARA</x:v>
      </x:c>
      <x:c r="D1124" s="139" t="str">
        <x:v>Both</x:v>
      </x:c>
      <x:c r="E1124" s="147" t="str">
        <x:v>From initial classified workbook</x:v>
      </x:c>
      <x:c r="F1124" s="139" t="str">
        <x:v>Piece</x:v>
      </x:c>
      <x:c r="G1124" s="139"/>
      <x:c r="H1124" s="139" t="str">
        <x:v>Not stated</x:v>
      </x:c>
      <x:c r="I1124" s="139" t="str">
        <x:v>PKR</x:v>
      </x:c>
      <x:c r="J1124" s="140" t="n">
        <x:v>25</x:v>
      </x:c>
      <x:c r="K1124" s="140" t="n">
        <x:v>22.5</x:v>
      </x:c>
      <x:c r="L1124" s="140" t="n">
        <x:v>25</x:v>
      </x:c>
      <x:c r="M1124" s="140" t="n">
        <x:v>22.5</x:v>
      </x:c>
      <x:c r="N1124" s="141" t="n">
        <x:f>L1124-M1124</x:f>
        <x:v>2.5</x:v>
      </x:c>
      <x:c r="O1124" s="142" t="n">
        <x:f>IF(L1124&gt;0,N1124/L1124,"")</x:f>
        <x:v>0.1</x:v>
      </x:c>
      <x:c r="P1124" s="142" t="n">
        <x:f>IF(M1124&gt;0,N1124/M1124,"")</x:f>
        <x:v>0.1111111111111111</x:v>
      </x:c>
      <x:c r="Q1124" s="141" t="n">
        <x:f>ROUND(L1124*(1+'Assumptions'!$B$7)/'Assumptions'!$B$9,0)*'Assumptions'!$B$9</x:f>
        <x:v>30</x:v>
      </x:c>
      <x:c r="R1124" s="141" t="n">
        <x:f>Q1124-M1124</x:f>
        <x:v>7.5</x:v>
      </x:c>
      <x:c r="S1124" s="143" t="n">
        <x:f>'Assumptions'!$B$8</x:f>
        <x:v>12</x:v>
      </x:c>
      <x:c r="T1124" s="141" t="n">
        <x:f>N1124*S1124</x:f>
        <x:v>30</x:v>
      </x:c>
      <x:c r="U1124" s="139" t="str">
        <x:v>Source Valid</x:v>
      </x:c>
      <x:c r="V1124" s="139" t="str">
        <x:v>High</x:v>
      </x:c>
      <x:c r="W1124" s="147" t="str">
        <x:v>Source wholesale and buying prices retained</x:v>
      </x:c>
      <x:c r="X1124" s="139" t="str">
        <x:v>Ready</x:v>
      </x:c>
      <x:c r="Y1124" s="144" t="b">
        <x:v>1</x:v>
      </x:c>
      <x:c r="Z1124" s="139" t="str">
        <x:v>WS RATES.pdf</x:v>
      </x:c>
      <x:c r="AA1124" s="139" t="n">
        <x:v>32</x:v>
      </x:c>
      <x:c r="AB1124" s="139" t="n">
        <x:v>8</x:v>
      </x:c>
      <x:c r="AC1124" s="139" t="str">
        <x:v>SURAH E MULK S10</x:v>
      </x:c>
      <x:c r="AD1124" s="145" t="n">
        <x:v>25</x:v>
      </x:c>
      <x:c r="AE1124" s="147" t="str">
        <x:v>Merged across PDFs — Exact/source-linked match</x:v>
      </x:c>
      <x:c r="AF1124" s="147" t="str">
        <x:v>Exact WS RATES.pdf name</x:v>
      </x:c>
      <x:c r="AG1124" s="147" t="str">
        <x:v>Exact WS RATES.pdf category</x:v>
      </x:c>
      <x:c r="AH1124" s="139" t="str">
        <x:v>WS-RATES:32:8</x:v>
      </x:c>
      <x:c r="AI1124" s="146"/>
      <x:c r="AJ1124" s="146"/>
      <x:c r="AK1124" s="146"/>
      <x:c r="AL1124" s="146"/>
      <x:c r="AM1124" s="146"/>
      <x:c r="AN1124" s="147" t="str"/>
    </x:row>
    <x:row r="1125">
      <x:c r="A1125" s="139" t="str">
        <x:v>RS-001124</x:v>
      </x:c>
      <x:c r="B1125" s="147" t="str">
        <x:v>SIPARA 292</x:v>
      </x:c>
      <x:c r="C1125" s="139" t="str">
        <x:v>SIPARA</x:v>
      </x:c>
      <x:c r="D1125" s="139" t="str">
        <x:v>Both</x:v>
      </x:c>
      <x:c r="E1125" s="147" t="str">
        <x:v>From initial classified workbook</x:v>
      </x:c>
      <x:c r="F1125" s="139" t="str">
        <x:v>Piece</x:v>
      </x:c>
      <x:c r="G1125" s="139"/>
      <x:c r="H1125" s="139" t="str">
        <x:v>Not stated</x:v>
      </x:c>
      <x:c r="I1125" s="139" t="str">
        <x:v>PKR</x:v>
      </x:c>
      <x:c r="J1125" s="140" t="n">
        <x:v>75</x:v>
      </x:c>
      <x:c r="K1125" s="140" t="n">
        <x:v>66.9353169469599</x:v>
      </x:c>
      <x:c r="L1125" s="140" t="n">
        <x:v>75</x:v>
      </x:c>
      <x:c r="M1125" s="140" t="n">
        <x:v>66.9353169469599</x:v>
      </x:c>
      <x:c r="N1125" s="141" t="n">
        <x:f>L1125-M1125</x:f>
        <x:v>8.064683053040099</x:v>
      </x:c>
      <x:c r="O1125" s="142" t="n">
        <x:f>IF(L1125&gt;0,N1125/L1125,"")</x:f>
        <x:v>0.10752910737386799</x:v>
      </x:c>
      <x:c r="P1125" s="142" t="n">
        <x:f>IF(M1125&gt;0,N1125/M1125,"")</x:f>
        <x:v>0.12048472198063424</x:v>
      </x:c>
      <x:c r="Q1125" s="141" t="n">
        <x:f>ROUND(L1125*(1+'Assumptions'!$B$7)/'Assumptions'!$B$9,0)*'Assumptions'!$B$9</x:f>
        <x:v>85</x:v>
      </x:c>
      <x:c r="R1125" s="141" t="n">
        <x:f>Q1125-M1125</x:f>
        <x:v>18.0646830530401</x:v>
      </x:c>
      <x:c r="S1125" s="143" t="n">
        <x:f>'Assumptions'!$B$8</x:f>
        <x:v>12</x:v>
      </x:c>
      <x:c r="T1125" s="141" t="n">
        <x:f>N1125*S1125</x:f>
        <x:v>96.77619663648119</x:v>
      </x:c>
      <x:c r="U1125" s="139" t="str">
        <x:v>Source Valid</x:v>
      </x:c>
      <x:c r="V1125" s="139" t="str">
        <x:v>High</x:v>
      </x:c>
      <x:c r="W1125" s="147" t="str">
        <x:v>Source wholesale and buying prices retained</x:v>
      </x:c>
      <x:c r="X1125" s="139" t="str">
        <x:v>Ready</x:v>
      </x:c>
      <x:c r="Y1125" s="144" t="b">
        <x:v>1</x:v>
      </x:c>
      <x:c r="Z1125" s="139" t="str">
        <x:v>WS RATES.pdf</x:v>
      </x:c>
      <x:c r="AA1125" s="139" t="n">
        <x:v>32</x:v>
      </x:c>
      <x:c r="AB1125" s="139" t="n">
        <x:v>9</x:v>
      </x:c>
      <x:c r="AC1125" s="139" t="str">
        <x:v>SIPARA 292</x:v>
      </x:c>
      <x:c r="AD1125" s="145" t="n">
        <x:v>75</x:v>
      </x:c>
      <x:c r="AE1125" s="147" t="str">
        <x:v>Merged across PDFs — Exact/source-linked match</x:v>
      </x:c>
      <x:c r="AF1125" s="147" t="str">
        <x:v>Exact WS RATES.pdf name</x:v>
      </x:c>
      <x:c r="AG1125" s="147" t="str">
        <x:v>Exact WS RATES.pdf category</x:v>
      </x:c>
      <x:c r="AH1125" s="139" t="str">
        <x:v>WS-RATES:32:9</x:v>
      </x:c>
      <x:c r="AI1125" s="146"/>
      <x:c r="AJ1125" s="146"/>
      <x:c r="AK1125" s="146"/>
      <x:c r="AL1125" s="146"/>
      <x:c r="AM1125" s="146"/>
      <x:c r="AN1125" s="147" t="str"/>
    </x:row>
    <x:row r="1126">
      <x:c r="A1126" s="139" t="str">
        <x:v>RS-001125</x:v>
      </x:c>
      <x:c r="B1126" s="147" t="str">
        <x:v>SIPARA SET 292</x:v>
      </x:c>
      <x:c r="C1126" s="139" t="str">
        <x:v>SIPARA</x:v>
      </x:c>
      <x:c r="D1126" s="139" t="str">
        <x:v>Both</x:v>
      </x:c>
      <x:c r="E1126" s="147" t="str">
        <x:v>From initial classified workbook</x:v>
      </x:c>
      <x:c r="F1126" s="139" t="str">
        <x:v>Set</x:v>
      </x:c>
      <x:c r="G1126" s="139"/>
      <x:c r="H1126" s="139" t="str">
        <x:v>Not stated</x:v>
      </x:c>
      <x:c r="I1126" s="139" t="str">
        <x:v>PKR</x:v>
      </x:c>
      <x:c r="J1126" s="140" t="n">
        <x:v>2380</x:v>
      </x:c>
      <x:c r="K1126" s="140" t="n">
        <x:v>2140</x:v>
      </x:c>
      <x:c r="L1126" s="140" t="n">
        <x:v>2380</x:v>
      </x:c>
      <x:c r="M1126" s="140" t="n">
        <x:v>2140</x:v>
      </x:c>
      <x:c r="N1126" s="141" t="n">
        <x:f>L1126-M1126</x:f>
        <x:v>240</x:v>
      </x:c>
      <x:c r="O1126" s="142" t="n">
        <x:f>IF(L1126&gt;0,N1126/L1126,"")</x:f>
        <x:v>0.10084033613445378</x:v>
      </x:c>
      <x:c r="P1126" s="142" t="n">
        <x:f>IF(M1126&gt;0,N1126/M1126,"")</x:f>
        <x:v>0.11214953271028037</x:v>
      </x:c>
      <x:c r="Q1126" s="141" t="n">
        <x:f>ROUND(L1126*(1+'Assumptions'!$B$7)/'Assumptions'!$B$9,0)*'Assumptions'!$B$9</x:f>
        <x:v>2620</x:v>
      </x:c>
      <x:c r="R1126" s="141" t="n">
        <x:f>Q1126-M1126</x:f>
        <x:v>480</x:v>
      </x:c>
      <x:c r="S1126" s="143" t="n">
        <x:f>'Assumptions'!$B$8</x:f>
        <x:v>12</x:v>
      </x:c>
      <x:c r="T1126" s="141" t="n">
        <x:f>N1126*S1126</x:f>
        <x:v>2880</x:v>
      </x:c>
      <x:c r="U1126" s="139" t="str">
        <x:v>Source Valid</x:v>
      </x:c>
      <x:c r="V1126" s="139" t="str">
        <x:v>High</x:v>
      </x:c>
      <x:c r="W1126" s="147" t="str">
        <x:v>Source wholesale and buying prices retained</x:v>
      </x:c>
      <x:c r="X1126" s="139" t="str">
        <x:v>Ready</x:v>
      </x:c>
      <x:c r="Y1126" s="144" t="b">
        <x:v>1</x:v>
      </x:c>
      <x:c r="Z1126" s="139" t="str">
        <x:v>WS RATES.pdf</x:v>
      </x:c>
      <x:c r="AA1126" s="139" t="n">
        <x:v>32</x:v>
      </x:c>
      <x:c r="AB1126" s="139" t="n">
        <x:v>10</x:v>
      </x:c>
      <x:c r="AC1126" s="139" t="str">
        <x:v>SIPARA SET 292</x:v>
      </x:c>
      <x:c r="AD1126" s="145" t="n">
        <x:v>2380</x:v>
      </x:c>
      <x:c r="AE1126" s="147" t="str">
        <x:v>Merged across PDFs — Exact/source-linked match</x:v>
      </x:c>
      <x:c r="AF1126" s="147" t="str">
        <x:v>Exact WS RATES.pdf name</x:v>
      </x:c>
      <x:c r="AG1126" s="147" t="str">
        <x:v>Exact WS RATES.pdf category</x:v>
      </x:c>
      <x:c r="AH1126" s="139" t="str">
        <x:v>WS-RATES:32:10</x:v>
      </x:c>
      <x:c r="AI1126" s="146"/>
      <x:c r="AJ1126" s="146"/>
      <x:c r="AK1126" s="146"/>
      <x:c r="AL1126" s="146"/>
      <x:c r="AM1126" s="146"/>
      <x:c r="AN1126" s="147" t="str"/>
    </x:row>
    <x:row r="1127">
      <x:c r="A1127" s="139" t="str">
        <x:v>RS-001126</x:v>
      </x:c>
      <x:c r="B1127" s="147" t="str">
        <x:v>SIPARA SET 202</x:v>
      </x:c>
      <x:c r="C1127" s="139" t="str">
        <x:v>SIPARA</x:v>
      </x:c>
      <x:c r="D1127" s="139" t="str">
        <x:v>Both</x:v>
      </x:c>
      <x:c r="E1127" s="147" t="str">
        <x:v>From initial classified workbook</x:v>
      </x:c>
      <x:c r="F1127" s="139" t="str">
        <x:v>Set</x:v>
      </x:c>
      <x:c r="G1127" s="139"/>
      <x:c r="H1127" s="139" t="str">
        <x:v>Not stated</x:v>
      </x:c>
      <x:c r="I1127" s="139" t="str">
        <x:v>PKR</x:v>
      </x:c>
      <x:c r="J1127" s="140" t="n">
        <x:v>1775</x:v>
      </x:c>
      <x:c r="K1127" s="140" t="n">
        <x:v>1595</x:v>
      </x:c>
      <x:c r="L1127" s="140" t="n">
        <x:v>1775</x:v>
      </x:c>
      <x:c r="M1127" s="140" t="n">
        <x:v>1595</x:v>
      </x:c>
      <x:c r="N1127" s="141" t="n">
        <x:f>L1127-M1127</x:f>
        <x:v>180</x:v>
      </x:c>
      <x:c r="O1127" s="142" t="n">
        <x:f>IF(L1127&gt;0,N1127/L1127,"")</x:f>
        <x:v>0.10140845070422536</x:v>
      </x:c>
      <x:c r="P1127" s="142" t="n">
        <x:f>IF(M1127&gt;0,N1127/M1127,"")</x:f>
        <x:v>0.11285266457680251</x:v>
      </x:c>
      <x:c r="Q1127" s="141" t="n">
        <x:f>ROUND(L1127*(1+'Assumptions'!$B$7)/'Assumptions'!$B$9,0)*'Assumptions'!$B$9</x:f>
        <x:v>1955</x:v>
      </x:c>
      <x:c r="R1127" s="141" t="n">
        <x:f>Q1127-M1127</x:f>
        <x:v>360</x:v>
      </x:c>
      <x:c r="S1127" s="143" t="n">
        <x:f>'Assumptions'!$B$8</x:f>
        <x:v>12</x:v>
      </x:c>
      <x:c r="T1127" s="141" t="n">
        <x:f>N1127*S1127</x:f>
        <x:v>2160</x:v>
      </x:c>
      <x:c r="U1127" s="139" t="str">
        <x:v>Source Valid</x:v>
      </x:c>
      <x:c r="V1127" s="139" t="str">
        <x:v>High</x:v>
      </x:c>
      <x:c r="W1127" s="147" t="str">
        <x:v>Source wholesale and buying prices retained</x:v>
      </x:c>
      <x:c r="X1127" s="139" t="str">
        <x:v>Ready</x:v>
      </x:c>
      <x:c r="Y1127" s="144" t="b">
        <x:v>1</x:v>
      </x:c>
      <x:c r="Z1127" s="139" t="str">
        <x:v>WS RATES.pdf</x:v>
      </x:c>
      <x:c r="AA1127" s="139" t="n">
        <x:v>32</x:v>
      </x:c>
      <x:c r="AB1127" s="139" t="n">
        <x:v>11</x:v>
      </x:c>
      <x:c r="AC1127" s="139" t="str">
        <x:v>SIPARA SET 202</x:v>
      </x:c>
      <x:c r="AD1127" s="145" t="n">
        <x:v>1775</x:v>
      </x:c>
      <x:c r="AE1127" s="147" t="str">
        <x:v>Merged across PDFs — Exact/source-linked match</x:v>
      </x:c>
      <x:c r="AF1127" s="147" t="str">
        <x:v>Exact WS RATES.pdf name</x:v>
      </x:c>
      <x:c r="AG1127" s="147" t="str">
        <x:v>Exact WS RATES.pdf category</x:v>
      </x:c>
      <x:c r="AH1127" s="139" t="str">
        <x:v>WS-RATES:32:11</x:v>
      </x:c>
      <x:c r="AI1127" s="146"/>
      <x:c r="AJ1127" s="146"/>
      <x:c r="AK1127" s="146"/>
      <x:c r="AL1127" s="146"/>
      <x:c r="AM1127" s="146"/>
      <x:c r="AN1127" s="147" t="str"/>
    </x:row>
    <x:row r="1128">
      <x:c r="A1128" s="139" t="str">
        <x:v>RS-001127</x:v>
      </x:c>
      <x:c r="B1128" s="147" t="str">
        <x:v>QURAN PAK 411B</x:v>
      </x:c>
      <x:c r="C1128" s="139" t="str">
        <x:v>SIPARA</x:v>
      </x:c>
      <x:c r="D1128" s="139" t="str">
        <x:v>Both</x:v>
      </x:c>
      <x:c r="E1128" s="147" t="str">
        <x:v>From initial classified workbook</x:v>
      </x:c>
      <x:c r="F1128" s="139" t="str">
        <x:v>Piece</x:v>
      </x:c>
      <x:c r="G1128" s="139"/>
      <x:c r="H1128" s="139" t="str">
        <x:v>Not stated</x:v>
      </x:c>
      <x:c r="I1128" s="139" t="str">
        <x:v>PKR</x:v>
      </x:c>
      <x:c r="J1128" s="140" t="n">
        <x:v>845</x:v>
      </x:c>
      <x:c r="K1128" s="140" t="n">
        <x:v>740</x:v>
      </x:c>
      <x:c r="L1128" s="140" t="n">
        <x:v>845</x:v>
      </x:c>
      <x:c r="M1128" s="140" t="n">
        <x:v>740</x:v>
      </x:c>
      <x:c r="N1128" s="141" t="n">
        <x:f>L1128-M1128</x:f>
        <x:v>105</x:v>
      </x:c>
      <x:c r="O1128" s="142" t="n">
        <x:f>IF(L1128&gt;0,N1128/L1128,"")</x:f>
        <x:v>0.1242603550295858</x:v>
      </x:c>
      <x:c r="P1128" s="142" t="n">
        <x:f>IF(M1128&gt;0,N1128/M1128,"")</x:f>
        <x:v>0.14189189189189189</x:v>
      </x:c>
      <x:c r="Q1128" s="141" t="n">
        <x:f>ROUND(L1128*(1+'Assumptions'!$B$7)/'Assumptions'!$B$9,0)*'Assumptions'!$B$9</x:f>
        <x:v>930</x:v>
      </x:c>
      <x:c r="R1128" s="141" t="n">
        <x:f>Q1128-M1128</x:f>
        <x:v>190</x:v>
      </x:c>
      <x:c r="S1128" s="143" t="n">
        <x:f>'Assumptions'!$B$8</x:f>
        <x:v>12</x:v>
      </x:c>
      <x:c r="T1128" s="141" t="n">
        <x:f>N1128*S1128</x:f>
        <x:v>1260</x:v>
      </x:c>
      <x:c r="U1128" s="139" t="str">
        <x:v>Source Valid</x:v>
      </x:c>
      <x:c r="V1128" s="139" t="str">
        <x:v>High</x:v>
      </x:c>
      <x:c r="W1128" s="147" t="str">
        <x:v>Source wholesale and buying prices retained</x:v>
      </x:c>
      <x:c r="X1128" s="139" t="str">
        <x:v>Ready</x:v>
      </x:c>
      <x:c r="Y1128" s="144" t="b">
        <x:v>1</x:v>
      </x:c>
      <x:c r="Z1128" s="139" t="str">
        <x:v>WS RATES.pdf</x:v>
      </x:c>
      <x:c r="AA1128" s="139" t="n">
        <x:v>32</x:v>
      </x:c>
      <x:c r="AB1128" s="139" t="n">
        <x:v>12</x:v>
      </x:c>
      <x:c r="AC1128" s="139" t="str">
        <x:v>QURAN PAK 411B</x:v>
      </x:c>
      <x:c r="AD1128" s="145" t="n">
        <x:v>845</x:v>
      </x:c>
      <x:c r="AE1128" s="147" t="str">
        <x:v>Merged across PDFs — Exact/source-linked match</x:v>
      </x:c>
      <x:c r="AF1128" s="147" t="str">
        <x:v>Exact WS RATES.pdf name</x:v>
      </x:c>
      <x:c r="AG1128" s="147" t="str">
        <x:v>Exact WS RATES.pdf category</x:v>
      </x:c>
      <x:c r="AH1128" s="139" t="str">
        <x:v>WS-RATES:32:12</x:v>
      </x:c>
      <x:c r="AI1128" s="146"/>
      <x:c r="AJ1128" s="146"/>
      <x:c r="AK1128" s="146"/>
      <x:c r="AL1128" s="146"/>
      <x:c r="AM1128" s="146"/>
      <x:c r="AN1128" s="147" t="str"/>
    </x:row>
    <x:row r="1129">
      <x:c r="A1129" s="139" t="str">
        <x:v>RS-001128</x:v>
      </x:c>
      <x:c r="B1129" s="147" t="str">
        <x:v>QURAN PAK 112</x:v>
      </x:c>
      <x:c r="C1129" s="139" t="str">
        <x:v>SIPARA</x:v>
      </x:c>
      <x:c r="D1129" s="139" t="str">
        <x:v>Both</x:v>
      </x:c>
      <x:c r="E1129" s="147" t="str">
        <x:v>From initial classified workbook</x:v>
      </x:c>
      <x:c r="F1129" s="139" t="str">
        <x:v>Piece</x:v>
      </x:c>
      <x:c r="G1129" s="139"/>
      <x:c r="H1129" s="139" t="str">
        <x:v>Not stated</x:v>
      </x:c>
      <x:c r="I1129" s="139" t="str">
        <x:v>PKR</x:v>
      </x:c>
      <x:c r="J1129" s="140" t="n">
        <x:v>1215</x:v>
      </x:c>
      <x:c r="K1129" s="140" t="n">
        <x:v>1090</x:v>
      </x:c>
      <x:c r="L1129" s="140" t="n">
        <x:v>1215</x:v>
      </x:c>
      <x:c r="M1129" s="140" t="n">
        <x:v>1090</x:v>
      </x:c>
      <x:c r="N1129" s="141" t="n">
        <x:f>L1129-M1129</x:f>
        <x:v>125</x:v>
      </x:c>
      <x:c r="O1129" s="142" t="n">
        <x:f>IF(L1129&gt;0,N1129/L1129,"")</x:f>
        <x:v>0.102880658436214</x:v>
      </x:c>
      <x:c r="P1129" s="142" t="n">
        <x:f>IF(M1129&gt;0,N1129/M1129,"")</x:f>
        <x:v>0.11467889908256881</x:v>
      </x:c>
      <x:c r="Q1129" s="141" t="n">
        <x:f>ROUND(L1129*(1+'Assumptions'!$B$7)/'Assumptions'!$B$9,0)*'Assumptions'!$B$9</x:f>
        <x:v>1335</x:v>
      </x:c>
      <x:c r="R1129" s="141" t="n">
        <x:f>Q1129-M1129</x:f>
        <x:v>245</x:v>
      </x:c>
      <x:c r="S1129" s="143" t="n">
        <x:f>'Assumptions'!$B$8</x:f>
        <x:v>12</x:v>
      </x:c>
      <x:c r="T1129" s="141" t="n">
        <x:f>N1129*S1129</x:f>
        <x:v>1500</x:v>
      </x:c>
      <x:c r="U1129" s="139" t="str">
        <x:v>Source Valid</x:v>
      </x:c>
      <x:c r="V1129" s="139" t="str">
        <x:v>High</x:v>
      </x:c>
      <x:c r="W1129" s="147" t="str">
        <x:v>Source wholesale and buying prices retained</x:v>
      </x:c>
      <x:c r="X1129" s="139" t="str">
        <x:v>Ready</x:v>
      </x:c>
      <x:c r="Y1129" s="144" t="b">
        <x:v>1</x:v>
      </x:c>
      <x:c r="Z1129" s="139" t="str">
        <x:v>WS RATES.pdf</x:v>
      </x:c>
      <x:c r="AA1129" s="139" t="n">
        <x:v>32</x:v>
      </x:c>
      <x:c r="AB1129" s="139" t="n">
        <x:v>13</x:v>
      </x:c>
      <x:c r="AC1129" s="139" t="str">
        <x:v>QURAN PAK 112</x:v>
      </x:c>
      <x:c r="AD1129" s="145" t="n">
        <x:v>1215</x:v>
      </x:c>
      <x:c r="AE1129" s="147" t="str">
        <x:v>Merged across PDFs — Exact/source-linked match</x:v>
      </x:c>
      <x:c r="AF1129" s="147" t="str">
        <x:v>Exact WS RATES.pdf name</x:v>
      </x:c>
      <x:c r="AG1129" s="147" t="str">
        <x:v>Exact WS RATES.pdf category</x:v>
      </x:c>
      <x:c r="AH1129" s="139" t="str">
        <x:v>WS-RATES:32:13</x:v>
      </x:c>
      <x:c r="AI1129" s="146"/>
      <x:c r="AJ1129" s="146"/>
      <x:c r="AK1129" s="146"/>
      <x:c r="AL1129" s="146"/>
      <x:c r="AM1129" s="146"/>
      <x:c r="AN1129" s="147" t="str"/>
    </x:row>
    <x:row r="1130">
      <x:c r="A1130" s="139" t="str">
        <x:v>RS-001129</x:v>
      </x:c>
      <x:c r="B1130" s="147" t="str">
        <x:v>QURAN PAK 385</x:v>
      </x:c>
      <x:c r="C1130" s="139" t="str">
        <x:v>SIPARA</x:v>
      </x:c>
      <x:c r="D1130" s="139" t="str">
        <x:v>Both</x:v>
      </x:c>
      <x:c r="E1130" s="147" t="str">
        <x:v>From initial classified workbook</x:v>
      </x:c>
      <x:c r="F1130" s="139" t="str">
        <x:v>Piece</x:v>
      </x:c>
      <x:c r="G1130" s="139"/>
      <x:c r="H1130" s="139" t="str">
        <x:v>Not stated</x:v>
      </x:c>
      <x:c r="I1130" s="139" t="str">
        <x:v>PKR</x:v>
      </x:c>
      <x:c r="J1130" s="140" t="n">
        <x:v>625</x:v>
      </x:c>
      <x:c r="K1130" s="140" t="n">
        <x:v>560</x:v>
      </x:c>
      <x:c r="L1130" s="140" t="n">
        <x:v>625</x:v>
      </x:c>
      <x:c r="M1130" s="140" t="n">
        <x:v>560</x:v>
      </x:c>
      <x:c r="N1130" s="141" t="n">
        <x:f>L1130-M1130</x:f>
        <x:v>65</x:v>
      </x:c>
      <x:c r="O1130" s="142" t="n">
        <x:f>IF(L1130&gt;0,N1130/L1130,"")</x:f>
        <x:v>0.104</x:v>
      </x:c>
      <x:c r="P1130" s="142" t="n">
        <x:f>IF(M1130&gt;0,N1130/M1130,"")</x:f>
        <x:v>0.11607142857142858</x:v>
      </x:c>
      <x:c r="Q1130" s="141" t="n">
        <x:f>ROUND(L1130*(1+'Assumptions'!$B$7)/'Assumptions'!$B$9,0)*'Assumptions'!$B$9</x:f>
        <x:v>690</x:v>
      </x:c>
      <x:c r="R1130" s="141" t="n">
        <x:f>Q1130-M1130</x:f>
        <x:v>130</x:v>
      </x:c>
      <x:c r="S1130" s="143" t="n">
        <x:f>'Assumptions'!$B$8</x:f>
        <x:v>12</x:v>
      </x:c>
      <x:c r="T1130" s="141" t="n">
        <x:f>N1130*S1130</x:f>
        <x:v>780</x:v>
      </x:c>
      <x:c r="U1130" s="139" t="str">
        <x:v>Source Valid</x:v>
      </x:c>
      <x:c r="V1130" s="139" t="str">
        <x:v>High</x:v>
      </x:c>
      <x:c r="W1130" s="147" t="str">
        <x:v>Source wholesale and buying prices retained</x:v>
      </x:c>
      <x:c r="X1130" s="139" t="str">
        <x:v>Ready</x:v>
      </x:c>
      <x:c r="Y1130" s="144" t="b">
        <x:v>1</x:v>
      </x:c>
      <x:c r="Z1130" s="139" t="str">
        <x:v>WS RATES.pdf</x:v>
      </x:c>
      <x:c r="AA1130" s="139" t="n">
        <x:v>32</x:v>
      </x:c>
      <x:c r="AB1130" s="139" t="n">
        <x:v>14</x:v>
      </x:c>
      <x:c r="AC1130" s="139" t="str">
        <x:v>QURAN PAK 385</x:v>
      </x:c>
      <x:c r="AD1130" s="145" t="n">
        <x:v>625</x:v>
      </x:c>
      <x:c r="AE1130" s="147" t="str">
        <x:v>Merged across PDFs — Exact/source-linked match</x:v>
      </x:c>
      <x:c r="AF1130" s="147" t="str">
        <x:v>Exact WS RATES.pdf name</x:v>
      </x:c>
      <x:c r="AG1130" s="147" t="str">
        <x:v>Exact WS RATES.pdf category</x:v>
      </x:c>
      <x:c r="AH1130" s="139" t="str">
        <x:v>WS-RATES:32:14</x:v>
      </x:c>
      <x:c r="AI1130" s="146"/>
      <x:c r="AJ1130" s="146"/>
      <x:c r="AK1130" s="146"/>
      <x:c r="AL1130" s="146"/>
      <x:c r="AM1130" s="146"/>
      <x:c r="AN1130" s="147" t="str"/>
    </x:row>
    <x:row r="1131">
      <x:c r="A1131" s="139" t="str">
        <x:v>RS-001130</x:v>
      </x:c>
      <x:c r="B1131" s="147" t="str">
        <x:v>QURAN PAK 411P</x:v>
      </x:c>
      <x:c r="C1131" s="139" t="str">
        <x:v>SIPARA</x:v>
      </x:c>
      <x:c r="D1131" s="139" t="str">
        <x:v>Both</x:v>
      </x:c>
      <x:c r="E1131" s="147" t="str">
        <x:v>From initial classified workbook</x:v>
      </x:c>
      <x:c r="F1131" s="139" t="str">
        <x:v>Pack</x:v>
      </x:c>
      <x:c r="G1131" s="139" t="n">
        <x:v>411</x:v>
      </x:c>
      <x:c r="H1131" s="139" t="str">
        <x:v>Parsed from product name</x:v>
      </x:c>
      <x:c r="I1131" s="139" t="str">
        <x:v>PKR</x:v>
      </x:c>
      <x:c r="J1131" s="140" t="n">
        <x:v>750</x:v>
      </x:c>
      <x:c r="K1131" s="140" t="n">
        <x:v>670</x:v>
      </x:c>
      <x:c r="L1131" s="140" t="n">
        <x:v>750</x:v>
      </x:c>
      <x:c r="M1131" s="140" t="n">
        <x:v>670</x:v>
      </x:c>
      <x:c r="N1131" s="141" t="n">
        <x:f>L1131-M1131</x:f>
        <x:v>80</x:v>
      </x:c>
      <x:c r="O1131" s="142" t="n">
        <x:f>IF(L1131&gt;0,N1131/L1131,"")</x:f>
        <x:v>0.10666666666666667</x:v>
      </x:c>
      <x:c r="P1131" s="142" t="n">
        <x:f>IF(M1131&gt;0,N1131/M1131,"")</x:f>
        <x:v>0.11940298507462686</x:v>
      </x:c>
      <x:c r="Q1131" s="141" t="n">
        <x:f>ROUND(L1131*(1+'Assumptions'!$B$7)/'Assumptions'!$B$9,0)*'Assumptions'!$B$9</x:f>
        <x:v>825</x:v>
      </x:c>
      <x:c r="R1131" s="141" t="n">
        <x:f>Q1131-M1131</x:f>
        <x:v>155</x:v>
      </x:c>
      <x:c r="S1131" s="143" t="n">
        <x:f>'Assumptions'!$B$8</x:f>
        <x:v>12</x:v>
      </x:c>
      <x:c r="T1131" s="141" t="n">
        <x:f>N1131*S1131</x:f>
        <x:v>960</x:v>
      </x:c>
      <x:c r="U1131" s="139" t="str">
        <x:v>Source Valid</x:v>
      </x:c>
      <x:c r="V1131" s="139" t="str">
        <x:v>High</x:v>
      </x:c>
      <x:c r="W1131" s="147" t="str">
        <x:v>Source wholesale and buying prices retained</x:v>
      </x:c>
      <x:c r="X1131" s="139" t="str">
        <x:v>Ready</x:v>
      </x:c>
      <x:c r="Y1131" s="144" t="b">
        <x:v>1</x:v>
      </x:c>
      <x:c r="Z1131" s="139" t="str">
        <x:v>WS RATES.pdf</x:v>
      </x:c>
      <x:c r="AA1131" s="139" t="n">
        <x:v>32</x:v>
      </x:c>
      <x:c r="AB1131" s="139" t="n">
        <x:v>15</x:v>
      </x:c>
      <x:c r="AC1131" s="139" t="str">
        <x:v>QURAN PAK 411P</x:v>
      </x:c>
      <x:c r="AD1131" s="145" t="n">
        <x:v>750</x:v>
      </x:c>
      <x:c r="AE1131" s="147" t="str">
        <x:v>Merged across PDFs — Exact/source-linked match</x:v>
      </x:c>
      <x:c r="AF1131" s="147" t="str">
        <x:v>Exact WS RATES.pdf name</x:v>
      </x:c>
      <x:c r="AG1131" s="147" t="str">
        <x:v>Exact WS RATES.pdf category</x:v>
      </x:c>
      <x:c r="AH1131" s="139" t="str">
        <x:v>WS-RATES:32:15</x:v>
      </x:c>
      <x:c r="AI1131" s="146"/>
      <x:c r="AJ1131" s="146"/>
      <x:c r="AK1131" s="146"/>
      <x:c r="AL1131" s="146"/>
      <x:c r="AM1131" s="146"/>
      <x:c r="AN1131" s="147" t="str"/>
    </x:row>
    <x:row r="1132">
      <x:c r="A1132" s="139" t="str">
        <x:v>RS-001131</x:v>
      </x:c>
      <x:c r="B1132" s="147" t="str">
        <x:v>QURAN PAK Z55B</x:v>
      </x:c>
      <x:c r="C1132" s="139" t="str">
        <x:v>SIPARA</x:v>
      </x:c>
      <x:c r="D1132" s="139" t="str">
        <x:v>Both</x:v>
      </x:c>
      <x:c r="E1132" s="147" t="str">
        <x:v>From initial classified workbook</x:v>
      </x:c>
      <x:c r="F1132" s="139" t="str">
        <x:v>Piece</x:v>
      </x:c>
      <x:c r="G1132" s="139"/>
      <x:c r="H1132" s="139" t="str">
        <x:v>Not stated</x:v>
      </x:c>
      <x:c r="I1132" s="139" t="str">
        <x:v>PKR</x:v>
      </x:c>
      <x:c r="J1132" s="140" t="n">
        <x:v>640</x:v>
      </x:c>
      <x:c r="K1132" s="140" t="n">
        <x:v>550</x:v>
      </x:c>
      <x:c r="L1132" s="140" t="n">
        <x:v>640</x:v>
      </x:c>
      <x:c r="M1132" s="140" t="n">
        <x:v>550</x:v>
      </x:c>
      <x:c r="N1132" s="141" t="n">
        <x:f>L1132-M1132</x:f>
        <x:v>90</x:v>
      </x:c>
      <x:c r="O1132" s="142" t="n">
        <x:f>IF(L1132&gt;0,N1132/L1132,"")</x:f>
        <x:v>0.140625</x:v>
      </x:c>
      <x:c r="P1132" s="142" t="n">
        <x:f>IF(M1132&gt;0,N1132/M1132,"")</x:f>
        <x:v>0.16363636363636364</x:v>
      </x:c>
      <x:c r="Q1132" s="141" t="n">
        <x:f>ROUND(L1132*(1+'Assumptions'!$B$7)/'Assumptions'!$B$9,0)*'Assumptions'!$B$9</x:f>
        <x:v>705</x:v>
      </x:c>
      <x:c r="R1132" s="141" t="n">
        <x:f>Q1132-M1132</x:f>
        <x:v>155</x:v>
      </x:c>
      <x:c r="S1132" s="143" t="n">
        <x:f>'Assumptions'!$B$8</x:f>
        <x:v>12</x:v>
      </x:c>
      <x:c r="T1132" s="141" t="n">
        <x:f>N1132*S1132</x:f>
        <x:v>1080</x:v>
      </x:c>
      <x:c r="U1132" s="139" t="str">
        <x:v>Source Valid</x:v>
      </x:c>
      <x:c r="V1132" s="139" t="str">
        <x:v>High</x:v>
      </x:c>
      <x:c r="W1132" s="147" t="str">
        <x:v>Source wholesale and buying prices retained</x:v>
      </x:c>
      <x:c r="X1132" s="139" t="str">
        <x:v>Ready</x:v>
      </x:c>
      <x:c r="Y1132" s="144" t="b">
        <x:v>1</x:v>
      </x:c>
      <x:c r="Z1132" s="139" t="str">
        <x:v>WS RATES.pdf</x:v>
      </x:c>
      <x:c r="AA1132" s="139" t="n">
        <x:v>32</x:v>
      </x:c>
      <x:c r="AB1132" s="139" t="n">
        <x:v>16</x:v>
      </x:c>
      <x:c r="AC1132" s="139" t="str">
        <x:v>QURAN PAK Z55B</x:v>
      </x:c>
      <x:c r="AD1132" s="145" t="n">
        <x:v>640</x:v>
      </x:c>
      <x:c r="AE1132" s="147" t="str">
        <x:v>Merged across PDFs — Exact/source-linked match</x:v>
      </x:c>
      <x:c r="AF1132" s="147" t="str">
        <x:v>Exact WS RATES.pdf name</x:v>
      </x:c>
      <x:c r="AG1132" s="147" t="str">
        <x:v>Exact WS RATES.pdf category</x:v>
      </x:c>
      <x:c r="AH1132" s="139" t="str">
        <x:v>WS-RATES:32:16</x:v>
      </x:c>
      <x:c r="AI1132" s="146"/>
      <x:c r="AJ1132" s="146"/>
      <x:c r="AK1132" s="146"/>
      <x:c r="AL1132" s="146"/>
      <x:c r="AM1132" s="146"/>
      <x:c r="AN1132" s="147" t="str"/>
    </x:row>
    <x:row r="1133">
      <x:c r="A1133" s="139" t="str">
        <x:v>RS-001132</x:v>
      </x:c>
      <x:c r="B1133" s="147" t="str">
        <x:v>QURAN PAK Z55</x:v>
      </x:c>
      <x:c r="C1133" s="139" t="str">
        <x:v>SIPARA</x:v>
      </x:c>
      <x:c r="D1133" s="139" t="str">
        <x:v>Both</x:v>
      </x:c>
      <x:c r="E1133" s="147" t="str">
        <x:v>From initial classified workbook</x:v>
      </x:c>
      <x:c r="F1133" s="139" t="str">
        <x:v>Piece</x:v>
      </x:c>
      <x:c r="G1133" s="139"/>
      <x:c r="H1133" s="139" t="str">
        <x:v>Not stated</x:v>
      </x:c>
      <x:c r="I1133" s="139" t="str">
        <x:v>PKR</x:v>
      </x:c>
      <x:c r="J1133" s="140" t="n">
        <x:v>650</x:v>
      </x:c>
      <x:c r="K1133" s="140" t="n">
        <x:v>590</x:v>
      </x:c>
      <x:c r="L1133" s="140" t="n">
        <x:v>650</x:v>
      </x:c>
      <x:c r="M1133" s="140" t="n">
        <x:v>590</x:v>
      </x:c>
      <x:c r="N1133" s="141" t="n">
        <x:f>L1133-M1133</x:f>
        <x:v>60</x:v>
      </x:c>
      <x:c r="O1133" s="142" t="n">
        <x:f>IF(L1133&gt;0,N1133/L1133,"")</x:f>
        <x:v>0.09230769230769231</x:v>
      </x:c>
      <x:c r="P1133" s="142" t="n">
        <x:f>IF(M1133&gt;0,N1133/M1133,"")</x:f>
        <x:v>0.1016949152542373</x:v>
      </x:c>
      <x:c r="Q1133" s="141" t="n">
        <x:f>ROUND(L1133*(1+'Assumptions'!$B$7)/'Assumptions'!$B$9,0)*'Assumptions'!$B$9</x:f>
        <x:v>715</x:v>
      </x:c>
      <x:c r="R1133" s="141" t="n">
        <x:f>Q1133-M1133</x:f>
        <x:v>125</x:v>
      </x:c>
      <x:c r="S1133" s="143" t="n">
        <x:f>'Assumptions'!$B$8</x:f>
        <x:v>12</x:v>
      </x:c>
      <x:c r="T1133" s="141" t="n">
        <x:f>N1133*S1133</x:f>
        <x:v>720</x:v>
      </x:c>
      <x:c r="U1133" s="139" t="str">
        <x:v>Source Valid</x:v>
      </x:c>
      <x:c r="V1133" s="139" t="str">
        <x:v>High</x:v>
      </x:c>
      <x:c r="W1133" s="147" t="str">
        <x:v>Source wholesale and buying prices retained</x:v>
      </x:c>
      <x:c r="X1133" s="139" t="str">
        <x:v>Ready</x:v>
      </x:c>
      <x:c r="Y1133" s="144" t="b">
        <x:v>1</x:v>
      </x:c>
      <x:c r="Z1133" s="139" t="str">
        <x:v>WS RATES.pdf</x:v>
      </x:c>
      <x:c r="AA1133" s="139" t="n">
        <x:v>32</x:v>
      </x:c>
      <x:c r="AB1133" s="139" t="n">
        <x:v>17</x:v>
      </x:c>
      <x:c r="AC1133" s="139" t="str">
        <x:v>QURAN PAK Z55</x:v>
      </x:c>
      <x:c r="AD1133" s="145" t="n">
        <x:v>650</x:v>
      </x:c>
      <x:c r="AE1133" s="147" t="str">
        <x:v>Merged across PDFs — Exact/source-linked match</x:v>
      </x:c>
      <x:c r="AF1133" s="147" t="str">
        <x:v>Exact WS RATES.pdf name</x:v>
      </x:c>
      <x:c r="AG1133" s="147" t="str">
        <x:v>Exact WS RATES.pdf category</x:v>
      </x:c>
      <x:c r="AH1133" s="139" t="str">
        <x:v>WS-RATES:32:17</x:v>
      </x:c>
      <x:c r="AI1133" s="146"/>
      <x:c r="AJ1133" s="146"/>
      <x:c r="AK1133" s="146"/>
      <x:c r="AL1133" s="146"/>
      <x:c r="AM1133" s="146"/>
      <x:c r="AN1133" s="147" t="str"/>
    </x:row>
    <x:row r="1134">
      <x:c r="A1134" s="139" t="str">
        <x:v>RS-001133</x:v>
      </x:c>
      <x:c r="B1134" s="147" t="str">
        <x:v>QURAN PAK 411</x:v>
      </x:c>
      <x:c r="C1134" s="139" t="str">
        <x:v>SIPARA</x:v>
      </x:c>
      <x:c r="D1134" s="139" t="str">
        <x:v>Both</x:v>
      </x:c>
      <x:c r="E1134" s="147" t="str">
        <x:v>From initial classified workbook</x:v>
      </x:c>
      <x:c r="F1134" s="139" t="str">
        <x:v>Piece</x:v>
      </x:c>
      <x:c r="G1134" s="139"/>
      <x:c r="H1134" s="139" t="str">
        <x:v>Not stated</x:v>
      </x:c>
      <x:c r="I1134" s="139" t="str">
        <x:v>PKR</x:v>
      </x:c>
      <x:c r="J1134" s="140" t="n">
        <x:v>670</x:v>
      </x:c>
      <x:c r="K1134" s="140" t="n">
        <x:v>600</x:v>
      </x:c>
      <x:c r="L1134" s="140" t="n">
        <x:v>670</x:v>
      </x:c>
      <x:c r="M1134" s="140" t="n">
        <x:v>600</x:v>
      </x:c>
      <x:c r="N1134" s="141" t="n">
        <x:f>L1134-M1134</x:f>
        <x:v>70</x:v>
      </x:c>
      <x:c r="O1134" s="142" t="n">
        <x:f>IF(L1134&gt;0,N1134/L1134,"")</x:f>
        <x:v>0.1044776119402985</x:v>
      </x:c>
      <x:c r="P1134" s="142" t="n">
        <x:f>IF(M1134&gt;0,N1134/M1134,"")</x:f>
        <x:v>0.11666666666666667</x:v>
      </x:c>
      <x:c r="Q1134" s="141" t="n">
        <x:f>ROUND(L1134*(1+'Assumptions'!$B$7)/'Assumptions'!$B$9,0)*'Assumptions'!$B$9</x:f>
        <x:v>735</x:v>
      </x:c>
      <x:c r="R1134" s="141" t="n">
        <x:f>Q1134-M1134</x:f>
        <x:v>135</x:v>
      </x:c>
      <x:c r="S1134" s="143" t="n">
        <x:f>'Assumptions'!$B$8</x:f>
        <x:v>12</x:v>
      </x:c>
      <x:c r="T1134" s="141" t="n">
        <x:f>N1134*S1134</x:f>
        <x:v>840</x:v>
      </x:c>
      <x:c r="U1134" s="139" t="str">
        <x:v>Source Valid</x:v>
      </x:c>
      <x:c r="V1134" s="139" t="str">
        <x:v>High</x:v>
      </x:c>
      <x:c r="W1134" s="147" t="str">
        <x:v>Source wholesale and buying prices retained</x:v>
      </x:c>
      <x:c r="X1134" s="139" t="str">
        <x:v>Ready</x:v>
      </x:c>
      <x:c r="Y1134" s="144" t="b">
        <x:v>1</x:v>
      </x:c>
      <x:c r="Z1134" s="139" t="str">
        <x:v>WS RATES.pdf</x:v>
      </x:c>
      <x:c r="AA1134" s="139" t="n">
        <x:v>32</x:v>
      </x:c>
      <x:c r="AB1134" s="139" t="n">
        <x:v>18</x:v>
      </x:c>
      <x:c r="AC1134" s="139" t="str">
        <x:v>QURAN PAK 411</x:v>
      </x:c>
      <x:c r="AD1134" s="145" t="n">
        <x:v>670</x:v>
      </x:c>
      <x:c r="AE1134" s="147" t="str">
        <x:v>Merged across PDFs — Exact/source-linked match</x:v>
      </x:c>
      <x:c r="AF1134" s="147" t="str">
        <x:v>Exact WS RATES.pdf name</x:v>
      </x:c>
      <x:c r="AG1134" s="147" t="str">
        <x:v>Exact WS RATES.pdf category</x:v>
      </x:c>
      <x:c r="AH1134" s="139" t="str">
        <x:v>WS-RATES:32:18</x:v>
      </x:c>
      <x:c r="AI1134" s="146"/>
      <x:c r="AJ1134" s="146"/>
      <x:c r="AK1134" s="146"/>
      <x:c r="AL1134" s="146"/>
      <x:c r="AM1134" s="146"/>
      <x:c r="AN1134" s="147" t="str"/>
    </x:row>
    <x:row r="1135">
      <x:c r="A1135" s="139" t="str">
        <x:v>RS-001134</x:v>
      </x:c>
      <x:c r="B1135" s="147" t="str">
        <x:v>QURAN PAK 113KG</x:v>
      </x:c>
      <x:c r="C1135" s="139" t="str">
        <x:v>SIPARA</x:v>
      </x:c>
      <x:c r="D1135" s="139" t="str">
        <x:v>Both</x:v>
      </x:c>
      <x:c r="E1135" s="147" t="str">
        <x:v>From initial classified workbook</x:v>
      </x:c>
      <x:c r="F1135" s="139" t="str">
        <x:v>Piece</x:v>
      </x:c>
      <x:c r="G1135" s="139"/>
      <x:c r="H1135" s="139" t="str">
        <x:v>Not stated</x:v>
      </x:c>
      <x:c r="I1135" s="139" t="str">
        <x:v>PKR</x:v>
      </x:c>
      <x:c r="J1135" s="140" t="n">
        <x:v>2525</x:v>
      </x:c>
      <x:c r="K1135" s="140" t="n">
        <x:v>2270</x:v>
      </x:c>
      <x:c r="L1135" s="140" t="n">
        <x:v>2525</x:v>
      </x:c>
      <x:c r="M1135" s="140" t="n">
        <x:v>2270</x:v>
      </x:c>
      <x:c r="N1135" s="141" t="n">
        <x:f>L1135-M1135</x:f>
        <x:v>255</x:v>
      </x:c>
      <x:c r="O1135" s="142" t="n">
        <x:f>IF(L1135&gt;0,N1135/L1135,"")</x:f>
        <x:v>0.100990099009901</x:v>
      </x:c>
      <x:c r="P1135" s="142" t="n">
        <x:f>IF(M1135&gt;0,N1135/M1135,"")</x:f>
        <x:v>0.11233480176211454</x:v>
      </x:c>
      <x:c r="Q1135" s="141" t="n">
        <x:f>ROUND(L1135*(1+'Assumptions'!$B$7)/'Assumptions'!$B$9,0)*'Assumptions'!$B$9</x:f>
        <x:v>2780</x:v>
      </x:c>
      <x:c r="R1135" s="141" t="n">
        <x:f>Q1135-M1135</x:f>
        <x:v>510</x:v>
      </x:c>
      <x:c r="S1135" s="143" t="n">
        <x:f>'Assumptions'!$B$8</x:f>
        <x:v>12</x:v>
      </x:c>
      <x:c r="T1135" s="141" t="n">
        <x:f>N1135*S1135</x:f>
        <x:v>3060</x:v>
      </x:c>
      <x:c r="U1135" s="139" t="str">
        <x:v>Source Valid</x:v>
      </x:c>
      <x:c r="V1135" s="139" t="str">
        <x:v>High</x:v>
      </x:c>
      <x:c r="W1135" s="147" t="str">
        <x:v>Source wholesale and buying prices retained</x:v>
      </x:c>
      <x:c r="X1135" s="139" t="str">
        <x:v>Ready</x:v>
      </x:c>
      <x:c r="Y1135" s="144" t="b">
        <x:v>1</x:v>
      </x:c>
      <x:c r="Z1135" s="139" t="str">
        <x:v>WS RATES.pdf</x:v>
      </x:c>
      <x:c r="AA1135" s="139" t="n">
        <x:v>32</x:v>
      </x:c>
      <x:c r="AB1135" s="139" t="n">
        <x:v>19</x:v>
      </x:c>
      <x:c r="AC1135" s="139" t="str">
        <x:v>QURAN PAK 113KG</x:v>
      </x:c>
      <x:c r="AD1135" s="145" t="n">
        <x:v>2525</x:v>
      </x:c>
      <x:c r="AE1135" s="147" t="str">
        <x:v>Merged across PDFs — Exact/source-linked match</x:v>
      </x:c>
      <x:c r="AF1135" s="147" t="str">
        <x:v>Exact WS RATES.pdf name</x:v>
      </x:c>
      <x:c r="AG1135" s="147" t="str">
        <x:v>Exact WS RATES.pdf category</x:v>
      </x:c>
      <x:c r="AH1135" s="139" t="str">
        <x:v>WS-RATES:32:19</x:v>
      </x:c>
      <x:c r="AI1135" s="146"/>
      <x:c r="AJ1135" s="146"/>
      <x:c r="AK1135" s="146"/>
      <x:c r="AL1135" s="146"/>
      <x:c r="AM1135" s="146"/>
      <x:c r="AN1135" s="147" t="str"/>
    </x:row>
    <x:row r="1136">
      <x:c r="A1136" s="139" t="str">
        <x:v>RS-001135</x:v>
      </x:c>
      <x:c r="B1136" s="147" t="str">
        <x:v>QURAN PAK 113KSR</x:v>
      </x:c>
      <x:c r="C1136" s="139" t="str">
        <x:v>SIPARA</x:v>
      </x:c>
      <x:c r="D1136" s="139" t="str">
        <x:v>Both</x:v>
      </x:c>
      <x:c r="E1136" s="147" t="str">
        <x:v>From initial classified workbook</x:v>
      </x:c>
      <x:c r="F1136" s="139" t="str">
        <x:v>Piece</x:v>
      </x:c>
      <x:c r="G1136" s="139"/>
      <x:c r="H1136" s="139" t="str">
        <x:v>Not stated</x:v>
      </x:c>
      <x:c r="I1136" s="139" t="str">
        <x:v>PKR</x:v>
      </x:c>
      <x:c r="J1136" s="140" t="n">
        <x:v>3090</x:v>
      </x:c>
      <x:c r="K1136" s="140" t="n">
        <x:v>2780</x:v>
      </x:c>
      <x:c r="L1136" s="140" t="n">
        <x:v>3090</x:v>
      </x:c>
      <x:c r="M1136" s="140" t="n">
        <x:v>2780</x:v>
      </x:c>
      <x:c r="N1136" s="141" t="n">
        <x:f>L1136-M1136</x:f>
        <x:v>310</x:v>
      </x:c>
      <x:c r="O1136" s="142" t="n">
        <x:f>IF(L1136&gt;0,N1136/L1136,"")</x:f>
        <x:v>0.10032362459546926</x:v>
      </x:c>
      <x:c r="P1136" s="142" t="n">
        <x:f>IF(M1136&gt;0,N1136/M1136,"")</x:f>
        <x:v>0.11151079136690648</x:v>
      </x:c>
      <x:c r="Q1136" s="141" t="n">
        <x:f>ROUND(L1136*(1+'Assumptions'!$B$7)/'Assumptions'!$B$9,0)*'Assumptions'!$B$9</x:f>
        <x:v>3400</x:v>
      </x:c>
      <x:c r="R1136" s="141" t="n">
        <x:f>Q1136-M1136</x:f>
        <x:v>620</x:v>
      </x:c>
      <x:c r="S1136" s="143" t="n">
        <x:f>'Assumptions'!$B$8</x:f>
        <x:v>12</x:v>
      </x:c>
      <x:c r="T1136" s="141" t="n">
        <x:f>N1136*S1136</x:f>
        <x:v>3720</x:v>
      </x:c>
      <x:c r="U1136" s="139" t="str">
        <x:v>Source Valid</x:v>
      </x:c>
      <x:c r="V1136" s="139" t="str">
        <x:v>High</x:v>
      </x:c>
      <x:c r="W1136" s="147" t="str">
        <x:v>Source wholesale and buying prices retained</x:v>
      </x:c>
      <x:c r="X1136" s="139" t="str">
        <x:v>Ready</x:v>
      </x:c>
      <x:c r="Y1136" s="144" t="b">
        <x:v>1</x:v>
      </x:c>
      <x:c r="Z1136" s="139" t="str">
        <x:v>WS RATES.pdf</x:v>
      </x:c>
      <x:c r="AA1136" s="139" t="n">
        <x:v>32</x:v>
      </x:c>
      <x:c r="AB1136" s="139" t="n">
        <x:v>20</x:v>
      </x:c>
      <x:c r="AC1136" s="139" t="str">
        <x:v>QURAN PAK 113KSR</x:v>
      </x:c>
      <x:c r="AD1136" s="145" t="n">
        <x:v>3090</x:v>
      </x:c>
      <x:c r="AE1136" s="147" t="str">
        <x:v>Merged across PDFs — Exact/source-linked match</x:v>
      </x:c>
      <x:c r="AF1136" s="147" t="str">
        <x:v>Exact WS RATES.pdf name</x:v>
      </x:c>
      <x:c r="AG1136" s="147" t="str">
        <x:v>Exact WS RATES.pdf category</x:v>
      </x:c>
      <x:c r="AH1136" s="139" t="str">
        <x:v>WS-RATES:32:20</x:v>
      </x:c>
      <x:c r="AI1136" s="146"/>
      <x:c r="AJ1136" s="146"/>
      <x:c r="AK1136" s="146"/>
      <x:c r="AL1136" s="146"/>
      <x:c r="AM1136" s="146"/>
      <x:c r="AN1136" s="147" t="str"/>
    </x:row>
    <x:row r="1137">
      <x:c r="A1137" s="139" t="str">
        <x:v>RS-001136</x:v>
      </x:c>
      <x:c r="B1137" s="147" t="str">
        <x:v>QURAN PAK 113KSR1</x:v>
      </x:c>
      <x:c r="C1137" s="139" t="str">
        <x:v>SIPARA</x:v>
      </x:c>
      <x:c r="D1137" s="139" t="str">
        <x:v>Both</x:v>
      </x:c>
      <x:c r="E1137" s="147" t="str">
        <x:v>From initial classified workbook</x:v>
      </x:c>
      <x:c r="F1137" s="139" t="str">
        <x:v>Piece</x:v>
      </x:c>
      <x:c r="G1137" s="139"/>
      <x:c r="H1137" s="139" t="str">
        <x:v>Not stated</x:v>
      </x:c>
      <x:c r="I1137" s="139" t="str">
        <x:v>PKR</x:v>
      </x:c>
      <x:c r="J1137" s="140" t="n">
        <x:v>3450</x:v>
      </x:c>
      <x:c r="K1137" s="140" t="n">
        <x:v>3100</x:v>
      </x:c>
      <x:c r="L1137" s="140" t="n">
        <x:v>3450</x:v>
      </x:c>
      <x:c r="M1137" s="140" t="n">
        <x:v>3100</x:v>
      </x:c>
      <x:c r="N1137" s="141" t="n">
        <x:f>L1137-M1137</x:f>
        <x:v>350</x:v>
      </x:c>
      <x:c r="O1137" s="142" t="n">
        <x:f>IF(L1137&gt;0,N1137/L1137,"")</x:f>
        <x:v>0.10144927536231885</x:v>
      </x:c>
      <x:c r="P1137" s="142" t="n">
        <x:f>IF(M1137&gt;0,N1137/M1137,"")</x:f>
        <x:v>0.11290322580645161</x:v>
      </x:c>
      <x:c r="Q1137" s="141" t="n">
        <x:f>ROUND(L1137*(1+'Assumptions'!$B$7)/'Assumptions'!$B$9,0)*'Assumptions'!$B$9</x:f>
        <x:v>3795</x:v>
      </x:c>
      <x:c r="R1137" s="141" t="n">
        <x:f>Q1137-M1137</x:f>
        <x:v>695</x:v>
      </x:c>
      <x:c r="S1137" s="143" t="n">
        <x:f>'Assumptions'!$B$8</x:f>
        <x:v>12</x:v>
      </x:c>
      <x:c r="T1137" s="141" t="n">
        <x:f>N1137*S1137</x:f>
        <x:v>4200</x:v>
      </x:c>
      <x:c r="U1137" s="139" t="str">
        <x:v>Source Valid</x:v>
      </x:c>
      <x:c r="V1137" s="139" t="str">
        <x:v>High</x:v>
      </x:c>
      <x:c r="W1137" s="147" t="str">
        <x:v>Source wholesale and buying prices retained</x:v>
      </x:c>
      <x:c r="X1137" s="139" t="str">
        <x:v>Ready</x:v>
      </x:c>
      <x:c r="Y1137" s="144" t="b">
        <x:v>1</x:v>
      </x:c>
      <x:c r="Z1137" s="139" t="str">
        <x:v>WS RATES.pdf</x:v>
      </x:c>
      <x:c r="AA1137" s="139" t="n">
        <x:v>32</x:v>
      </x:c>
      <x:c r="AB1137" s="139" t="n">
        <x:v>21</x:v>
      </x:c>
      <x:c r="AC1137" s="139" t="str">
        <x:v>QURAN PAK 113KSR1</x:v>
      </x:c>
      <x:c r="AD1137" s="145" t="n">
        <x:v>3450</x:v>
      </x:c>
      <x:c r="AE1137" s="147" t="str">
        <x:v>Merged across PDFs — Exact/source-linked match</x:v>
      </x:c>
      <x:c r="AF1137" s="147" t="str">
        <x:v>Exact WS RATES.pdf name</x:v>
      </x:c>
      <x:c r="AG1137" s="147" t="str">
        <x:v>Exact WS RATES.pdf category</x:v>
      </x:c>
      <x:c r="AH1137" s="139" t="str">
        <x:v>WS-RATES:32:21</x:v>
      </x:c>
      <x:c r="AI1137" s="146"/>
      <x:c r="AJ1137" s="146"/>
      <x:c r="AK1137" s="146"/>
      <x:c r="AL1137" s="146"/>
      <x:c r="AM1137" s="146"/>
      <x:c r="AN1137" s="147" t="str"/>
    </x:row>
    <x:row r="1138">
      <x:c r="A1138" s="139" t="str">
        <x:v>RS-001137</x:v>
      </x:c>
      <x:c r="B1138" s="147" t="str">
        <x:v>QURAN PAK 113KBS</x:v>
      </x:c>
      <x:c r="C1138" s="139" t="str">
        <x:v>SIPARA</x:v>
      </x:c>
      <x:c r="D1138" s="139" t="str">
        <x:v>Both</x:v>
      </x:c>
      <x:c r="E1138" s="147" t="str">
        <x:v>From initial classified workbook</x:v>
      </x:c>
      <x:c r="F1138" s="139" t="str">
        <x:v>Piece</x:v>
      </x:c>
      <x:c r="G1138" s="139"/>
      <x:c r="H1138" s="139" t="str">
        <x:v>Not stated</x:v>
      </x:c>
      <x:c r="I1138" s="139" t="str">
        <x:v>PKR</x:v>
      </x:c>
      <x:c r="J1138" s="140" t="n">
        <x:v>2500</x:v>
      </x:c>
      <x:c r="K1138" s="140" t="n">
        <x:v>2250</x:v>
      </x:c>
      <x:c r="L1138" s="140" t="n">
        <x:v>2500</x:v>
      </x:c>
      <x:c r="M1138" s="140" t="n">
        <x:v>2250</x:v>
      </x:c>
      <x:c r="N1138" s="141" t="n">
        <x:f>L1138-M1138</x:f>
        <x:v>250</x:v>
      </x:c>
      <x:c r="O1138" s="142" t="n">
        <x:f>IF(L1138&gt;0,N1138/L1138,"")</x:f>
        <x:v>0.1</x:v>
      </x:c>
      <x:c r="P1138" s="142" t="n">
        <x:f>IF(M1138&gt;0,N1138/M1138,"")</x:f>
        <x:v>0.1111111111111111</x:v>
      </x:c>
      <x:c r="Q1138" s="141" t="n">
        <x:f>ROUND(L1138*(1+'Assumptions'!$B$7)/'Assumptions'!$B$9,0)*'Assumptions'!$B$9</x:f>
        <x:v>2750</x:v>
      </x:c>
      <x:c r="R1138" s="141" t="n">
        <x:f>Q1138-M1138</x:f>
        <x:v>500</x:v>
      </x:c>
      <x:c r="S1138" s="143" t="n">
        <x:f>'Assumptions'!$B$8</x:f>
        <x:v>12</x:v>
      </x:c>
      <x:c r="T1138" s="141" t="n">
        <x:f>N1138*S1138</x:f>
        <x:v>3000</x:v>
      </x:c>
      <x:c r="U1138" s="139" t="str">
        <x:v>Source Valid</x:v>
      </x:c>
      <x:c r="V1138" s="139" t="str">
        <x:v>High</x:v>
      </x:c>
      <x:c r="W1138" s="147" t="str">
        <x:v>Source wholesale and buying prices retained</x:v>
      </x:c>
      <x:c r="X1138" s="139" t="str">
        <x:v>Ready</x:v>
      </x:c>
      <x:c r="Y1138" s="144" t="b">
        <x:v>1</x:v>
      </x:c>
      <x:c r="Z1138" s="139" t="str">
        <x:v>WS RATES.pdf</x:v>
      </x:c>
      <x:c r="AA1138" s="139" t="n">
        <x:v>32</x:v>
      </x:c>
      <x:c r="AB1138" s="139" t="n">
        <x:v>22</x:v>
      </x:c>
      <x:c r="AC1138" s="139" t="str">
        <x:v>QURAN PAK 113KBS</x:v>
      </x:c>
      <x:c r="AD1138" s="145" t="n">
        <x:v>2500</x:v>
      </x:c>
      <x:c r="AE1138" s="147" t="str">
        <x:v>Merged across PDFs — Exact/source-linked match</x:v>
      </x:c>
      <x:c r="AF1138" s="147" t="str">
        <x:v>Exact WS RATES.pdf name</x:v>
      </x:c>
      <x:c r="AG1138" s="147" t="str">
        <x:v>Exact WS RATES.pdf category</x:v>
      </x:c>
      <x:c r="AH1138" s="139" t="str">
        <x:v>WS-RATES:32:22</x:v>
      </x:c>
      <x:c r="AI1138" s="146"/>
      <x:c r="AJ1138" s="146"/>
      <x:c r="AK1138" s="146"/>
      <x:c r="AL1138" s="146"/>
      <x:c r="AM1138" s="146"/>
      <x:c r="AN1138" s="147" t="str"/>
    </x:row>
    <x:row r="1139">
      <x:c r="A1139" s="139" t="str">
        <x:v>RS-001138</x:v>
      </x:c>
      <x:c r="B1139" s="147" t="str">
        <x:v>QURAN PAK 113KS</x:v>
      </x:c>
      <x:c r="C1139" s="139" t="str">
        <x:v>SIPARA</x:v>
      </x:c>
      <x:c r="D1139" s="139" t="str">
        <x:v>Both</x:v>
      </x:c>
      <x:c r="E1139" s="147" t="str">
        <x:v>From initial classified workbook</x:v>
      </x:c>
      <x:c r="F1139" s="139" t="str">
        <x:v>Piece</x:v>
      </x:c>
      <x:c r="G1139" s="139"/>
      <x:c r="H1139" s="139" t="str">
        <x:v>Not stated</x:v>
      </x:c>
      <x:c r="I1139" s="139" t="str">
        <x:v>PKR</x:v>
      </x:c>
      <x:c r="J1139" s="140" t="n">
        <x:v>3000</x:v>
      </x:c>
      <x:c r="K1139" s="140" t="n">
        <x:v>2700</x:v>
      </x:c>
      <x:c r="L1139" s="140" t="n">
        <x:v>3000</x:v>
      </x:c>
      <x:c r="M1139" s="140" t="n">
        <x:v>2700</x:v>
      </x:c>
      <x:c r="N1139" s="141" t="n">
        <x:f>L1139-M1139</x:f>
        <x:v>300</x:v>
      </x:c>
      <x:c r="O1139" s="142" t="n">
        <x:f>IF(L1139&gt;0,N1139/L1139,"")</x:f>
        <x:v>0.1</x:v>
      </x:c>
      <x:c r="P1139" s="142" t="n">
        <x:f>IF(M1139&gt;0,N1139/M1139,"")</x:f>
        <x:v>0.1111111111111111</x:v>
      </x:c>
      <x:c r="Q1139" s="141" t="n">
        <x:f>ROUND(L1139*(1+'Assumptions'!$B$7)/'Assumptions'!$B$9,0)*'Assumptions'!$B$9</x:f>
        <x:v>3300</x:v>
      </x:c>
      <x:c r="R1139" s="141" t="n">
        <x:f>Q1139-M1139</x:f>
        <x:v>600</x:v>
      </x:c>
      <x:c r="S1139" s="143" t="n">
        <x:f>'Assumptions'!$B$8</x:f>
        <x:v>12</x:v>
      </x:c>
      <x:c r="T1139" s="141" t="n">
        <x:f>N1139*S1139</x:f>
        <x:v>3600</x:v>
      </x:c>
      <x:c r="U1139" s="139" t="str">
        <x:v>Source Valid</x:v>
      </x:c>
      <x:c r="V1139" s="139" t="str">
        <x:v>High</x:v>
      </x:c>
      <x:c r="W1139" s="147" t="str">
        <x:v>Source wholesale and buying prices retained</x:v>
      </x:c>
      <x:c r="X1139" s="139" t="str">
        <x:v>Ready</x:v>
      </x:c>
      <x:c r="Y1139" s="144" t="b">
        <x:v>1</x:v>
      </x:c>
      <x:c r="Z1139" s="139" t="str">
        <x:v>WS RATES.pdf</x:v>
      </x:c>
      <x:c r="AA1139" s="139" t="n">
        <x:v>32</x:v>
      </x:c>
      <x:c r="AB1139" s="139" t="n">
        <x:v>23</x:v>
      </x:c>
      <x:c r="AC1139" s="139" t="str">
        <x:v>QURAN PAK 113KS</x:v>
      </x:c>
      <x:c r="AD1139" s="145" t="n">
        <x:v>3000</x:v>
      </x:c>
      <x:c r="AE1139" s="147" t="str">
        <x:v>Merged across PDFs — Exact/source-linked match</x:v>
      </x:c>
      <x:c r="AF1139" s="147" t="str">
        <x:v>Exact WS RATES.pdf name</x:v>
      </x:c>
      <x:c r="AG1139" s="147" t="str">
        <x:v>Exact WS RATES.pdf category</x:v>
      </x:c>
      <x:c r="AH1139" s="139" t="str">
        <x:v>WS-RATES:32:23</x:v>
      </x:c>
      <x:c r="AI1139" s="146"/>
      <x:c r="AJ1139" s="146"/>
      <x:c r="AK1139" s="146"/>
      <x:c r="AL1139" s="146"/>
      <x:c r="AM1139" s="146"/>
      <x:c r="AN1139" s="147" t="str"/>
    </x:row>
    <x:row r="1140">
      <x:c r="A1140" s="139" t="str">
        <x:v>RS-001139</x:v>
      </x:c>
      <x:c r="B1140" s="147" t="str">
        <x:v>QURAN PAK 381</x:v>
      </x:c>
      <x:c r="C1140" s="139" t="str">
        <x:v>SIPARA</x:v>
      </x:c>
      <x:c r="D1140" s="139" t="str">
        <x:v>Both</x:v>
      </x:c>
      <x:c r="E1140" s="147" t="str">
        <x:v>From initial classified workbook</x:v>
      </x:c>
      <x:c r="F1140" s="139" t="str">
        <x:v>Piece</x:v>
      </x:c>
      <x:c r="G1140" s="139"/>
      <x:c r="H1140" s="139" t="str">
        <x:v>Not stated</x:v>
      </x:c>
      <x:c r="I1140" s="139" t="str">
        <x:v>PKR</x:v>
      </x:c>
      <x:c r="J1140" s="140" t="n">
        <x:v>470</x:v>
      </x:c>
      <x:c r="K1140" s="140" t="n">
        <x:v>423.75</x:v>
      </x:c>
      <x:c r="L1140" s="140" t="n">
        <x:v>470</x:v>
      </x:c>
      <x:c r="M1140" s="140" t="n">
        <x:v>423.75</x:v>
      </x:c>
      <x:c r="N1140" s="141" t="n">
        <x:f>L1140-M1140</x:f>
        <x:v>46.25</x:v>
      </x:c>
      <x:c r="O1140" s="142" t="n">
        <x:f>IF(L1140&gt;0,N1140/L1140,"")</x:f>
        <x:v>0.09840425531914894</x:v>
      </x:c>
      <x:c r="P1140" s="142" t="n">
        <x:f>IF(M1140&gt;0,N1140/M1140,"")</x:f>
        <x:v>0.10914454277286136</x:v>
      </x:c>
      <x:c r="Q1140" s="141" t="n">
        <x:f>ROUND(L1140*(1+'Assumptions'!$B$7)/'Assumptions'!$B$9,0)*'Assumptions'!$B$9</x:f>
        <x:v>515</x:v>
      </x:c>
      <x:c r="R1140" s="141" t="n">
        <x:f>Q1140-M1140</x:f>
        <x:v>91.25</x:v>
      </x:c>
      <x:c r="S1140" s="143" t="n">
        <x:f>'Assumptions'!$B$8</x:f>
        <x:v>12</x:v>
      </x:c>
      <x:c r="T1140" s="141" t="n">
        <x:f>N1140*S1140</x:f>
        <x:v>555</x:v>
      </x:c>
      <x:c r="U1140" s="139" t="str">
        <x:v>Source Valid</x:v>
      </x:c>
      <x:c r="V1140" s="139" t="str">
        <x:v>High</x:v>
      </x:c>
      <x:c r="W1140" s="147" t="str">
        <x:v>Source wholesale and buying prices retained</x:v>
      </x:c>
      <x:c r="X1140" s="139" t="str">
        <x:v>Ready</x:v>
      </x:c>
      <x:c r="Y1140" s="144" t="b">
        <x:v>1</x:v>
      </x:c>
      <x:c r="Z1140" s="139" t="str">
        <x:v>WS RATES.pdf</x:v>
      </x:c>
      <x:c r="AA1140" s="139" t="n">
        <x:v>32</x:v>
      </x:c>
      <x:c r="AB1140" s="139" t="n">
        <x:v>24</x:v>
      </x:c>
      <x:c r="AC1140" s="139" t="str">
        <x:v>QURAN PAK 381</x:v>
      </x:c>
      <x:c r="AD1140" s="145" t="n">
        <x:v>470</x:v>
      </x:c>
      <x:c r="AE1140" s="147" t="str">
        <x:v>Merged across PDFs — Exact/source-linked match</x:v>
      </x:c>
      <x:c r="AF1140" s="147" t="str">
        <x:v>Exact WS RATES.pdf name</x:v>
      </x:c>
      <x:c r="AG1140" s="147" t="str">
        <x:v>Exact WS RATES.pdf category</x:v>
      </x:c>
      <x:c r="AH1140" s="139" t="str">
        <x:v>WS-RATES:32:24</x:v>
      </x:c>
      <x:c r="AI1140" s="146"/>
      <x:c r="AJ1140" s="146"/>
      <x:c r="AK1140" s="146"/>
      <x:c r="AL1140" s="146"/>
      <x:c r="AM1140" s="146"/>
      <x:c r="AN1140" s="147" t="str"/>
    </x:row>
    <x:row r="1141">
      <x:c r="A1141" s="139" t="str">
        <x:v>RS-001140</x:v>
      </x:c>
      <x:c r="B1141" s="147" t="str">
        <x:v>QURAN PAK Z55 T</x:v>
      </x:c>
      <x:c r="C1141" s="139" t="str">
        <x:v>SIPARA</x:v>
      </x:c>
      <x:c r="D1141" s="139" t="str">
        <x:v>Both</x:v>
      </x:c>
      <x:c r="E1141" s="147" t="str">
        <x:v>From initial classified workbook</x:v>
      </x:c>
      <x:c r="F1141" s="139" t="str">
        <x:v>Piece</x:v>
      </x:c>
      <x:c r="G1141" s="139"/>
      <x:c r="H1141" s="139" t="str">
        <x:v>Not stated</x:v>
      </x:c>
      <x:c r="I1141" s="139" t="str">
        <x:v>PKR</x:v>
      </x:c>
      <x:c r="J1141" s="140" t="n">
        <x:v>1220</x:v>
      </x:c>
      <x:c r="K1141" s="140" t="n">
        <x:v>1095</x:v>
      </x:c>
      <x:c r="L1141" s="140" t="n">
        <x:v>1220</x:v>
      </x:c>
      <x:c r="M1141" s="140" t="n">
        <x:v>1095</x:v>
      </x:c>
      <x:c r="N1141" s="141" t="n">
        <x:f>L1141-M1141</x:f>
        <x:v>125</x:v>
      </x:c>
      <x:c r="O1141" s="142" t="n">
        <x:f>IF(L1141&gt;0,N1141/L1141,"")</x:f>
        <x:v>0.10245901639344263</x:v>
      </x:c>
      <x:c r="P1141" s="142" t="n">
        <x:f>IF(M1141&gt;0,N1141/M1141,"")</x:f>
        <x:v>0.1141552511415525</x:v>
      </x:c>
      <x:c r="Q1141" s="141" t="n">
        <x:f>ROUND(L1141*(1+'Assumptions'!$B$7)/'Assumptions'!$B$9,0)*'Assumptions'!$B$9</x:f>
        <x:v>1340</x:v>
      </x:c>
      <x:c r="R1141" s="141" t="n">
        <x:f>Q1141-M1141</x:f>
        <x:v>245</x:v>
      </x:c>
      <x:c r="S1141" s="143" t="n">
        <x:f>'Assumptions'!$B$8</x:f>
        <x:v>12</x:v>
      </x:c>
      <x:c r="T1141" s="141" t="n">
        <x:f>N1141*S1141</x:f>
        <x:v>1500</x:v>
      </x:c>
      <x:c r="U1141" s="139" t="str">
        <x:v>Source Valid</x:v>
      </x:c>
      <x:c r="V1141" s="139" t="str">
        <x:v>High</x:v>
      </x:c>
      <x:c r="W1141" s="147" t="str">
        <x:v>Source wholesale and buying prices retained</x:v>
      </x:c>
      <x:c r="X1141" s="139" t="str">
        <x:v>Ready</x:v>
      </x:c>
      <x:c r="Y1141" s="144" t="b">
        <x:v>1</x:v>
      </x:c>
      <x:c r="Z1141" s="139" t="str">
        <x:v>WS RATES.pdf</x:v>
      </x:c>
      <x:c r="AA1141" s="139" t="n">
        <x:v>32</x:v>
      </x:c>
      <x:c r="AB1141" s="139" t="n">
        <x:v>25</x:v>
      </x:c>
      <x:c r="AC1141" s="139" t="str">
        <x:v>QURAN PAK Z55 T</x:v>
      </x:c>
      <x:c r="AD1141" s="145" t="n">
        <x:v>1220</x:v>
      </x:c>
      <x:c r="AE1141" s="147" t="str">
        <x:v>Merged across PDFs — Exact/source-linked match</x:v>
      </x:c>
      <x:c r="AF1141" s="147" t="str">
        <x:v>Exact WS RATES.pdf name</x:v>
      </x:c>
      <x:c r="AG1141" s="147" t="str">
        <x:v>Exact WS RATES.pdf category</x:v>
      </x:c>
      <x:c r="AH1141" s="139" t="str">
        <x:v>WS-RATES:32:25</x:v>
      </x:c>
      <x:c r="AI1141" s="146"/>
      <x:c r="AJ1141" s="146"/>
      <x:c r="AK1141" s="146"/>
      <x:c r="AL1141" s="146"/>
      <x:c r="AM1141" s="146"/>
      <x:c r="AN1141" s="147" t="str"/>
    </x:row>
    <x:row r="1142">
      <x:c r="A1142" s="139" t="str">
        <x:v>RS-001141</x:v>
      </x:c>
      <x:c r="B1142" s="147" t="str">
        <x:v>QURAN PAK Z55 A</x:v>
      </x:c>
      <x:c r="C1142" s="139" t="str">
        <x:v>SIPARA</x:v>
      </x:c>
      <x:c r="D1142" s="139" t="str">
        <x:v>Both</x:v>
      </x:c>
      <x:c r="E1142" s="147" t="str">
        <x:v>From initial classified workbook</x:v>
      </x:c>
      <x:c r="F1142" s="139" t="str">
        <x:v>Piece</x:v>
      </x:c>
      <x:c r="G1142" s="139"/>
      <x:c r="H1142" s="139" t="str">
        <x:v>Not stated</x:v>
      </x:c>
      <x:c r="I1142" s="139" t="str">
        <x:v>PKR</x:v>
      </x:c>
      <x:c r="J1142" s="140" t="n">
        <x:v>970</x:v>
      </x:c>
      <x:c r="K1142" s="140" t="n">
        <x:v>727.5</x:v>
      </x:c>
      <x:c r="L1142" s="140" t="n">
        <x:v>970</x:v>
      </x:c>
      <x:c r="M1142" s="140" t="n">
        <x:v>727.5</x:v>
      </x:c>
      <x:c r="N1142" s="141" t="n">
        <x:f>L1142-M1142</x:f>
        <x:v>242.5</x:v>
      </x:c>
      <x:c r="O1142" s="142" t="n">
        <x:f>IF(L1142&gt;0,N1142/L1142,"")</x:f>
        <x:v>0.25</x:v>
      </x:c>
      <x:c r="P1142" s="142" t="n">
        <x:f>IF(M1142&gt;0,N1142/M1142,"")</x:f>
        <x:v>0.3333333333333333</x:v>
      </x:c>
      <x:c r="Q1142" s="141" t="n">
        <x:f>ROUND(L1142*(1+'Assumptions'!$B$7)/'Assumptions'!$B$9,0)*'Assumptions'!$B$9</x:f>
        <x:v>1065</x:v>
      </x:c>
      <x:c r="R1142" s="141" t="n">
        <x:f>Q1142-M1142</x:f>
        <x:v>337.5</x:v>
      </x:c>
      <x:c r="S1142" s="143" t="n">
        <x:f>'Assumptions'!$B$8</x:f>
        <x:v>12</x:v>
      </x:c>
      <x:c r="T1142" s="141" t="n">
        <x:f>N1142*S1142</x:f>
        <x:v>2910</x:v>
      </x:c>
      <x:c r="U1142" s="139" t="str">
        <x:v>Source Valid</x:v>
      </x:c>
      <x:c r="V1142" s="139" t="str">
        <x:v>High</x:v>
      </x:c>
      <x:c r="W1142" s="147" t="str">
        <x:v>Source wholesale and buying prices retained</x:v>
      </x:c>
      <x:c r="X1142" s="139" t="str">
        <x:v>Ready</x:v>
      </x:c>
      <x:c r="Y1142" s="144" t="b">
        <x:v>1</x:v>
      </x:c>
      <x:c r="Z1142" s="139" t="str">
        <x:v>WS RATES.pdf</x:v>
      </x:c>
      <x:c r="AA1142" s="139" t="n">
        <x:v>32</x:v>
      </x:c>
      <x:c r="AB1142" s="139" t="n">
        <x:v>26</x:v>
      </x:c>
      <x:c r="AC1142" s="139" t="str">
        <x:v>QURAN PAK Z55 A</x:v>
      </x:c>
      <x:c r="AD1142" s="145" t="n">
        <x:v>970</x:v>
      </x:c>
      <x:c r="AE1142" s="147" t="str">
        <x:v>Merged across PDFs — Exact/source-linked match</x:v>
      </x:c>
      <x:c r="AF1142" s="147" t="str">
        <x:v>Exact WS RATES.pdf name</x:v>
      </x:c>
      <x:c r="AG1142" s="147" t="str">
        <x:v>Exact WS RATES.pdf category</x:v>
      </x:c>
      <x:c r="AH1142" s="139" t="str">
        <x:v>WS-RATES:32:26</x:v>
      </x:c>
      <x:c r="AI1142" s="146"/>
      <x:c r="AJ1142" s="146"/>
      <x:c r="AK1142" s="146"/>
      <x:c r="AL1142" s="146"/>
      <x:c r="AM1142" s="146"/>
      <x:c r="AN1142" s="147" t="str"/>
    </x:row>
    <x:row r="1143">
      <x:c r="A1143" s="139" t="str">
        <x:v>RS-001142</x:v>
      </x:c>
      <x:c r="B1143" s="147" t="str">
        <x:v>QURAN PAK 162</x:v>
      </x:c>
      <x:c r="C1143" s="139" t="str">
        <x:v>SIPARA</x:v>
      </x:c>
      <x:c r="D1143" s="139" t="str">
        <x:v>Both</x:v>
      </x:c>
      <x:c r="E1143" s="147" t="str">
        <x:v>From initial classified workbook</x:v>
      </x:c>
      <x:c r="F1143" s="139" t="str">
        <x:v>Piece</x:v>
      </x:c>
      <x:c r="G1143" s="139"/>
      <x:c r="H1143" s="139" t="str">
        <x:v>Not stated</x:v>
      </x:c>
      <x:c r="I1143" s="139" t="str">
        <x:v>PKR</x:v>
      </x:c>
      <x:c r="J1143" s="140" t="n">
        <x:v>1390</x:v>
      </x:c>
      <x:c r="K1143" s="140" t="n">
        <x:v>1250</x:v>
      </x:c>
      <x:c r="L1143" s="140" t="n">
        <x:v>1390</x:v>
      </x:c>
      <x:c r="M1143" s="140" t="n">
        <x:v>1250</x:v>
      </x:c>
      <x:c r="N1143" s="141" t="n">
        <x:f>L1143-M1143</x:f>
        <x:v>140</x:v>
      </x:c>
      <x:c r="O1143" s="142" t="n">
        <x:f>IF(L1143&gt;0,N1143/L1143,"")</x:f>
        <x:v>0.10071942446043165</x:v>
      </x:c>
      <x:c r="P1143" s="142" t="n">
        <x:f>IF(M1143&gt;0,N1143/M1143,"")</x:f>
        <x:v>0.112</x:v>
      </x:c>
      <x:c r="Q1143" s="141" t="n">
        <x:f>ROUND(L1143*(1+'Assumptions'!$B$7)/'Assumptions'!$B$9,0)*'Assumptions'!$B$9</x:f>
        <x:v>1530</x:v>
      </x:c>
      <x:c r="R1143" s="141" t="n">
        <x:f>Q1143-M1143</x:f>
        <x:v>280</x:v>
      </x:c>
      <x:c r="S1143" s="143" t="n">
        <x:f>'Assumptions'!$B$8</x:f>
        <x:v>12</x:v>
      </x:c>
      <x:c r="T1143" s="141" t="n">
        <x:f>N1143*S1143</x:f>
        <x:v>1680</x:v>
      </x:c>
      <x:c r="U1143" s="139" t="str">
        <x:v>Source Valid</x:v>
      </x:c>
      <x:c r="V1143" s="139" t="str">
        <x:v>High</x:v>
      </x:c>
      <x:c r="W1143" s="147" t="str">
        <x:v>Source wholesale and buying prices retained</x:v>
      </x:c>
      <x:c r="X1143" s="139" t="str">
        <x:v>Ready</x:v>
      </x:c>
      <x:c r="Y1143" s="144" t="b">
        <x:v>1</x:v>
      </x:c>
      <x:c r="Z1143" s="139" t="str">
        <x:v>WS RATES.pdf</x:v>
      </x:c>
      <x:c r="AA1143" s="139" t="n">
        <x:v>32</x:v>
      </x:c>
      <x:c r="AB1143" s="139" t="n">
        <x:v>27</x:v>
      </x:c>
      <x:c r="AC1143" s="139" t="str">
        <x:v>QURAN PAK 162</x:v>
      </x:c>
      <x:c r="AD1143" s="145" t="n">
        <x:v>1390</x:v>
      </x:c>
      <x:c r="AE1143" s="147" t="str">
        <x:v>Merged across PDFs — Exact/source-linked match</x:v>
      </x:c>
      <x:c r="AF1143" s="147" t="str">
        <x:v>Exact WS RATES.pdf name</x:v>
      </x:c>
      <x:c r="AG1143" s="147" t="str">
        <x:v>Exact WS RATES.pdf category</x:v>
      </x:c>
      <x:c r="AH1143" s="139" t="str">
        <x:v>WS-RATES:32:27</x:v>
      </x:c>
      <x:c r="AI1143" s="146"/>
      <x:c r="AJ1143" s="146"/>
      <x:c r="AK1143" s="146"/>
      <x:c r="AL1143" s="146"/>
      <x:c r="AM1143" s="146"/>
      <x:c r="AN1143" s="147" t="str"/>
    </x:row>
    <x:row r="1144">
      <x:c r="A1144" s="139" t="str">
        <x:v>RS-001143</x:v>
      </x:c>
      <x:c r="B1144" s="147" t="str">
        <x:v>QURAN PAK 114</x:v>
      </x:c>
      <x:c r="C1144" s="139" t="str">
        <x:v>SIPARA</x:v>
      </x:c>
      <x:c r="D1144" s="139" t="str">
        <x:v>Both</x:v>
      </x:c>
      <x:c r="E1144" s="147" t="str">
        <x:v>From initial classified workbook</x:v>
      </x:c>
      <x:c r="F1144" s="139" t="str">
        <x:v>Piece</x:v>
      </x:c>
      <x:c r="G1144" s="139"/>
      <x:c r="H1144" s="139" t="str">
        <x:v>Not stated</x:v>
      </x:c>
      <x:c r="I1144" s="139" t="str">
        <x:v>PKR</x:v>
      </x:c>
      <x:c r="J1144" s="140" t="n">
        <x:v>2100</x:v>
      </x:c>
      <x:c r="K1144" s="140" t="n">
        <x:v>1890</x:v>
      </x:c>
      <x:c r="L1144" s="140" t="n">
        <x:v>2100</x:v>
      </x:c>
      <x:c r="M1144" s="140" t="n">
        <x:v>1890</x:v>
      </x:c>
      <x:c r="N1144" s="141" t="n">
        <x:f>L1144-M1144</x:f>
        <x:v>210</x:v>
      </x:c>
      <x:c r="O1144" s="142" t="n">
        <x:f>IF(L1144&gt;0,N1144/L1144,"")</x:f>
        <x:v>0.1</x:v>
      </x:c>
      <x:c r="P1144" s="142" t="n">
        <x:f>IF(M1144&gt;0,N1144/M1144,"")</x:f>
        <x:v>0.1111111111111111</x:v>
      </x:c>
      <x:c r="Q1144" s="141" t="n">
        <x:f>ROUND(L1144*(1+'Assumptions'!$B$7)/'Assumptions'!$B$9,0)*'Assumptions'!$B$9</x:f>
        <x:v>2310</x:v>
      </x:c>
      <x:c r="R1144" s="141" t="n">
        <x:f>Q1144-M1144</x:f>
        <x:v>420</x:v>
      </x:c>
      <x:c r="S1144" s="143" t="n">
        <x:f>'Assumptions'!$B$8</x:f>
        <x:v>12</x:v>
      </x:c>
      <x:c r="T1144" s="141" t="n">
        <x:f>N1144*S1144</x:f>
        <x:v>2520</x:v>
      </x:c>
      <x:c r="U1144" s="139" t="str">
        <x:v>Source Valid</x:v>
      </x:c>
      <x:c r="V1144" s="139" t="str">
        <x:v>High</x:v>
      </x:c>
      <x:c r="W1144" s="147" t="str">
        <x:v>Source wholesale and buying prices retained</x:v>
      </x:c>
      <x:c r="X1144" s="139" t="str">
        <x:v>Ready</x:v>
      </x:c>
      <x:c r="Y1144" s="144" t="b">
        <x:v>1</x:v>
      </x:c>
      <x:c r="Z1144" s="139" t="str">
        <x:v>WS RATES.pdf</x:v>
      </x:c>
      <x:c r="AA1144" s="139" t="n">
        <x:v>32</x:v>
      </x:c>
      <x:c r="AB1144" s="139" t="n">
        <x:v>28</x:v>
      </x:c>
      <x:c r="AC1144" s="139" t="str">
        <x:v>QURAN PAK 114</x:v>
      </x:c>
      <x:c r="AD1144" s="145" t="n">
        <x:v>2100</x:v>
      </x:c>
      <x:c r="AE1144" s="147" t="str">
        <x:v>Merged across PDFs — Exact/source-linked match</x:v>
      </x:c>
      <x:c r="AF1144" s="147" t="str">
        <x:v>Exact WS RATES.pdf name</x:v>
      </x:c>
      <x:c r="AG1144" s="147" t="str">
        <x:v>Exact WS RATES.pdf category</x:v>
      </x:c>
      <x:c r="AH1144" s="139" t="str">
        <x:v>WS-RATES:32:28</x:v>
      </x:c>
      <x:c r="AI1144" s="146"/>
      <x:c r="AJ1144" s="146"/>
      <x:c r="AK1144" s="146"/>
      <x:c r="AL1144" s="146"/>
      <x:c r="AM1144" s="146"/>
      <x:c r="AN1144" s="147" t="str"/>
    </x:row>
    <x:row r="1145">
      <x:c r="A1145" s="139" t="str">
        <x:v>RS-001144</x:v>
      </x:c>
      <x:c r="B1145" s="147" t="str">
        <x:v>A4 UET ASSIGNMENT PAPER</x:v>
      </x:c>
      <x:c r="C1145" s="139" t="str">
        <x:v>COMPUTER PAPER WH</x:v>
      </x:c>
      <x:c r="D1145" s="139" t="str">
        <x:v>Both</x:v>
      </x:c>
      <x:c r="E1145" s="147" t="str">
        <x:v>From initial classified workbook</x:v>
      </x:c>
      <x:c r="F1145" s="139" t="str">
        <x:v>Piece</x:v>
      </x:c>
      <x:c r="G1145" s="139"/>
      <x:c r="H1145" s="139" t="str">
        <x:v>Not stated</x:v>
      </x:c>
      <x:c r="I1145" s="139" t="str">
        <x:v>PKR</x:v>
      </x:c>
      <x:c r="J1145" s="140" t="n">
        <x:v>300</x:v>
      </x:c>
      <x:c r="K1145" s="140" t="n">
        <x:v>270</x:v>
      </x:c>
      <x:c r="L1145" s="140" t="n">
        <x:v>300</x:v>
      </x:c>
      <x:c r="M1145" s="140" t="n">
        <x:v>270</x:v>
      </x:c>
      <x:c r="N1145" s="141" t="n">
        <x:f>L1145-M1145</x:f>
        <x:v>30</x:v>
      </x:c>
      <x:c r="O1145" s="142" t="n">
        <x:f>IF(L1145&gt;0,N1145/L1145,"")</x:f>
        <x:v>0.1</x:v>
      </x:c>
      <x:c r="P1145" s="142" t="n">
        <x:f>IF(M1145&gt;0,N1145/M1145,"")</x:f>
        <x:v>0.1111111111111111</x:v>
      </x:c>
      <x:c r="Q1145" s="141" t="n">
        <x:f>ROUND(L1145*(1+'Assumptions'!$B$7)/'Assumptions'!$B$9,0)*'Assumptions'!$B$9</x:f>
        <x:v>330</x:v>
      </x:c>
      <x:c r="R1145" s="141" t="n">
        <x:f>Q1145-M1145</x:f>
        <x:v>60</x:v>
      </x:c>
      <x:c r="S1145" s="143" t="n">
        <x:f>'Assumptions'!$B$8</x:f>
        <x:v>12</x:v>
      </x:c>
      <x:c r="T1145" s="141" t="n">
        <x:f>N1145*S1145</x:f>
        <x:v>360</x:v>
      </x:c>
      <x:c r="U1145" s="139" t="str">
        <x:v>Source Valid</x:v>
      </x:c>
      <x:c r="V1145" s="139" t="str">
        <x:v>High</x:v>
      </x:c>
      <x:c r="W1145" s="147" t="str">
        <x:v>Source wholesale and buying prices retained</x:v>
      </x:c>
      <x:c r="X1145" s="139" t="str">
        <x:v>Ready</x:v>
      </x:c>
      <x:c r="Y1145" s="144" t="b">
        <x:v>1</x:v>
      </x:c>
      <x:c r="Z1145" s="139" t="str">
        <x:v>WS RATES.pdf</x:v>
      </x:c>
      <x:c r="AA1145" s="139" t="n">
        <x:v>32</x:v>
      </x:c>
      <x:c r="AB1145" s="139" t="n">
        <x:v>29</x:v>
      </x:c>
      <x:c r="AC1145" s="139" t="str">
        <x:v>A4 UET ASSIGNMENT PAPER</x:v>
      </x:c>
      <x:c r="AD1145" s="145" t="n">
        <x:v>300</x:v>
      </x:c>
      <x:c r="AE1145" s="147" t="str">
        <x:v>Merged across PDFs — Exact/source-linked match</x:v>
      </x:c>
      <x:c r="AF1145" s="147" t="str">
        <x:v>Exact WS RATES.pdf name</x:v>
      </x:c>
      <x:c r="AG1145" s="147" t="str">
        <x:v>Exact WS RATES.pdf category</x:v>
      </x:c>
      <x:c r="AH1145" s="139" t="str">
        <x:v>WS-RATES:32:29</x:v>
      </x:c>
      <x:c r="AI1145" s="146"/>
      <x:c r="AJ1145" s="146"/>
      <x:c r="AK1145" s="146"/>
      <x:c r="AL1145" s="146"/>
      <x:c r="AM1145" s="146"/>
      <x:c r="AN1145" s="147" t="str"/>
    </x:row>
    <x:row r="1146">
      <x:c r="A1146" s="139" t="str">
        <x:v>RS-001145</x:v>
      </x:c>
      <x:c r="B1146" s="147" t="str">
        <x:v>A4 GRAPH PAPER 100 PCS</x:v>
      </x:c>
      <x:c r="C1146" s="139" t="str">
        <x:v>COMPUTER PAPER WH</x:v>
      </x:c>
      <x:c r="D1146" s="139" t="str">
        <x:v>Wholesale/Bulk</x:v>
      </x:c>
      <x:c r="E1146" s="147" t="str">
        <x:v>From initial classified workbook</x:v>
      </x:c>
      <x:c r="F1146" s="139" t="str">
        <x:v>Pack</x:v>
      </x:c>
      <x:c r="G1146" s="139" t="n">
        <x:v>100</x:v>
      </x:c>
      <x:c r="H1146" s="139" t="str">
        <x:v>Parsed from product name</x:v>
      </x:c>
      <x:c r="I1146" s="139" t="str">
        <x:v>PKR</x:v>
      </x:c>
      <x:c r="J1146" s="140" t="n">
        <x:v>280</x:v>
      </x:c>
      <x:c r="K1146" s="140" t="n">
        <x:v>260</x:v>
      </x:c>
      <x:c r="L1146" s="140" t="n">
        <x:v>280</x:v>
      </x:c>
      <x:c r="M1146" s="140" t="n">
        <x:v>260</x:v>
      </x:c>
      <x:c r="N1146" s="141" t="n">
        <x:f>L1146-M1146</x:f>
        <x:v>20</x:v>
      </x:c>
      <x:c r="O1146" s="142" t="n">
        <x:f>IF(L1146&gt;0,N1146/L1146,"")</x:f>
        <x:v>0.07142857142857142</x:v>
      </x:c>
      <x:c r="P1146" s="142" t="n">
        <x:f>IF(M1146&gt;0,N1146/M1146,"")</x:f>
        <x:v>0.07692307692307693</x:v>
      </x:c>
      <x:c r="Q1146" s="141" t="n">
        <x:f>ROUND(L1146*(1+'Assumptions'!$B$7)/'Assumptions'!$B$9,0)*'Assumptions'!$B$9</x:f>
        <x:v>310</x:v>
      </x:c>
      <x:c r="R1146" s="141" t="n">
        <x:f>Q1146-M1146</x:f>
        <x:v>50</x:v>
      </x:c>
      <x:c r="S1146" s="143" t="n">
        <x:f>'Assumptions'!$B$8</x:f>
        <x:v>12</x:v>
      </x:c>
      <x:c r="T1146" s="141" t="n">
        <x:f>N1146*S1146</x:f>
        <x:v>240</x:v>
      </x:c>
      <x:c r="U1146" s="139" t="str">
        <x:v>Source Valid</x:v>
      </x:c>
      <x:c r="V1146" s="139" t="str">
        <x:v>High</x:v>
      </x:c>
      <x:c r="W1146" s="147" t="str">
        <x:v>Source wholesale and buying prices retained</x:v>
      </x:c>
      <x:c r="X1146" s="139" t="str">
        <x:v>Ready</x:v>
      </x:c>
      <x:c r="Y1146" s="144" t="b">
        <x:v>1</x:v>
      </x:c>
      <x:c r="Z1146" s="139" t="str">
        <x:v>WS RATES.pdf</x:v>
      </x:c>
      <x:c r="AA1146" s="139" t="n">
        <x:v>32</x:v>
      </x:c>
      <x:c r="AB1146" s="139" t="n">
        <x:v>30</x:v>
      </x:c>
      <x:c r="AC1146" s="139" t="str">
        <x:v>A4 GRAPH PAPER 100 PCS</x:v>
      </x:c>
      <x:c r="AD1146" s="145" t="n">
        <x:v>280</x:v>
      </x:c>
      <x:c r="AE1146" s="147" t="str">
        <x:v>Merged across PDFs — Exact/source-linked match</x:v>
      </x:c>
      <x:c r="AF1146" s="147" t="str">
        <x:v>Exact WS RATES.pdf name</x:v>
      </x:c>
      <x:c r="AG1146" s="147" t="str">
        <x:v>Exact WS RATES.pdf category</x:v>
      </x:c>
      <x:c r="AH1146" s="139" t="str">
        <x:v>WS-RATES:32:30</x:v>
      </x:c>
      <x:c r="AI1146" s="146"/>
      <x:c r="AJ1146" s="146"/>
      <x:c r="AK1146" s="146"/>
      <x:c r="AL1146" s="146"/>
      <x:c r="AM1146" s="146"/>
      <x:c r="AN1146" s="147" t="str"/>
    </x:row>
    <x:row r="1147">
      <x:c r="A1147" s="139" t="str">
        <x:v>RS-001146</x:v>
      </x:c>
      <x:c r="B1147" s="147" t="str">
        <x:v>SCRAP BOOK LARGE</x:v>
      </x:c>
      <x:c r="C1147" s="139" t="str">
        <x:v>GATTA REGISTER</x:v>
      </x:c>
      <x:c r="D1147" s="139" t="str">
        <x:v>Both</x:v>
      </x:c>
      <x:c r="E1147" s="147" t="str">
        <x:v>From initial classified workbook</x:v>
      </x:c>
      <x:c r="F1147" s="139" t="str">
        <x:v>Piece</x:v>
      </x:c>
      <x:c r="G1147" s="139"/>
      <x:c r="H1147" s="139" t="str">
        <x:v>Not stated</x:v>
      </x:c>
      <x:c r="I1147" s="139" t="str">
        <x:v>PKR</x:v>
      </x:c>
      <x:c r="J1147" s="140" t="n">
        <x:v>145</x:v>
      </x:c>
      <x:c r="K1147" s="140" t="n">
        <x:v>124.782608695652</x:v>
      </x:c>
      <x:c r="L1147" s="140" t="n">
        <x:v>145</x:v>
      </x:c>
      <x:c r="M1147" s="140" t="n">
        <x:v>124.782608695652</x:v>
      </x:c>
      <x:c r="N1147" s="141" t="n">
        <x:f>L1147-M1147</x:f>
        <x:v>20.217391304348</x:v>
      </x:c>
      <x:c r="O1147" s="142" t="n">
        <x:f>IF(L1147&gt;0,N1147/L1147,"")</x:f>
        <x:v>0.1394302848575724</x:v>
      </x:c>
      <x:c r="P1147" s="142" t="n">
        <x:f>IF(M1147&gt;0,N1147/M1147,"")</x:f>
        <x:v>0.16202090592334656</x:v>
      </x:c>
      <x:c r="Q1147" s="141" t="n">
        <x:f>ROUND(L1147*(1+'Assumptions'!$B$7)/'Assumptions'!$B$9,0)*'Assumptions'!$B$9</x:f>
        <x:v>160</x:v>
      </x:c>
      <x:c r="R1147" s="141" t="n">
        <x:f>Q1147-M1147</x:f>
        <x:v>35.217391304348</x:v>
      </x:c>
      <x:c r="S1147" s="143" t="n">
        <x:f>'Assumptions'!$B$8</x:f>
        <x:v>12</x:v>
      </x:c>
      <x:c r="T1147" s="141" t="n">
        <x:f>N1147*S1147</x:f>
        <x:v>242.60869565217598</x:v>
      </x:c>
      <x:c r="U1147" s="139" t="str">
        <x:v>Source Valid</x:v>
      </x:c>
      <x:c r="V1147" s="139" t="str">
        <x:v>High</x:v>
      </x:c>
      <x:c r="W1147" s="147" t="str">
        <x:v>Source wholesale and buying prices retained</x:v>
      </x:c>
      <x:c r="X1147" s="139" t="str">
        <x:v>Ready</x:v>
      </x:c>
      <x:c r="Y1147" s="144" t="b">
        <x:v>1</x:v>
      </x:c>
      <x:c r="Z1147" s="139" t="str">
        <x:v>WS RATES.pdf</x:v>
      </x:c>
      <x:c r="AA1147" s="139" t="n">
        <x:v>32</x:v>
      </x:c>
      <x:c r="AB1147" s="139" t="n">
        <x:v>31</x:v>
      </x:c>
      <x:c r="AC1147" s="139" t="str">
        <x:v>SCRAP BOOK LARGE</x:v>
      </x:c>
      <x:c r="AD1147" s="145" t="n">
        <x:v>145</x:v>
      </x:c>
      <x:c r="AE1147" s="147" t="str">
        <x:v>Merged across PDFs — Exact/source-linked match</x:v>
      </x:c>
      <x:c r="AF1147" s="147" t="str">
        <x:v>Exact WS RATES.pdf name</x:v>
      </x:c>
      <x:c r="AG1147" s="147" t="str">
        <x:v>Exact WS RATES.pdf category</x:v>
      </x:c>
      <x:c r="AH1147" s="139" t="str">
        <x:v>WS-RATES:32:31</x:v>
      </x:c>
      <x:c r="AI1147" s="146"/>
      <x:c r="AJ1147" s="146"/>
      <x:c r="AK1147" s="146"/>
      <x:c r="AL1147" s="146"/>
      <x:c r="AM1147" s="146"/>
      <x:c r="AN1147" s="147" t="str"/>
    </x:row>
    <x:row r="1148">
      <x:c r="A1148" s="139" t="str">
        <x:v>RS-001147</x:v>
      </x:c>
      <x:c r="B1148" s="147" t="str">
        <x:v>SCRAP BOOK SMALL</x:v>
      </x:c>
      <x:c r="C1148" s="139" t="str">
        <x:v>GATTA REGISTER</x:v>
      </x:c>
      <x:c r="D1148" s="139" t="str">
        <x:v>Both</x:v>
      </x:c>
      <x:c r="E1148" s="147" t="str">
        <x:v>From initial classified workbook</x:v>
      </x:c>
      <x:c r="F1148" s="139" t="str">
        <x:v>Piece</x:v>
      </x:c>
      <x:c r="G1148" s="139"/>
      <x:c r="H1148" s="139" t="str">
        <x:v>Not stated</x:v>
      </x:c>
      <x:c r="I1148" s="139" t="str">
        <x:v>PKR</x:v>
      </x:c>
      <x:c r="J1148" s="140" t="n">
        <x:v>90</x:v>
      </x:c>
      <x:c r="K1148" s="140" t="n">
        <x:v>79.8181818181818</x:v>
      </x:c>
      <x:c r="L1148" s="140" t="n">
        <x:v>90</x:v>
      </x:c>
      <x:c r="M1148" s="140" t="n">
        <x:v>79.8181818181818</x:v>
      </x:c>
      <x:c r="N1148" s="141" t="n">
        <x:f>L1148-M1148</x:f>
        <x:v>10.181818181818201</x:v>
      </x:c>
      <x:c r="O1148" s="142" t="n">
        <x:f>IF(L1148&gt;0,N1148/L1148,"")</x:f>
        <x:v>0.11313131313131335</x:v>
      </x:c>
      <x:c r="P1148" s="142" t="n">
        <x:f>IF(M1148&gt;0,N1148/M1148,"")</x:f>
        <x:v>0.12756264236902076</x:v>
      </x:c>
      <x:c r="Q1148" s="141" t="n">
        <x:f>ROUND(L1148*(1+'Assumptions'!$B$7)/'Assumptions'!$B$9,0)*'Assumptions'!$B$9</x:f>
        <x:v>100</x:v>
      </x:c>
      <x:c r="R1148" s="141" t="n">
        <x:f>Q1148-M1148</x:f>
        <x:v>20.1818181818182</x:v>
      </x:c>
      <x:c r="S1148" s="143" t="n">
        <x:f>'Assumptions'!$B$8</x:f>
        <x:v>12</x:v>
      </x:c>
      <x:c r="T1148" s="141" t="n">
        <x:f>N1148*S1148</x:f>
        <x:v>122.18181818181841</x:v>
      </x:c>
      <x:c r="U1148" s="139" t="str">
        <x:v>Source Valid</x:v>
      </x:c>
      <x:c r="V1148" s="139" t="str">
        <x:v>High</x:v>
      </x:c>
      <x:c r="W1148" s="147" t="str">
        <x:v>Source wholesale and buying prices retained</x:v>
      </x:c>
      <x:c r="X1148" s="139" t="str">
        <x:v>Ready</x:v>
      </x:c>
      <x:c r="Y1148" s="144" t="b">
        <x:v>1</x:v>
      </x:c>
      <x:c r="Z1148" s="139" t="str">
        <x:v>WS RATES.pdf</x:v>
      </x:c>
      <x:c r="AA1148" s="139" t="n">
        <x:v>32</x:v>
      </x:c>
      <x:c r="AB1148" s="139" t="n">
        <x:v>32</x:v>
      </x:c>
      <x:c r="AC1148" s="139" t="str">
        <x:v>SCRAP BOOK SMALL</x:v>
      </x:c>
      <x:c r="AD1148" s="145" t="n">
        <x:v>90</x:v>
      </x:c>
      <x:c r="AE1148" s="147" t="str">
        <x:v>Merged across PDFs — Exact/source-linked match</x:v>
      </x:c>
      <x:c r="AF1148" s="147" t="str">
        <x:v>Exact WS RATES.pdf name</x:v>
      </x:c>
      <x:c r="AG1148" s="147" t="str">
        <x:v>Exact WS RATES.pdf category</x:v>
      </x:c>
      <x:c r="AH1148" s="139" t="str">
        <x:v>WS-RATES:32:32</x:v>
      </x:c>
      <x:c r="AI1148" s="146"/>
      <x:c r="AJ1148" s="146"/>
      <x:c r="AK1148" s="146"/>
      <x:c r="AL1148" s="146"/>
      <x:c r="AM1148" s="146"/>
      <x:c r="AN1148" s="147" t="str"/>
    </x:row>
    <x:row r="1149">
      <x:c r="A1149" s="139" t="str">
        <x:v>RS-001148</x:v>
      </x:c>
      <x:c r="B1149" s="147" t="str">
        <x:v>SERVICE BOOK CARD</x:v>
      </x:c>
      <x:c r="C1149" s="139" t="str">
        <x:v>GATTA REGISTER</x:v>
      </x:c>
      <x:c r="D1149" s="139" t="str">
        <x:v>Both</x:v>
      </x:c>
      <x:c r="E1149" s="147" t="str">
        <x:v>From initial classified workbook</x:v>
      </x:c>
      <x:c r="F1149" s="139" t="str">
        <x:v>Piece</x:v>
      </x:c>
      <x:c r="G1149" s="139"/>
      <x:c r="H1149" s="139" t="str">
        <x:v>Not stated</x:v>
      </x:c>
      <x:c r="I1149" s="139" t="str">
        <x:v>PKR</x:v>
      </x:c>
      <x:c r="J1149" s="140" t="n">
        <x:v>100</x:v>
      </x:c>
      <x:c r="K1149" s="140" t="n">
        <x:v>75</x:v>
      </x:c>
      <x:c r="L1149" s="140" t="n">
        <x:v>100</x:v>
      </x:c>
      <x:c r="M1149" s="140" t="n">
        <x:v>75</x:v>
      </x:c>
      <x:c r="N1149" s="141" t="n">
        <x:f>L1149-M1149</x:f>
        <x:v>25</x:v>
      </x:c>
      <x:c r="O1149" s="142" t="n">
        <x:f>IF(L1149&gt;0,N1149/L1149,"")</x:f>
        <x:v>0.25</x:v>
      </x:c>
      <x:c r="P1149" s="142" t="n">
        <x:f>IF(M1149&gt;0,N1149/M1149,"")</x:f>
        <x:v>0.3333333333333333</x:v>
      </x:c>
      <x:c r="Q1149" s="141" t="n">
        <x:f>ROUND(L1149*(1+'Assumptions'!$B$7)/'Assumptions'!$B$9,0)*'Assumptions'!$B$9</x:f>
        <x:v>110</x:v>
      </x:c>
      <x:c r="R1149" s="141" t="n">
        <x:f>Q1149-M1149</x:f>
        <x:v>35</x:v>
      </x:c>
      <x:c r="S1149" s="143" t="n">
        <x:f>'Assumptions'!$B$8</x:f>
        <x:v>12</x:v>
      </x:c>
      <x:c r="T1149" s="141" t="n">
        <x:f>N1149*S1149</x:f>
        <x:v>300</x:v>
      </x:c>
      <x:c r="U1149" s="139" t="str">
        <x:v>Source Valid</x:v>
      </x:c>
      <x:c r="V1149" s="139" t="str">
        <x:v>High</x:v>
      </x:c>
      <x:c r="W1149" s="147" t="str">
        <x:v>Source wholesale and buying prices retained</x:v>
      </x:c>
      <x:c r="X1149" s="139" t="str">
        <x:v>Ready</x:v>
      </x:c>
      <x:c r="Y1149" s="144" t="b">
        <x:v>1</x:v>
      </x:c>
      <x:c r="Z1149" s="139" t="str">
        <x:v>WS RATES.pdf</x:v>
      </x:c>
      <x:c r="AA1149" s="139" t="n">
        <x:v>32</x:v>
      </x:c>
      <x:c r="AB1149" s="139" t="n">
        <x:v>33</x:v>
      </x:c>
      <x:c r="AC1149" s="139" t="str">
        <x:v>SERVICE BOOK CARD</x:v>
      </x:c>
      <x:c r="AD1149" s="145" t="n">
        <x:v>100</x:v>
      </x:c>
      <x:c r="AE1149" s="147" t="str">
        <x:v>Merged across PDFs — Exact/source-linked match</x:v>
      </x:c>
      <x:c r="AF1149" s="147" t="str">
        <x:v>Exact WS RATES.pdf name</x:v>
      </x:c>
      <x:c r="AG1149" s="147" t="str">
        <x:v>Exact WS RATES.pdf category</x:v>
      </x:c>
      <x:c r="AH1149" s="139" t="str">
        <x:v>WS-RATES:32:33</x:v>
      </x:c>
      <x:c r="AI1149" s="146"/>
      <x:c r="AJ1149" s="146"/>
      <x:c r="AK1149" s="146"/>
      <x:c r="AL1149" s="146"/>
      <x:c r="AM1149" s="146"/>
      <x:c r="AN1149" s="147" t="str"/>
    </x:row>
    <x:row r="1150">
      <x:c r="A1150" s="139" t="str">
        <x:v>RS-001149</x:v>
      </x:c>
      <x:c r="B1150" s="147" t="str">
        <x:v>SERVICE BOOK GATTA</x:v>
      </x:c>
      <x:c r="C1150" s="139" t="str">
        <x:v>GATTA REGISTER</x:v>
      </x:c>
      <x:c r="D1150" s="139" t="str">
        <x:v>Both</x:v>
      </x:c>
      <x:c r="E1150" s="147" t="str">
        <x:v>From initial classified workbook</x:v>
      </x:c>
      <x:c r="F1150" s="139" t="str">
        <x:v>Piece</x:v>
      </x:c>
      <x:c r="G1150" s="139"/>
      <x:c r="H1150" s="139" t="str">
        <x:v>Not stated</x:v>
      </x:c>
      <x:c r="I1150" s="139" t="str">
        <x:v>PKR</x:v>
      </x:c>
      <x:c r="J1150" s="140" t="n">
        <x:v>220</x:v>
      </x:c>
      <x:c r="K1150" s="140" t="n">
        <x:v>200</x:v>
      </x:c>
      <x:c r="L1150" s="140" t="n">
        <x:v>220</x:v>
      </x:c>
      <x:c r="M1150" s="140" t="n">
        <x:v>200</x:v>
      </x:c>
      <x:c r="N1150" s="141" t="n">
        <x:f>L1150-M1150</x:f>
        <x:v>20</x:v>
      </x:c>
      <x:c r="O1150" s="142" t="n">
        <x:f>IF(L1150&gt;0,N1150/L1150,"")</x:f>
        <x:v>0.09090909090909091</x:v>
      </x:c>
      <x:c r="P1150" s="142" t="n">
        <x:f>IF(M1150&gt;0,N1150/M1150,"")</x:f>
        <x:v>0.1</x:v>
      </x:c>
      <x:c r="Q1150" s="141" t="n">
        <x:f>ROUND(L1150*(1+'Assumptions'!$B$7)/'Assumptions'!$B$9,0)*'Assumptions'!$B$9</x:f>
        <x:v>240</x:v>
      </x:c>
      <x:c r="R1150" s="141" t="n">
        <x:f>Q1150-M1150</x:f>
        <x:v>40</x:v>
      </x:c>
      <x:c r="S1150" s="143" t="n">
        <x:f>'Assumptions'!$B$8</x:f>
        <x:v>12</x:v>
      </x:c>
      <x:c r="T1150" s="141" t="n">
        <x:f>N1150*S1150</x:f>
        <x:v>240</x:v>
      </x:c>
      <x:c r="U1150" s="139" t="str">
        <x:v>Source Valid</x:v>
      </x:c>
      <x:c r="V1150" s="139" t="str">
        <x:v>High</x:v>
      </x:c>
      <x:c r="W1150" s="147" t="str">
        <x:v>Source wholesale and buying prices retained</x:v>
      </x:c>
      <x:c r="X1150" s="139" t="str">
        <x:v>Ready</x:v>
      </x:c>
      <x:c r="Y1150" s="144" t="b">
        <x:v>1</x:v>
      </x:c>
      <x:c r="Z1150" s="139" t="str">
        <x:v>WS RATES.pdf</x:v>
      </x:c>
      <x:c r="AA1150" s="139" t="n">
        <x:v>32</x:v>
      </x:c>
      <x:c r="AB1150" s="139" t="n">
        <x:v>34</x:v>
      </x:c>
      <x:c r="AC1150" s="139" t="str">
        <x:v>SERVICE BOOK GATTA</x:v>
      </x:c>
      <x:c r="AD1150" s="145" t="n">
        <x:v>220</x:v>
      </x:c>
      <x:c r="AE1150" s="147" t="str">
        <x:v>Merged across PDFs — Exact/source-linked match</x:v>
      </x:c>
      <x:c r="AF1150" s="147" t="str">
        <x:v>Exact WS RATES.pdf name</x:v>
      </x:c>
      <x:c r="AG1150" s="147" t="str">
        <x:v>Exact WS RATES.pdf category</x:v>
      </x:c>
      <x:c r="AH1150" s="139" t="str">
        <x:v>WS-RATES:32:34</x:v>
      </x:c>
      <x:c r="AI1150" s="146"/>
      <x:c r="AJ1150" s="146"/>
      <x:c r="AK1150" s="146"/>
      <x:c r="AL1150" s="146"/>
      <x:c r="AM1150" s="146"/>
      <x:c r="AN1150" s="147" t="str"/>
    </x:row>
    <x:row r="1151">
      <x:c r="A1151" s="139" t="str">
        <x:v>RS-001150</x:v>
      </x:c>
      <x:c r="B1151" s="147" t="str">
        <x:v>TEACHER ATTENDENT REGISTER</x:v>
      </x:c>
      <x:c r="C1151" s="139" t="str">
        <x:v>GATTA REGISTER</x:v>
      </x:c>
      <x:c r="D1151" s="139" t="str">
        <x:v>Both</x:v>
      </x:c>
      <x:c r="E1151" s="147" t="str">
        <x:v>From initial classified workbook</x:v>
      </x:c>
      <x:c r="F1151" s="139" t="str">
        <x:v>Piece</x:v>
      </x:c>
      <x:c r="G1151" s="139"/>
      <x:c r="H1151" s="139" t="str">
        <x:v>Not stated</x:v>
      </x:c>
      <x:c r="I1151" s="139" t="str">
        <x:v>PKR</x:v>
      </x:c>
      <x:c r="J1151" s="140" t="n">
        <x:v>200</x:v>
      </x:c>
      <x:c r="K1151" s="140" t="n">
        <x:v>165</x:v>
      </x:c>
      <x:c r="L1151" s="140" t="n">
        <x:v>200</x:v>
      </x:c>
      <x:c r="M1151" s="140" t="n">
        <x:v>165</x:v>
      </x:c>
      <x:c r="N1151" s="141" t="n">
        <x:f>L1151-M1151</x:f>
        <x:v>35</x:v>
      </x:c>
      <x:c r="O1151" s="142" t="n">
        <x:f>IF(L1151&gt;0,N1151/L1151,"")</x:f>
        <x:v>0.175</x:v>
      </x:c>
      <x:c r="P1151" s="142" t="n">
        <x:f>IF(M1151&gt;0,N1151/M1151,"")</x:f>
        <x:v>0.21212121212121213</x:v>
      </x:c>
      <x:c r="Q1151" s="141" t="n">
        <x:f>ROUND(L1151*(1+'Assumptions'!$B$7)/'Assumptions'!$B$9,0)*'Assumptions'!$B$9</x:f>
        <x:v>220</x:v>
      </x:c>
      <x:c r="R1151" s="141" t="n">
        <x:f>Q1151-M1151</x:f>
        <x:v>55</x:v>
      </x:c>
      <x:c r="S1151" s="143" t="n">
        <x:f>'Assumptions'!$B$8</x:f>
        <x:v>12</x:v>
      </x:c>
      <x:c r="T1151" s="141" t="n">
        <x:f>N1151*S1151</x:f>
        <x:v>420</x:v>
      </x:c>
      <x:c r="U1151" s="139" t="str">
        <x:v>Source Valid</x:v>
      </x:c>
      <x:c r="V1151" s="139" t="str">
        <x:v>High</x:v>
      </x:c>
      <x:c r="W1151" s="147" t="str">
        <x:v>Source wholesale and buying prices retained</x:v>
      </x:c>
      <x:c r="X1151" s="139" t="str">
        <x:v>Ready</x:v>
      </x:c>
      <x:c r="Y1151" s="144" t="b">
        <x:v>1</x:v>
      </x:c>
      <x:c r="Z1151" s="139" t="str">
        <x:v>WS RATES.pdf</x:v>
      </x:c>
      <x:c r="AA1151" s="139" t="n">
        <x:v>32</x:v>
      </x:c>
      <x:c r="AB1151" s="139" t="n">
        <x:v>35</x:v>
      </x:c>
      <x:c r="AC1151" s="139" t="str">
        <x:v>TEACHER ATTENDENT REGI</x:v>
      </x:c>
      <x:c r="AD1151" s="145" t="n">
        <x:v>200</x:v>
      </x:c>
      <x:c r="AE1151" s="147" t="str">
        <x:v>Merged across PDFs — Truncated-name completion</x:v>
      </x:c>
      <x:c r="AF1151" s="147" t="str">
        <x:v>Completed/updated from WS RATES.pdf</x:v>
      </x:c>
      <x:c r="AG1151" s="147" t="str">
        <x:v>Exact WS RATES.pdf category</x:v>
      </x:c>
      <x:c r="AH1151" s="139" t="str">
        <x:v>WS-RATES:32:35</x:v>
      </x:c>
      <x:c r="AI1151" s="146"/>
      <x:c r="AJ1151" s="146"/>
      <x:c r="AK1151" s="146"/>
      <x:c r="AL1151" s="146"/>
      <x:c r="AM1151" s="146"/>
      <x:c r="AN1151" s="147" t="str"/>
    </x:row>
    <x:row r="1152">
      <x:c r="A1152" s="139" t="str">
        <x:v>RS-001151</x:v>
      </x:c>
      <x:c r="B1152" s="147" t="str">
        <x:v>TEACHER HAZRI REGISTER HAZR</x:v>
      </x:c>
      <x:c r="C1152" s="139" t="str">
        <x:v>GATTA REGISTER</x:v>
      </x:c>
      <x:c r="D1152" s="139" t="str">
        <x:v>Both</x:v>
      </x:c>
      <x:c r="E1152" s="147" t="str">
        <x:v>From initial classified workbook</x:v>
      </x:c>
      <x:c r="F1152" s="139" t="str">
        <x:v>Piece</x:v>
      </x:c>
      <x:c r="G1152" s="139"/>
      <x:c r="H1152" s="139" t="str">
        <x:v>Not stated</x:v>
      </x:c>
      <x:c r="I1152" s="139" t="str">
        <x:v>PKR</x:v>
      </x:c>
      <x:c r="J1152" s="140" t="n">
        <x:v>200</x:v>
      </x:c>
      <x:c r="K1152" s="140" t="n">
        <x:v>165</x:v>
      </x:c>
      <x:c r="L1152" s="140" t="n">
        <x:v>200</x:v>
      </x:c>
      <x:c r="M1152" s="140" t="n">
        <x:v>165</x:v>
      </x:c>
      <x:c r="N1152" s="141" t="n">
        <x:f>L1152-M1152</x:f>
        <x:v>35</x:v>
      </x:c>
      <x:c r="O1152" s="142" t="n">
        <x:f>IF(L1152&gt;0,N1152/L1152,"")</x:f>
        <x:v>0.175</x:v>
      </x:c>
      <x:c r="P1152" s="142" t="n">
        <x:f>IF(M1152&gt;0,N1152/M1152,"")</x:f>
        <x:v>0.21212121212121213</x:v>
      </x:c>
      <x:c r="Q1152" s="141" t="n">
        <x:f>ROUND(L1152*(1+'Assumptions'!$B$7)/'Assumptions'!$B$9,0)*'Assumptions'!$B$9</x:f>
        <x:v>220</x:v>
      </x:c>
      <x:c r="R1152" s="141" t="n">
        <x:f>Q1152-M1152</x:f>
        <x:v>55</x:v>
      </x:c>
      <x:c r="S1152" s="143" t="n">
        <x:f>'Assumptions'!$B$8</x:f>
        <x:v>12</x:v>
      </x:c>
      <x:c r="T1152" s="141" t="n">
        <x:f>N1152*S1152</x:f>
        <x:v>420</x:v>
      </x:c>
      <x:c r="U1152" s="139" t="str">
        <x:v>Source Valid</x:v>
      </x:c>
      <x:c r="V1152" s="139" t="str">
        <x:v>High</x:v>
      </x:c>
      <x:c r="W1152" s="147" t="str">
        <x:v>Source wholesale and buying prices retained</x:v>
      </x:c>
      <x:c r="X1152" s="139" t="str">
        <x:v>Ready</x:v>
      </x:c>
      <x:c r="Y1152" s="144" t="b">
        <x:v>1</x:v>
      </x:c>
      <x:c r="Z1152" s="139" t="str">
        <x:v>WS RATES.pdf</x:v>
      </x:c>
      <x:c r="AA1152" s="139" t="n">
        <x:v>32</x:v>
      </x:c>
      <x:c r="AB1152" s="139" t="n">
        <x:v>36</x:v>
      </x:c>
      <x:c r="AC1152" s="139" t="str">
        <x:v>TEACHER HAZRI REGISTER</x:v>
      </x:c>
      <x:c r="AD1152" s="145" t="n">
        <x:v>200</x:v>
      </x:c>
      <x:c r="AE1152" s="147" t="str">
        <x:v>Merged across PDFs — Truncated-name completion</x:v>
      </x:c>
      <x:c r="AF1152" s="147" t="str">
        <x:v>Completed/updated from WS RATES.pdf</x:v>
      </x:c>
      <x:c r="AG1152" s="147" t="str">
        <x:v>Exact WS RATES.pdf category</x:v>
      </x:c>
      <x:c r="AH1152" s="139" t="str">
        <x:v>WS-RATES:32:36</x:v>
      </x:c>
      <x:c r="AI1152" s="146"/>
      <x:c r="AJ1152" s="146"/>
      <x:c r="AK1152" s="146"/>
      <x:c r="AL1152" s="146"/>
      <x:c r="AM1152" s="146"/>
      <x:c r="AN1152" s="147" t="str"/>
    </x:row>
    <x:row r="1153">
      <x:c r="A1153" s="139" t="str">
        <x:v>RS-001152</x:v>
      </x:c>
      <x:c r="B1153" s="147" t="str">
        <x:v>ROZANA HAZRI REGISTER R34 48.</x:v>
      </x:c>
      <x:c r="C1153" s="139" t="str">
        <x:v>GATTA REGISTER</x:v>
      </x:c>
      <x:c r="D1153" s="139" t="str">
        <x:v>Both</x:v>
      </x:c>
      <x:c r="E1153" s="147" t="str">
        <x:v>From initial classified workbook</x:v>
      </x:c>
      <x:c r="F1153" s="139" t="str">
        <x:v>Piece</x:v>
      </x:c>
      <x:c r="G1153" s="139"/>
      <x:c r="H1153" s="139" t="str">
        <x:v>Not stated</x:v>
      </x:c>
      <x:c r="I1153" s="139" t="str">
        <x:v>PKR</x:v>
      </x:c>
      <x:c r="J1153" s="140" t="n">
        <x:v>220</x:v>
      </x:c>
      <x:c r="K1153" s="140" t="n">
        <x:v>195</x:v>
      </x:c>
      <x:c r="L1153" s="140" t="n">
        <x:v>220</x:v>
      </x:c>
      <x:c r="M1153" s="140" t="n">
        <x:v>195</x:v>
      </x:c>
      <x:c r="N1153" s="141" t="n">
        <x:f>L1153-M1153</x:f>
        <x:v>25</x:v>
      </x:c>
      <x:c r="O1153" s="142" t="n">
        <x:f>IF(L1153&gt;0,N1153/L1153,"")</x:f>
        <x:v>0.11363636363636363</x:v>
      </x:c>
      <x:c r="P1153" s="142" t="n">
        <x:f>IF(M1153&gt;0,N1153/M1153,"")</x:f>
        <x:v>0.1282051282051282</x:v>
      </x:c>
      <x:c r="Q1153" s="141" t="n">
        <x:f>ROUND(L1153*(1+'Assumptions'!$B$7)/'Assumptions'!$B$9,0)*'Assumptions'!$B$9</x:f>
        <x:v>240</x:v>
      </x:c>
      <x:c r="R1153" s="141" t="n">
        <x:f>Q1153-M1153</x:f>
        <x:v>45</x:v>
      </x:c>
      <x:c r="S1153" s="143" t="n">
        <x:f>'Assumptions'!$B$8</x:f>
        <x:v>12</x:v>
      </x:c>
      <x:c r="T1153" s="141" t="n">
        <x:f>N1153*S1153</x:f>
        <x:v>300</x:v>
      </x:c>
      <x:c r="U1153" s="139" t="str">
        <x:v>Source Valid</x:v>
      </x:c>
      <x:c r="V1153" s="139" t="str">
        <x:v>High</x:v>
      </x:c>
      <x:c r="W1153" s="147" t="str">
        <x:v>Source wholesale and buying prices retained</x:v>
      </x:c>
      <x:c r="X1153" s="139" t="str">
        <x:v>Ready</x:v>
      </x:c>
      <x:c r="Y1153" s="144" t="b">
        <x:v>1</x:v>
      </x:c>
      <x:c r="Z1153" s="139" t="str">
        <x:v>WS RATES.pdf</x:v>
      </x:c>
      <x:c r="AA1153" s="139" t="n">
        <x:v>32</x:v>
      </x:c>
      <x:c r="AB1153" s="139" t="n">
        <x:v>37</x:v>
      </x:c>
      <x:c r="AC1153" s="139" t="str">
        <x:v>ROZANA HAZRI REGISTER R</x:v>
      </x:c>
      <x:c r="AD1153" s="145" t="n">
        <x:v>220</x:v>
      </x:c>
      <x:c r="AE1153" s="147" t="str">
        <x:v>Merged across PDFs — Truncated-name completion</x:v>
      </x:c>
      <x:c r="AF1153" s="147" t="str">
        <x:v>Completed/updated from WS RATES.pdf</x:v>
      </x:c>
      <x:c r="AG1153" s="147" t="str">
        <x:v>Exact WS RATES.pdf category</x:v>
      </x:c>
      <x:c r="AH1153" s="139" t="str">
        <x:v>WS-RATES:32:37</x:v>
      </x:c>
      <x:c r="AI1153" s="146"/>
      <x:c r="AJ1153" s="146"/>
      <x:c r="AK1153" s="146"/>
      <x:c r="AL1153" s="146"/>
      <x:c r="AM1153" s="146"/>
      <x:c r="AN1153" s="147" t="str"/>
    </x:row>
    <x:row r="1154">
      <x:c r="A1154" s="139" t="str">
        <x:v>RS-001153</x:v>
      </x:c>
      <x:c r="B1154" s="147" t="str">
        <x:v>DAKHIL KHARIJ REGISTER R 23</x:v>
      </x:c>
      <x:c r="C1154" s="139" t="str">
        <x:v>GATTA REGISTER</x:v>
      </x:c>
      <x:c r="D1154" s="139" t="str">
        <x:v>Both</x:v>
      </x:c>
      <x:c r="E1154" s="147" t="str">
        <x:v>From initial classified workbook</x:v>
      </x:c>
      <x:c r="F1154" s="139" t="str">
        <x:v>Piece</x:v>
      </x:c>
      <x:c r="G1154" s="139"/>
      <x:c r="H1154" s="139" t="str">
        <x:v>Not stated</x:v>
      </x:c>
      <x:c r="I1154" s="139" t="str">
        <x:v>PKR</x:v>
      </x:c>
      <x:c r="J1154" s="140" t="n">
        <x:v>230</x:v>
      </x:c>
      <x:c r="K1154" s="140" t="n">
        <x:v>190</x:v>
      </x:c>
      <x:c r="L1154" s="140" t="n">
        <x:v>230</x:v>
      </x:c>
      <x:c r="M1154" s="140" t="n">
        <x:v>190</x:v>
      </x:c>
      <x:c r="N1154" s="141" t="n">
        <x:f>L1154-M1154</x:f>
        <x:v>40</x:v>
      </x:c>
      <x:c r="O1154" s="142" t="n">
        <x:f>IF(L1154&gt;0,N1154/L1154,"")</x:f>
        <x:v>0.17391304347826086</x:v>
      </x:c>
      <x:c r="P1154" s="142" t="n">
        <x:f>IF(M1154&gt;0,N1154/M1154,"")</x:f>
        <x:v>0.21052631578947367</x:v>
      </x:c>
      <x:c r="Q1154" s="141" t="n">
        <x:f>ROUND(L1154*(1+'Assumptions'!$B$7)/'Assumptions'!$B$9,0)*'Assumptions'!$B$9</x:f>
        <x:v>255</x:v>
      </x:c>
      <x:c r="R1154" s="141" t="n">
        <x:f>Q1154-M1154</x:f>
        <x:v>65</x:v>
      </x:c>
      <x:c r="S1154" s="143" t="n">
        <x:f>'Assumptions'!$B$8</x:f>
        <x:v>12</x:v>
      </x:c>
      <x:c r="T1154" s="141" t="n">
        <x:f>N1154*S1154</x:f>
        <x:v>480</x:v>
      </x:c>
      <x:c r="U1154" s="139" t="str">
        <x:v>Source Valid</x:v>
      </x:c>
      <x:c r="V1154" s="139" t="str">
        <x:v>High</x:v>
      </x:c>
      <x:c r="W1154" s="147" t="str">
        <x:v>Source wholesale and buying prices retained</x:v>
      </x:c>
      <x:c r="X1154" s="139" t="str">
        <x:v>Ready</x:v>
      </x:c>
      <x:c r="Y1154" s="144" t="b">
        <x:v>1</x:v>
      </x:c>
      <x:c r="Z1154" s="139" t="str">
        <x:v>WS RATES.pdf</x:v>
      </x:c>
      <x:c r="AA1154" s="139" t="n">
        <x:v>33</x:v>
      </x:c>
      <x:c r="AB1154" s="139" t="n">
        <x:v>2</x:v>
      </x:c>
      <x:c r="AC1154" s="139" t="str">
        <x:v>DAKHIL KHARIJ REGISTER R</x:v>
      </x:c>
      <x:c r="AD1154" s="145" t="n">
        <x:v>230</x:v>
      </x:c>
      <x:c r="AE1154" s="147" t="str">
        <x:v>Merged across PDFs — Truncated-name completion</x:v>
      </x:c>
      <x:c r="AF1154" s="147" t="str">
        <x:v>Completed/updated from WS RATES.pdf</x:v>
      </x:c>
      <x:c r="AG1154" s="147" t="str">
        <x:v>Exact WS RATES.pdf category</x:v>
      </x:c>
      <x:c r="AH1154" s="139" t="str">
        <x:v>WS-RATES:33:2</x:v>
      </x:c>
      <x:c r="AI1154" s="146"/>
      <x:c r="AJ1154" s="146"/>
      <x:c r="AK1154" s="146"/>
      <x:c r="AL1154" s="146"/>
      <x:c r="AM1154" s="146"/>
      <x:c r="AN1154" s="147" t="str"/>
    </x:row>
    <x:row r="1155">
      <x:c r="A1155" s="139" t="str">
        <x:v>RS-001154</x:v>
      </x:c>
      <x:c r="B1155" s="147" t="str">
        <x:v>HAMDARD FEE REGISTER R 27</x:v>
      </x:c>
      <x:c r="C1155" s="139" t="str">
        <x:v>GATTA REGISTER</x:v>
      </x:c>
      <x:c r="D1155" s="139" t="str">
        <x:v>Both</x:v>
      </x:c>
      <x:c r="E1155" s="147" t="str">
        <x:v>From initial classified workbook</x:v>
      </x:c>
      <x:c r="F1155" s="139" t="str">
        <x:v>Piece</x:v>
      </x:c>
      <x:c r="G1155" s="139"/>
      <x:c r="H1155" s="139" t="str">
        <x:v>Not stated</x:v>
      </x:c>
      <x:c r="I1155" s="139" t="str">
        <x:v>PKR</x:v>
      </x:c>
      <x:c r="J1155" s="140" t="n">
        <x:v>230</x:v>
      </x:c>
      <x:c r="K1155" s="140" t="n">
        <x:v>190</x:v>
      </x:c>
      <x:c r="L1155" s="140" t="n">
        <x:v>230</x:v>
      </x:c>
      <x:c r="M1155" s="140" t="n">
        <x:v>190</x:v>
      </x:c>
      <x:c r="N1155" s="141" t="n">
        <x:f>L1155-M1155</x:f>
        <x:v>40</x:v>
      </x:c>
      <x:c r="O1155" s="142" t="n">
        <x:f>IF(L1155&gt;0,N1155/L1155,"")</x:f>
        <x:v>0.17391304347826086</x:v>
      </x:c>
      <x:c r="P1155" s="142" t="n">
        <x:f>IF(M1155&gt;0,N1155/M1155,"")</x:f>
        <x:v>0.21052631578947367</x:v>
      </x:c>
      <x:c r="Q1155" s="141" t="n">
        <x:f>ROUND(L1155*(1+'Assumptions'!$B$7)/'Assumptions'!$B$9,0)*'Assumptions'!$B$9</x:f>
        <x:v>255</x:v>
      </x:c>
      <x:c r="R1155" s="141" t="n">
        <x:f>Q1155-M1155</x:f>
        <x:v>65</x:v>
      </x:c>
      <x:c r="S1155" s="143" t="n">
        <x:f>'Assumptions'!$B$8</x:f>
        <x:v>12</x:v>
      </x:c>
      <x:c r="T1155" s="141" t="n">
        <x:f>N1155*S1155</x:f>
        <x:v>480</x:v>
      </x:c>
      <x:c r="U1155" s="139" t="str">
        <x:v>Source Valid</x:v>
      </x:c>
      <x:c r="V1155" s="139" t="str">
        <x:v>High</x:v>
      </x:c>
      <x:c r="W1155" s="147" t="str">
        <x:v>Source wholesale and buying prices retained</x:v>
      </x:c>
      <x:c r="X1155" s="139" t="str">
        <x:v>Ready</x:v>
      </x:c>
      <x:c r="Y1155" s="144" t="b">
        <x:v>1</x:v>
      </x:c>
      <x:c r="Z1155" s="139" t="str">
        <x:v>WS RATES.pdf</x:v>
      </x:c>
      <x:c r="AA1155" s="139" t="n">
        <x:v>33</x:v>
      </x:c>
      <x:c r="AB1155" s="139" t="n">
        <x:v>3</x:v>
      </x:c>
      <x:c r="AC1155" s="139" t="str">
        <x:v>HAMDARD FEE REGISTER R</x:v>
      </x:c>
      <x:c r="AD1155" s="145" t="n">
        <x:v>230</x:v>
      </x:c>
      <x:c r="AE1155" s="147" t="str">
        <x:v>Merged across PDFs — Truncated-name completion</x:v>
      </x:c>
      <x:c r="AF1155" s="147" t="str">
        <x:v>Completed/updated from WS RATES.pdf</x:v>
      </x:c>
      <x:c r="AG1155" s="147" t="str">
        <x:v>Exact WS RATES.pdf category</x:v>
      </x:c>
      <x:c r="AH1155" s="139" t="str">
        <x:v>WS-RATES:33:3</x:v>
      </x:c>
      <x:c r="AI1155" s="146"/>
      <x:c r="AJ1155" s="146"/>
      <x:c r="AK1155" s="146"/>
      <x:c r="AL1155" s="146"/>
      <x:c r="AM1155" s="146"/>
      <x:c r="AN1155" s="147" t="str"/>
    </x:row>
    <x:row r="1156">
      <x:c r="A1156" s="139" t="str">
        <x:v>RS-001155</x:v>
      </x:c>
      <x:c r="B1156" s="147" t="str">
        <x:v>HOME WORK DAIRY ST POLL</x:v>
      </x:c>
      <x:c r="C1156" s="139" t="str">
        <x:v>DIARIES</x:v>
      </x:c>
      <x:c r="D1156" s="139" t="str">
        <x:v>Both</x:v>
      </x:c>
      <x:c r="E1156" s="147" t="str">
        <x:v>From initial classified workbook</x:v>
      </x:c>
      <x:c r="F1156" s="139" t="str">
        <x:v>Piece</x:v>
      </x:c>
      <x:c r="G1156" s="139"/>
      <x:c r="H1156" s="139" t="str">
        <x:v>Not stated</x:v>
      </x:c>
      <x:c r="I1156" s="139" t="str">
        <x:v>PKR</x:v>
      </x:c>
      <x:c r="J1156" s="140" t="n">
        <x:v>80</x:v>
      </x:c>
      <x:c r="K1156" s="140" t="n">
        <x:v>70</x:v>
      </x:c>
      <x:c r="L1156" s="140" t="n">
        <x:v>80</x:v>
      </x:c>
      <x:c r="M1156" s="140" t="n">
        <x:v>70</x:v>
      </x:c>
      <x:c r="N1156" s="141" t="n">
        <x:f>L1156-M1156</x:f>
        <x:v>10</x:v>
      </x:c>
      <x:c r="O1156" s="142" t="n">
        <x:f>IF(L1156&gt;0,N1156/L1156,"")</x:f>
        <x:v>0.125</x:v>
      </x:c>
      <x:c r="P1156" s="142" t="n">
        <x:f>IF(M1156&gt;0,N1156/M1156,"")</x:f>
        <x:v>0.14285714285714285</x:v>
      </x:c>
      <x:c r="Q1156" s="141" t="n">
        <x:f>ROUND(L1156*(1+'Assumptions'!$B$7)/'Assumptions'!$B$9,0)*'Assumptions'!$B$9</x:f>
        <x:v>90</x:v>
      </x:c>
      <x:c r="R1156" s="141" t="n">
        <x:f>Q1156-M1156</x:f>
        <x:v>20</x:v>
      </x:c>
      <x:c r="S1156" s="143" t="n">
        <x:f>'Assumptions'!$B$8</x:f>
        <x:v>12</x:v>
      </x:c>
      <x:c r="T1156" s="141" t="n">
        <x:f>N1156*S1156</x:f>
        <x:v>120</x:v>
      </x:c>
      <x:c r="U1156" s="139" t="str">
        <x:v>Source Valid</x:v>
      </x:c>
      <x:c r="V1156" s="139" t="str">
        <x:v>High</x:v>
      </x:c>
      <x:c r="W1156" s="147" t="str">
        <x:v>Source wholesale and buying prices retained</x:v>
      </x:c>
      <x:c r="X1156" s="139" t="str">
        <x:v>Ready</x:v>
      </x:c>
      <x:c r="Y1156" s="144" t="b">
        <x:v>1</x:v>
      </x:c>
      <x:c r="Z1156" s="139" t="str">
        <x:v>WS RATES.pdf</x:v>
      </x:c>
      <x:c r="AA1156" s="139" t="n">
        <x:v>33</x:v>
      </x:c>
      <x:c r="AB1156" s="139" t="n">
        <x:v>4</x:v>
      </x:c>
      <x:c r="AC1156" s="139" t="str">
        <x:v>HOME WORK DAIRY ST POLL</x:v>
      </x:c>
      <x:c r="AD1156" s="145" t="n">
        <x:v>80</x:v>
      </x:c>
      <x:c r="AE1156" s="147" t="str">
        <x:v>Merged across PDFs — Exact/source-linked match</x:v>
      </x:c>
      <x:c r="AF1156" s="147" t="str">
        <x:v>Exact WS RATES.pdf name</x:v>
      </x:c>
      <x:c r="AG1156" s="147" t="str">
        <x:v>Exact WS RATES.pdf category</x:v>
      </x:c>
      <x:c r="AH1156" s="139" t="str">
        <x:v>WS-RATES:33:4</x:v>
      </x:c>
      <x:c r="AI1156" s="146"/>
      <x:c r="AJ1156" s="146"/>
      <x:c r="AK1156" s="146"/>
      <x:c r="AL1156" s="146"/>
      <x:c r="AM1156" s="146"/>
      <x:c r="AN1156" s="147" t="str"/>
    </x:row>
    <x:row r="1157">
      <x:c r="A1157" s="139" t="str">
        <x:v>RS-001156</x:v>
      </x:c>
      <x:c r="B1157" s="147" t="str">
        <x:v>HOME WORK DAIRY 30</x:v>
      </x:c>
      <x:c r="C1157" s="139" t="str">
        <x:v>DIARIES</x:v>
      </x:c>
      <x:c r="D1157" s="139" t="str">
        <x:v>Both</x:v>
      </x:c>
      <x:c r="E1157" s="147" t="str">
        <x:v>From initial classified workbook</x:v>
      </x:c>
      <x:c r="F1157" s="139" t="str">
        <x:v>Piece</x:v>
      </x:c>
      <x:c r="G1157" s="139"/>
      <x:c r="H1157" s="139" t="str">
        <x:v>Not stated</x:v>
      </x:c>
      <x:c r="I1157" s="139" t="str">
        <x:v>PKR</x:v>
      </x:c>
      <x:c r="J1157" s="140" t="n">
        <x:v>30</x:v>
      </x:c>
      <x:c r="K1157" s="140" t="n">
        <x:v>25</x:v>
      </x:c>
      <x:c r="L1157" s="140" t="n">
        <x:v>30</x:v>
      </x:c>
      <x:c r="M1157" s="140" t="n">
        <x:v>25</x:v>
      </x:c>
      <x:c r="N1157" s="141" t="n">
        <x:f>L1157-M1157</x:f>
        <x:v>5</x:v>
      </x:c>
      <x:c r="O1157" s="142" t="n">
        <x:f>IF(L1157&gt;0,N1157/L1157,"")</x:f>
        <x:v>0.16666666666666666</x:v>
      </x:c>
      <x:c r="P1157" s="142" t="n">
        <x:f>IF(M1157&gt;0,N1157/M1157,"")</x:f>
        <x:v>0.2</x:v>
      </x:c>
      <x:c r="Q1157" s="141" t="n">
        <x:f>ROUND(L1157*(1+'Assumptions'!$B$7)/'Assumptions'!$B$9,0)*'Assumptions'!$B$9</x:f>
        <x:v>35</x:v>
      </x:c>
      <x:c r="R1157" s="141" t="n">
        <x:f>Q1157-M1157</x:f>
        <x:v>10</x:v>
      </x:c>
      <x:c r="S1157" s="143" t="n">
        <x:f>'Assumptions'!$B$8</x:f>
        <x:v>12</x:v>
      </x:c>
      <x:c r="T1157" s="141" t="n">
        <x:f>N1157*S1157</x:f>
        <x:v>60</x:v>
      </x:c>
      <x:c r="U1157" s="139" t="str">
        <x:v>Source Valid</x:v>
      </x:c>
      <x:c r="V1157" s="139" t="str">
        <x:v>High</x:v>
      </x:c>
      <x:c r="W1157" s="147" t="str">
        <x:v>Source wholesale and buying prices retained</x:v>
      </x:c>
      <x:c r="X1157" s="139" t="str">
        <x:v>Ready</x:v>
      </x:c>
      <x:c r="Y1157" s="144" t="b">
        <x:v>1</x:v>
      </x:c>
      <x:c r="Z1157" s="139" t="str">
        <x:v>WS RATES.pdf</x:v>
      </x:c>
      <x:c r="AA1157" s="139" t="n">
        <x:v>33</x:v>
      </x:c>
      <x:c r="AB1157" s="139" t="n">
        <x:v>5</x:v>
      </x:c>
      <x:c r="AC1157" s="139" t="str">
        <x:v>HOME WORK DAIRY 30</x:v>
      </x:c>
      <x:c r="AD1157" s="145" t="n">
        <x:v>30</x:v>
      </x:c>
      <x:c r="AE1157" s="147" t="str">
        <x:v>Merged across PDFs — Exact/source-linked match</x:v>
      </x:c>
      <x:c r="AF1157" s="147" t="str">
        <x:v>Exact WS RATES.pdf name</x:v>
      </x:c>
      <x:c r="AG1157" s="147" t="str">
        <x:v>Exact WS RATES.pdf category</x:v>
      </x:c>
      <x:c r="AH1157" s="139" t="str">
        <x:v>WS-RATES:33:5</x:v>
      </x:c>
      <x:c r="AI1157" s="146"/>
      <x:c r="AJ1157" s="146"/>
      <x:c r="AK1157" s="146"/>
      <x:c r="AL1157" s="146"/>
      <x:c r="AM1157" s="146"/>
      <x:c r="AN1157" s="147" t="str"/>
    </x:row>
    <x:row r="1158">
      <x:c r="A1158" s="139" t="str">
        <x:v>RS-001157</x:v>
      </x:c>
      <x:c r="B1158" s="147" t="str">
        <x:v>HOME WORK DAIRY 40</x:v>
      </x:c>
      <x:c r="C1158" s="139" t="str">
        <x:v>DIARIES</x:v>
      </x:c>
      <x:c r="D1158" s="139" t="str">
        <x:v>Both</x:v>
      </x:c>
      <x:c r="E1158" s="147" t="str">
        <x:v>From initial classified workbook</x:v>
      </x:c>
      <x:c r="F1158" s="139" t="str">
        <x:v>Piece</x:v>
      </x:c>
      <x:c r="G1158" s="139"/>
      <x:c r="H1158" s="139" t="str">
        <x:v>Not stated</x:v>
      </x:c>
      <x:c r="I1158" s="139" t="str">
        <x:v>PKR</x:v>
      </x:c>
      <x:c r="J1158" s="140" t="n">
        <x:v>40</x:v>
      </x:c>
      <x:c r="K1158" s="140" t="n">
        <x:v>28</x:v>
      </x:c>
      <x:c r="L1158" s="140" t="n">
        <x:v>40</x:v>
      </x:c>
      <x:c r="M1158" s="140" t="n">
        <x:v>28</x:v>
      </x:c>
      <x:c r="N1158" s="141" t="n">
        <x:f>L1158-M1158</x:f>
        <x:v>12</x:v>
      </x:c>
      <x:c r="O1158" s="142" t="n">
        <x:f>IF(L1158&gt;0,N1158/L1158,"")</x:f>
        <x:v>0.3</x:v>
      </x:c>
      <x:c r="P1158" s="142" t="n">
        <x:f>IF(M1158&gt;0,N1158/M1158,"")</x:f>
        <x:v>0.42857142857142855</x:v>
      </x:c>
      <x:c r="Q1158" s="141" t="n">
        <x:f>ROUND(L1158*(1+'Assumptions'!$B$7)/'Assumptions'!$B$9,0)*'Assumptions'!$B$9</x:f>
        <x:v>45</x:v>
      </x:c>
      <x:c r="R1158" s="141" t="n">
        <x:f>Q1158-M1158</x:f>
        <x:v>17</x:v>
      </x:c>
      <x:c r="S1158" s="143" t="n">
        <x:f>'Assumptions'!$B$8</x:f>
        <x:v>12</x:v>
      </x:c>
      <x:c r="T1158" s="141" t="n">
        <x:f>N1158*S1158</x:f>
        <x:v>144</x:v>
      </x:c>
      <x:c r="U1158" s="139" t="str">
        <x:v>Source Valid</x:v>
      </x:c>
      <x:c r="V1158" s="139" t="str">
        <x:v>High</x:v>
      </x:c>
      <x:c r="W1158" s="147" t="str">
        <x:v>Source wholesale and buying prices retained</x:v>
      </x:c>
      <x:c r="X1158" s="139" t="str">
        <x:v>Ready</x:v>
      </x:c>
      <x:c r="Y1158" s="144" t="b">
        <x:v>1</x:v>
      </x:c>
      <x:c r="Z1158" s="139" t="str">
        <x:v>WS RATES.pdf</x:v>
      </x:c>
      <x:c r="AA1158" s="139" t="n">
        <x:v>33</x:v>
      </x:c>
      <x:c r="AB1158" s="139" t="n">
        <x:v>6</x:v>
      </x:c>
      <x:c r="AC1158" s="139" t="str">
        <x:v>HOME WORK DAIRY 40</x:v>
      </x:c>
      <x:c r="AD1158" s="145" t="n">
        <x:v>40</x:v>
      </x:c>
      <x:c r="AE1158" s="147" t="str">
        <x:v>Merged across PDFs — Exact/source-linked match</x:v>
      </x:c>
      <x:c r="AF1158" s="147" t="str">
        <x:v>Exact WS RATES.pdf name</x:v>
      </x:c>
      <x:c r="AG1158" s="147" t="str">
        <x:v>Exact WS RATES.pdf category</x:v>
      </x:c>
      <x:c r="AH1158" s="139" t="str">
        <x:v>WS-RATES:33:6</x:v>
      </x:c>
      <x:c r="AI1158" s="146"/>
      <x:c r="AJ1158" s="146"/>
      <x:c r="AK1158" s="146"/>
      <x:c r="AL1158" s="146"/>
      <x:c r="AM1158" s="146"/>
      <x:c r="AN1158" s="147" t="str"/>
    </x:row>
    <x:row r="1159">
      <x:c r="A1159" s="139" t="str">
        <x:v>RS-001158</x:v>
      </x:c>
      <x:c r="B1159" s="147" t="str">
        <x:v>HOME WORK DAIRY 60</x:v>
      </x:c>
      <x:c r="C1159" s="139" t="str">
        <x:v>DIARIES</x:v>
      </x:c>
      <x:c r="D1159" s="139" t="str">
        <x:v>Both</x:v>
      </x:c>
      <x:c r="E1159" s="147" t="str">
        <x:v>From initial classified workbook</x:v>
      </x:c>
      <x:c r="F1159" s="139" t="str">
        <x:v>Piece</x:v>
      </x:c>
      <x:c r="G1159" s="139"/>
      <x:c r="H1159" s="139" t="str">
        <x:v>Not stated</x:v>
      </x:c>
      <x:c r="I1159" s="139" t="str">
        <x:v>PKR</x:v>
      </x:c>
      <x:c r="J1159" s="140" t="n">
        <x:v>60</x:v>
      </x:c>
      <x:c r="K1159" s="140" t="n">
        <x:v>38</x:v>
      </x:c>
      <x:c r="L1159" s="140" t="n">
        <x:v>60</x:v>
      </x:c>
      <x:c r="M1159" s="140" t="n">
        <x:v>38</x:v>
      </x:c>
      <x:c r="N1159" s="141" t="n">
        <x:f>L1159-M1159</x:f>
        <x:v>22</x:v>
      </x:c>
      <x:c r="O1159" s="142" t="n">
        <x:f>IF(L1159&gt;0,N1159/L1159,"")</x:f>
        <x:v>0.36666666666666664</x:v>
      </x:c>
      <x:c r="P1159" s="142" t="n">
        <x:f>IF(M1159&gt;0,N1159/M1159,"")</x:f>
        <x:v>0.5789473684210527</x:v>
      </x:c>
      <x:c r="Q1159" s="141" t="n">
        <x:f>ROUND(L1159*(1+'Assumptions'!$B$7)/'Assumptions'!$B$9,0)*'Assumptions'!$B$9</x:f>
        <x:v>65</x:v>
      </x:c>
      <x:c r="R1159" s="141" t="n">
        <x:f>Q1159-M1159</x:f>
        <x:v>27</x:v>
      </x:c>
      <x:c r="S1159" s="143" t="n">
        <x:f>'Assumptions'!$B$8</x:f>
        <x:v>12</x:v>
      </x:c>
      <x:c r="T1159" s="141" t="n">
        <x:f>N1159*S1159</x:f>
        <x:v>264</x:v>
      </x:c>
      <x:c r="U1159" s="139" t="str">
        <x:v>Source Valid</x:v>
      </x:c>
      <x:c r="V1159" s="139" t="str">
        <x:v>High</x:v>
      </x:c>
      <x:c r="W1159" s="147" t="str">
        <x:v>Source wholesale and buying prices retained</x:v>
      </x:c>
      <x:c r="X1159" s="139" t="str">
        <x:v>Ready</x:v>
      </x:c>
      <x:c r="Y1159" s="144" t="b">
        <x:v>1</x:v>
      </x:c>
      <x:c r="Z1159" s="139" t="str">
        <x:v>WS RATES.pdf</x:v>
      </x:c>
      <x:c r="AA1159" s="139" t="n">
        <x:v>33</x:v>
      </x:c>
      <x:c r="AB1159" s="139" t="n">
        <x:v>7</x:v>
      </x:c>
      <x:c r="AC1159" s="139" t="str">
        <x:v>HOME WORK DAIRY 60</x:v>
      </x:c>
      <x:c r="AD1159" s="145" t="n">
        <x:v>60</x:v>
      </x:c>
      <x:c r="AE1159" s="147" t="str">
        <x:v>Merged across PDFs — Exact/source-linked match</x:v>
      </x:c>
      <x:c r="AF1159" s="147" t="str">
        <x:v>Exact WS RATES.pdf name</x:v>
      </x:c>
      <x:c r="AG1159" s="147" t="str">
        <x:v>Exact WS RATES.pdf category</x:v>
      </x:c>
      <x:c r="AH1159" s="139" t="str">
        <x:v>WS-RATES:33:7</x:v>
      </x:c>
      <x:c r="AI1159" s="146"/>
      <x:c r="AJ1159" s="146"/>
      <x:c r="AK1159" s="146"/>
      <x:c r="AL1159" s="146"/>
      <x:c r="AM1159" s="146"/>
      <x:c r="AN1159" s="147" t="str"/>
    </x:row>
    <x:row r="1160">
      <x:c r="A1160" s="139" t="str">
        <x:v>RS-001159</x:v>
      </x:c>
      <x:c r="B1160" s="147" t="str">
        <x:v>ROZANA HAZRI REGISTER R33 36</x:v>
      </x:c>
      <x:c r="C1160" s="139" t="str">
        <x:v>GATTA REGISTER</x:v>
      </x:c>
      <x:c r="D1160" s="139" t="str">
        <x:v>Both</x:v>
      </x:c>
      <x:c r="E1160" s="147" t="str">
        <x:v>From initial classified workbook</x:v>
      </x:c>
      <x:c r="F1160" s="139" t="str">
        <x:v>Piece</x:v>
      </x:c>
      <x:c r="G1160" s="139"/>
      <x:c r="H1160" s="139" t="str">
        <x:v>Not stated</x:v>
      </x:c>
      <x:c r="I1160" s="139" t="str">
        <x:v>PKR</x:v>
      </x:c>
      <x:c r="J1160" s="140" t="n">
        <x:v>190</x:v>
      </x:c>
      <x:c r="K1160" s="140" t="n">
        <x:v>170</x:v>
      </x:c>
      <x:c r="L1160" s="140" t="n">
        <x:v>190</x:v>
      </x:c>
      <x:c r="M1160" s="140" t="n">
        <x:v>170</x:v>
      </x:c>
      <x:c r="N1160" s="141" t="n">
        <x:f>L1160-M1160</x:f>
        <x:v>20</x:v>
      </x:c>
      <x:c r="O1160" s="142" t="n">
        <x:f>IF(L1160&gt;0,N1160/L1160,"")</x:f>
        <x:v>0.10526315789473684</x:v>
      </x:c>
      <x:c r="P1160" s="142" t="n">
        <x:f>IF(M1160&gt;0,N1160/M1160,"")</x:f>
        <x:v>0.11764705882352941</x:v>
      </x:c>
      <x:c r="Q1160" s="141" t="n">
        <x:f>ROUND(L1160*(1+'Assumptions'!$B$7)/'Assumptions'!$B$9,0)*'Assumptions'!$B$9</x:f>
        <x:v>210</x:v>
      </x:c>
      <x:c r="R1160" s="141" t="n">
        <x:f>Q1160-M1160</x:f>
        <x:v>40</x:v>
      </x:c>
      <x:c r="S1160" s="143" t="n">
        <x:f>'Assumptions'!$B$8</x:f>
        <x:v>12</x:v>
      </x:c>
      <x:c r="T1160" s="141" t="n">
        <x:f>N1160*S1160</x:f>
        <x:v>240</x:v>
      </x:c>
      <x:c r="U1160" s="139" t="str">
        <x:v>Source Valid</x:v>
      </x:c>
      <x:c r="V1160" s="139" t="str">
        <x:v>High</x:v>
      </x:c>
      <x:c r="W1160" s="147" t="str">
        <x:v>Source wholesale and buying prices retained</x:v>
      </x:c>
      <x:c r="X1160" s="139" t="str">
        <x:v>Ready</x:v>
      </x:c>
      <x:c r="Y1160" s="144" t="b">
        <x:v>1</x:v>
      </x:c>
      <x:c r="Z1160" s="139" t="str">
        <x:v>WS RATES.pdf</x:v>
      </x:c>
      <x:c r="AA1160" s="139" t="n">
        <x:v>33</x:v>
      </x:c>
      <x:c r="AB1160" s="139" t="n">
        <x:v>8</x:v>
      </x:c>
      <x:c r="AC1160" s="139" t="str">
        <x:v>ROZANA HAZRI REGISTER R</x:v>
      </x:c>
      <x:c r="AD1160" s="145" t="n">
        <x:v>190</x:v>
      </x:c>
      <x:c r="AE1160" s="147" t="str">
        <x:v>Merged across PDFs — Truncated-name completion</x:v>
      </x:c>
      <x:c r="AF1160" s="147" t="str">
        <x:v>Completed/updated from WS RATES.pdf</x:v>
      </x:c>
      <x:c r="AG1160" s="147" t="str">
        <x:v>Exact WS RATES.pdf category</x:v>
      </x:c>
      <x:c r="AH1160" s="139" t="str">
        <x:v>WS-RATES:33:8</x:v>
      </x:c>
      <x:c r="AI1160" s="146"/>
      <x:c r="AJ1160" s="146"/>
      <x:c r="AK1160" s="146"/>
      <x:c r="AL1160" s="146"/>
      <x:c r="AM1160" s="146"/>
      <x:c r="AN1160" s="147" t="str"/>
    </x:row>
    <x:row r="1161">
      <x:c r="A1161" s="139" t="str">
        <x:v>RS-001160</x:v>
      </x:c>
      <x:c r="B1161" s="147" t="str">
        <x:v>ROZANA HAZRI REGISTER SHEHB</x:v>
      </x:c>
      <x:c r="C1161" s="139" t="str">
        <x:v>GATTA REGISTER</x:v>
      </x:c>
      <x:c r="D1161" s="139" t="str">
        <x:v>Both</x:v>
      </x:c>
      <x:c r="E1161" s="147" t="str">
        <x:v>From initial classified workbook</x:v>
      </x:c>
      <x:c r="F1161" s="139" t="str">
        <x:v>Piece</x:v>
      </x:c>
      <x:c r="G1161" s="139"/>
      <x:c r="H1161" s="139" t="str">
        <x:v>Not stated</x:v>
      </x:c>
      <x:c r="I1161" s="139" t="str">
        <x:v>PKR</x:v>
      </x:c>
      <x:c r="J1161" s="140" t="n">
        <x:v>190</x:v>
      </x:c>
      <x:c r="K1161" s="140" t="n">
        <x:v>165</x:v>
      </x:c>
      <x:c r="L1161" s="140" t="n">
        <x:v>190</x:v>
      </x:c>
      <x:c r="M1161" s="140" t="n">
        <x:v>165</x:v>
      </x:c>
      <x:c r="N1161" s="141" t="n">
        <x:f>L1161-M1161</x:f>
        <x:v>25</x:v>
      </x:c>
      <x:c r="O1161" s="142" t="n">
        <x:f>IF(L1161&gt;0,N1161/L1161,"")</x:f>
        <x:v>0.13157894736842105</x:v>
      </x:c>
      <x:c r="P1161" s="142" t="n">
        <x:f>IF(M1161&gt;0,N1161/M1161,"")</x:f>
        <x:v>0.15151515151515152</x:v>
      </x:c>
      <x:c r="Q1161" s="141" t="n">
        <x:f>ROUND(L1161*(1+'Assumptions'!$B$7)/'Assumptions'!$B$9,0)*'Assumptions'!$B$9</x:f>
        <x:v>210</x:v>
      </x:c>
      <x:c r="R1161" s="141" t="n">
        <x:f>Q1161-M1161</x:f>
        <x:v>45</x:v>
      </x:c>
      <x:c r="S1161" s="143" t="n">
        <x:f>'Assumptions'!$B$8</x:f>
        <x:v>12</x:v>
      </x:c>
      <x:c r="T1161" s="141" t="n">
        <x:f>N1161*S1161</x:f>
        <x:v>300</x:v>
      </x:c>
      <x:c r="U1161" s="139" t="str">
        <x:v>Source Valid</x:v>
      </x:c>
      <x:c r="V1161" s="139" t="str">
        <x:v>High</x:v>
      </x:c>
      <x:c r="W1161" s="147" t="str">
        <x:v>Source wholesale and buying prices retained</x:v>
      </x:c>
      <x:c r="X1161" s="139" t="str">
        <x:v>Ready</x:v>
      </x:c>
      <x:c r="Y1161" s="144" t="b">
        <x:v>1</x:v>
      </x:c>
      <x:c r="Z1161" s="139" t="str">
        <x:v>WS RATES.pdf</x:v>
      </x:c>
      <x:c r="AA1161" s="139" t="n">
        <x:v>33</x:v>
      </x:c>
      <x:c r="AB1161" s="139" t="n">
        <x:v>9</x:v>
      </x:c>
      <x:c r="AC1161" s="139" t="str">
        <x:v>ROZANA HAZRI REGISTER S</x:v>
      </x:c>
      <x:c r="AD1161" s="145" t="n">
        <x:v>190</x:v>
      </x:c>
      <x:c r="AE1161" s="147" t="str">
        <x:v>Merged across PDFs — Truncated-name completion</x:v>
      </x:c>
      <x:c r="AF1161" s="147" t="str">
        <x:v>Completed/updated from WS RATES.pdf</x:v>
      </x:c>
      <x:c r="AG1161" s="147" t="str">
        <x:v>Exact WS RATES.pdf category</x:v>
      </x:c>
      <x:c r="AH1161" s="139" t="str">
        <x:v>WS-RATES:33:9</x:v>
      </x:c>
      <x:c r="AI1161" s="146"/>
      <x:c r="AJ1161" s="146"/>
      <x:c r="AK1161" s="146"/>
      <x:c r="AL1161" s="146"/>
      <x:c r="AM1161" s="146"/>
      <x:c r="AN1161" s="147" t="str"/>
    </x:row>
    <x:row r="1162">
      <x:c r="A1162" s="139" t="str">
        <x:v>RS-001161</x:v>
      </x:c>
      <x:c r="B1162" s="147" t="str">
        <x:v>3 IN 1 WRITING NO 231</x:v>
      </x:c>
      <x:c r="C1162" s="139" t="str">
        <x:v>copies</x:v>
      </x:c>
      <x:c r="D1162" s="139" t="str">
        <x:v>Both</x:v>
      </x:c>
      <x:c r="E1162" s="147" t="str">
        <x:v>From initial classified workbook</x:v>
      </x:c>
      <x:c r="F1162" s="139" t="str">
        <x:v>Piece</x:v>
      </x:c>
      <x:c r="G1162" s="139"/>
      <x:c r="H1162" s="139" t="str">
        <x:v>Not stated</x:v>
      </x:c>
      <x:c r="I1162" s="139" t="str">
        <x:v>PKR</x:v>
      </x:c>
      <x:c r="J1162" s="140" t="n">
        <x:v>45</x:v>
      </x:c>
      <x:c r="K1162" s="140" t="n">
        <x:v>38</x:v>
      </x:c>
      <x:c r="L1162" s="140" t="n">
        <x:v>45</x:v>
      </x:c>
      <x:c r="M1162" s="140" t="n">
        <x:v>38</x:v>
      </x:c>
      <x:c r="N1162" s="141" t="n">
        <x:f>L1162-M1162</x:f>
        <x:v>7</x:v>
      </x:c>
      <x:c r="O1162" s="142" t="n">
        <x:f>IF(L1162&gt;0,N1162/L1162,"")</x:f>
        <x:v>0.15555555555555556</x:v>
      </x:c>
      <x:c r="P1162" s="142" t="n">
        <x:f>IF(M1162&gt;0,N1162/M1162,"")</x:f>
        <x:v>0.18421052631578946</x:v>
      </x:c>
      <x:c r="Q1162" s="141" t="n">
        <x:f>ROUND(L1162*(1+'Assumptions'!$B$7)/'Assumptions'!$B$9,0)*'Assumptions'!$B$9</x:f>
        <x:v>50</x:v>
      </x:c>
      <x:c r="R1162" s="141" t="n">
        <x:f>Q1162-M1162</x:f>
        <x:v>12</x:v>
      </x:c>
      <x:c r="S1162" s="143" t="n">
        <x:f>'Assumptions'!$B$8</x:f>
        <x:v>12</x:v>
      </x:c>
      <x:c r="T1162" s="141" t="n">
        <x:f>N1162*S1162</x:f>
        <x:v>84</x:v>
      </x:c>
      <x:c r="U1162" s="139" t="str">
        <x:v>Source Valid</x:v>
      </x:c>
      <x:c r="V1162" s="139" t="str">
        <x:v>High</x:v>
      </x:c>
      <x:c r="W1162" s="147" t="str">
        <x:v>Source wholesale and buying prices retained</x:v>
      </x:c>
      <x:c r="X1162" s="139" t="str">
        <x:v>Ready</x:v>
      </x:c>
      <x:c r="Y1162" s="144" t="b">
        <x:v>1</x:v>
      </x:c>
      <x:c r="Z1162" s="139" t="str">
        <x:v>WS RATES.pdf</x:v>
      </x:c>
      <x:c r="AA1162" s="139" t="n">
        <x:v>33</x:v>
      </x:c>
      <x:c r="AB1162" s="139" t="n">
        <x:v>10</x:v>
      </x:c>
      <x:c r="AC1162" s="139" t="str">
        <x:v>3 IN 1 WRITING NO 231</x:v>
      </x:c>
      <x:c r="AD1162" s="145" t="n">
        <x:v>45</x:v>
      </x:c>
      <x:c r="AE1162" s="147" t="str">
        <x:v>Merged across PDFs — Exact/source-linked match</x:v>
      </x:c>
      <x:c r="AF1162" s="147" t="str">
        <x:v>Exact WS RATES.pdf name</x:v>
      </x:c>
      <x:c r="AG1162" s="147" t="str">
        <x:v>Exact WS RATES.pdf category</x:v>
      </x:c>
      <x:c r="AH1162" s="139" t="str">
        <x:v>WS-RATES:33:10</x:v>
      </x:c>
      <x:c r="AI1162" s="146"/>
      <x:c r="AJ1162" s="146"/>
      <x:c r="AK1162" s="146"/>
      <x:c r="AL1162" s="146"/>
      <x:c r="AM1162" s="146"/>
      <x:c r="AN1162" s="147" t="str"/>
    </x:row>
    <x:row r="1163">
      <x:c r="A1163" s="139" t="str">
        <x:v>RS-001162</x:v>
      </x:c>
      <x:c r="B1163" s="147" t="str">
        <x:v>K 10 NOTE BOOK</x:v>
      </x:c>
      <x:c r="C1163" s="139" t="str">
        <x:v>copies</x:v>
      </x:c>
      <x:c r="D1163" s="139" t="str">
        <x:v>Both</x:v>
      </x:c>
      <x:c r="E1163" s="147" t="str">
        <x:v>From initial classified workbook</x:v>
      </x:c>
      <x:c r="F1163" s="139" t="str">
        <x:v>Piece</x:v>
      </x:c>
      <x:c r="G1163" s="139"/>
      <x:c r="H1163" s="139" t="str">
        <x:v>Not stated</x:v>
      </x:c>
      <x:c r="I1163" s="139" t="str">
        <x:v>PKR</x:v>
      </x:c>
      <x:c r="J1163" s="140" t="n">
        <x:v>270</x:v>
      </x:c>
      <x:c r="K1163" s="140" t="n">
        <x:v>229.545454545455</x:v>
      </x:c>
      <x:c r="L1163" s="140" t="n">
        <x:v>270</x:v>
      </x:c>
      <x:c r="M1163" s="140" t="n">
        <x:v>229.545454545455</x:v>
      </x:c>
      <x:c r="N1163" s="141" t="n">
        <x:f>L1163-M1163</x:f>
        <x:v>40.45454545454501</x:v>
      </x:c>
      <x:c r="O1163" s="142" t="n">
        <x:f>IF(L1163&gt;0,N1163/L1163,"")</x:f>
        <x:v>0.1498316498316482</x:v>
      </x:c>
      <x:c r="P1163" s="142" t="n">
        <x:f>IF(M1163&gt;0,N1163/M1163,"")</x:f>
        <x:v>0.17623762376237398</x:v>
      </x:c>
      <x:c r="Q1163" s="141" t="n">
        <x:f>ROUND(L1163*(1+'Assumptions'!$B$7)/'Assumptions'!$B$9,0)*'Assumptions'!$B$9</x:f>
        <x:v>295</x:v>
      </x:c>
      <x:c r="R1163" s="141" t="n">
        <x:f>Q1163-M1163</x:f>
        <x:v>65.45454545454501</x:v>
      </x:c>
      <x:c r="S1163" s="143" t="n">
        <x:f>'Assumptions'!$B$8</x:f>
        <x:v>12</x:v>
      </x:c>
      <x:c r="T1163" s="141" t="n">
        <x:f>N1163*S1163</x:f>
        <x:v>485.45454545454015</x:v>
      </x:c>
      <x:c r="U1163" s="139" t="str">
        <x:v>Source Valid</x:v>
      </x:c>
      <x:c r="V1163" s="139" t="str">
        <x:v>High</x:v>
      </x:c>
      <x:c r="W1163" s="147" t="str">
        <x:v>Source wholesale and buying prices retained</x:v>
      </x:c>
      <x:c r="X1163" s="139" t="str">
        <x:v>Ready</x:v>
      </x:c>
      <x:c r="Y1163" s="144" t="b">
        <x:v>1</x:v>
      </x:c>
      <x:c r="Z1163" s="139" t="str">
        <x:v>WS RATES.pdf</x:v>
      </x:c>
      <x:c r="AA1163" s="139" t="n">
        <x:v>33</x:v>
      </x:c>
      <x:c r="AB1163" s="139" t="n">
        <x:v>11</x:v>
      </x:c>
      <x:c r="AC1163" s="139" t="str">
        <x:v>K 10 NOTE BOOK</x:v>
      </x:c>
      <x:c r="AD1163" s="145" t="n">
        <x:v>270</x:v>
      </x:c>
      <x:c r="AE1163" s="147" t="str">
        <x:v>Merged across PDFs — Exact/source-linked match</x:v>
      </x:c>
      <x:c r="AF1163" s="147" t="str">
        <x:v>Exact WS RATES.pdf name</x:v>
      </x:c>
      <x:c r="AG1163" s="147" t="str">
        <x:v>Exact WS RATES.pdf category</x:v>
      </x:c>
      <x:c r="AH1163" s="139" t="str">
        <x:v>WS-RATES:33:11</x:v>
      </x:c>
      <x:c r="AI1163" s="146"/>
      <x:c r="AJ1163" s="146"/>
      <x:c r="AK1163" s="146"/>
      <x:c r="AL1163" s="146"/>
      <x:c r="AM1163" s="146"/>
      <x:c r="AN1163" s="147" t="str"/>
    </x:row>
    <x:row r="1164">
      <x:c r="A1164" s="139" t="str">
        <x:v>RS-001163</x:v>
      </x:c>
      <x:c r="B1164" s="147" t="str">
        <x:v>SM 10 NOTE BOOK</x:v>
      </x:c>
      <x:c r="C1164" s="139" t="str">
        <x:v>copies</x:v>
      </x:c>
      <x:c r="D1164" s="139" t="str">
        <x:v>Both</x:v>
      </x:c>
      <x:c r="E1164" s="147" t="str">
        <x:v>From initial classified workbook</x:v>
      </x:c>
      <x:c r="F1164" s="139" t="str">
        <x:v>Piece</x:v>
      </x:c>
      <x:c r="G1164" s="139"/>
      <x:c r="H1164" s="139" t="str">
        <x:v>Not stated</x:v>
      </x:c>
      <x:c r="I1164" s="139" t="str">
        <x:v>PKR</x:v>
      </x:c>
      <x:c r="J1164" s="140" t="n">
        <x:v>480</x:v>
      </x:c>
      <x:c r="K1164" s="140" t="n">
        <x:v>450</x:v>
      </x:c>
      <x:c r="L1164" s="140" t="n">
        <x:v>480</x:v>
      </x:c>
      <x:c r="M1164" s="140" t="n">
        <x:v>450</x:v>
      </x:c>
      <x:c r="N1164" s="141" t="n">
        <x:f>L1164-M1164</x:f>
        <x:v>30</x:v>
      </x:c>
      <x:c r="O1164" s="142" t="n">
        <x:f>IF(L1164&gt;0,N1164/L1164,"")</x:f>
        <x:v>0.0625</x:v>
      </x:c>
      <x:c r="P1164" s="142" t="n">
        <x:f>IF(M1164&gt;0,N1164/M1164,"")</x:f>
        <x:v>0.06666666666666667</x:v>
      </x:c>
      <x:c r="Q1164" s="141" t="n">
        <x:f>ROUND(L1164*(1+'Assumptions'!$B$7)/'Assumptions'!$B$9,0)*'Assumptions'!$B$9</x:f>
        <x:v>530</x:v>
      </x:c>
      <x:c r="R1164" s="141" t="n">
        <x:f>Q1164-M1164</x:f>
        <x:v>80</x:v>
      </x:c>
      <x:c r="S1164" s="143" t="n">
        <x:f>'Assumptions'!$B$8</x:f>
        <x:v>12</x:v>
      </x:c>
      <x:c r="T1164" s="141" t="n">
        <x:f>N1164*S1164</x:f>
        <x:v>360</x:v>
      </x:c>
      <x:c r="U1164" s="139" t="str">
        <x:v>Source Valid</x:v>
      </x:c>
      <x:c r="V1164" s="139" t="str">
        <x:v>High</x:v>
      </x:c>
      <x:c r="W1164" s="147" t="str">
        <x:v>Source wholesale and buying prices retained</x:v>
      </x:c>
      <x:c r="X1164" s="139" t="str">
        <x:v>Ready</x:v>
      </x:c>
      <x:c r="Y1164" s="144" t="b">
        <x:v>1</x:v>
      </x:c>
      <x:c r="Z1164" s="139" t="str">
        <x:v>WS RATES.pdf</x:v>
      </x:c>
      <x:c r="AA1164" s="139" t="n">
        <x:v>33</x:v>
      </x:c>
      <x:c r="AB1164" s="139" t="n">
        <x:v>12</x:v>
      </x:c>
      <x:c r="AC1164" s="139" t="str">
        <x:v>SM 10 NOTE BOOK</x:v>
      </x:c>
      <x:c r="AD1164" s="145" t="n">
        <x:v>480</x:v>
      </x:c>
      <x:c r="AE1164" s="147" t="str">
        <x:v>Merged across PDFs — Exact/source-linked match</x:v>
      </x:c>
      <x:c r="AF1164" s="147" t="str">
        <x:v>Exact WS RATES.pdf name</x:v>
      </x:c>
      <x:c r="AG1164" s="147" t="str">
        <x:v>Exact WS RATES.pdf category</x:v>
      </x:c>
      <x:c r="AH1164" s="139" t="str">
        <x:v>WS-RATES:33:12</x:v>
      </x:c>
      <x:c r="AI1164" s="146"/>
      <x:c r="AJ1164" s="146"/>
      <x:c r="AK1164" s="146"/>
      <x:c r="AL1164" s="146"/>
      <x:c r="AM1164" s="146"/>
      <x:c r="AN1164" s="147" t="str"/>
    </x:row>
    <x:row r="1165">
      <x:c r="A1165" s="139" t="str">
        <x:v>RS-001164</x:v>
      </x:c>
      <x:c r="B1165" s="147" t="str">
        <x:v>K 12 NOTE BOOK</x:v>
      </x:c>
      <x:c r="C1165" s="139" t="str">
        <x:v>copies</x:v>
      </x:c>
      <x:c r="D1165" s="139" t="str">
        <x:v>Both</x:v>
      </x:c>
      <x:c r="E1165" s="147" t="str">
        <x:v>From initial classified workbook</x:v>
      </x:c>
      <x:c r="F1165" s="139" t="str">
        <x:v>Piece</x:v>
      </x:c>
      <x:c r="G1165" s="139"/>
      <x:c r="H1165" s="139" t="str">
        <x:v>Not stated</x:v>
      </x:c>
      <x:c r="I1165" s="139" t="str">
        <x:v>PKR</x:v>
      </x:c>
      <x:c r="J1165" s="140" t="n">
        <x:v>320</x:v>
      </x:c>
      <x:c r="K1165" s="140" t="n">
        <x:v>279.744525547445</x:v>
      </x:c>
      <x:c r="L1165" s="140" t="n">
        <x:v>320</x:v>
      </x:c>
      <x:c r="M1165" s="140" t="n">
        <x:v>279.744525547445</x:v>
      </x:c>
      <x:c r="N1165" s="141" t="n">
        <x:f>L1165-M1165</x:f>
        <x:v>40.255474452555006</x:v>
      </x:c>
      <x:c r="O1165" s="142" t="n">
        <x:f>IF(L1165&gt;0,N1165/L1165,"")</x:f>
        <x:v>0.1257983576642344</x:v>
      </x:c>
      <x:c r="P1165" s="142" t="n">
        <x:f>IF(M1165&gt;0,N1165/M1165,"")</x:f>
        <x:v>0.14390084801043812</x:v>
      </x:c>
      <x:c r="Q1165" s="141" t="n">
        <x:f>ROUND(L1165*(1+'Assumptions'!$B$7)/'Assumptions'!$B$9,0)*'Assumptions'!$B$9</x:f>
        <x:v>350</x:v>
      </x:c>
      <x:c r="R1165" s="141" t="n">
        <x:f>Q1165-M1165</x:f>
        <x:v>70.255474452555</x:v>
      </x:c>
      <x:c r="S1165" s="143" t="n">
        <x:f>'Assumptions'!$B$8</x:f>
        <x:v>12</x:v>
      </x:c>
      <x:c r="T1165" s="141" t="n">
        <x:f>N1165*S1165</x:f>
        <x:v>483.0656934306601</x:v>
      </x:c>
      <x:c r="U1165" s="139" t="str">
        <x:v>Source Valid</x:v>
      </x:c>
      <x:c r="V1165" s="139" t="str">
        <x:v>High</x:v>
      </x:c>
      <x:c r="W1165" s="147" t="str">
        <x:v>Source wholesale and buying prices retained</x:v>
      </x:c>
      <x:c r="X1165" s="139" t="str">
        <x:v>Ready</x:v>
      </x:c>
      <x:c r="Y1165" s="144" t="b">
        <x:v>1</x:v>
      </x:c>
      <x:c r="Z1165" s="139" t="str">
        <x:v>WS RATES.pdf</x:v>
      </x:c>
      <x:c r="AA1165" s="139" t="n">
        <x:v>33</x:v>
      </x:c>
      <x:c r="AB1165" s="139" t="n">
        <x:v>13</x:v>
      </x:c>
      <x:c r="AC1165" s="139" t="str">
        <x:v>K 12 NOTE BOOK</x:v>
      </x:c>
      <x:c r="AD1165" s="145" t="n">
        <x:v>320</x:v>
      </x:c>
      <x:c r="AE1165" s="147" t="str">
        <x:v>Merged across PDFs — Exact/source-linked match</x:v>
      </x:c>
      <x:c r="AF1165" s="147" t="str">
        <x:v>Exact WS RATES.pdf name</x:v>
      </x:c>
      <x:c r="AG1165" s="147" t="str">
        <x:v>Exact WS RATES.pdf category</x:v>
      </x:c>
      <x:c r="AH1165" s="139" t="str">
        <x:v>WS-RATES:33:13</x:v>
      </x:c>
      <x:c r="AI1165" s="146"/>
      <x:c r="AJ1165" s="146"/>
      <x:c r="AK1165" s="146"/>
      <x:c r="AL1165" s="146"/>
      <x:c r="AM1165" s="146"/>
      <x:c r="AN1165" s="147" t="str"/>
    </x:row>
    <x:row r="1166">
      <x:c r="A1166" s="139" t="str">
        <x:v>RS-001165</x:v>
      </x:c>
      <x:c r="B1166" s="147" t="str">
        <x:v>SM 8 NOTE BOOK</x:v>
      </x:c>
      <x:c r="C1166" s="139" t="str">
        <x:v>copies</x:v>
      </x:c>
      <x:c r="D1166" s="139" t="str">
        <x:v>Both</x:v>
      </x:c>
      <x:c r="E1166" s="147" t="str">
        <x:v>From initial classified workbook</x:v>
      </x:c>
      <x:c r="F1166" s="139" t="str">
        <x:v>Piece</x:v>
      </x:c>
      <x:c r="G1166" s="139"/>
      <x:c r="H1166" s="139" t="str">
        <x:v>Not stated</x:v>
      </x:c>
      <x:c r="I1166" s="139" t="str">
        <x:v>PKR</x:v>
      </x:c>
      <x:c r="J1166" s="140" t="n">
        <x:v>420</x:v>
      </x:c>
      <x:c r="K1166" s="140" t="n">
        <x:v>400</x:v>
      </x:c>
      <x:c r="L1166" s="140" t="n">
        <x:v>420</x:v>
      </x:c>
      <x:c r="M1166" s="140" t="n">
        <x:v>400</x:v>
      </x:c>
      <x:c r="N1166" s="141" t="n">
        <x:f>L1166-M1166</x:f>
        <x:v>20</x:v>
      </x:c>
      <x:c r="O1166" s="142" t="n">
        <x:f>IF(L1166&gt;0,N1166/L1166,"")</x:f>
        <x:v>0.047619047619047616</x:v>
      </x:c>
      <x:c r="P1166" s="142" t="n">
        <x:f>IF(M1166&gt;0,N1166/M1166,"")</x:f>
        <x:v>0.05</x:v>
      </x:c>
      <x:c r="Q1166" s="141" t="n">
        <x:f>ROUND(L1166*(1+'Assumptions'!$B$7)/'Assumptions'!$B$9,0)*'Assumptions'!$B$9</x:f>
        <x:v>460</x:v>
      </x:c>
      <x:c r="R1166" s="141" t="n">
        <x:f>Q1166-M1166</x:f>
        <x:v>60</x:v>
      </x:c>
      <x:c r="S1166" s="143" t="n">
        <x:f>'Assumptions'!$B$8</x:f>
        <x:v>12</x:v>
      </x:c>
      <x:c r="T1166" s="141" t="n">
        <x:f>N1166*S1166</x:f>
        <x:v>240</x:v>
      </x:c>
      <x:c r="U1166" s="139" t="str">
        <x:v>Source Valid</x:v>
      </x:c>
      <x:c r="V1166" s="139" t="str">
        <x:v>High</x:v>
      </x:c>
      <x:c r="W1166" s="147" t="str">
        <x:v>Source wholesale and buying prices retained</x:v>
      </x:c>
      <x:c r="X1166" s="139" t="str">
        <x:v>Ready</x:v>
      </x:c>
      <x:c r="Y1166" s="144" t="b">
        <x:v>1</x:v>
      </x:c>
      <x:c r="Z1166" s="139" t="str">
        <x:v>WS RATES.pdf</x:v>
      </x:c>
      <x:c r="AA1166" s="139" t="n">
        <x:v>33</x:v>
      </x:c>
      <x:c r="AB1166" s="139" t="n">
        <x:v>14</x:v>
      </x:c>
      <x:c r="AC1166" s="139" t="str">
        <x:v>SM 8 NOTE BOOK</x:v>
      </x:c>
      <x:c r="AD1166" s="145" t="n">
        <x:v>420</x:v>
      </x:c>
      <x:c r="AE1166" s="147" t="str">
        <x:v>Merged across PDFs — Exact/source-linked match</x:v>
      </x:c>
      <x:c r="AF1166" s="147" t="str">
        <x:v>Exact WS RATES.pdf name</x:v>
      </x:c>
      <x:c r="AG1166" s="147" t="str">
        <x:v>Exact WS RATES.pdf category</x:v>
      </x:c>
      <x:c r="AH1166" s="139" t="str">
        <x:v>WS-RATES:33:14</x:v>
      </x:c>
      <x:c r="AI1166" s="146"/>
      <x:c r="AJ1166" s="146"/>
      <x:c r="AK1166" s="146"/>
      <x:c r="AL1166" s="146"/>
      <x:c r="AM1166" s="146"/>
      <x:c r="AN1166" s="147" t="str"/>
    </x:row>
    <x:row r="1167">
      <x:c r="A1167" s="139" t="str">
        <x:v>RS-001166</x:v>
      </x:c>
      <x:c r="B1167" s="147" t="str">
        <x:v>U8 NOTE BOOK 68GM</x:v>
      </x:c>
      <x:c r="C1167" s="139" t="str">
        <x:v>copies</x:v>
      </x:c>
      <x:c r="D1167" s="139" t="str">
        <x:v>Both</x:v>
      </x:c>
      <x:c r="E1167" s="147" t="str">
        <x:v>From initial classified workbook</x:v>
      </x:c>
      <x:c r="F1167" s="139" t="str">
        <x:v>Piece</x:v>
      </x:c>
      <x:c r="G1167" s="139"/>
      <x:c r="H1167" s="139" t="str">
        <x:v>Not stated</x:v>
      </x:c>
      <x:c r="I1167" s="139" t="str">
        <x:v>PKR</x:v>
      </x:c>
      <x:c r="J1167" s="140" t="n">
        <x:v>180</x:v>
      </x:c>
      <x:c r="K1167" s="140" t="n">
        <x:v>165</x:v>
      </x:c>
      <x:c r="L1167" s="140" t="n">
        <x:v>180</x:v>
      </x:c>
      <x:c r="M1167" s="140" t="n">
        <x:v>165</x:v>
      </x:c>
      <x:c r="N1167" s="141" t="n">
        <x:f>L1167-M1167</x:f>
        <x:v>15</x:v>
      </x:c>
      <x:c r="O1167" s="142" t="n">
        <x:f>IF(L1167&gt;0,N1167/L1167,"")</x:f>
        <x:v>0.08333333333333333</x:v>
      </x:c>
      <x:c r="P1167" s="142" t="n">
        <x:f>IF(M1167&gt;0,N1167/M1167,"")</x:f>
        <x:v>0.09090909090909091</x:v>
      </x:c>
      <x:c r="Q1167" s="141" t="n">
        <x:f>ROUND(L1167*(1+'Assumptions'!$B$7)/'Assumptions'!$B$9,0)*'Assumptions'!$B$9</x:f>
        <x:v>200</x:v>
      </x:c>
      <x:c r="R1167" s="141" t="n">
        <x:f>Q1167-M1167</x:f>
        <x:v>35</x:v>
      </x:c>
      <x:c r="S1167" s="143" t="n">
        <x:f>'Assumptions'!$B$8</x:f>
        <x:v>12</x:v>
      </x:c>
      <x:c r="T1167" s="141" t="n">
        <x:f>N1167*S1167</x:f>
        <x:v>180</x:v>
      </x:c>
      <x:c r="U1167" s="139" t="str">
        <x:v>Source Valid</x:v>
      </x:c>
      <x:c r="V1167" s="139" t="str">
        <x:v>High</x:v>
      </x:c>
      <x:c r="W1167" s="147" t="str">
        <x:v>Source wholesale and buying prices retained</x:v>
      </x:c>
      <x:c r="X1167" s="139" t="str">
        <x:v>Ready</x:v>
      </x:c>
      <x:c r="Y1167" s="144" t="b">
        <x:v>1</x:v>
      </x:c>
      <x:c r="Z1167" s="139" t="str">
        <x:v>WS RATES.pdf</x:v>
      </x:c>
      <x:c r="AA1167" s="139" t="n">
        <x:v>33</x:v>
      </x:c>
      <x:c r="AB1167" s="139" t="n">
        <x:v>15</x:v>
      </x:c>
      <x:c r="AC1167" s="139" t="str">
        <x:v>U8 NOTE BOOK 68GM</x:v>
      </x:c>
      <x:c r="AD1167" s="145" t="n">
        <x:v>180</x:v>
      </x:c>
      <x:c r="AE1167" s="147" t="str">
        <x:v>Merged across PDFs — Exact/source-linked match</x:v>
      </x:c>
      <x:c r="AF1167" s="147" t="str">
        <x:v>Exact WS RATES.pdf name</x:v>
      </x:c>
      <x:c r="AG1167" s="147" t="str">
        <x:v>Exact WS RATES.pdf category</x:v>
      </x:c>
      <x:c r="AH1167" s="139" t="str">
        <x:v>WS-RATES:33:15</x:v>
      </x:c>
      <x:c r="AI1167" s="146"/>
      <x:c r="AJ1167" s="146"/>
      <x:c r="AK1167" s="146"/>
      <x:c r="AL1167" s="146"/>
      <x:c r="AM1167" s="146"/>
      <x:c r="AN1167" s="147" t="str"/>
    </x:row>
    <x:row r="1168">
      <x:c r="A1168" s="139" t="str">
        <x:v>RS-001167</x:v>
      </x:c>
      <x:c r="B1168" s="147" t="str">
        <x:v>3 IN 1 WRITING 2026</x:v>
      </x:c>
      <x:c r="C1168" s="139" t="str">
        <x:v>copies</x:v>
      </x:c>
      <x:c r="D1168" s="139" t="str">
        <x:v>Both</x:v>
      </x:c>
      <x:c r="E1168" s="147" t="str">
        <x:v>From initial classified workbook</x:v>
      </x:c>
      <x:c r="F1168" s="139" t="str">
        <x:v>Piece</x:v>
      </x:c>
      <x:c r="G1168" s="139"/>
      <x:c r="H1168" s="139" t="str">
        <x:v>Not stated</x:v>
      </x:c>
      <x:c r="I1168" s="139" t="str">
        <x:v>PKR</x:v>
      </x:c>
      <x:c r="J1168" s="140" t="n">
        <x:v>70</x:v>
      </x:c>
      <x:c r="K1168" s="140" t="n">
        <x:v>60</x:v>
      </x:c>
      <x:c r="L1168" s="140" t="n">
        <x:v>70</x:v>
      </x:c>
      <x:c r="M1168" s="140" t="n">
        <x:v>60</x:v>
      </x:c>
      <x:c r="N1168" s="141" t="n">
        <x:f>L1168-M1168</x:f>
        <x:v>10</x:v>
      </x:c>
      <x:c r="O1168" s="142" t="n">
        <x:f>IF(L1168&gt;0,N1168/L1168,"")</x:f>
        <x:v>0.14285714285714285</x:v>
      </x:c>
      <x:c r="P1168" s="142" t="n">
        <x:f>IF(M1168&gt;0,N1168/M1168,"")</x:f>
        <x:v>0.16666666666666666</x:v>
      </x:c>
      <x:c r="Q1168" s="141" t="n">
        <x:f>ROUND(L1168*(1+'Assumptions'!$B$7)/'Assumptions'!$B$9,0)*'Assumptions'!$B$9</x:f>
        <x:v>75</x:v>
      </x:c>
      <x:c r="R1168" s="141" t="n">
        <x:f>Q1168-M1168</x:f>
        <x:v>15</x:v>
      </x:c>
      <x:c r="S1168" s="143" t="n">
        <x:f>'Assumptions'!$B$8</x:f>
        <x:v>12</x:v>
      </x:c>
      <x:c r="T1168" s="141" t="n">
        <x:f>N1168*S1168</x:f>
        <x:v>120</x:v>
      </x:c>
      <x:c r="U1168" s="139" t="str">
        <x:v>Source Valid</x:v>
      </x:c>
      <x:c r="V1168" s="139" t="str">
        <x:v>High</x:v>
      </x:c>
      <x:c r="W1168" s="147" t="str">
        <x:v>Source wholesale and buying prices retained</x:v>
      </x:c>
      <x:c r="X1168" s="139" t="str">
        <x:v>Ready</x:v>
      </x:c>
      <x:c r="Y1168" s="144" t="b">
        <x:v>1</x:v>
      </x:c>
      <x:c r="Z1168" s="139" t="str">
        <x:v>WS RATES.pdf</x:v>
      </x:c>
      <x:c r="AA1168" s="139" t="n">
        <x:v>33</x:v>
      </x:c>
      <x:c r="AB1168" s="139" t="n">
        <x:v>16</x:v>
      </x:c>
      <x:c r="AC1168" s="139" t="str">
        <x:v>3 IN 1 WRITING 2026</x:v>
      </x:c>
      <x:c r="AD1168" s="145" t="n">
        <x:v>70</x:v>
      </x:c>
      <x:c r="AE1168" s="147" t="str">
        <x:v>Merged across PDFs — Exact/source-linked match</x:v>
      </x:c>
      <x:c r="AF1168" s="147" t="str">
        <x:v>Exact WS RATES.pdf name</x:v>
      </x:c>
      <x:c r="AG1168" s="147" t="str">
        <x:v>Exact WS RATES.pdf category</x:v>
      </x:c>
      <x:c r="AH1168" s="139" t="str">
        <x:v>WS-RATES:33:16</x:v>
      </x:c>
      <x:c r="AI1168" s="146"/>
      <x:c r="AJ1168" s="146"/>
      <x:c r="AK1168" s="146"/>
      <x:c r="AL1168" s="146"/>
      <x:c r="AM1168" s="146"/>
      <x:c r="AN1168" s="147" t="str"/>
    </x:row>
    <x:row r="1169">
      <x:c r="A1169" s="139" t="str">
        <x:v>RS-001168</x:v>
      </x:c>
      <x:c r="B1169" s="147" t="str">
        <x:v>3 IN 1 WRITING CODE 25</x:v>
      </x:c>
      <x:c r="C1169" s="139" t="str">
        <x:v>copies</x:v>
      </x:c>
      <x:c r="D1169" s="139" t="str">
        <x:v>Both</x:v>
      </x:c>
      <x:c r="E1169" s="147" t="str">
        <x:v>From initial classified workbook</x:v>
      </x:c>
      <x:c r="F1169" s="139" t="str">
        <x:v>Piece</x:v>
      </x:c>
      <x:c r="G1169" s="139"/>
      <x:c r="H1169" s="139" t="str">
        <x:v>Not stated</x:v>
      </x:c>
      <x:c r="I1169" s="139" t="str">
        <x:v>PKR</x:v>
      </x:c>
      <x:c r="J1169" s="140" t="n">
        <x:v>45</x:v>
      </x:c>
      <x:c r="K1169" s="140" t="n">
        <x:v>38</x:v>
      </x:c>
      <x:c r="L1169" s="140" t="n">
        <x:v>45</x:v>
      </x:c>
      <x:c r="M1169" s="140" t="n">
        <x:v>38</x:v>
      </x:c>
      <x:c r="N1169" s="141" t="n">
        <x:f>L1169-M1169</x:f>
        <x:v>7</x:v>
      </x:c>
      <x:c r="O1169" s="142" t="n">
        <x:f>IF(L1169&gt;0,N1169/L1169,"")</x:f>
        <x:v>0.15555555555555556</x:v>
      </x:c>
      <x:c r="P1169" s="142" t="n">
        <x:f>IF(M1169&gt;0,N1169/M1169,"")</x:f>
        <x:v>0.18421052631578946</x:v>
      </x:c>
      <x:c r="Q1169" s="141" t="n">
        <x:f>ROUND(L1169*(1+'Assumptions'!$B$7)/'Assumptions'!$B$9,0)*'Assumptions'!$B$9</x:f>
        <x:v>50</x:v>
      </x:c>
      <x:c r="R1169" s="141" t="n">
        <x:f>Q1169-M1169</x:f>
        <x:v>12</x:v>
      </x:c>
      <x:c r="S1169" s="143" t="n">
        <x:f>'Assumptions'!$B$8</x:f>
        <x:v>12</x:v>
      </x:c>
      <x:c r="T1169" s="141" t="n">
        <x:f>N1169*S1169</x:f>
        <x:v>84</x:v>
      </x:c>
      <x:c r="U1169" s="139" t="str">
        <x:v>Source Valid</x:v>
      </x:c>
      <x:c r="V1169" s="139" t="str">
        <x:v>High</x:v>
      </x:c>
      <x:c r="W1169" s="147" t="str">
        <x:v>Source wholesale and buying prices retained</x:v>
      </x:c>
      <x:c r="X1169" s="139" t="str">
        <x:v>Ready</x:v>
      </x:c>
      <x:c r="Y1169" s="144" t="b">
        <x:v>1</x:v>
      </x:c>
      <x:c r="Z1169" s="139" t="str">
        <x:v>WS RATES.pdf</x:v>
      </x:c>
      <x:c r="AA1169" s="139" t="n">
        <x:v>33</x:v>
      </x:c>
      <x:c r="AB1169" s="139" t="n">
        <x:v>17</x:v>
      </x:c>
      <x:c r="AC1169" s="139" t="str">
        <x:v>3 IN 1 WRITING CODE 25</x:v>
      </x:c>
      <x:c r="AD1169" s="145" t="n">
        <x:v>45</x:v>
      </x:c>
      <x:c r="AE1169" s="147" t="str">
        <x:v>Merged across PDFs — Exact/source-linked match</x:v>
      </x:c>
      <x:c r="AF1169" s="147" t="str">
        <x:v>Exact WS RATES.pdf name</x:v>
      </x:c>
      <x:c r="AG1169" s="147" t="str">
        <x:v>Exact WS RATES.pdf category</x:v>
      </x:c>
      <x:c r="AH1169" s="139" t="str">
        <x:v>WS-RATES:33:17</x:v>
      </x:c>
      <x:c r="AI1169" s="146"/>
      <x:c r="AJ1169" s="146"/>
      <x:c r="AK1169" s="146"/>
      <x:c r="AL1169" s="146"/>
      <x:c r="AM1169" s="146"/>
      <x:c r="AN1169" s="147" t="str"/>
    </x:row>
    <x:row r="1170">
      <x:c r="A1170" s="139" t="str">
        <x:v>RS-001169</x:v>
      </x:c>
      <x:c r="B1170" s="147" t="str">
        <x:v>3 IN 1 WRITING CODE 28</x:v>
      </x:c>
      <x:c r="C1170" s="139" t="str">
        <x:v>copies</x:v>
      </x:c>
      <x:c r="D1170" s="139" t="str">
        <x:v>Both</x:v>
      </x:c>
      <x:c r="E1170" s="147" t="str">
        <x:v>From initial classified workbook</x:v>
      </x:c>
      <x:c r="F1170" s="139" t="str">
        <x:v>Piece</x:v>
      </x:c>
      <x:c r="G1170" s="139"/>
      <x:c r="H1170" s="139" t="str">
        <x:v>Not stated</x:v>
      </x:c>
      <x:c r="I1170" s="139" t="str">
        <x:v>PKR</x:v>
      </x:c>
      <x:c r="J1170" s="140" t="n">
        <x:v>65</x:v>
      </x:c>
      <x:c r="K1170" s="140" t="n">
        <x:v>57</x:v>
      </x:c>
      <x:c r="L1170" s="140" t="n">
        <x:v>65</x:v>
      </x:c>
      <x:c r="M1170" s="140" t="n">
        <x:v>57</x:v>
      </x:c>
      <x:c r="N1170" s="141" t="n">
        <x:f>L1170-M1170</x:f>
        <x:v>8</x:v>
      </x:c>
      <x:c r="O1170" s="142" t="n">
        <x:f>IF(L1170&gt;0,N1170/L1170,"")</x:f>
        <x:v>0.12307692307692308</x:v>
      </x:c>
      <x:c r="P1170" s="142" t="n">
        <x:f>IF(M1170&gt;0,N1170/M1170,"")</x:f>
        <x:v>0.14035087719298245</x:v>
      </x:c>
      <x:c r="Q1170" s="141" t="n">
        <x:f>ROUND(L1170*(1+'Assumptions'!$B$7)/'Assumptions'!$B$9,0)*'Assumptions'!$B$9</x:f>
        <x:v>70</x:v>
      </x:c>
      <x:c r="R1170" s="141" t="n">
        <x:f>Q1170-M1170</x:f>
        <x:v>13</x:v>
      </x:c>
      <x:c r="S1170" s="143" t="n">
        <x:f>'Assumptions'!$B$8</x:f>
        <x:v>12</x:v>
      </x:c>
      <x:c r="T1170" s="141" t="n">
        <x:f>N1170*S1170</x:f>
        <x:v>96</x:v>
      </x:c>
      <x:c r="U1170" s="139" t="str">
        <x:v>Source Valid</x:v>
      </x:c>
      <x:c r="V1170" s="139" t="str">
        <x:v>High</x:v>
      </x:c>
      <x:c r="W1170" s="147" t="str">
        <x:v>Source wholesale and buying prices retained</x:v>
      </x:c>
      <x:c r="X1170" s="139" t="str">
        <x:v>Ready</x:v>
      </x:c>
      <x:c r="Y1170" s="144" t="b">
        <x:v>1</x:v>
      </x:c>
      <x:c r="Z1170" s="139" t="str">
        <x:v>WS RATES.pdf</x:v>
      </x:c>
      <x:c r="AA1170" s="139" t="n">
        <x:v>33</x:v>
      </x:c>
      <x:c r="AB1170" s="139" t="n">
        <x:v>18</x:v>
      </x:c>
      <x:c r="AC1170" s="139" t="str">
        <x:v>3 IN 1 WRITING CODE 28</x:v>
      </x:c>
      <x:c r="AD1170" s="145" t="n">
        <x:v>65</x:v>
      </x:c>
      <x:c r="AE1170" s="147" t="str">
        <x:v>Merged across PDFs — Exact/source-linked match</x:v>
      </x:c>
      <x:c r="AF1170" s="147" t="str">
        <x:v>Exact WS RATES.pdf name</x:v>
      </x:c>
      <x:c r="AG1170" s="147" t="str">
        <x:v>Exact WS RATES.pdf category</x:v>
      </x:c>
      <x:c r="AH1170" s="139" t="str">
        <x:v>WS-RATES:33:18</x:v>
      </x:c>
      <x:c r="AI1170" s="146"/>
      <x:c r="AJ1170" s="146"/>
      <x:c r="AK1170" s="146"/>
      <x:c r="AL1170" s="146"/>
      <x:c r="AM1170" s="146"/>
      <x:c r="AN1170" s="147" t="str"/>
    </x:row>
    <x:row r="1171">
      <x:c r="A1171" s="139" t="str">
        <x:v>RS-001170</x:v>
      </x:c>
      <x:c r="B1171" s="147" t="str">
        <x:v>4 IN 1 WRITING SWB 24</x:v>
      </x:c>
      <x:c r="C1171" s="139" t="str">
        <x:v>copies</x:v>
      </x:c>
      <x:c r="D1171" s="139" t="str">
        <x:v>Both</x:v>
      </x:c>
      <x:c r="E1171" s="147" t="str">
        <x:v>From initial classified workbook</x:v>
      </x:c>
      <x:c r="F1171" s="139" t="str">
        <x:v>Piece</x:v>
      </x:c>
      <x:c r="G1171" s="139"/>
      <x:c r="H1171" s="139" t="str">
        <x:v>Not stated</x:v>
      </x:c>
      <x:c r="I1171" s="139" t="str">
        <x:v>PKR</x:v>
      </x:c>
      <x:c r="J1171" s="140" t="n">
        <x:v>45</x:v>
      </x:c>
      <x:c r="K1171" s="140" t="n">
        <x:v>38</x:v>
      </x:c>
      <x:c r="L1171" s="140" t="n">
        <x:v>45</x:v>
      </x:c>
      <x:c r="M1171" s="140" t="n">
        <x:v>38</x:v>
      </x:c>
      <x:c r="N1171" s="141" t="n">
        <x:f>L1171-M1171</x:f>
        <x:v>7</x:v>
      </x:c>
      <x:c r="O1171" s="142" t="n">
        <x:f>IF(L1171&gt;0,N1171/L1171,"")</x:f>
        <x:v>0.15555555555555556</x:v>
      </x:c>
      <x:c r="P1171" s="142" t="n">
        <x:f>IF(M1171&gt;0,N1171/M1171,"")</x:f>
        <x:v>0.18421052631578946</x:v>
      </x:c>
      <x:c r="Q1171" s="141" t="n">
        <x:f>ROUND(L1171*(1+'Assumptions'!$B$7)/'Assumptions'!$B$9,0)*'Assumptions'!$B$9</x:f>
        <x:v>50</x:v>
      </x:c>
      <x:c r="R1171" s="141" t="n">
        <x:f>Q1171-M1171</x:f>
        <x:v>12</x:v>
      </x:c>
      <x:c r="S1171" s="143" t="n">
        <x:f>'Assumptions'!$B$8</x:f>
        <x:v>12</x:v>
      </x:c>
      <x:c r="T1171" s="141" t="n">
        <x:f>N1171*S1171</x:f>
        <x:v>84</x:v>
      </x:c>
      <x:c r="U1171" s="139" t="str">
        <x:v>Source Valid</x:v>
      </x:c>
      <x:c r="V1171" s="139" t="str">
        <x:v>High</x:v>
      </x:c>
      <x:c r="W1171" s="147" t="str">
        <x:v>Source wholesale and buying prices retained</x:v>
      </x:c>
      <x:c r="X1171" s="139" t="str">
        <x:v>Ready</x:v>
      </x:c>
      <x:c r="Y1171" s="144" t="b">
        <x:v>1</x:v>
      </x:c>
      <x:c r="Z1171" s="139" t="str">
        <x:v>WS RATES.pdf</x:v>
      </x:c>
      <x:c r="AA1171" s="139" t="n">
        <x:v>33</x:v>
      </x:c>
      <x:c r="AB1171" s="139" t="n">
        <x:v>19</x:v>
      </x:c>
      <x:c r="AC1171" s="139" t="str">
        <x:v>4 IN 1 WRITING SWB 24</x:v>
      </x:c>
      <x:c r="AD1171" s="145" t="n">
        <x:v>45</x:v>
      </x:c>
      <x:c r="AE1171" s="147" t="str">
        <x:v>Merged across PDFs — Exact/source-linked match</x:v>
      </x:c>
      <x:c r="AF1171" s="147" t="str">
        <x:v>Exact WS RATES.pdf name</x:v>
      </x:c>
      <x:c r="AG1171" s="147" t="str">
        <x:v>Exact WS RATES.pdf category</x:v>
      </x:c>
      <x:c r="AH1171" s="139" t="str">
        <x:v>WS-RATES:33:19</x:v>
      </x:c>
      <x:c r="AI1171" s="146"/>
      <x:c r="AJ1171" s="146"/>
      <x:c r="AK1171" s="146"/>
      <x:c r="AL1171" s="146"/>
      <x:c r="AM1171" s="146"/>
      <x:c r="AN1171" s="147" t="str"/>
    </x:row>
    <x:row r="1172">
      <x:c r="A1172" s="139" t="str">
        <x:v>RS-001171</x:v>
      </x:c>
      <x:c r="B1172" s="147" t="str">
        <x:v>6 IN 1 WRITING AND 2022</x:v>
      </x:c>
      <x:c r="C1172" s="139" t="str">
        <x:v>copies</x:v>
      </x:c>
      <x:c r="D1172" s="139" t="str">
        <x:v>Both</x:v>
      </x:c>
      <x:c r="E1172" s="147" t="str">
        <x:v>From initial classified workbook</x:v>
      </x:c>
      <x:c r="F1172" s="139" t="str">
        <x:v>Piece</x:v>
      </x:c>
      <x:c r="G1172" s="139"/>
      <x:c r="H1172" s="139" t="str">
        <x:v>Not stated</x:v>
      </x:c>
      <x:c r="I1172" s="139" t="str">
        <x:v>PKR</x:v>
      </x:c>
      <x:c r="J1172" s="140" t="n">
        <x:v>80</x:v>
      </x:c>
      <x:c r="K1172" s="140" t="n">
        <x:v>70</x:v>
      </x:c>
      <x:c r="L1172" s="140" t="n">
        <x:v>80</x:v>
      </x:c>
      <x:c r="M1172" s="140" t="n">
        <x:v>70</x:v>
      </x:c>
      <x:c r="N1172" s="141" t="n">
        <x:f>L1172-M1172</x:f>
        <x:v>10</x:v>
      </x:c>
      <x:c r="O1172" s="142" t="n">
        <x:f>IF(L1172&gt;0,N1172/L1172,"")</x:f>
        <x:v>0.125</x:v>
      </x:c>
      <x:c r="P1172" s="142" t="n">
        <x:f>IF(M1172&gt;0,N1172/M1172,"")</x:f>
        <x:v>0.14285714285714285</x:v>
      </x:c>
      <x:c r="Q1172" s="141" t="n">
        <x:f>ROUND(L1172*(1+'Assumptions'!$B$7)/'Assumptions'!$B$9,0)*'Assumptions'!$B$9</x:f>
        <x:v>90</x:v>
      </x:c>
      <x:c r="R1172" s="141" t="n">
        <x:f>Q1172-M1172</x:f>
        <x:v>20</x:v>
      </x:c>
      <x:c r="S1172" s="143" t="n">
        <x:f>'Assumptions'!$B$8</x:f>
        <x:v>12</x:v>
      </x:c>
      <x:c r="T1172" s="141" t="n">
        <x:f>N1172*S1172</x:f>
        <x:v>120</x:v>
      </x:c>
      <x:c r="U1172" s="139" t="str">
        <x:v>Source Valid</x:v>
      </x:c>
      <x:c r="V1172" s="139" t="str">
        <x:v>High</x:v>
      </x:c>
      <x:c r="W1172" s="147" t="str">
        <x:v>Source wholesale and buying prices retained</x:v>
      </x:c>
      <x:c r="X1172" s="139" t="str">
        <x:v>Ready</x:v>
      </x:c>
      <x:c r="Y1172" s="144" t="b">
        <x:v>1</x:v>
      </x:c>
      <x:c r="Z1172" s="139" t="str">
        <x:v>WS RATES.pdf</x:v>
      </x:c>
      <x:c r="AA1172" s="139" t="n">
        <x:v>33</x:v>
      </x:c>
      <x:c r="AB1172" s="139" t="n">
        <x:v>20</x:v>
      </x:c>
      <x:c r="AC1172" s="139" t="str">
        <x:v>6 IN 1 WRITING AND 2022</x:v>
      </x:c>
      <x:c r="AD1172" s="145" t="n">
        <x:v>80</x:v>
      </x:c>
      <x:c r="AE1172" s="147" t="str">
        <x:v>Merged across PDFs — Exact/source-linked match</x:v>
      </x:c>
      <x:c r="AF1172" s="147" t="str">
        <x:v>Exact WS RATES.pdf name</x:v>
      </x:c>
      <x:c r="AG1172" s="147" t="str">
        <x:v>Exact WS RATES.pdf category</x:v>
      </x:c>
      <x:c r="AH1172" s="139" t="str">
        <x:v>WS-RATES:33:20</x:v>
      </x:c>
      <x:c r="AI1172" s="146"/>
      <x:c r="AJ1172" s="146"/>
      <x:c r="AK1172" s="146"/>
      <x:c r="AL1172" s="146"/>
      <x:c r="AM1172" s="146"/>
      <x:c r="AN1172" s="147" t="str"/>
    </x:row>
    <x:row r="1173">
      <x:c r="A1173" s="139" t="str">
        <x:v>RS-001172</x:v>
      </x:c>
      <x:c r="B1173" s="147" t="str">
        <x:v>3 IN 1 QAIDA NO 504</x:v>
      </x:c>
      <x:c r="C1173" s="139" t="str">
        <x:v>copies</x:v>
      </x:c>
      <x:c r="D1173" s="139" t="str">
        <x:v>Both</x:v>
      </x:c>
      <x:c r="E1173" s="147" t="str">
        <x:v>From initial classified workbook</x:v>
      </x:c>
      <x:c r="F1173" s="139" t="str">
        <x:v>Piece</x:v>
      </x:c>
      <x:c r="G1173" s="139"/>
      <x:c r="H1173" s="139" t="str">
        <x:v>Not stated</x:v>
      </x:c>
      <x:c r="I1173" s="139" t="str">
        <x:v>PKR</x:v>
      </x:c>
      <x:c r="J1173" s="140" t="n">
        <x:v>75</x:v>
      </x:c>
      <x:c r="K1173" s="140" t="n">
        <x:v>65</x:v>
      </x:c>
      <x:c r="L1173" s="140" t="n">
        <x:v>75</x:v>
      </x:c>
      <x:c r="M1173" s="140" t="n">
        <x:v>65</x:v>
      </x:c>
      <x:c r="N1173" s="141" t="n">
        <x:f>L1173-M1173</x:f>
        <x:v>10</x:v>
      </x:c>
      <x:c r="O1173" s="142" t="n">
        <x:f>IF(L1173&gt;0,N1173/L1173,"")</x:f>
        <x:v>0.13333333333333333</x:v>
      </x:c>
      <x:c r="P1173" s="142" t="n">
        <x:f>IF(M1173&gt;0,N1173/M1173,"")</x:f>
        <x:v>0.15384615384615385</x:v>
      </x:c>
      <x:c r="Q1173" s="141" t="n">
        <x:f>ROUND(L1173*(1+'Assumptions'!$B$7)/'Assumptions'!$B$9,0)*'Assumptions'!$B$9</x:f>
        <x:v>85</x:v>
      </x:c>
      <x:c r="R1173" s="141" t="n">
        <x:f>Q1173-M1173</x:f>
        <x:v>20</x:v>
      </x:c>
      <x:c r="S1173" s="143" t="n">
        <x:f>'Assumptions'!$B$8</x:f>
        <x:v>12</x:v>
      </x:c>
      <x:c r="T1173" s="141" t="n">
        <x:f>N1173*S1173</x:f>
        <x:v>120</x:v>
      </x:c>
      <x:c r="U1173" s="139" t="str">
        <x:v>Source Valid</x:v>
      </x:c>
      <x:c r="V1173" s="139" t="str">
        <x:v>High</x:v>
      </x:c>
      <x:c r="W1173" s="147" t="str">
        <x:v>Source wholesale and buying prices retained</x:v>
      </x:c>
      <x:c r="X1173" s="139" t="str">
        <x:v>Ready</x:v>
      </x:c>
      <x:c r="Y1173" s="144" t="b">
        <x:v>1</x:v>
      </x:c>
      <x:c r="Z1173" s="139" t="str">
        <x:v>WS RATES.pdf</x:v>
      </x:c>
      <x:c r="AA1173" s="139" t="n">
        <x:v>33</x:v>
      </x:c>
      <x:c r="AB1173" s="139" t="n">
        <x:v>21</x:v>
      </x:c>
      <x:c r="AC1173" s="139" t="str">
        <x:v>3 IN 1 QAIDA NO 504</x:v>
      </x:c>
      <x:c r="AD1173" s="145" t="n">
        <x:v>75</x:v>
      </x:c>
      <x:c r="AE1173" s="147" t="str">
        <x:v>Merged across PDFs — Exact/source-linked match</x:v>
      </x:c>
      <x:c r="AF1173" s="147" t="str">
        <x:v>Exact WS RATES.pdf name</x:v>
      </x:c>
      <x:c r="AG1173" s="147" t="str">
        <x:v>Exact WS RATES.pdf category</x:v>
      </x:c>
      <x:c r="AH1173" s="139" t="str">
        <x:v>WS-RATES:33:21</x:v>
      </x:c>
      <x:c r="AI1173" s="146"/>
      <x:c r="AJ1173" s="146"/>
      <x:c r="AK1173" s="146"/>
      <x:c r="AL1173" s="146"/>
      <x:c r="AM1173" s="146"/>
      <x:c r="AN1173" s="147" t="str"/>
    </x:row>
    <x:row r="1174">
      <x:c r="A1174" s="139" t="str">
        <x:v>RS-001173</x:v>
      </x:c>
      <x:c r="B1174" s="147" t="str">
        <x:v>3 IN 1 QAIDA CODE 53</x:v>
      </x:c>
      <x:c r="C1174" s="139" t="str">
        <x:v>copies</x:v>
      </x:c>
      <x:c r="D1174" s="139" t="str">
        <x:v>Both</x:v>
      </x:c>
      <x:c r="E1174" s="147" t="str">
        <x:v>From initial classified workbook</x:v>
      </x:c>
      <x:c r="F1174" s="139" t="str">
        <x:v>Piece</x:v>
      </x:c>
      <x:c r="G1174" s="139"/>
      <x:c r="H1174" s="139" t="str">
        <x:v>Not stated</x:v>
      </x:c>
      <x:c r="I1174" s="139" t="str">
        <x:v>PKR</x:v>
      </x:c>
      <x:c r="J1174" s="140" t="n">
        <x:v>58</x:v>
      </x:c>
      <x:c r="K1174" s="140" t="n">
        <x:v>50</x:v>
      </x:c>
      <x:c r="L1174" s="140" t="n">
        <x:v>58</x:v>
      </x:c>
      <x:c r="M1174" s="140" t="n">
        <x:v>50</x:v>
      </x:c>
      <x:c r="N1174" s="141" t="n">
        <x:f>L1174-M1174</x:f>
        <x:v>8</x:v>
      </x:c>
      <x:c r="O1174" s="142" t="n">
        <x:f>IF(L1174&gt;0,N1174/L1174,"")</x:f>
        <x:v>0.13793103448275862</x:v>
      </x:c>
      <x:c r="P1174" s="142" t="n">
        <x:f>IF(M1174&gt;0,N1174/M1174,"")</x:f>
        <x:v>0.16</x:v>
      </x:c>
      <x:c r="Q1174" s="141" t="n">
        <x:f>ROUND(L1174*(1+'Assumptions'!$B$7)/'Assumptions'!$B$9,0)*'Assumptions'!$B$9</x:f>
        <x:v>65</x:v>
      </x:c>
      <x:c r="R1174" s="141" t="n">
        <x:f>Q1174-M1174</x:f>
        <x:v>15</x:v>
      </x:c>
      <x:c r="S1174" s="143" t="n">
        <x:f>'Assumptions'!$B$8</x:f>
        <x:v>12</x:v>
      </x:c>
      <x:c r="T1174" s="141" t="n">
        <x:f>N1174*S1174</x:f>
        <x:v>96</x:v>
      </x:c>
      <x:c r="U1174" s="139" t="str">
        <x:v>Source Valid</x:v>
      </x:c>
      <x:c r="V1174" s="139" t="str">
        <x:v>High</x:v>
      </x:c>
      <x:c r="W1174" s="147" t="str">
        <x:v>Source wholesale and buying prices retained</x:v>
      </x:c>
      <x:c r="X1174" s="139" t="str">
        <x:v>Ready</x:v>
      </x:c>
      <x:c r="Y1174" s="144" t="b">
        <x:v>1</x:v>
      </x:c>
      <x:c r="Z1174" s="139" t="str">
        <x:v>WS RATES.pdf</x:v>
      </x:c>
      <x:c r="AA1174" s="139" t="n">
        <x:v>33</x:v>
      </x:c>
      <x:c r="AB1174" s="139" t="n">
        <x:v>22</x:v>
      </x:c>
      <x:c r="AC1174" s="139" t="str">
        <x:v>3 IN 1 QAIDA CODE 53</x:v>
      </x:c>
      <x:c r="AD1174" s="145" t="n">
        <x:v>58</x:v>
      </x:c>
      <x:c r="AE1174" s="147" t="str">
        <x:v>Merged across PDFs — Exact/source-linked match</x:v>
      </x:c>
      <x:c r="AF1174" s="147" t="str">
        <x:v>Exact WS RATES.pdf name</x:v>
      </x:c>
      <x:c r="AG1174" s="147" t="str">
        <x:v>Exact WS RATES.pdf category</x:v>
      </x:c>
      <x:c r="AH1174" s="139" t="str">
        <x:v>WS-RATES:33:22</x:v>
      </x:c>
      <x:c r="AI1174" s="146"/>
      <x:c r="AJ1174" s="146"/>
      <x:c r="AK1174" s="146"/>
      <x:c r="AL1174" s="146"/>
      <x:c r="AM1174" s="146"/>
      <x:c r="AN1174" s="147" t="str"/>
    </x:row>
    <x:row r="1175">
      <x:c r="A1175" s="139" t="str">
        <x:v>RS-001174</x:v>
      </x:c>
      <x:c r="B1175" s="147" t="str">
        <x:v>DARSI WRITING 100057</x:v>
      </x:c>
      <x:c r="C1175" s="139" t="str">
        <x:v>copies</x:v>
      </x:c>
      <x:c r="D1175" s="139" t="str">
        <x:v>Both</x:v>
      </x:c>
      <x:c r="E1175" s="147" t="str">
        <x:v>From initial classified workbook</x:v>
      </x:c>
      <x:c r="F1175" s="139" t="str">
        <x:v>Piece</x:v>
      </x:c>
      <x:c r="G1175" s="139"/>
      <x:c r="H1175" s="139" t="str">
        <x:v>Not stated</x:v>
      </x:c>
      <x:c r="I1175" s="139" t="str">
        <x:v>PKR</x:v>
      </x:c>
      <x:c r="J1175" s="140" t="n">
        <x:v>32</x:v>
      </x:c>
      <x:c r="K1175" s="140" t="n">
        <x:v>28</x:v>
      </x:c>
      <x:c r="L1175" s="140" t="n">
        <x:v>32</x:v>
      </x:c>
      <x:c r="M1175" s="140" t="n">
        <x:v>28</x:v>
      </x:c>
      <x:c r="N1175" s="141" t="n">
        <x:f>L1175-M1175</x:f>
        <x:v>4</x:v>
      </x:c>
      <x:c r="O1175" s="142" t="n">
        <x:f>IF(L1175&gt;0,N1175/L1175,"")</x:f>
        <x:v>0.125</x:v>
      </x:c>
      <x:c r="P1175" s="142" t="n">
        <x:f>IF(M1175&gt;0,N1175/M1175,"")</x:f>
        <x:v>0.14285714285714285</x:v>
      </x:c>
      <x:c r="Q1175" s="141" t="n">
        <x:f>ROUND(L1175*(1+'Assumptions'!$B$7)/'Assumptions'!$B$9,0)*'Assumptions'!$B$9</x:f>
        <x:v>35</x:v>
      </x:c>
      <x:c r="R1175" s="141" t="n">
        <x:f>Q1175-M1175</x:f>
        <x:v>7</x:v>
      </x:c>
      <x:c r="S1175" s="143" t="n">
        <x:f>'Assumptions'!$B$8</x:f>
        <x:v>12</x:v>
      </x:c>
      <x:c r="T1175" s="141" t="n">
        <x:f>N1175*S1175</x:f>
        <x:v>48</x:v>
      </x:c>
      <x:c r="U1175" s="139" t="str">
        <x:v>Source Valid</x:v>
      </x:c>
      <x:c r="V1175" s="139" t="str">
        <x:v>High</x:v>
      </x:c>
      <x:c r="W1175" s="147" t="str">
        <x:v>Source wholesale and buying prices retained</x:v>
      </x:c>
      <x:c r="X1175" s="139" t="str">
        <x:v>Ready</x:v>
      </x:c>
      <x:c r="Y1175" s="144" t="b">
        <x:v>1</x:v>
      </x:c>
      <x:c r="Z1175" s="139" t="str">
        <x:v>WS RATES.pdf</x:v>
      </x:c>
      <x:c r="AA1175" s="139" t="n">
        <x:v>33</x:v>
      </x:c>
      <x:c r="AB1175" s="139" t="n">
        <x:v>23</x:v>
      </x:c>
      <x:c r="AC1175" s="139" t="str">
        <x:v>DARSI WRITING 100057</x:v>
      </x:c>
      <x:c r="AD1175" s="145" t="n">
        <x:v>32</x:v>
      </x:c>
      <x:c r="AE1175" s="147" t="str">
        <x:v>Merged across PDFs — Exact/source-linked match</x:v>
      </x:c>
      <x:c r="AF1175" s="147" t="str">
        <x:v>Exact WS RATES.pdf name</x:v>
      </x:c>
      <x:c r="AG1175" s="147" t="str">
        <x:v>Exact WS RATES.pdf category</x:v>
      </x:c>
      <x:c r="AH1175" s="139" t="str">
        <x:v>WS-RATES:33:23</x:v>
      </x:c>
      <x:c r="AI1175" s="146"/>
      <x:c r="AJ1175" s="146"/>
      <x:c r="AK1175" s="146"/>
      <x:c r="AL1175" s="146"/>
      <x:c r="AM1175" s="146"/>
      <x:c r="AN1175" s="147" t="str"/>
    </x:row>
    <x:row r="1176">
      <x:c r="A1176" s="139" t="str">
        <x:v>RS-001175</x:v>
      </x:c>
      <x:c r="B1176" s="147" t="str">
        <x:v>DARSI WRITING 100058</x:v>
      </x:c>
      <x:c r="C1176" s="139" t="str">
        <x:v>copies</x:v>
      </x:c>
      <x:c r="D1176" s="139" t="str">
        <x:v>Both</x:v>
      </x:c>
      <x:c r="E1176" s="147" t="str">
        <x:v>From initial classified workbook</x:v>
      </x:c>
      <x:c r="F1176" s="139" t="str">
        <x:v>Piece</x:v>
      </x:c>
      <x:c r="G1176" s="139"/>
      <x:c r="H1176" s="139" t="str">
        <x:v>Not stated</x:v>
      </x:c>
      <x:c r="I1176" s="139" t="str">
        <x:v>PKR</x:v>
      </x:c>
      <x:c r="J1176" s="140" t="n">
        <x:v>32</x:v>
      </x:c>
      <x:c r="K1176" s="140" t="n">
        <x:v>28</x:v>
      </x:c>
      <x:c r="L1176" s="140" t="n">
        <x:v>32</x:v>
      </x:c>
      <x:c r="M1176" s="140" t="n">
        <x:v>28</x:v>
      </x:c>
      <x:c r="N1176" s="141" t="n">
        <x:f>L1176-M1176</x:f>
        <x:v>4</x:v>
      </x:c>
      <x:c r="O1176" s="142" t="n">
        <x:f>IF(L1176&gt;0,N1176/L1176,"")</x:f>
        <x:v>0.125</x:v>
      </x:c>
      <x:c r="P1176" s="142" t="n">
        <x:f>IF(M1176&gt;0,N1176/M1176,"")</x:f>
        <x:v>0.14285714285714285</x:v>
      </x:c>
      <x:c r="Q1176" s="141" t="n">
        <x:f>ROUND(L1176*(1+'Assumptions'!$B$7)/'Assumptions'!$B$9,0)*'Assumptions'!$B$9</x:f>
        <x:v>35</x:v>
      </x:c>
      <x:c r="R1176" s="141" t="n">
        <x:f>Q1176-M1176</x:f>
        <x:v>7</x:v>
      </x:c>
      <x:c r="S1176" s="143" t="n">
        <x:f>'Assumptions'!$B$8</x:f>
        <x:v>12</x:v>
      </x:c>
      <x:c r="T1176" s="141" t="n">
        <x:f>N1176*S1176</x:f>
        <x:v>48</x:v>
      </x:c>
      <x:c r="U1176" s="139" t="str">
        <x:v>Source Valid</x:v>
      </x:c>
      <x:c r="V1176" s="139" t="str">
        <x:v>High</x:v>
      </x:c>
      <x:c r="W1176" s="147" t="str">
        <x:v>Source wholesale and buying prices retained</x:v>
      </x:c>
      <x:c r="X1176" s="139" t="str">
        <x:v>Ready</x:v>
      </x:c>
      <x:c r="Y1176" s="144" t="b">
        <x:v>1</x:v>
      </x:c>
      <x:c r="Z1176" s="139" t="str">
        <x:v>WS RATES.pdf</x:v>
      </x:c>
      <x:c r="AA1176" s="139" t="n">
        <x:v>33</x:v>
      </x:c>
      <x:c r="AB1176" s="139" t="n">
        <x:v>24</x:v>
      </x:c>
      <x:c r="AC1176" s="139" t="str">
        <x:v>DARSI WRITING 100058</x:v>
      </x:c>
      <x:c r="AD1176" s="145" t="n">
        <x:v>32</x:v>
      </x:c>
      <x:c r="AE1176" s="147" t="str">
        <x:v>Merged across PDFs — Exact/source-linked match</x:v>
      </x:c>
      <x:c r="AF1176" s="147" t="str">
        <x:v>Exact WS RATES.pdf name</x:v>
      </x:c>
      <x:c r="AG1176" s="147" t="str">
        <x:v>Exact WS RATES.pdf category</x:v>
      </x:c>
      <x:c r="AH1176" s="139" t="str">
        <x:v>WS-RATES:33:24</x:v>
      </x:c>
      <x:c r="AI1176" s="146"/>
      <x:c r="AJ1176" s="146"/>
      <x:c r="AK1176" s="146"/>
      <x:c r="AL1176" s="146"/>
      <x:c r="AM1176" s="146"/>
      <x:c r="AN1176" s="147" t="str"/>
    </x:row>
    <x:row r="1177">
      <x:c r="A1177" s="139" t="str">
        <x:v>RS-001176</x:v>
      </x:c>
      <x:c r="B1177" s="147" t="str">
        <x:v>DARSI WRITING 100056</x:v>
      </x:c>
      <x:c r="C1177" s="139" t="str">
        <x:v>copies</x:v>
      </x:c>
      <x:c r="D1177" s="139" t="str">
        <x:v>Both</x:v>
      </x:c>
      <x:c r="E1177" s="147" t="str">
        <x:v>From initial classified workbook</x:v>
      </x:c>
      <x:c r="F1177" s="139" t="str">
        <x:v>Piece</x:v>
      </x:c>
      <x:c r="G1177" s="139"/>
      <x:c r="H1177" s="139" t="str">
        <x:v>Not stated</x:v>
      </x:c>
      <x:c r="I1177" s="139" t="str">
        <x:v>PKR</x:v>
      </x:c>
      <x:c r="J1177" s="140" t="n">
        <x:v>32</x:v>
      </x:c>
      <x:c r="K1177" s="140" t="n">
        <x:v>28</x:v>
      </x:c>
      <x:c r="L1177" s="140" t="n">
        <x:v>32</x:v>
      </x:c>
      <x:c r="M1177" s="140" t="n">
        <x:v>28</x:v>
      </x:c>
      <x:c r="N1177" s="141" t="n">
        <x:f>L1177-M1177</x:f>
        <x:v>4</x:v>
      </x:c>
      <x:c r="O1177" s="142" t="n">
        <x:f>IF(L1177&gt;0,N1177/L1177,"")</x:f>
        <x:v>0.125</x:v>
      </x:c>
      <x:c r="P1177" s="142" t="n">
        <x:f>IF(M1177&gt;0,N1177/M1177,"")</x:f>
        <x:v>0.14285714285714285</x:v>
      </x:c>
      <x:c r="Q1177" s="141" t="n">
        <x:f>ROUND(L1177*(1+'Assumptions'!$B$7)/'Assumptions'!$B$9,0)*'Assumptions'!$B$9</x:f>
        <x:v>35</x:v>
      </x:c>
      <x:c r="R1177" s="141" t="n">
        <x:f>Q1177-M1177</x:f>
        <x:v>7</x:v>
      </x:c>
      <x:c r="S1177" s="143" t="n">
        <x:f>'Assumptions'!$B$8</x:f>
        <x:v>12</x:v>
      </x:c>
      <x:c r="T1177" s="141" t="n">
        <x:f>N1177*S1177</x:f>
        <x:v>48</x:v>
      </x:c>
      <x:c r="U1177" s="139" t="str">
        <x:v>Source Valid</x:v>
      </x:c>
      <x:c r="V1177" s="139" t="str">
        <x:v>High</x:v>
      </x:c>
      <x:c r="W1177" s="147" t="str">
        <x:v>Source wholesale and buying prices retained</x:v>
      </x:c>
      <x:c r="X1177" s="139" t="str">
        <x:v>Ready</x:v>
      </x:c>
      <x:c r="Y1177" s="144" t="b">
        <x:v>1</x:v>
      </x:c>
      <x:c r="Z1177" s="139" t="str">
        <x:v>WS RATES.pdf</x:v>
      </x:c>
      <x:c r="AA1177" s="139" t="n">
        <x:v>33</x:v>
      </x:c>
      <x:c r="AB1177" s="139" t="n">
        <x:v>25</x:v>
      </x:c>
      <x:c r="AC1177" s="139" t="str">
        <x:v>DARSI WRITING 100056</x:v>
      </x:c>
      <x:c r="AD1177" s="145" t="n">
        <x:v>32</x:v>
      </x:c>
      <x:c r="AE1177" s="147" t="str">
        <x:v>Merged across PDFs — Exact/source-linked match</x:v>
      </x:c>
      <x:c r="AF1177" s="147" t="str">
        <x:v>Exact WS RATES.pdf name</x:v>
      </x:c>
      <x:c r="AG1177" s="147" t="str">
        <x:v>Exact WS RATES.pdf category</x:v>
      </x:c>
      <x:c r="AH1177" s="139" t="str">
        <x:v>WS-RATES:33:25</x:v>
      </x:c>
      <x:c r="AI1177" s="146"/>
      <x:c r="AJ1177" s="146"/>
      <x:c r="AK1177" s="146"/>
      <x:c r="AL1177" s="146"/>
      <x:c r="AM1177" s="146"/>
      <x:c r="AN1177" s="147" t="str"/>
    </x:row>
    <x:row r="1178">
      <x:c r="A1178" s="139" t="str">
        <x:v>RS-001177</x:v>
      </x:c>
      <x:c r="B1178" s="147" t="str">
        <x:v>DARSI WRITING IC 17</x:v>
      </x:c>
      <x:c r="C1178" s="139" t="str">
        <x:v>copies</x:v>
      </x:c>
      <x:c r="D1178" s="139" t="str">
        <x:v>Both</x:v>
      </x:c>
      <x:c r="E1178" s="147" t="str">
        <x:v>From initial classified workbook</x:v>
      </x:c>
      <x:c r="F1178" s="139" t="str">
        <x:v>Piece</x:v>
      </x:c>
      <x:c r="G1178" s="139"/>
      <x:c r="H1178" s="139" t="str">
        <x:v>Not stated</x:v>
      </x:c>
      <x:c r="I1178" s="139" t="str">
        <x:v>PKR</x:v>
      </x:c>
      <x:c r="J1178" s="140" t="n">
        <x:v>22</x:v>
      </x:c>
      <x:c r="K1178" s="140" t="n">
        <x:v>19</x:v>
      </x:c>
      <x:c r="L1178" s="140" t="n">
        <x:v>22</x:v>
      </x:c>
      <x:c r="M1178" s="140" t="n">
        <x:v>19</x:v>
      </x:c>
      <x:c r="N1178" s="141" t="n">
        <x:f>L1178-M1178</x:f>
        <x:v>3</x:v>
      </x:c>
      <x:c r="O1178" s="142" t="n">
        <x:f>IF(L1178&gt;0,N1178/L1178,"")</x:f>
        <x:v>0.13636363636363635</x:v>
      </x:c>
      <x:c r="P1178" s="142" t="n">
        <x:f>IF(M1178&gt;0,N1178/M1178,"")</x:f>
        <x:v>0.15789473684210525</x:v>
      </x:c>
      <x:c r="Q1178" s="141" t="n">
        <x:f>ROUND(L1178*(1+'Assumptions'!$B$7)/'Assumptions'!$B$9,0)*'Assumptions'!$B$9</x:f>
        <x:v>25</x:v>
      </x:c>
      <x:c r="R1178" s="141" t="n">
        <x:f>Q1178-M1178</x:f>
        <x:v>6</x:v>
      </x:c>
      <x:c r="S1178" s="143" t="n">
        <x:f>'Assumptions'!$B$8</x:f>
        <x:v>12</x:v>
      </x:c>
      <x:c r="T1178" s="141" t="n">
        <x:f>N1178*S1178</x:f>
        <x:v>36</x:v>
      </x:c>
      <x:c r="U1178" s="139" t="str">
        <x:v>Source Valid</x:v>
      </x:c>
      <x:c r="V1178" s="139" t="str">
        <x:v>High</x:v>
      </x:c>
      <x:c r="W1178" s="147" t="str">
        <x:v>Source wholesale and buying prices retained</x:v>
      </x:c>
      <x:c r="X1178" s="139" t="str">
        <x:v>Ready</x:v>
      </x:c>
      <x:c r="Y1178" s="144" t="b">
        <x:v>1</x:v>
      </x:c>
      <x:c r="Z1178" s="139" t="str">
        <x:v>WS RATES.pdf</x:v>
      </x:c>
      <x:c r="AA1178" s="139" t="n">
        <x:v>33</x:v>
      </x:c>
      <x:c r="AB1178" s="139" t="n">
        <x:v>26</x:v>
      </x:c>
      <x:c r="AC1178" s="139" t="str">
        <x:v>DARSI WRITING IC 17</x:v>
      </x:c>
      <x:c r="AD1178" s="145" t="n">
        <x:v>22</x:v>
      </x:c>
      <x:c r="AE1178" s="147" t="str">
        <x:v>Merged across PDFs — Exact/source-linked match</x:v>
      </x:c>
      <x:c r="AF1178" s="147" t="str">
        <x:v>Exact WS RATES.pdf name</x:v>
      </x:c>
      <x:c r="AG1178" s="147" t="str">
        <x:v>Exact WS RATES.pdf category</x:v>
      </x:c>
      <x:c r="AH1178" s="139" t="str">
        <x:v>WS-RATES:33:26</x:v>
      </x:c>
      <x:c r="AI1178" s="146"/>
      <x:c r="AJ1178" s="146"/>
      <x:c r="AK1178" s="146"/>
      <x:c r="AL1178" s="146"/>
      <x:c r="AM1178" s="146"/>
      <x:c r="AN1178" s="147" t="str"/>
    </x:row>
    <x:row r="1179">
      <x:c r="A1179" s="139" t="str">
        <x:v>RS-001178</x:v>
      </x:c>
      <x:c r="B1179" s="147" t="str">
        <x:v>3D ROOM DECOR STICKER</x:v>
      </x:c>
      <x:c r="C1179" s="139" t="str">
        <x:v>STEAKER</x:v>
      </x:c>
      <x:c r="D1179" s="139" t="str">
        <x:v>Both</x:v>
      </x:c>
      <x:c r="E1179" s="147" t="str">
        <x:v>From initial classified workbook</x:v>
      </x:c>
      <x:c r="F1179" s="139" t="str">
        <x:v>Piece</x:v>
      </x:c>
      <x:c r="G1179" s="139"/>
      <x:c r="H1179" s="139" t="str">
        <x:v>Not stated</x:v>
      </x:c>
      <x:c r="I1179" s="139" t="str">
        <x:v>PKR</x:v>
      </x:c>
      <x:c r="J1179" s="140" t="n">
        <x:v>100</x:v>
      </x:c>
      <x:c r="K1179" s="140" t="n">
        <x:v>82</x:v>
      </x:c>
      <x:c r="L1179" s="140" t="n">
        <x:v>100</x:v>
      </x:c>
      <x:c r="M1179" s="140" t="n">
        <x:v>82</x:v>
      </x:c>
      <x:c r="N1179" s="141" t="n">
        <x:f>L1179-M1179</x:f>
        <x:v>18</x:v>
      </x:c>
      <x:c r="O1179" s="142" t="n">
        <x:f>IF(L1179&gt;0,N1179/L1179,"")</x:f>
        <x:v>0.18</x:v>
      </x:c>
      <x:c r="P1179" s="142" t="n">
        <x:f>IF(M1179&gt;0,N1179/M1179,"")</x:f>
        <x:v>0.21951219512195122</x:v>
      </x:c>
      <x:c r="Q1179" s="141" t="n">
        <x:f>ROUND(L1179*(1+'Assumptions'!$B$7)/'Assumptions'!$B$9,0)*'Assumptions'!$B$9</x:f>
        <x:v>110</x:v>
      </x:c>
      <x:c r="R1179" s="141" t="n">
        <x:f>Q1179-M1179</x:f>
        <x:v>28</x:v>
      </x:c>
      <x:c r="S1179" s="143" t="n">
        <x:f>'Assumptions'!$B$8</x:f>
        <x:v>12</x:v>
      </x:c>
      <x:c r="T1179" s="141" t="n">
        <x:f>N1179*S1179</x:f>
        <x:v>216</x:v>
      </x:c>
      <x:c r="U1179" s="139" t="str">
        <x:v>Source Valid</x:v>
      </x:c>
      <x:c r="V1179" s="139" t="str">
        <x:v>High</x:v>
      </x:c>
      <x:c r="W1179" s="147" t="str">
        <x:v>Source wholesale and buying prices retained</x:v>
      </x:c>
      <x:c r="X1179" s="139" t="str">
        <x:v>Ready</x:v>
      </x:c>
      <x:c r="Y1179" s="144" t="b">
        <x:v>1</x:v>
      </x:c>
      <x:c r="Z1179" s="139" t="str">
        <x:v>WS RATES.pdf</x:v>
      </x:c>
      <x:c r="AA1179" s="139" t="n">
        <x:v>33</x:v>
      </x:c>
      <x:c r="AB1179" s="139" t="n">
        <x:v>27</x:v>
      </x:c>
      <x:c r="AC1179" s="139" t="str">
        <x:v>3D ROOM DECOR STICKER</x:v>
      </x:c>
      <x:c r="AD1179" s="145" t="n">
        <x:v>100</x:v>
      </x:c>
      <x:c r="AE1179" s="147" t="str">
        <x:v>Merged across PDFs — Exact/source-linked match</x:v>
      </x:c>
      <x:c r="AF1179" s="147" t="str">
        <x:v>Exact WS RATES.pdf name</x:v>
      </x:c>
      <x:c r="AG1179" s="147" t="str">
        <x:v>Exact WS RATES.pdf category</x:v>
      </x:c>
      <x:c r="AH1179" s="139" t="str">
        <x:v>WS-RATES:33:27</x:v>
      </x:c>
      <x:c r="AI1179" s="146"/>
      <x:c r="AJ1179" s="146"/>
      <x:c r="AK1179" s="146"/>
      <x:c r="AL1179" s="146"/>
      <x:c r="AM1179" s="146"/>
      <x:c r="AN1179" s="147" t="str"/>
    </x:row>
    <x:row r="1180">
      <x:c r="A1180" s="139" t="str">
        <x:v>RS-001179</x:v>
      </x:c>
      <x:c r="B1180" s="147" t="str">
        <x:v>ROOM DECOR STICKER</x:v>
      </x:c>
      <x:c r="C1180" s="139" t="str">
        <x:v>STEAKER</x:v>
      </x:c>
      <x:c r="D1180" s="139" t="str">
        <x:v>Both</x:v>
      </x:c>
      <x:c r="E1180" s="147" t="str">
        <x:v>From initial classified workbook</x:v>
      </x:c>
      <x:c r="F1180" s="139" t="str">
        <x:v>Piece</x:v>
      </x:c>
      <x:c r="G1180" s="139"/>
      <x:c r="H1180" s="139" t="str">
        <x:v>Not stated</x:v>
      </x:c>
      <x:c r="I1180" s="139" t="str">
        <x:v>PKR</x:v>
      </x:c>
      <x:c r="J1180" s="140" t="n">
        <x:v>80</x:v>
      </x:c>
      <x:c r="K1180" s="140" t="n">
        <x:v>65</x:v>
      </x:c>
      <x:c r="L1180" s="140" t="n">
        <x:v>80</x:v>
      </x:c>
      <x:c r="M1180" s="140" t="n">
        <x:v>65</x:v>
      </x:c>
      <x:c r="N1180" s="141" t="n">
        <x:f>L1180-M1180</x:f>
        <x:v>15</x:v>
      </x:c>
      <x:c r="O1180" s="142" t="n">
        <x:f>IF(L1180&gt;0,N1180/L1180,"")</x:f>
        <x:v>0.1875</x:v>
      </x:c>
      <x:c r="P1180" s="142" t="n">
        <x:f>IF(M1180&gt;0,N1180/M1180,"")</x:f>
        <x:v>0.23076923076923078</x:v>
      </x:c>
      <x:c r="Q1180" s="141" t="n">
        <x:f>ROUND(L1180*(1+'Assumptions'!$B$7)/'Assumptions'!$B$9,0)*'Assumptions'!$B$9</x:f>
        <x:v>90</x:v>
      </x:c>
      <x:c r="R1180" s="141" t="n">
        <x:f>Q1180-M1180</x:f>
        <x:v>25</x:v>
      </x:c>
      <x:c r="S1180" s="143" t="n">
        <x:f>'Assumptions'!$B$8</x:f>
        <x:v>12</x:v>
      </x:c>
      <x:c r="T1180" s="141" t="n">
        <x:f>N1180*S1180</x:f>
        <x:v>180</x:v>
      </x:c>
      <x:c r="U1180" s="139" t="str">
        <x:v>Source Valid</x:v>
      </x:c>
      <x:c r="V1180" s="139" t="str">
        <x:v>High</x:v>
      </x:c>
      <x:c r="W1180" s="147" t="str">
        <x:v>Source wholesale and buying prices retained</x:v>
      </x:c>
      <x:c r="X1180" s="139" t="str">
        <x:v>Ready</x:v>
      </x:c>
      <x:c r="Y1180" s="144" t="b">
        <x:v>1</x:v>
      </x:c>
      <x:c r="Z1180" s="139" t="str">
        <x:v>WS RATES.pdf</x:v>
      </x:c>
      <x:c r="AA1180" s="139" t="n">
        <x:v>33</x:v>
      </x:c>
      <x:c r="AB1180" s="139" t="n">
        <x:v>28</x:v>
      </x:c>
      <x:c r="AC1180" s="139" t="str">
        <x:v>ROOM DECOR STICKER</x:v>
      </x:c>
      <x:c r="AD1180" s="145" t="n">
        <x:v>80</x:v>
      </x:c>
      <x:c r="AE1180" s="147" t="str">
        <x:v>Merged across PDFs — Exact/source-linked match</x:v>
      </x:c>
      <x:c r="AF1180" s="147" t="str">
        <x:v>Exact WS RATES.pdf name</x:v>
      </x:c>
      <x:c r="AG1180" s="147" t="str">
        <x:v>Exact WS RATES.pdf category</x:v>
      </x:c>
      <x:c r="AH1180" s="139" t="str">
        <x:v>WS-RATES:33:28</x:v>
      </x:c>
      <x:c r="AI1180" s="146"/>
      <x:c r="AJ1180" s="146"/>
      <x:c r="AK1180" s="146"/>
      <x:c r="AL1180" s="146"/>
      <x:c r="AM1180" s="146"/>
      <x:c r="AN1180" s="147" t="str"/>
    </x:row>
    <x:row r="1181">
      <x:c r="A1181" s="139" t="str">
        <x:v>RS-001180</x:v>
      </x:c>
      <x:c r="B1181" s="147" t="str">
        <x:v>3D STICKER NO 60</x:v>
      </x:c>
      <x:c r="C1181" s="139" t="str">
        <x:v>BALL POINT</x:v>
      </x:c>
      <x:c r="D1181" s="139" t="str">
        <x:v>Both</x:v>
      </x:c>
      <x:c r="E1181" s="147" t="str">
        <x:v>From initial classified workbook</x:v>
      </x:c>
      <x:c r="F1181" s="139" t="str">
        <x:v>Piece</x:v>
      </x:c>
      <x:c r="G1181" s="139"/>
      <x:c r="H1181" s="139" t="str">
        <x:v>Not stated</x:v>
      </x:c>
      <x:c r="I1181" s="139" t="str">
        <x:v>PKR</x:v>
      </x:c>
      <x:c r="J1181" s="140" t="n">
        <x:v>60</x:v>
      </x:c>
      <x:c r="K1181" s="140" t="n">
        <x:v>45</x:v>
      </x:c>
      <x:c r="L1181" s="140" t="n">
        <x:v>60</x:v>
      </x:c>
      <x:c r="M1181" s="140" t="n">
        <x:v>45</x:v>
      </x:c>
      <x:c r="N1181" s="141" t="n">
        <x:f>L1181-M1181</x:f>
        <x:v>15</x:v>
      </x:c>
      <x:c r="O1181" s="142" t="n">
        <x:f>IF(L1181&gt;0,N1181/L1181,"")</x:f>
        <x:v>0.25</x:v>
      </x:c>
      <x:c r="P1181" s="142" t="n">
        <x:f>IF(M1181&gt;0,N1181/M1181,"")</x:f>
        <x:v>0.3333333333333333</x:v>
      </x:c>
      <x:c r="Q1181" s="141" t="n">
        <x:f>ROUND(L1181*(1+'Assumptions'!$B$7)/'Assumptions'!$B$9,0)*'Assumptions'!$B$9</x:f>
        <x:v>65</x:v>
      </x:c>
      <x:c r="R1181" s="141" t="n">
        <x:f>Q1181-M1181</x:f>
        <x:v>20</x:v>
      </x:c>
      <x:c r="S1181" s="143" t="n">
        <x:f>'Assumptions'!$B$8</x:f>
        <x:v>12</x:v>
      </x:c>
      <x:c r="T1181" s="141" t="n">
        <x:f>N1181*S1181</x:f>
        <x:v>180</x:v>
      </x:c>
      <x:c r="U1181" s="139" t="str">
        <x:v>Source Valid</x:v>
      </x:c>
      <x:c r="V1181" s="139" t="str">
        <x:v>High</x:v>
      </x:c>
      <x:c r="W1181" s="147" t="str">
        <x:v>Source wholesale and buying prices retained</x:v>
      </x:c>
      <x:c r="X1181" s="139" t="str">
        <x:v>Ready</x:v>
      </x:c>
      <x:c r="Y1181" s="144" t="b">
        <x:v>1</x:v>
      </x:c>
      <x:c r="Z1181" s="139" t="str">
        <x:v>WS RATES.pdf</x:v>
      </x:c>
      <x:c r="AA1181" s="139" t="n">
        <x:v>33</x:v>
      </x:c>
      <x:c r="AB1181" s="139" t="n">
        <x:v>29</x:v>
      </x:c>
      <x:c r="AC1181" s="139" t="str">
        <x:v>3D STICKER NO 60</x:v>
      </x:c>
      <x:c r="AD1181" s="145" t="n">
        <x:v>60</x:v>
      </x:c>
      <x:c r="AE1181" s="147" t="str">
        <x:v>Merged across PDFs — Exact/source-linked match</x:v>
      </x:c>
      <x:c r="AF1181" s="147" t="str">
        <x:v>Exact WS RATES.pdf name</x:v>
      </x:c>
      <x:c r="AG1181" s="147" t="str">
        <x:v>Exact WS RATES.pdf category</x:v>
      </x:c>
      <x:c r="AH1181" s="139" t="str">
        <x:v>WS-RATES:33:29</x:v>
      </x:c>
      <x:c r="AI1181" s="146"/>
      <x:c r="AJ1181" s="146"/>
      <x:c r="AK1181" s="146"/>
      <x:c r="AL1181" s="146"/>
      <x:c r="AM1181" s="146"/>
      <x:c r="AN1181" s="147" t="str"/>
    </x:row>
    <x:row r="1182">
      <x:c r="A1182" s="139" t="str">
        <x:v>RS-001181</x:v>
      </x:c>
      <x:c r="B1182" s="147" t="str">
        <x:v>STICKER NO 35</x:v>
      </x:c>
      <x:c r="C1182" s="139" t="str">
        <x:v>STAPLERS</x:v>
      </x:c>
      <x:c r="D1182" s="139" t="str">
        <x:v>Both</x:v>
      </x:c>
      <x:c r="E1182" s="147" t="str">
        <x:v>From initial classified workbook</x:v>
      </x:c>
      <x:c r="F1182" s="139" t="str">
        <x:v>Piece</x:v>
      </x:c>
      <x:c r="G1182" s="139"/>
      <x:c r="H1182" s="139" t="str">
        <x:v>Not stated</x:v>
      </x:c>
      <x:c r="I1182" s="139" t="str">
        <x:v>PKR</x:v>
      </x:c>
      <x:c r="J1182" s="140" t="n">
        <x:v>35</x:v>
      </x:c>
      <x:c r="K1182" s="140" t="n">
        <x:v>30</x:v>
      </x:c>
      <x:c r="L1182" s="140" t="n">
        <x:v>35</x:v>
      </x:c>
      <x:c r="M1182" s="140" t="n">
        <x:v>30</x:v>
      </x:c>
      <x:c r="N1182" s="141" t="n">
        <x:f>L1182-M1182</x:f>
        <x:v>5</x:v>
      </x:c>
      <x:c r="O1182" s="142" t="n">
        <x:f>IF(L1182&gt;0,N1182/L1182,"")</x:f>
        <x:v>0.14285714285714285</x:v>
      </x:c>
      <x:c r="P1182" s="142" t="n">
        <x:f>IF(M1182&gt;0,N1182/M1182,"")</x:f>
        <x:v>0.16666666666666666</x:v>
      </x:c>
      <x:c r="Q1182" s="141" t="n">
        <x:f>ROUND(L1182*(1+'Assumptions'!$B$7)/'Assumptions'!$B$9,0)*'Assumptions'!$B$9</x:f>
        <x:v>40</x:v>
      </x:c>
      <x:c r="R1182" s="141" t="n">
        <x:f>Q1182-M1182</x:f>
        <x:v>10</x:v>
      </x:c>
      <x:c r="S1182" s="143" t="n">
        <x:f>'Assumptions'!$B$8</x:f>
        <x:v>12</x:v>
      </x:c>
      <x:c r="T1182" s="141" t="n">
        <x:f>N1182*S1182</x:f>
        <x:v>60</x:v>
      </x:c>
      <x:c r="U1182" s="139" t="str">
        <x:v>Source Valid</x:v>
      </x:c>
      <x:c r="V1182" s="139" t="str">
        <x:v>High</x:v>
      </x:c>
      <x:c r="W1182" s="147" t="str">
        <x:v>Source wholesale and buying prices retained</x:v>
      </x:c>
      <x:c r="X1182" s="139" t="str">
        <x:v>Ready</x:v>
      </x:c>
      <x:c r="Y1182" s="144" t="b">
        <x:v>1</x:v>
      </x:c>
      <x:c r="Z1182" s="139" t="str">
        <x:v>WS RATES.pdf</x:v>
      </x:c>
      <x:c r="AA1182" s="139" t="n">
        <x:v>33</x:v>
      </x:c>
      <x:c r="AB1182" s="139" t="n">
        <x:v>30</x:v>
      </x:c>
      <x:c r="AC1182" s="139" t="str">
        <x:v>STICKER NO 35</x:v>
      </x:c>
      <x:c r="AD1182" s="145" t="n">
        <x:v>35</x:v>
      </x:c>
      <x:c r="AE1182" s="147" t="str">
        <x:v>Merged across PDFs — Exact/source-linked match</x:v>
      </x:c>
      <x:c r="AF1182" s="147" t="str">
        <x:v>Exact WS RATES.pdf name</x:v>
      </x:c>
      <x:c r="AG1182" s="147" t="str">
        <x:v>Exact WS RATES.pdf category</x:v>
      </x:c>
      <x:c r="AH1182" s="139" t="str">
        <x:v>WS-RATES:33:30</x:v>
      </x:c>
      <x:c r="AI1182" s="146"/>
      <x:c r="AJ1182" s="146"/>
      <x:c r="AK1182" s="146"/>
      <x:c r="AL1182" s="146"/>
      <x:c r="AM1182" s="146"/>
      <x:c r="AN1182" s="147" t="str"/>
    </x:row>
    <x:row r="1183">
      <x:c r="A1183" s="139" t="str">
        <x:v>RS-001182</x:v>
      </x:c>
      <x:c r="B1183" s="147" t="str">
        <x:v>STAR STICKER NO 40</x:v>
      </x:c>
      <x:c r="C1183" s="139" t="str">
        <x:v>PAINT BRUSH</x:v>
      </x:c>
      <x:c r="D1183" s="139" t="str">
        <x:v>Both</x:v>
      </x:c>
      <x:c r="E1183" s="147" t="str">
        <x:v>From initial classified workbook</x:v>
      </x:c>
      <x:c r="F1183" s="139" t="str">
        <x:v>Piece</x:v>
      </x:c>
      <x:c r="G1183" s="139"/>
      <x:c r="H1183" s="139" t="str">
        <x:v>Not stated</x:v>
      </x:c>
      <x:c r="I1183" s="139" t="str">
        <x:v>PKR</x:v>
      </x:c>
      <x:c r="J1183" s="140" t="n">
        <x:v>40</x:v>
      </x:c>
      <x:c r="K1183" s="140" t="n">
        <x:v>30</x:v>
      </x:c>
      <x:c r="L1183" s="140" t="n">
        <x:v>40</x:v>
      </x:c>
      <x:c r="M1183" s="140" t="n">
        <x:v>30</x:v>
      </x:c>
      <x:c r="N1183" s="141" t="n">
        <x:f>L1183-M1183</x:f>
        <x:v>10</x:v>
      </x:c>
      <x:c r="O1183" s="142" t="n">
        <x:f>IF(L1183&gt;0,N1183/L1183,"")</x:f>
        <x:v>0.25</x:v>
      </x:c>
      <x:c r="P1183" s="142" t="n">
        <x:f>IF(M1183&gt;0,N1183/M1183,"")</x:f>
        <x:v>0.3333333333333333</x:v>
      </x:c>
      <x:c r="Q1183" s="141" t="n">
        <x:f>ROUND(L1183*(1+'Assumptions'!$B$7)/'Assumptions'!$B$9,0)*'Assumptions'!$B$9</x:f>
        <x:v>45</x:v>
      </x:c>
      <x:c r="R1183" s="141" t="n">
        <x:f>Q1183-M1183</x:f>
        <x:v>15</x:v>
      </x:c>
      <x:c r="S1183" s="143" t="n">
        <x:f>'Assumptions'!$B$8</x:f>
        <x:v>12</x:v>
      </x:c>
      <x:c r="T1183" s="141" t="n">
        <x:f>N1183*S1183</x:f>
        <x:v>120</x:v>
      </x:c>
      <x:c r="U1183" s="139" t="str">
        <x:v>Source Valid</x:v>
      </x:c>
      <x:c r="V1183" s="139" t="str">
        <x:v>High</x:v>
      </x:c>
      <x:c r="W1183" s="147" t="str">
        <x:v>Source wholesale and buying prices retained</x:v>
      </x:c>
      <x:c r="X1183" s="139" t="str">
        <x:v>Ready</x:v>
      </x:c>
      <x:c r="Y1183" s="144" t="b">
        <x:v>1</x:v>
      </x:c>
      <x:c r="Z1183" s="139" t="str">
        <x:v>WS RATES.pdf</x:v>
      </x:c>
      <x:c r="AA1183" s="139" t="n">
        <x:v>33</x:v>
      </x:c>
      <x:c r="AB1183" s="139" t="n">
        <x:v>31</x:v>
      </x:c>
      <x:c r="AC1183" s="139" t="str">
        <x:v>STAR STICKER NO 40</x:v>
      </x:c>
      <x:c r="AD1183" s="145" t="n">
        <x:v>40</x:v>
      </x:c>
      <x:c r="AE1183" s="147" t="str">
        <x:v>Merged across PDFs — Exact/source-linked match</x:v>
      </x:c>
      <x:c r="AF1183" s="147" t="str">
        <x:v>Exact WS RATES.pdf name</x:v>
      </x:c>
      <x:c r="AG1183" s="147" t="str">
        <x:v>Exact WS RATES.pdf category</x:v>
      </x:c>
      <x:c r="AH1183" s="139" t="str">
        <x:v>WS-RATES:33:31</x:v>
      </x:c>
      <x:c r="AI1183" s="146"/>
      <x:c r="AJ1183" s="146"/>
      <x:c r="AK1183" s="146"/>
      <x:c r="AL1183" s="146"/>
      <x:c r="AM1183" s="146"/>
      <x:c r="AN1183" s="147" t="str"/>
    </x:row>
    <x:row r="1184">
      <x:c r="A1184" s="139" t="str">
        <x:v>RS-001183</x:v>
      </x:c>
      <x:c r="B1184" s="147" t="str">
        <x:v>PAINT BRUSH CRYSTAL(12 PCS)</x:v>
      </x:c>
      <x:c r="C1184" s="139" t="str">
        <x:v>PAINT BRUSH</x:v>
      </x:c>
      <x:c r="D1184" s="139" t="str">
        <x:v>Both</x:v>
      </x:c>
      <x:c r="E1184" s="147" t="str">
        <x:v>From initial classified workbook</x:v>
      </x:c>
      <x:c r="F1184" s="139" t="str">
        <x:v>Pack</x:v>
      </x:c>
      <x:c r="G1184" s="139" t="n">
        <x:v>12</x:v>
      </x:c>
      <x:c r="H1184" s="139" t="str">
        <x:v>Parsed from product name</x:v>
      </x:c>
      <x:c r="I1184" s="139" t="str">
        <x:v>PKR</x:v>
      </x:c>
      <x:c r="J1184" s="140" t="n">
        <x:v>220</x:v>
      </x:c>
      <x:c r="K1184" s="140" t="n">
        <x:v>205</x:v>
      </x:c>
      <x:c r="L1184" s="140" t="n">
        <x:v>220</x:v>
      </x:c>
      <x:c r="M1184" s="140" t="n">
        <x:v>205</x:v>
      </x:c>
      <x:c r="N1184" s="141" t="n">
        <x:f>L1184-M1184</x:f>
        <x:v>15</x:v>
      </x:c>
      <x:c r="O1184" s="142" t="n">
        <x:f>IF(L1184&gt;0,N1184/L1184,"")</x:f>
        <x:v>0.06818181818181818</x:v>
      </x:c>
      <x:c r="P1184" s="142" t="n">
        <x:f>IF(M1184&gt;0,N1184/M1184,"")</x:f>
        <x:v>0.07317073170731707</x:v>
      </x:c>
      <x:c r="Q1184" s="141" t="n">
        <x:f>ROUND(L1184*(1+'Assumptions'!$B$7)/'Assumptions'!$B$9,0)*'Assumptions'!$B$9</x:f>
        <x:v>240</x:v>
      </x:c>
      <x:c r="R1184" s="141" t="n">
        <x:f>Q1184-M1184</x:f>
        <x:v>35</x:v>
      </x:c>
      <x:c r="S1184" s="143" t="n">
        <x:f>'Assumptions'!$B$8</x:f>
        <x:v>12</x:v>
      </x:c>
      <x:c r="T1184" s="141" t="n">
        <x:f>N1184*S1184</x:f>
        <x:v>180</x:v>
      </x:c>
      <x:c r="U1184" s="139" t="str">
        <x:v>Source Valid</x:v>
      </x:c>
      <x:c r="V1184" s="139" t="str">
        <x:v>High</x:v>
      </x:c>
      <x:c r="W1184" s="147" t="str">
        <x:v>Source wholesale and buying prices retained</x:v>
      </x:c>
      <x:c r="X1184" s="139" t="str">
        <x:v>Ready</x:v>
      </x:c>
      <x:c r="Y1184" s="144" t="b">
        <x:v>1</x:v>
      </x:c>
      <x:c r="Z1184" s="139" t="str">
        <x:v>WS RATES.pdf</x:v>
      </x:c>
      <x:c r="AA1184" s="139" t="n">
        <x:v>33</x:v>
      </x:c>
      <x:c r="AB1184" s="139" t="n">
        <x:v>32</x:v>
      </x:c>
      <x:c r="AC1184" s="139" t="str">
        <x:v>PAINT BRUSH CRYSTAL(12 P</x:v>
      </x:c>
      <x:c r="AD1184" s="145" t="n">
        <x:v>220</x:v>
      </x:c>
      <x:c r="AE1184" s="147" t="str">
        <x:v>Merged across PDFs — Truncated-name completion</x:v>
      </x:c>
      <x:c r="AF1184" s="147" t="str">
        <x:v>Completed/updated from WS RATES.pdf</x:v>
      </x:c>
      <x:c r="AG1184" s="147" t="str">
        <x:v>Exact WS RATES.pdf category</x:v>
      </x:c>
      <x:c r="AH1184" s="139" t="str">
        <x:v>WS-RATES:33:32</x:v>
      </x:c>
      <x:c r="AI1184" s="146"/>
      <x:c r="AJ1184" s="146"/>
      <x:c r="AK1184" s="146"/>
      <x:c r="AL1184" s="146"/>
      <x:c r="AM1184" s="146"/>
      <x:c r="AN1184" s="147" t="str"/>
    </x:row>
    <x:row r="1185">
      <x:c r="A1185" s="139" t="str">
        <x:v>RS-001184</x:v>
      </x:c>
      <x:c r="B1185" s="147" t="str">
        <x:v>PAINT BRUSH CRYSTAL(6 PCS)</x:v>
      </x:c>
      <x:c r="C1185" s="139" t="str">
        <x:v>PAINT BRUSH</x:v>
      </x:c>
      <x:c r="D1185" s="139" t="str">
        <x:v>Wholesale/Bulk</x:v>
      </x:c>
      <x:c r="E1185" s="147" t="str">
        <x:v>From initial classified workbook</x:v>
      </x:c>
      <x:c r="F1185" s="139" t="str">
        <x:v>Pack</x:v>
      </x:c>
      <x:c r="G1185" s="139" t="n">
        <x:v>6</x:v>
      </x:c>
      <x:c r="H1185" s="139" t="str">
        <x:v>Parsed from product name</x:v>
      </x:c>
      <x:c r="I1185" s="139" t="str">
        <x:v>PKR</x:v>
      </x:c>
      <x:c r="J1185" s="140" t="n">
        <x:v>130</x:v>
      </x:c>
      <x:c r="K1185" s="140" t="n">
        <x:v>100</x:v>
      </x:c>
      <x:c r="L1185" s="140" t="n">
        <x:v>130</x:v>
      </x:c>
      <x:c r="M1185" s="140" t="n">
        <x:v>100</x:v>
      </x:c>
      <x:c r="N1185" s="141" t="n">
        <x:f>L1185-M1185</x:f>
        <x:v>30</x:v>
      </x:c>
      <x:c r="O1185" s="142" t="n">
        <x:f>IF(L1185&gt;0,N1185/L1185,"")</x:f>
        <x:v>0.23076923076923078</x:v>
      </x:c>
      <x:c r="P1185" s="142" t="n">
        <x:f>IF(M1185&gt;0,N1185/M1185,"")</x:f>
        <x:v>0.3</x:v>
      </x:c>
      <x:c r="Q1185" s="141" t="n">
        <x:f>ROUND(L1185*(1+'Assumptions'!$B$7)/'Assumptions'!$B$9,0)*'Assumptions'!$B$9</x:f>
        <x:v>145</x:v>
      </x:c>
      <x:c r="R1185" s="141" t="n">
        <x:f>Q1185-M1185</x:f>
        <x:v>45</x:v>
      </x:c>
      <x:c r="S1185" s="143" t="n">
        <x:f>'Assumptions'!$B$8</x:f>
        <x:v>12</x:v>
      </x:c>
      <x:c r="T1185" s="141" t="n">
        <x:f>N1185*S1185</x:f>
        <x:v>360</x:v>
      </x:c>
      <x:c r="U1185" s="139" t="str">
        <x:v>Source Valid</x:v>
      </x:c>
      <x:c r="V1185" s="139" t="str">
        <x:v>High</x:v>
      </x:c>
      <x:c r="W1185" s="147" t="str">
        <x:v>Source wholesale and buying prices retained</x:v>
      </x:c>
      <x:c r="X1185" s="139" t="str">
        <x:v>Ready</x:v>
      </x:c>
      <x:c r="Y1185" s="144" t="b">
        <x:v>1</x:v>
      </x:c>
      <x:c r="Z1185" s="139" t="str">
        <x:v>WS RATES.pdf</x:v>
      </x:c>
      <x:c r="AA1185" s="139" t="n">
        <x:v>33</x:v>
      </x:c>
      <x:c r="AB1185" s="139" t="n">
        <x:v>33</x:v>
      </x:c>
      <x:c r="AC1185" s="139" t="str">
        <x:v>PAINT BRUSH CRYSTAL(6 PC</x:v>
      </x:c>
      <x:c r="AD1185" s="145" t="n">
        <x:v>130</x:v>
      </x:c>
      <x:c r="AE1185" s="147" t="str">
        <x:v>Merged across PDFs — Truncated-name completion</x:v>
      </x:c>
      <x:c r="AF1185" s="147" t="str">
        <x:v>Completed/updated from WS RATES.pdf</x:v>
      </x:c>
      <x:c r="AG1185" s="147" t="str">
        <x:v>Exact WS RATES.pdf category</x:v>
      </x:c>
      <x:c r="AH1185" s="139" t="str">
        <x:v>WS-RATES:33:33</x:v>
      </x:c>
      <x:c r="AI1185" s="146"/>
      <x:c r="AJ1185" s="146"/>
      <x:c r="AK1185" s="146"/>
      <x:c r="AL1185" s="146"/>
      <x:c r="AM1185" s="146"/>
      <x:c r="AN1185" s="147" t="str"/>
    </x:row>
    <x:row r="1186">
      <x:c r="A1186" s="139" t="str">
        <x:v>RS-001185</x:v>
      </x:c>
      <x:c r="B1186" s="147" t="str">
        <x:v>PAINT BRUSH WOODEN(6 PCS)</x:v>
      </x:c>
      <x:c r="C1186" s="139" t="str">
        <x:v>PAINT BRUSH</x:v>
      </x:c>
      <x:c r="D1186" s="139" t="str">
        <x:v>Wholesale/Bulk</x:v>
      </x:c>
      <x:c r="E1186" s="147" t="str">
        <x:v>From initial classified workbook</x:v>
      </x:c>
      <x:c r="F1186" s="139" t="str">
        <x:v>Pack</x:v>
      </x:c>
      <x:c r="G1186" s="139" t="n">
        <x:v>6</x:v>
      </x:c>
      <x:c r="H1186" s="139" t="str">
        <x:v>Parsed from product name</x:v>
      </x:c>
      <x:c r="I1186" s="139" t="str">
        <x:v>PKR</x:v>
      </x:c>
      <x:c r="J1186" s="140" t="n">
        <x:v>75</x:v>
      </x:c>
      <x:c r="K1186" s="140" t="n">
        <x:v>57</x:v>
      </x:c>
      <x:c r="L1186" s="140" t="n">
        <x:v>75</x:v>
      </x:c>
      <x:c r="M1186" s="140" t="n">
        <x:v>57</x:v>
      </x:c>
      <x:c r="N1186" s="141" t="n">
        <x:f>L1186-M1186</x:f>
        <x:v>18</x:v>
      </x:c>
      <x:c r="O1186" s="142" t="n">
        <x:f>IF(L1186&gt;0,N1186/L1186,"")</x:f>
        <x:v>0.24</x:v>
      </x:c>
      <x:c r="P1186" s="142" t="n">
        <x:f>IF(M1186&gt;0,N1186/M1186,"")</x:f>
        <x:v>0.3157894736842105</x:v>
      </x:c>
      <x:c r="Q1186" s="141" t="n">
        <x:f>ROUND(L1186*(1+'Assumptions'!$B$7)/'Assumptions'!$B$9,0)*'Assumptions'!$B$9</x:f>
        <x:v>85</x:v>
      </x:c>
      <x:c r="R1186" s="141" t="n">
        <x:f>Q1186-M1186</x:f>
        <x:v>28</x:v>
      </x:c>
      <x:c r="S1186" s="143" t="n">
        <x:f>'Assumptions'!$B$8</x:f>
        <x:v>12</x:v>
      </x:c>
      <x:c r="T1186" s="141" t="n">
        <x:f>N1186*S1186</x:f>
        <x:v>216</x:v>
      </x:c>
      <x:c r="U1186" s="139" t="str">
        <x:v>Source Valid</x:v>
      </x:c>
      <x:c r="V1186" s="139" t="str">
        <x:v>High</x:v>
      </x:c>
      <x:c r="W1186" s="147" t="str">
        <x:v>Source wholesale and buying prices retained</x:v>
      </x:c>
      <x:c r="X1186" s="139" t="str">
        <x:v>Ready</x:v>
      </x:c>
      <x:c r="Y1186" s="144" t="b">
        <x:v>1</x:v>
      </x:c>
      <x:c r="Z1186" s="139" t="str">
        <x:v>WS RATES.pdf</x:v>
      </x:c>
      <x:c r="AA1186" s="139" t="n">
        <x:v>33</x:v>
      </x:c>
      <x:c r="AB1186" s="139" t="n">
        <x:v>34</x:v>
      </x:c>
      <x:c r="AC1186" s="139" t="str">
        <x:v>PAINT BRUSH WOODEN(6 PC</x:v>
      </x:c>
      <x:c r="AD1186" s="145" t="n">
        <x:v>75</x:v>
      </x:c>
      <x:c r="AE1186" s="147" t="str">
        <x:v>Merged across PDFs — Truncated-name completion</x:v>
      </x:c>
      <x:c r="AF1186" s="147" t="str">
        <x:v>Completed/updated from WS RATES.pdf</x:v>
      </x:c>
      <x:c r="AG1186" s="147" t="str">
        <x:v>Exact WS RATES.pdf category</x:v>
      </x:c>
      <x:c r="AH1186" s="139" t="str">
        <x:v>WS-RATES:33:34</x:v>
      </x:c>
      <x:c r="AI1186" s="146"/>
      <x:c r="AJ1186" s="146"/>
      <x:c r="AK1186" s="146"/>
      <x:c r="AL1186" s="146"/>
      <x:c r="AM1186" s="146"/>
      <x:c r="AN1186" s="147" t="str"/>
    </x:row>
    <x:row r="1187">
      <x:c r="A1187" s="139" t="str">
        <x:v>RS-001186</x:v>
      </x:c>
      <x:c r="B1187" s="147" t="str">
        <x:v>PAINT BRUSH WOODEN(12 PCS)</x:v>
      </x:c>
      <x:c r="C1187" s="139" t="str">
        <x:v>PAINT BRUSH</x:v>
      </x:c>
      <x:c r="D1187" s="139" t="str">
        <x:v>Both</x:v>
      </x:c>
      <x:c r="E1187" s="147" t="str">
        <x:v>From initial classified workbook</x:v>
      </x:c>
      <x:c r="F1187" s="139" t="str">
        <x:v>Pack</x:v>
      </x:c>
      <x:c r="G1187" s="139" t="n">
        <x:v>12</x:v>
      </x:c>
      <x:c r="H1187" s="139" t="str">
        <x:v>Parsed from product name</x:v>
      </x:c>
      <x:c r="I1187" s="139" t="str">
        <x:v>PKR</x:v>
      </x:c>
      <x:c r="J1187" s="140" t="n">
        <x:v>160</x:v>
      </x:c>
      <x:c r="K1187" s="140" t="n">
        <x:v>70</x:v>
      </x:c>
      <x:c r="L1187" s="140" t="n">
        <x:v>160</x:v>
      </x:c>
      <x:c r="M1187" s="140" t="n">
        <x:v>70</x:v>
      </x:c>
      <x:c r="N1187" s="141" t="n">
        <x:f>L1187-M1187</x:f>
        <x:v>90</x:v>
      </x:c>
      <x:c r="O1187" s="142" t="n">
        <x:f>IF(L1187&gt;0,N1187/L1187,"")</x:f>
        <x:v>0.5625</x:v>
      </x:c>
      <x:c r="P1187" s="142" t="n">
        <x:f>IF(M1187&gt;0,N1187/M1187,"")</x:f>
        <x:v>1.2857142857142858</x:v>
      </x:c>
      <x:c r="Q1187" s="141" t="n">
        <x:f>ROUND(L1187*(1+'Assumptions'!$B$7)/'Assumptions'!$B$9,0)*'Assumptions'!$B$9</x:f>
        <x:v>175</x:v>
      </x:c>
      <x:c r="R1187" s="141" t="n">
        <x:f>Q1187-M1187</x:f>
        <x:v>105</x:v>
      </x:c>
      <x:c r="S1187" s="143" t="n">
        <x:f>'Assumptions'!$B$8</x:f>
        <x:v>12</x:v>
      </x:c>
      <x:c r="T1187" s="141" t="n">
        <x:f>N1187*S1187</x:f>
        <x:v>1080</x:v>
      </x:c>
      <x:c r="U1187" s="139" t="str">
        <x:v>Source Valid</x:v>
      </x:c>
      <x:c r="V1187" s="139" t="str">
        <x:v>High</x:v>
      </x:c>
      <x:c r="W1187" s="147" t="str">
        <x:v>Source wholesale and buying prices retained</x:v>
      </x:c>
      <x:c r="X1187" s="139" t="str">
        <x:v>Ready</x:v>
      </x:c>
      <x:c r="Y1187" s="144" t="b">
        <x:v>1</x:v>
      </x:c>
      <x:c r="Z1187" s="139" t="str">
        <x:v>WS RATES.pdf</x:v>
      </x:c>
      <x:c r="AA1187" s="139" t="n">
        <x:v>33</x:v>
      </x:c>
      <x:c r="AB1187" s="139" t="n">
        <x:v>35</x:v>
      </x:c>
      <x:c r="AC1187" s="139" t="str">
        <x:v>PAINT BRUSH WOODEN(12 P</x:v>
      </x:c>
      <x:c r="AD1187" s="145" t="n">
        <x:v>160</x:v>
      </x:c>
      <x:c r="AE1187" s="147" t="str">
        <x:v>Merged across PDFs — Truncated-name completion</x:v>
      </x:c>
      <x:c r="AF1187" s="147" t="str">
        <x:v>Completed/updated from WS RATES.pdf</x:v>
      </x:c>
      <x:c r="AG1187" s="147" t="str">
        <x:v>Exact WS RATES.pdf category</x:v>
      </x:c>
      <x:c r="AH1187" s="139" t="str">
        <x:v>WS-RATES:33:35</x:v>
      </x:c>
      <x:c r="AI1187" s="146"/>
      <x:c r="AJ1187" s="146"/>
      <x:c r="AK1187" s="146"/>
      <x:c r="AL1187" s="146"/>
      <x:c r="AM1187" s="146"/>
      <x:c r="AN1187" s="147" t="str"/>
    </x:row>
    <x:row r="1188">
      <x:c r="A1188" s="139" t="str">
        <x:v>RS-001187</x:v>
      </x:c>
      <x:c r="B1188" s="147" t="str">
        <x:v>SALAITI LARGE JAR</x:v>
      </x:c>
      <x:c r="C1188" s="139" t="str">
        <x:v>PENCILS</x:v>
      </x:c>
      <x:c r="D1188" s="139" t="str">
        <x:v>Wholesale/Bulk</x:v>
      </x:c>
      <x:c r="E1188" s="147" t="str">
        <x:v>From initial classified workbook</x:v>
      </x:c>
      <x:c r="F1188" s="139" t="str">
        <x:v>Jar</x:v>
      </x:c>
      <x:c r="G1188" s="139"/>
      <x:c r="H1188" s="139" t="str">
        <x:v>Not stated</x:v>
      </x:c>
      <x:c r="I1188" s="139" t="str">
        <x:v>PKR</x:v>
      </x:c>
      <x:c r="J1188" s="140" t="n">
        <x:v>170</x:v>
      </x:c>
      <x:c r="K1188" s="140" t="n">
        <x:v>140</x:v>
      </x:c>
      <x:c r="L1188" s="140" t="n">
        <x:v>170</x:v>
      </x:c>
      <x:c r="M1188" s="140" t="n">
        <x:v>140</x:v>
      </x:c>
      <x:c r="N1188" s="141" t="n">
        <x:f>L1188-M1188</x:f>
        <x:v>30</x:v>
      </x:c>
      <x:c r="O1188" s="142" t="n">
        <x:f>IF(L1188&gt;0,N1188/L1188,"")</x:f>
        <x:v>0.17647058823529413</x:v>
      </x:c>
      <x:c r="P1188" s="142" t="n">
        <x:f>IF(M1188&gt;0,N1188/M1188,"")</x:f>
        <x:v>0.21428571428571427</x:v>
      </x:c>
      <x:c r="Q1188" s="141" t="n">
        <x:f>ROUND(L1188*(1+'Assumptions'!$B$7)/'Assumptions'!$B$9,0)*'Assumptions'!$B$9</x:f>
        <x:v>185</x:v>
      </x:c>
      <x:c r="R1188" s="141" t="n">
        <x:f>Q1188-M1188</x:f>
        <x:v>45</x:v>
      </x:c>
      <x:c r="S1188" s="143" t="n">
        <x:f>'Assumptions'!$B$8</x:f>
        <x:v>12</x:v>
      </x:c>
      <x:c r="T1188" s="141" t="n">
        <x:f>N1188*S1188</x:f>
        <x:v>360</x:v>
      </x:c>
      <x:c r="U1188" s="139" t="str">
        <x:v>Source Valid</x:v>
      </x:c>
      <x:c r="V1188" s="139" t="str">
        <x:v>High</x:v>
      </x:c>
      <x:c r="W1188" s="147" t="str">
        <x:v>Source wholesale and buying prices retained</x:v>
      </x:c>
      <x:c r="X1188" s="139" t="str">
        <x:v>Ready</x:v>
      </x:c>
      <x:c r="Y1188" s="144" t="b">
        <x:v>1</x:v>
      </x:c>
      <x:c r="Z1188" s="139" t="str">
        <x:v>WS RATES.pdf</x:v>
      </x:c>
      <x:c r="AA1188" s="139" t="n">
        <x:v>33</x:v>
      </x:c>
      <x:c r="AB1188" s="139" t="n">
        <x:v>36</x:v>
      </x:c>
      <x:c r="AC1188" s="139" t="str">
        <x:v>SALAITI LARGE JAR</x:v>
      </x:c>
      <x:c r="AD1188" s="145" t="n">
        <x:v>170</x:v>
      </x:c>
      <x:c r="AE1188" s="147" t="str">
        <x:v>Merged across PDFs — Exact/source-linked match</x:v>
      </x:c>
      <x:c r="AF1188" s="147" t="str">
        <x:v>Exact WS RATES.pdf name</x:v>
      </x:c>
      <x:c r="AG1188" s="147" t="str">
        <x:v>Exact WS RATES.pdf category</x:v>
      </x:c>
      <x:c r="AH1188" s="139" t="str">
        <x:v>WS-RATES:33:36</x:v>
      </x:c>
      <x:c r="AI1188" s="146"/>
      <x:c r="AJ1188" s="146"/>
      <x:c r="AK1188" s="146"/>
      <x:c r="AL1188" s="146"/>
      <x:c r="AM1188" s="146"/>
      <x:c r="AN1188" s="147" t="str"/>
    </x:row>
    <x:row r="1189">
      <x:c r="A1189" s="139" t="str">
        <x:v>RS-001188</x:v>
      </x:c>
      <x:c r="B1189" s="147" t="str">
        <x:v>SALAITI SMALL</x:v>
      </x:c>
      <x:c r="C1189" s="139" t="str">
        <x:v>PENCILS</x:v>
      </x:c>
      <x:c r="D1189" s="139" t="str">
        <x:v>Both</x:v>
      </x:c>
      <x:c r="E1189" s="147" t="str">
        <x:v>From initial classified workbook</x:v>
      </x:c>
      <x:c r="F1189" s="139" t="str">
        <x:v>Piece</x:v>
      </x:c>
      <x:c r="G1189" s="139"/>
      <x:c r="H1189" s="139" t="str">
        <x:v>Not stated</x:v>
      </x:c>
      <x:c r="I1189" s="139" t="str">
        <x:v>PKR</x:v>
      </x:c>
      <x:c r="J1189" s="140" t="n">
        <x:v>40</x:v>
      </x:c>
      <x:c r="K1189" s="140" t="n">
        <x:v>30</x:v>
      </x:c>
      <x:c r="L1189" s="140" t="n">
        <x:v>40</x:v>
      </x:c>
      <x:c r="M1189" s="140" t="n">
        <x:v>30</x:v>
      </x:c>
      <x:c r="N1189" s="141" t="n">
        <x:f>L1189-M1189</x:f>
        <x:v>10</x:v>
      </x:c>
      <x:c r="O1189" s="142" t="n">
        <x:f>IF(L1189&gt;0,N1189/L1189,"")</x:f>
        <x:v>0.25</x:v>
      </x:c>
      <x:c r="P1189" s="142" t="n">
        <x:f>IF(M1189&gt;0,N1189/M1189,"")</x:f>
        <x:v>0.3333333333333333</x:v>
      </x:c>
      <x:c r="Q1189" s="141" t="n">
        <x:f>ROUND(L1189*(1+'Assumptions'!$B$7)/'Assumptions'!$B$9,0)*'Assumptions'!$B$9</x:f>
        <x:v>45</x:v>
      </x:c>
      <x:c r="R1189" s="141" t="n">
        <x:f>Q1189-M1189</x:f>
        <x:v>15</x:v>
      </x:c>
      <x:c r="S1189" s="143" t="n">
        <x:f>'Assumptions'!$B$8</x:f>
        <x:v>12</x:v>
      </x:c>
      <x:c r="T1189" s="141" t="n">
        <x:f>N1189*S1189</x:f>
        <x:v>120</x:v>
      </x:c>
      <x:c r="U1189" s="139" t="str">
        <x:v>Source Valid</x:v>
      </x:c>
      <x:c r="V1189" s="139" t="str">
        <x:v>High</x:v>
      </x:c>
      <x:c r="W1189" s="147" t="str">
        <x:v>Source wholesale and buying prices retained</x:v>
      </x:c>
      <x:c r="X1189" s="139" t="str">
        <x:v>Ready</x:v>
      </x:c>
      <x:c r="Y1189" s="144" t="b">
        <x:v>1</x:v>
      </x:c>
      <x:c r="Z1189" s="139" t="str">
        <x:v>WS RATES.pdf</x:v>
      </x:c>
      <x:c r="AA1189" s="139" t="n">
        <x:v>33</x:v>
      </x:c>
      <x:c r="AB1189" s="139" t="n">
        <x:v>37</x:v>
      </x:c>
      <x:c r="AC1189" s="139" t="str">
        <x:v>SALAITI SMALL</x:v>
      </x:c>
      <x:c r="AD1189" s="145" t="n">
        <x:v>40</x:v>
      </x:c>
      <x:c r="AE1189" s="147" t="str">
        <x:v>Merged across PDFs — Exact/source-linked match</x:v>
      </x:c>
      <x:c r="AF1189" s="147" t="str">
        <x:v>Exact WS RATES.pdf name</x:v>
      </x:c>
      <x:c r="AG1189" s="147" t="str">
        <x:v>Exact WS RATES.pdf category</x:v>
      </x:c>
      <x:c r="AH1189" s="139" t="str">
        <x:v>WS-RATES:33:37</x:v>
      </x:c>
      <x:c r="AI1189" s="146"/>
      <x:c r="AJ1189" s="146"/>
      <x:c r="AK1189" s="146"/>
      <x:c r="AL1189" s="146"/>
      <x:c r="AM1189" s="146"/>
      <x:c r="AN1189" s="147" t="str"/>
    </x:row>
    <x:row r="1190">
      <x:c r="A1190" s="139" t="str">
        <x:v>RS-001189</x:v>
      </x:c>
      <x:c r="B1190" s="147" t="str">
        <x:v>PIANO BOARD INK 120ML</x:v>
      </x:c>
      <x:c r="C1190" s="139" t="str">
        <x:v>BOARD INK</x:v>
      </x:c>
      <x:c r="D1190" s="139" t="str">
        <x:v>Both</x:v>
      </x:c>
      <x:c r="E1190" s="147" t="str">
        <x:v>From initial classified workbook</x:v>
      </x:c>
      <x:c r="F1190" s="139" t="str">
        <x:v>Piece</x:v>
      </x:c>
      <x:c r="G1190" s="139"/>
      <x:c r="H1190" s="139" t="str">
        <x:v>Not stated</x:v>
      </x:c>
      <x:c r="I1190" s="139" t="str">
        <x:v>PKR</x:v>
      </x:c>
      <x:c r="J1190" s="140" t="n">
        <x:v>410</x:v>
      </x:c>
      <x:c r="K1190" s="140" t="n">
        <x:v>390</x:v>
      </x:c>
      <x:c r="L1190" s="140" t="n">
        <x:v>410</x:v>
      </x:c>
      <x:c r="M1190" s="140" t="n">
        <x:v>390</x:v>
      </x:c>
      <x:c r="N1190" s="141" t="n">
        <x:f>L1190-M1190</x:f>
        <x:v>20</x:v>
      </x:c>
      <x:c r="O1190" s="142" t="n">
        <x:f>IF(L1190&gt;0,N1190/L1190,"")</x:f>
        <x:v>0.04878048780487805</x:v>
      </x:c>
      <x:c r="P1190" s="142" t="n">
        <x:f>IF(M1190&gt;0,N1190/M1190,"")</x:f>
        <x:v>0.05128205128205128</x:v>
      </x:c>
      <x:c r="Q1190" s="141" t="n">
        <x:f>ROUND(L1190*(1+'Assumptions'!$B$7)/'Assumptions'!$B$9,0)*'Assumptions'!$B$9</x:f>
        <x:v>450</x:v>
      </x:c>
      <x:c r="R1190" s="141" t="n">
        <x:f>Q1190-M1190</x:f>
        <x:v>60</x:v>
      </x:c>
      <x:c r="S1190" s="143" t="n">
        <x:f>'Assumptions'!$B$8</x:f>
        <x:v>12</x:v>
      </x:c>
      <x:c r="T1190" s="141" t="n">
        <x:f>N1190*S1190</x:f>
        <x:v>240</x:v>
      </x:c>
      <x:c r="U1190" s="139" t="str">
        <x:v>Source Valid</x:v>
      </x:c>
      <x:c r="V1190" s="139" t="str">
        <x:v>High</x:v>
      </x:c>
      <x:c r="W1190" s="147" t="str">
        <x:v>Source wholesale and buying prices retained</x:v>
      </x:c>
      <x:c r="X1190" s="139" t="str">
        <x:v>Ready</x:v>
      </x:c>
      <x:c r="Y1190" s="144" t="b">
        <x:v>1</x:v>
      </x:c>
      <x:c r="Z1190" s="139" t="str">
        <x:v>WS RATES.pdf</x:v>
      </x:c>
      <x:c r="AA1190" s="139" t="n">
        <x:v>34</x:v>
      </x:c>
      <x:c r="AB1190" s="139" t="n">
        <x:v>2</x:v>
      </x:c>
      <x:c r="AC1190" s="139" t="str">
        <x:v>PIANO BOARD INK 120ML</x:v>
      </x:c>
      <x:c r="AD1190" s="145" t="n">
        <x:v>410</x:v>
      </x:c>
      <x:c r="AE1190" s="147" t="str">
        <x:v>Merged across PDFs — Exact/source-linked match</x:v>
      </x:c>
      <x:c r="AF1190" s="147" t="str">
        <x:v>Exact WS RATES.pdf name</x:v>
      </x:c>
      <x:c r="AG1190" s="147" t="str">
        <x:v>Exact WS RATES.pdf category</x:v>
      </x:c>
      <x:c r="AH1190" s="139" t="str">
        <x:v>WS-RATES:34:2</x:v>
      </x:c>
      <x:c r="AI1190" s="146"/>
      <x:c r="AJ1190" s="146"/>
      <x:c r="AK1190" s="146"/>
      <x:c r="AL1190" s="146"/>
      <x:c r="AM1190" s="146"/>
      <x:c r="AN1190" s="147" t="str"/>
    </x:row>
    <x:row r="1191">
      <x:c r="A1191" s="139" t="str">
        <x:v>RS-001190</x:v>
      </x:c>
      <x:c r="B1191" s="147" t="str">
        <x:v>NAFEES 500 ML INK</x:v>
      </x:c>
      <x:c r="C1191" s="139" t="str">
        <x:v>FOUNTAIN INK</x:v>
      </x:c>
      <x:c r="D1191" s="139" t="str">
        <x:v>Both</x:v>
      </x:c>
      <x:c r="E1191" s="147" t="str">
        <x:v>From initial classified workbook</x:v>
      </x:c>
      <x:c r="F1191" s="139" t="str">
        <x:v>Piece</x:v>
      </x:c>
      <x:c r="G1191" s="139"/>
      <x:c r="H1191" s="139" t="str">
        <x:v>Not stated</x:v>
      </x:c>
      <x:c r="I1191" s="139" t="str">
        <x:v>PKR</x:v>
      </x:c>
      <x:c r="J1191" s="140" t="n">
        <x:v>370</x:v>
      </x:c>
      <x:c r="K1191" s="140" t="n">
        <x:v>350</x:v>
      </x:c>
      <x:c r="L1191" s="140" t="n">
        <x:v>370</x:v>
      </x:c>
      <x:c r="M1191" s="140" t="n">
        <x:v>350</x:v>
      </x:c>
      <x:c r="N1191" s="141" t="n">
        <x:f>L1191-M1191</x:f>
        <x:v>20</x:v>
      </x:c>
      <x:c r="O1191" s="142" t="n">
        <x:f>IF(L1191&gt;0,N1191/L1191,"")</x:f>
        <x:v>0.05405405405405406</x:v>
      </x:c>
      <x:c r="P1191" s="142" t="n">
        <x:f>IF(M1191&gt;0,N1191/M1191,"")</x:f>
        <x:v>0.05714285714285714</x:v>
      </x:c>
      <x:c r="Q1191" s="141" t="n">
        <x:f>ROUND(L1191*(1+'Assumptions'!$B$7)/'Assumptions'!$B$9,0)*'Assumptions'!$B$9</x:f>
        <x:v>405</x:v>
      </x:c>
      <x:c r="R1191" s="141" t="n">
        <x:f>Q1191-M1191</x:f>
        <x:v>55</x:v>
      </x:c>
      <x:c r="S1191" s="143" t="n">
        <x:f>'Assumptions'!$B$8</x:f>
        <x:v>12</x:v>
      </x:c>
      <x:c r="T1191" s="141" t="n">
        <x:f>N1191*S1191</x:f>
        <x:v>240</x:v>
      </x:c>
      <x:c r="U1191" s="139" t="str">
        <x:v>Source Valid</x:v>
      </x:c>
      <x:c r="V1191" s="139" t="str">
        <x:v>High</x:v>
      </x:c>
      <x:c r="W1191" s="147" t="str">
        <x:v>Source wholesale and buying prices retained</x:v>
      </x:c>
      <x:c r="X1191" s="139" t="str">
        <x:v>Ready</x:v>
      </x:c>
      <x:c r="Y1191" s="144" t="b">
        <x:v>1</x:v>
      </x:c>
      <x:c r="Z1191" s="139" t="str">
        <x:v>WS RATES.pdf</x:v>
      </x:c>
      <x:c r="AA1191" s="139" t="n">
        <x:v>34</x:v>
      </x:c>
      <x:c r="AB1191" s="139" t="n">
        <x:v>3</x:v>
      </x:c>
      <x:c r="AC1191" s="139" t="str">
        <x:v>NAFEES 500 ML INK</x:v>
      </x:c>
      <x:c r="AD1191" s="145" t="n">
        <x:v>370</x:v>
      </x:c>
      <x:c r="AE1191" s="147" t="str">
        <x:v>Merged across PDFs — Exact/source-linked match</x:v>
      </x:c>
      <x:c r="AF1191" s="147" t="str">
        <x:v>Exact WS RATES.pdf name</x:v>
      </x:c>
      <x:c r="AG1191" s="147" t="str">
        <x:v>Exact WS RATES.pdf category</x:v>
      </x:c>
      <x:c r="AH1191" s="139" t="str">
        <x:v>WS-RATES:34:3</x:v>
      </x:c>
      <x:c r="AI1191" s="146"/>
      <x:c r="AJ1191" s="146"/>
      <x:c r="AK1191" s="146"/>
      <x:c r="AL1191" s="146"/>
      <x:c r="AM1191" s="146"/>
      <x:c r="AN1191" s="147" t="str"/>
    </x:row>
    <x:row r="1192">
      <x:c r="A1192" s="139" t="str">
        <x:v>RS-001191</x:v>
      </x:c>
      <x:c r="B1192" s="147" t="str">
        <x:v>MARSHAL MATH BOX</x:v>
      </x:c>
      <x:c r="C1192" s="139" t="str">
        <x:v>pencil box</x:v>
      </x:c>
      <x:c r="D1192" s="139" t="str">
        <x:v>Both</x:v>
      </x:c>
      <x:c r="E1192" s="147" t="str">
        <x:v>From initial classified workbook</x:v>
      </x:c>
      <x:c r="F1192" s="139" t="str">
        <x:v>Box</x:v>
      </x:c>
      <x:c r="G1192" s="139"/>
      <x:c r="H1192" s="139" t="str">
        <x:v>Not stated</x:v>
      </x:c>
      <x:c r="I1192" s="139" t="str">
        <x:v>PKR</x:v>
      </x:c>
      <x:c r="J1192" s="140" t="n">
        <x:v>210</x:v>
      </x:c>
      <x:c r="K1192" s="140" t="n">
        <x:v>180</x:v>
      </x:c>
      <x:c r="L1192" s="140" t="n">
        <x:v>210</x:v>
      </x:c>
      <x:c r="M1192" s="140" t="n">
        <x:v>180</x:v>
      </x:c>
      <x:c r="N1192" s="141" t="n">
        <x:f>L1192-M1192</x:f>
        <x:v>30</x:v>
      </x:c>
      <x:c r="O1192" s="142" t="n">
        <x:f>IF(L1192&gt;0,N1192/L1192,"")</x:f>
        <x:v>0.14285714285714285</x:v>
      </x:c>
      <x:c r="P1192" s="142" t="n">
        <x:f>IF(M1192&gt;0,N1192/M1192,"")</x:f>
        <x:v>0.16666666666666666</x:v>
      </x:c>
      <x:c r="Q1192" s="141" t="n">
        <x:f>ROUND(L1192*(1+'Assumptions'!$B$7)/'Assumptions'!$B$9,0)*'Assumptions'!$B$9</x:f>
        <x:v>230</x:v>
      </x:c>
      <x:c r="R1192" s="141" t="n">
        <x:f>Q1192-M1192</x:f>
        <x:v>50</x:v>
      </x:c>
      <x:c r="S1192" s="143" t="n">
        <x:f>'Assumptions'!$B$8</x:f>
        <x:v>12</x:v>
      </x:c>
      <x:c r="T1192" s="141" t="n">
        <x:f>N1192*S1192</x:f>
        <x:v>360</x:v>
      </x:c>
      <x:c r="U1192" s="139" t="str">
        <x:v>Source Valid</x:v>
      </x:c>
      <x:c r="V1192" s="139" t="str">
        <x:v>High</x:v>
      </x:c>
      <x:c r="W1192" s="147" t="str">
        <x:v>Source wholesale and buying prices retained</x:v>
      </x:c>
      <x:c r="X1192" s="139" t="str">
        <x:v>Ready</x:v>
      </x:c>
      <x:c r="Y1192" s="144" t="b">
        <x:v>1</x:v>
      </x:c>
      <x:c r="Z1192" s="139" t="str">
        <x:v>WS RATES.pdf</x:v>
      </x:c>
      <x:c r="AA1192" s="139" t="n">
        <x:v>34</x:v>
      </x:c>
      <x:c r="AB1192" s="139" t="n">
        <x:v>4</x:v>
      </x:c>
      <x:c r="AC1192" s="139" t="str">
        <x:v>MARSHAL MATH BOX</x:v>
      </x:c>
      <x:c r="AD1192" s="145" t="n">
        <x:v>210</x:v>
      </x:c>
      <x:c r="AE1192" s="147" t="str">
        <x:v>Merged across PDFs — Exact/source-linked match</x:v>
      </x:c>
      <x:c r="AF1192" s="147" t="str">
        <x:v>Exact WS RATES.pdf name</x:v>
      </x:c>
      <x:c r="AG1192" s="147" t="str">
        <x:v>Exact WS RATES.pdf category</x:v>
      </x:c>
      <x:c r="AH1192" s="139" t="str">
        <x:v>WS-RATES:34:4</x:v>
      </x:c>
      <x:c r="AI1192" s="146"/>
      <x:c r="AJ1192" s="146"/>
      <x:c r="AK1192" s="146"/>
      <x:c r="AL1192" s="146"/>
      <x:c r="AM1192" s="146"/>
      <x:c r="AN1192" s="147" t="str"/>
    </x:row>
    <x:row r="1193">
      <x:c r="A1193" s="139" t="str">
        <x:v>RS-001192</x:v>
      </x:c>
      <x:c r="B1193" s="147" t="str">
        <x:v>GLITTER DUST LOCAL</x:v>
      </x:c>
      <x:c r="C1193" s="139" t="str">
        <x:v>GLITTER DUST</x:v>
      </x:c>
      <x:c r="D1193" s="139" t="str">
        <x:v>Both</x:v>
      </x:c>
      <x:c r="E1193" s="147" t="str">
        <x:v>From initial classified workbook</x:v>
      </x:c>
      <x:c r="F1193" s="139" t="str">
        <x:v>Piece</x:v>
      </x:c>
      <x:c r="G1193" s="139"/>
      <x:c r="H1193" s="139" t="str">
        <x:v>Not stated</x:v>
      </x:c>
      <x:c r="I1193" s="139" t="str">
        <x:v>PKR</x:v>
      </x:c>
      <x:c r="J1193" s="140" t="n">
        <x:v>70</x:v>
      </x:c>
      <x:c r="K1193" s="140" t="n">
        <x:v>50</x:v>
      </x:c>
      <x:c r="L1193" s="140" t="n">
        <x:v>70</x:v>
      </x:c>
      <x:c r="M1193" s="140" t="n">
        <x:v>50</x:v>
      </x:c>
      <x:c r="N1193" s="141" t="n">
        <x:f>L1193-M1193</x:f>
        <x:v>20</x:v>
      </x:c>
      <x:c r="O1193" s="142" t="n">
        <x:f>IF(L1193&gt;0,N1193/L1193,"")</x:f>
        <x:v>0.2857142857142857</x:v>
      </x:c>
      <x:c r="P1193" s="142" t="n">
        <x:f>IF(M1193&gt;0,N1193/M1193,"")</x:f>
        <x:v>0.4</x:v>
      </x:c>
      <x:c r="Q1193" s="141" t="n">
        <x:f>ROUND(L1193*(1+'Assumptions'!$B$7)/'Assumptions'!$B$9,0)*'Assumptions'!$B$9</x:f>
        <x:v>75</x:v>
      </x:c>
      <x:c r="R1193" s="141" t="n">
        <x:f>Q1193-M1193</x:f>
        <x:v>25</x:v>
      </x:c>
      <x:c r="S1193" s="143" t="n">
        <x:f>'Assumptions'!$B$8</x:f>
        <x:v>12</x:v>
      </x:c>
      <x:c r="T1193" s="141" t="n">
        <x:f>N1193*S1193</x:f>
        <x:v>240</x:v>
      </x:c>
      <x:c r="U1193" s="139" t="str">
        <x:v>Source Valid</x:v>
      </x:c>
      <x:c r="V1193" s="139" t="str">
        <x:v>High</x:v>
      </x:c>
      <x:c r="W1193" s="147" t="str">
        <x:v>Source wholesale and buying prices retained</x:v>
      </x:c>
      <x:c r="X1193" s="139" t="str">
        <x:v>Ready</x:v>
      </x:c>
      <x:c r="Y1193" s="144" t="b">
        <x:v>1</x:v>
      </x:c>
      <x:c r="Z1193" s="139" t="str">
        <x:v>WS RATES.pdf</x:v>
      </x:c>
      <x:c r="AA1193" s="139" t="n">
        <x:v>34</x:v>
      </x:c>
      <x:c r="AB1193" s="139" t="n">
        <x:v>5</x:v>
      </x:c>
      <x:c r="AC1193" s="139" t="str">
        <x:v>GLITTER DUST LOCAL</x:v>
      </x:c>
      <x:c r="AD1193" s="145" t="n">
        <x:v>70</x:v>
      </x:c>
      <x:c r="AE1193" s="147" t="str">
        <x:v>Merged across PDFs — Exact/source-linked match</x:v>
      </x:c>
      <x:c r="AF1193" s="147" t="str">
        <x:v>Exact WS RATES.pdf name</x:v>
      </x:c>
      <x:c r="AG1193" s="147" t="str">
        <x:v>Exact WS RATES.pdf category</x:v>
      </x:c>
      <x:c r="AH1193" s="139" t="str">
        <x:v>WS-RATES:34:5</x:v>
      </x:c>
      <x:c r="AI1193" s="146"/>
      <x:c r="AJ1193" s="146"/>
      <x:c r="AK1193" s="146"/>
      <x:c r="AL1193" s="146"/>
      <x:c r="AM1193" s="146"/>
      <x:c r="AN1193" s="147" t="str"/>
    </x:row>
    <x:row r="1194">
      <x:c r="A1194" s="139" t="str">
        <x:v>RS-001193</x:v>
      </x:c>
      <x:c r="B1194" s="147" t="str">
        <x:v>CHAMAK POUCH</x:v>
      </x:c>
      <x:c r="C1194" s="139" t="str">
        <x:v>POUCH</x:v>
      </x:c>
      <x:c r="D1194" s="139" t="str">
        <x:v>Both</x:v>
      </x:c>
      <x:c r="E1194" s="147" t="str">
        <x:v>From initial classified workbook</x:v>
      </x:c>
      <x:c r="F1194" s="139" t="str">
        <x:v>Piece</x:v>
      </x:c>
      <x:c r="G1194" s="139"/>
      <x:c r="H1194" s="139" t="str">
        <x:v>Not stated</x:v>
      </x:c>
      <x:c r="I1194" s="139" t="str">
        <x:v>PKR</x:v>
      </x:c>
      <x:c r="J1194" s="140" t="n">
        <x:v>480</x:v>
      </x:c>
      <x:c r="K1194" s="140" t="n">
        <x:v>420</x:v>
      </x:c>
      <x:c r="L1194" s="140" t="n">
        <x:v>480</x:v>
      </x:c>
      <x:c r="M1194" s="140" t="n">
        <x:v>420</x:v>
      </x:c>
      <x:c r="N1194" s="141" t="n">
        <x:f>L1194-M1194</x:f>
        <x:v>60</x:v>
      </x:c>
      <x:c r="O1194" s="142" t="n">
        <x:f>IF(L1194&gt;0,N1194/L1194,"")</x:f>
        <x:v>0.125</x:v>
      </x:c>
      <x:c r="P1194" s="142" t="n">
        <x:f>IF(M1194&gt;0,N1194/M1194,"")</x:f>
        <x:v>0.14285714285714285</x:v>
      </x:c>
      <x:c r="Q1194" s="141" t="n">
        <x:f>ROUND(L1194*(1+'Assumptions'!$B$7)/'Assumptions'!$B$9,0)*'Assumptions'!$B$9</x:f>
        <x:v>530</x:v>
      </x:c>
      <x:c r="R1194" s="141" t="n">
        <x:f>Q1194-M1194</x:f>
        <x:v>110</x:v>
      </x:c>
      <x:c r="S1194" s="143" t="n">
        <x:f>'Assumptions'!$B$8</x:f>
        <x:v>12</x:v>
      </x:c>
      <x:c r="T1194" s="141" t="n">
        <x:f>N1194*S1194</x:f>
        <x:v>720</x:v>
      </x:c>
      <x:c r="U1194" s="139" t="str">
        <x:v>Source Valid</x:v>
      </x:c>
      <x:c r="V1194" s="139" t="str">
        <x:v>High</x:v>
      </x:c>
      <x:c r="W1194" s="147" t="str">
        <x:v>Source wholesale and buying prices retained</x:v>
      </x:c>
      <x:c r="X1194" s="139" t="str">
        <x:v>Ready</x:v>
      </x:c>
      <x:c r="Y1194" s="144" t="b">
        <x:v>1</x:v>
      </x:c>
      <x:c r="Z1194" s="139" t="str">
        <x:v>WS RATES.pdf</x:v>
      </x:c>
      <x:c r="AA1194" s="139" t="n">
        <x:v>34</x:v>
      </x:c>
      <x:c r="AB1194" s="139" t="n">
        <x:v>6</x:v>
      </x:c>
      <x:c r="AC1194" s="139" t="str">
        <x:v>CHAMAK POUCH</x:v>
      </x:c>
      <x:c r="AD1194" s="145" t="n">
        <x:v>480</x:v>
      </x:c>
      <x:c r="AE1194" s="147" t="str">
        <x:v>Merged across PDFs — Exact/source-linked match</x:v>
      </x:c>
      <x:c r="AF1194" s="147" t="str">
        <x:v>Exact WS RATES.pdf name</x:v>
      </x:c>
      <x:c r="AG1194" s="147" t="str">
        <x:v>Exact WS RATES.pdf category</x:v>
      </x:c>
      <x:c r="AH1194" s="139" t="str">
        <x:v>WS-RATES:34:6</x:v>
      </x:c>
      <x:c r="AI1194" s="146"/>
      <x:c r="AJ1194" s="146"/>
      <x:c r="AK1194" s="146"/>
      <x:c r="AL1194" s="146"/>
      <x:c r="AM1194" s="146"/>
      <x:c r="AN1194" s="147" t="str"/>
    </x:row>
    <x:row r="1195">
      <x:c r="A1195" s="139" t="str">
        <x:v>RS-001194</x:v>
      </x:c>
      <x:c r="B1195" s="147" t="str">
        <x:v>CARTOON POUCH (L)</x:v>
      </x:c>
      <x:c r="C1195" s="139" t="str">
        <x:v>POUCH</x:v>
      </x:c>
      <x:c r="D1195" s="139" t="str">
        <x:v>Both</x:v>
      </x:c>
      <x:c r="E1195" s="147" t="str">
        <x:v>From initial classified workbook</x:v>
      </x:c>
      <x:c r="F1195" s="139" t="str">
        <x:v>Piece</x:v>
      </x:c>
      <x:c r="G1195" s="139"/>
      <x:c r="H1195" s="139" t="str">
        <x:v>Not stated</x:v>
      </x:c>
      <x:c r="I1195" s="139" t="str">
        <x:v>PKR</x:v>
      </x:c>
      <x:c r="J1195" s="140" t="n">
        <x:v>540</x:v>
      </x:c>
      <x:c r="K1195" s="140" t="n">
        <x:v>510</x:v>
      </x:c>
      <x:c r="L1195" s="140" t="n">
        <x:v>540</x:v>
      </x:c>
      <x:c r="M1195" s="140" t="n">
        <x:v>510</x:v>
      </x:c>
      <x:c r="N1195" s="141" t="n">
        <x:f>L1195-M1195</x:f>
        <x:v>30</x:v>
      </x:c>
      <x:c r="O1195" s="142" t="n">
        <x:f>IF(L1195&gt;0,N1195/L1195,"")</x:f>
        <x:v>0.05555555555555555</x:v>
      </x:c>
      <x:c r="P1195" s="142" t="n">
        <x:f>IF(M1195&gt;0,N1195/M1195,"")</x:f>
        <x:v>0.058823529411764705</x:v>
      </x:c>
      <x:c r="Q1195" s="141" t="n">
        <x:f>ROUND(L1195*(1+'Assumptions'!$B$7)/'Assumptions'!$B$9,0)*'Assumptions'!$B$9</x:f>
        <x:v>595</x:v>
      </x:c>
      <x:c r="R1195" s="141" t="n">
        <x:f>Q1195-M1195</x:f>
        <x:v>85</x:v>
      </x:c>
      <x:c r="S1195" s="143" t="n">
        <x:f>'Assumptions'!$B$8</x:f>
        <x:v>12</x:v>
      </x:c>
      <x:c r="T1195" s="141" t="n">
        <x:f>N1195*S1195</x:f>
        <x:v>360</x:v>
      </x:c>
      <x:c r="U1195" s="139" t="str">
        <x:v>Source Valid</x:v>
      </x:c>
      <x:c r="V1195" s="139" t="str">
        <x:v>High</x:v>
      </x:c>
      <x:c r="W1195" s="147" t="str">
        <x:v>Source wholesale and buying prices retained</x:v>
      </x:c>
      <x:c r="X1195" s="139" t="str">
        <x:v>Ready</x:v>
      </x:c>
      <x:c r="Y1195" s="144" t="b">
        <x:v>1</x:v>
      </x:c>
      <x:c r="Z1195" s="139" t="str">
        <x:v>WS RATES.pdf</x:v>
      </x:c>
      <x:c r="AA1195" s="139" t="n">
        <x:v>34</x:v>
      </x:c>
      <x:c r="AB1195" s="139" t="n">
        <x:v>7</x:v>
      </x:c>
      <x:c r="AC1195" s="139" t="str">
        <x:v>CARTOON POUCH (L)</x:v>
      </x:c>
      <x:c r="AD1195" s="145" t="n">
        <x:v>540</x:v>
      </x:c>
      <x:c r="AE1195" s="147" t="str">
        <x:v>Merged across PDFs — Exact/source-linked match</x:v>
      </x:c>
      <x:c r="AF1195" s="147" t="str">
        <x:v>Exact WS RATES.pdf name</x:v>
      </x:c>
      <x:c r="AG1195" s="147" t="str">
        <x:v>Exact WS RATES.pdf category</x:v>
      </x:c>
      <x:c r="AH1195" s="139" t="str">
        <x:v>WS-RATES:34:7</x:v>
      </x:c>
      <x:c r="AI1195" s="146"/>
      <x:c r="AJ1195" s="146"/>
      <x:c r="AK1195" s="146"/>
      <x:c r="AL1195" s="146"/>
      <x:c r="AM1195" s="146"/>
      <x:c r="AN1195" s="147" t="str"/>
    </x:row>
    <x:row r="1196">
      <x:c r="A1196" s="139" t="str">
        <x:v>RS-001195</x:v>
      </x:c>
      <x:c r="B1196" s="147" t="str">
        <x:v>CARTOON POUCH (S)</x:v>
      </x:c>
      <x:c r="C1196" s="139" t="str">
        <x:v>POUCH</x:v>
      </x:c>
      <x:c r="D1196" s="139" t="str">
        <x:v>Both</x:v>
      </x:c>
      <x:c r="E1196" s="147" t="str">
        <x:v>From initial classified workbook</x:v>
      </x:c>
      <x:c r="F1196" s="139" t="str">
        <x:v>Piece</x:v>
      </x:c>
      <x:c r="G1196" s="139"/>
      <x:c r="H1196" s="139" t="str">
        <x:v>Not stated</x:v>
      </x:c>
      <x:c r="I1196" s="139" t="str">
        <x:v>PKR</x:v>
      </x:c>
      <x:c r="J1196" s="140" t="n">
        <x:v>240</x:v>
      </x:c>
      <x:c r="K1196" s="140" t="n">
        <x:v>150</x:v>
      </x:c>
      <x:c r="L1196" s="140" t="n">
        <x:v>240</x:v>
      </x:c>
      <x:c r="M1196" s="140" t="n">
        <x:v>150</x:v>
      </x:c>
      <x:c r="N1196" s="141" t="n">
        <x:f>L1196-M1196</x:f>
        <x:v>90</x:v>
      </x:c>
      <x:c r="O1196" s="142" t="n">
        <x:f>IF(L1196&gt;0,N1196/L1196,"")</x:f>
        <x:v>0.375</x:v>
      </x:c>
      <x:c r="P1196" s="142" t="n">
        <x:f>IF(M1196&gt;0,N1196/M1196,"")</x:f>
        <x:v>0.6</x:v>
      </x:c>
      <x:c r="Q1196" s="141" t="n">
        <x:f>ROUND(L1196*(1+'Assumptions'!$B$7)/'Assumptions'!$B$9,0)*'Assumptions'!$B$9</x:f>
        <x:v>265</x:v>
      </x:c>
      <x:c r="R1196" s="141" t="n">
        <x:f>Q1196-M1196</x:f>
        <x:v>115</x:v>
      </x:c>
      <x:c r="S1196" s="143" t="n">
        <x:f>'Assumptions'!$B$8</x:f>
        <x:v>12</x:v>
      </x:c>
      <x:c r="T1196" s="141" t="n">
        <x:f>N1196*S1196</x:f>
        <x:v>1080</x:v>
      </x:c>
      <x:c r="U1196" s="139" t="str">
        <x:v>Source Valid</x:v>
      </x:c>
      <x:c r="V1196" s="139" t="str">
        <x:v>High</x:v>
      </x:c>
      <x:c r="W1196" s="147" t="str">
        <x:v>Source wholesale and buying prices retained</x:v>
      </x:c>
      <x:c r="X1196" s="139" t="str">
        <x:v>Ready</x:v>
      </x:c>
      <x:c r="Y1196" s="144" t="b">
        <x:v>1</x:v>
      </x:c>
      <x:c r="Z1196" s="139" t="str">
        <x:v>WS RATES.pdf</x:v>
      </x:c>
      <x:c r="AA1196" s="139" t="n">
        <x:v>34</x:v>
      </x:c>
      <x:c r="AB1196" s="139" t="n">
        <x:v>8</x:v>
      </x:c>
      <x:c r="AC1196" s="139" t="str">
        <x:v>CARTOON POUCH (S)</x:v>
      </x:c>
      <x:c r="AD1196" s="145" t="n">
        <x:v>240</x:v>
      </x:c>
      <x:c r="AE1196" s="147" t="str">
        <x:v>Merged across PDFs — Exact/source-linked match</x:v>
      </x:c>
      <x:c r="AF1196" s="147" t="str">
        <x:v>Exact WS RATES.pdf name</x:v>
      </x:c>
      <x:c r="AG1196" s="147" t="str">
        <x:v>Exact WS RATES.pdf category</x:v>
      </x:c>
      <x:c r="AH1196" s="139" t="str">
        <x:v>WS-RATES:34:8</x:v>
      </x:c>
      <x:c r="AI1196" s="146"/>
      <x:c r="AJ1196" s="146"/>
      <x:c r="AK1196" s="146"/>
      <x:c r="AL1196" s="146"/>
      <x:c r="AM1196" s="146"/>
      <x:c r="AN1196" s="147" t="str"/>
    </x:row>
    <x:row r="1197">
      <x:c r="A1197" s="139" t="str">
        <x:v>RS-001196</x:v>
      </x:c>
      <x:c r="B1197" s="147" t="str">
        <x:v>C53 POUCH</x:v>
      </x:c>
      <x:c r="C1197" s="139" t="str">
        <x:v>POUCH</x:v>
      </x:c>
      <x:c r="D1197" s="139" t="str">
        <x:v>Both</x:v>
      </x:c>
      <x:c r="E1197" s="147" t="str">
        <x:v>From initial classified workbook</x:v>
      </x:c>
      <x:c r="F1197" s="139" t="str">
        <x:v>Piece</x:v>
      </x:c>
      <x:c r="G1197" s="139"/>
      <x:c r="H1197" s="139" t="str">
        <x:v>Not stated</x:v>
      </x:c>
      <x:c r="I1197" s="139" t="str">
        <x:v>PKR</x:v>
      </x:c>
      <x:c r="J1197" s="140" t="n">
        <x:v>300</x:v>
      </x:c>
      <x:c r="K1197" s="140" t="n">
        <x:v>274</x:v>
      </x:c>
      <x:c r="L1197" s="140" t="n">
        <x:v>300</x:v>
      </x:c>
      <x:c r="M1197" s="140" t="n">
        <x:v>274</x:v>
      </x:c>
      <x:c r="N1197" s="141" t="n">
        <x:f>L1197-M1197</x:f>
        <x:v>26</x:v>
      </x:c>
      <x:c r="O1197" s="142" t="n">
        <x:f>IF(L1197&gt;0,N1197/L1197,"")</x:f>
        <x:v>0.08666666666666667</x:v>
      </x:c>
      <x:c r="P1197" s="142" t="n">
        <x:f>IF(M1197&gt;0,N1197/M1197,"")</x:f>
        <x:v>0.0948905109489051</x:v>
      </x:c>
      <x:c r="Q1197" s="141" t="n">
        <x:f>ROUND(L1197*(1+'Assumptions'!$B$7)/'Assumptions'!$B$9,0)*'Assumptions'!$B$9</x:f>
        <x:v>330</x:v>
      </x:c>
      <x:c r="R1197" s="141" t="n">
        <x:f>Q1197-M1197</x:f>
        <x:v>56</x:v>
      </x:c>
      <x:c r="S1197" s="143" t="n">
        <x:f>'Assumptions'!$B$8</x:f>
        <x:v>12</x:v>
      </x:c>
      <x:c r="T1197" s="141" t="n">
        <x:f>N1197*S1197</x:f>
        <x:v>312</x:v>
      </x:c>
      <x:c r="U1197" s="139" t="str">
        <x:v>Source Valid</x:v>
      </x:c>
      <x:c r="V1197" s="139" t="str">
        <x:v>High</x:v>
      </x:c>
      <x:c r="W1197" s="147" t="str">
        <x:v>Source wholesale and buying prices retained</x:v>
      </x:c>
      <x:c r="X1197" s="139" t="str">
        <x:v>Ready</x:v>
      </x:c>
      <x:c r="Y1197" s="144" t="b">
        <x:v>1</x:v>
      </x:c>
      <x:c r="Z1197" s="139" t="str">
        <x:v>WS RATES.pdf</x:v>
      </x:c>
      <x:c r="AA1197" s="139" t="n">
        <x:v>34</x:v>
      </x:c>
      <x:c r="AB1197" s="139" t="n">
        <x:v>9</x:v>
      </x:c>
      <x:c r="AC1197" s="139" t="str">
        <x:v>C53 POUCH</x:v>
      </x:c>
      <x:c r="AD1197" s="145" t="n">
        <x:v>300</x:v>
      </x:c>
      <x:c r="AE1197" s="147" t="str">
        <x:v>Merged across PDFs — Exact/source-linked match</x:v>
      </x:c>
      <x:c r="AF1197" s="147" t="str">
        <x:v>Exact WS RATES.pdf name</x:v>
      </x:c>
      <x:c r="AG1197" s="147" t="str">
        <x:v>Exact WS RATES.pdf category</x:v>
      </x:c>
      <x:c r="AH1197" s="139" t="str">
        <x:v>WS-RATES:34:9</x:v>
      </x:c>
      <x:c r="AI1197" s="146"/>
      <x:c r="AJ1197" s="146"/>
      <x:c r="AK1197" s="146"/>
      <x:c r="AL1197" s="146"/>
      <x:c r="AM1197" s="146"/>
      <x:c r="AN1197" s="147" t="str"/>
    </x:row>
    <x:row r="1198">
      <x:c r="A1198" s="139" t="str">
        <x:v>RS-001197</x:v>
      </x:c>
      <x:c r="B1198" s="147" t="str">
        <x:v>JALI POUCH</x:v>
      </x:c>
      <x:c r="C1198" s="139" t="str">
        <x:v>POUCH</x:v>
      </x:c>
      <x:c r="D1198" s="139" t="str">
        <x:v>Both</x:v>
      </x:c>
      <x:c r="E1198" s="147" t="str">
        <x:v>From initial classified workbook</x:v>
      </x:c>
      <x:c r="F1198" s="139" t="str">
        <x:v>Piece</x:v>
      </x:c>
      <x:c r="G1198" s="139"/>
      <x:c r="H1198" s="139" t="str">
        <x:v>Not stated</x:v>
      </x:c>
      <x:c r="I1198" s="139" t="str">
        <x:v>PKR</x:v>
      </x:c>
      <x:c r="J1198" s="140" t="n">
        <x:v>360</x:v>
      </x:c>
      <x:c r="K1198" s="140" t="n">
        <x:v>250</x:v>
      </x:c>
      <x:c r="L1198" s="140" t="n">
        <x:v>360</x:v>
      </x:c>
      <x:c r="M1198" s="140" t="n">
        <x:v>250</x:v>
      </x:c>
      <x:c r="N1198" s="141" t="n">
        <x:f>L1198-M1198</x:f>
        <x:v>110</x:v>
      </x:c>
      <x:c r="O1198" s="142" t="n">
        <x:f>IF(L1198&gt;0,N1198/L1198,"")</x:f>
        <x:v>0.3055555555555556</x:v>
      </x:c>
      <x:c r="P1198" s="142" t="n">
        <x:f>IF(M1198&gt;0,N1198/M1198,"")</x:f>
        <x:v>0.44</x:v>
      </x:c>
      <x:c r="Q1198" s="141" t="n">
        <x:f>ROUND(L1198*(1+'Assumptions'!$B$7)/'Assumptions'!$B$9,0)*'Assumptions'!$B$9</x:f>
        <x:v>395</x:v>
      </x:c>
      <x:c r="R1198" s="141" t="n">
        <x:f>Q1198-M1198</x:f>
        <x:v>145</x:v>
      </x:c>
      <x:c r="S1198" s="143" t="n">
        <x:f>'Assumptions'!$B$8</x:f>
        <x:v>12</x:v>
      </x:c>
      <x:c r="T1198" s="141" t="n">
        <x:f>N1198*S1198</x:f>
        <x:v>1320</x:v>
      </x:c>
      <x:c r="U1198" s="139" t="str">
        <x:v>Source Valid</x:v>
      </x:c>
      <x:c r="V1198" s="139" t="str">
        <x:v>High</x:v>
      </x:c>
      <x:c r="W1198" s="147" t="str">
        <x:v>Source wholesale and buying prices retained</x:v>
      </x:c>
      <x:c r="X1198" s="139" t="str">
        <x:v>Ready</x:v>
      </x:c>
      <x:c r="Y1198" s="144" t="b">
        <x:v>1</x:v>
      </x:c>
      <x:c r="Z1198" s="139" t="str">
        <x:v>WS RATES.pdf</x:v>
      </x:c>
      <x:c r="AA1198" s="139" t="n">
        <x:v>34</x:v>
      </x:c>
      <x:c r="AB1198" s="139" t="n">
        <x:v>10</x:v>
      </x:c>
      <x:c r="AC1198" s="139" t="str">
        <x:v>JALI POUCH</x:v>
      </x:c>
      <x:c r="AD1198" s="145" t="n">
        <x:v>360</x:v>
      </x:c>
      <x:c r="AE1198" s="147" t="str">
        <x:v>Merged across PDFs — Exact/source-linked match</x:v>
      </x:c>
      <x:c r="AF1198" s="147" t="str">
        <x:v>Exact WS RATES.pdf name</x:v>
      </x:c>
      <x:c r="AG1198" s="147" t="str">
        <x:v>Exact WS RATES.pdf category</x:v>
      </x:c>
      <x:c r="AH1198" s="139" t="str">
        <x:v>WS-RATES:34:10</x:v>
      </x:c>
      <x:c r="AI1198" s="146"/>
      <x:c r="AJ1198" s="146"/>
      <x:c r="AK1198" s="146"/>
      <x:c r="AL1198" s="146"/>
      <x:c r="AM1198" s="146"/>
      <x:c r="AN1198" s="147" t="str"/>
    </x:row>
    <x:row r="1199">
      <x:c r="A1199" s="139" t="str">
        <x:v>RS-001198</x:v>
      </x:c>
      <x:c r="B1199" s="147" t="str">
        <x:v>TRANMBO POUCH</x:v>
      </x:c>
      <x:c r="C1199" s="139" t="str">
        <x:v>POUCH</x:v>
      </x:c>
      <x:c r="D1199" s="139" t="str">
        <x:v>Both</x:v>
      </x:c>
      <x:c r="E1199" s="147" t="str">
        <x:v>From initial classified workbook</x:v>
      </x:c>
      <x:c r="F1199" s="139" t="str">
        <x:v>Piece</x:v>
      </x:c>
      <x:c r="G1199" s="139"/>
      <x:c r="H1199" s="139" t="str">
        <x:v>Not stated</x:v>
      </x:c>
      <x:c r="I1199" s="139" t="str">
        <x:v>PKR</x:v>
      </x:c>
      <x:c r="J1199" s="140" t="n">
        <x:v>380</x:v>
      </x:c>
      <x:c r="K1199" s="140" t="n">
        <x:v>320</x:v>
      </x:c>
      <x:c r="L1199" s="140" t="n">
        <x:v>380</x:v>
      </x:c>
      <x:c r="M1199" s="140" t="n">
        <x:v>320</x:v>
      </x:c>
      <x:c r="N1199" s="141" t="n">
        <x:f>L1199-M1199</x:f>
        <x:v>60</x:v>
      </x:c>
      <x:c r="O1199" s="142" t="n">
        <x:f>IF(L1199&gt;0,N1199/L1199,"")</x:f>
        <x:v>0.15789473684210525</x:v>
      </x:c>
      <x:c r="P1199" s="142" t="n">
        <x:f>IF(M1199&gt;0,N1199/M1199,"")</x:f>
        <x:v>0.1875</x:v>
      </x:c>
      <x:c r="Q1199" s="141" t="n">
        <x:f>ROUND(L1199*(1+'Assumptions'!$B$7)/'Assumptions'!$B$9,0)*'Assumptions'!$B$9</x:f>
        <x:v>420</x:v>
      </x:c>
      <x:c r="R1199" s="141" t="n">
        <x:f>Q1199-M1199</x:f>
        <x:v>100</x:v>
      </x:c>
      <x:c r="S1199" s="143" t="n">
        <x:f>'Assumptions'!$B$8</x:f>
        <x:v>12</x:v>
      </x:c>
      <x:c r="T1199" s="141" t="n">
        <x:f>N1199*S1199</x:f>
        <x:v>720</x:v>
      </x:c>
      <x:c r="U1199" s="139" t="str">
        <x:v>Source Valid</x:v>
      </x:c>
      <x:c r="V1199" s="139" t="str">
        <x:v>High</x:v>
      </x:c>
      <x:c r="W1199" s="147" t="str">
        <x:v>Source wholesale and buying prices retained</x:v>
      </x:c>
      <x:c r="X1199" s="139" t="str">
        <x:v>Ready</x:v>
      </x:c>
      <x:c r="Y1199" s="144" t="b">
        <x:v>1</x:v>
      </x:c>
      <x:c r="Z1199" s="139" t="str">
        <x:v>WS RATES.pdf</x:v>
      </x:c>
      <x:c r="AA1199" s="139" t="n">
        <x:v>34</x:v>
      </x:c>
      <x:c r="AB1199" s="139" t="n">
        <x:v>11</x:v>
      </x:c>
      <x:c r="AC1199" s="139" t="str">
        <x:v>TRANMBO POUCH</x:v>
      </x:c>
      <x:c r="AD1199" s="145" t="n">
        <x:v>380</x:v>
      </x:c>
      <x:c r="AE1199" s="147" t="str">
        <x:v>Merged across PDFs — Exact/source-linked match</x:v>
      </x:c>
      <x:c r="AF1199" s="147" t="str">
        <x:v>Exact WS RATES.pdf name</x:v>
      </x:c>
      <x:c r="AG1199" s="147" t="str">
        <x:v>Exact WS RATES.pdf category</x:v>
      </x:c>
      <x:c r="AH1199" s="139" t="str">
        <x:v>WS-RATES:34:11</x:v>
      </x:c>
      <x:c r="AI1199" s="146"/>
      <x:c r="AJ1199" s="146"/>
      <x:c r="AK1199" s="146"/>
      <x:c r="AL1199" s="146"/>
      <x:c r="AM1199" s="146"/>
      <x:c r="AN1199" s="147" t="str"/>
    </x:row>
    <x:row r="1200">
      <x:c r="A1200" s="139" t="str">
        <x:v>RS-001199</x:v>
      </x:c>
      <x:c r="B1200" s="147" t="str">
        <x:v>POUCH NO 520</x:v>
      </x:c>
      <x:c r="C1200" s="139" t="str">
        <x:v>POUCH</x:v>
      </x:c>
      <x:c r="D1200" s="139" t="str">
        <x:v>Both</x:v>
      </x:c>
      <x:c r="E1200" s="147" t="str">
        <x:v>From initial classified workbook</x:v>
      </x:c>
      <x:c r="F1200" s="139" t="str">
        <x:v>Piece</x:v>
      </x:c>
      <x:c r="G1200" s="139"/>
      <x:c r="H1200" s="139" t="str">
        <x:v>Not stated</x:v>
      </x:c>
      <x:c r="I1200" s="139" t="str">
        <x:v>PKR</x:v>
      </x:c>
      <x:c r="J1200" s="140" t="n">
        <x:v>520</x:v>
      </x:c>
      <x:c r="K1200" s="140" t="n">
        <x:v>480</x:v>
      </x:c>
      <x:c r="L1200" s="140" t="n">
        <x:v>520</x:v>
      </x:c>
      <x:c r="M1200" s="140" t="n">
        <x:v>480</x:v>
      </x:c>
      <x:c r="N1200" s="141" t="n">
        <x:f>L1200-M1200</x:f>
        <x:v>40</x:v>
      </x:c>
      <x:c r="O1200" s="142" t="n">
        <x:f>IF(L1200&gt;0,N1200/L1200,"")</x:f>
        <x:v>0.07692307692307693</x:v>
      </x:c>
      <x:c r="P1200" s="142" t="n">
        <x:f>IF(M1200&gt;0,N1200/M1200,"")</x:f>
        <x:v>0.08333333333333333</x:v>
      </x:c>
      <x:c r="Q1200" s="141" t="n">
        <x:f>ROUND(L1200*(1+'Assumptions'!$B$7)/'Assumptions'!$B$9,0)*'Assumptions'!$B$9</x:f>
        <x:v>570</x:v>
      </x:c>
      <x:c r="R1200" s="141" t="n">
        <x:f>Q1200-M1200</x:f>
        <x:v>90</x:v>
      </x:c>
      <x:c r="S1200" s="143" t="n">
        <x:f>'Assumptions'!$B$8</x:f>
        <x:v>12</x:v>
      </x:c>
      <x:c r="T1200" s="141" t="n">
        <x:f>N1200*S1200</x:f>
        <x:v>480</x:v>
      </x:c>
      <x:c r="U1200" s="139" t="str">
        <x:v>Source Valid</x:v>
      </x:c>
      <x:c r="V1200" s="139" t="str">
        <x:v>High</x:v>
      </x:c>
      <x:c r="W1200" s="147" t="str">
        <x:v>Source wholesale and buying prices retained</x:v>
      </x:c>
      <x:c r="X1200" s="139" t="str">
        <x:v>Ready</x:v>
      </x:c>
      <x:c r="Y1200" s="144" t="b">
        <x:v>1</x:v>
      </x:c>
      <x:c r="Z1200" s="139" t="str">
        <x:v>WS RATES.pdf</x:v>
      </x:c>
      <x:c r="AA1200" s="139" t="n">
        <x:v>34</x:v>
      </x:c>
      <x:c r="AB1200" s="139" t="n">
        <x:v>12</x:v>
      </x:c>
      <x:c r="AC1200" s="139" t="str">
        <x:v>POUCH NO 520</x:v>
      </x:c>
      <x:c r="AD1200" s="145" t="n">
        <x:v>520</x:v>
      </x:c>
      <x:c r="AE1200" s="147" t="str">
        <x:v>Merged across PDFs — Exact/source-linked match</x:v>
      </x:c>
      <x:c r="AF1200" s="147" t="str">
        <x:v>Exact WS RATES.pdf name</x:v>
      </x:c>
      <x:c r="AG1200" s="147" t="str">
        <x:v>Exact WS RATES.pdf category</x:v>
      </x:c>
      <x:c r="AH1200" s="139" t="str">
        <x:v>WS-RATES:34:12</x:v>
      </x:c>
      <x:c r="AI1200" s="146"/>
      <x:c r="AJ1200" s="146"/>
      <x:c r="AK1200" s="146"/>
      <x:c r="AL1200" s="146"/>
      <x:c r="AM1200" s="146"/>
      <x:c r="AN1200" s="147" t="str"/>
    </x:row>
    <x:row r="1201">
      <x:c r="A1201" s="139" t="str">
        <x:v>RS-001200</x:v>
      </x:c>
      <x:c r="B1201" s="147" t="str">
        <x:v>POUCH NO 580</x:v>
      </x:c>
      <x:c r="C1201" s="139" t="str">
        <x:v>POUCH</x:v>
      </x:c>
      <x:c r="D1201" s="139" t="str">
        <x:v>Both</x:v>
      </x:c>
      <x:c r="E1201" s="147" t="str">
        <x:v>From initial classified workbook</x:v>
      </x:c>
      <x:c r="F1201" s="139" t="str">
        <x:v>Piece</x:v>
      </x:c>
      <x:c r="G1201" s="139"/>
      <x:c r="H1201" s="139" t="str">
        <x:v>Not stated</x:v>
      </x:c>
      <x:c r="I1201" s="139" t="str">
        <x:v>PKR</x:v>
      </x:c>
      <x:c r="J1201" s="140" t="n">
        <x:v>580</x:v>
      </x:c>
      <x:c r="K1201" s="140" t="n">
        <x:v>520</x:v>
      </x:c>
      <x:c r="L1201" s="140" t="n">
        <x:v>580</x:v>
      </x:c>
      <x:c r="M1201" s="140" t="n">
        <x:v>520</x:v>
      </x:c>
      <x:c r="N1201" s="141" t="n">
        <x:f>L1201-M1201</x:f>
        <x:v>60</x:v>
      </x:c>
      <x:c r="O1201" s="142" t="n">
        <x:f>IF(L1201&gt;0,N1201/L1201,"")</x:f>
        <x:v>0.10344827586206896</x:v>
      </x:c>
      <x:c r="P1201" s="142" t="n">
        <x:f>IF(M1201&gt;0,N1201/M1201,"")</x:f>
        <x:v>0.11538461538461539</x:v>
      </x:c>
      <x:c r="Q1201" s="141" t="n">
        <x:f>ROUND(L1201*(1+'Assumptions'!$B$7)/'Assumptions'!$B$9,0)*'Assumptions'!$B$9</x:f>
        <x:v>640</x:v>
      </x:c>
      <x:c r="R1201" s="141" t="n">
        <x:f>Q1201-M1201</x:f>
        <x:v>120</x:v>
      </x:c>
      <x:c r="S1201" s="143" t="n">
        <x:f>'Assumptions'!$B$8</x:f>
        <x:v>12</x:v>
      </x:c>
      <x:c r="T1201" s="141" t="n">
        <x:f>N1201*S1201</x:f>
        <x:v>720</x:v>
      </x:c>
      <x:c r="U1201" s="139" t="str">
        <x:v>Source Valid</x:v>
      </x:c>
      <x:c r="V1201" s="139" t="str">
        <x:v>High</x:v>
      </x:c>
      <x:c r="W1201" s="147" t="str">
        <x:v>Source wholesale and buying prices retained</x:v>
      </x:c>
      <x:c r="X1201" s="139" t="str">
        <x:v>Ready</x:v>
      </x:c>
      <x:c r="Y1201" s="144" t="b">
        <x:v>1</x:v>
      </x:c>
      <x:c r="Z1201" s="139" t="str">
        <x:v>WS RATES.pdf</x:v>
      </x:c>
      <x:c r="AA1201" s="139" t="n">
        <x:v>34</x:v>
      </x:c>
      <x:c r="AB1201" s="139" t="n">
        <x:v>13</x:v>
      </x:c>
      <x:c r="AC1201" s="139" t="str">
        <x:v>POUCH NO 580</x:v>
      </x:c>
      <x:c r="AD1201" s="145" t="n">
        <x:v>580</x:v>
      </x:c>
      <x:c r="AE1201" s="147" t="str">
        <x:v>Merged across PDFs — Exact/source-linked match</x:v>
      </x:c>
      <x:c r="AF1201" s="147" t="str">
        <x:v>Exact WS RATES.pdf name</x:v>
      </x:c>
      <x:c r="AG1201" s="147" t="str">
        <x:v>Exact WS RATES.pdf category</x:v>
      </x:c>
      <x:c r="AH1201" s="139" t="str">
        <x:v>WS-RATES:34:13</x:v>
      </x:c>
      <x:c r="AI1201" s="146"/>
      <x:c r="AJ1201" s="146"/>
      <x:c r="AK1201" s="146"/>
      <x:c r="AL1201" s="146"/>
      <x:c r="AM1201" s="146"/>
      <x:c r="AN1201" s="147" t="str"/>
    </x:row>
    <x:row r="1202">
      <x:c r="A1202" s="139" t="str">
        <x:v>RS-001201</x:v>
      </x:c>
      <x:c r="B1202" s="147" t="str">
        <x:v>FURR POUCH CHINA</x:v>
      </x:c>
      <x:c r="C1202" s="139" t="str">
        <x:v>POUCH</x:v>
      </x:c>
      <x:c r="D1202" s="139" t="str">
        <x:v>Both</x:v>
      </x:c>
      <x:c r="E1202" s="147" t="str">
        <x:v>From initial classified workbook</x:v>
      </x:c>
      <x:c r="F1202" s="139" t="str">
        <x:v>Piece</x:v>
      </x:c>
      <x:c r="G1202" s="139"/>
      <x:c r="H1202" s="139" t="str">
        <x:v>Not stated</x:v>
      </x:c>
      <x:c r="I1202" s="139" t="str">
        <x:v>PKR</x:v>
      </x:c>
      <x:c r="J1202" s="140" t="n">
        <x:v>480</x:v>
      </x:c>
      <x:c r="K1202" s="140" t="n">
        <x:v>470</x:v>
      </x:c>
      <x:c r="L1202" s="140" t="n">
        <x:v>480</x:v>
      </x:c>
      <x:c r="M1202" s="140" t="n">
        <x:v>470</x:v>
      </x:c>
      <x:c r="N1202" s="141" t="n">
        <x:f>L1202-M1202</x:f>
        <x:v>10</x:v>
      </x:c>
      <x:c r="O1202" s="142" t="n">
        <x:f>IF(L1202&gt;0,N1202/L1202,"")</x:f>
        <x:v>0.020833333333333332</x:v>
      </x:c>
      <x:c r="P1202" s="142" t="n">
        <x:f>IF(M1202&gt;0,N1202/M1202,"")</x:f>
        <x:v>0.02127659574468085</x:v>
      </x:c>
      <x:c r="Q1202" s="141" t="n">
        <x:f>ROUND(L1202*(1+'Assumptions'!$B$7)/'Assumptions'!$B$9,0)*'Assumptions'!$B$9</x:f>
        <x:v>530</x:v>
      </x:c>
      <x:c r="R1202" s="141" t="n">
        <x:f>Q1202-M1202</x:f>
        <x:v>60</x:v>
      </x:c>
      <x:c r="S1202" s="143" t="n">
        <x:f>'Assumptions'!$B$8</x:f>
        <x:v>12</x:v>
      </x:c>
      <x:c r="T1202" s="141" t="n">
        <x:f>N1202*S1202</x:f>
        <x:v>120</x:v>
      </x:c>
      <x:c r="U1202" s="139" t="str">
        <x:v>Source Valid</x:v>
      </x:c>
      <x:c r="V1202" s="139" t="str">
        <x:v>High</x:v>
      </x:c>
      <x:c r="W1202" s="147" t="str">
        <x:v>Source wholesale and buying prices retained</x:v>
      </x:c>
      <x:c r="X1202" s="139" t="str">
        <x:v>Ready</x:v>
      </x:c>
      <x:c r="Y1202" s="144" t="b">
        <x:v>1</x:v>
      </x:c>
      <x:c r="Z1202" s="139" t="str">
        <x:v>WS RATES.pdf</x:v>
      </x:c>
      <x:c r="AA1202" s="139" t="n">
        <x:v>34</x:v>
      </x:c>
      <x:c r="AB1202" s="139" t="n">
        <x:v>14</x:v>
      </x:c>
      <x:c r="AC1202" s="139" t="str">
        <x:v>FURR POUCH CHINA</x:v>
      </x:c>
      <x:c r="AD1202" s="145" t="n">
        <x:v>480</x:v>
      </x:c>
      <x:c r="AE1202" s="147" t="str">
        <x:v>Merged across PDFs — Exact/source-linked match</x:v>
      </x:c>
      <x:c r="AF1202" s="147" t="str">
        <x:v>Exact WS RATES.pdf name</x:v>
      </x:c>
      <x:c r="AG1202" s="147" t="str">
        <x:v>Exact WS RATES.pdf category</x:v>
      </x:c>
      <x:c r="AH1202" s="139" t="str">
        <x:v>WS-RATES:34:14</x:v>
      </x:c>
      <x:c r="AI1202" s="146"/>
      <x:c r="AJ1202" s="146"/>
      <x:c r="AK1202" s="146"/>
      <x:c r="AL1202" s="146"/>
      <x:c r="AM1202" s="146"/>
      <x:c r="AN1202" s="147" t="str"/>
    </x:row>
    <x:row r="1203">
      <x:c r="A1203" s="139" t="str">
        <x:v>RS-001202</x:v>
      </x:c>
      <x:c r="B1203" s="147" t="str">
        <x:v>SM COMPASS 1 PCS</x:v>
      </x:c>
      <x:c r="C1203" s="139" t="str">
        <x:v>COMPASS</x:v>
      </x:c>
      <x:c r="D1203" s="139" t="str">
        <x:v>Both</x:v>
      </x:c>
      <x:c r="E1203" s="147" t="str">
        <x:v>From initial classified workbook</x:v>
      </x:c>
      <x:c r="F1203" s="139" t="str">
        <x:v>Piece</x:v>
      </x:c>
      <x:c r="G1203" s="139" t="n">
        <x:v>1</x:v>
      </x:c>
      <x:c r="H1203" s="139" t="str">
        <x:v>Parsed from product name</x:v>
      </x:c>
      <x:c r="I1203" s="139" t="str">
        <x:v>PKR</x:v>
      </x:c>
      <x:c r="J1203" s="140" t="n">
        <x:v>50</x:v>
      </x:c>
      <x:c r="K1203" s="140" t="n">
        <x:v>50</x:v>
      </x:c>
      <x:c r="L1203" s="140" t="n">
        <x:v>55</x:v>
      </x:c>
      <x:c r="M1203" s="140" t="n">
        <x:v>50</x:v>
      </x:c>
      <x:c r="N1203" s="141" t="n">
        <x:f>L1203-M1203</x:f>
        <x:v>5</x:v>
      </x:c>
      <x:c r="O1203" s="142" t="n">
        <x:f>IF(L1203&gt;0,N1203/L1203,"")</x:f>
        <x:v>0.09090909090909091</x:v>
      </x:c>
      <x:c r="P1203" s="142" t="n">
        <x:f>IF(M1203&gt;0,N1203/M1203,"")</x:f>
        <x:v>0.1</x:v>
      </x:c>
      <x:c r="Q1203" s="141" t="n">
        <x:f>ROUND(L1203*(1+'Assumptions'!$B$7)/'Assumptions'!$B$9,0)*'Assumptions'!$B$9</x:f>
        <x:v>60</x:v>
      </x:c>
      <x:c r="R1203" s="141" t="n">
        <x:f>Q1203-M1203</x:f>
        <x:v>10</x:v>
      </x:c>
      <x:c r="S1203" s="143" t="n">
        <x:f>'Assumptions'!$B$8</x:f>
        <x:v>12</x:v>
      </x:c>
      <x:c r="T1203" s="141" t="n">
        <x:f>N1203*S1203</x:f>
        <x:v>60</x:v>
      </x:c>
      <x:c r="U1203" s="139" t="str">
        <x:v>Corrected Wholesale</x:v>
      </x:c>
      <x:c r="V1203" s="139" t="str">
        <x:v>Mock correction</x:v>
      </x:c>
      <x:c r="W1203" s="147" t="str">
        <x:v>Wholesale did not cover buying price; raised using category median margin</x:v>
      </x:c>
      <x:c r="X1203" s="139" t="str">
        <x:v>Ready with Mock Price</x:v>
      </x:c>
      <x:c r="Y1203" s="144" t="b">
        <x:v>1</x:v>
      </x:c>
      <x:c r="Z1203" s="139" t="str">
        <x:v>WS RATES.pdf</x:v>
      </x:c>
      <x:c r="AA1203" s="139" t="n">
        <x:v>34</x:v>
      </x:c>
      <x:c r="AB1203" s="139" t="n">
        <x:v>15</x:v>
      </x:c>
      <x:c r="AC1203" s="139" t="str">
        <x:v>SM COMPASS 1 PCS</x:v>
      </x:c>
      <x:c r="AD1203" s="145" t="n">
        <x:v>50</x:v>
      </x:c>
      <x:c r="AE1203" s="147" t="str">
        <x:v>Merged across PDFs — Exact/source-linked match</x:v>
      </x:c>
      <x:c r="AF1203" s="147" t="str">
        <x:v>Exact WS RATES.pdf name</x:v>
      </x:c>
      <x:c r="AG1203" s="147" t="str">
        <x:v>Exact WS RATES.pdf category</x:v>
      </x:c>
      <x:c r="AH1203" s="139" t="str">
        <x:v>WS-RATES:34:15</x:v>
      </x:c>
      <x:c r="AI1203" s="146"/>
      <x:c r="AJ1203" s="146"/>
      <x:c r="AK1203" s="146"/>
      <x:c r="AL1203" s="146"/>
      <x:c r="AM1203" s="146"/>
      <x:c r="AN1203" s="147" t="str">
        <x:v>Wholesale did not cover buying price; raised using category median margin</x:v>
      </x:c>
    </x:row>
    <x:row r="1204">
      <x:c r="A1204" s="139" t="str">
        <x:v>RS-001203</x:v>
      </x:c>
      <x:c r="B1204" s="147" t="str">
        <x:v>MIDCO ZB 1801 POUCH</x:v>
      </x:c>
      <x:c r="C1204" s="139" t="str">
        <x:v>POUCH</x:v>
      </x:c>
      <x:c r="D1204" s="139" t="str">
        <x:v>Both</x:v>
      </x:c>
      <x:c r="E1204" s="147" t="str">
        <x:v>From initial classified workbook</x:v>
      </x:c>
      <x:c r="F1204" s="139" t="str">
        <x:v>Piece</x:v>
      </x:c>
      <x:c r="G1204" s="139"/>
      <x:c r="H1204" s="139" t="str">
        <x:v>Not stated</x:v>
      </x:c>
      <x:c r="I1204" s="139" t="str">
        <x:v>PKR</x:v>
      </x:c>
      <x:c r="J1204" s="140" t="n">
        <x:v>120</x:v>
      </x:c>
      <x:c r="K1204" s="140" t="n">
        <x:v>100</x:v>
      </x:c>
      <x:c r="L1204" s="140" t="n">
        <x:v>120</x:v>
      </x:c>
      <x:c r="M1204" s="140" t="n">
        <x:v>100</x:v>
      </x:c>
      <x:c r="N1204" s="141" t="n">
        <x:f>L1204-M1204</x:f>
        <x:v>20</x:v>
      </x:c>
      <x:c r="O1204" s="142" t="n">
        <x:f>IF(L1204&gt;0,N1204/L1204,"")</x:f>
        <x:v>0.16666666666666666</x:v>
      </x:c>
      <x:c r="P1204" s="142" t="n">
        <x:f>IF(M1204&gt;0,N1204/M1204,"")</x:f>
        <x:v>0.2</x:v>
      </x:c>
      <x:c r="Q1204" s="141" t="n">
        <x:f>ROUND(L1204*(1+'Assumptions'!$B$7)/'Assumptions'!$B$9,0)*'Assumptions'!$B$9</x:f>
        <x:v>130</x:v>
      </x:c>
      <x:c r="R1204" s="141" t="n">
        <x:f>Q1204-M1204</x:f>
        <x:v>30</x:v>
      </x:c>
      <x:c r="S1204" s="143" t="n">
        <x:f>'Assumptions'!$B$8</x:f>
        <x:v>12</x:v>
      </x:c>
      <x:c r="T1204" s="141" t="n">
        <x:f>N1204*S1204</x:f>
        <x:v>240</x:v>
      </x:c>
      <x:c r="U1204" s="139" t="str">
        <x:v>Source Valid</x:v>
      </x:c>
      <x:c r="V1204" s="139" t="str">
        <x:v>High</x:v>
      </x:c>
      <x:c r="W1204" s="147" t="str">
        <x:v>Source wholesale and buying prices retained</x:v>
      </x:c>
      <x:c r="X1204" s="139" t="str">
        <x:v>Ready</x:v>
      </x:c>
      <x:c r="Y1204" s="144" t="b">
        <x:v>1</x:v>
      </x:c>
      <x:c r="Z1204" s="139" t="str">
        <x:v>WS RATES.pdf</x:v>
      </x:c>
      <x:c r="AA1204" s="139" t="n">
        <x:v>34</x:v>
      </x:c>
      <x:c r="AB1204" s="139" t="n">
        <x:v>16</x:v>
      </x:c>
      <x:c r="AC1204" s="139" t="str">
        <x:v>MIDCO ZB 1801 POUCH</x:v>
      </x:c>
      <x:c r="AD1204" s="145" t="n">
        <x:v>120</x:v>
      </x:c>
      <x:c r="AE1204" s="147" t="str">
        <x:v>Merged across PDFs — Exact/source-linked match</x:v>
      </x:c>
      <x:c r="AF1204" s="147" t="str">
        <x:v>Exact WS RATES.pdf name</x:v>
      </x:c>
      <x:c r="AG1204" s="147" t="str">
        <x:v>Exact WS RATES.pdf category</x:v>
      </x:c>
      <x:c r="AH1204" s="139" t="str">
        <x:v>WS-RATES:34:16</x:v>
      </x:c>
      <x:c r="AI1204" s="146"/>
      <x:c r="AJ1204" s="146"/>
      <x:c r="AK1204" s="146"/>
      <x:c r="AL1204" s="146"/>
      <x:c r="AM1204" s="146"/>
      <x:c r="AN1204" s="147" t="str"/>
    </x:row>
    <x:row r="1205">
      <x:c r="A1205" s="139" t="str">
        <x:v>RS-001204</x:v>
      </x:c>
      <x:c r="B1205" s="147" t="str">
        <x:v>3D PENCIL BOX</x:v>
      </x:c>
      <x:c r="C1205" s="139" t="str">
        <x:v>pencil box</x:v>
      </x:c>
      <x:c r="D1205" s="139" t="str">
        <x:v>Both</x:v>
      </x:c>
      <x:c r="E1205" s="147" t="str">
        <x:v>From initial classified workbook</x:v>
      </x:c>
      <x:c r="F1205" s="139" t="str">
        <x:v>Box</x:v>
      </x:c>
      <x:c r="G1205" s="139"/>
      <x:c r="H1205" s="139" t="str">
        <x:v>Not stated</x:v>
      </x:c>
      <x:c r="I1205" s="139" t="str">
        <x:v>PKR</x:v>
      </x:c>
      <x:c r="J1205" s="140" t="n">
        <x:v>110</x:v>
      </x:c>
      <x:c r="K1205" s="140" t="n">
        <x:v>90</x:v>
      </x:c>
      <x:c r="L1205" s="140" t="n">
        <x:v>110</x:v>
      </x:c>
      <x:c r="M1205" s="140" t="n">
        <x:v>90</x:v>
      </x:c>
      <x:c r="N1205" s="141" t="n">
        <x:f>L1205-M1205</x:f>
        <x:v>20</x:v>
      </x:c>
      <x:c r="O1205" s="142" t="n">
        <x:f>IF(L1205&gt;0,N1205/L1205,"")</x:f>
        <x:v>0.18181818181818182</x:v>
      </x:c>
      <x:c r="P1205" s="142" t="n">
        <x:f>IF(M1205&gt;0,N1205/M1205,"")</x:f>
        <x:v>0.2222222222222222</x:v>
      </x:c>
      <x:c r="Q1205" s="141" t="n">
        <x:f>ROUND(L1205*(1+'Assumptions'!$B$7)/'Assumptions'!$B$9,0)*'Assumptions'!$B$9</x:f>
        <x:v>120</x:v>
      </x:c>
      <x:c r="R1205" s="141" t="n">
        <x:f>Q1205-M1205</x:f>
        <x:v>30</x:v>
      </x:c>
      <x:c r="S1205" s="143" t="n">
        <x:f>'Assumptions'!$B$8</x:f>
        <x:v>12</x:v>
      </x:c>
      <x:c r="T1205" s="141" t="n">
        <x:f>N1205*S1205</x:f>
        <x:v>240</x:v>
      </x:c>
      <x:c r="U1205" s="139" t="str">
        <x:v>Source Valid</x:v>
      </x:c>
      <x:c r="V1205" s="139" t="str">
        <x:v>High</x:v>
      </x:c>
      <x:c r="W1205" s="147" t="str">
        <x:v>Source wholesale and buying prices retained</x:v>
      </x:c>
      <x:c r="X1205" s="139" t="str">
        <x:v>Ready</x:v>
      </x:c>
      <x:c r="Y1205" s="144" t="b">
        <x:v>1</x:v>
      </x:c>
      <x:c r="Z1205" s="139" t="str">
        <x:v>WS RATES.pdf</x:v>
      </x:c>
      <x:c r="AA1205" s="139" t="n">
        <x:v>34</x:v>
      </x:c>
      <x:c r="AB1205" s="139" t="n">
        <x:v>17</x:v>
      </x:c>
      <x:c r="AC1205" s="139" t="str">
        <x:v>3D PENCIL BOX</x:v>
      </x:c>
      <x:c r="AD1205" s="145" t="n">
        <x:v>110</x:v>
      </x:c>
      <x:c r="AE1205" s="147" t="str">
        <x:v>Merged across PDFs — Exact/source-linked match</x:v>
      </x:c>
      <x:c r="AF1205" s="147" t="str">
        <x:v>Exact WS RATES.pdf name</x:v>
      </x:c>
      <x:c r="AG1205" s="147" t="str">
        <x:v>Exact WS RATES.pdf category</x:v>
      </x:c>
      <x:c r="AH1205" s="139" t="str">
        <x:v>WS-RATES:34:17</x:v>
      </x:c>
      <x:c r="AI1205" s="146"/>
      <x:c r="AJ1205" s="146"/>
      <x:c r="AK1205" s="146"/>
      <x:c r="AL1205" s="146"/>
      <x:c r="AM1205" s="146"/>
      <x:c r="AN1205" s="147" t="str"/>
    </x:row>
    <x:row r="1206">
      <x:c r="A1206" s="139" t="str">
        <x:v>RS-001205</x:v>
      </x:c>
      <x:c r="B1206" s="147" t="str">
        <x:v>DAR TRANSPRANT PENCIL BOX 1</x:v>
      </x:c>
      <x:c r="C1206" s="139" t="str">
        <x:v>pencil box</x:v>
      </x:c>
      <x:c r="D1206" s="139" t="str">
        <x:v>Both</x:v>
      </x:c>
      <x:c r="E1206" s="147" t="str">
        <x:v>From initial classified workbook</x:v>
      </x:c>
      <x:c r="F1206" s="139" t="str">
        <x:v>Box</x:v>
      </x:c>
      <x:c r="G1206" s="139"/>
      <x:c r="H1206" s="139" t="str">
        <x:v>Not stated</x:v>
      </x:c>
      <x:c r="I1206" s="139" t="str">
        <x:v>PKR</x:v>
      </x:c>
      <x:c r="J1206" s="140" t="n">
        <x:v>65</x:v>
      </x:c>
      <x:c r="K1206" s="140" t="n">
        <x:v>55</x:v>
      </x:c>
      <x:c r="L1206" s="140" t="n">
        <x:v>65</x:v>
      </x:c>
      <x:c r="M1206" s="140" t="n">
        <x:v>55</x:v>
      </x:c>
      <x:c r="N1206" s="141" t="n">
        <x:f>L1206-M1206</x:f>
        <x:v>10</x:v>
      </x:c>
      <x:c r="O1206" s="142" t="n">
        <x:f>IF(L1206&gt;0,N1206/L1206,"")</x:f>
        <x:v>0.15384615384615385</x:v>
      </x:c>
      <x:c r="P1206" s="142" t="n">
        <x:f>IF(M1206&gt;0,N1206/M1206,"")</x:f>
        <x:v>0.18181818181818182</x:v>
      </x:c>
      <x:c r="Q1206" s="141" t="n">
        <x:f>ROUND(L1206*(1+'Assumptions'!$B$7)/'Assumptions'!$B$9,0)*'Assumptions'!$B$9</x:f>
        <x:v>70</x:v>
      </x:c>
      <x:c r="R1206" s="141" t="n">
        <x:f>Q1206-M1206</x:f>
        <x:v>15</x:v>
      </x:c>
      <x:c r="S1206" s="143" t="n">
        <x:f>'Assumptions'!$B$8</x:f>
        <x:v>12</x:v>
      </x:c>
      <x:c r="T1206" s="141" t="n">
        <x:f>N1206*S1206</x:f>
        <x:v>120</x:v>
      </x:c>
      <x:c r="U1206" s="139" t="str">
        <x:v>Source Valid</x:v>
      </x:c>
      <x:c r="V1206" s="139" t="str">
        <x:v>High</x:v>
      </x:c>
      <x:c r="W1206" s="147" t="str">
        <x:v>Source wholesale and buying prices retained</x:v>
      </x:c>
      <x:c r="X1206" s="139" t="str">
        <x:v>Ready</x:v>
      </x:c>
      <x:c r="Y1206" s="144" t="b">
        <x:v>1</x:v>
      </x:c>
      <x:c r="Z1206" s="139" t="str">
        <x:v>WS RATES.pdf</x:v>
      </x:c>
      <x:c r="AA1206" s="139" t="n">
        <x:v>34</x:v>
      </x:c>
      <x:c r="AB1206" s="139" t="n">
        <x:v>18</x:v>
      </x:c>
      <x:c r="AC1206" s="139" t="str">
        <x:v>DAR TRANSPRANT PENCIL B</x:v>
      </x:c>
      <x:c r="AD1206" s="145" t="n">
        <x:v>65</x:v>
      </x:c>
      <x:c r="AE1206" s="147" t="str">
        <x:v>Merged across PDFs — Truncated-name completion</x:v>
      </x:c>
      <x:c r="AF1206" s="147" t="str">
        <x:v>Completed/updated from WS RATES.pdf</x:v>
      </x:c>
      <x:c r="AG1206" s="147" t="str">
        <x:v>Exact WS RATES.pdf category</x:v>
      </x:c>
      <x:c r="AH1206" s="139" t="str">
        <x:v>WS-RATES:34:18</x:v>
      </x:c>
      <x:c r="AI1206" s="146"/>
      <x:c r="AJ1206" s="146"/>
      <x:c r="AK1206" s="146"/>
      <x:c r="AL1206" s="146"/>
      <x:c r="AM1206" s="146"/>
      <x:c r="AN1206" s="147" t="str"/>
    </x:row>
    <x:row r="1207">
      <x:c r="A1207" s="139" t="str">
        <x:v>RS-001206</x:v>
      </x:c>
      <x:c r="B1207" s="147" t="str">
        <x:v>GAME GEOMETRY 1 PCS</x:v>
      </x:c>
      <x:c r="C1207" s="139" t="str">
        <x:v>pencil box</x:v>
      </x:c>
      <x:c r="D1207" s="139" t="str">
        <x:v>Both</x:v>
      </x:c>
      <x:c r="E1207" s="147" t="str">
        <x:v>From initial classified workbook</x:v>
      </x:c>
      <x:c r="F1207" s="139" t="str">
        <x:v>Piece</x:v>
      </x:c>
      <x:c r="G1207" s="139" t="n">
        <x:v>1</x:v>
      </x:c>
      <x:c r="H1207" s="139" t="str">
        <x:v>Parsed from product name</x:v>
      </x:c>
      <x:c r="I1207" s="139" t="str">
        <x:v>PKR</x:v>
      </x:c>
      <x:c r="J1207" s="140" t="n">
        <x:v>55</x:v>
      </x:c>
      <x:c r="K1207" s="140" t="n">
        <x:v>50</x:v>
      </x:c>
      <x:c r="L1207" s="140" t="n">
        <x:v>55</x:v>
      </x:c>
      <x:c r="M1207" s="140" t="n">
        <x:v>50</x:v>
      </x:c>
      <x:c r="N1207" s="141" t="n">
        <x:f>L1207-M1207</x:f>
        <x:v>5</x:v>
      </x:c>
      <x:c r="O1207" s="142" t="n">
        <x:f>IF(L1207&gt;0,N1207/L1207,"")</x:f>
        <x:v>0.09090909090909091</x:v>
      </x:c>
      <x:c r="P1207" s="142" t="n">
        <x:f>IF(M1207&gt;0,N1207/M1207,"")</x:f>
        <x:v>0.1</x:v>
      </x:c>
      <x:c r="Q1207" s="141" t="n">
        <x:f>ROUND(L1207*(1+'Assumptions'!$B$7)/'Assumptions'!$B$9,0)*'Assumptions'!$B$9</x:f>
        <x:v>60</x:v>
      </x:c>
      <x:c r="R1207" s="141" t="n">
        <x:f>Q1207-M1207</x:f>
        <x:v>10</x:v>
      </x:c>
      <x:c r="S1207" s="143" t="n">
        <x:f>'Assumptions'!$B$8</x:f>
        <x:v>12</x:v>
      </x:c>
      <x:c r="T1207" s="141" t="n">
        <x:f>N1207*S1207</x:f>
        <x:v>60</x:v>
      </x:c>
      <x:c r="U1207" s="139" t="str">
        <x:v>Source Valid</x:v>
      </x:c>
      <x:c r="V1207" s="139" t="str">
        <x:v>High</x:v>
      </x:c>
      <x:c r="W1207" s="147" t="str">
        <x:v>Source wholesale and buying prices retained</x:v>
      </x:c>
      <x:c r="X1207" s="139" t="str">
        <x:v>Ready</x:v>
      </x:c>
      <x:c r="Y1207" s="144" t="b">
        <x:v>1</x:v>
      </x:c>
      <x:c r="Z1207" s="139" t="str">
        <x:v>WS RATES.pdf</x:v>
      </x:c>
      <x:c r="AA1207" s="139" t="n">
        <x:v>34</x:v>
      </x:c>
      <x:c r="AB1207" s="139" t="n">
        <x:v>19</x:v>
      </x:c>
      <x:c r="AC1207" s="139" t="str">
        <x:v>GAME GEOMETRY 1 PCS</x:v>
      </x:c>
      <x:c r="AD1207" s="145" t="n">
        <x:v>55</x:v>
      </x:c>
      <x:c r="AE1207" s="147" t="str">
        <x:v>Merged across PDFs — Exact/source-linked match</x:v>
      </x:c>
      <x:c r="AF1207" s="147" t="str">
        <x:v>Exact WS RATES.pdf name</x:v>
      </x:c>
      <x:c r="AG1207" s="147" t="str">
        <x:v>Exact WS RATES.pdf category</x:v>
      </x:c>
      <x:c r="AH1207" s="139" t="str">
        <x:v>WS-RATES:34:19</x:v>
      </x:c>
      <x:c r="AI1207" s="146"/>
      <x:c r="AJ1207" s="146"/>
      <x:c r="AK1207" s="146"/>
      <x:c r="AL1207" s="146"/>
      <x:c r="AM1207" s="146"/>
      <x:c r="AN1207" s="147" t="str"/>
    </x:row>
    <x:row r="1208">
      <x:c r="A1208" s="139" t="str">
        <x:v>RS-001207</x:v>
      </x:c>
      <x:c r="B1208" s="147" t="str">
        <x:v>DAR GEOMATERY 45 ( 1 PCS )</x:v>
      </x:c>
      <x:c r="C1208" s="139" t="str">
        <x:v>pencil box</x:v>
      </x:c>
      <x:c r="D1208" s="139" t="str">
        <x:v>Both</x:v>
      </x:c>
      <x:c r="E1208" s="147" t="str">
        <x:v>From initial classified workbook</x:v>
      </x:c>
      <x:c r="F1208" s="139" t="str">
        <x:v>Piece</x:v>
      </x:c>
      <x:c r="G1208" s="139" t="n">
        <x:v>1</x:v>
      </x:c>
      <x:c r="H1208" s="139" t="str">
        <x:v>Parsed from product name</x:v>
      </x:c>
      <x:c r="I1208" s="139" t="str">
        <x:v>PKR</x:v>
      </x:c>
      <x:c r="J1208" s="140" t="n">
        <x:v>45</x:v>
      </x:c>
      <x:c r="K1208" s="140" t="n">
        <x:v>34</x:v>
      </x:c>
      <x:c r="L1208" s="140" t="n">
        <x:v>45</x:v>
      </x:c>
      <x:c r="M1208" s="140" t="n">
        <x:v>34</x:v>
      </x:c>
      <x:c r="N1208" s="141" t="n">
        <x:f>L1208-M1208</x:f>
        <x:v>11</x:v>
      </x:c>
      <x:c r="O1208" s="142" t="n">
        <x:f>IF(L1208&gt;0,N1208/L1208,"")</x:f>
        <x:v>0.24444444444444444</x:v>
      </x:c>
      <x:c r="P1208" s="142" t="n">
        <x:f>IF(M1208&gt;0,N1208/M1208,"")</x:f>
        <x:v>0.3235294117647059</x:v>
      </x:c>
      <x:c r="Q1208" s="141" t="n">
        <x:f>ROUND(L1208*(1+'Assumptions'!$B$7)/'Assumptions'!$B$9,0)*'Assumptions'!$B$9</x:f>
        <x:v>50</x:v>
      </x:c>
      <x:c r="R1208" s="141" t="n">
        <x:f>Q1208-M1208</x:f>
        <x:v>16</x:v>
      </x:c>
      <x:c r="S1208" s="143" t="n">
        <x:f>'Assumptions'!$B$8</x:f>
        <x:v>12</x:v>
      </x:c>
      <x:c r="T1208" s="141" t="n">
        <x:f>N1208*S1208</x:f>
        <x:v>132</x:v>
      </x:c>
      <x:c r="U1208" s="139" t="str">
        <x:v>Source Valid</x:v>
      </x:c>
      <x:c r="V1208" s="139" t="str">
        <x:v>High</x:v>
      </x:c>
      <x:c r="W1208" s="147" t="str">
        <x:v>Source wholesale and buying prices retained</x:v>
      </x:c>
      <x:c r="X1208" s="139" t="str">
        <x:v>Ready</x:v>
      </x:c>
      <x:c r="Y1208" s="144" t="b">
        <x:v>1</x:v>
      </x:c>
      <x:c r="Z1208" s="139" t="str">
        <x:v>WS RATES.pdf</x:v>
      </x:c>
      <x:c r="AA1208" s="139" t="n">
        <x:v>34</x:v>
      </x:c>
      <x:c r="AB1208" s="139" t="n">
        <x:v>20</x:v>
      </x:c>
      <x:c r="AC1208" s="139" t="str">
        <x:v>DAR GEOMATERY 45 ( 1 PCS</x:v>
      </x:c>
      <x:c r="AD1208" s="145" t="n">
        <x:v>45</x:v>
      </x:c>
      <x:c r="AE1208" s="147" t="str">
        <x:v>Merged across PDFs — Exact/source-linked match</x:v>
      </x:c>
      <x:c r="AF1208" s="147" t="str">
        <x:v>Completed/updated from WS RATES.pdf</x:v>
      </x:c>
      <x:c r="AG1208" s="147" t="str">
        <x:v>Exact WS RATES.pdf category</x:v>
      </x:c>
      <x:c r="AH1208" s="139" t="str">
        <x:v>WS-RATES:34:20</x:v>
      </x:c>
      <x:c r="AI1208" s="146"/>
      <x:c r="AJ1208" s="146"/>
      <x:c r="AK1208" s="146"/>
      <x:c r="AL1208" s="146"/>
      <x:c r="AM1208" s="146"/>
      <x:c r="AN1208" s="147" t="str"/>
    </x:row>
    <x:row r="1209">
      <x:c r="A1209" s="139" t="str">
        <x:v>RS-001208</x:v>
      </x:c>
      <x:c r="B1209" s="147" t="str">
        <x:v>SHINE PENCIL BOX 1PCS</x:v>
      </x:c>
      <x:c r="C1209" s="139" t="str">
        <x:v>pencil box</x:v>
      </x:c>
      <x:c r="D1209" s="139" t="str">
        <x:v>Both</x:v>
      </x:c>
      <x:c r="E1209" s="147" t="str">
        <x:v>From initial classified workbook</x:v>
      </x:c>
      <x:c r="F1209" s="139" t="str">
        <x:v>Box</x:v>
      </x:c>
      <x:c r="G1209" s="139" t="n">
        <x:v>1</x:v>
      </x:c>
      <x:c r="H1209" s="139" t="str">
        <x:v>Parsed from product name</x:v>
      </x:c>
      <x:c r="I1209" s="139" t="str">
        <x:v>PKR</x:v>
      </x:c>
      <x:c r="J1209" s="140" t="n">
        <x:v>60</x:v>
      </x:c>
      <x:c r="K1209" s="140" t="n">
        <x:v>48</x:v>
      </x:c>
      <x:c r="L1209" s="140" t="n">
        <x:v>60</x:v>
      </x:c>
      <x:c r="M1209" s="140" t="n">
        <x:v>48</x:v>
      </x:c>
      <x:c r="N1209" s="141" t="n">
        <x:f>L1209-M1209</x:f>
        <x:v>12</x:v>
      </x:c>
      <x:c r="O1209" s="142" t="n">
        <x:f>IF(L1209&gt;0,N1209/L1209,"")</x:f>
        <x:v>0.2</x:v>
      </x:c>
      <x:c r="P1209" s="142" t="n">
        <x:f>IF(M1209&gt;0,N1209/M1209,"")</x:f>
        <x:v>0.25</x:v>
      </x:c>
      <x:c r="Q1209" s="141" t="n">
        <x:f>ROUND(L1209*(1+'Assumptions'!$B$7)/'Assumptions'!$B$9,0)*'Assumptions'!$B$9</x:f>
        <x:v>65</x:v>
      </x:c>
      <x:c r="R1209" s="141" t="n">
        <x:f>Q1209-M1209</x:f>
        <x:v>17</x:v>
      </x:c>
      <x:c r="S1209" s="143" t="n">
        <x:f>'Assumptions'!$B$8</x:f>
        <x:v>12</x:v>
      </x:c>
      <x:c r="T1209" s="141" t="n">
        <x:f>N1209*S1209</x:f>
        <x:v>144</x:v>
      </x:c>
      <x:c r="U1209" s="139" t="str">
        <x:v>Source Valid</x:v>
      </x:c>
      <x:c r="V1209" s="139" t="str">
        <x:v>High</x:v>
      </x:c>
      <x:c r="W1209" s="147" t="str">
        <x:v>Source wholesale and buying prices retained</x:v>
      </x:c>
      <x:c r="X1209" s="139" t="str">
        <x:v>Ready</x:v>
      </x:c>
      <x:c r="Y1209" s="144" t="b">
        <x:v>1</x:v>
      </x:c>
      <x:c r="Z1209" s="139" t="str">
        <x:v>WS RATES.pdf</x:v>
      </x:c>
      <x:c r="AA1209" s="139" t="n">
        <x:v>34</x:v>
      </x:c>
      <x:c r="AB1209" s="139" t="n">
        <x:v>21</x:v>
      </x:c>
      <x:c r="AC1209" s="139" t="str">
        <x:v>SHINE PENCIL BOX 1PCS</x:v>
      </x:c>
      <x:c r="AD1209" s="145" t="n">
        <x:v>60</x:v>
      </x:c>
      <x:c r="AE1209" s="147" t="str">
        <x:v>Merged across PDFs — Exact/source-linked match</x:v>
      </x:c>
      <x:c r="AF1209" s="147" t="str">
        <x:v>Exact WS RATES.pdf name</x:v>
      </x:c>
      <x:c r="AG1209" s="147" t="str">
        <x:v>Exact WS RATES.pdf category</x:v>
      </x:c>
      <x:c r="AH1209" s="139" t="str">
        <x:v>WS-RATES:34:21</x:v>
      </x:c>
      <x:c r="AI1209" s="146"/>
      <x:c r="AJ1209" s="146"/>
      <x:c r="AK1209" s="146"/>
      <x:c r="AL1209" s="146"/>
      <x:c r="AM1209" s="146"/>
      <x:c r="AN1209" s="147" t="str"/>
    </x:row>
    <x:row r="1210">
      <x:c r="A1210" s="139" t="str">
        <x:v>RS-001209</x:v>
      </x:c>
      <x:c r="B1210" s="147" t="str">
        <x:v>OSAKA TAPE</x:v>
      </x:c>
      <x:c r="C1210" s="139" t="str">
        <x:v>TAPE</x:v>
      </x:c>
      <x:c r="D1210" s="139" t="str">
        <x:v>Both</x:v>
      </x:c>
      <x:c r="E1210" s="147" t="str">
        <x:v>From initial classified workbook</x:v>
      </x:c>
      <x:c r="F1210" s="139" t="str">
        <x:v>Piece</x:v>
      </x:c>
      <x:c r="G1210" s="139"/>
      <x:c r="H1210" s="139" t="str">
        <x:v>Not stated</x:v>
      </x:c>
      <x:c r="I1210" s="139" t="str">
        <x:v>PKR</x:v>
      </x:c>
      <x:c r="J1210" s="140" t="n">
        <x:v>420</x:v>
      </x:c>
      <x:c r="K1210" s="140" t="n">
        <x:v>405</x:v>
      </x:c>
      <x:c r="L1210" s="140" t="n">
        <x:v>420</x:v>
      </x:c>
      <x:c r="M1210" s="140" t="n">
        <x:v>405</x:v>
      </x:c>
      <x:c r="N1210" s="141" t="n">
        <x:f>L1210-M1210</x:f>
        <x:v>15</x:v>
      </x:c>
      <x:c r="O1210" s="142" t="n">
        <x:f>IF(L1210&gt;0,N1210/L1210,"")</x:f>
        <x:v>0.03571428571428571</x:v>
      </x:c>
      <x:c r="P1210" s="142" t="n">
        <x:f>IF(M1210&gt;0,N1210/M1210,"")</x:f>
        <x:v>0.037037037037037035</x:v>
      </x:c>
      <x:c r="Q1210" s="141" t="n">
        <x:f>ROUND(L1210*(1+'Assumptions'!$B$7)/'Assumptions'!$B$9,0)*'Assumptions'!$B$9</x:f>
        <x:v>460</x:v>
      </x:c>
      <x:c r="R1210" s="141" t="n">
        <x:f>Q1210-M1210</x:f>
        <x:v>55</x:v>
      </x:c>
      <x:c r="S1210" s="143" t="n">
        <x:f>'Assumptions'!$B$8</x:f>
        <x:v>12</x:v>
      </x:c>
      <x:c r="T1210" s="141" t="n">
        <x:f>N1210*S1210</x:f>
        <x:v>180</x:v>
      </x:c>
      <x:c r="U1210" s="139" t="str">
        <x:v>Source Valid</x:v>
      </x:c>
      <x:c r="V1210" s="139" t="str">
        <x:v>High</x:v>
      </x:c>
      <x:c r="W1210" s="147" t="str">
        <x:v>Source wholesale and buying prices retained</x:v>
      </x:c>
      <x:c r="X1210" s="139" t="str">
        <x:v>Ready</x:v>
      </x:c>
      <x:c r="Y1210" s="144" t="b">
        <x:v>1</x:v>
      </x:c>
      <x:c r="Z1210" s="139" t="str">
        <x:v>WS RATES.pdf</x:v>
      </x:c>
      <x:c r="AA1210" s="139" t="n">
        <x:v>34</x:v>
      </x:c>
      <x:c r="AB1210" s="139" t="n">
        <x:v>22</x:v>
      </x:c>
      <x:c r="AC1210" s="139" t="str">
        <x:v>OSAKA TAPE</x:v>
      </x:c>
      <x:c r="AD1210" s="145" t="n">
        <x:v>420</x:v>
      </x:c>
      <x:c r="AE1210" s="147" t="str">
        <x:v>Merged across PDFs — Exact/source-linked match</x:v>
      </x:c>
      <x:c r="AF1210" s="147" t="str">
        <x:v>Exact WS RATES.pdf name</x:v>
      </x:c>
      <x:c r="AG1210" s="147" t="str">
        <x:v>Exact WS RATES.pdf category</x:v>
      </x:c>
      <x:c r="AH1210" s="139" t="str">
        <x:v>WS-RATES:34:22</x:v>
      </x:c>
      <x:c r="AI1210" s="146"/>
      <x:c r="AJ1210" s="146"/>
      <x:c r="AK1210" s="146"/>
      <x:c r="AL1210" s="146"/>
      <x:c r="AM1210" s="146"/>
      <x:c r="AN1210" s="147" t="str"/>
    </x:row>
    <x:row r="1211">
      <x:c r="A1211" s="139" t="str">
        <x:v>RS-001210</x:v>
      </x:c>
      <x:c r="B1211" s="147" t="str">
        <x:v>SHADI LIFAFA FANCY</x:v>
      </x:c>
      <x:c r="C1211" s="139" t="str">
        <x:v>CHINA</x:v>
      </x:c>
      <x:c r="D1211" s="139" t="str">
        <x:v>Both</x:v>
      </x:c>
      <x:c r="E1211" s="147" t="str">
        <x:v>From initial classified workbook</x:v>
      </x:c>
      <x:c r="F1211" s="139" t="str">
        <x:v>Piece</x:v>
      </x:c>
      <x:c r="G1211" s="139"/>
      <x:c r="H1211" s="139" t="str">
        <x:v>Not stated</x:v>
      </x:c>
      <x:c r="I1211" s="139" t="str">
        <x:v>PKR</x:v>
      </x:c>
      <x:c r="J1211" s="140" t="n">
        <x:v>100</x:v>
      </x:c>
      <x:c r="K1211" s="140" t="n">
        <x:v>95</x:v>
      </x:c>
      <x:c r="L1211" s="140" t="n">
        <x:v>100</x:v>
      </x:c>
      <x:c r="M1211" s="140" t="n">
        <x:v>95</x:v>
      </x:c>
      <x:c r="N1211" s="141" t="n">
        <x:f>L1211-M1211</x:f>
        <x:v>5</x:v>
      </x:c>
      <x:c r="O1211" s="142" t="n">
        <x:f>IF(L1211&gt;0,N1211/L1211,"")</x:f>
        <x:v>0.05</x:v>
      </x:c>
      <x:c r="P1211" s="142" t="n">
        <x:f>IF(M1211&gt;0,N1211/M1211,"")</x:f>
        <x:v>0.05263157894736842</x:v>
      </x:c>
      <x:c r="Q1211" s="141" t="n">
        <x:f>ROUND(L1211*(1+'Assumptions'!$B$7)/'Assumptions'!$B$9,0)*'Assumptions'!$B$9</x:f>
        <x:v>110</x:v>
      </x:c>
      <x:c r="R1211" s="141" t="n">
        <x:f>Q1211-M1211</x:f>
        <x:v>15</x:v>
      </x:c>
      <x:c r="S1211" s="143" t="n">
        <x:f>'Assumptions'!$B$8</x:f>
        <x:v>12</x:v>
      </x:c>
      <x:c r="T1211" s="141" t="n">
        <x:f>N1211*S1211</x:f>
        <x:v>60</x:v>
      </x:c>
      <x:c r="U1211" s="139" t="str">
        <x:v>Source Valid</x:v>
      </x:c>
      <x:c r="V1211" s="139" t="str">
        <x:v>High</x:v>
      </x:c>
      <x:c r="W1211" s="147" t="str">
        <x:v>Source wholesale and buying prices retained</x:v>
      </x:c>
      <x:c r="X1211" s="139" t="str">
        <x:v>Ready</x:v>
      </x:c>
      <x:c r="Y1211" s="144" t="b">
        <x:v>1</x:v>
      </x:c>
      <x:c r="Z1211" s="139" t="str">
        <x:v>WS RATES.pdf</x:v>
      </x:c>
      <x:c r="AA1211" s="139" t="n">
        <x:v>34</x:v>
      </x:c>
      <x:c r="AB1211" s="139" t="n">
        <x:v>23</x:v>
      </x:c>
      <x:c r="AC1211" s="139" t="str">
        <x:v>SHADI LIFAFA FANCY</x:v>
      </x:c>
      <x:c r="AD1211" s="145" t="n">
        <x:v>100</x:v>
      </x:c>
      <x:c r="AE1211" s="147" t="str">
        <x:v>Merged across PDFs — Exact/source-linked match</x:v>
      </x:c>
      <x:c r="AF1211" s="147" t="str">
        <x:v>Exact WS RATES.pdf name</x:v>
      </x:c>
      <x:c r="AG1211" s="147" t="str">
        <x:v>Exact WS RATES.pdf category</x:v>
      </x:c>
      <x:c r="AH1211" s="139" t="str">
        <x:v>WS-RATES:34:23</x:v>
      </x:c>
      <x:c r="AI1211" s="146"/>
      <x:c r="AJ1211" s="146"/>
      <x:c r="AK1211" s="146"/>
      <x:c r="AL1211" s="146"/>
      <x:c r="AM1211" s="146"/>
      <x:c r="AN1211" s="147" t="str"/>
    </x:row>
    <x:row r="1212">
      <x:c r="A1212" s="139" t="str">
        <x:v>RS-001211</x:v>
      </x:c>
      <x:c r="B1212" s="147" t="str">
        <x:v>OREO 8 INCH SCALE</x:v>
      </x:c>
      <x:c r="C1212" s="139" t="str">
        <x:v>SCALES</x:v>
      </x:c>
      <x:c r="D1212" s="139" t="str">
        <x:v>Both</x:v>
      </x:c>
      <x:c r="E1212" s="147" t="str">
        <x:v>From initial classified workbook</x:v>
      </x:c>
      <x:c r="F1212" s="139" t="str">
        <x:v>Piece</x:v>
      </x:c>
      <x:c r="G1212" s="139"/>
      <x:c r="H1212" s="139" t="str">
        <x:v>Not stated</x:v>
      </x:c>
      <x:c r="I1212" s="139" t="str">
        <x:v>PKR</x:v>
      </x:c>
      <x:c r="J1212" s="140" t="n">
        <x:v>24</x:v>
      </x:c>
      <x:c r="K1212" s="140" t="n">
        <x:v>19</x:v>
      </x:c>
      <x:c r="L1212" s="140" t="n">
        <x:v>24</x:v>
      </x:c>
      <x:c r="M1212" s="140" t="n">
        <x:v>19</x:v>
      </x:c>
      <x:c r="N1212" s="141" t="n">
        <x:f>L1212-M1212</x:f>
        <x:v>5</x:v>
      </x:c>
      <x:c r="O1212" s="142" t="n">
        <x:f>IF(L1212&gt;0,N1212/L1212,"")</x:f>
        <x:v>0.20833333333333334</x:v>
      </x:c>
      <x:c r="P1212" s="142" t="n">
        <x:f>IF(M1212&gt;0,N1212/M1212,"")</x:f>
        <x:v>0.2631578947368421</x:v>
      </x:c>
      <x:c r="Q1212" s="141" t="n">
        <x:f>ROUND(L1212*(1+'Assumptions'!$B$7)/'Assumptions'!$B$9,0)*'Assumptions'!$B$9</x:f>
        <x:v>25</x:v>
      </x:c>
      <x:c r="R1212" s="141" t="n">
        <x:f>Q1212-M1212</x:f>
        <x:v>6</x:v>
      </x:c>
      <x:c r="S1212" s="143" t="n">
        <x:f>'Assumptions'!$B$8</x:f>
        <x:v>12</x:v>
      </x:c>
      <x:c r="T1212" s="141" t="n">
        <x:f>N1212*S1212</x:f>
        <x:v>60</x:v>
      </x:c>
      <x:c r="U1212" s="139" t="str">
        <x:v>Source Valid</x:v>
      </x:c>
      <x:c r="V1212" s="139" t="str">
        <x:v>High</x:v>
      </x:c>
      <x:c r="W1212" s="147" t="str">
        <x:v>Source wholesale and buying prices retained</x:v>
      </x:c>
      <x:c r="X1212" s="139" t="str">
        <x:v>Ready</x:v>
      </x:c>
      <x:c r="Y1212" s="144" t="b">
        <x:v>1</x:v>
      </x:c>
      <x:c r="Z1212" s="139" t="str">
        <x:v>WS RATES.pdf</x:v>
      </x:c>
      <x:c r="AA1212" s="139" t="n">
        <x:v>34</x:v>
      </x:c>
      <x:c r="AB1212" s="139" t="n">
        <x:v>24</x:v>
      </x:c>
      <x:c r="AC1212" s="139" t="str">
        <x:v>OREO 8 INCH SCALE</x:v>
      </x:c>
      <x:c r="AD1212" s="145" t="n">
        <x:v>24</x:v>
      </x:c>
      <x:c r="AE1212" s="147" t="str">
        <x:v>Merged across PDFs — Exact/source-linked match</x:v>
      </x:c>
      <x:c r="AF1212" s="147" t="str">
        <x:v>Exact WS RATES.pdf name</x:v>
      </x:c>
      <x:c r="AG1212" s="147" t="str">
        <x:v>Exact WS RATES.pdf category</x:v>
      </x:c>
      <x:c r="AH1212" s="139" t="str">
        <x:v>WS-RATES:34:24</x:v>
      </x:c>
      <x:c r="AI1212" s="146"/>
      <x:c r="AJ1212" s="146"/>
      <x:c r="AK1212" s="146"/>
      <x:c r="AL1212" s="146"/>
      <x:c r="AM1212" s="146"/>
      <x:c r="AN1212" s="147" t="str"/>
    </x:row>
    <x:row r="1213">
      <x:c r="A1213" s="139" t="str">
        <x:v>RS-001212</x:v>
      </x:c>
      <x:c r="B1213" s="147" t="str">
        <x:v>SHADI LIFAFA SIMPLE</x:v>
      </x:c>
      <x:c r="C1213" s="139" t="str">
        <x:v>CHINA</x:v>
      </x:c>
      <x:c r="D1213" s="139" t="str">
        <x:v>Both</x:v>
      </x:c>
      <x:c r="E1213" s="147" t="str">
        <x:v>From initial classified workbook</x:v>
      </x:c>
      <x:c r="F1213" s="139" t="str">
        <x:v>Piece</x:v>
      </x:c>
      <x:c r="G1213" s="139"/>
      <x:c r="H1213" s="139" t="str">
        <x:v>Not stated</x:v>
      </x:c>
      <x:c r="I1213" s="139" t="str">
        <x:v>PKR</x:v>
      </x:c>
      <x:c r="J1213" s="140" t="n">
        <x:v>50</x:v>
      </x:c>
      <x:c r="K1213" s="140" t="n">
        <x:v>37</x:v>
      </x:c>
      <x:c r="L1213" s="140" t="n">
        <x:v>50</x:v>
      </x:c>
      <x:c r="M1213" s="140" t="n">
        <x:v>37</x:v>
      </x:c>
      <x:c r="N1213" s="141" t="n">
        <x:f>L1213-M1213</x:f>
        <x:v>13</x:v>
      </x:c>
      <x:c r="O1213" s="142" t="n">
        <x:f>IF(L1213&gt;0,N1213/L1213,"")</x:f>
        <x:v>0.26</x:v>
      </x:c>
      <x:c r="P1213" s="142" t="n">
        <x:f>IF(M1213&gt;0,N1213/M1213,"")</x:f>
        <x:v>0.35135135135135137</x:v>
      </x:c>
      <x:c r="Q1213" s="141" t="n">
        <x:f>ROUND(L1213*(1+'Assumptions'!$B$7)/'Assumptions'!$B$9,0)*'Assumptions'!$B$9</x:f>
        <x:v>55</x:v>
      </x:c>
      <x:c r="R1213" s="141" t="n">
        <x:f>Q1213-M1213</x:f>
        <x:v>18</x:v>
      </x:c>
      <x:c r="S1213" s="143" t="n">
        <x:f>'Assumptions'!$B$8</x:f>
        <x:v>12</x:v>
      </x:c>
      <x:c r="T1213" s="141" t="n">
        <x:f>N1213*S1213</x:f>
        <x:v>156</x:v>
      </x:c>
      <x:c r="U1213" s="139" t="str">
        <x:v>Source Valid</x:v>
      </x:c>
      <x:c r="V1213" s="139" t="str">
        <x:v>High</x:v>
      </x:c>
      <x:c r="W1213" s="147" t="str">
        <x:v>Source wholesale and buying prices retained</x:v>
      </x:c>
      <x:c r="X1213" s="139" t="str">
        <x:v>Ready</x:v>
      </x:c>
      <x:c r="Y1213" s="144" t="b">
        <x:v>1</x:v>
      </x:c>
      <x:c r="Z1213" s="139" t="str">
        <x:v>WS RATES.pdf</x:v>
      </x:c>
      <x:c r="AA1213" s="139" t="n">
        <x:v>34</x:v>
      </x:c>
      <x:c r="AB1213" s="139" t="n">
        <x:v>25</x:v>
      </x:c>
      <x:c r="AC1213" s="139" t="str">
        <x:v>SHADI LIFAFA SIMPLE</x:v>
      </x:c>
      <x:c r="AD1213" s="145" t="n">
        <x:v>50</x:v>
      </x:c>
      <x:c r="AE1213" s="147" t="str">
        <x:v>Merged across PDFs — Exact/source-linked match</x:v>
      </x:c>
      <x:c r="AF1213" s="147" t="str">
        <x:v>Exact WS RATES.pdf name</x:v>
      </x:c>
      <x:c r="AG1213" s="147" t="str">
        <x:v>Exact WS RATES.pdf category</x:v>
      </x:c>
      <x:c r="AH1213" s="139" t="str">
        <x:v>WS-RATES:34:25</x:v>
      </x:c>
      <x:c r="AI1213" s="146"/>
      <x:c r="AJ1213" s="146"/>
      <x:c r="AK1213" s="146"/>
      <x:c r="AL1213" s="146"/>
      <x:c r="AM1213" s="146"/>
      <x:c r="AN1213" s="147" t="str"/>
    </x:row>
    <x:row r="1214">
      <x:c r="A1214" s="139" t="str">
        <x:v>RS-001213</x:v>
      </x:c>
      <x:c r="B1214" s="147" t="str">
        <x:v>NEXT 6 INCH SCALE A</x:v>
      </x:c>
      <x:c r="C1214" s="139" t="str">
        <x:v>SCALES</x:v>
      </x:c>
      <x:c r="D1214" s="139" t="str">
        <x:v>Both</x:v>
      </x:c>
      <x:c r="E1214" s="147" t="str">
        <x:v>From initial classified workbook</x:v>
      </x:c>
      <x:c r="F1214" s="139" t="str">
        <x:v>Piece</x:v>
      </x:c>
      <x:c r="G1214" s="139"/>
      <x:c r="H1214" s="139" t="str">
        <x:v>Not stated</x:v>
      </x:c>
      <x:c r="I1214" s="139" t="str">
        <x:v>PKR</x:v>
      </x:c>
      <x:c r="J1214" s="140" t="n">
        <x:v>21</x:v>
      </x:c>
      <x:c r="K1214" s="140" t="n">
        <x:v>13.5</x:v>
      </x:c>
      <x:c r="L1214" s="140" t="n">
        <x:v>21</x:v>
      </x:c>
      <x:c r="M1214" s="140" t="n">
        <x:v>13.5</x:v>
      </x:c>
      <x:c r="N1214" s="141" t="n">
        <x:f>L1214-M1214</x:f>
        <x:v>7.5</x:v>
      </x:c>
      <x:c r="O1214" s="142" t="n">
        <x:f>IF(L1214&gt;0,N1214/L1214,"")</x:f>
        <x:v>0.35714285714285715</x:v>
      </x:c>
      <x:c r="P1214" s="142" t="n">
        <x:f>IF(M1214&gt;0,N1214/M1214,"")</x:f>
        <x:v>0.5555555555555556</x:v>
      </x:c>
      <x:c r="Q1214" s="141" t="n">
        <x:f>ROUND(L1214*(1+'Assumptions'!$B$7)/'Assumptions'!$B$9,0)*'Assumptions'!$B$9</x:f>
        <x:v>25</x:v>
      </x:c>
      <x:c r="R1214" s="141" t="n">
        <x:f>Q1214-M1214</x:f>
        <x:v>11.5</x:v>
      </x:c>
      <x:c r="S1214" s="143" t="n">
        <x:f>'Assumptions'!$B$8</x:f>
        <x:v>12</x:v>
      </x:c>
      <x:c r="T1214" s="141" t="n">
        <x:f>N1214*S1214</x:f>
        <x:v>90</x:v>
      </x:c>
      <x:c r="U1214" s="139" t="str">
        <x:v>Source Valid</x:v>
      </x:c>
      <x:c r="V1214" s="139" t="str">
        <x:v>High</x:v>
      </x:c>
      <x:c r="W1214" s="147" t="str">
        <x:v>Source wholesale and buying prices retained</x:v>
      </x:c>
      <x:c r="X1214" s="139" t="str">
        <x:v>Ready</x:v>
      </x:c>
      <x:c r="Y1214" s="144" t="b">
        <x:v>1</x:v>
      </x:c>
      <x:c r="Z1214" s="139" t="str">
        <x:v>WS RATES.pdf</x:v>
      </x:c>
      <x:c r="AA1214" s="139" t="n">
        <x:v>34</x:v>
      </x:c>
      <x:c r="AB1214" s="139" t="n">
        <x:v>26</x:v>
      </x:c>
      <x:c r="AC1214" s="139" t="str">
        <x:v>NEXT 6 INCH SCALE A</x:v>
      </x:c>
      <x:c r="AD1214" s="145" t="n">
        <x:v>21</x:v>
      </x:c>
      <x:c r="AE1214" s="147" t="str">
        <x:v>Merged across PDFs — Exact/source-linked match</x:v>
      </x:c>
      <x:c r="AF1214" s="147" t="str">
        <x:v>Exact WS RATES.pdf name</x:v>
      </x:c>
      <x:c r="AG1214" s="147" t="str">
        <x:v>Exact WS RATES.pdf category</x:v>
      </x:c>
      <x:c r="AH1214" s="139" t="str">
        <x:v>WS-RATES:34:26</x:v>
      </x:c>
      <x:c r="AI1214" s="146"/>
      <x:c r="AJ1214" s="146"/>
      <x:c r="AK1214" s="146"/>
      <x:c r="AL1214" s="146"/>
      <x:c r="AM1214" s="146"/>
      <x:c r="AN1214" s="147" t="str"/>
    </x:row>
    <x:row r="1215">
      <x:c r="A1215" s="139" t="str">
        <x:v>RS-001214</x:v>
      </x:c>
      <x:c r="B1215" s="147" t="str">
        <x:v>GIFT CARD</x:v>
      </x:c>
      <x:c r="C1215" s="139" t="str">
        <x:v>CHINA</x:v>
      </x:c>
      <x:c r="D1215" s="139" t="str">
        <x:v>Both</x:v>
      </x:c>
      <x:c r="E1215" s="147" t="str">
        <x:v>From initial classified workbook</x:v>
      </x:c>
      <x:c r="F1215" s="139" t="str">
        <x:v>Piece</x:v>
      </x:c>
      <x:c r="G1215" s="139"/>
      <x:c r="H1215" s="139" t="str">
        <x:v>Not stated</x:v>
      </x:c>
      <x:c r="I1215" s="139" t="str">
        <x:v>PKR</x:v>
      </x:c>
      <x:c r="J1215" s="140" t="n">
        <x:v>32</x:v>
      </x:c>
      <x:c r="K1215" s="140" t="n">
        <x:v>25</x:v>
      </x:c>
      <x:c r="L1215" s="140" t="n">
        <x:v>32</x:v>
      </x:c>
      <x:c r="M1215" s="140" t="n">
        <x:v>25</x:v>
      </x:c>
      <x:c r="N1215" s="141" t="n">
        <x:f>L1215-M1215</x:f>
        <x:v>7</x:v>
      </x:c>
      <x:c r="O1215" s="142" t="n">
        <x:f>IF(L1215&gt;0,N1215/L1215,"")</x:f>
        <x:v>0.21875</x:v>
      </x:c>
      <x:c r="P1215" s="142" t="n">
        <x:f>IF(M1215&gt;0,N1215/M1215,"")</x:f>
        <x:v>0.28</x:v>
      </x:c>
      <x:c r="Q1215" s="141" t="n">
        <x:f>ROUND(L1215*(1+'Assumptions'!$B$7)/'Assumptions'!$B$9,0)*'Assumptions'!$B$9</x:f>
        <x:v>35</x:v>
      </x:c>
      <x:c r="R1215" s="141" t="n">
        <x:f>Q1215-M1215</x:f>
        <x:v>10</x:v>
      </x:c>
      <x:c r="S1215" s="143" t="n">
        <x:f>'Assumptions'!$B$8</x:f>
        <x:v>12</x:v>
      </x:c>
      <x:c r="T1215" s="141" t="n">
        <x:f>N1215*S1215</x:f>
        <x:v>84</x:v>
      </x:c>
      <x:c r="U1215" s="139" t="str">
        <x:v>Source Valid</x:v>
      </x:c>
      <x:c r="V1215" s="139" t="str">
        <x:v>High</x:v>
      </x:c>
      <x:c r="W1215" s="147" t="str">
        <x:v>Source wholesale and buying prices retained</x:v>
      </x:c>
      <x:c r="X1215" s="139" t="str">
        <x:v>Ready</x:v>
      </x:c>
      <x:c r="Y1215" s="144" t="b">
        <x:v>1</x:v>
      </x:c>
      <x:c r="Z1215" s="139" t="str">
        <x:v>WS RATES.pdf</x:v>
      </x:c>
      <x:c r="AA1215" s="139" t="n">
        <x:v>34</x:v>
      </x:c>
      <x:c r="AB1215" s="139" t="n">
        <x:v>27</x:v>
      </x:c>
      <x:c r="AC1215" s="139" t="str">
        <x:v>GIFT CARD</x:v>
      </x:c>
      <x:c r="AD1215" s="145" t="n">
        <x:v>32</x:v>
      </x:c>
      <x:c r="AE1215" s="147" t="str">
        <x:v>Merged across PDFs — Exact/source-linked match</x:v>
      </x:c>
      <x:c r="AF1215" s="147" t="str">
        <x:v>Exact WS RATES.pdf name</x:v>
      </x:c>
      <x:c r="AG1215" s="147" t="str">
        <x:v>Exact WS RATES.pdf category</x:v>
      </x:c>
      <x:c r="AH1215" s="139" t="str">
        <x:v>WS-RATES:34:27</x:v>
      </x:c>
      <x:c r="AI1215" s="146"/>
      <x:c r="AJ1215" s="146"/>
      <x:c r="AK1215" s="146"/>
      <x:c r="AL1215" s="146"/>
      <x:c r="AM1215" s="146"/>
      <x:c r="AN1215" s="147" t="str"/>
    </x:row>
    <x:row r="1216">
      <x:c r="A1216" s="139" t="str">
        <x:v>RS-001215</x:v>
      </x:c>
      <x:c r="B1216" s="147" t="str">
        <x:v>WATER COLOUR LOCAL</x:v>
      </x:c>
      <x:c r="C1216" s="139" t="str">
        <x:v>WATER COLORS</x:v>
      </x:c>
      <x:c r="D1216" s="139" t="str">
        <x:v>Both</x:v>
      </x:c>
      <x:c r="E1216" s="147" t="str">
        <x:v>From initial classified workbook</x:v>
      </x:c>
      <x:c r="F1216" s="139" t="str">
        <x:v>Piece</x:v>
      </x:c>
      <x:c r="G1216" s="139"/>
      <x:c r="H1216" s="139" t="str">
        <x:v>Not stated</x:v>
      </x:c>
      <x:c r="I1216" s="139" t="str">
        <x:v>PKR</x:v>
      </x:c>
      <x:c r="J1216" s="140" t="n">
        <x:v>18.34</x:v>
      </x:c>
      <x:c r="K1216" s="140" t="n">
        <x:v>17</x:v>
      </x:c>
      <x:c r="L1216" s="140" t="n">
        <x:v>18.34</x:v>
      </x:c>
      <x:c r="M1216" s="140" t="n">
        <x:v>17</x:v>
      </x:c>
      <x:c r="N1216" s="141" t="n">
        <x:f>L1216-M1216</x:f>
        <x:v>1.3399999999999999</x:v>
      </x:c>
      <x:c r="O1216" s="142" t="n">
        <x:f>IF(L1216&gt;0,N1216/L1216,"")</x:f>
        <x:v>0.07306434023991275</x:v>
      </x:c>
      <x:c r="P1216" s="142" t="n">
        <x:f>IF(M1216&gt;0,N1216/M1216,"")</x:f>
        <x:v>0.0788235294117647</x:v>
      </x:c>
      <x:c r="Q1216" s="141" t="n">
        <x:f>ROUND(L1216*(1+'Assumptions'!$B$7)/'Assumptions'!$B$9,0)*'Assumptions'!$B$9</x:f>
        <x:v>20</x:v>
      </x:c>
      <x:c r="R1216" s="141" t="n">
        <x:f>Q1216-M1216</x:f>
        <x:v>3</x:v>
      </x:c>
      <x:c r="S1216" s="143" t="n">
        <x:f>'Assumptions'!$B$8</x:f>
        <x:v>12</x:v>
      </x:c>
      <x:c r="T1216" s="141" t="n">
        <x:f>N1216*S1216</x:f>
        <x:v>16.08</x:v>
      </x:c>
      <x:c r="U1216" s="139" t="str">
        <x:v>Source Valid</x:v>
      </x:c>
      <x:c r="V1216" s="139" t="str">
        <x:v>High</x:v>
      </x:c>
      <x:c r="W1216" s="147" t="str">
        <x:v>Source wholesale and buying prices retained</x:v>
      </x:c>
      <x:c r="X1216" s="139" t="str">
        <x:v>Ready</x:v>
      </x:c>
      <x:c r="Y1216" s="144" t="b">
        <x:v>1</x:v>
      </x:c>
      <x:c r="Z1216" s="139" t="str">
        <x:v>WS RATES.pdf</x:v>
      </x:c>
      <x:c r="AA1216" s="139" t="n">
        <x:v>34</x:v>
      </x:c>
      <x:c r="AB1216" s="139" t="n">
        <x:v>28</x:v>
      </x:c>
      <x:c r="AC1216" s="139" t="str">
        <x:v>WATER COLOUR LOCAL</x:v>
      </x:c>
      <x:c r="AD1216" s="145" t="n">
        <x:v>18.34</x:v>
      </x:c>
      <x:c r="AE1216" s="147" t="str">
        <x:v>Merged across PDFs — Exact/source-linked match</x:v>
      </x:c>
      <x:c r="AF1216" s="147" t="str">
        <x:v>Exact WS RATES.pdf name</x:v>
      </x:c>
      <x:c r="AG1216" s="147" t="str">
        <x:v>Exact WS RATES.pdf category</x:v>
      </x:c>
      <x:c r="AH1216" s="139" t="str">
        <x:v>WS-RATES:34:28</x:v>
      </x:c>
      <x:c r="AI1216" s="146"/>
      <x:c r="AJ1216" s="146"/>
      <x:c r="AK1216" s="146"/>
      <x:c r="AL1216" s="146"/>
      <x:c r="AM1216" s="146"/>
      <x:c r="AN1216" s="147" t="str"/>
    </x:row>
    <x:row r="1217">
      <x:c r="A1217" s="139" t="str">
        <x:v>RS-001216</x:v>
      </x:c>
      <x:c r="B1217" s="147" t="str">
        <x:v>ZIP FILE</x:v>
      </x:c>
      <x:c r="C1217" s="139" t="str">
        <x:v>FILE</x:v>
      </x:c>
      <x:c r="D1217" s="139" t="str">
        <x:v>Both</x:v>
      </x:c>
      <x:c r="E1217" s="147" t="str">
        <x:v>From initial classified workbook</x:v>
      </x:c>
      <x:c r="F1217" s="139" t="str">
        <x:v>Piece</x:v>
      </x:c>
      <x:c r="G1217" s="139"/>
      <x:c r="H1217" s="139" t="str">
        <x:v>Not stated</x:v>
      </x:c>
      <x:c r="I1217" s="139" t="str">
        <x:v>PKR</x:v>
      </x:c>
      <x:c r="J1217" s="140" t="n">
        <x:v>150</x:v>
      </x:c>
      <x:c r="K1217" s="140" t="n">
        <x:v>130</x:v>
      </x:c>
      <x:c r="L1217" s="140" t="n">
        <x:v>150</x:v>
      </x:c>
      <x:c r="M1217" s="140" t="n">
        <x:v>130</x:v>
      </x:c>
      <x:c r="N1217" s="141" t="n">
        <x:f>L1217-M1217</x:f>
        <x:v>20</x:v>
      </x:c>
      <x:c r="O1217" s="142" t="n">
        <x:f>IF(L1217&gt;0,N1217/L1217,"")</x:f>
        <x:v>0.13333333333333333</x:v>
      </x:c>
      <x:c r="P1217" s="142" t="n">
        <x:f>IF(M1217&gt;0,N1217/M1217,"")</x:f>
        <x:v>0.15384615384615385</x:v>
      </x:c>
      <x:c r="Q1217" s="141" t="n">
        <x:f>ROUND(L1217*(1+'Assumptions'!$B$7)/'Assumptions'!$B$9,0)*'Assumptions'!$B$9</x:f>
        <x:v>165</x:v>
      </x:c>
      <x:c r="R1217" s="141" t="n">
        <x:f>Q1217-M1217</x:f>
        <x:v>35</x:v>
      </x:c>
      <x:c r="S1217" s="143" t="n">
        <x:f>'Assumptions'!$B$8</x:f>
        <x:v>12</x:v>
      </x:c>
      <x:c r="T1217" s="141" t="n">
        <x:f>N1217*S1217</x:f>
        <x:v>240</x:v>
      </x:c>
      <x:c r="U1217" s="139" t="str">
        <x:v>Source Valid</x:v>
      </x:c>
      <x:c r="V1217" s="139" t="str">
        <x:v>High</x:v>
      </x:c>
      <x:c r="W1217" s="147" t="str">
        <x:v>Source wholesale and buying prices retained</x:v>
      </x:c>
      <x:c r="X1217" s="139" t="str">
        <x:v>Ready</x:v>
      </x:c>
      <x:c r="Y1217" s="144" t="b">
        <x:v>1</x:v>
      </x:c>
      <x:c r="Z1217" s="139" t="str">
        <x:v>WS RATES.pdf</x:v>
      </x:c>
      <x:c r="AA1217" s="139" t="n">
        <x:v>34</x:v>
      </x:c>
      <x:c r="AB1217" s="139" t="n">
        <x:v>29</x:v>
      </x:c>
      <x:c r="AC1217" s="139" t="str">
        <x:v>ZIP FILE</x:v>
      </x:c>
      <x:c r="AD1217" s="145" t="n">
        <x:v>150</x:v>
      </x:c>
      <x:c r="AE1217" s="147" t="str">
        <x:v>Merged across PDFs — Exact/source-linked match</x:v>
      </x:c>
      <x:c r="AF1217" s="147" t="str">
        <x:v>Exact WS RATES.pdf name</x:v>
      </x:c>
      <x:c r="AG1217" s="147" t="str">
        <x:v>Exact WS RATES.pdf category</x:v>
      </x:c>
      <x:c r="AH1217" s="139" t="str">
        <x:v>WS-RATES:34:29</x:v>
      </x:c>
      <x:c r="AI1217" s="146"/>
      <x:c r="AJ1217" s="146"/>
      <x:c r="AK1217" s="146"/>
      <x:c r="AL1217" s="146"/>
      <x:c r="AM1217" s="146"/>
      <x:c r="AN1217" s="147" t="str"/>
    </x:row>
    <x:row r="1218">
      <x:c r="A1218" s="139" t="str">
        <x:v>RS-001217</x:v>
      </x:c>
      <x:c r="B1218" s="147" t="str">
        <x:v>CHINA COMPASS(1PCS)</x:v>
      </x:c>
      <x:c r="C1218" s="139" t="str">
        <x:v>COMPASS</x:v>
      </x:c>
      <x:c r="D1218" s="139" t="str">
        <x:v>Both</x:v>
      </x:c>
      <x:c r="E1218" s="147" t="str">
        <x:v>From initial classified workbook</x:v>
      </x:c>
      <x:c r="F1218" s="139" t="str">
        <x:v>Piece</x:v>
      </x:c>
      <x:c r="G1218" s="139" t="n">
        <x:v>1</x:v>
      </x:c>
      <x:c r="H1218" s="139" t="str">
        <x:v>Parsed from product name</x:v>
      </x:c>
      <x:c r="I1218" s="139" t="str">
        <x:v>PKR</x:v>
      </x:c>
      <x:c r="J1218" s="140" t="n">
        <x:v>20</x:v>
      </x:c>
      <x:c r="K1218" s="140" t="n">
        <x:v>18</x:v>
      </x:c>
      <x:c r="L1218" s="140" t="n">
        <x:v>20</x:v>
      </x:c>
      <x:c r="M1218" s="140" t="n">
        <x:v>18</x:v>
      </x:c>
      <x:c r="N1218" s="141" t="n">
        <x:f>L1218-M1218</x:f>
        <x:v>2</x:v>
      </x:c>
      <x:c r="O1218" s="142" t="n">
        <x:f>IF(L1218&gt;0,N1218/L1218,"")</x:f>
        <x:v>0.1</x:v>
      </x:c>
      <x:c r="P1218" s="142" t="n">
        <x:f>IF(M1218&gt;0,N1218/M1218,"")</x:f>
        <x:v>0.1111111111111111</x:v>
      </x:c>
      <x:c r="Q1218" s="141" t="n">
        <x:f>ROUND(L1218*(1+'Assumptions'!$B$7)/'Assumptions'!$B$9,0)*'Assumptions'!$B$9</x:f>
        <x:v>20</x:v>
      </x:c>
      <x:c r="R1218" s="141" t="n">
        <x:f>Q1218-M1218</x:f>
        <x:v>2</x:v>
      </x:c>
      <x:c r="S1218" s="143" t="n">
        <x:f>'Assumptions'!$B$8</x:f>
        <x:v>12</x:v>
      </x:c>
      <x:c r="T1218" s="141" t="n">
        <x:f>N1218*S1218</x:f>
        <x:v>24</x:v>
      </x:c>
      <x:c r="U1218" s="139" t="str">
        <x:v>Source Valid</x:v>
      </x:c>
      <x:c r="V1218" s="139" t="str">
        <x:v>High</x:v>
      </x:c>
      <x:c r="W1218" s="147" t="str">
        <x:v>Source wholesale and buying prices retained</x:v>
      </x:c>
      <x:c r="X1218" s="139" t="str">
        <x:v>Ready</x:v>
      </x:c>
      <x:c r="Y1218" s="144" t="b">
        <x:v>1</x:v>
      </x:c>
      <x:c r="Z1218" s="139" t="str">
        <x:v>WS RATES.pdf</x:v>
      </x:c>
      <x:c r="AA1218" s="139" t="n">
        <x:v>34</x:v>
      </x:c>
      <x:c r="AB1218" s="139" t="n">
        <x:v>30</x:v>
      </x:c>
      <x:c r="AC1218" s="139" t="str">
        <x:v>CHINA COMPASS(1PCS)</x:v>
      </x:c>
      <x:c r="AD1218" s="145" t="n">
        <x:v>20</x:v>
      </x:c>
      <x:c r="AE1218" s="147" t="str">
        <x:v>Merged across PDFs — Exact/source-linked match</x:v>
      </x:c>
      <x:c r="AF1218" s="147" t="str">
        <x:v>Exact WS RATES.pdf name</x:v>
      </x:c>
      <x:c r="AG1218" s="147" t="str">
        <x:v>Exact WS RATES.pdf category</x:v>
      </x:c>
      <x:c r="AH1218" s="139" t="str">
        <x:v>WS-RATES:34:30</x:v>
      </x:c>
      <x:c r="AI1218" s="146"/>
      <x:c r="AJ1218" s="146"/>
      <x:c r="AK1218" s="146"/>
      <x:c r="AL1218" s="146"/>
      <x:c r="AM1218" s="146"/>
      <x:c r="AN1218" s="147" t="str"/>
    </x:row>
    <x:row r="1219">
      <x:c r="A1219" s="139" t="str">
        <x:v>RS-001218</x:v>
      </x:c>
      <x:c r="B1219" s="147" t="str">
        <x:v>GIFT RIBBON S</x:v>
      </x:c>
      <x:c r="C1219" s="139" t="str">
        <x:v>CHINA</x:v>
      </x:c>
      <x:c r="D1219" s="139" t="str">
        <x:v>Both</x:v>
      </x:c>
      <x:c r="E1219" s="147" t="str">
        <x:v>From initial classified workbook</x:v>
      </x:c>
      <x:c r="F1219" s="139" t="str">
        <x:v>Piece</x:v>
      </x:c>
      <x:c r="G1219" s="139"/>
      <x:c r="H1219" s="139" t="str">
        <x:v>Not stated</x:v>
      </x:c>
      <x:c r="I1219" s="139" t="str">
        <x:v>PKR</x:v>
      </x:c>
      <x:c r="J1219" s="140" t="n">
        <x:v>30</x:v>
      </x:c>
      <x:c r="K1219" s="140" t="n">
        <x:v>20</x:v>
      </x:c>
      <x:c r="L1219" s="140" t="n">
        <x:v>30</x:v>
      </x:c>
      <x:c r="M1219" s="140" t="n">
        <x:v>20</x:v>
      </x:c>
      <x:c r="N1219" s="141" t="n">
        <x:f>L1219-M1219</x:f>
        <x:v>10</x:v>
      </x:c>
      <x:c r="O1219" s="142" t="n">
        <x:f>IF(L1219&gt;0,N1219/L1219,"")</x:f>
        <x:v>0.3333333333333333</x:v>
      </x:c>
      <x:c r="P1219" s="142" t="n">
        <x:f>IF(M1219&gt;0,N1219/M1219,"")</x:f>
        <x:v>0.5</x:v>
      </x:c>
      <x:c r="Q1219" s="141" t="n">
        <x:f>ROUND(L1219*(1+'Assumptions'!$B$7)/'Assumptions'!$B$9,0)*'Assumptions'!$B$9</x:f>
        <x:v>35</x:v>
      </x:c>
      <x:c r="R1219" s="141" t="n">
        <x:f>Q1219-M1219</x:f>
        <x:v>15</x:v>
      </x:c>
      <x:c r="S1219" s="143" t="n">
        <x:f>'Assumptions'!$B$8</x:f>
        <x:v>12</x:v>
      </x:c>
      <x:c r="T1219" s="141" t="n">
        <x:f>N1219*S1219</x:f>
        <x:v>120</x:v>
      </x:c>
      <x:c r="U1219" s="139" t="str">
        <x:v>Source Valid</x:v>
      </x:c>
      <x:c r="V1219" s="139" t="str">
        <x:v>High</x:v>
      </x:c>
      <x:c r="W1219" s="147" t="str">
        <x:v>Source wholesale and buying prices retained</x:v>
      </x:c>
      <x:c r="X1219" s="139" t="str">
        <x:v>Ready</x:v>
      </x:c>
      <x:c r="Y1219" s="144" t="b">
        <x:v>1</x:v>
      </x:c>
      <x:c r="Z1219" s="139" t="str">
        <x:v>WS RATES.pdf</x:v>
      </x:c>
      <x:c r="AA1219" s="139" t="n">
        <x:v>34</x:v>
      </x:c>
      <x:c r="AB1219" s="139" t="n">
        <x:v>31</x:v>
      </x:c>
      <x:c r="AC1219" s="139" t="str">
        <x:v>GIFT RIBBON S</x:v>
      </x:c>
      <x:c r="AD1219" s="145" t="n">
        <x:v>30</x:v>
      </x:c>
      <x:c r="AE1219" s="147" t="str">
        <x:v>Merged across PDFs — Exact/source-linked match</x:v>
      </x:c>
      <x:c r="AF1219" s="147" t="str">
        <x:v>Exact WS RATES.pdf name</x:v>
      </x:c>
      <x:c r="AG1219" s="147" t="str">
        <x:v>Exact WS RATES.pdf category</x:v>
      </x:c>
      <x:c r="AH1219" s="139" t="str">
        <x:v>WS-RATES:34:31</x:v>
      </x:c>
      <x:c r="AI1219" s="146"/>
      <x:c r="AJ1219" s="146"/>
      <x:c r="AK1219" s="146"/>
      <x:c r="AL1219" s="146"/>
      <x:c r="AM1219" s="146"/>
      <x:c r="AN1219" s="147" t="str"/>
    </x:row>
    <x:row r="1220">
      <x:c r="A1220" s="139" t="str">
        <x:v>RS-001219</x:v>
      </x:c>
      <x:c r="B1220" s="147" t="str">
        <x:v>GIFT RIBBON M</x:v>
      </x:c>
      <x:c r="C1220" s="139" t="str">
        <x:v>CHINA</x:v>
      </x:c>
      <x:c r="D1220" s="139" t="str">
        <x:v>Both</x:v>
      </x:c>
      <x:c r="E1220" s="147" t="str">
        <x:v>From initial classified workbook</x:v>
      </x:c>
      <x:c r="F1220" s="139" t="str">
        <x:v>Piece</x:v>
      </x:c>
      <x:c r="G1220" s="139"/>
      <x:c r="H1220" s="139" t="str">
        <x:v>Not stated</x:v>
      </x:c>
      <x:c r="I1220" s="139" t="str">
        <x:v>PKR</x:v>
      </x:c>
      <x:c r="J1220" s="140" t="n">
        <x:v>40</x:v>
      </x:c>
      <x:c r="K1220" s="140" t="n">
        <x:v>30</x:v>
      </x:c>
      <x:c r="L1220" s="140" t="n">
        <x:v>40</x:v>
      </x:c>
      <x:c r="M1220" s="140" t="n">
        <x:v>30</x:v>
      </x:c>
      <x:c r="N1220" s="141" t="n">
        <x:f>L1220-M1220</x:f>
        <x:v>10</x:v>
      </x:c>
      <x:c r="O1220" s="142" t="n">
        <x:f>IF(L1220&gt;0,N1220/L1220,"")</x:f>
        <x:v>0.25</x:v>
      </x:c>
      <x:c r="P1220" s="142" t="n">
        <x:f>IF(M1220&gt;0,N1220/M1220,"")</x:f>
        <x:v>0.3333333333333333</x:v>
      </x:c>
      <x:c r="Q1220" s="141" t="n">
        <x:f>ROUND(L1220*(1+'Assumptions'!$B$7)/'Assumptions'!$B$9,0)*'Assumptions'!$B$9</x:f>
        <x:v>45</x:v>
      </x:c>
      <x:c r="R1220" s="141" t="n">
        <x:f>Q1220-M1220</x:f>
        <x:v>15</x:v>
      </x:c>
      <x:c r="S1220" s="143" t="n">
        <x:f>'Assumptions'!$B$8</x:f>
        <x:v>12</x:v>
      </x:c>
      <x:c r="T1220" s="141" t="n">
        <x:f>N1220*S1220</x:f>
        <x:v>120</x:v>
      </x:c>
      <x:c r="U1220" s="139" t="str">
        <x:v>Source Valid</x:v>
      </x:c>
      <x:c r="V1220" s="139" t="str">
        <x:v>High</x:v>
      </x:c>
      <x:c r="W1220" s="147" t="str">
        <x:v>Source wholesale and buying prices retained</x:v>
      </x:c>
      <x:c r="X1220" s="139" t="str">
        <x:v>Ready</x:v>
      </x:c>
      <x:c r="Y1220" s="144" t="b">
        <x:v>1</x:v>
      </x:c>
      <x:c r="Z1220" s="139" t="str">
        <x:v>WS RATES.pdf</x:v>
      </x:c>
      <x:c r="AA1220" s="139" t="n">
        <x:v>34</x:v>
      </x:c>
      <x:c r="AB1220" s="139" t="n">
        <x:v>32</x:v>
      </x:c>
      <x:c r="AC1220" s="139" t="str">
        <x:v>GIFT RIBBON M</x:v>
      </x:c>
      <x:c r="AD1220" s="145" t="n">
        <x:v>40</x:v>
      </x:c>
      <x:c r="AE1220" s="147" t="str">
        <x:v>Merged across PDFs — Exact/source-linked match</x:v>
      </x:c>
      <x:c r="AF1220" s="147" t="str">
        <x:v>Exact WS RATES.pdf name</x:v>
      </x:c>
      <x:c r="AG1220" s="147" t="str">
        <x:v>Exact WS RATES.pdf category</x:v>
      </x:c>
      <x:c r="AH1220" s="139" t="str">
        <x:v>WS-RATES:34:32</x:v>
      </x:c>
      <x:c r="AI1220" s="146"/>
      <x:c r="AJ1220" s="146"/>
      <x:c r="AK1220" s="146"/>
      <x:c r="AL1220" s="146"/>
      <x:c r="AM1220" s="146"/>
      <x:c r="AN1220" s="147" t="str"/>
    </x:row>
    <x:row r="1221">
      <x:c r="A1221" s="139" t="str">
        <x:v>RS-001220</x:v>
      </x:c>
      <x:c r="B1221" s="147" t="str">
        <x:v>CHINA COLOUR 6 HALF</x:v>
      </x:c>
      <x:c r="C1221" s="139" t="str">
        <x:v>PENCIL COLOR</x:v>
      </x:c>
      <x:c r="D1221" s="139" t="str">
        <x:v>Both</x:v>
      </x:c>
      <x:c r="E1221" s="147" t="str">
        <x:v>From initial classified workbook</x:v>
      </x:c>
      <x:c r="F1221" s="139" t="str">
        <x:v>Piece</x:v>
      </x:c>
      <x:c r="G1221" s="139"/>
      <x:c r="H1221" s="139" t="str">
        <x:v>Not stated</x:v>
      </x:c>
      <x:c r="I1221" s="139" t="str">
        <x:v>PKR</x:v>
      </x:c>
      <x:c r="J1221" s="140" t="n">
        <x:v>28</x:v>
      </x:c>
      <x:c r="K1221" s="140" t="n">
        <x:v>25</x:v>
      </x:c>
      <x:c r="L1221" s="140" t="n">
        <x:v>28</x:v>
      </x:c>
      <x:c r="M1221" s="140" t="n">
        <x:v>25</x:v>
      </x:c>
      <x:c r="N1221" s="141" t="n">
        <x:f>L1221-M1221</x:f>
        <x:v>3</x:v>
      </x:c>
      <x:c r="O1221" s="142" t="n">
        <x:f>IF(L1221&gt;0,N1221/L1221,"")</x:f>
        <x:v>0.10714285714285714</x:v>
      </x:c>
      <x:c r="P1221" s="142" t="n">
        <x:f>IF(M1221&gt;0,N1221/M1221,"")</x:f>
        <x:v>0.12</x:v>
      </x:c>
      <x:c r="Q1221" s="141" t="n">
        <x:f>ROUND(L1221*(1+'Assumptions'!$B$7)/'Assumptions'!$B$9,0)*'Assumptions'!$B$9</x:f>
        <x:v>30</x:v>
      </x:c>
      <x:c r="R1221" s="141" t="n">
        <x:f>Q1221-M1221</x:f>
        <x:v>5</x:v>
      </x:c>
      <x:c r="S1221" s="143" t="n">
        <x:f>'Assumptions'!$B$8</x:f>
        <x:v>12</x:v>
      </x:c>
      <x:c r="T1221" s="141" t="n">
        <x:f>N1221*S1221</x:f>
        <x:v>36</x:v>
      </x:c>
      <x:c r="U1221" s="139" t="str">
        <x:v>Source Valid</x:v>
      </x:c>
      <x:c r="V1221" s="139" t="str">
        <x:v>High</x:v>
      </x:c>
      <x:c r="W1221" s="147" t="str">
        <x:v>Source wholesale and buying prices retained</x:v>
      </x:c>
      <x:c r="X1221" s="139" t="str">
        <x:v>Ready</x:v>
      </x:c>
      <x:c r="Y1221" s="144" t="b">
        <x:v>1</x:v>
      </x:c>
      <x:c r="Z1221" s="139" t="str">
        <x:v>WS RATES.pdf</x:v>
      </x:c>
      <x:c r="AA1221" s="139" t="n">
        <x:v>34</x:v>
      </x:c>
      <x:c r="AB1221" s="139" t="n">
        <x:v>33</x:v>
      </x:c>
      <x:c r="AC1221" s="139" t="str">
        <x:v>CHINA COLOUR 6 HALF</x:v>
      </x:c>
      <x:c r="AD1221" s="145" t="n">
        <x:v>28</x:v>
      </x:c>
      <x:c r="AE1221" s="147" t="str">
        <x:v>Merged across PDFs — Exact/source-linked match</x:v>
      </x:c>
      <x:c r="AF1221" s="147" t="str">
        <x:v>Exact WS RATES.pdf name</x:v>
      </x:c>
      <x:c r="AG1221" s="147" t="str">
        <x:v>Exact WS RATES.pdf category</x:v>
      </x:c>
      <x:c r="AH1221" s="139" t="str">
        <x:v>WS-RATES:34:33</x:v>
      </x:c>
      <x:c r="AI1221" s="146"/>
      <x:c r="AJ1221" s="146"/>
      <x:c r="AK1221" s="146"/>
      <x:c r="AL1221" s="146"/>
      <x:c r="AM1221" s="146"/>
      <x:c r="AN1221" s="147" t="str"/>
    </x:row>
    <x:row r="1222">
      <x:c r="A1222" s="139" t="str">
        <x:v>RS-001221</x:v>
      </x:c>
      <x:c r="B1222" s="147" t="str">
        <x:v>GIFT RIBBON L</x:v>
      </x:c>
      <x:c r="C1222" s="139" t="str">
        <x:v>CHINA</x:v>
      </x:c>
      <x:c r="D1222" s="139" t="str">
        <x:v>Both</x:v>
      </x:c>
      <x:c r="E1222" s="147" t="str">
        <x:v>From initial classified workbook</x:v>
      </x:c>
      <x:c r="F1222" s="139" t="str">
        <x:v>Piece</x:v>
      </x:c>
      <x:c r="G1222" s="139"/>
      <x:c r="H1222" s="139" t="str">
        <x:v>Not stated</x:v>
      </x:c>
      <x:c r="I1222" s="139" t="str">
        <x:v>PKR</x:v>
      </x:c>
      <x:c r="J1222" s="140" t="n">
        <x:v>50</x:v>
      </x:c>
      <x:c r="K1222" s="140" t="n">
        <x:v>40</x:v>
      </x:c>
      <x:c r="L1222" s="140" t="n">
        <x:v>50</x:v>
      </x:c>
      <x:c r="M1222" s="140" t="n">
        <x:v>40</x:v>
      </x:c>
      <x:c r="N1222" s="141" t="n">
        <x:f>L1222-M1222</x:f>
        <x:v>10</x:v>
      </x:c>
      <x:c r="O1222" s="142" t="n">
        <x:f>IF(L1222&gt;0,N1222/L1222,"")</x:f>
        <x:v>0.2</x:v>
      </x:c>
      <x:c r="P1222" s="142" t="n">
        <x:f>IF(M1222&gt;0,N1222/M1222,"")</x:f>
        <x:v>0.25</x:v>
      </x:c>
      <x:c r="Q1222" s="141" t="n">
        <x:f>ROUND(L1222*(1+'Assumptions'!$B$7)/'Assumptions'!$B$9,0)*'Assumptions'!$B$9</x:f>
        <x:v>55</x:v>
      </x:c>
      <x:c r="R1222" s="141" t="n">
        <x:f>Q1222-M1222</x:f>
        <x:v>15</x:v>
      </x:c>
      <x:c r="S1222" s="143" t="n">
        <x:f>'Assumptions'!$B$8</x:f>
        <x:v>12</x:v>
      </x:c>
      <x:c r="T1222" s="141" t="n">
        <x:f>N1222*S1222</x:f>
        <x:v>120</x:v>
      </x:c>
      <x:c r="U1222" s="139" t="str">
        <x:v>Source Valid</x:v>
      </x:c>
      <x:c r="V1222" s="139" t="str">
        <x:v>High</x:v>
      </x:c>
      <x:c r="W1222" s="147" t="str">
        <x:v>Source wholesale and buying prices retained</x:v>
      </x:c>
      <x:c r="X1222" s="139" t="str">
        <x:v>Ready</x:v>
      </x:c>
      <x:c r="Y1222" s="144" t="b">
        <x:v>1</x:v>
      </x:c>
      <x:c r="Z1222" s="139" t="str">
        <x:v>WS RATES.pdf</x:v>
      </x:c>
      <x:c r="AA1222" s="139" t="n">
        <x:v>34</x:v>
      </x:c>
      <x:c r="AB1222" s="139" t="n">
        <x:v>34</x:v>
      </x:c>
      <x:c r="AC1222" s="139" t="str">
        <x:v>GIFT RIBBON L</x:v>
      </x:c>
      <x:c r="AD1222" s="145" t="n">
        <x:v>50</x:v>
      </x:c>
      <x:c r="AE1222" s="147" t="str">
        <x:v>Merged across PDFs — Exact/source-linked match</x:v>
      </x:c>
      <x:c r="AF1222" s="147" t="str">
        <x:v>Exact WS RATES.pdf name</x:v>
      </x:c>
      <x:c r="AG1222" s="147" t="str">
        <x:v>Exact WS RATES.pdf category</x:v>
      </x:c>
      <x:c r="AH1222" s="139" t="str">
        <x:v>WS-RATES:34:34</x:v>
      </x:c>
      <x:c r="AI1222" s="146"/>
      <x:c r="AJ1222" s="146"/>
      <x:c r="AK1222" s="146"/>
      <x:c r="AL1222" s="146"/>
      <x:c r="AM1222" s="146"/>
      <x:c r="AN1222" s="147" t="str"/>
    </x:row>
    <x:row r="1223">
      <x:c r="A1223" s="139" t="str">
        <x:v>RS-001222</x:v>
      </x:c>
      <x:c r="B1223" s="147" t="str">
        <x:v>OREO D SET SQUARE(1PCS)</x:v>
      </x:c>
      <x:c r="C1223" s="139" t="str">
        <x:v>D-SET SQARE</x:v>
      </x:c>
      <x:c r="D1223" s="139" t="str">
        <x:v>Both</x:v>
      </x:c>
      <x:c r="E1223" s="147" t="str">
        <x:v>From initial classified workbook</x:v>
      </x:c>
      <x:c r="F1223" s="139" t="str">
        <x:v>Set</x:v>
      </x:c>
      <x:c r="G1223" s="139" t="n">
        <x:v>1</x:v>
      </x:c>
      <x:c r="H1223" s="139" t="str">
        <x:v>Parsed from product name</x:v>
      </x:c>
      <x:c r="I1223" s="139" t="str">
        <x:v>PKR</x:v>
      </x:c>
      <x:c r="J1223" s="140" t="n">
        <x:v>42</x:v>
      </x:c>
      <x:c r="K1223" s="140" t="n">
        <x:v>37</x:v>
      </x:c>
      <x:c r="L1223" s="140" t="n">
        <x:v>42</x:v>
      </x:c>
      <x:c r="M1223" s="140" t="n">
        <x:v>37</x:v>
      </x:c>
      <x:c r="N1223" s="141" t="n">
        <x:f>L1223-M1223</x:f>
        <x:v>5</x:v>
      </x:c>
      <x:c r="O1223" s="142" t="n">
        <x:f>IF(L1223&gt;0,N1223/L1223,"")</x:f>
        <x:v>0.11904761904761904</x:v>
      </x:c>
      <x:c r="P1223" s="142" t="n">
        <x:f>IF(M1223&gt;0,N1223/M1223,"")</x:f>
        <x:v>0.13513513513513514</x:v>
      </x:c>
      <x:c r="Q1223" s="141" t="n">
        <x:f>ROUND(L1223*(1+'Assumptions'!$B$7)/'Assumptions'!$B$9,0)*'Assumptions'!$B$9</x:f>
        <x:v>45</x:v>
      </x:c>
      <x:c r="R1223" s="141" t="n">
        <x:f>Q1223-M1223</x:f>
        <x:v>8</x:v>
      </x:c>
      <x:c r="S1223" s="143" t="n">
        <x:f>'Assumptions'!$B$8</x:f>
        <x:v>12</x:v>
      </x:c>
      <x:c r="T1223" s="141" t="n">
        <x:f>N1223*S1223</x:f>
        <x:v>60</x:v>
      </x:c>
      <x:c r="U1223" s="139" t="str">
        <x:v>Source Valid</x:v>
      </x:c>
      <x:c r="V1223" s="139" t="str">
        <x:v>High</x:v>
      </x:c>
      <x:c r="W1223" s="147" t="str">
        <x:v>Source wholesale and buying prices retained</x:v>
      </x:c>
      <x:c r="X1223" s="139" t="str">
        <x:v>Ready</x:v>
      </x:c>
      <x:c r="Y1223" s="144" t="b">
        <x:v>1</x:v>
      </x:c>
      <x:c r="Z1223" s="139" t="str">
        <x:v>WS RATES.pdf</x:v>
      </x:c>
      <x:c r="AA1223" s="139" t="n">
        <x:v>34</x:v>
      </x:c>
      <x:c r="AB1223" s="139" t="n">
        <x:v>35</x:v>
      </x:c>
      <x:c r="AC1223" s="139" t="str">
        <x:v>OREO D SET SQUARE(1PCS)</x:v>
      </x:c>
      <x:c r="AD1223" s="145" t="n">
        <x:v>42</x:v>
      </x:c>
      <x:c r="AE1223" s="147" t="str">
        <x:v>Merged across PDFs — Exact/source-linked match</x:v>
      </x:c>
      <x:c r="AF1223" s="147" t="str">
        <x:v>Exact WS RATES.pdf name</x:v>
      </x:c>
      <x:c r="AG1223" s="147" t="str">
        <x:v>Exact WS RATES.pdf category</x:v>
      </x:c>
      <x:c r="AH1223" s="139" t="str">
        <x:v>WS-RATES:34:35</x:v>
      </x:c>
      <x:c r="AI1223" s="146"/>
      <x:c r="AJ1223" s="146"/>
      <x:c r="AK1223" s="146"/>
      <x:c r="AL1223" s="146"/>
      <x:c r="AM1223" s="146"/>
      <x:c r="AN1223" s="147" t="str"/>
    </x:row>
    <x:row r="1224">
      <x:c r="A1224" s="139" t="str">
        <x:v>RS-001223</x:v>
      </x:c>
      <x:c r="B1224" s="147" t="str">
        <x:v>SHADI LIFAFA CARD</x:v>
      </x:c>
      <x:c r="C1224" s="139" t="str">
        <x:v>CHINA</x:v>
      </x:c>
      <x:c r="D1224" s="139" t="str">
        <x:v>Both</x:v>
      </x:c>
      <x:c r="E1224" s="147" t="str">
        <x:v>From initial classified workbook</x:v>
      </x:c>
      <x:c r="F1224" s="139" t="str">
        <x:v>Piece</x:v>
      </x:c>
      <x:c r="G1224" s="139"/>
      <x:c r="H1224" s="139" t="str">
        <x:v>Not stated</x:v>
      </x:c>
      <x:c r="I1224" s="139" t="str">
        <x:v>PKR</x:v>
      </x:c>
      <x:c r="J1224" s="140" t="n">
        <x:v>55</x:v>
      </x:c>
      <x:c r="K1224" s="140" t="n">
        <x:v>40</x:v>
      </x:c>
      <x:c r="L1224" s="140" t="n">
        <x:v>55</x:v>
      </x:c>
      <x:c r="M1224" s="140" t="n">
        <x:v>40</x:v>
      </x:c>
      <x:c r="N1224" s="141" t="n">
        <x:f>L1224-M1224</x:f>
        <x:v>15</x:v>
      </x:c>
      <x:c r="O1224" s="142" t="n">
        <x:f>IF(L1224&gt;0,N1224/L1224,"")</x:f>
        <x:v>0.2727272727272727</x:v>
      </x:c>
      <x:c r="P1224" s="142" t="n">
        <x:f>IF(M1224&gt;0,N1224/M1224,"")</x:f>
        <x:v>0.375</x:v>
      </x:c>
      <x:c r="Q1224" s="141" t="n">
        <x:f>ROUND(L1224*(1+'Assumptions'!$B$7)/'Assumptions'!$B$9,0)*'Assumptions'!$B$9</x:f>
        <x:v>60</x:v>
      </x:c>
      <x:c r="R1224" s="141" t="n">
        <x:f>Q1224-M1224</x:f>
        <x:v>20</x:v>
      </x:c>
      <x:c r="S1224" s="143" t="n">
        <x:f>'Assumptions'!$B$8</x:f>
        <x:v>12</x:v>
      </x:c>
      <x:c r="T1224" s="141" t="n">
        <x:f>N1224*S1224</x:f>
        <x:v>180</x:v>
      </x:c>
      <x:c r="U1224" s="139" t="str">
        <x:v>Source Valid</x:v>
      </x:c>
      <x:c r="V1224" s="139" t="str">
        <x:v>High</x:v>
      </x:c>
      <x:c r="W1224" s="147" t="str">
        <x:v>Source wholesale and buying prices retained</x:v>
      </x:c>
      <x:c r="X1224" s="139" t="str">
        <x:v>Ready</x:v>
      </x:c>
      <x:c r="Y1224" s="144" t="b">
        <x:v>1</x:v>
      </x:c>
      <x:c r="Z1224" s="139" t="str">
        <x:v>WS RATES.pdf</x:v>
      </x:c>
      <x:c r="AA1224" s="139" t="n">
        <x:v>34</x:v>
      </x:c>
      <x:c r="AB1224" s="139" t="n">
        <x:v>36</x:v>
      </x:c>
      <x:c r="AC1224" s="139" t="str">
        <x:v>SHADI LIFAFA CARD</x:v>
      </x:c>
      <x:c r="AD1224" s="145" t="n">
        <x:v>55</x:v>
      </x:c>
      <x:c r="AE1224" s="147" t="str">
        <x:v>Merged across PDFs — Exact/source-linked match</x:v>
      </x:c>
      <x:c r="AF1224" s="147" t="str">
        <x:v>Exact WS RATES.pdf name</x:v>
      </x:c>
      <x:c r="AG1224" s="147" t="str">
        <x:v>Exact WS RATES.pdf category</x:v>
      </x:c>
      <x:c r="AH1224" s="139" t="str">
        <x:v>WS-RATES:34:36</x:v>
      </x:c>
      <x:c r="AI1224" s="146"/>
      <x:c r="AJ1224" s="146"/>
      <x:c r="AK1224" s="146"/>
      <x:c r="AL1224" s="146"/>
      <x:c r="AM1224" s="146"/>
      <x:c r="AN1224" s="147" t="str"/>
    </x:row>
    <x:row r="1225">
      <x:c r="A1225" s="139" t="str">
        <x:v>RS-001224</x:v>
      </x:c>
      <x:c r="B1225" s="147" t="str">
        <x:v>DEER SUPER WRITER 300</x:v>
      </x:c>
      <x:c r="C1225" s="139" t="str">
        <x:v>PENCILS</x:v>
      </x:c>
      <x:c r="D1225" s="139" t="str">
        <x:v>Both</x:v>
      </x:c>
      <x:c r="E1225" s="147" t="str">
        <x:v>From initial classified workbook</x:v>
      </x:c>
      <x:c r="F1225" s="139" t="str">
        <x:v>Piece</x:v>
      </x:c>
      <x:c r="G1225" s="139"/>
      <x:c r="H1225" s="139" t="str">
        <x:v>Not stated</x:v>
      </x:c>
      <x:c r="I1225" s="139" t="str">
        <x:v>PKR</x:v>
      </x:c>
      <x:c r="J1225" s="140" t="n">
        <x:v>48</x:v>
      </x:c>
      <x:c r="K1225" s="140" t="n">
        <x:v>43</x:v>
      </x:c>
      <x:c r="L1225" s="140" t="n">
        <x:v>48</x:v>
      </x:c>
      <x:c r="M1225" s="140" t="n">
        <x:v>43</x:v>
      </x:c>
      <x:c r="N1225" s="141" t="n">
        <x:f>L1225-M1225</x:f>
        <x:v>5</x:v>
      </x:c>
      <x:c r="O1225" s="142" t="n">
        <x:f>IF(L1225&gt;0,N1225/L1225,"")</x:f>
        <x:v>0.10416666666666667</x:v>
      </x:c>
      <x:c r="P1225" s="142" t="n">
        <x:f>IF(M1225&gt;0,N1225/M1225,"")</x:f>
        <x:v>0.11627906976744186</x:v>
      </x:c>
      <x:c r="Q1225" s="141" t="n">
        <x:f>ROUND(L1225*(1+'Assumptions'!$B$7)/'Assumptions'!$B$9,0)*'Assumptions'!$B$9</x:f>
        <x:v>55</x:v>
      </x:c>
      <x:c r="R1225" s="141" t="n">
        <x:f>Q1225-M1225</x:f>
        <x:v>12</x:v>
      </x:c>
      <x:c r="S1225" s="143" t="n">
        <x:f>'Assumptions'!$B$8</x:f>
        <x:v>12</x:v>
      </x:c>
      <x:c r="T1225" s="141" t="n">
        <x:f>N1225*S1225</x:f>
        <x:v>60</x:v>
      </x:c>
      <x:c r="U1225" s="139" t="str">
        <x:v>Source Valid</x:v>
      </x:c>
      <x:c r="V1225" s="139" t="str">
        <x:v>High</x:v>
      </x:c>
      <x:c r="W1225" s="147" t="str">
        <x:v>Source wholesale and buying prices retained</x:v>
      </x:c>
      <x:c r="X1225" s="139" t="str">
        <x:v>Ready</x:v>
      </x:c>
      <x:c r="Y1225" s="144" t="b">
        <x:v>1</x:v>
      </x:c>
      <x:c r="Z1225" s="139" t="str">
        <x:v>WS RATES.pdf</x:v>
      </x:c>
      <x:c r="AA1225" s="139" t="n">
        <x:v>34</x:v>
      </x:c>
      <x:c r="AB1225" s="139" t="n">
        <x:v>37</x:v>
      </x:c>
      <x:c r="AC1225" s="139" t="str">
        <x:v>DEER SUPER WRITER 300</x:v>
      </x:c>
      <x:c r="AD1225" s="145" t="n">
        <x:v>48</x:v>
      </x:c>
      <x:c r="AE1225" s="147" t="str">
        <x:v>Merged across PDFs — Exact/source-linked match</x:v>
      </x:c>
      <x:c r="AF1225" s="147" t="str">
        <x:v>Exact WS RATES.pdf name</x:v>
      </x:c>
      <x:c r="AG1225" s="147" t="str">
        <x:v>Exact WS RATES.pdf category</x:v>
      </x:c>
      <x:c r="AH1225" s="139" t="str">
        <x:v>WS-RATES:34:37</x:v>
      </x:c>
      <x:c r="AI1225" s="146"/>
      <x:c r="AJ1225" s="146"/>
      <x:c r="AK1225" s="146"/>
      <x:c r="AL1225" s="146"/>
      <x:c r="AM1225" s="146"/>
      <x:c r="AN1225" s="147" t="str"/>
    </x:row>
    <x:row r="1226">
      <x:c r="A1226" s="139" t="str">
        <x:v>RS-001225</x:v>
      </x:c>
      <x:c r="B1226" s="147" t="str">
        <x:v>FOX COMPASS (1PCS)</x:v>
      </x:c>
      <x:c r="C1226" s="139" t="str">
        <x:v>COMPASS</x:v>
      </x:c>
      <x:c r="D1226" s="139" t="str">
        <x:v>Both</x:v>
      </x:c>
      <x:c r="E1226" s="147" t="str">
        <x:v>From initial classified workbook</x:v>
      </x:c>
      <x:c r="F1226" s="139" t="str">
        <x:v>Piece</x:v>
      </x:c>
      <x:c r="G1226" s="139" t="n">
        <x:v>1</x:v>
      </x:c>
      <x:c r="H1226" s="139" t="str">
        <x:v>Parsed from product name</x:v>
      </x:c>
      <x:c r="I1226" s="139" t="str">
        <x:v>PKR</x:v>
      </x:c>
      <x:c r="J1226" s="140" t="n">
        <x:v>70</x:v>
      </x:c>
      <x:c r="K1226" s="140" t="n">
        <x:v>65</x:v>
      </x:c>
      <x:c r="L1226" s="140" t="n">
        <x:v>70</x:v>
      </x:c>
      <x:c r="M1226" s="140" t="n">
        <x:v>65</x:v>
      </x:c>
      <x:c r="N1226" s="141" t="n">
        <x:f>L1226-M1226</x:f>
        <x:v>5</x:v>
      </x:c>
      <x:c r="O1226" s="142" t="n">
        <x:f>IF(L1226&gt;0,N1226/L1226,"")</x:f>
        <x:v>0.07142857142857142</x:v>
      </x:c>
      <x:c r="P1226" s="142" t="n">
        <x:f>IF(M1226&gt;0,N1226/M1226,"")</x:f>
        <x:v>0.07692307692307693</x:v>
      </x:c>
      <x:c r="Q1226" s="141" t="n">
        <x:f>ROUND(L1226*(1+'Assumptions'!$B$7)/'Assumptions'!$B$9,0)*'Assumptions'!$B$9</x:f>
        <x:v>75</x:v>
      </x:c>
      <x:c r="R1226" s="141" t="n">
        <x:f>Q1226-M1226</x:f>
        <x:v>10</x:v>
      </x:c>
      <x:c r="S1226" s="143" t="n">
        <x:f>'Assumptions'!$B$8</x:f>
        <x:v>12</x:v>
      </x:c>
      <x:c r="T1226" s="141" t="n">
        <x:f>N1226*S1226</x:f>
        <x:v>60</x:v>
      </x:c>
      <x:c r="U1226" s="139" t="str">
        <x:v>Source Valid</x:v>
      </x:c>
      <x:c r="V1226" s="139" t="str">
        <x:v>High</x:v>
      </x:c>
      <x:c r="W1226" s="147" t="str">
        <x:v>Source wholesale and buying prices retained</x:v>
      </x:c>
      <x:c r="X1226" s="139" t="str">
        <x:v>Ready</x:v>
      </x:c>
      <x:c r="Y1226" s="144" t="b">
        <x:v>1</x:v>
      </x:c>
      <x:c r="Z1226" s="139" t="str">
        <x:v>WS RATES.pdf</x:v>
      </x:c>
      <x:c r="AA1226" s="139" t="n">
        <x:v>35</x:v>
      </x:c>
      <x:c r="AB1226" s="139" t="n">
        <x:v>2</x:v>
      </x:c>
      <x:c r="AC1226" s="139" t="str">
        <x:v>FOX COMPASS (1PCS)</x:v>
      </x:c>
      <x:c r="AD1226" s="145" t="n">
        <x:v>70</x:v>
      </x:c>
      <x:c r="AE1226" s="147" t="str">
        <x:v>Merged across PDFs — Exact/source-linked match</x:v>
      </x:c>
      <x:c r="AF1226" s="147" t="str">
        <x:v>Exact WS RATES.pdf name</x:v>
      </x:c>
      <x:c r="AG1226" s="147" t="str">
        <x:v>Exact WS RATES.pdf category</x:v>
      </x:c>
      <x:c r="AH1226" s="139" t="str">
        <x:v>WS-RATES:35:2</x:v>
      </x:c>
      <x:c r="AI1226" s="146"/>
      <x:c r="AJ1226" s="146"/>
      <x:c r="AK1226" s="146"/>
      <x:c r="AL1226" s="146"/>
      <x:c r="AM1226" s="146"/>
      <x:c r="AN1226" s="147" t="str"/>
    </x:row>
    <x:row r="1227">
      <x:c r="A1227" s="139" t="str">
        <x:v>RS-001226</x:v>
      </x:c>
      <x:c r="B1227" s="147" t="str">
        <x:v>STEEL SCALE 6"</x:v>
      </x:c>
      <x:c r="C1227" s="139" t="str">
        <x:v>SCALES</x:v>
      </x:c>
      <x:c r="D1227" s="139" t="str">
        <x:v>Both</x:v>
      </x:c>
      <x:c r="E1227" s="147" t="str">
        <x:v>From initial classified workbook</x:v>
      </x:c>
      <x:c r="F1227" s="139" t="str">
        <x:v>Piece</x:v>
      </x:c>
      <x:c r="G1227" s="139"/>
      <x:c r="H1227" s="139" t="str">
        <x:v>Not stated</x:v>
      </x:c>
      <x:c r="I1227" s="139" t="str">
        <x:v>PKR</x:v>
      </x:c>
      <x:c r="J1227" s="140" t="n">
        <x:v>34</x:v>
      </x:c>
      <x:c r="K1227" s="140" t="n">
        <x:v>30.5</x:v>
      </x:c>
      <x:c r="L1227" s="140" t="n">
        <x:v>34</x:v>
      </x:c>
      <x:c r="M1227" s="140" t="n">
        <x:v>30.5</x:v>
      </x:c>
      <x:c r="N1227" s="141" t="n">
        <x:f>L1227-M1227</x:f>
        <x:v>3.5</x:v>
      </x:c>
      <x:c r="O1227" s="142" t="n">
        <x:f>IF(L1227&gt;0,N1227/L1227,"")</x:f>
        <x:v>0.10294117647058823</x:v>
      </x:c>
      <x:c r="P1227" s="142" t="n">
        <x:f>IF(M1227&gt;0,N1227/M1227,"")</x:f>
        <x:v>0.11475409836065574</x:v>
      </x:c>
      <x:c r="Q1227" s="141" t="n">
        <x:f>ROUND(L1227*(1+'Assumptions'!$B$7)/'Assumptions'!$B$9,0)*'Assumptions'!$B$9</x:f>
        <x:v>35</x:v>
      </x:c>
      <x:c r="R1227" s="141" t="n">
        <x:f>Q1227-M1227</x:f>
        <x:v>4.5</x:v>
      </x:c>
      <x:c r="S1227" s="143" t="n">
        <x:f>'Assumptions'!$B$8</x:f>
        <x:v>12</x:v>
      </x:c>
      <x:c r="T1227" s="141" t="n">
        <x:f>N1227*S1227</x:f>
        <x:v>42</x:v>
      </x:c>
      <x:c r="U1227" s="139" t="str">
        <x:v>Source Valid</x:v>
      </x:c>
      <x:c r="V1227" s="139" t="str">
        <x:v>High</x:v>
      </x:c>
      <x:c r="W1227" s="147" t="str">
        <x:v>Source wholesale and buying prices retained</x:v>
      </x:c>
      <x:c r="X1227" s="139" t="str">
        <x:v>Ready</x:v>
      </x:c>
      <x:c r="Y1227" s="144" t="b">
        <x:v>1</x:v>
      </x:c>
      <x:c r="Z1227" s="139" t="str">
        <x:v>WS RATES.pdf</x:v>
      </x:c>
      <x:c r="AA1227" s="139" t="n">
        <x:v>35</x:v>
      </x:c>
      <x:c r="AB1227" s="139" t="n">
        <x:v>3</x:v>
      </x:c>
      <x:c r="AC1227" s="139" t="str">
        <x:v>STEEL SCALE 6"</x:v>
      </x:c>
      <x:c r="AD1227" s="145" t="n">
        <x:v>34</x:v>
      </x:c>
      <x:c r="AE1227" s="147" t="str">
        <x:v>Merged across PDFs — Exact/source-linked match</x:v>
      </x:c>
      <x:c r="AF1227" s="147" t="str">
        <x:v>Exact WS RATES.pdf name</x:v>
      </x:c>
      <x:c r="AG1227" s="147" t="str">
        <x:v>Exact WS RATES.pdf category</x:v>
      </x:c>
      <x:c r="AH1227" s="139" t="str">
        <x:v>WS-RATES:35:3</x:v>
      </x:c>
      <x:c r="AI1227" s="146"/>
      <x:c r="AJ1227" s="146"/>
      <x:c r="AK1227" s="146"/>
      <x:c r="AL1227" s="146"/>
      <x:c r="AM1227" s="146"/>
      <x:c r="AN1227" s="147" t="str"/>
    </x:row>
    <x:row r="1228">
      <x:c r="A1228" s="139" t="str">
        <x:v>RS-001227</x:v>
      </x:c>
      <x:c r="B1228" s="147" t="str">
        <x:v>STEEL SCALE 12" A+</x:v>
      </x:c>
      <x:c r="C1228" s="139" t="str">
        <x:v>SCALES</x:v>
      </x:c>
      <x:c r="D1228" s="139" t="str">
        <x:v>Both</x:v>
      </x:c>
      <x:c r="E1228" s="147" t="str">
        <x:v>From initial classified workbook</x:v>
      </x:c>
      <x:c r="F1228" s="139" t="str">
        <x:v>Piece</x:v>
      </x:c>
      <x:c r="G1228" s="139"/>
      <x:c r="H1228" s="139" t="str">
        <x:v>Not stated</x:v>
      </x:c>
      <x:c r="I1228" s="139" t="str">
        <x:v>PKR</x:v>
      </x:c>
      <x:c r="J1228" s="140" t="n">
        <x:v>70</x:v>
      </x:c>
      <x:c r="K1228" s="140" t="n">
        <x:v>57</x:v>
      </x:c>
      <x:c r="L1228" s="140" t="n">
        <x:v>70</x:v>
      </x:c>
      <x:c r="M1228" s="140" t="n">
        <x:v>57</x:v>
      </x:c>
      <x:c r="N1228" s="141" t="n">
        <x:f>L1228-M1228</x:f>
        <x:v>13</x:v>
      </x:c>
      <x:c r="O1228" s="142" t="n">
        <x:f>IF(L1228&gt;0,N1228/L1228,"")</x:f>
        <x:v>0.18571428571428572</x:v>
      </x:c>
      <x:c r="P1228" s="142" t="n">
        <x:f>IF(M1228&gt;0,N1228/M1228,"")</x:f>
        <x:v>0.22807017543859648</x:v>
      </x:c>
      <x:c r="Q1228" s="141" t="n">
        <x:f>ROUND(L1228*(1+'Assumptions'!$B$7)/'Assumptions'!$B$9,0)*'Assumptions'!$B$9</x:f>
        <x:v>75</x:v>
      </x:c>
      <x:c r="R1228" s="141" t="n">
        <x:f>Q1228-M1228</x:f>
        <x:v>18</x:v>
      </x:c>
      <x:c r="S1228" s="143" t="n">
        <x:f>'Assumptions'!$B$8</x:f>
        <x:v>12</x:v>
      </x:c>
      <x:c r="T1228" s="141" t="n">
        <x:f>N1228*S1228</x:f>
        <x:v>156</x:v>
      </x:c>
      <x:c r="U1228" s="139" t="str">
        <x:v>Source Valid</x:v>
      </x:c>
      <x:c r="V1228" s="139" t="str">
        <x:v>High</x:v>
      </x:c>
      <x:c r="W1228" s="147" t="str">
        <x:v>Source wholesale and buying prices retained</x:v>
      </x:c>
      <x:c r="X1228" s="139" t="str">
        <x:v>Ready</x:v>
      </x:c>
      <x:c r="Y1228" s="144" t="b">
        <x:v>1</x:v>
      </x:c>
      <x:c r="Z1228" s="139" t="str">
        <x:v>WS RATES.pdf</x:v>
      </x:c>
      <x:c r="AA1228" s="139" t="n">
        <x:v>35</x:v>
      </x:c>
      <x:c r="AB1228" s="139" t="n">
        <x:v>4</x:v>
      </x:c>
      <x:c r="AC1228" s="139" t="str">
        <x:v>STEEL SCALE 12" A+</x:v>
      </x:c>
      <x:c r="AD1228" s="145" t="n">
        <x:v>70</x:v>
      </x:c>
      <x:c r="AE1228" s="147" t="str">
        <x:v>Merged across PDFs — Exact/source-linked match</x:v>
      </x:c>
      <x:c r="AF1228" s="147" t="str">
        <x:v>Exact WS RATES.pdf name</x:v>
      </x:c>
      <x:c r="AG1228" s="147" t="str">
        <x:v>Exact WS RATES.pdf category</x:v>
      </x:c>
      <x:c r="AH1228" s="139" t="str">
        <x:v>WS-RATES:35:4</x:v>
      </x:c>
      <x:c r="AI1228" s="146"/>
      <x:c r="AJ1228" s="146"/>
      <x:c r="AK1228" s="146"/>
      <x:c r="AL1228" s="146"/>
      <x:c r="AM1228" s="146"/>
      <x:c r="AN1228" s="147" t="str"/>
    </x:row>
    <x:row r="1229">
      <x:c r="A1229" s="139" t="str">
        <x:v>RS-001228</x:v>
      </x:c>
      <x:c r="B1229" s="147" t="str">
        <x:v>HAPPY POSTER COLOUR 6</x:v>
      </x:c>
      <x:c r="C1229" s="139" t="str">
        <x:v>POSTER COLORS</x:v>
      </x:c>
      <x:c r="D1229" s="139" t="str">
        <x:v>Both</x:v>
      </x:c>
      <x:c r="E1229" s="147" t="str">
        <x:v>From initial classified workbook</x:v>
      </x:c>
      <x:c r="F1229" s="139" t="str">
        <x:v>Piece</x:v>
      </x:c>
      <x:c r="G1229" s="139"/>
      <x:c r="H1229" s="139" t="str">
        <x:v>Not stated</x:v>
      </x:c>
      <x:c r="I1229" s="139" t="str">
        <x:v>PKR</x:v>
      </x:c>
      <x:c r="J1229" s="140" t="n">
        <x:v>110</x:v>
      </x:c>
      <x:c r="K1229" s="140" t="n">
        <x:v>100</x:v>
      </x:c>
      <x:c r="L1229" s="140" t="n">
        <x:v>110</x:v>
      </x:c>
      <x:c r="M1229" s="140" t="n">
        <x:v>100</x:v>
      </x:c>
      <x:c r="N1229" s="141" t="n">
        <x:f>L1229-M1229</x:f>
        <x:v>10</x:v>
      </x:c>
      <x:c r="O1229" s="142" t="n">
        <x:f>IF(L1229&gt;0,N1229/L1229,"")</x:f>
        <x:v>0.09090909090909091</x:v>
      </x:c>
      <x:c r="P1229" s="142" t="n">
        <x:f>IF(M1229&gt;0,N1229/M1229,"")</x:f>
        <x:v>0.1</x:v>
      </x:c>
      <x:c r="Q1229" s="141" t="n">
        <x:f>ROUND(L1229*(1+'Assumptions'!$B$7)/'Assumptions'!$B$9,0)*'Assumptions'!$B$9</x:f>
        <x:v>120</x:v>
      </x:c>
      <x:c r="R1229" s="141" t="n">
        <x:f>Q1229-M1229</x:f>
        <x:v>20</x:v>
      </x:c>
      <x:c r="S1229" s="143" t="n">
        <x:f>'Assumptions'!$B$8</x:f>
        <x:v>12</x:v>
      </x:c>
      <x:c r="T1229" s="141" t="n">
        <x:f>N1229*S1229</x:f>
        <x:v>120</x:v>
      </x:c>
      <x:c r="U1229" s="139" t="str">
        <x:v>Source Valid</x:v>
      </x:c>
      <x:c r="V1229" s="139" t="str">
        <x:v>High</x:v>
      </x:c>
      <x:c r="W1229" s="147" t="str">
        <x:v>Source wholesale and buying prices retained</x:v>
      </x:c>
      <x:c r="X1229" s="139" t="str">
        <x:v>Ready</x:v>
      </x:c>
      <x:c r="Y1229" s="144" t="b">
        <x:v>1</x:v>
      </x:c>
      <x:c r="Z1229" s="139" t="str">
        <x:v>WS RATES.pdf</x:v>
      </x:c>
      <x:c r="AA1229" s="139" t="n">
        <x:v>35</x:v>
      </x:c>
      <x:c r="AB1229" s="139" t="n">
        <x:v>5</x:v>
      </x:c>
      <x:c r="AC1229" s="139" t="str">
        <x:v>HAPPY POSTER COLOUR 6</x:v>
      </x:c>
      <x:c r="AD1229" s="145" t="n">
        <x:v>110</x:v>
      </x:c>
      <x:c r="AE1229" s="147" t="str">
        <x:v>Merged across PDFs — Exact/source-linked match</x:v>
      </x:c>
      <x:c r="AF1229" s="147" t="str">
        <x:v>Exact WS RATES.pdf name</x:v>
      </x:c>
      <x:c r="AG1229" s="147" t="str">
        <x:v>Exact WS RATES.pdf category</x:v>
      </x:c>
      <x:c r="AH1229" s="139" t="str">
        <x:v>WS-RATES:35:5</x:v>
      </x:c>
      <x:c r="AI1229" s="146"/>
      <x:c r="AJ1229" s="146"/>
      <x:c r="AK1229" s="146"/>
      <x:c r="AL1229" s="146"/>
      <x:c r="AM1229" s="146"/>
      <x:c r="AN1229" s="147" t="str"/>
    </x:row>
    <x:row r="1230">
      <x:c r="A1230" s="139" t="str">
        <x:v>RS-001229</x:v>
      </x:c>
      <x:c r="B1230" s="147" t="str">
        <x:v>MAX STAPLER</x:v>
      </x:c>
      <x:c r="C1230" s="139" t="str">
        <x:v>STAPLERS</x:v>
      </x:c>
      <x:c r="D1230" s="139" t="str">
        <x:v>Both</x:v>
      </x:c>
      <x:c r="E1230" s="147" t="str">
        <x:v>From initial classified workbook</x:v>
      </x:c>
      <x:c r="F1230" s="139" t="str">
        <x:v>Piece</x:v>
      </x:c>
      <x:c r="G1230" s="139"/>
      <x:c r="H1230" s="139" t="str">
        <x:v>Not stated</x:v>
      </x:c>
      <x:c r="I1230" s="139" t="str">
        <x:v>PKR</x:v>
      </x:c>
      <x:c r="J1230" s="140" t="n">
        <x:v>280</x:v>
      </x:c>
      <x:c r="K1230" s="140" t="n">
        <x:v>270</x:v>
      </x:c>
      <x:c r="L1230" s="140" t="n">
        <x:v>280</x:v>
      </x:c>
      <x:c r="M1230" s="140" t="n">
        <x:v>270</x:v>
      </x:c>
      <x:c r="N1230" s="141" t="n">
        <x:f>L1230-M1230</x:f>
        <x:v>10</x:v>
      </x:c>
      <x:c r="O1230" s="142" t="n">
        <x:f>IF(L1230&gt;0,N1230/L1230,"")</x:f>
        <x:v>0.03571428571428571</x:v>
      </x:c>
      <x:c r="P1230" s="142" t="n">
        <x:f>IF(M1230&gt;0,N1230/M1230,"")</x:f>
        <x:v>0.037037037037037035</x:v>
      </x:c>
      <x:c r="Q1230" s="141" t="n">
        <x:f>ROUND(L1230*(1+'Assumptions'!$B$7)/'Assumptions'!$B$9,0)*'Assumptions'!$B$9</x:f>
        <x:v>310</x:v>
      </x:c>
      <x:c r="R1230" s="141" t="n">
        <x:f>Q1230-M1230</x:f>
        <x:v>40</x:v>
      </x:c>
      <x:c r="S1230" s="143" t="n">
        <x:f>'Assumptions'!$B$8</x:f>
        <x:v>12</x:v>
      </x:c>
      <x:c r="T1230" s="141" t="n">
        <x:f>N1230*S1230</x:f>
        <x:v>120</x:v>
      </x:c>
      <x:c r="U1230" s="139" t="str">
        <x:v>Source Valid</x:v>
      </x:c>
      <x:c r="V1230" s="139" t="str">
        <x:v>High</x:v>
      </x:c>
      <x:c r="W1230" s="147" t="str">
        <x:v>Source wholesale and buying prices retained</x:v>
      </x:c>
      <x:c r="X1230" s="139" t="str">
        <x:v>Ready</x:v>
      </x:c>
      <x:c r="Y1230" s="144" t="b">
        <x:v>1</x:v>
      </x:c>
      <x:c r="Z1230" s="139" t="str">
        <x:v>WS RATES.pdf</x:v>
      </x:c>
      <x:c r="AA1230" s="139" t="n">
        <x:v>35</x:v>
      </x:c>
      <x:c r="AB1230" s="139" t="n">
        <x:v>6</x:v>
      </x:c>
      <x:c r="AC1230" s="139" t="str">
        <x:v>MAX STAPLER</x:v>
      </x:c>
      <x:c r="AD1230" s="145" t="n">
        <x:v>280</x:v>
      </x:c>
      <x:c r="AE1230" s="147" t="str">
        <x:v>Merged across PDFs — Exact/source-linked match</x:v>
      </x:c>
      <x:c r="AF1230" s="147" t="str">
        <x:v>Exact WS RATES.pdf name</x:v>
      </x:c>
      <x:c r="AG1230" s="147" t="str">
        <x:v>Exact WS RATES.pdf category</x:v>
      </x:c>
      <x:c r="AH1230" s="139" t="str">
        <x:v>WS-RATES:35:6</x:v>
      </x:c>
      <x:c r="AI1230" s="146"/>
      <x:c r="AJ1230" s="146"/>
      <x:c r="AK1230" s="146"/>
      <x:c r="AL1230" s="146"/>
      <x:c r="AM1230" s="146"/>
      <x:c r="AN1230" s="147" t="str"/>
    </x:row>
    <x:row r="1231">
      <x:c r="A1231" s="139" t="str">
        <x:v>RS-001230</x:v>
      </x:c>
      <x:c r="B1231" s="147" t="str">
        <x:v>PIN OPENER (PMP)</x:v>
      </x:c>
      <x:c r="C1231" s="139" t="str">
        <x:v>STAPLERS</x:v>
      </x:c>
      <x:c r="D1231" s="139" t="str">
        <x:v>Both</x:v>
      </x:c>
      <x:c r="E1231" s="147" t="str">
        <x:v>From initial classified workbook</x:v>
      </x:c>
      <x:c r="F1231" s="139" t="str">
        <x:v>Piece</x:v>
      </x:c>
      <x:c r="G1231" s="139"/>
      <x:c r="H1231" s="139" t="str">
        <x:v>Not stated</x:v>
      </x:c>
      <x:c r="I1231" s="139" t="str">
        <x:v>PKR</x:v>
      </x:c>
      <x:c r="J1231" s="140" t="n">
        <x:v>90</x:v>
      </x:c>
      <x:c r="K1231" s="140" t="n">
        <x:v>75</x:v>
      </x:c>
      <x:c r="L1231" s="140" t="n">
        <x:v>90</x:v>
      </x:c>
      <x:c r="M1231" s="140" t="n">
        <x:v>75</x:v>
      </x:c>
      <x:c r="N1231" s="141" t="n">
        <x:f>L1231-M1231</x:f>
        <x:v>15</x:v>
      </x:c>
      <x:c r="O1231" s="142" t="n">
        <x:f>IF(L1231&gt;0,N1231/L1231,"")</x:f>
        <x:v>0.16666666666666666</x:v>
      </x:c>
      <x:c r="P1231" s="142" t="n">
        <x:f>IF(M1231&gt;0,N1231/M1231,"")</x:f>
        <x:v>0.2</x:v>
      </x:c>
      <x:c r="Q1231" s="141" t="n">
        <x:f>ROUND(L1231*(1+'Assumptions'!$B$7)/'Assumptions'!$B$9,0)*'Assumptions'!$B$9</x:f>
        <x:v>100</x:v>
      </x:c>
      <x:c r="R1231" s="141" t="n">
        <x:f>Q1231-M1231</x:f>
        <x:v>25</x:v>
      </x:c>
      <x:c r="S1231" s="143" t="n">
        <x:f>'Assumptions'!$B$8</x:f>
        <x:v>12</x:v>
      </x:c>
      <x:c r="T1231" s="141" t="n">
        <x:f>N1231*S1231</x:f>
        <x:v>180</x:v>
      </x:c>
      <x:c r="U1231" s="139" t="str">
        <x:v>Source Valid</x:v>
      </x:c>
      <x:c r="V1231" s="139" t="str">
        <x:v>High</x:v>
      </x:c>
      <x:c r="W1231" s="147" t="str">
        <x:v>Source wholesale and buying prices retained</x:v>
      </x:c>
      <x:c r="X1231" s="139" t="str">
        <x:v>Ready</x:v>
      </x:c>
      <x:c r="Y1231" s="144" t="b">
        <x:v>1</x:v>
      </x:c>
      <x:c r="Z1231" s="139" t="str">
        <x:v>WS RATES.pdf</x:v>
      </x:c>
      <x:c r="AA1231" s="139" t="n">
        <x:v>35</x:v>
      </x:c>
      <x:c r="AB1231" s="139" t="n">
        <x:v>7</x:v>
      </x:c>
      <x:c r="AC1231" s="139" t="str">
        <x:v>PIN OPENER (PMP)</x:v>
      </x:c>
      <x:c r="AD1231" s="145" t="n">
        <x:v>90</x:v>
      </x:c>
      <x:c r="AE1231" s="147" t="str">
        <x:v>Merged across PDFs — Exact/source-linked match</x:v>
      </x:c>
      <x:c r="AF1231" s="147" t="str">
        <x:v>Exact WS RATES.pdf name</x:v>
      </x:c>
      <x:c r="AG1231" s="147" t="str">
        <x:v>Exact WS RATES.pdf category</x:v>
      </x:c>
      <x:c r="AH1231" s="139" t="str">
        <x:v>WS-RATES:35:7</x:v>
      </x:c>
      <x:c r="AI1231" s="146"/>
      <x:c r="AJ1231" s="146"/>
      <x:c r="AK1231" s="146"/>
      <x:c r="AL1231" s="146"/>
      <x:c r="AM1231" s="146"/>
      <x:c r="AN1231" s="147" t="str"/>
    </x:row>
    <x:row r="1232">
      <x:c r="A1232" s="139" t="str">
        <x:v>RS-001231</x:v>
      </x:c>
      <x:c r="B1232" s="147" t="str">
        <x:v>NAME STICKER SMALL PKT</x:v>
      </x:c>
      <x:c r="C1232" s="139" t="str">
        <x:v>STICKERS</x:v>
      </x:c>
      <x:c r="D1232" s="139" t="str">
        <x:v>Wholesale/Bulk</x:v>
      </x:c>
      <x:c r="E1232" s="147" t="str">
        <x:v>From initial classified workbook</x:v>
      </x:c>
      <x:c r="F1232" s="139" t="str">
        <x:v>Piece</x:v>
      </x:c>
      <x:c r="G1232" s="139"/>
      <x:c r="H1232" s="139" t="str">
        <x:v>Not stated</x:v>
      </x:c>
      <x:c r="I1232" s="139" t="str">
        <x:v>PKR</x:v>
      </x:c>
      <x:c r="J1232" s="140" t="n">
        <x:v>145</x:v>
      </x:c>
      <x:c r="K1232" s="140" t="n">
        <x:v>125</x:v>
      </x:c>
      <x:c r="L1232" s="140" t="n">
        <x:v>145</x:v>
      </x:c>
      <x:c r="M1232" s="140" t="n">
        <x:v>125</x:v>
      </x:c>
      <x:c r="N1232" s="141" t="n">
        <x:f>L1232-M1232</x:f>
        <x:v>20</x:v>
      </x:c>
      <x:c r="O1232" s="142" t="n">
        <x:f>IF(L1232&gt;0,N1232/L1232,"")</x:f>
        <x:v>0.13793103448275862</x:v>
      </x:c>
      <x:c r="P1232" s="142" t="n">
        <x:f>IF(M1232&gt;0,N1232/M1232,"")</x:f>
        <x:v>0.16</x:v>
      </x:c>
      <x:c r="Q1232" s="141" t="n">
        <x:f>ROUND(L1232*(1+'Assumptions'!$B$7)/'Assumptions'!$B$9,0)*'Assumptions'!$B$9</x:f>
        <x:v>160</x:v>
      </x:c>
      <x:c r="R1232" s="141" t="n">
        <x:f>Q1232-M1232</x:f>
        <x:v>35</x:v>
      </x:c>
      <x:c r="S1232" s="143" t="n">
        <x:f>'Assumptions'!$B$8</x:f>
        <x:v>12</x:v>
      </x:c>
      <x:c r="T1232" s="141" t="n">
        <x:f>N1232*S1232</x:f>
        <x:v>240</x:v>
      </x:c>
      <x:c r="U1232" s="139" t="str">
        <x:v>Source Valid</x:v>
      </x:c>
      <x:c r="V1232" s="139" t="str">
        <x:v>High</x:v>
      </x:c>
      <x:c r="W1232" s="147" t="str">
        <x:v>Source wholesale and buying prices retained</x:v>
      </x:c>
      <x:c r="X1232" s="139" t="str">
        <x:v>Ready</x:v>
      </x:c>
      <x:c r="Y1232" s="144" t="b">
        <x:v>1</x:v>
      </x:c>
      <x:c r="Z1232" s="139" t="str">
        <x:v>WS RATES.pdf</x:v>
      </x:c>
      <x:c r="AA1232" s="139" t="n">
        <x:v>35</x:v>
      </x:c>
      <x:c r="AB1232" s="139" t="n">
        <x:v>8</x:v>
      </x:c>
      <x:c r="AC1232" s="139" t="str">
        <x:v>NAME STICKER SMALL PKT</x:v>
      </x:c>
      <x:c r="AD1232" s="145" t="n">
        <x:v>145</x:v>
      </x:c>
      <x:c r="AE1232" s="147" t="str">
        <x:v>Merged across PDFs — Exact/source-linked match</x:v>
      </x:c>
      <x:c r="AF1232" s="147" t="str">
        <x:v>Exact WS RATES.pdf name</x:v>
      </x:c>
      <x:c r="AG1232" s="147" t="str">
        <x:v>Exact WS RATES.pdf category</x:v>
      </x:c>
      <x:c r="AH1232" s="139" t="str">
        <x:v>WS-RATES:35:8</x:v>
      </x:c>
      <x:c r="AI1232" s="146"/>
      <x:c r="AJ1232" s="146"/>
      <x:c r="AK1232" s="146"/>
      <x:c r="AL1232" s="146"/>
      <x:c r="AM1232" s="146"/>
      <x:c r="AN1232" s="147" t="str"/>
    </x:row>
    <x:row r="1233">
      <x:c r="A1233" s="139" t="str">
        <x:v>RS-001232</x:v>
      </x:c>
      <x:c r="B1233" s="147" t="str">
        <x:v>PAPER CLIP 28MM</x:v>
      </x:c>
      <x:c r="C1233" s="139" t="str">
        <x:v>STAPLERS</x:v>
      </x:c>
      <x:c r="D1233" s="139" t="str">
        <x:v>Both</x:v>
      </x:c>
      <x:c r="E1233" s="147" t="str">
        <x:v>From initial classified workbook</x:v>
      </x:c>
      <x:c r="F1233" s="139" t="str">
        <x:v>Piece</x:v>
      </x:c>
      <x:c r="G1233" s="139"/>
      <x:c r="H1233" s="139" t="str">
        <x:v>Not stated</x:v>
      </x:c>
      <x:c r="I1233" s="139" t="str">
        <x:v>PKR</x:v>
      </x:c>
      <x:c r="J1233" s="140" t="n">
        <x:v>450</x:v>
      </x:c>
      <x:c r="K1233" s="140" t="n">
        <x:v>415</x:v>
      </x:c>
      <x:c r="L1233" s="140" t="n">
        <x:v>450</x:v>
      </x:c>
      <x:c r="M1233" s="140" t="n">
        <x:v>415</x:v>
      </x:c>
      <x:c r="N1233" s="141" t="n">
        <x:f>L1233-M1233</x:f>
        <x:v>35</x:v>
      </x:c>
      <x:c r="O1233" s="142" t="n">
        <x:f>IF(L1233&gt;0,N1233/L1233,"")</x:f>
        <x:v>0.07777777777777778</x:v>
      </x:c>
      <x:c r="P1233" s="142" t="n">
        <x:f>IF(M1233&gt;0,N1233/M1233,"")</x:f>
        <x:v>0.08433734939759036</x:v>
      </x:c>
      <x:c r="Q1233" s="141" t="n">
        <x:f>ROUND(L1233*(1+'Assumptions'!$B$7)/'Assumptions'!$B$9,0)*'Assumptions'!$B$9</x:f>
        <x:v>495</x:v>
      </x:c>
      <x:c r="R1233" s="141" t="n">
        <x:f>Q1233-M1233</x:f>
        <x:v>80</x:v>
      </x:c>
      <x:c r="S1233" s="143" t="n">
        <x:f>'Assumptions'!$B$8</x:f>
        <x:v>12</x:v>
      </x:c>
      <x:c r="T1233" s="141" t="n">
        <x:f>N1233*S1233</x:f>
        <x:v>420</x:v>
      </x:c>
      <x:c r="U1233" s="139" t="str">
        <x:v>Source Valid</x:v>
      </x:c>
      <x:c r="V1233" s="139" t="str">
        <x:v>High</x:v>
      </x:c>
      <x:c r="W1233" s="147" t="str">
        <x:v>Source wholesale and buying prices retained</x:v>
      </x:c>
      <x:c r="X1233" s="139" t="str">
        <x:v>Ready</x:v>
      </x:c>
      <x:c r="Y1233" s="144" t="b">
        <x:v>1</x:v>
      </x:c>
      <x:c r="Z1233" s="139" t="str">
        <x:v>WS RATES.pdf</x:v>
      </x:c>
      <x:c r="AA1233" s="139" t="n">
        <x:v>35</x:v>
      </x:c>
      <x:c r="AB1233" s="139" t="n">
        <x:v>9</x:v>
      </x:c>
      <x:c r="AC1233" s="139" t="str">
        <x:v>PAPER CLIP 28MM</x:v>
      </x:c>
      <x:c r="AD1233" s="145" t="n">
        <x:v>450</x:v>
      </x:c>
      <x:c r="AE1233" s="147" t="str">
        <x:v>Merged across PDFs — Exact/source-linked match</x:v>
      </x:c>
      <x:c r="AF1233" s="147" t="str">
        <x:v>Exact WS RATES.pdf name</x:v>
      </x:c>
      <x:c r="AG1233" s="147" t="str">
        <x:v>Exact WS RATES.pdf category</x:v>
      </x:c>
      <x:c r="AH1233" s="139" t="str">
        <x:v>WS-RATES:35:9</x:v>
      </x:c>
      <x:c r="AI1233" s="146"/>
      <x:c r="AJ1233" s="146"/>
      <x:c r="AK1233" s="146"/>
      <x:c r="AL1233" s="146"/>
      <x:c r="AM1233" s="146"/>
      <x:c r="AN1233" s="147" t="str"/>
    </x:row>
    <x:row r="1234">
      <x:c r="A1234" s="139" t="str">
        <x:v>RS-001233</x:v>
      </x:c>
      <x:c r="B1234" s="147" t="str">
        <x:v>STAMP PAD INK</x:v>
      </x:c>
      <x:c r="C1234" s="139" t="str">
        <x:v>CHINA</x:v>
      </x:c>
      <x:c r="D1234" s="139" t="str">
        <x:v>Both</x:v>
      </x:c>
      <x:c r="E1234" s="147" t="str">
        <x:v>From initial classified workbook</x:v>
      </x:c>
      <x:c r="F1234" s="139" t="str">
        <x:v>Piece</x:v>
      </x:c>
      <x:c r="G1234" s="139"/>
      <x:c r="H1234" s="139" t="str">
        <x:v>Not stated</x:v>
      </x:c>
      <x:c r="I1234" s="139" t="str">
        <x:v>PKR</x:v>
      </x:c>
      <x:c r="J1234" s="140" t="n">
        <x:v>41</x:v>
      </x:c>
      <x:c r="K1234" s="140" t="n">
        <x:v>35</x:v>
      </x:c>
      <x:c r="L1234" s="140" t="n">
        <x:v>41</x:v>
      </x:c>
      <x:c r="M1234" s="140" t="n">
        <x:v>35</x:v>
      </x:c>
      <x:c r="N1234" s="141" t="n">
        <x:f>L1234-M1234</x:f>
        <x:v>6</x:v>
      </x:c>
      <x:c r="O1234" s="142" t="n">
        <x:f>IF(L1234&gt;0,N1234/L1234,"")</x:f>
        <x:v>0.14634146341463414</x:v>
      </x:c>
      <x:c r="P1234" s="142" t="n">
        <x:f>IF(M1234&gt;0,N1234/M1234,"")</x:f>
        <x:v>0.17142857142857143</x:v>
      </x:c>
      <x:c r="Q1234" s="141" t="n">
        <x:f>ROUND(L1234*(1+'Assumptions'!$B$7)/'Assumptions'!$B$9,0)*'Assumptions'!$B$9</x:f>
        <x:v>45</x:v>
      </x:c>
      <x:c r="R1234" s="141" t="n">
        <x:f>Q1234-M1234</x:f>
        <x:v>10</x:v>
      </x:c>
      <x:c r="S1234" s="143" t="n">
        <x:f>'Assumptions'!$B$8</x:f>
        <x:v>12</x:v>
      </x:c>
      <x:c r="T1234" s="141" t="n">
        <x:f>N1234*S1234</x:f>
        <x:v>72</x:v>
      </x:c>
      <x:c r="U1234" s="139" t="str">
        <x:v>Source Valid</x:v>
      </x:c>
      <x:c r="V1234" s="139" t="str">
        <x:v>High</x:v>
      </x:c>
      <x:c r="W1234" s="147" t="str">
        <x:v>Source wholesale and buying prices retained</x:v>
      </x:c>
      <x:c r="X1234" s="139" t="str">
        <x:v>Ready</x:v>
      </x:c>
      <x:c r="Y1234" s="144" t="b">
        <x:v>1</x:v>
      </x:c>
      <x:c r="Z1234" s="139" t="str">
        <x:v>WS RATES.pdf</x:v>
      </x:c>
      <x:c r="AA1234" s="139" t="n">
        <x:v>35</x:v>
      </x:c>
      <x:c r="AB1234" s="139" t="n">
        <x:v>10</x:v>
      </x:c>
      <x:c r="AC1234" s="139" t="str">
        <x:v>STAMP PAD INK</x:v>
      </x:c>
      <x:c r="AD1234" s="145" t="n">
        <x:v>41</x:v>
      </x:c>
      <x:c r="AE1234" s="147" t="str">
        <x:v>Merged across PDFs — Exact/source-linked match</x:v>
      </x:c>
      <x:c r="AF1234" s="147" t="str">
        <x:v>Exact WS RATES.pdf name</x:v>
      </x:c>
      <x:c r="AG1234" s="147" t="str">
        <x:v>Exact WS RATES.pdf category</x:v>
      </x:c>
      <x:c r="AH1234" s="139" t="str">
        <x:v>WS-RATES:35:10</x:v>
      </x:c>
      <x:c r="AI1234" s="146"/>
      <x:c r="AJ1234" s="146"/>
      <x:c r="AK1234" s="146"/>
      <x:c r="AL1234" s="146"/>
      <x:c r="AM1234" s="146"/>
      <x:c r="AN1234" s="147" t="str"/>
    </x:row>
    <x:row r="1235">
      <x:c r="A1235" s="139" t="str">
        <x:v>RS-001234</x:v>
      </x:c>
      <x:c r="B1235" s="147" t="str">
        <x:v>STAMP PAD LARGE LANCER</x:v>
      </x:c>
      <x:c r="C1235" s="139" t="str">
        <x:v>CHINA</x:v>
      </x:c>
      <x:c r="D1235" s="139" t="str">
        <x:v>Both</x:v>
      </x:c>
      <x:c r="E1235" s="147" t="str">
        <x:v>From initial classified workbook</x:v>
      </x:c>
      <x:c r="F1235" s="139" t="str">
        <x:v>Piece</x:v>
      </x:c>
      <x:c r="G1235" s="139"/>
      <x:c r="H1235" s="139" t="str">
        <x:v>Not stated</x:v>
      </x:c>
      <x:c r="I1235" s="139" t="str">
        <x:v>PKR</x:v>
      </x:c>
      <x:c r="J1235" s="140" t="n">
        <x:v>110</x:v>
      </x:c>
      <x:c r="K1235" s="140" t="n">
        <x:v>95</x:v>
      </x:c>
      <x:c r="L1235" s="140" t="n">
        <x:v>110</x:v>
      </x:c>
      <x:c r="M1235" s="140" t="n">
        <x:v>95</x:v>
      </x:c>
      <x:c r="N1235" s="141" t="n">
        <x:f>L1235-M1235</x:f>
        <x:v>15</x:v>
      </x:c>
      <x:c r="O1235" s="142" t="n">
        <x:f>IF(L1235&gt;0,N1235/L1235,"")</x:f>
        <x:v>0.13636363636363635</x:v>
      </x:c>
      <x:c r="P1235" s="142" t="n">
        <x:f>IF(M1235&gt;0,N1235/M1235,"")</x:f>
        <x:v>0.15789473684210525</x:v>
      </x:c>
      <x:c r="Q1235" s="141" t="n">
        <x:f>ROUND(L1235*(1+'Assumptions'!$B$7)/'Assumptions'!$B$9,0)*'Assumptions'!$B$9</x:f>
        <x:v>120</x:v>
      </x:c>
      <x:c r="R1235" s="141" t="n">
        <x:f>Q1235-M1235</x:f>
        <x:v>25</x:v>
      </x:c>
      <x:c r="S1235" s="143" t="n">
        <x:f>'Assumptions'!$B$8</x:f>
        <x:v>12</x:v>
      </x:c>
      <x:c r="T1235" s="141" t="n">
        <x:f>N1235*S1235</x:f>
        <x:v>180</x:v>
      </x:c>
      <x:c r="U1235" s="139" t="str">
        <x:v>Source Valid</x:v>
      </x:c>
      <x:c r="V1235" s="139" t="str">
        <x:v>High</x:v>
      </x:c>
      <x:c r="W1235" s="147" t="str">
        <x:v>Source wholesale and buying prices retained</x:v>
      </x:c>
      <x:c r="X1235" s="139" t="str">
        <x:v>Ready</x:v>
      </x:c>
      <x:c r="Y1235" s="144" t="b">
        <x:v>1</x:v>
      </x:c>
      <x:c r="Z1235" s="139" t="str">
        <x:v>WS RATES.pdf</x:v>
      </x:c>
      <x:c r="AA1235" s="139" t="n">
        <x:v>35</x:v>
      </x:c>
      <x:c r="AB1235" s="139" t="n">
        <x:v>11</x:v>
      </x:c>
      <x:c r="AC1235" s="139" t="str">
        <x:v>STAMP PAD LARGE LANCER</x:v>
      </x:c>
      <x:c r="AD1235" s="145" t="n">
        <x:v>110</x:v>
      </x:c>
      <x:c r="AE1235" s="147" t="str">
        <x:v>Merged across PDFs — Exact/source-linked match</x:v>
      </x:c>
      <x:c r="AF1235" s="147" t="str">
        <x:v>Exact WS RATES.pdf name</x:v>
      </x:c>
      <x:c r="AG1235" s="147" t="str">
        <x:v>Exact WS RATES.pdf category</x:v>
      </x:c>
      <x:c r="AH1235" s="139" t="str">
        <x:v>WS-RATES:35:11</x:v>
      </x:c>
      <x:c r="AI1235" s="146"/>
      <x:c r="AJ1235" s="146"/>
      <x:c r="AK1235" s="146"/>
      <x:c r="AL1235" s="146"/>
      <x:c r="AM1235" s="146"/>
      <x:c r="AN1235" s="147" t="str"/>
    </x:row>
    <x:row r="1236">
      <x:c r="A1236" s="139" t="str">
        <x:v>RS-001235</x:v>
      </x:c>
      <x:c r="B1236" s="147" t="str">
        <x:v>TURBO ST 10</x:v>
      </x:c>
      <x:c r="C1236" s="139" t="str">
        <x:v>MARKER COLOR</x:v>
      </x:c>
      <x:c r="D1236" s="139" t="str">
        <x:v>Both</x:v>
      </x:c>
      <x:c r="E1236" s="147" t="str">
        <x:v>From initial classified workbook</x:v>
      </x:c>
      <x:c r="F1236" s="139" t="str">
        <x:v>Piece</x:v>
      </x:c>
      <x:c r="G1236" s="139"/>
      <x:c r="H1236" s="139" t="str">
        <x:v>Not stated</x:v>
      </x:c>
      <x:c r="I1236" s="139" t="str">
        <x:v>PKR</x:v>
      </x:c>
      <x:c r="J1236" s="140" t="n">
        <x:v>68</x:v>
      </x:c>
      <x:c r="K1236" s="140" t="n">
        <x:v>63</x:v>
      </x:c>
      <x:c r="L1236" s="140" t="n">
        <x:v>68</x:v>
      </x:c>
      <x:c r="M1236" s="140" t="n">
        <x:v>63</x:v>
      </x:c>
      <x:c r="N1236" s="141" t="n">
        <x:f>L1236-M1236</x:f>
        <x:v>5</x:v>
      </x:c>
      <x:c r="O1236" s="142" t="n">
        <x:f>IF(L1236&gt;0,N1236/L1236,"")</x:f>
        <x:v>0.07352941176470588</x:v>
      </x:c>
      <x:c r="P1236" s="142" t="n">
        <x:f>IF(M1236&gt;0,N1236/M1236,"")</x:f>
        <x:v>0.07936507936507936</x:v>
      </x:c>
      <x:c r="Q1236" s="141" t="n">
        <x:f>ROUND(L1236*(1+'Assumptions'!$B$7)/'Assumptions'!$B$9,0)*'Assumptions'!$B$9</x:f>
        <x:v>75</x:v>
      </x:c>
      <x:c r="R1236" s="141" t="n">
        <x:f>Q1236-M1236</x:f>
        <x:v>12</x:v>
      </x:c>
      <x:c r="S1236" s="143" t="n">
        <x:f>'Assumptions'!$B$8</x:f>
        <x:v>12</x:v>
      </x:c>
      <x:c r="T1236" s="141" t="n">
        <x:f>N1236*S1236</x:f>
        <x:v>60</x:v>
      </x:c>
      <x:c r="U1236" s="139" t="str">
        <x:v>Source Valid</x:v>
      </x:c>
      <x:c r="V1236" s="139" t="str">
        <x:v>High</x:v>
      </x:c>
      <x:c r="W1236" s="147" t="str">
        <x:v>Source wholesale and buying prices retained</x:v>
      </x:c>
      <x:c r="X1236" s="139" t="str">
        <x:v>Ready</x:v>
      </x:c>
      <x:c r="Y1236" s="144" t="b">
        <x:v>1</x:v>
      </x:c>
      <x:c r="Z1236" s="139" t="str">
        <x:v>WS RATES.pdf</x:v>
      </x:c>
      <x:c r="AA1236" s="139" t="n">
        <x:v>35</x:v>
      </x:c>
      <x:c r="AB1236" s="139" t="n">
        <x:v>12</x:v>
      </x:c>
      <x:c r="AC1236" s="139" t="str">
        <x:v>TURBO ST 10</x:v>
      </x:c>
      <x:c r="AD1236" s="145" t="n">
        <x:v>68</x:v>
      </x:c>
      <x:c r="AE1236" s="147" t="str">
        <x:v>Merged across PDFs — Exact/source-linked match</x:v>
      </x:c>
      <x:c r="AF1236" s="147" t="str">
        <x:v>Exact WS RATES.pdf name</x:v>
      </x:c>
      <x:c r="AG1236" s="147" t="str">
        <x:v>Exact WS RATES.pdf category</x:v>
      </x:c>
      <x:c r="AH1236" s="139" t="str">
        <x:v>WS-RATES:35:12</x:v>
      </x:c>
      <x:c r="AI1236" s="146"/>
      <x:c r="AJ1236" s="146"/>
      <x:c r="AK1236" s="146"/>
      <x:c r="AL1236" s="146"/>
      <x:c r="AM1236" s="146"/>
      <x:c r="AN1236" s="147" t="str"/>
    </x:row>
    <x:row r="1237">
      <x:c r="A1237" s="139" t="str">
        <x:v>RS-001236</x:v>
      </x:c>
      <x:c r="B1237" s="147" t="str">
        <x:v>THUMB PIN PEONY 50PCS</x:v>
      </x:c>
      <x:c r="C1237" s="139" t="str">
        <x:v>CHINA</x:v>
      </x:c>
      <x:c r="D1237" s="139" t="str">
        <x:v>Wholesale/Bulk</x:v>
      </x:c>
      <x:c r="E1237" s="147" t="str">
        <x:v>From initial classified workbook</x:v>
      </x:c>
      <x:c r="F1237" s="139" t="str">
        <x:v>Pack</x:v>
      </x:c>
      <x:c r="G1237" s="139" t="n">
        <x:v>50</x:v>
      </x:c>
      <x:c r="H1237" s="139" t="str">
        <x:v>Parsed from product name</x:v>
      </x:c>
      <x:c r="I1237" s="139" t="str">
        <x:v>PKR</x:v>
      </x:c>
      <x:c r="J1237" s="140" t="n">
        <x:v>370</x:v>
      </x:c>
      <x:c r="K1237" s="140" t="n">
        <x:v>335</x:v>
      </x:c>
      <x:c r="L1237" s="140" t="n">
        <x:v>370</x:v>
      </x:c>
      <x:c r="M1237" s="140" t="n">
        <x:v>335</x:v>
      </x:c>
      <x:c r="N1237" s="141" t="n">
        <x:f>L1237-M1237</x:f>
        <x:v>35</x:v>
      </x:c>
      <x:c r="O1237" s="142" t="n">
        <x:f>IF(L1237&gt;0,N1237/L1237,"")</x:f>
        <x:v>0.0945945945945946</x:v>
      </x:c>
      <x:c r="P1237" s="142" t="n">
        <x:f>IF(M1237&gt;0,N1237/M1237,"")</x:f>
        <x:v>0.1044776119402985</x:v>
      </x:c>
      <x:c r="Q1237" s="141" t="n">
        <x:f>ROUND(L1237*(1+'Assumptions'!$B$7)/'Assumptions'!$B$9,0)*'Assumptions'!$B$9</x:f>
        <x:v>405</x:v>
      </x:c>
      <x:c r="R1237" s="141" t="n">
        <x:f>Q1237-M1237</x:f>
        <x:v>70</x:v>
      </x:c>
      <x:c r="S1237" s="143" t="n">
        <x:f>'Assumptions'!$B$8</x:f>
        <x:v>12</x:v>
      </x:c>
      <x:c r="T1237" s="141" t="n">
        <x:f>N1237*S1237</x:f>
        <x:v>420</x:v>
      </x:c>
      <x:c r="U1237" s="139" t="str">
        <x:v>Source Valid</x:v>
      </x:c>
      <x:c r="V1237" s="139" t="str">
        <x:v>High</x:v>
      </x:c>
      <x:c r="W1237" s="147" t="str">
        <x:v>Source wholesale and buying prices retained</x:v>
      </x:c>
      <x:c r="X1237" s="139" t="str">
        <x:v>Ready</x:v>
      </x:c>
      <x:c r="Y1237" s="144" t="b">
        <x:v>1</x:v>
      </x:c>
      <x:c r="Z1237" s="139" t="str">
        <x:v>WS RATES.pdf</x:v>
      </x:c>
      <x:c r="AA1237" s="139" t="n">
        <x:v>35</x:v>
      </x:c>
      <x:c r="AB1237" s="139" t="n">
        <x:v>13</x:v>
      </x:c>
      <x:c r="AC1237" s="139" t="str">
        <x:v>THUMB PIN PEONY 50PCS</x:v>
      </x:c>
      <x:c r="AD1237" s="145" t="n">
        <x:v>370</x:v>
      </x:c>
      <x:c r="AE1237" s="147" t="str">
        <x:v>Merged across PDFs — Exact/source-linked match</x:v>
      </x:c>
      <x:c r="AF1237" s="147" t="str">
        <x:v>Exact WS RATES.pdf name</x:v>
      </x:c>
      <x:c r="AG1237" s="147" t="str">
        <x:v>Exact WS RATES.pdf category</x:v>
      </x:c>
      <x:c r="AH1237" s="139" t="str">
        <x:v>WS-RATES:35:13</x:v>
      </x:c>
      <x:c r="AI1237" s="146"/>
      <x:c r="AJ1237" s="146"/>
      <x:c r="AK1237" s="146"/>
      <x:c r="AL1237" s="146"/>
      <x:c r="AM1237" s="146"/>
      <x:c r="AN1237" s="147" t="str"/>
    </x:row>
    <x:row r="1238">
      <x:c r="A1238" s="139" t="str">
        <x:v>RS-001237</x:v>
      </x:c>
      <x:c r="B1238" s="147" t="str">
        <x:v>DL STAPLER DL0582</x:v>
      </x:c>
      <x:c r="C1238" s="139" t="str">
        <x:v>STAPLERS</x:v>
      </x:c>
      <x:c r="D1238" s="139" t="str">
        <x:v>Both</x:v>
      </x:c>
      <x:c r="E1238" s="147" t="str">
        <x:v>From initial classified workbook</x:v>
      </x:c>
      <x:c r="F1238" s="139" t="str">
        <x:v>Piece</x:v>
      </x:c>
      <x:c r="G1238" s="139"/>
      <x:c r="H1238" s="139" t="str">
        <x:v>Not stated</x:v>
      </x:c>
      <x:c r="I1238" s="139" t="str">
        <x:v>PKR</x:v>
      </x:c>
      <x:c r="J1238" s="140" t="n">
        <x:v>175</x:v>
      </x:c>
      <x:c r="K1238" s="140" t="n">
        <x:v>155</x:v>
      </x:c>
      <x:c r="L1238" s="140" t="n">
        <x:v>175</x:v>
      </x:c>
      <x:c r="M1238" s="140" t="n">
        <x:v>155</x:v>
      </x:c>
      <x:c r="N1238" s="141" t="n">
        <x:f>L1238-M1238</x:f>
        <x:v>20</x:v>
      </x:c>
      <x:c r="O1238" s="142" t="n">
        <x:f>IF(L1238&gt;0,N1238/L1238,"")</x:f>
        <x:v>0.11428571428571428</x:v>
      </x:c>
      <x:c r="P1238" s="142" t="n">
        <x:f>IF(M1238&gt;0,N1238/M1238,"")</x:f>
        <x:v>0.12903225806451613</x:v>
      </x:c>
      <x:c r="Q1238" s="141" t="n">
        <x:f>ROUND(L1238*(1+'Assumptions'!$B$7)/'Assumptions'!$B$9,0)*'Assumptions'!$B$9</x:f>
        <x:v>195</x:v>
      </x:c>
      <x:c r="R1238" s="141" t="n">
        <x:f>Q1238-M1238</x:f>
        <x:v>40</x:v>
      </x:c>
      <x:c r="S1238" s="143" t="n">
        <x:f>'Assumptions'!$B$8</x:f>
        <x:v>12</x:v>
      </x:c>
      <x:c r="T1238" s="141" t="n">
        <x:f>N1238*S1238</x:f>
        <x:v>240</x:v>
      </x:c>
      <x:c r="U1238" s="139" t="str">
        <x:v>Source Valid</x:v>
      </x:c>
      <x:c r="V1238" s="139" t="str">
        <x:v>High</x:v>
      </x:c>
      <x:c r="W1238" s="147" t="str">
        <x:v>Source wholesale and buying prices retained</x:v>
      </x:c>
      <x:c r="X1238" s="139" t="str">
        <x:v>Ready</x:v>
      </x:c>
      <x:c r="Y1238" s="144" t="b">
        <x:v>1</x:v>
      </x:c>
      <x:c r="Z1238" s="139" t="str">
        <x:v>WS RATES.pdf</x:v>
      </x:c>
      <x:c r="AA1238" s="139" t="n">
        <x:v>35</x:v>
      </x:c>
      <x:c r="AB1238" s="139" t="n">
        <x:v>14</x:v>
      </x:c>
      <x:c r="AC1238" s="139" t="str">
        <x:v>DL STAPLER DL0582</x:v>
      </x:c>
      <x:c r="AD1238" s="145" t="n">
        <x:v>175</x:v>
      </x:c>
      <x:c r="AE1238" s="147" t="str">
        <x:v>Merged across PDFs — Exact/source-linked match</x:v>
      </x:c>
      <x:c r="AF1238" s="147" t="str">
        <x:v>Exact WS RATES.pdf name</x:v>
      </x:c>
      <x:c r="AG1238" s="147" t="str">
        <x:v>Exact WS RATES.pdf category</x:v>
      </x:c>
      <x:c r="AH1238" s="139" t="str">
        <x:v>WS-RATES:35:14</x:v>
      </x:c>
      <x:c r="AI1238" s="146"/>
      <x:c r="AJ1238" s="146"/>
      <x:c r="AK1238" s="146"/>
      <x:c r="AL1238" s="146"/>
      <x:c r="AM1238" s="146"/>
      <x:c r="AN1238" s="147" t="str"/>
    </x:row>
    <x:row r="1239">
      <x:c r="A1239" s="139" t="str">
        <x:v>RS-001238</x:v>
      </x:c>
      <x:c r="B1239" s="147" t="str">
        <x:v>PATTA STAPLER HL-239-2</x:v>
      </x:c>
      <x:c r="C1239" s="139" t="str">
        <x:v>STAPLERS</x:v>
      </x:c>
      <x:c r="D1239" s="139" t="str">
        <x:v>Both</x:v>
      </x:c>
      <x:c r="E1239" s="147" t="str">
        <x:v>From initial classified workbook</x:v>
      </x:c>
      <x:c r="F1239" s="139" t="str">
        <x:v>Piece</x:v>
      </x:c>
      <x:c r="G1239" s="139"/>
      <x:c r="H1239" s="139" t="str">
        <x:v>Not stated</x:v>
      </x:c>
      <x:c r="I1239" s="139" t="str">
        <x:v>PKR</x:v>
      </x:c>
      <x:c r="J1239" s="140" t="n">
        <x:v>180</x:v>
      </x:c>
      <x:c r="K1239" s="140" t="n">
        <x:v>162</x:v>
      </x:c>
      <x:c r="L1239" s="140" t="n">
        <x:v>180</x:v>
      </x:c>
      <x:c r="M1239" s="140" t="n">
        <x:v>162</x:v>
      </x:c>
      <x:c r="N1239" s="141" t="n">
        <x:f>L1239-M1239</x:f>
        <x:v>18</x:v>
      </x:c>
      <x:c r="O1239" s="142" t="n">
        <x:f>IF(L1239&gt;0,N1239/L1239,"")</x:f>
        <x:v>0.1</x:v>
      </x:c>
      <x:c r="P1239" s="142" t="n">
        <x:f>IF(M1239&gt;0,N1239/M1239,"")</x:f>
        <x:v>0.1111111111111111</x:v>
      </x:c>
      <x:c r="Q1239" s="141" t="n">
        <x:f>ROUND(L1239*(1+'Assumptions'!$B$7)/'Assumptions'!$B$9,0)*'Assumptions'!$B$9</x:f>
        <x:v>200</x:v>
      </x:c>
      <x:c r="R1239" s="141" t="n">
        <x:f>Q1239-M1239</x:f>
        <x:v>38</x:v>
      </x:c>
      <x:c r="S1239" s="143" t="n">
        <x:f>'Assumptions'!$B$8</x:f>
        <x:v>12</x:v>
      </x:c>
      <x:c r="T1239" s="141" t="n">
        <x:f>N1239*S1239</x:f>
        <x:v>216</x:v>
      </x:c>
      <x:c r="U1239" s="139" t="str">
        <x:v>Source Valid</x:v>
      </x:c>
      <x:c r="V1239" s="139" t="str">
        <x:v>High</x:v>
      </x:c>
      <x:c r="W1239" s="147" t="str">
        <x:v>Source wholesale and buying prices retained</x:v>
      </x:c>
      <x:c r="X1239" s="139" t="str">
        <x:v>Ready</x:v>
      </x:c>
      <x:c r="Y1239" s="144" t="b">
        <x:v>1</x:v>
      </x:c>
      <x:c r="Z1239" s="139" t="str">
        <x:v>WS RATES.pdf</x:v>
      </x:c>
      <x:c r="AA1239" s="139" t="n">
        <x:v>35</x:v>
      </x:c>
      <x:c r="AB1239" s="139" t="n">
        <x:v>15</x:v>
      </x:c>
      <x:c r="AC1239" s="139" t="str">
        <x:v>PATTA STAPLER HL-239-2</x:v>
      </x:c>
      <x:c r="AD1239" s="145" t="n">
        <x:v>180</x:v>
      </x:c>
      <x:c r="AE1239" s="147" t="str">
        <x:v>Merged across PDFs — Exact/source-linked match</x:v>
      </x:c>
      <x:c r="AF1239" s="147" t="str">
        <x:v>Exact WS RATES.pdf name</x:v>
      </x:c>
      <x:c r="AG1239" s="147" t="str">
        <x:v>Exact WS RATES.pdf category</x:v>
      </x:c>
      <x:c r="AH1239" s="139" t="str">
        <x:v>WS-RATES:35:15</x:v>
      </x:c>
      <x:c r="AI1239" s="146"/>
      <x:c r="AJ1239" s="146"/>
      <x:c r="AK1239" s="146"/>
      <x:c r="AL1239" s="146"/>
      <x:c r="AM1239" s="146"/>
      <x:c r="AN1239" s="147" t="str"/>
    </x:row>
    <x:row r="1240">
      <x:c r="A1240" s="139" t="str">
        <x:v>RS-001239</x:v>
      </x:c>
      <x:c r="B1240" s="147" t="str">
        <x:v>FABRIC COLOUR</x:v>
      </x:c>
      <x:c r="C1240" s="139" t="str">
        <x:v>CHINA</x:v>
      </x:c>
      <x:c r="D1240" s="139" t="str">
        <x:v>Both</x:v>
      </x:c>
      <x:c r="E1240" s="147" t="str">
        <x:v>From initial classified workbook</x:v>
      </x:c>
      <x:c r="F1240" s="139" t="str">
        <x:v>Piece</x:v>
      </x:c>
      <x:c r="G1240" s="139"/>
      <x:c r="H1240" s="139" t="str">
        <x:v>Not stated</x:v>
      </x:c>
      <x:c r="I1240" s="139" t="str">
        <x:v>PKR</x:v>
      </x:c>
      <x:c r="J1240" s="140" t="n">
        <x:v>400</x:v>
      </x:c>
      <x:c r="K1240" s="140" t="n">
        <x:v>360</x:v>
      </x:c>
      <x:c r="L1240" s="140" t="n">
        <x:v>400</x:v>
      </x:c>
      <x:c r="M1240" s="140" t="n">
        <x:v>360</x:v>
      </x:c>
      <x:c r="N1240" s="141" t="n">
        <x:f>L1240-M1240</x:f>
        <x:v>40</x:v>
      </x:c>
      <x:c r="O1240" s="142" t="n">
        <x:f>IF(L1240&gt;0,N1240/L1240,"")</x:f>
        <x:v>0.1</x:v>
      </x:c>
      <x:c r="P1240" s="142" t="n">
        <x:f>IF(M1240&gt;0,N1240/M1240,"")</x:f>
        <x:v>0.1111111111111111</x:v>
      </x:c>
      <x:c r="Q1240" s="141" t="n">
        <x:f>ROUND(L1240*(1+'Assumptions'!$B$7)/'Assumptions'!$B$9,0)*'Assumptions'!$B$9</x:f>
        <x:v>440</x:v>
      </x:c>
      <x:c r="R1240" s="141" t="n">
        <x:f>Q1240-M1240</x:f>
        <x:v>80</x:v>
      </x:c>
      <x:c r="S1240" s="143" t="n">
        <x:f>'Assumptions'!$B$8</x:f>
        <x:v>12</x:v>
      </x:c>
      <x:c r="T1240" s="141" t="n">
        <x:f>N1240*S1240</x:f>
        <x:v>480</x:v>
      </x:c>
      <x:c r="U1240" s="139" t="str">
        <x:v>Source Valid</x:v>
      </x:c>
      <x:c r="V1240" s="139" t="str">
        <x:v>High</x:v>
      </x:c>
      <x:c r="W1240" s="147" t="str">
        <x:v>Source wholesale and buying prices retained</x:v>
      </x:c>
      <x:c r="X1240" s="139" t="str">
        <x:v>Ready</x:v>
      </x:c>
      <x:c r="Y1240" s="144" t="b">
        <x:v>1</x:v>
      </x:c>
      <x:c r="Z1240" s="139" t="str">
        <x:v>WS RATES.pdf</x:v>
      </x:c>
      <x:c r="AA1240" s="139" t="n">
        <x:v>35</x:v>
      </x:c>
      <x:c r="AB1240" s="139" t="n">
        <x:v>16</x:v>
      </x:c>
      <x:c r="AC1240" s="139" t="str">
        <x:v>FABRIC COLOUR</x:v>
      </x:c>
      <x:c r="AD1240" s="145" t="n">
        <x:v>400</x:v>
      </x:c>
      <x:c r="AE1240" s="147" t="str">
        <x:v>Merged across PDFs — Exact/source-linked match</x:v>
      </x:c>
      <x:c r="AF1240" s="147" t="str">
        <x:v>Exact WS RATES.pdf name</x:v>
      </x:c>
      <x:c r="AG1240" s="147" t="str">
        <x:v>Exact WS RATES.pdf category</x:v>
      </x:c>
      <x:c r="AH1240" s="139" t="str">
        <x:v>WS-RATES:35:16</x:v>
      </x:c>
      <x:c r="AI1240" s="146"/>
      <x:c r="AJ1240" s="146"/>
      <x:c r="AK1240" s="146"/>
      <x:c r="AL1240" s="146"/>
      <x:c r="AM1240" s="146"/>
      <x:c r="AN1240" s="147" t="str"/>
    </x:row>
    <x:row r="1241">
      <x:c r="A1241" s="139" t="str">
        <x:v>RS-001240</x:v>
      </x:c>
      <x:c r="B1241" s="147" t="str">
        <x:v>GLASS COLOUR</x:v>
      </x:c>
      <x:c r="C1241" s="139" t="str">
        <x:v>CHINA</x:v>
      </x:c>
      <x:c r="D1241" s="139" t="str">
        <x:v>Both</x:v>
      </x:c>
      <x:c r="E1241" s="147" t="str">
        <x:v>From initial classified workbook</x:v>
      </x:c>
      <x:c r="F1241" s="139" t="str">
        <x:v>Piece</x:v>
      </x:c>
      <x:c r="G1241" s="139"/>
      <x:c r="H1241" s="139" t="str">
        <x:v>Not stated</x:v>
      </x:c>
      <x:c r="I1241" s="139" t="str">
        <x:v>PKR</x:v>
      </x:c>
      <x:c r="J1241" s="140" t="n">
        <x:v>400</x:v>
      </x:c>
      <x:c r="K1241" s="140" t="n">
        <x:v>360</x:v>
      </x:c>
      <x:c r="L1241" s="140" t="n">
        <x:v>400</x:v>
      </x:c>
      <x:c r="M1241" s="140" t="n">
        <x:v>360</x:v>
      </x:c>
      <x:c r="N1241" s="141" t="n">
        <x:f>L1241-M1241</x:f>
        <x:v>40</x:v>
      </x:c>
      <x:c r="O1241" s="142" t="n">
        <x:f>IF(L1241&gt;0,N1241/L1241,"")</x:f>
        <x:v>0.1</x:v>
      </x:c>
      <x:c r="P1241" s="142" t="n">
        <x:f>IF(M1241&gt;0,N1241/M1241,"")</x:f>
        <x:v>0.1111111111111111</x:v>
      </x:c>
      <x:c r="Q1241" s="141" t="n">
        <x:f>ROUND(L1241*(1+'Assumptions'!$B$7)/'Assumptions'!$B$9,0)*'Assumptions'!$B$9</x:f>
        <x:v>440</x:v>
      </x:c>
      <x:c r="R1241" s="141" t="n">
        <x:f>Q1241-M1241</x:f>
        <x:v>80</x:v>
      </x:c>
      <x:c r="S1241" s="143" t="n">
        <x:f>'Assumptions'!$B$8</x:f>
        <x:v>12</x:v>
      </x:c>
      <x:c r="T1241" s="141" t="n">
        <x:f>N1241*S1241</x:f>
        <x:v>480</x:v>
      </x:c>
      <x:c r="U1241" s="139" t="str">
        <x:v>Source Valid</x:v>
      </x:c>
      <x:c r="V1241" s="139" t="str">
        <x:v>High</x:v>
      </x:c>
      <x:c r="W1241" s="147" t="str">
        <x:v>Source wholesale and buying prices retained</x:v>
      </x:c>
      <x:c r="X1241" s="139" t="str">
        <x:v>Ready</x:v>
      </x:c>
      <x:c r="Y1241" s="144" t="b">
        <x:v>1</x:v>
      </x:c>
      <x:c r="Z1241" s="139" t="str">
        <x:v>WS RATES.pdf</x:v>
      </x:c>
      <x:c r="AA1241" s="139" t="n">
        <x:v>35</x:v>
      </x:c>
      <x:c r="AB1241" s="139" t="n">
        <x:v>17</x:v>
      </x:c>
      <x:c r="AC1241" s="139" t="str">
        <x:v>GLASS COLOUR</x:v>
      </x:c>
      <x:c r="AD1241" s="145" t="n">
        <x:v>400</x:v>
      </x:c>
      <x:c r="AE1241" s="147" t="str">
        <x:v>Merged across PDFs — Exact/source-linked match</x:v>
      </x:c>
      <x:c r="AF1241" s="147" t="str">
        <x:v>Exact WS RATES.pdf name</x:v>
      </x:c>
      <x:c r="AG1241" s="147" t="str">
        <x:v>Exact WS RATES.pdf category</x:v>
      </x:c>
      <x:c r="AH1241" s="139" t="str">
        <x:v>WS-RATES:35:17</x:v>
      </x:c>
      <x:c r="AI1241" s="146"/>
      <x:c r="AJ1241" s="146"/>
      <x:c r="AK1241" s="146"/>
      <x:c r="AL1241" s="146"/>
      <x:c r="AM1241" s="146"/>
      <x:c r="AN1241" s="147" t="str"/>
    </x:row>
    <x:row r="1242">
      <x:c r="A1242" s="139" t="str">
        <x:v>RS-001241</x:v>
      </x:c>
      <x:c r="B1242" s="147" t="str">
        <x:v>EAGLE STAPLER PATA</x:v>
      </x:c>
      <x:c r="C1242" s="139" t="str">
        <x:v>STAPLERS</x:v>
      </x:c>
      <x:c r="D1242" s="139" t="str">
        <x:v>Both</x:v>
      </x:c>
      <x:c r="E1242" s="147" t="str">
        <x:v>From initial classified workbook</x:v>
      </x:c>
      <x:c r="F1242" s="139" t="str">
        <x:v>Piece</x:v>
      </x:c>
      <x:c r="G1242" s="139"/>
      <x:c r="H1242" s="139" t="str">
        <x:v>Not stated</x:v>
      </x:c>
      <x:c r="I1242" s="139" t="str">
        <x:v>PKR</x:v>
      </x:c>
      <x:c r="J1242" s="140" t="n">
        <x:v>190</x:v>
      </x:c>
      <x:c r="K1242" s="140" t="n">
        <x:v>180</x:v>
      </x:c>
      <x:c r="L1242" s="140" t="n">
        <x:v>190</x:v>
      </x:c>
      <x:c r="M1242" s="140" t="n">
        <x:v>180</x:v>
      </x:c>
      <x:c r="N1242" s="141" t="n">
        <x:f>L1242-M1242</x:f>
        <x:v>10</x:v>
      </x:c>
      <x:c r="O1242" s="142" t="n">
        <x:f>IF(L1242&gt;0,N1242/L1242,"")</x:f>
        <x:v>0.05263157894736842</x:v>
      </x:c>
      <x:c r="P1242" s="142" t="n">
        <x:f>IF(M1242&gt;0,N1242/M1242,"")</x:f>
        <x:v>0.05555555555555555</x:v>
      </x:c>
      <x:c r="Q1242" s="141" t="n">
        <x:f>ROUND(L1242*(1+'Assumptions'!$B$7)/'Assumptions'!$B$9,0)*'Assumptions'!$B$9</x:f>
        <x:v>210</x:v>
      </x:c>
      <x:c r="R1242" s="141" t="n">
        <x:f>Q1242-M1242</x:f>
        <x:v>30</x:v>
      </x:c>
      <x:c r="S1242" s="143" t="n">
        <x:f>'Assumptions'!$B$8</x:f>
        <x:v>12</x:v>
      </x:c>
      <x:c r="T1242" s="141" t="n">
        <x:f>N1242*S1242</x:f>
        <x:v>120</x:v>
      </x:c>
      <x:c r="U1242" s="139" t="str">
        <x:v>Source Valid</x:v>
      </x:c>
      <x:c r="V1242" s="139" t="str">
        <x:v>High</x:v>
      </x:c>
      <x:c r="W1242" s="147" t="str">
        <x:v>Source wholesale and buying prices retained</x:v>
      </x:c>
      <x:c r="X1242" s="139" t="str">
        <x:v>Ready</x:v>
      </x:c>
      <x:c r="Y1242" s="144" t="b">
        <x:v>1</x:v>
      </x:c>
      <x:c r="Z1242" s="139" t="str">
        <x:v>WS RATES.pdf</x:v>
      </x:c>
      <x:c r="AA1242" s="139" t="n">
        <x:v>35</x:v>
      </x:c>
      <x:c r="AB1242" s="139" t="n">
        <x:v>18</x:v>
      </x:c>
      <x:c r="AC1242" s="139" t="str">
        <x:v>EAGLE STAPLER PATA</x:v>
      </x:c>
      <x:c r="AD1242" s="145" t="n">
        <x:v>190</x:v>
      </x:c>
      <x:c r="AE1242" s="147" t="str">
        <x:v>Merged across PDFs — Exact/source-linked match</x:v>
      </x:c>
      <x:c r="AF1242" s="147" t="str">
        <x:v>Exact WS RATES.pdf name</x:v>
      </x:c>
      <x:c r="AG1242" s="147" t="str">
        <x:v>Exact WS RATES.pdf category</x:v>
      </x:c>
      <x:c r="AH1242" s="139" t="str">
        <x:v>WS-RATES:35:18</x:v>
      </x:c>
      <x:c r="AI1242" s="146"/>
      <x:c r="AJ1242" s="146"/>
      <x:c r="AK1242" s="146"/>
      <x:c r="AL1242" s="146"/>
      <x:c r="AM1242" s="146"/>
      <x:c r="AN1242" s="147" t="str"/>
    </x:row>
    <x:row r="1243">
      <x:c r="A1243" s="139" t="str">
        <x:v>RS-001242</x:v>
      </x:c>
      <x:c r="B1243" s="147" t="str">
        <x:v>ACRYLIC PAINT COLOUR</x:v>
      </x:c>
      <x:c r="C1243" s="139" t="str">
        <x:v>CHINA</x:v>
      </x:c>
      <x:c r="D1243" s="139" t="str">
        <x:v>Both</x:v>
      </x:c>
      <x:c r="E1243" s="147" t="str">
        <x:v>From initial classified workbook</x:v>
      </x:c>
      <x:c r="F1243" s="139" t="str">
        <x:v>Piece</x:v>
      </x:c>
      <x:c r="G1243" s="139"/>
      <x:c r="H1243" s="139" t="str">
        <x:v>Not stated</x:v>
      </x:c>
      <x:c r="I1243" s="139" t="str">
        <x:v>PKR</x:v>
      </x:c>
      <x:c r="J1243" s="140" t="n">
        <x:v>390</x:v>
      </x:c>
      <x:c r="K1243" s="140" t="n">
        <x:v>360</x:v>
      </x:c>
      <x:c r="L1243" s="140" t="n">
        <x:v>390</x:v>
      </x:c>
      <x:c r="M1243" s="140" t="n">
        <x:v>360</x:v>
      </x:c>
      <x:c r="N1243" s="141" t="n">
        <x:f>L1243-M1243</x:f>
        <x:v>30</x:v>
      </x:c>
      <x:c r="O1243" s="142" t="n">
        <x:f>IF(L1243&gt;0,N1243/L1243,"")</x:f>
        <x:v>0.07692307692307693</x:v>
      </x:c>
      <x:c r="P1243" s="142" t="n">
        <x:f>IF(M1243&gt;0,N1243/M1243,"")</x:f>
        <x:v>0.08333333333333333</x:v>
      </x:c>
      <x:c r="Q1243" s="141" t="n">
        <x:f>ROUND(L1243*(1+'Assumptions'!$B$7)/'Assumptions'!$B$9,0)*'Assumptions'!$B$9</x:f>
        <x:v>430</x:v>
      </x:c>
      <x:c r="R1243" s="141" t="n">
        <x:f>Q1243-M1243</x:f>
        <x:v>70</x:v>
      </x:c>
      <x:c r="S1243" s="143" t="n">
        <x:f>'Assumptions'!$B$8</x:f>
        <x:v>12</x:v>
      </x:c>
      <x:c r="T1243" s="141" t="n">
        <x:f>N1243*S1243</x:f>
        <x:v>360</x:v>
      </x:c>
      <x:c r="U1243" s="139" t="str">
        <x:v>Source Valid</x:v>
      </x:c>
      <x:c r="V1243" s="139" t="str">
        <x:v>High</x:v>
      </x:c>
      <x:c r="W1243" s="147" t="str">
        <x:v>Source wholesale and buying prices retained</x:v>
      </x:c>
      <x:c r="X1243" s="139" t="str">
        <x:v>Ready</x:v>
      </x:c>
      <x:c r="Y1243" s="144" t="b">
        <x:v>1</x:v>
      </x:c>
      <x:c r="Z1243" s="139" t="str">
        <x:v>WS RATES.pdf</x:v>
      </x:c>
      <x:c r="AA1243" s="139" t="n">
        <x:v>35</x:v>
      </x:c>
      <x:c r="AB1243" s="139" t="n">
        <x:v>19</x:v>
      </x:c>
      <x:c r="AC1243" s="139" t="str">
        <x:v>ACRYLIC PAINT COLOUR</x:v>
      </x:c>
      <x:c r="AD1243" s="145" t="n">
        <x:v>390</x:v>
      </x:c>
      <x:c r="AE1243" s="147" t="str">
        <x:v>Merged across PDFs — Exact/source-linked match</x:v>
      </x:c>
      <x:c r="AF1243" s="147" t="str">
        <x:v>Exact WS RATES.pdf name</x:v>
      </x:c>
      <x:c r="AG1243" s="147" t="str">
        <x:v>Exact WS RATES.pdf category</x:v>
      </x:c>
      <x:c r="AH1243" s="139" t="str">
        <x:v>WS-RATES:35:19</x:v>
      </x:c>
      <x:c r="AI1243" s="146"/>
      <x:c r="AJ1243" s="146"/>
      <x:c r="AK1243" s="146"/>
      <x:c r="AL1243" s="146"/>
      <x:c r="AM1243" s="146"/>
      <x:c r="AN1243" s="147" t="str"/>
    </x:row>
    <x:row r="1244">
      <x:c r="A1244" s="139" t="str">
        <x:v>RS-001243</x:v>
      </x:c>
      <x:c r="B1244" s="147" t="str">
        <x:v>OIL COLOUR</x:v>
      </x:c>
      <x:c r="C1244" s="139" t="str">
        <x:v>CHINA</x:v>
      </x:c>
      <x:c r="D1244" s="139" t="str">
        <x:v>Both</x:v>
      </x:c>
      <x:c r="E1244" s="147" t="str">
        <x:v>From initial classified workbook</x:v>
      </x:c>
      <x:c r="F1244" s="139" t="str">
        <x:v>Piece</x:v>
      </x:c>
      <x:c r="G1244" s="139"/>
      <x:c r="H1244" s="139" t="str">
        <x:v>Not stated</x:v>
      </x:c>
      <x:c r="I1244" s="139" t="str">
        <x:v>PKR</x:v>
      </x:c>
      <x:c r="J1244" s="140" t="n">
        <x:v>400</x:v>
      </x:c>
      <x:c r="K1244" s="140" t="n">
        <x:v>360</x:v>
      </x:c>
      <x:c r="L1244" s="140" t="n">
        <x:v>400</x:v>
      </x:c>
      <x:c r="M1244" s="140" t="n">
        <x:v>360</x:v>
      </x:c>
      <x:c r="N1244" s="141" t="n">
        <x:f>L1244-M1244</x:f>
        <x:v>40</x:v>
      </x:c>
      <x:c r="O1244" s="142" t="n">
        <x:f>IF(L1244&gt;0,N1244/L1244,"")</x:f>
        <x:v>0.1</x:v>
      </x:c>
      <x:c r="P1244" s="142" t="n">
        <x:f>IF(M1244&gt;0,N1244/M1244,"")</x:f>
        <x:v>0.1111111111111111</x:v>
      </x:c>
      <x:c r="Q1244" s="141" t="n">
        <x:f>ROUND(L1244*(1+'Assumptions'!$B$7)/'Assumptions'!$B$9,0)*'Assumptions'!$B$9</x:f>
        <x:v>440</x:v>
      </x:c>
      <x:c r="R1244" s="141" t="n">
        <x:f>Q1244-M1244</x:f>
        <x:v>80</x:v>
      </x:c>
      <x:c r="S1244" s="143" t="n">
        <x:f>'Assumptions'!$B$8</x:f>
        <x:v>12</x:v>
      </x:c>
      <x:c r="T1244" s="141" t="n">
        <x:f>N1244*S1244</x:f>
        <x:v>480</x:v>
      </x:c>
      <x:c r="U1244" s="139" t="str">
        <x:v>Source Valid</x:v>
      </x:c>
      <x:c r="V1244" s="139" t="str">
        <x:v>High</x:v>
      </x:c>
      <x:c r="W1244" s="147" t="str">
        <x:v>Source wholesale and buying prices retained</x:v>
      </x:c>
      <x:c r="X1244" s="139" t="str">
        <x:v>Ready</x:v>
      </x:c>
      <x:c r="Y1244" s="144" t="b">
        <x:v>1</x:v>
      </x:c>
      <x:c r="Z1244" s="139" t="str">
        <x:v>WS RATES.pdf</x:v>
      </x:c>
      <x:c r="AA1244" s="139" t="n">
        <x:v>35</x:v>
      </x:c>
      <x:c r="AB1244" s="139" t="n">
        <x:v>20</x:v>
      </x:c>
      <x:c r="AC1244" s="139" t="str">
        <x:v>OIL COLOUR</x:v>
      </x:c>
      <x:c r="AD1244" s="145" t="n">
        <x:v>400</x:v>
      </x:c>
      <x:c r="AE1244" s="147" t="str">
        <x:v>Merged across PDFs — Exact/source-linked match</x:v>
      </x:c>
      <x:c r="AF1244" s="147" t="str">
        <x:v>Exact WS RATES.pdf name</x:v>
      </x:c>
      <x:c r="AG1244" s="147" t="str">
        <x:v>Exact WS RATES.pdf category</x:v>
      </x:c>
      <x:c r="AH1244" s="139" t="str">
        <x:v>WS-RATES:35:20</x:v>
      </x:c>
      <x:c r="AI1244" s="146"/>
      <x:c r="AJ1244" s="146"/>
      <x:c r="AK1244" s="146"/>
      <x:c r="AL1244" s="146"/>
      <x:c r="AM1244" s="146"/>
      <x:c r="AN1244" s="147" t="str"/>
    </x:row>
    <x:row r="1245">
      <x:c r="A1245" s="139" t="str">
        <x:v>RS-001244</x:v>
      </x:c>
      <x:c r="B1245" s="147" t="str">
        <x:v>COLOURING KIT 68PCS</x:v>
      </x:c>
      <x:c r="C1245" s="139" t="str">
        <x:v>COLORING KIT</x:v>
      </x:c>
      <x:c r="D1245" s="139" t="str">
        <x:v>Wholesale/Bulk</x:v>
      </x:c>
      <x:c r="E1245" s="147" t="str">
        <x:v>From initial classified workbook</x:v>
      </x:c>
      <x:c r="F1245" s="139" t="str">
        <x:v>Pack</x:v>
      </x:c>
      <x:c r="G1245" s="139" t="n">
        <x:v>68</x:v>
      </x:c>
      <x:c r="H1245" s="139" t="str">
        <x:v>Parsed from product name</x:v>
      </x:c>
      <x:c r="I1245" s="139" t="str">
        <x:v>PKR</x:v>
      </x:c>
      <x:c r="J1245" s="140" t="n">
        <x:v>550</x:v>
      </x:c>
      <x:c r="K1245" s="140" t="n">
        <x:v>460</x:v>
      </x:c>
      <x:c r="L1245" s="140" t="n">
        <x:v>550</x:v>
      </x:c>
      <x:c r="M1245" s="140" t="n">
        <x:v>460</x:v>
      </x:c>
      <x:c r="N1245" s="141" t="n">
        <x:f>L1245-M1245</x:f>
        <x:v>90</x:v>
      </x:c>
      <x:c r="O1245" s="142" t="n">
        <x:f>IF(L1245&gt;0,N1245/L1245,"")</x:f>
        <x:v>0.16363636363636364</x:v>
      </x:c>
      <x:c r="P1245" s="142" t="n">
        <x:f>IF(M1245&gt;0,N1245/M1245,"")</x:f>
        <x:v>0.1956521739130435</x:v>
      </x:c>
      <x:c r="Q1245" s="141" t="n">
        <x:f>ROUND(L1245*(1+'Assumptions'!$B$7)/'Assumptions'!$B$9,0)*'Assumptions'!$B$9</x:f>
        <x:v>605</x:v>
      </x:c>
      <x:c r="R1245" s="141" t="n">
        <x:f>Q1245-M1245</x:f>
        <x:v>145</x:v>
      </x:c>
      <x:c r="S1245" s="143" t="n">
        <x:f>'Assumptions'!$B$8</x:f>
        <x:v>12</x:v>
      </x:c>
      <x:c r="T1245" s="141" t="n">
        <x:f>N1245*S1245</x:f>
        <x:v>1080</x:v>
      </x:c>
      <x:c r="U1245" s="139" t="str">
        <x:v>Source Valid</x:v>
      </x:c>
      <x:c r="V1245" s="139" t="str">
        <x:v>High</x:v>
      </x:c>
      <x:c r="W1245" s="147" t="str">
        <x:v>Source wholesale and buying prices retained</x:v>
      </x:c>
      <x:c r="X1245" s="139" t="str">
        <x:v>Ready</x:v>
      </x:c>
      <x:c r="Y1245" s="144" t="b">
        <x:v>1</x:v>
      </x:c>
      <x:c r="Z1245" s="139" t="str">
        <x:v>WS RATES.pdf</x:v>
      </x:c>
      <x:c r="AA1245" s="139" t="n">
        <x:v>35</x:v>
      </x:c>
      <x:c r="AB1245" s="139" t="n">
        <x:v>21</x:v>
      </x:c>
      <x:c r="AC1245" s="139" t="str">
        <x:v>COLOURING KIT 68PCS</x:v>
      </x:c>
      <x:c r="AD1245" s="145" t="n">
        <x:v>550</x:v>
      </x:c>
      <x:c r="AE1245" s="147" t="str">
        <x:v>Merged across PDFs — Exact/source-linked match</x:v>
      </x:c>
      <x:c r="AF1245" s="147" t="str">
        <x:v>Exact WS RATES.pdf name</x:v>
      </x:c>
      <x:c r="AG1245" s="147" t="str">
        <x:v>Exact WS RATES.pdf category</x:v>
      </x:c>
      <x:c r="AH1245" s="139" t="str">
        <x:v>WS-RATES:35:21</x:v>
      </x:c>
      <x:c r="AI1245" s="146"/>
      <x:c r="AJ1245" s="146"/>
      <x:c r="AK1245" s="146"/>
      <x:c r="AL1245" s="146"/>
      <x:c r="AM1245" s="146"/>
      <x:c r="AN1245" s="147" t="str"/>
    </x:row>
    <x:row r="1246">
      <x:c r="A1246" s="139" t="str">
        <x:v>RS-001245</x:v>
      </x:c>
      <x:c r="B1246" s="147" t="str">
        <x:v>COLOURING KIT 86PCS</x:v>
      </x:c>
      <x:c r="C1246" s="139" t="str">
        <x:v>COLORING KIT</x:v>
      </x:c>
      <x:c r="D1246" s="139" t="str">
        <x:v>Wholesale/Bulk</x:v>
      </x:c>
      <x:c r="E1246" s="147" t="str">
        <x:v>From initial classified workbook</x:v>
      </x:c>
      <x:c r="F1246" s="139" t="str">
        <x:v>Pack</x:v>
      </x:c>
      <x:c r="G1246" s="139" t="n">
        <x:v>86</x:v>
      </x:c>
      <x:c r="H1246" s="139" t="str">
        <x:v>Parsed from product name</x:v>
      </x:c>
      <x:c r="I1246" s="139" t="str">
        <x:v>PKR</x:v>
      </x:c>
      <x:c r="J1246" s="140" t="n">
        <x:v>780</x:v>
      </x:c>
      <x:c r="K1246" s="140" t="n">
        <x:v>685</x:v>
      </x:c>
      <x:c r="L1246" s="140" t="n">
        <x:v>780</x:v>
      </x:c>
      <x:c r="M1246" s="140" t="n">
        <x:v>685</x:v>
      </x:c>
      <x:c r="N1246" s="141" t="n">
        <x:f>L1246-M1246</x:f>
        <x:v>95</x:v>
      </x:c>
      <x:c r="O1246" s="142" t="n">
        <x:f>IF(L1246&gt;0,N1246/L1246,"")</x:f>
        <x:v>0.12179487179487179</x:v>
      </x:c>
      <x:c r="P1246" s="142" t="n">
        <x:f>IF(M1246&gt;0,N1246/M1246,"")</x:f>
        <x:v>0.1386861313868613</x:v>
      </x:c>
      <x:c r="Q1246" s="141" t="n">
        <x:f>ROUND(L1246*(1+'Assumptions'!$B$7)/'Assumptions'!$B$9,0)*'Assumptions'!$B$9</x:f>
        <x:v>860</x:v>
      </x:c>
      <x:c r="R1246" s="141" t="n">
        <x:f>Q1246-M1246</x:f>
        <x:v>175</x:v>
      </x:c>
      <x:c r="S1246" s="143" t="n">
        <x:f>'Assumptions'!$B$8</x:f>
        <x:v>12</x:v>
      </x:c>
      <x:c r="T1246" s="141" t="n">
        <x:f>N1246*S1246</x:f>
        <x:v>1140</x:v>
      </x:c>
      <x:c r="U1246" s="139" t="str">
        <x:v>Source Valid</x:v>
      </x:c>
      <x:c r="V1246" s="139" t="str">
        <x:v>High</x:v>
      </x:c>
      <x:c r="W1246" s="147" t="str">
        <x:v>Source wholesale and buying prices retained</x:v>
      </x:c>
      <x:c r="X1246" s="139" t="str">
        <x:v>Ready</x:v>
      </x:c>
      <x:c r="Y1246" s="144" t="b">
        <x:v>1</x:v>
      </x:c>
      <x:c r="Z1246" s="139" t="str">
        <x:v>WS RATES.pdf</x:v>
      </x:c>
      <x:c r="AA1246" s="139" t="n">
        <x:v>35</x:v>
      </x:c>
      <x:c r="AB1246" s="139" t="n">
        <x:v>22</x:v>
      </x:c>
      <x:c r="AC1246" s="139" t="str">
        <x:v>COLOURING KIT 86PCS</x:v>
      </x:c>
      <x:c r="AD1246" s="145" t="n">
        <x:v>780</x:v>
      </x:c>
      <x:c r="AE1246" s="147" t="str">
        <x:v>Merged across PDFs — Exact/source-linked match</x:v>
      </x:c>
      <x:c r="AF1246" s="147" t="str">
        <x:v>Exact WS RATES.pdf name</x:v>
      </x:c>
      <x:c r="AG1246" s="147" t="str">
        <x:v>Exact WS RATES.pdf category</x:v>
      </x:c>
      <x:c r="AH1246" s="139" t="str">
        <x:v>WS-RATES:35:22</x:v>
      </x:c>
      <x:c r="AI1246" s="146"/>
      <x:c r="AJ1246" s="146"/>
      <x:c r="AK1246" s="146"/>
      <x:c r="AL1246" s="146"/>
      <x:c r="AM1246" s="146"/>
      <x:c r="AN1246" s="147" t="str"/>
    </x:row>
    <x:row r="1247">
      <x:c r="A1247" s="139" t="str">
        <x:v>RS-001246</x:v>
      </x:c>
      <x:c r="B1247" s="147" t="str">
        <x:v>NEXT SCALE 12"</x:v>
      </x:c>
      <x:c r="C1247" s="139" t="str">
        <x:v>SCALES</x:v>
      </x:c>
      <x:c r="D1247" s="139" t="str">
        <x:v>Both</x:v>
      </x:c>
      <x:c r="E1247" s="147" t="str">
        <x:v>From initial classified workbook</x:v>
      </x:c>
      <x:c r="F1247" s="139" t="str">
        <x:v>Piece</x:v>
      </x:c>
      <x:c r="G1247" s="139"/>
      <x:c r="H1247" s="139" t="str">
        <x:v>Not stated</x:v>
      </x:c>
      <x:c r="I1247" s="139" t="str">
        <x:v>PKR</x:v>
      </x:c>
      <x:c r="J1247" s="140" t="n">
        <x:v>30</x:v>
      </x:c>
      <x:c r="K1247" s="140" t="n">
        <x:v>22</x:v>
      </x:c>
      <x:c r="L1247" s="140" t="n">
        <x:v>30</x:v>
      </x:c>
      <x:c r="M1247" s="140" t="n">
        <x:v>22</x:v>
      </x:c>
      <x:c r="N1247" s="141" t="n">
        <x:f>L1247-M1247</x:f>
        <x:v>8</x:v>
      </x:c>
      <x:c r="O1247" s="142" t="n">
        <x:f>IF(L1247&gt;0,N1247/L1247,"")</x:f>
        <x:v>0.26666666666666666</x:v>
      </x:c>
      <x:c r="P1247" s="142" t="n">
        <x:f>IF(M1247&gt;0,N1247/M1247,"")</x:f>
        <x:v>0.36363636363636365</x:v>
      </x:c>
      <x:c r="Q1247" s="141" t="n">
        <x:f>ROUND(L1247*(1+'Assumptions'!$B$7)/'Assumptions'!$B$9,0)*'Assumptions'!$B$9</x:f>
        <x:v>35</x:v>
      </x:c>
      <x:c r="R1247" s="141" t="n">
        <x:f>Q1247-M1247</x:f>
        <x:v>13</x:v>
      </x:c>
      <x:c r="S1247" s="143" t="n">
        <x:f>'Assumptions'!$B$8</x:f>
        <x:v>12</x:v>
      </x:c>
      <x:c r="T1247" s="141" t="n">
        <x:f>N1247*S1247</x:f>
        <x:v>96</x:v>
      </x:c>
      <x:c r="U1247" s="139" t="str">
        <x:v>Source Valid</x:v>
      </x:c>
      <x:c r="V1247" s="139" t="str">
        <x:v>High</x:v>
      </x:c>
      <x:c r="W1247" s="147" t="str">
        <x:v>Source wholesale and buying prices retained</x:v>
      </x:c>
      <x:c r="X1247" s="139" t="str">
        <x:v>Ready</x:v>
      </x:c>
      <x:c r="Y1247" s="144" t="b">
        <x:v>1</x:v>
      </x:c>
      <x:c r="Z1247" s="139" t="str">
        <x:v>WS RATES.pdf</x:v>
      </x:c>
      <x:c r="AA1247" s="139" t="n">
        <x:v>35</x:v>
      </x:c>
      <x:c r="AB1247" s="139" t="n">
        <x:v>23</x:v>
      </x:c>
      <x:c r="AC1247" s="139" t="str">
        <x:v>NEXT SCALE 12"</x:v>
      </x:c>
      <x:c r="AD1247" s="145" t="n">
        <x:v>30</x:v>
      </x:c>
      <x:c r="AE1247" s="147" t="str">
        <x:v>Merged across PDFs — Exact/source-linked match</x:v>
      </x:c>
      <x:c r="AF1247" s="147" t="str">
        <x:v>Exact WS RATES.pdf name</x:v>
      </x:c>
      <x:c r="AG1247" s="147" t="str">
        <x:v>Exact WS RATES.pdf category</x:v>
      </x:c>
      <x:c r="AH1247" s="139" t="str">
        <x:v>WS-RATES:35:23</x:v>
      </x:c>
      <x:c r="AI1247" s="146"/>
      <x:c r="AJ1247" s="146"/>
      <x:c r="AK1247" s="146"/>
      <x:c r="AL1247" s="146"/>
      <x:c r="AM1247" s="146"/>
      <x:c r="AN1247" s="147" t="str"/>
    </x:row>
    <x:row r="1248">
      <x:c r="A1248" s="139" t="str">
        <x:v>RS-001247</x:v>
      </x:c>
      <x:c r="B1248" s="147" t="str">
        <x:v>CUTTER MINI</x:v>
      </x:c>
      <x:c r="C1248" s="139" t="str">
        <x:v>CUTTERS</x:v>
      </x:c>
      <x:c r="D1248" s="139" t="str">
        <x:v>Both</x:v>
      </x:c>
      <x:c r="E1248" s="147" t="str">
        <x:v>From initial classified workbook</x:v>
      </x:c>
      <x:c r="F1248" s="139" t="str">
        <x:v>Piece</x:v>
      </x:c>
      <x:c r="G1248" s="139"/>
      <x:c r="H1248" s="139" t="str">
        <x:v>Not stated</x:v>
      </x:c>
      <x:c r="I1248" s="139" t="str">
        <x:v>PKR</x:v>
      </x:c>
      <x:c r="J1248" s="140" t="n">
        <x:v>60</x:v>
      </x:c>
      <x:c r="K1248" s="140" t="n">
        <x:v>52</x:v>
      </x:c>
      <x:c r="L1248" s="140" t="n">
        <x:v>60</x:v>
      </x:c>
      <x:c r="M1248" s="140" t="n">
        <x:v>52</x:v>
      </x:c>
      <x:c r="N1248" s="141" t="n">
        <x:f>L1248-M1248</x:f>
        <x:v>8</x:v>
      </x:c>
      <x:c r="O1248" s="142" t="n">
        <x:f>IF(L1248&gt;0,N1248/L1248,"")</x:f>
        <x:v>0.13333333333333333</x:v>
      </x:c>
      <x:c r="P1248" s="142" t="n">
        <x:f>IF(M1248&gt;0,N1248/M1248,"")</x:f>
        <x:v>0.15384615384615385</x:v>
      </x:c>
      <x:c r="Q1248" s="141" t="n">
        <x:f>ROUND(L1248*(1+'Assumptions'!$B$7)/'Assumptions'!$B$9,0)*'Assumptions'!$B$9</x:f>
        <x:v>65</x:v>
      </x:c>
      <x:c r="R1248" s="141" t="n">
        <x:f>Q1248-M1248</x:f>
        <x:v>13</x:v>
      </x:c>
      <x:c r="S1248" s="143" t="n">
        <x:f>'Assumptions'!$B$8</x:f>
        <x:v>12</x:v>
      </x:c>
      <x:c r="T1248" s="141" t="n">
        <x:f>N1248*S1248</x:f>
        <x:v>96</x:v>
      </x:c>
      <x:c r="U1248" s="139" t="str">
        <x:v>Source Valid</x:v>
      </x:c>
      <x:c r="V1248" s="139" t="str">
        <x:v>High</x:v>
      </x:c>
      <x:c r="W1248" s="147" t="str">
        <x:v>Source wholesale and buying prices retained</x:v>
      </x:c>
      <x:c r="X1248" s="139" t="str">
        <x:v>Ready</x:v>
      </x:c>
      <x:c r="Y1248" s="144" t="b">
        <x:v>1</x:v>
      </x:c>
      <x:c r="Z1248" s="139" t="str">
        <x:v>WS RATES.pdf</x:v>
      </x:c>
      <x:c r="AA1248" s="139" t="n">
        <x:v>35</x:v>
      </x:c>
      <x:c r="AB1248" s="139" t="n">
        <x:v>24</x:v>
      </x:c>
      <x:c r="AC1248" s="139" t="str">
        <x:v>CUTTER MINI</x:v>
      </x:c>
      <x:c r="AD1248" s="145" t="n">
        <x:v>60</x:v>
      </x:c>
      <x:c r="AE1248" s="147" t="str">
        <x:v>Merged across PDFs — Exact/source-linked match</x:v>
      </x:c>
      <x:c r="AF1248" s="147" t="str">
        <x:v>Exact WS RATES.pdf name</x:v>
      </x:c>
      <x:c r="AG1248" s="147" t="str">
        <x:v>Exact WS RATES.pdf category</x:v>
      </x:c>
      <x:c r="AH1248" s="139" t="str">
        <x:v>WS-RATES:35:24</x:v>
      </x:c>
      <x:c r="AI1248" s="146"/>
      <x:c r="AJ1248" s="146"/>
      <x:c r="AK1248" s="146"/>
      <x:c r="AL1248" s="146"/>
      <x:c r="AM1248" s="146"/>
      <x:c r="AN1248" s="147" t="str"/>
    </x:row>
    <x:row r="1249">
      <x:c r="A1249" s="139" t="str">
        <x:v>RS-001248</x:v>
      </x:c>
      <x:c r="B1249" s="147" t="str">
        <x:v>EXPENDING FILE</x:v>
      </x:c>
      <x:c r="C1249" s="139" t="str">
        <x:v>FILE</x:v>
      </x:c>
      <x:c r="D1249" s="139" t="str">
        <x:v>Both</x:v>
      </x:c>
      <x:c r="E1249" s="147" t="str">
        <x:v>From initial classified workbook</x:v>
      </x:c>
      <x:c r="F1249" s="139" t="str">
        <x:v>Piece</x:v>
      </x:c>
      <x:c r="G1249" s="139"/>
      <x:c r="H1249" s="139" t="str">
        <x:v>Not stated</x:v>
      </x:c>
      <x:c r="I1249" s="139" t="str">
        <x:v>PKR</x:v>
      </x:c>
      <x:c r="J1249" s="140" t="n">
        <x:v>780</x:v>
      </x:c>
      <x:c r="K1249" s="140" t="n">
        <x:v>750</x:v>
      </x:c>
      <x:c r="L1249" s="140" t="n">
        <x:v>780</x:v>
      </x:c>
      <x:c r="M1249" s="140" t="n">
        <x:v>750</x:v>
      </x:c>
      <x:c r="N1249" s="141" t="n">
        <x:f>L1249-M1249</x:f>
        <x:v>30</x:v>
      </x:c>
      <x:c r="O1249" s="142" t="n">
        <x:f>IF(L1249&gt;0,N1249/L1249,"")</x:f>
        <x:v>0.038461538461538464</x:v>
      </x:c>
      <x:c r="P1249" s="142" t="n">
        <x:f>IF(M1249&gt;0,N1249/M1249,"")</x:f>
        <x:v>0.04</x:v>
      </x:c>
      <x:c r="Q1249" s="141" t="n">
        <x:f>ROUND(L1249*(1+'Assumptions'!$B$7)/'Assumptions'!$B$9,0)*'Assumptions'!$B$9</x:f>
        <x:v>860</x:v>
      </x:c>
      <x:c r="R1249" s="141" t="n">
        <x:f>Q1249-M1249</x:f>
        <x:v>110</x:v>
      </x:c>
      <x:c r="S1249" s="143" t="n">
        <x:f>'Assumptions'!$B$8</x:f>
        <x:v>12</x:v>
      </x:c>
      <x:c r="T1249" s="141" t="n">
        <x:f>N1249*S1249</x:f>
        <x:v>360</x:v>
      </x:c>
      <x:c r="U1249" s="139" t="str">
        <x:v>Source Valid</x:v>
      </x:c>
      <x:c r="V1249" s="139" t="str">
        <x:v>High</x:v>
      </x:c>
      <x:c r="W1249" s="147" t="str">
        <x:v>Source wholesale and buying prices retained</x:v>
      </x:c>
      <x:c r="X1249" s="139" t="str">
        <x:v>Ready</x:v>
      </x:c>
      <x:c r="Y1249" s="144" t="b">
        <x:v>1</x:v>
      </x:c>
      <x:c r="Z1249" s="139" t="str">
        <x:v>WS RATES.pdf</x:v>
      </x:c>
      <x:c r="AA1249" s="139" t="n">
        <x:v>35</x:v>
      </x:c>
      <x:c r="AB1249" s="139" t="n">
        <x:v>25</x:v>
      </x:c>
      <x:c r="AC1249" s="139" t="str">
        <x:v>EXPENDING FILE</x:v>
      </x:c>
      <x:c r="AD1249" s="145" t="n">
        <x:v>780</x:v>
      </x:c>
      <x:c r="AE1249" s="147" t="str">
        <x:v>Merged across PDFs — Exact/source-linked match</x:v>
      </x:c>
      <x:c r="AF1249" s="147" t="str">
        <x:v>Exact WS RATES.pdf name</x:v>
      </x:c>
      <x:c r="AG1249" s="147" t="str">
        <x:v>Exact WS RATES.pdf category</x:v>
      </x:c>
      <x:c r="AH1249" s="139" t="str">
        <x:v>WS-RATES:35:25</x:v>
      </x:c>
      <x:c r="AI1249" s="146"/>
      <x:c r="AJ1249" s="146"/>
      <x:c r="AK1249" s="146"/>
      <x:c r="AL1249" s="146"/>
      <x:c r="AM1249" s="146"/>
      <x:c r="AN1249" s="147" t="str"/>
    </x:row>
    <x:row r="1250">
      <x:c r="A1250" s="139" t="str">
        <x:v>RS-001249</x:v>
      </x:c>
      <x:c r="B1250" s="147" t="str">
        <x:v>CHINA STAPLER PIN 24/6</x:v>
      </x:c>
      <x:c r="C1250" s="139" t="str">
        <x:v>STAPLER PIN</x:v>
      </x:c>
      <x:c r="D1250" s="139" t="str">
        <x:v>Both</x:v>
      </x:c>
      <x:c r="E1250" s="147" t="str">
        <x:v>From initial classified workbook</x:v>
      </x:c>
      <x:c r="F1250" s="139" t="str">
        <x:v>Piece</x:v>
      </x:c>
      <x:c r="G1250" s="139"/>
      <x:c r="H1250" s="139" t="str">
        <x:v>Not stated</x:v>
      </x:c>
      <x:c r="I1250" s="139" t="str">
        <x:v>PKR</x:v>
      </x:c>
      <x:c r="J1250" s="140" t="n">
        <x:v>40</x:v>
      </x:c>
      <x:c r="K1250" s="140" t="n">
        <x:v>38</x:v>
      </x:c>
      <x:c r="L1250" s="140" t="n">
        <x:v>40</x:v>
      </x:c>
      <x:c r="M1250" s="140" t="n">
        <x:v>38</x:v>
      </x:c>
      <x:c r="N1250" s="141" t="n">
        <x:f>L1250-M1250</x:f>
        <x:v>2</x:v>
      </x:c>
      <x:c r="O1250" s="142" t="n">
        <x:f>IF(L1250&gt;0,N1250/L1250,"")</x:f>
        <x:v>0.05</x:v>
      </x:c>
      <x:c r="P1250" s="142" t="n">
        <x:f>IF(M1250&gt;0,N1250/M1250,"")</x:f>
        <x:v>0.05263157894736842</x:v>
      </x:c>
      <x:c r="Q1250" s="141" t="n">
        <x:f>ROUND(L1250*(1+'Assumptions'!$B$7)/'Assumptions'!$B$9,0)*'Assumptions'!$B$9</x:f>
        <x:v>45</x:v>
      </x:c>
      <x:c r="R1250" s="141" t="n">
        <x:f>Q1250-M1250</x:f>
        <x:v>7</x:v>
      </x:c>
      <x:c r="S1250" s="143" t="n">
        <x:f>'Assumptions'!$B$8</x:f>
        <x:v>12</x:v>
      </x:c>
      <x:c r="T1250" s="141" t="n">
        <x:f>N1250*S1250</x:f>
        <x:v>24</x:v>
      </x:c>
      <x:c r="U1250" s="139" t="str">
        <x:v>Source Valid</x:v>
      </x:c>
      <x:c r="V1250" s="139" t="str">
        <x:v>High</x:v>
      </x:c>
      <x:c r="W1250" s="147" t="str">
        <x:v>Source wholesale and buying prices retained</x:v>
      </x:c>
      <x:c r="X1250" s="139" t="str">
        <x:v>Ready</x:v>
      </x:c>
      <x:c r="Y1250" s="144" t="b">
        <x:v>1</x:v>
      </x:c>
      <x:c r="Z1250" s="139" t="str">
        <x:v>WS RATES.pdf</x:v>
      </x:c>
      <x:c r="AA1250" s="139" t="n">
        <x:v>35</x:v>
      </x:c>
      <x:c r="AB1250" s="139" t="n">
        <x:v>26</x:v>
      </x:c>
      <x:c r="AC1250" s="139" t="str">
        <x:v>CHINA STAPLER PIN 24/6</x:v>
      </x:c>
      <x:c r="AD1250" s="145" t="n">
        <x:v>40</x:v>
      </x:c>
      <x:c r="AE1250" s="147" t="str">
        <x:v>Merged across PDFs — Exact/source-linked match</x:v>
      </x:c>
      <x:c r="AF1250" s="147" t="str">
        <x:v>Exact WS RATES.pdf name</x:v>
      </x:c>
      <x:c r="AG1250" s="147" t="str">
        <x:v>Exact WS RATES.pdf category</x:v>
      </x:c>
      <x:c r="AH1250" s="139" t="str">
        <x:v>WS-RATES:35:26</x:v>
      </x:c>
      <x:c r="AI1250" s="146"/>
      <x:c r="AJ1250" s="146"/>
      <x:c r="AK1250" s="146"/>
      <x:c r="AL1250" s="146"/>
      <x:c r="AM1250" s="146"/>
      <x:c r="AN1250" s="147" t="str"/>
    </x:row>
    <x:row r="1251">
      <x:c r="A1251" s="139" t="str">
        <x:v>RS-001250</x:v>
      </x:c>
      <x:c r="B1251" s="147" t="str">
        <x:v>THREE FLOWERS DOUBLE HOLE P</x:v>
      </x:c>
      <x:c r="C1251" s="139" t="str">
        <x:v>STAPLERS</x:v>
      </x:c>
      <x:c r="D1251" s="139" t="str">
        <x:v>Both</x:v>
      </x:c>
      <x:c r="E1251" s="147" t="str">
        <x:v>From initial classified workbook</x:v>
      </x:c>
      <x:c r="F1251" s="139" t="str">
        <x:v>Piece</x:v>
      </x:c>
      <x:c r="G1251" s="139"/>
      <x:c r="H1251" s="139" t="str">
        <x:v>Not stated</x:v>
      </x:c>
      <x:c r="I1251" s="139" t="str">
        <x:v>PKR</x:v>
      </x:c>
      <x:c r="J1251" s="140" t="n">
        <x:v>620</x:v>
      </x:c>
      <x:c r="K1251" s="140" t="n">
        <x:v>560</x:v>
      </x:c>
      <x:c r="L1251" s="140" t="n">
        <x:v>620</x:v>
      </x:c>
      <x:c r="M1251" s="140" t="n">
        <x:v>560</x:v>
      </x:c>
      <x:c r="N1251" s="141" t="n">
        <x:f>L1251-M1251</x:f>
        <x:v>60</x:v>
      </x:c>
      <x:c r="O1251" s="142" t="n">
        <x:f>IF(L1251&gt;0,N1251/L1251,"")</x:f>
        <x:v>0.0967741935483871</x:v>
      </x:c>
      <x:c r="P1251" s="142" t="n">
        <x:f>IF(M1251&gt;0,N1251/M1251,"")</x:f>
        <x:v>0.10714285714285714</x:v>
      </x:c>
      <x:c r="Q1251" s="141" t="n">
        <x:f>ROUND(L1251*(1+'Assumptions'!$B$7)/'Assumptions'!$B$9,0)*'Assumptions'!$B$9</x:f>
        <x:v>680</x:v>
      </x:c>
      <x:c r="R1251" s="141" t="n">
        <x:f>Q1251-M1251</x:f>
        <x:v>120</x:v>
      </x:c>
      <x:c r="S1251" s="143" t="n">
        <x:f>'Assumptions'!$B$8</x:f>
        <x:v>12</x:v>
      </x:c>
      <x:c r="T1251" s="141" t="n">
        <x:f>N1251*S1251</x:f>
        <x:v>720</x:v>
      </x:c>
      <x:c r="U1251" s="139" t="str">
        <x:v>Source Valid</x:v>
      </x:c>
      <x:c r="V1251" s="139" t="str">
        <x:v>High</x:v>
      </x:c>
      <x:c r="W1251" s="147" t="str">
        <x:v>Source wholesale and buying prices retained</x:v>
      </x:c>
      <x:c r="X1251" s="139" t="str">
        <x:v>Ready</x:v>
      </x:c>
      <x:c r="Y1251" s="144" t="b">
        <x:v>1</x:v>
      </x:c>
      <x:c r="Z1251" s="139" t="str">
        <x:v>WS RATES.pdf</x:v>
      </x:c>
      <x:c r="AA1251" s="139" t="n">
        <x:v>35</x:v>
      </x:c>
      <x:c r="AB1251" s="139" t="n">
        <x:v>27</x:v>
      </x:c>
      <x:c r="AC1251" s="139" t="str">
        <x:v>THREE FLOWERS DOUBLE H</x:v>
      </x:c>
      <x:c r="AD1251" s="145" t="n">
        <x:v>620</x:v>
      </x:c>
      <x:c r="AE1251" s="147" t="str">
        <x:v>Merged across PDFs — Truncated-name completion</x:v>
      </x:c>
      <x:c r="AF1251" s="147" t="str">
        <x:v>Completed/updated from WS RATES.pdf</x:v>
      </x:c>
      <x:c r="AG1251" s="147" t="str">
        <x:v>Exact WS RATES.pdf category</x:v>
      </x:c>
      <x:c r="AH1251" s="139" t="str">
        <x:v>WS-RATES:35:27</x:v>
      </x:c>
      <x:c r="AI1251" s="146"/>
      <x:c r="AJ1251" s="146"/>
      <x:c r="AK1251" s="146"/>
      <x:c r="AL1251" s="146"/>
      <x:c r="AM1251" s="146"/>
      <x:c r="AN1251" s="147" t="str"/>
    </x:row>
    <x:row r="1252">
      <x:c r="A1252" s="139" t="str">
        <x:v>RS-001251</x:v>
      </x:c>
      <x:c r="B1252" s="147" t="str">
        <x:v>TISSUE BAG</x:v>
      </x:c>
      <x:c r="C1252" s="139" t="str">
        <x:v>BAGS</x:v>
      </x:c>
      <x:c r="D1252" s="139" t="str">
        <x:v>Both</x:v>
      </x:c>
      <x:c r="E1252" s="147" t="str">
        <x:v>From initial classified workbook</x:v>
      </x:c>
      <x:c r="F1252" s="139" t="str">
        <x:v>Piece</x:v>
      </x:c>
      <x:c r="G1252" s="139"/>
      <x:c r="H1252" s="139" t="str">
        <x:v>Not stated</x:v>
      </x:c>
      <x:c r="I1252" s="139" t="str">
        <x:v>PKR</x:v>
      </x:c>
      <x:c r="J1252" s="140" t="n">
        <x:v>180</x:v>
      </x:c>
      <x:c r="K1252" s="140" t="n">
        <x:v>145</x:v>
      </x:c>
      <x:c r="L1252" s="140" t="n">
        <x:v>180</x:v>
      </x:c>
      <x:c r="M1252" s="140" t="n">
        <x:v>145</x:v>
      </x:c>
      <x:c r="N1252" s="141" t="n">
        <x:f>L1252-M1252</x:f>
        <x:v>35</x:v>
      </x:c>
      <x:c r="O1252" s="142" t="n">
        <x:f>IF(L1252&gt;0,N1252/L1252,"")</x:f>
        <x:v>0.19444444444444445</x:v>
      </x:c>
      <x:c r="P1252" s="142" t="n">
        <x:f>IF(M1252&gt;0,N1252/M1252,"")</x:f>
        <x:v>0.2413793103448276</x:v>
      </x:c>
      <x:c r="Q1252" s="141" t="n">
        <x:f>ROUND(L1252*(1+'Assumptions'!$B$7)/'Assumptions'!$B$9,0)*'Assumptions'!$B$9</x:f>
        <x:v>200</x:v>
      </x:c>
      <x:c r="R1252" s="141" t="n">
        <x:f>Q1252-M1252</x:f>
        <x:v>55</x:v>
      </x:c>
      <x:c r="S1252" s="143" t="n">
        <x:f>'Assumptions'!$B$8</x:f>
        <x:v>12</x:v>
      </x:c>
      <x:c r="T1252" s="141" t="n">
        <x:f>N1252*S1252</x:f>
        <x:v>420</x:v>
      </x:c>
      <x:c r="U1252" s="139" t="str">
        <x:v>Source Valid</x:v>
      </x:c>
      <x:c r="V1252" s="139" t="str">
        <x:v>High</x:v>
      </x:c>
      <x:c r="W1252" s="147" t="str">
        <x:v>Source wholesale and buying prices retained</x:v>
      </x:c>
      <x:c r="X1252" s="139" t="str">
        <x:v>Ready</x:v>
      </x:c>
      <x:c r="Y1252" s="144" t="b">
        <x:v>1</x:v>
      </x:c>
      <x:c r="Z1252" s="139" t="str">
        <x:v>WS RATES.pdf</x:v>
      </x:c>
      <x:c r="AA1252" s="139" t="n">
        <x:v>35</x:v>
      </x:c>
      <x:c r="AB1252" s="139" t="n">
        <x:v>28</x:v>
      </x:c>
      <x:c r="AC1252" s="139" t="str">
        <x:v>TISSUE BAG</x:v>
      </x:c>
      <x:c r="AD1252" s="145" t="n">
        <x:v>180</x:v>
      </x:c>
      <x:c r="AE1252" s="147" t="str">
        <x:v>Merged across PDFs — Exact/source-linked match</x:v>
      </x:c>
      <x:c r="AF1252" s="147" t="str">
        <x:v>Exact WS RATES.pdf name</x:v>
      </x:c>
      <x:c r="AG1252" s="147" t="str">
        <x:v>Exact WS RATES.pdf category</x:v>
      </x:c>
      <x:c r="AH1252" s="139" t="str">
        <x:v>WS-RATES:35:28</x:v>
      </x:c>
      <x:c r="AI1252" s="146"/>
      <x:c r="AJ1252" s="146"/>
      <x:c r="AK1252" s="146"/>
      <x:c r="AL1252" s="146"/>
      <x:c r="AM1252" s="146"/>
      <x:c r="AN1252" s="147" t="str"/>
    </x:row>
    <x:row r="1253">
      <x:c r="A1253" s="139" t="str">
        <x:v>RS-001252</x:v>
      </x:c>
      <x:c r="B1253" s="147" t="str">
        <x:v>M&amp;G DOUBLE HOLE PUNCH 916CU</x:v>
      </x:c>
      <x:c r="C1253" s="139" t="str">
        <x:v>STAPLERS</x:v>
      </x:c>
      <x:c r="D1253" s="139" t="str">
        <x:v>Both</x:v>
      </x:c>
      <x:c r="E1253" s="147" t="str">
        <x:v>From initial classified workbook</x:v>
      </x:c>
      <x:c r="F1253" s="139" t="str">
        <x:v>Piece</x:v>
      </x:c>
      <x:c r="G1253" s="139"/>
      <x:c r="H1253" s="139" t="str">
        <x:v>Not stated</x:v>
      </x:c>
      <x:c r="I1253" s="139" t="str">
        <x:v>PKR</x:v>
      </x:c>
      <x:c r="J1253" s="140" t="n">
        <x:v>700</x:v>
      </x:c>
      <x:c r="K1253" s="140" t="n">
        <x:v>650</x:v>
      </x:c>
      <x:c r="L1253" s="140" t="n">
        <x:v>700</x:v>
      </x:c>
      <x:c r="M1253" s="140" t="n">
        <x:v>650</x:v>
      </x:c>
      <x:c r="N1253" s="141" t="n">
        <x:f>L1253-M1253</x:f>
        <x:v>50</x:v>
      </x:c>
      <x:c r="O1253" s="142" t="n">
        <x:f>IF(L1253&gt;0,N1253/L1253,"")</x:f>
        <x:v>0.07142857142857142</x:v>
      </x:c>
      <x:c r="P1253" s="142" t="n">
        <x:f>IF(M1253&gt;0,N1253/M1253,"")</x:f>
        <x:v>0.07692307692307693</x:v>
      </x:c>
      <x:c r="Q1253" s="141" t="n">
        <x:f>ROUND(L1253*(1+'Assumptions'!$B$7)/'Assumptions'!$B$9,0)*'Assumptions'!$B$9</x:f>
        <x:v>770</x:v>
      </x:c>
      <x:c r="R1253" s="141" t="n">
        <x:f>Q1253-M1253</x:f>
        <x:v>120</x:v>
      </x:c>
      <x:c r="S1253" s="143" t="n">
        <x:f>'Assumptions'!$B$8</x:f>
        <x:v>12</x:v>
      </x:c>
      <x:c r="T1253" s="141" t="n">
        <x:f>N1253*S1253</x:f>
        <x:v>600</x:v>
      </x:c>
      <x:c r="U1253" s="139" t="str">
        <x:v>Source Valid</x:v>
      </x:c>
      <x:c r="V1253" s="139" t="str">
        <x:v>High</x:v>
      </x:c>
      <x:c r="W1253" s="147" t="str">
        <x:v>Source wholesale and buying prices retained</x:v>
      </x:c>
      <x:c r="X1253" s="139" t="str">
        <x:v>Ready</x:v>
      </x:c>
      <x:c r="Y1253" s="144" t="b">
        <x:v>1</x:v>
      </x:c>
      <x:c r="Z1253" s="139" t="str">
        <x:v>WS RATES.pdf</x:v>
      </x:c>
      <x:c r="AA1253" s="139" t="n">
        <x:v>35</x:v>
      </x:c>
      <x:c r="AB1253" s="139" t="n">
        <x:v>29</x:v>
      </x:c>
      <x:c r="AC1253" s="139" t="str">
        <x:v>M&amp;G DOUBLE HOLE PUNCH</x:v>
      </x:c>
      <x:c r="AD1253" s="145" t="n">
        <x:v>700</x:v>
      </x:c>
      <x:c r="AE1253" s="147" t="str">
        <x:v>Merged across PDFs — Truncated-name completion</x:v>
      </x:c>
      <x:c r="AF1253" s="147" t="str">
        <x:v>Completed/updated from WS RATES.pdf</x:v>
      </x:c>
      <x:c r="AG1253" s="147" t="str">
        <x:v>Exact WS RATES.pdf category</x:v>
      </x:c>
      <x:c r="AH1253" s="139" t="str">
        <x:v>WS-RATES:35:29</x:v>
      </x:c>
      <x:c r="AI1253" s="146"/>
      <x:c r="AJ1253" s="146"/>
      <x:c r="AK1253" s="146"/>
      <x:c r="AL1253" s="146"/>
      <x:c r="AM1253" s="146"/>
      <x:c r="AN1253" s="147" t="str"/>
    </x:row>
    <x:row r="1254">
      <x:c r="A1254" s="139" t="str">
        <x:v>RS-001253</x:v>
      </x:c>
      <x:c r="B1254" s="147" t="str">
        <x:v>STAMP PAD SMALL</x:v>
      </x:c>
      <x:c r="C1254" s="139" t="str">
        <x:v>CHINA</x:v>
      </x:c>
      <x:c r="D1254" s="139" t="str">
        <x:v>Both</x:v>
      </x:c>
      <x:c r="E1254" s="147" t="str">
        <x:v>From initial classified workbook</x:v>
      </x:c>
      <x:c r="F1254" s="139" t="str">
        <x:v>Piece</x:v>
      </x:c>
      <x:c r="G1254" s="139"/>
      <x:c r="H1254" s="139" t="str">
        <x:v>Not stated</x:v>
      </x:c>
      <x:c r="I1254" s="139" t="str">
        <x:v>PKR</x:v>
      </x:c>
      <x:c r="J1254" s="140" t="n">
        <x:v>56</x:v>
      </x:c>
      <x:c r="K1254" s="140" t="n">
        <x:v>48</x:v>
      </x:c>
      <x:c r="L1254" s="140" t="n">
        <x:v>56</x:v>
      </x:c>
      <x:c r="M1254" s="140" t="n">
        <x:v>48</x:v>
      </x:c>
      <x:c r="N1254" s="141" t="n">
        <x:f>L1254-M1254</x:f>
        <x:v>8</x:v>
      </x:c>
      <x:c r="O1254" s="142" t="n">
        <x:f>IF(L1254&gt;0,N1254/L1254,"")</x:f>
        <x:v>0.14285714285714285</x:v>
      </x:c>
      <x:c r="P1254" s="142" t="n">
        <x:f>IF(M1254&gt;0,N1254/M1254,"")</x:f>
        <x:v>0.16666666666666666</x:v>
      </x:c>
      <x:c r="Q1254" s="141" t="n">
        <x:f>ROUND(L1254*(1+'Assumptions'!$B$7)/'Assumptions'!$B$9,0)*'Assumptions'!$B$9</x:f>
        <x:v>60</x:v>
      </x:c>
      <x:c r="R1254" s="141" t="n">
        <x:f>Q1254-M1254</x:f>
        <x:v>12</x:v>
      </x:c>
      <x:c r="S1254" s="143" t="n">
        <x:f>'Assumptions'!$B$8</x:f>
        <x:v>12</x:v>
      </x:c>
      <x:c r="T1254" s="141" t="n">
        <x:f>N1254*S1254</x:f>
        <x:v>96</x:v>
      </x:c>
      <x:c r="U1254" s="139" t="str">
        <x:v>Source Valid</x:v>
      </x:c>
      <x:c r="V1254" s="139" t="str">
        <x:v>High</x:v>
      </x:c>
      <x:c r="W1254" s="147" t="str">
        <x:v>Source wholesale and buying prices retained</x:v>
      </x:c>
      <x:c r="X1254" s="139" t="str">
        <x:v>Ready</x:v>
      </x:c>
      <x:c r="Y1254" s="144" t="b">
        <x:v>1</x:v>
      </x:c>
      <x:c r="Z1254" s="139" t="str">
        <x:v>WS RATES.pdf</x:v>
      </x:c>
      <x:c r="AA1254" s="139" t="n">
        <x:v>35</x:v>
      </x:c>
      <x:c r="AB1254" s="139" t="n">
        <x:v>30</x:v>
      </x:c>
      <x:c r="AC1254" s="139" t="str">
        <x:v>STAMP PAD SMALL</x:v>
      </x:c>
      <x:c r="AD1254" s="145" t="n">
        <x:v>56</x:v>
      </x:c>
      <x:c r="AE1254" s="147" t="str">
        <x:v>Merged across PDFs — Exact/source-linked match</x:v>
      </x:c>
      <x:c r="AF1254" s="147" t="str">
        <x:v>Exact WS RATES.pdf name</x:v>
      </x:c>
      <x:c r="AG1254" s="147" t="str">
        <x:v>Exact WS RATES.pdf category</x:v>
      </x:c>
      <x:c r="AH1254" s="139" t="str">
        <x:v>WS-RATES:35:30</x:v>
      </x:c>
      <x:c r="AI1254" s="146"/>
      <x:c r="AJ1254" s="146"/>
      <x:c r="AK1254" s="146"/>
      <x:c r="AL1254" s="146"/>
      <x:c r="AM1254" s="146"/>
      <x:c r="AN1254" s="147" t="str"/>
    </x:row>
    <x:row r="1255">
      <x:c r="A1255" s="139" t="str">
        <x:v>RS-001254</x:v>
      </x:c>
      <x:c r="B1255" s="147" t="str">
        <x:v>OFFICE PIN DL 718</x:v>
      </x:c>
      <x:c r="C1255" s="139" t="str">
        <x:v>CHINA</x:v>
      </x:c>
      <x:c r="D1255" s="139" t="str">
        <x:v>Both</x:v>
      </x:c>
      <x:c r="E1255" s="147" t="str">
        <x:v>From initial classified workbook</x:v>
      </x:c>
      <x:c r="F1255" s="139" t="str">
        <x:v>Piece</x:v>
      </x:c>
      <x:c r="G1255" s="139"/>
      <x:c r="H1255" s="139" t="str">
        <x:v>Not stated</x:v>
      </x:c>
      <x:c r="I1255" s="139" t="str">
        <x:v>PKR</x:v>
      </x:c>
      <x:c r="J1255" s="140" t="n">
        <x:v>450</x:v>
      </x:c>
      <x:c r="K1255" s="140" t="n">
        <x:v>410</x:v>
      </x:c>
      <x:c r="L1255" s="140" t="n">
        <x:v>450</x:v>
      </x:c>
      <x:c r="M1255" s="140" t="n">
        <x:v>410</x:v>
      </x:c>
      <x:c r="N1255" s="141" t="n">
        <x:f>L1255-M1255</x:f>
        <x:v>40</x:v>
      </x:c>
      <x:c r="O1255" s="142" t="n">
        <x:f>IF(L1255&gt;0,N1255/L1255,"")</x:f>
        <x:v>0.08888888888888889</x:v>
      </x:c>
      <x:c r="P1255" s="142" t="n">
        <x:f>IF(M1255&gt;0,N1255/M1255,"")</x:f>
        <x:v>0.0975609756097561</x:v>
      </x:c>
      <x:c r="Q1255" s="141" t="n">
        <x:f>ROUND(L1255*(1+'Assumptions'!$B$7)/'Assumptions'!$B$9,0)*'Assumptions'!$B$9</x:f>
        <x:v>495</x:v>
      </x:c>
      <x:c r="R1255" s="141" t="n">
        <x:f>Q1255-M1255</x:f>
        <x:v>85</x:v>
      </x:c>
      <x:c r="S1255" s="143" t="n">
        <x:f>'Assumptions'!$B$8</x:f>
        <x:v>12</x:v>
      </x:c>
      <x:c r="T1255" s="141" t="n">
        <x:f>N1255*S1255</x:f>
        <x:v>480</x:v>
      </x:c>
      <x:c r="U1255" s="139" t="str">
        <x:v>Source Valid</x:v>
      </x:c>
      <x:c r="V1255" s="139" t="str">
        <x:v>High</x:v>
      </x:c>
      <x:c r="W1255" s="147" t="str">
        <x:v>Source wholesale and buying prices retained</x:v>
      </x:c>
      <x:c r="X1255" s="139" t="str">
        <x:v>Ready</x:v>
      </x:c>
      <x:c r="Y1255" s="144" t="b">
        <x:v>1</x:v>
      </x:c>
      <x:c r="Z1255" s="139" t="str">
        <x:v>WS RATES.pdf</x:v>
      </x:c>
      <x:c r="AA1255" s="139" t="n">
        <x:v>35</x:v>
      </x:c>
      <x:c r="AB1255" s="139" t="n">
        <x:v>31</x:v>
      </x:c>
      <x:c r="AC1255" s="139" t="str">
        <x:v>OFFICE PIN DL 718</x:v>
      </x:c>
      <x:c r="AD1255" s="145" t="n">
        <x:v>450</x:v>
      </x:c>
      <x:c r="AE1255" s="147" t="str">
        <x:v>Merged across PDFs — Exact/source-linked match</x:v>
      </x:c>
      <x:c r="AF1255" s="147" t="str">
        <x:v>Exact WS RATES.pdf name</x:v>
      </x:c>
      <x:c r="AG1255" s="147" t="str">
        <x:v>Exact WS RATES.pdf category</x:v>
      </x:c>
      <x:c r="AH1255" s="139" t="str">
        <x:v>WS-RATES:35:31</x:v>
      </x:c>
      <x:c r="AI1255" s="146"/>
      <x:c r="AJ1255" s="146"/>
      <x:c r="AK1255" s="146"/>
      <x:c r="AL1255" s="146"/>
      <x:c r="AM1255" s="146"/>
      <x:c r="AN1255" s="147" t="str"/>
    </x:row>
    <x:row r="1256">
      <x:c r="A1256" s="139" t="str">
        <x:v>RS-001255</x:v>
      </x:c>
      <x:c r="B1256" s="147" t="str">
        <x:v>THUMB PIN CY3121</x:v>
      </x:c>
      <x:c r="C1256" s="139" t="str">
        <x:v>CHINA</x:v>
      </x:c>
      <x:c r="D1256" s="139" t="str">
        <x:v>Both</x:v>
      </x:c>
      <x:c r="E1256" s="147" t="str">
        <x:v>From initial classified workbook</x:v>
      </x:c>
      <x:c r="F1256" s="139" t="str">
        <x:v>Piece</x:v>
      </x:c>
      <x:c r="G1256" s="139"/>
      <x:c r="H1256" s="139" t="str">
        <x:v>Not stated</x:v>
      </x:c>
      <x:c r="I1256" s="139" t="str">
        <x:v>PKR</x:v>
      </x:c>
      <x:c r="J1256" s="140" t="n">
        <x:v>410</x:v>
      </x:c>
      <x:c r="K1256" s="140" t="n">
        <x:v>385</x:v>
      </x:c>
      <x:c r="L1256" s="140" t="n">
        <x:v>410</x:v>
      </x:c>
      <x:c r="M1256" s="140" t="n">
        <x:v>385</x:v>
      </x:c>
      <x:c r="N1256" s="141" t="n">
        <x:f>L1256-M1256</x:f>
        <x:v>25</x:v>
      </x:c>
      <x:c r="O1256" s="142" t="n">
        <x:f>IF(L1256&gt;0,N1256/L1256,"")</x:f>
        <x:v>0.06097560975609756</x:v>
      </x:c>
      <x:c r="P1256" s="142" t="n">
        <x:f>IF(M1256&gt;0,N1256/M1256,"")</x:f>
        <x:v>0.06493506493506493</x:v>
      </x:c>
      <x:c r="Q1256" s="141" t="n">
        <x:f>ROUND(L1256*(1+'Assumptions'!$B$7)/'Assumptions'!$B$9,0)*'Assumptions'!$B$9</x:f>
        <x:v>450</x:v>
      </x:c>
      <x:c r="R1256" s="141" t="n">
        <x:f>Q1256-M1256</x:f>
        <x:v>65</x:v>
      </x:c>
      <x:c r="S1256" s="143" t="n">
        <x:f>'Assumptions'!$B$8</x:f>
        <x:v>12</x:v>
      </x:c>
      <x:c r="T1256" s="141" t="n">
        <x:f>N1256*S1256</x:f>
        <x:v>300</x:v>
      </x:c>
      <x:c r="U1256" s="139" t="str">
        <x:v>Source Valid</x:v>
      </x:c>
      <x:c r="V1256" s="139" t="str">
        <x:v>High</x:v>
      </x:c>
      <x:c r="W1256" s="147" t="str">
        <x:v>Source wholesale and buying prices retained</x:v>
      </x:c>
      <x:c r="X1256" s="139" t="str">
        <x:v>Ready</x:v>
      </x:c>
      <x:c r="Y1256" s="144" t="b">
        <x:v>1</x:v>
      </x:c>
      <x:c r="Z1256" s="139" t="str">
        <x:v>WS RATES.pdf</x:v>
      </x:c>
      <x:c r="AA1256" s="139" t="n">
        <x:v>35</x:v>
      </x:c>
      <x:c r="AB1256" s="139" t="n">
        <x:v>32</x:v>
      </x:c>
      <x:c r="AC1256" s="139" t="str">
        <x:v>THUMB PIN CY3121</x:v>
      </x:c>
      <x:c r="AD1256" s="145" t="n">
        <x:v>410</x:v>
      </x:c>
      <x:c r="AE1256" s="147" t="str">
        <x:v>Merged across PDFs — Exact/source-linked match</x:v>
      </x:c>
      <x:c r="AF1256" s="147" t="str">
        <x:v>Exact WS RATES.pdf name</x:v>
      </x:c>
      <x:c r="AG1256" s="147" t="str">
        <x:v>Exact WS RATES.pdf category</x:v>
      </x:c>
      <x:c r="AH1256" s="139" t="str">
        <x:v>WS-RATES:35:32</x:v>
      </x:c>
      <x:c r="AI1256" s="146"/>
      <x:c r="AJ1256" s="146"/>
      <x:c r="AK1256" s="146"/>
      <x:c r="AL1256" s="146"/>
      <x:c r="AM1256" s="146"/>
      <x:c r="AN1256" s="147" t="str"/>
    </x:row>
    <x:row r="1257">
      <x:c r="A1257" s="139" t="str">
        <x:v>RS-001256</x:v>
      </x:c>
      <x:c r="B1257" s="147" t="str">
        <x:v>M&amp;G FASTER 10 DOUBLE PUNCH</x:v>
      </x:c>
      <x:c r="C1257" s="139" t="str">
        <x:v>STAPLERS</x:v>
      </x:c>
      <x:c r="D1257" s="139" t="str">
        <x:v>Both</x:v>
      </x:c>
      <x:c r="E1257" s="147" t="str">
        <x:v>From initial classified workbook</x:v>
      </x:c>
      <x:c r="F1257" s="139" t="str">
        <x:v>Piece</x:v>
      </x:c>
      <x:c r="G1257" s="139"/>
      <x:c r="H1257" s="139" t="str">
        <x:v>Not stated</x:v>
      </x:c>
      <x:c r="I1257" s="139" t="str">
        <x:v>PKR</x:v>
      </x:c>
      <x:c r="J1257" s="140" t="n">
        <x:v>330</x:v>
      </x:c>
      <x:c r="K1257" s="140" t="n">
        <x:v>305</x:v>
      </x:c>
      <x:c r="L1257" s="140" t="n">
        <x:v>330</x:v>
      </x:c>
      <x:c r="M1257" s="140" t="n">
        <x:v>305</x:v>
      </x:c>
      <x:c r="N1257" s="141" t="n">
        <x:f>L1257-M1257</x:f>
        <x:v>25</x:v>
      </x:c>
      <x:c r="O1257" s="142" t="n">
        <x:f>IF(L1257&gt;0,N1257/L1257,"")</x:f>
        <x:v>0.07575757575757576</x:v>
      </x:c>
      <x:c r="P1257" s="142" t="n">
        <x:f>IF(M1257&gt;0,N1257/M1257,"")</x:f>
        <x:v>0.08196721311475409</x:v>
      </x:c>
      <x:c r="Q1257" s="141" t="n">
        <x:f>ROUND(L1257*(1+'Assumptions'!$B$7)/'Assumptions'!$B$9,0)*'Assumptions'!$B$9</x:f>
        <x:v>365</x:v>
      </x:c>
      <x:c r="R1257" s="141" t="n">
        <x:f>Q1257-M1257</x:f>
        <x:v>60</x:v>
      </x:c>
      <x:c r="S1257" s="143" t="n">
        <x:f>'Assumptions'!$B$8</x:f>
        <x:v>12</x:v>
      </x:c>
      <x:c r="T1257" s="141" t="n">
        <x:f>N1257*S1257</x:f>
        <x:v>300</x:v>
      </x:c>
      <x:c r="U1257" s="139" t="str">
        <x:v>Source Valid</x:v>
      </x:c>
      <x:c r="V1257" s="139" t="str">
        <x:v>High</x:v>
      </x:c>
      <x:c r="W1257" s="147" t="str">
        <x:v>Source wholesale and buying prices retained</x:v>
      </x:c>
      <x:c r="X1257" s="139" t="str">
        <x:v>Ready</x:v>
      </x:c>
      <x:c r="Y1257" s="144" t="b">
        <x:v>1</x:v>
      </x:c>
      <x:c r="Z1257" s="139" t="str">
        <x:v>WS RATES.pdf</x:v>
      </x:c>
      <x:c r="AA1257" s="139" t="n">
        <x:v>35</x:v>
      </x:c>
      <x:c r="AB1257" s="139" t="n">
        <x:v>33</x:v>
      </x:c>
      <x:c r="AC1257" s="139" t="str">
        <x:v>M&amp;G FASTER 10 DOUBLE PU</x:v>
      </x:c>
      <x:c r="AD1257" s="145" t="n">
        <x:v>330</x:v>
      </x:c>
      <x:c r="AE1257" s="147" t="str">
        <x:v>Merged across PDFs — Truncated-name completion</x:v>
      </x:c>
      <x:c r="AF1257" s="147" t="str">
        <x:v>Completed/updated from WS RATES.pdf</x:v>
      </x:c>
      <x:c r="AG1257" s="147" t="str">
        <x:v>Exact WS RATES.pdf category</x:v>
      </x:c>
      <x:c r="AH1257" s="139" t="str">
        <x:v>WS-RATES:35:33</x:v>
      </x:c>
      <x:c r="AI1257" s="146"/>
      <x:c r="AJ1257" s="146"/>
      <x:c r="AK1257" s="146"/>
      <x:c r="AL1257" s="146"/>
      <x:c r="AM1257" s="146"/>
      <x:c r="AN1257" s="147" t="str"/>
    </x:row>
    <x:row r="1258">
      <x:c r="A1258" s="139" t="str">
        <x:v>RS-001257</x:v>
      </x:c>
      <x:c r="B1258" s="147" t="str">
        <x:v>CUTTER MEDIUM</x:v>
      </x:c>
      <x:c r="C1258" s="139" t="str">
        <x:v>CUTTERS</x:v>
      </x:c>
      <x:c r="D1258" s="139" t="str">
        <x:v>Both</x:v>
      </x:c>
      <x:c r="E1258" s="147" t="str">
        <x:v>From initial classified workbook</x:v>
      </x:c>
      <x:c r="F1258" s="139" t="str">
        <x:v>Piece</x:v>
      </x:c>
      <x:c r="G1258" s="139"/>
      <x:c r="H1258" s="139" t="str">
        <x:v>Not stated</x:v>
      </x:c>
      <x:c r="I1258" s="139" t="str">
        <x:v>PKR</x:v>
      </x:c>
      <x:c r="J1258" s="140" t="n">
        <x:v>140</x:v>
      </x:c>
      <x:c r="K1258" s="140" t="n">
        <x:v>115</x:v>
      </x:c>
      <x:c r="L1258" s="140" t="n">
        <x:v>140</x:v>
      </x:c>
      <x:c r="M1258" s="140" t="n">
        <x:v>115</x:v>
      </x:c>
      <x:c r="N1258" s="141" t="n">
        <x:f>L1258-M1258</x:f>
        <x:v>25</x:v>
      </x:c>
      <x:c r="O1258" s="142" t="n">
        <x:f>IF(L1258&gt;0,N1258/L1258,"")</x:f>
        <x:v>0.17857142857142858</x:v>
      </x:c>
      <x:c r="P1258" s="142" t="n">
        <x:f>IF(M1258&gt;0,N1258/M1258,"")</x:f>
        <x:v>0.21739130434782608</x:v>
      </x:c>
      <x:c r="Q1258" s="141" t="n">
        <x:f>ROUND(L1258*(1+'Assumptions'!$B$7)/'Assumptions'!$B$9,0)*'Assumptions'!$B$9</x:f>
        <x:v>155</x:v>
      </x:c>
      <x:c r="R1258" s="141" t="n">
        <x:f>Q1258-M1258</x:f>
        <x:v>40</x:v>
      </x:c>
      <x:c r="S1258" s="143" t="n">
        <x:f>'Assumptions'!$B$8</x:f>
        <x:v>12</x:v>
      </x:c>
      <x:c r="T1258" s="141" t="n">
        <x:f>N1258*S1258</x:f>
        <x:v>300</x:v>
      </x:c>
      <x:c r="U1258" s="139" t="str">
        <x:v>Source Valid</x:v>
      </x:c>
      <x:c r="V1258" s="139" t="str">
        <x:v>High</x:v>
      </x:c>
      <x:c r="W1258" s="147" t="str">
        <x:v>Source wholesale and buying prices retained</x:v>
      </x:c>
      <x:c r="X1258" s="139" t="str">
        <x:v>Ready</x:v>
      </x:c>
      <x:c r="Y1258" s="144" t="b">
        <x:v>1</x:v>
      </x:c>
      <x:c r="Z1258" s="139" t="str">
        <x:v>WS RATES.pdf</x:v>
      </x:c>
      <x:c r="AA1258" s="139" t="n">
        <x:v>35</x:v>
      </x:c>
      <x:c r="AB1258" s="139" t="n">
        <x:v>34</x:v>
      </x:c>
      <x:c r="AC1258" s="139" t="str">
        <x:v>CUTTER MEDIUM</x:v>
      </x:c>
      <x:c r="AD1258" s="145" t="n">
        <x:v>140</x:v>
      </x:c>
      <x:c r="AE1258" s="147" t="str">
        <x:v>Merged across PDFs — Exact/source-linked match</x:v>
      </x:c>
      <x:c r="AF1258" s="147" t="str">
        <x:v>Exact WS RATES.pdf name</x:v>
      </x:c>
      <x:c r="AG1258" s="147" t="str">
        <x:v>Exact WS RATES.pdf category</x:v>
      </x:c>
      <x:c r="AH1258" s="139" t="str">
        <x:v>WS-RATES:35:34</x:v>
      </x:c>
      <x:c r="AI1258" s="146"/>
      <x:c r="AJ1258" s="146"/>
      <x:c r="AK1258" s="146"/>
      <x:c r="AL1258" s="146"/>
      <x:c r="AM1258" s="146"/>
      <x:c r="AN1258" s="147" t="str"/>
    </x:row>
    <x:row r="1259">
      <x:c r="A1259" s="139" t="str">
        <x:v>RS-001258</x:v>
      </x:c>
      <x:c r="B1259" s="147" t="str">
        <x:v>TURBO CUT SHARPENER</x:v>
      </x:c>
      <x:c r="C1259" s="139" t="str">
        <x:v>SHARPNERS</x:v>
      </x:c>
      <x:c r="D1259" s="139" t="str">
        <x:v>Both</x:v>
      </x:c>
      <x:c r="E1259" s="147" t="str">
        <x:v>From initial classified workbook</x:v>
      </x:c>
      <x:c r="F1259" s="139" t="str">
        <x:v>Piece</x:v>
      </x:c>
      <x:c r="G1259" s="139"/>
      <x:c r="H1259" s="139" t="str">
        <x:v>Not stated</x:v>
      </x:c>
      <x:c r="I1259" s="139" t="str">
        <x:v>PKR</x:v>
      </x:c>
      <x:c r="J1259" s="140" t="n">
        <x:v>550</x:v>
      </x:c>
      <x:c r="K1259" s="140" t="n">
        <x:v>525</x:v>
      </x:c>
      <x:c r="L1259" s="140" t="n">
        <x:v>550</x:v>
      </x:c>
      <x:c r="M1259" s="140" t="n">
        <x:v>525</x:v>
      </x:c>
      <x:c r="N1259" s="141" t="n">
        <x:f>L1259-M1259</x:f>
        <x:v>25</x:v>
      </x:c>
      <x:c r="O1259" s="142" t="n">
        <x:f>IF(L1259&gt;0,N1259/L1259,"")</x:f>
        <x:v>0.045454545454545456</x:v>
      </x:c>
      <x:c r="P1259" s="142" t="n">
        <x:f>IF(M1259&gt;0,N1259/M1259,"")</x:f>
        <x:v>0.047619047619047616</x:v>
      </x:c>
      <x:c r="Q1259" s="141" t="n">
        <x:f>ROUND(L1259*(1+'Assumptions'!$B$7)/'Assumptions'!$B$9,0)*'Assumptions'!$B$9</x:f>
        <x:v>605</x:v>
      </x:c>
      <x:c r="R1259" s="141" t="n">
        <x:f>Q1259-M1259</x:f>
        <x:v>80</x:v>
      </x:c>
      <x:c r="S1259" s="143" t="n">
        <x:f>'Assumptions'!$B$8</x:f>
        <x:v>12</x:v>
      </x:c>
      <x:c r="T1259" s="141" t="n">
        <x:f>N1259*S1259</x:f>
        <x:v>300</x:v>
      </x:c>
      <x:c r="U1259" s="139" t="str">
        <x:v>Source Valid</x:v>
      </x:c>
      <x:c r="V1259" s="139" t="str">
        <x:v>High</x:v>
      </x:c>
      <x:c r="W1259" s="147" t="str">
        <x:v>Source wholesale and buying prices retained</x:v>
      </x:c>
      <x:c r="X1259" s="139" t="str">
        <x:v>Ready</x:v>
      </x:c>
      <x:c r="Y1259" s="144" t="b">
        <x:v>1</x:v>
      </x:c>
      <x:c r="Z1259" s="139" t="str">
        <x:v>WS RATES.pdf</x:v>
      </x:c>
      <x:c r="AA1259" s="139" t="n">
        <x:v>35</x:v>
      </x:c>
      <x:c r="AB1259" s="139" t="n">
        <x:v>35</x:v>
      </x:c>
      <x:c r="AC1259" s="139" t="str">
        <x:v>TURBO CUT SHARPENER</x:v>
      </x:c>
      <x:c r="AD1259" s="145" t="n">
        <x:v>550</x:v>
      </x:c>
      <x:c r="AE1259" s="147" t="str">
        <x:v>Merged across PDFs — Exact/source-linked match</x:v>
      </x:c>
      <x:c r="AF1259" s="147" t="str">
        <x:v>Exact WS RATES.pdf name</x:v>
      </x:c>
      <x:c r="AG1259" s="147" t="str">
        <x:v>Exact WS RATES.pdf category</x:v>
      </x:c>
      <x:c r="AH1259" s="139" t="str">
        <x:v>WS-RATES:35:35</x:v>
      </x:c>
      <x:c r="AI1259" s="146"/>
      <x:c r="AJ1259" s="146"/>
      <x:c r="AK1259" s="146"/>
      <x:c r="AL1259" s="146"/>
      <x:c r="AM1259" s="146"/>
      <x:c r="AN1259" s="147" t="str"/>
    </x:row>
    <x:row r="1260">
      <x:c r="A1260" s="139" t="str">
        <x:v>RS-001259</x:v>
      </x:c>
      <x:c r="B1260" s="147" t="str">
        <x:v>DL DOUBLE HOLE PUNCH DL0820</x:v>
      </x:c>
      <x:c r="C1260" s="139" t="str">
        <x:v>STAPLERS</x:v>
      </x:c>
      <x:c r="D1260" s="139" t="str">
        <x:v>Both</x:v>
      </x:c>
      <x:c r="E1260" s="147" t="str">
        <x:v>From initial classified workbook</x:v>
      </x:c>
      <x:c r="F1260" s="139" t="str">
        <x:v>Piece</x:v>
      </x:c>
      <x:c r="G1260" s="139"/>
      <x:c r="H1260" s="139" t="str">
        <x:v>Not stated</x:v>
      </x:c>
      <x:c r="I1260" s="139" t="str">
        <x:v>PKR</x:v>
      </x:c>
      <x:c r="J1260" s="140" t="n">
        <x:v>330</x:v>
      </x:c>
      <x:c r="K1260" s="140" t="n">
        <x:v>290</x:v>
      </x:c>
      <x:c r="L1260" s="140" t="n">
        <x:v>330</x:v>
      </x:c>
      <x:c r="M1260" s="140" t="n">
        <x:v>290</x:v>
      </x:c>
      <x:c r="N1260" s="141" t="n">
        <x:f>L1260-M1260</x:f>
        <x:v>40</x:v>
      </x:c>
      <x:c r="O1260" s="142" t="n">
        <x:f>IF(L1260&gt;0,N1260/L1260,"")</x:f>
        <x:v>0.12121212121212122</x:v>
      </x:c>
      <x:c r="P1260" s="142" t="n">
        <x:f>IF(M1260&gt;0,N1260/M1260,"")</x:f>
        <x:v>0.13793103448275862</x:v>
      </x:c>
      <x:c r="Q1260" s="141" t="n">
        <x:f>ROUND(L1260*(1+'Assumptions'!$B$7)/'Assumptions'!$B$9,0)*'Assumptions'!$B$9</x:f>
        <x:v>365</x:v>
      </x:c>
      <x:c r="R1260" s="141" t="n">
        <x:f>Q1260-M1260</x:f>
        <x:v>75</x:v>
      </x:c>
      <x:c r="S1260" s="143" t="n">
        <x:f>'Assumptions'!$B$8</x:f>
        <x:v>12</x:v>
      </x:c>
      <x:c r="T1260" s="141" t="n">
        <x:f>N1260*S1260</x:f>
        <x:v>480</x:v>
      </x:c>
      <x:c r="U1260" s="139" t="str">
        <x:v>Source Valid</x:v>
      </x:c>
      <x:c r="V1260" s="139" t="str">
        <x:v>High</x:v>
      </x:c>
      <x:c r="W1260" s="147" t="str">
        <x:v>Source wholesale and buying prices retained</x:v>
      </x:c>
      <x:c r="X1260" s="139" t="str">
        <x:v>Ready</x:v>
      </x:c>
      <x:c r="Y1260" s="144" t="b">
        <x:v>1</x:v>
      </x:c>
      <x:c r="Z1260" s="139" t="str">
        <x:v>WS RATES.pdf</x:v>
      </x:c>
      <x:c r="AA1260" s="139" t="n">
        <x:v>35</x:v>
      </x:c>
      <x:c r="AB1260" s="139" t="n">
        <x:v>36</x:v>
      </x:c>
      <x:c r="AC1260" s="139" t="str">
        <x:v>DL DOUBLE HOLE PUNCH DL</x:v>
      </x:c>
      <x:c r="AD1260" s="145" t="n">
        <x:v>330</x:v>
      </x:c>
      <x:c r="AE1260" s="147" t="str">
        <x:v>Merged across PDFs — Truncated-name completion</x:v>
      </x:c>
      <x:c r="AF1260" s="147" t="str">
        <x:v>Completed/updated from WS RATES.pdf</x:v>
      </x:c>
      <x:c r="AG1260" s="147" t="str">
        <x:v>Exact WS RATES.pdf category</x:v>
      </x:c>
      <x:c r="AH1260" s="139" t="str">
        <x:v>WS-RATES:35:36</x:v>
      </x:c>
      <x:c r="AI1260" s="146"/>
      <x:c r="AJ1260" s="146"/>
      <x:c r="AK1260" s="146"/>
      <x:c r="AL1260" s="146"/>
      <x:c r="AM1260" s="146"/>
      <x:c r="AN1260" s="147" t="str"/>
    </x:row>
    <x:row r="1261">
      <x:c r="A1261" s="139" t="str">
        <x:v>RS-001260</x:v>
      </x:c>
      <x:c r="B1261" s="147" t="str">
        <x:v>DL DOUBLE HOLE PUNCH DL8230</x:v>
      </x:c>
      <x:c r="C1261" s="139" t="str">
        <x:v>STAPLERS</x:v>
      </x:c>
      <x:c r="D1261" s="139" t="str">
        <x:v>Both</x:v>
      </x:c>
      <x:c r="E1261" s="147" t="str">
        <x:v>From initial classified workbook</x:v>
      </x:c>
      <x:c r="F1261" s="139" t="str">
        <x:v>Piece</x:v>
      </x:c>
      <x:c r="G1261" s="139"/>
      <x:c r="H1261" s="139" t="str">
        <x:v>Not stated</x:v>
      </x:c>
      <x:c r="I1261" s="139" t="str">
        <x:v>PKR</x:v>
      </x:c>
      <x:c r="J1261" s="140" t="n">
        <x:v>200</x:v>
      </x:c>
      <x:c r="K1261" s="140" t="n">
        <x:v>170</x:v>
      </x:c>
      <x:c r="L1261" s="140" t="n">
        <x:v>200</x:v>
      </x:c>
      <x:c r="M1261" s="140" t="n">
        <x:v>170</x:v>
      </x:c>
      <x:c r="N1261" s="141" t="n">
        <x:f>L1261-M1261</x:f>
        <x:v>30</x:v>
      </x:c>
      <x:c r="O1261" s="142" t="n">
        <x:f>IF(L1261&gt;0,N1261/L1261,"")</x:f>
        <x:v>0.15</x:v>
      </x:c>
      <x:c r="P1261" s="142" t="n">
        <x:f>IF(M1261&gt;0,N1261/M1261,"")</x:f>
        <x:v>0.17647058823529413</x:v>
      </x:c>
      <x:c r="Q1261" s="141" t="n">
        <x:f>ROUND(L1261*(1+'Assumptions'!$B$7)/'Assumptions'!$B$9,0)*'Assumptions'!$B$9</x:f>
        <x:v>220</x:v>
      </x:c>
      <x:c r="R1261" s="141" t="n">
        <x:f>Q1261-M1261</x:f>
        <x:v>50</x:v>
      </x:c>
      <x:c r="S1261" s="143" t="n">
        <x:f>'Assumptions'!$B$8</x:f>
        <x:v>12</x:v>
      </x:c>
      <x:c r="T1261" s="141" t="n">
        <x:f>N1261*S1261</x:f>
        <x:v>360</x:v>
      </x:c>
      <x:c r="U1261" s="139" t="str">
        <x:v>Source Valid</x:v>
      </x:c>
      <x:c r="V1261" s="139" t="str">
        <x:v>High</x:v>
      </x:c>
      <x:c r="W1261" s="147" t="str">
        <x:v>Source wholesale and buying prices retained</x:v>
      </x:c>
      <x:c r="X1261" s="139" t="str">
        <x:v>Ready</x:v>
      </x:c>
      <x:c r="Y1261" s="144" t="b">
        <x:v>1</x:v>
      </x:c>
      <x:c r="Z1261" s="139" t="str">
        <x:v>WS RATES.pdf</x:v>
      </x:c>
      <x:c r="AA1261" s="139" t="n">
        <x:v>35</x:v>
      </x:c>
      <x:c r="AB1261" s="139" t="n">
        <x:v>37</x:v>
      </x:c>
      <x:c r="AC1261" s="139" t="str">
        <x:v>DL DOUBLE HOLE PUNCH DL</x:v>
      </x:c>
      <x:c r="AD1261" s="145" t="n">
        <x:v>200</x:v>
      </x:c>
      <x:c r="AE1261" s="147" t="str">
        <x:v>Merged across PDFs — Truncated-name completion</x:v>
      </x:c>
      <x:c r="AF1261" s="147" t="str">
        <x:v>Completed/updated from WS RATES.pdf</x:v>
      </x:c>
      <x:c r="AG1261" s="147" t="str">
        <x:v>Exact WS RATES.pdf category</x:v>
      </x:c>
      <x:c r="AH1261" s="139" t="str">
        <x:v>WS-RATES:35:37</x:v>
      </x:c>
      <x:c r="AI1261" s="146"/>
      <x:c r="AJ1261" s="146"/>
      <x:c r="AK1261" s="146"/>
      <x:c r="AL1261" s="146"/>
      <x:c r="AM1261" s="146"/>
      <x:c r="AN1261" s="147" t="str"/>
    </x:row>
    <x:row r="1262">
      <x:c r="A1262" s="139" t="str">
        <x:v>RS-001261</x:v>
      </x:c>
      <x:c r="B1262" s="147" t="str">
        <x:v>DL DOUBLE HOLE PUNCH DL8250</x:v>
      </x:c>
      <x:c r="C1262" s="139" t="str">
        <x:v>STAPLERS</x:v>
      </x:c>
      <x:c r="D1262" s="139" t="str">
        <x:v>Both</x:v>
      </x:c>
      <x:c r="E1262" s="147" t="str">
        <x:v>From initial classified workbook</x:v>
      </x:c>
      <x:c r="F1262" s="139" t="str">
        <x:v>Piece</x:v>
      </x:c>
      <x:c r="G1262" s="139"/>
      <x:c r="H1262" s="139" t="str">
        <x:v>Not stated</x:v>
      </x:c>
      <x:c r="I1262" s="139" t="str">
        <x:v>PKR</x:v>
      </x:c>
      <x:c r="J1262" s="140" t="n">
        <x:v>500</x:v>
      </x:c>
      <x:c r="K1262" s="140" t="n">
        <x:v>490</x:v>
      </x:c>
      <x:c r="L1262" s="140" t="n">
        <x:v>500</x:v>
      </x:c>
      <x:c r="M1262" s="140" t="n">
        <x:v>490</x:v>
      </x:c>
      <x:c r="N1262" s="141" t="n">
        <x:f>L1262-M1262</x:f>
        <x:v>10</x:v>
      </x:c>
      <x:c r="O1262" s="142" t="n">
        <x:f>IF(L1262&gt;0,N1262/L1262,"")</x:f>
        <x:v>0.02</x:v>
      </x:c>
      <x:c r="P1262" s="142" t="n">
        <x:f>IF(M1262&gt;0,N1262/M1262,"")</x:f>
        <x:v>0.02040816326530612</x:v>
      </x:c>
      <x:c r="Q1262" s="141" t="n">
        <x:f>ROUND(L1262*(1+'Assumptions'!$B$7)/'Assumptions'!$B$9,0)*'Assumptions'!$B$9</x:f>
        <x:v>550</x:v>
      </x:c>
      <x:c r="R1262" s="141" t="n">
        <x:f>Q1262-M1262</x:f>
        <x:v>60</x:v>
      </x:c>
      <x:c r="S1262" s="143" t="n">
        <x:f>'Assumptions'!$B$8</x:f>
        <x:v>12</x:v>
      </x:c>
      <x:c r="T1262" s="141" t="n">
        <x:f>N1262*S1262</x:f>
        <x:v>120</x:v>
      </x:c>
      <x:c r="U1262" s="139" t="str">
        <x:v>Source Valid</x:v>
      </x:c>
      <x:c r="V1262" s="139" t="str">
        <x:v>High</x:v>
      </x:c>
      <x:c r="W1262" s="147" t="str">
        <x:v>Source wholesale and buying prices retained</x:v>
      </x:c>
      <x:c r="X1262" s="139" t="str">
        <x:v>Ready</x:v>
      </x:c>
      <x:c r="Y1262" s="144" t="b">
        <x:v>1</x:v>
      </x:c>
      <x:c r="Z1262" s="139" t="str">
        <x:v>WS RATES.pdf</x:v>
      </x:c>
      <x:c r="AA1262" s="139" t="n">
        <x:v>36</x:v>
      </x:c>
      <x:c r="AB1262" s="139" t="n">
        <x:v>2</x:v>
      </x:c>
      <x:c r="AC1262" s="139" t="str">
        <x:v>DL DOUBLE HOLE PUNCH DL</x:v>
      </x:c>
      <x:c r="AD1262" s="145" t="n">
        <x:v>500</x:v>
      </x:c>
      <x:c r="AE1262" s="147" t="str">
        <x:v>Merged across PDFs — Truncated-name completion</x:v>
      </x:c>
      <x:c r="AF1262" s="147" t="str">
        <x:v>Completed/updated from WS RATES.pdf</x:v>
      </x:c>
      <x:c r="AG1262" s="147" t="str">
        <x:v>Exact WS RATES.pdf category</x:v>
      </x:c>
      <x:c r="AH1262" s="139" t="str">
        <x:v>WS-RATES:36:2</x:v>
      </x:c>
      <x:c r="AI1262" s="146"/>
      <x:c r="AJ1262" s="146"/>
      <x:c r="AK1262" s="146"/>
      <x:c r="AL1262" s="146"/>
      <x:c r="AM1262" s="146"/>
      <x:c r="AN1262" s="147" t="str"/>
    </x:row>
    <x:row r="1263">
      <x:c r="A1263" s="139" t="str">
        <x:v>RS-001262</x:v>
      </x:c>
      <x:c r="B1263" s="147" t="str">
        <x:v>(PAK/ZSI/LAPTOP/SM/DOLPHIN) M</x:v>
      </x:c>
      <x:c r="C1263" s="139" t="str">
        <x:v>GEOMATRIES</x:v>
      </x:c>
      <x:c r="D1263" s="139" t="str">
        <x:v>Both</x:v>
      </x:c>
      <x:c r="E1263" s="147" t="str">
        <x:v>From initial classified workbook</x:v>
      </x:c>
      <x:c r="F1263" s="139" t="str">
        <x:v>Piece</x:v>
      </x:c>
      <x:c r="G1263" s="139"/>
      <x:c r="H1263" s="139" t="str">
        <x:v>Not stated</x:v>
      </x:c>
      <x:c r="I1263" s="139" t="str">
        <x:v>PKR</x:v>
      </x:c>
      <x:c r="J1263" s="140" t="n">
        <x:v>90</x:v>
      </x:c>
      <x:c r="K1263" s="140" t="n">
        <x:v>75</x:v>
      </x:c>
      <x:c r="L1263" s="140" t="n">
        <x:v>90</x:v>
      </x:c>
      <x:c r="M1263" s="140" t="n">
        <x:v>75</x:v>
      </x:c>
      <x:c r="N1263" s="141" t="n">
        <x:f>L1263-M1263</x:f>
        <x:v>15</x:v>
      </x:c>
      <x:c r="O1263" s="142" t="n">
        <x:f>IF(L1263&gt;0,N1263/L1263,"")</x:f>
        <x:v>0.16666666666666666</x:v>
      </x:c>
      <x:c r="P1263" s="142" t="n">
        <x:f>IF(M1263&gt;0,N1263/M1263,"")</x:f>
        <x:v>0.2</x:v>
      </x:c>
      <x:c r="Q1263" s="141" t="n">
        <x:f>ROUND(L1263*(1+'Assumptions'!$B$7)/'Assumptions'!$B$9,0)*'Assumptions'!$B$9</x:f>
        <x:v>100</x:v>
      </x:c>
      <x:c r="R1263" s="141" t="n">
        <x:f>Q1263-M1263</x:f>
        <x:v>25</x:v>
      </x:c>
      <x:c r="S1263" s="143" t="n">
        <x:f>'Assumptions'!$B$8</x:f>
        <x:v>12</x:v>
      </x:c>
      <x:c r="T1263" s="141" t="n">
        <x:f>N1263*S1263</x:f>
        <x:v>180</x:v>
      </x:c>
      <x:c r="U1263" s="139" t="str">
        <x:v>Source Valid</x:v>
      </x:c>
      <x:c r="V1263" s="139" t="str">
        <x:v>High</x:v>
      </x:c>
      <x:c r="W1263" s="147" t="str">
        <x:v>Source wholesale and buying prices retained</x:v>
      </x:c>
      <x:c r="X1263" s="139" t="str">
        <x:v>Ready</x:v>
      </x:c>
      <x:c r="Y1263" s="144" t="b">
        <x:v>1</x:v>
      </x:c>
      <x:c r="Z1263" s="139" t="str">
        <x:v>WS RATES.pdf</x:v>
      </x:c>
      <x:c r="AA1263" s="139" t="n">
        <x:v>36</x:v>
      </x:c>
      <x:c r="AB1263" s="139" t="n">
        <x:v>3</x:v>
      </x:c>
      <x:c r="AC1263" s="139" t="str">
        <x:v>(PAK/ZSI/LAPTOP/SM/DOLPH</x:v>
      </x:c>
      <x:c r="AD1263" s="145" t="n">
        <x:v>90</x:v>
      </x:c>
      <x:c r="AE1263" s="147" t="str">
        <x:v>Merged across PDFs — Truncated-name completion</x:v>
      </x:c>
      <x:c r="AF1263" s="147" t="str">
        <x:v>Completed/updated from WS RATES.pdf</x:v>
      </x:c>
      <x:c r="AG1263" s="147" t="str">
        <x:v>Exact WS RATES.pdf category</x:v>
      </x:c>
      <x:c r="AH1263" s="139" t="str">
        <x:v>WS-RATES:36:3</x:v>
      </x:c>
      <x:c r="AI1263" s="146"/>
      <x:c r="AJ1263" s="146"/>
      <x:c r="AK1263" s="146"/>
      <x:c r="AL1263" s="146"/>
      <x:c r="AM1263" s="146"/>
      <x:c r="AN1263" s="147" t="str"/>
    </x:row>
    <x:row r="1264">
      <x:c r="A1264" s="139" t="str">
        <x:v>RS-001263</x:v>
      </x:c>
      <x:c r="B1264" s="147" t="str">
        <x:v>DL ONE HOLE PUNCH DL1101</x:v>
      </x:c>
      <x:c r="C1264" s="139" t="str">
        <x:v>STAPLERS</x:v>
      </x:c>
      <x:c r="D1264" s="139" t="str">
        <x:v>Both</x:v>
      </x:c>
      <x:c r="E1264" s="147" t="str">
        <x:v>From initial classified workbook</x:v>
      </x:c>
      <x:c r="F1264" s="139" t="str">
        <x:v>Piece</x:v>
      </x:c>
      <x:c r="G1264" s="139"/>
      <x:c r="H1264" s="139" t="str">
        <x:v>Not stated</x:v>
      </x:c>
      <x:c r="I1264" s="139" t="str">
        <x:v>PKR</x:v>
      </x:c>
      <x:c r="J1264" s="140" t="n">
        <x:v>150</x:v>
      </x:c>
      <x:c r="K1264" s="140" t="n">
        <x:v>150</x:v>
      </x:c>
      <x:c r="L1264" s="140" t="n">
        <x:v>165</x:v>
      </x:c>
      <x:c r="M1264" s="140" t="n">
        <x:v>150</x:v>
      </x:c>
      <x:c r="N1264" s="141" t="n">
        <x:f>L1264-M1264</x:f>
        <x:v>15</x:v>
      </x:c>
      <x:c r="O1264" s="142" t="n">
        <x:f>IF(L1264&gt;0,N1264/L1264,"")</x:f>
        <x:v>0.09090909090909091</x:v>
      </x:c>
      <x:c r="P1264" s="142" t="n">
        <x:f>IF(M1264&gt;0,N1264/M1264,"")</x:f>
        <x:v>0.1</x:v>
      </x:c>
      <x:c r="Q1264" s="141" t="n">
        <x:f>ROUND(L1264*(1+'Assumptions'!$B$7)/'Assumptions'!$B$9,0)*'Assumptions'!$B$9</x:f>
        <x:v>180</x:v>
      </x:c>
      <x:c r="R1264" s="141" t="n">
        <x:f>Q1264-M1264</x:f>
        <x:v>30</x:v>
      </x:c>
      <x:c r="S1264" s="143" t="n">
        <x:f>'Assumptions'!$B$8</x:f>
        <x:v>12</x:v>
      </x:c>
      <x:c r="T1264" s="141" t="n">
        <x:f>N1264*S1264</x:f>
        <x:v>180</x:v>
      </x:c>
      <x:c r="U1264" s="139" t="str">
        <x:v>Corrected Wholesale</x:v>
      </x:c>
      <x:c r="V1264" s="139" t="str">
        <x:v>Mock correction</x:v>
      </x:c>
      <x:c r="W1264" s="147" t="str">
        <x:v>Wholesale did not cover buying price; raised using category median margin</x:v>
      </x:c>
      <x:c r="X1264" s="139" t="str">
        <x:v>Ready with Mock Price</x:v>
      </x:c>
      <x:c r="Y1264" s="144" t="b">
        <x:v>1</x:v>
      </x:c>
      <x:c r="Z1264" s="139" t="str">
        <x:v>WS RATES.pdf</x:v>
      </x:c>
      <x:c r="AA1264" s="139" t="n">
        <x:v>36</x:v>
      </x:c>
      <x:c r="AB1264" s="139" t="n">
        <x:v>4</x:v>
      </x:c>
      <x:c r="AC1264" s="139" t="str">
        <x:v>DL ONE HOLE PUNCH DL110</x:v>
      </x:c>
      <x:c r="AD1264" s="145" t="n">
        <x:v>150</x:v>
      </x:c>
      <x:c r="AE1264" s="147" t="str">
        <x:v>Merged across PDFs — Truncated-name completion</x:v>
      </x:c>
      <x:c r="AF1264" s="147" t="str">
        <x:v>Completed/updated from WS RATES.pdf</x:v>
      </x:c>
      <x:c r="AG1264" s="147" t="str">
        <x:v>Exact WS RATES.pdf category</x:v>
      </x:c>
      <x:c r="AH1264" s="139" t="str">
        <x:v>WS-RATES:36:4</x:v>
      </x:c>
      <x:c r="AI1264" s="146"/>
      <x:c r="AJ1264" s="146"/>
      <x:c r="AK1264" s="146"/>
      <x:c r="AL1264" s="146"/>
      <x:c r="AM1264" s="146"/>
      <x:c r="AN1264" s="147" t="str">
        <x:v>Wholesale did not cover buying price; raised using category median margin</x:v>
      </x:c>
    </x:row>
    <x:row r="1265">
      <x:c r="A1265" s="139" t="str">
        <x:v>RS-001264</x:v>
      </x:c>
      <x:c r="B1265" s="147" t="str">
        <x:v>NYX ERASER 40 PCS</x:v>
      </x:c>
      <x:c r="C1265" s="139" t="str">
        <x:v>ERASERS</x:v>
      </x:c>
      <x:c r="D1265" s="139" t="str">
        <x:v>Wholesale/Bulk</x:v>
      </x:c>
      <x:c r="E1265" s="147" t="str">
        <x:v>From initial classified workbook</x:v>
      </x:c>
      <x:c r="F1265" s="139" t="str">
        <x:v>Pack</x:v>
      </x:c>
      <x:c r="G1265" s="139" t="n">
        <x:v>40</x:v>
      </x:c>
      <x:c r="H1265" s="139" t="str">
        <x:v>Parsed from product name</x:v>
      </x:c>
      <x:c r="I1265" s="139" t="str">
        <x:v>PKR</x:v>
      </x:c>
      <x:c r="J1265" s="140" t="n">
        <x:v>280</x:v>
      </x:c>
      <x:c r="K1265" s="140" t="n">
        <x:v>240</x:v>
      </x:c>
      <x:c r="L1265" s="140" t="n">
        <x:v>280</x:v>
      </x:c>
      <x:c r="M1265" s="140" t="n">
        <x:v>240</x:v>
      </x:c>
      <x:c r="N1265" s="141" t="n">
        <x:f>L1265-M1265</x:f>
        <x:v>40</x:v>
      </x:c>
      <x:c r="O1265" s="142" t="n">
        <x:f>IF(L1265&gt;0,N1265/L1265,"")</x:f>
        <x:v>0.14285714285714285</x:v>
      </x:c>
      <x:c r="P1265" s="142" t="n">
        <x:f>IF(M1265&gt;0,N1265/M1265,"")</x:f>
        <x:v>0.16666666666666666</x:v>
      </x:c>
      <x:c r="Q1265" s="141" t="n">
        <x:f>ROUND(L1265*(1+'Assumptions'!$B$7)/'Assumptions'!$B$9,0)*'Assumptions'!$B$9</x:f>
        <x:v>310</x:v>
      </x:c>
      <x:c r="R1265" s="141" t="n">
        <x:f>Q1265-M1265</x:f>
        <x:v>70</x:v>
      </x:c>
      <x:c r="S1265" s="143" t="n">
        <x:f>'Assumptions'!$B$8</x:f>
        <x:v>12</x:v>
      </x:c>
      <x:c r="T1265" s="141" t="n">
        <x:f>N1265*S1265</x:f>
        <x:v>480</x:v>
      </x:c>
      <x:c r="U1265" s="139" t="str">
        <x:v>Source Valid</x:v>
      </x:c>
      <x:c r="V1265" s="139" t="str">
        <x:v>High</x:v>
      </x:c>
      <x:c r="W1265" s="147" t="str">
        <x:v>Source wholesale and buying prices retained</x:v>
      </x:c>
      <x:c r="X1265" s="139" t="str">
        <x:v>Ready</x:v>
      </x:c>
      <x:c r="Y1265" s="144" t="b">
        <x:v>1</x:v>
      </x:c>
      <x:c r="Z1265" s="139" t="str">
        <x:v>WS RATES.pdf</x:v>
      </x:c>
      <x:c r="AA1265" s="139" t="n">
        <x:v>36</x:v>
      </x:c>
      <x:c r="AB1265" s="139" t="n">
        <x:v>5</x:v>
      </x:c>
      <x:c r="AC1265" s="139" t="str">
        <x:v>NYX ERASER 40 PCS</x:v>
      </x:c>
      <x:c r="AD1265" s="145" t="n">
        <x:v>280</x:v>
      </x:c>
      <x:c r="AE1265" s="147" t="str">
        <x:v>Merged across PDFs — Exact/source-linked match</x:v>
      </x:c>
      <x:c r="AF1265" s="147" t="str">
        <x:v>Exact WS RATES.pdf name</x:v>
      </x:c>
      <x:c r="AG1265" s="147" t="str">
        <x:v>Exact WS RATES.pdf category</x:v>
      </x:c>
      <x:c r="AH1265" s="139" t="str">
        <x:v>WS-RATES:36:5</x:v>
      </x:c>
      <x:c r="AI1265" s="146"/>
      <x:c r="AJ1265" s="146"/>
      <x:c r="AK1265" s="146"/>
      <x:c r="AL1265" s="146"/>
      <x:c r="AM1265" s="146"/>
      <x:c r="AN1265" s="147" t="str"/>
    </x:row>
    <x:row r="1266">
      <x:c r="A1266" s="139" t="str">
        <x:v>RS-001265</x:v>
      </x:c>
      <x:c r="B1266" s="147" t="str">
        <x:v>B72 ERASER</x:v>
      </x:c>
      <x:c r="C1266" s="139" t="str">
        <x:v>ERASERS</x:v>
      </x:c>
      <x:c r="D1266" s="139" t="str">
        <x:v>Both</x:v>
      </x:c>
      <x:c r="E1266" s="147" t="str">
        <x:v>From initial classified workbook</x:v>
      </x:c>
      <x:c r="F1266" s="139" t="str">
        <x:v>Piece</x:v>
      </x:c>
      <x:c r="G1266" s="139"/>
      <x:c r="H1266" s="139" t="str">
        <x:v>Not stated</x:v>
      </x:c>
      <x:c r="I1266" s="139" t="str">
        <x:v>PKR</x:v>
      </x:c>
      <x:c r="J1266" s="140" t="n">
        <x:v>310</x:v>
      </x:c>
      <x:c r="K1266" s="140" t="n">
        <x:v>282</x:v>
      </x:c>
      <x:c r="L1266" s="140" t="n">
        <x:v>310</x:v>
      </x:c>
      <x:c r="M1266" s="140" t="n">
        <x:v>282</x:v>
      </x:c>
      <x:c r="N1266" s="141" t="n">
        <x:f>L1266-M1266</x:f>
        <x:v>28</x:v>
      </x:c>
      <x:c r="O1266" s="142" t="n">
        <x:f>IF(L1266&gt;0,N1266/L1266,"")</x:f>
        <x:v>0.09032258064516129</x:v>
      </x:c>
      <x:c r="P1266" s="142" t="n">
        <x:f>IF(M1266&gt;0,N1266/M1266,"")</x:f>
        <x:v>0.09929078014184398</x:v>
      </x:c>
      <x:c r="Q1266" s="141" t="n">
        <x:f>ROUND(L1266*(1+'Assumptions'!$B$7)/'Assumptions'!$B$9,0)*'Assumptions'!$B$9</x:f>
        <x:v>340</x:v>
      </x:c>
      <x:c r="R1266" s="141" t="n">
        <x:f>Q1266-M1266</x:f>
        <x:v>58</x:v>
      </x:c>
      <x:c r="S1266" s="143" t="n">
        <x:f>'Assumptions'!$B$8</x:f>
        <x:v>12</x:v>
      </x:c>
      <x:c r="T1266" s="141" t="n">
        <x:f>N1266*S1266</x:f>
        <x:v>336</x:v>
      </x:c>
      <x:c r="U1266" s="139" t="str">
        <x:v>Source Valid</x:v>
      </x:c>
      <x:c r="V1266" s="139" t="str">
        <x:v>High</x:v>
      </x:c>
      <x:c r="W1266" s="147" t="str">
        <x:v>Source wholesale and buying prices retained</x:v>
      </x:c>
      <x:c r="X1266" s="139" t="str">
        <x:v>Ready</x:v>
      </x:c>
      <x:c r="Y1266" s="144" t="b">
        <x:v>1</x:v>
      </x:c>
      <x:c r="Z1266" s="139" t="str">
        <x:v>WS RATES.pdf</x:v>
      </x:c>
      <x:c r="AA1266" s="139" t="n">
        <x:v>36</x:v>
      </x:c>
      <x:c r="AB1266" s="139" t="n">
        <x:v>6</x:v>
      </x:c>
      <x:c r="AC1266" s="139" t="str">
        <x:v>B72 ERASER</x:v>
      </x:c>
      <x:c r="AD1266" s="145" t="n">
        <x:v>310</x:v>
      </x:c>
      <x:c r="AE1266" s="147" t="str">
        <x:v>Merged across PDFs — Exact/source-linked match</x:v>
      </x:c>
      <x:c r="AF1266" s="147" t="str">
        <x:v>Exact WS RATES.pdf name</x:v>
      </x:c>
      <x:c r="AG1266" s="147" t="str">
        <x:v>Exact WS RATES.pdf category</x:v>
      </x:c>
      <x:c r="AH1266" s="139" t="str">
        <x:v>WS-RATES:36:6</x:v>
      </x:c>
      <x:c r="AI1266" s="146"/>
      <x:c r="AJ1266" s="146"/>
      <x:c r="AK1266" s="146"/>
      <x:c r="AL1266" s="146"/>
      <x:c r="AM1266" s="146"/>
      <x:c r="AN1266" s="147" t="str"/>
    </x:row>
    <x:row r="1267">
      <x:c r="A1267" s="139" t="str">
        <x:v>RS-001266</x:v>
      </x:c>
      <x:c r="B1267" s="147" t="str">
        <x:v>FOX JUNIOR POSTER COLOUR</x:v>
      </x:c>
      <x:c r="C1267" s="139" t="str">
        <x:v>POSTER COLORS</x:v>
      </x:c>
      <x:c r="D1267" s="139" t="str">
        <x:v>Both</x:v>
      </x:c>
      <x:c r="E1267" s="147" t="str">
        <x:v>From initial classified workbook</x:v>
      </x:c>
      <x:c r="F1267" s="139" t="str">
        <x:v>Piece</x:v>
      </x:c>
      <x:c r="G1267" s="139"/>
      <x:c r="H1267" s="139" t="str">
        <x:v>Not stated</x:v>
      </x:c>
      <x:c r="I1267" s="139" t="str">
        <x:v>PKR</x:v>
      </x:c>
      <x:c r="J1267" s="140" t="n">
        <x:v>210</x:v>
      </x:c>
      <x:c r="K1267" s="140" t="n">
        <x:v>185</x:v>
      </x:c>
      <x:c r="L1267" s="140" t="n">
        <x:v>210</x:v>
      </x:c>
      <x:c r="M1267" s="140" t="n">
        <x:v>185</x:v>
      </x:c>
      <x:c r="N1267" s="141" t="n">
        <x:f>L1267-M1267</x:f>
        <x:v>25</x:v>
      </x:c>
      <x:c r="O1267" s="142" t="n">
        <x:f>IF(L1267&gt;0,N1267/L1267,"")</x:f>
        <x:v>0.11904761904761904</x:v>
      </x:c>
      <x:c r="P1267" s="142" t="n">
        <x:f>IF(M1267&gt;0,N1267/M1267,"")</x:f>
        <x:v>0.13513513513513514</x:v>
      </x:c>
      <x:c r="Q1267" s="141" t="n">
        <x:f>ROUND(L1267*(1+'Assumptions'!$B$7)/'Assumptions'!$B$9,0)*'Assumptions'!$B$9</x:f>
        <x:v>230</x:v>
      </x:c>
      <x:c r="R1267" s="141" t="n">
        <x:f>Q1267-M1267</x:f>
        <x:v>45</x:v>
      </x:c>
      <x:c r="S1267" s="143" t="n">
        <x:f>'Assumptions'!$B$8</x:f>
        <x:v>12</x:v>
      </x:c>
      <x:c r="T1267" s="141" t="n">
        <x:f>N1267*S1267</x:f>
        <x:v>300</x:v>
      </x:c>
      <x:c r="U1267" s="139" t="str">
        <x:v>Source Valid</x:v>
      </x:c>
      <x:c r="V1267" s="139" t="str">
        <x:v>High</x:v>
      </x:c>
      <x:c r="W1267" s="147" t="str">
        <x:v>Source wholesale and buying prices retained</x:v>
      </x:c>
      <x:c r="X1267" s="139" t="str">
        <x:v>Ready</x:v>
      </x:c>
      <x:c r="Y1267" s="144" t="b">
        <x:v>1</x:v>
      </x:c>
      <x:c r="Z1267" s="139" t="str">
        <x:v>WS RATES.pdf</x:v>
      </x:c>
      <x:c r="AA1267" s="139" t="n">
        <x:v>36</x:v>
      </x:c>
      <x:c r="AB1267" s="139" t="n">
        <x:v>7</x:v>
      </x:c>
      <x:c r="AC1267" s="139" t="str">
        <x:v>FOX JUNIOR POSTER COLOU</x:v>
      </x:c>
      <x:c r="AD1267" s="145" t="n">
        <x:v>210</x:v>
      </x:c>
      <x:c r="AE1267" s="147" t="str">
        <x:v>Merged across PDFs — Truncated-name completion</x:v>
      </x:c>
      <x:c r="AF1267" s="147" t="str">
        <x:v>Completed/updated from WS RATES.pdf</x:v>
      </x:c>
      <x:c r="AG1267" s="147" t="str">
        <x:v>Exact WS RATES.pdf category</x:v>
      </x:c>
      <x:c r="AH1267" s="139" t="str">
        <x:v>WS-RATES:36:7</x:v>
      </x:c>
      <x:c r="AI1267" s="146"/>
      <x:c r="AJ1267" s="146"/>
      <x:c r="AK1267" s="146"/>
      <x:c r="AL1267" s="146"/>
      <x:c r="AM1267" s="146"/>
      <x:c r="AN1267" s="147" t="str"/>
    </x:row>
    <x:row r="1268">
      <x:c r="A1268" s="139" t="str">
        <x:v>RS-001267</x:v>
      </x:c>
      <x:c r="B1268" s="147" t="str">
        <x:v>KITA ERASER NO 723</x:v>
      </x:c>
      <x:c r="C1268" s="139" t="str">
        <x:v>ERASERS</x:v>
      </x:c>
      <x:c r="D1268" s="139" t="str">
        <x:v>Both</x:v>
      </x:c>
      <x:c r="E1268" s="147" t="str">
        <x:v>From initial classified workbook</x:v>
      </x:c>
      <x:c r="F1268" s="139" t="str">
        <x:v>Piece</x:v>
      </x:c>
      <x:c r="G1268" s="139"/>
      <x:c r="H1268" s="139" t="str">
        <x:v>Not stated</x:v>
      </x:c>
      <x:c r="I1268" s="139" t="str">
        <x:v>PKR</x:v>
      </x:c>
      <x:c r="J1268" s="140" t="n">
        <x:v>350</x:v>
      </x:c>
      <x:c r="K1268" s="140" t="n">
        <x:v>295</x:v>
      </x:c>
      <x:c r="L1268" s="140" t="n">
        <x:v>350</x:v>
      </x:c>
      <x:c r="M1268" s="140" t="n">
        <x:v>295</x:v>
      </x:c>
      <x:c r="N1268" s="141" t="n">
        <x:f>L1268-M1268</x:f>
        <x:v>55</x:v>
      </x:c>
      <x:c r="O1268" s="142" t="n">
        <x:f>IF(L1268&gt;0,N1268/L1268,"")</x:f>
        <x:v>0.15714285714285714</x:v>
      </x:c>
      <x:c r="P1268" s="142" t="n">
        <x:f>IF(M1268&gt;0,N1268/M1268,"")</x:f>
        <x:v>0.1864406779661017</x:v>
      </x:c>
      <x:c r="Q1268" s="141" t="n">
        <x:f>ROUND(L1268*(1+'Assumptions'!$B$7)/'Assumptions'!$B$9,0)*'Assumptions'!$B$9</x:f>
        <x:v>385</x:v>
      </x:c>
      <x:c r="R1268" s="141" t="n">
        <x:f>Q1268-M1268</x:f>
        <x:v>90</x:v>
      </x:c>
      <x:c r="S1268" s="143" t="n">
        <x:f>'Assumptions'!$B$8</x:f>
        <x:v>12</x:v>
      </x:c>
      <x:c r="T1268" s="141" t="n">
        <x:f>N1268*S1268</x:f>
        <x:v>660</x:v>
      </x:c>
      <x:c r="U1268" s="139" t="str">
        <x:v>Source Valid</x:v>
      </x:c>
      <x:c r="V1268" s="139" t="str">
        <x:v>High</x:v>
      </x:c>
      <x:c r="W1268" s="147" t="str">
        <x:v>Source wholesale and buying prices retained</x:v>
      </x:c>
      <x:c r="X1268" s="139" t="str">
        <x:v>Ready</x:v>
      </x:c>
      <x:c r="Y1268" s="144" t="b">
        <x:v>1</x:v>
      </x:c>
      <x:c r="Z1268" s="139" t="str">
        <x:v>WS RATES.pdf</x:v>
      </x:c>
      <x:c r="AA1268" s="139" t="n">
        <x:v>36</x:v>
      </x:c>
      <x:c r="AB1268" s="139" t="n">
        <x:v>8</x:v>
      </x:c>
      <x:c r="AC1268" s="139" t="str">
        <x:v>KITA ERASER NO 723</x:v>
      </x:c>
      <x:c r="AD1268" s="145" t="n">
        <x:v>350</x:v>
      </x:c>
      <x:c r="AE1268" s="147" t="str">
        <x:v>Merged across PDFs — Exact/source-linked match</x:v>
      </x:c>
      <x:c r="AF1268" s="147" t="str">
        <x:v>Exact WS RATES.pdf name</x:v>
      </x:c>
      <x:c r="AG1268" s="147" t="str">
        <x:v>Exact WS RATES.pdf category</x:v>
      </x:c>
      <x:c r="AH1268" s="139" t="str">
        <x:v>WS-RATES:36:8</x:v>
      </x:c>
      <x:c r="AI1268" s="146"/>
      <x:c r="AJ1268" s="146"/>
      <x:c r="AK1268" s="146"/>
      <x:c r="AL1268" s="146"/>
      <x:c r="AM1268" s="146"/>
      <x:c r="AN1268" s="147" t="str"/>
    </x:row>
    <x:row r="1269">
      <x:c r="A1269" s="139" t="str">
        <x:v>RS-001268</x:v>
      </x:c>
      <x:c r="B1269" s="147" t="str">
        <x:v>KITA ERASRER K720</x:v>
      </x:c>
      <x:c r="C1269" s="139" t="str">
        <x:v>ERASERS</x:v>
      </x:c>
      <x:c r="D1269" s="139" t="str">
        <x:v>Both</x:v>
      </x:c>
      <x:c r="E1269" s="147" t="str">
        <x:v>From initial classified workbook</x:v>
      </x:c>
      <x:c r="F1269" s="139" t="str">
        <x:v>Piece</x:v>
      </x:c>
      <x:c r="G1269" s="139"/>
      <x:c r="H1269" s="139" t="str">
        <x:v>Not stated</x:v>
      </x:c>
      <x:c r="I1269" s="139" t="str">
        <x:v>PKR</x:v>
      </x:c>
      <x:c r="J1269" s="140" t="n">
        <x:v>310</x:v>
      </x:c>
      <x:c r="K1269" s="140" t="n">
        <x:v>270</x:v>
      </x:c>
      <x:c r="L1269" s="140" t="n">
        <x:v>310</x:v>
      </x:c>
      <x:c r="M1269" s="140" t="n">
        <x:v>270</x:v>
      </x:c>
      <x:c r="N1269" s="141" t="n">
        <x:f>L1269-M1269</x:f>
        <x:v>40</x:v>
      </x:c>
      <x:c r="O1269" s="142" t="n">
        <x:f>IF(L1269&gt;0,N1269/L1269,"")</x:f>
        <x:v>0.12903225806451613</x:v>
      </x:c>
      <x:c r="P1269" s="142" t="n">
        <x:f>IF(M1269&gt;0,N1269/M1269,"")</x:f>
        <x:v>0.14814814814814814</x:v>
      </x:c>
      <x:c r="Q1269" s="141" t="n">
        <x:f>ROUND(L1269*(1+'Assumptions'!$B$7)/'Assumptions'!$B$9,0)*'Assumptions'!$B$9</x:f>
        <x:v>340</x:v>
      </x:c>
      <x:c r="R1269" s="141" t="n">
        <x:f>Q1269-M1269</x:f>
        <x:v>70</x:v>
      </x:c>
      <x:c r="S1269" s="143" t="n">
        <x:f>'Assumptions'!$B$8</x:f>
        <x:v>12</x:v>
      </x:c>
      <x:c r="T1269" s="141" t="n">
        <x:f>N1269*S1269</x:f>
        <x:v>480</x:v>
      </x:c>
      <x:c r="U1269" s="139" t="str">
        <x:v>Source Valid</x:v>
      </x:c>
      <x:c r="V1269" s="139" t="str">
        <x:v>High</x:v>
      </x:c>
      <x:c r="W1269" s="147" t="str">
        <x:v>Source wholesale and buying prices retained</x:v>
      </x:c>
      <x:c r="X1269" s="139" t="str">
        <x:v>Ready</x:v>
      </x:c>
      <x:c r="Y1269" s="144" t="b">
        <x:v>1</x:v>
      </x:c>
      <x:c r="Z1269" s="139" t="str">
        <x:v>WS RATES.pdf</x:v>
      </x:c>
      <x:c r="AA1269" s="139" t="n">
        <x:v>36</x:v>
      </x:c>
      <x:c r="AB1269" s="139" t="n">
        <x:v>9</x:v>
      </x:c>
      <x:c r="AC1269" s="139" t="str">
        <x:v>KITA ERASRER K720</x:v>
      </x:c>
      <x:c r="AD1269" s="145" t="n">
        <x:v>310</x:v>
      </x:c>
      <x:c r="AE1269" s="147" t="str">
        <x:v>Merged across PDFs — Exact/source-linked match</x:v>
      </x:c>
      <x:c r="AF1269" s="147" t="str">
        <x:v>Exact WS RATES.pdf name</x:v>
      </x:c>
      <x:c r="AG1269" s="147" t="str">
        <x:v>Exact WS RATES.pdf category</x:v>
      </x:c>
      <x:c r="AH1269" s="139" t="str">
        <x:v>WS-RATES:36:9</x:v>
      </x:c>
      <x:c r="AI1269" s="146"/>
      <x:c r="AJ1269" s="146"/>
      <x:c r="AK1269" s="146"/>
      <x:c r="AL1269" s="146"/>
      <x:c r="AM1269" s="146"/>
      <x:c r="AN1269" s="147" t="str"/>
    </x:row>
    <x:row r="1270">
      <x:c r="A1270" s="139" t="str">
        <x:v>RS-001269</x:v>
      </x:c>
      <x:c r="B1270" s="147" t="str">
        <x:v>CHAMPION POSTER COLOUR 6+1</x:v>
      </x:c>
      <x:c r="C1270" s="139" t="str">
        <x:v>POSTER COLORS</x:v>
      </x:c>
      <x:c r="D1270" s="139" t="str">
        <x:v>Both</x:v>
      </x:c>
      <x:c r="E1270" s="147" t="str">
        <x:v>From initial classified workbook</x:v>
      </x:c>
      <x:c r="F1270" s="139" t="str">
        <x:v>Pack</x:v>
      </x:c>
      <x:c r="G1270" s="139" t="n">
        <x:v>7</x:v>
      </x:c>
      <x:c r="H1270" s="139" t="str">
        <x:v>Parsed from product name</x:v>
      </x:c>
      <x:c r="I1270" s="139" t="str">
        <x:v>PKR</x:v>
      </x:c>
      <x:c r="J1270" s="140" t="n">
        <x:v>120</x:v>
      </x:c>
      <x:c r="K1270" s="140" t="n">
        <x:v>100</x:v>
      </x:c>
      <x:c r="L1270" s="140" t="n">
        <x:v>120</x:v>
      </x:c>
      <x:c r="M1270" s="140" t="n">
        <x:v>100</x:v>
      </x:c>
      <x:c r="N1270" s="141" t="n">
        <x:f>L1270-M1270</x:f>
        <x:v>20</x:v>
      </x:c>
      <x:c r="O1270" s="142" t="n">
        <x:f>IF(L1270&gt;0,N1270/L1270,"")</x:f>
        <x:v>0.16666666666666666</x:v>
      </x:c>
      <x:c r="P1270" s="142" t="n">
        <x:f>IF(M1270&gt;0,N1270/M1270,"")</x:f>
        <x:v>0.2</x:v>
      </x:c>
      <x:c r="Q1270" s="141" t="n">
        <x:f>ROUND(L1270*(1+'Assumptions'!$B$7)/'Assumptions'!$B$9,0)*'Assumptions'!$B$9</x:f>
        <x:v>130</x:v>
      </x:c>
      <x:c r="R1270" s="141" t="n">
        <x:f>Q1270-M1270</x:f>
        <x:v>30</x:v>
      </x:c>
      <x:c r="S1270" s="143" t="n">
        <x:f>'Assumptions'!$B$8</x:f>
        <x:v>12</x:v>
      </x:c>
      <x:c r="T1270" s="141" t="n">
        <x:f>N1270*S1270</x:f>
        <x:v>240</x:v>
      </x:c>
      <x:c r="U1270" s="139" t="str">
        <x:v>Source Valid</x:v>
      </x:c>
      <x:c r="V1270" s="139" t="str">
        <x:v>High</x:v>
      </x:c>
      <x:c r="W1270" s="147" t="str">
        <x:v>Source wholesale and buying prices retained</x:v>
      </x:c>
      <x:c r="X1270" s="139" t="str">
        <x:v>Ready</x:v>
      </x:c>
      <x:c r="Y1270" s="144" t="b">
        <x:v>1</x:v>
      </x:c>
      <x:c r="Z1270" s="139" t="str">
        <x:v>WS RATES.pdf</x:v>
      </x:c>
      <x:c r="AA1270" s="139" t="n">
        <x:v>36</x:v>
      </x:c>
      <x:c r="AB1270" s="139" t="n">
        <x:v>10</x:v>
      </x:c>
      <x:c r="AC1270" s="139" t="str">
        <x:v>CHAMPION POSTER COLOUR</x:v>
      </x:c>
      <x:c r="AD1270" s="145" t="n">
        <x:v>120</x:v>
      </x:c>
      <x:c r="AE1270" s="147" t="str">
        <x:v>Merged across PDFs — Truncated-name completion</x:v>
      </x:c>
      <x:c r="AF1270" s="147" t="str">
        <x:v>Completed/updated from WS RATES.pdf</x:v>
      </x:c>
      <x:c r="AG1270" s="147" t="str">
        <x:v>Exact WS RATES.pdf category</x:v>
      </x:c>
      <x:c r="AH1270" s="139" t="str">
        <x:v>WS-RATES:36:10</x:v>
      </x:c>
      <x:c r="AI1270" s="146"/>
      <x:c r="AJ1270" s="146"/>
      <x:c r="AK1270" s="146"/>
      <x:c r="AL1270" s="146"/>
      <x:c r="AM1270" s="146"/>
      <x:c r="AN1270" s="147" t="str"/>
    </x:row>
    <x:row r="1271">
      <x:c r="A1271" s="139" t="str">
        <x:v>RS-001270</x:v>
      </x:c>
      <x:c r="B1271" s="147" t="str">
        <x:v>MILAN ERASER 4080</x:v>
      </x:c>
      <x:c r="C1271" s="139" t="str">
        <x:v>ERASERS</x:v>
      </x:c>
      <x:c r="D1271" s="139" t="str">
        <x:v>Both</x:v>
      </x:c>
      <x:c r="E1271" s="147" t="str">
        <x:v>From initial classified workbook</x:v>
      </x:c>
      <x:c r="F1271" s="139" t="str">
        <x:v>Piece</x:v>
      </x:c>
      <x:c r="G1271" s="139"/>
      <x:c r="H1271" s="139" t="str">
        <x:v>Not stated</x:v>
      </x:c>
      <x:c r="I1271" s="139" t="str">
        <x:v>PKR</x:v>
      </x:c>
      <x:c r="J1271" s="140" t="n">
        <x:v>490</x:v>
      </x:c>
      <x:c r="K1271" s="140" t="n">
        <x:v>450</x:v>
      </x:c>
      <x:c r="L1271" s="140" t="n">
        <x:v>490</x:v>
      </x:c>
      <x:c r="M1271" s="140" t="n">
        <x:v>450</x:v>
      </x:c>
      <x:c r="N1271" s="141" t="n">
        <x:f>L1271-M1271</x:f>
        <x:v>40</x:v>
      </x:c>
      <x:c r="O1271" s="142" t="n">
        <x:f>IF(L1271&gt;0,N1271/L1271,"")</x:f>
        <x:v>0.08163265306122448</x:v>
      </x:c>
      <x:c r="P1271" s="142" t="n">
        <x:f>IF(M1271&gt;0,N1271/M1271,"")</x:f>
        <x:v>0.08888888888888889</x:v>
      </x:c>
      <x:c r="Q1271" s="141" t="n">
        <x:f>ROUND(L1271*(1+'Assumptions'!$B$7)/'Assumptions'!$B$9,0)*'Assumptions'!$B$9</x:f>
        <x:v>540</x:v>
      </x:c>
      <x:c r="R1271" s="141" t="n">
        <x:f>Q1271-M1271</x:f>
        <x:v>90</x:v>
      </x:c>
      <x:c r="S1271" s="143" t="n">
        <x:f>'Assumptions'!$B$8</x:f>
        <x:v>12</x:v>
      </x:c>
      <x:c r="T1271" s="141" t="n">
        <x:f>N1271*S1271</x:f>
        <x:v>480</x:v>
      </x:c>
      <x:c r="U1271" s="139" t="str">
        <x:v>Source Valid</x:v>
      </x:c>
      <x:c r="V1271" s="139" t="str">
        <x:v>High</x:v>
      </x:c>
      <x:c r="W1271" s="147" t="str">
        <x:v>Source wholesale and buying prices retained</x:v>
      </x:c>
      <x:c r="X1271" s="139" t="str">
        <x:v>Ready</x:v>
      </x:c>
      <x:c r="Y1271" s="144" t="b">
        <x:v>1</x:v>
      </x:c>
      <x:c r="Z1271" s="139" t="str">
        <x:v>WS RATES.pdf</x:v>
      </x:c>
      <x:c r="AA1271" s="139" t="n">
        <x:v>36</x:v>
      </x:c>
      <x:c r="AB1271" s="139" t="n">
        <x:v>11</x:v>
      </x:c>
      <x:c r="AC1271" s="139" t="str">
        <x:v>MILAN ERASER 4080</x:v>
      </x:c>
      <x:c r="AD1271" s="145" t="n">
        <x:v>490</x:v>
      </x:c>
      <x:c r="AE1271" s="147" t="str">
        <x:v>Merged across PDFs — Exact/source-linked match</x:v>
      </x:c>
      <x:c r="AF1271" s="147" t="str">
        <x:v>Exact WS RATES.pdf name</x:v>
      </x:c>
      <x:c r="AG1271" s="147" t="str">
        <x:v>Exact WS RATES.pdf category</x:v>
      </x:c>
      <x:c r="AH1271" s="139" t="str">
        <x:v>WS-RATES:36:11</x:v>
      </x:c>
      <x:c r="AI1271" s="146"/>
      <x:c r="AJ1271" s="146"/>
      <x:c r="AK1271" s="146"/>
      <x:c r="AL1271" s="146"/>
      <x:c r="AM1271" s="146"/>
      <x:c r="AN1271" s="147" t="str"/>
    </x:row>
    <x:row r="1272">
      <x:c r="A1272" s="139" t="str">
        <x:v>RS-001271</x:v>
      </x:c>
      <x:c r="B1272" s="147" t="str">
        <x:v>FOX POSTER COLOUR 6+1</x:v>
      </x:c>
      <x:c r="C1272" s="139" t="str">
        <x:v>POSTER COLORS</x:v>
      </x:c>
      <x:c r="D1272" s="139" t="str">
        <x:v>Both</x:v>
      </x:c>
      <x:c r="E1272" s="147" t="str">
        <x:v>From initial classified workbook</x:v>
      </x:c>
      <x:c r="F1272" s="139" t="str">
        <x:v>Pack</x:v>
      </x:c>
      <x:c r="G1272" s="139" t="n">
        <x:v>7</x:v>
      </x:c>
      <x:c r="H1272" s="139" t="str">
        <x:v>Parsed from product name</x:v>
      </x:c>
      <x:c r="I1272" s="139" t="str">
        <x:v>PKR</x:v>
      </x:c>
      <x:c r="J1272" s="140" t="n">
        <x:v>120</x:v>
      </x:c>
      <x:c r="K1272" s="140" t="n">
        <x:v>100</x:v>
      </x:c>
      <x:c r="L1272" s="140" t="n">
        <x:v>120</x:v>
      </x:c>
      <x:c r="M1272" s="140" t="n">
        <x:v>100</x:v>
      </x:c>
      <x:c r="N1272" s="141" t="n">
        <x:f>L1272-M1272</x:f>
        <x:v>20</x:v>
      </x:c>
      <x:c r="O1272" s="142" t="n">
        <x:f>IF(L1272&gt;0,N1272/L1272,"")</x:f>
        <x:v>0.16666666666666666</x:v>
      </x:c>
      <x:c r="P1272" s="142" t="n">
        <x:f>IF(M1272&gt;0,N1272/M1272,"")</x:f>
        <x:v>0.2</x:v>
      </x:c>
      <x:c r="Q1272" s="141" t="n">
        <x:f>ROUND(L1272*(1+'Assumptions'!$B$7)/'Assumptions'!$B$9,0)*'Assumptions'!$B$9</x:f>
        <x:v>130</x:v>
      </x:c>
      <x:c r="R1272" s="141" t="n">
        <x:f>Q1272-M1272</x:f>
        <x:v>30</x:v>
      </x:c>
      <x:c r="S1272" s="143" t="n">
        <x:f>'Assumptions'!$B$8</x:f>
        <x:v>12</x:v>
      </x:c>
      <x:c r="T1272" s="141" t="n">
        <x:f>N1272*S1272</x:f>
        <x:v>240</x:v>
      </x:c>
      <x:c r="U1272" s="139" t="str">
        <x:v>Source Valid</x:v>
      </x:c>
      <x:c r="V1272" s="139" t="str">
        <x:v>High</x:v>
      </x:c>
      <x:c r="W1272" s="147" t="str">
        <x:v>Source wholesale and buying prices retained</x:v>
      </x:c>
      <x:c r="X1272" s="139" t="str">
        <x:v>Ready</x:v>
      </x:c>
      <x:c r="Y1272" s="144" t="b">
        <x:v>1</x:v>
      </x:c>
      <x:c r="Z1272" s="139" t="str">
        <x:v>WS RATES.pdf</x:v>
      </x:c>
      <x:c r="AA1272" s="139" t="n">
        <x:v>36</x:v>
      </x:c>
      <x:c r="AB1272" s="139" t="n">
        <x:v>12</x:v>
      </x:c>
      <x:c r="AC1272" s="139" t="str">
        <x:v>FOX POSTER COLOUR 6+1</x:v>
      </x:c>
      <x:c r="AD1272" s="145" t="n">
        <x:v>120</x:v>
      </x:c>
      <x:c r="AE1272" s="147" t="str">
        <x:v>Merged across PDFs — Exact/source-linked match</x:v>
      </x:c>
      <x:c r="AF1272" s="147" t="str">
        <x:v>Exact WS RATES.pdf name</x:v>
      </x:c>
      <x:c r="AG1272" s="147" t="str">
        <x:v>Exact WS RATES.pdf category</x:v>
      </x:c>
      <x:c r="AH1272" s="139" t="str">
        <x:v>WS-RATES:36:12</x:v>
      </x:c>
      <x:c r="AI1272" s="146"/>
      <x:c r="AJ1272" s="146"/>
      <x:c r="AK1272" s="146"/>
      <x:c r="AL1272" s="146"/>
      <x:c r="AM1272" s="146"/>
      <x:c r="AN1272" s="147" t="str"/>
    </x:row>
    <x:row r="1273">
      <x:c r="A1273" s="139" t="str">
        <x:v>RS-001272</x:v>
      </x:c>
      <x:c r="B1273" s="147" t="str">
        <x:v>NEXT/FS SHARPNER 48 PCS</x:v>
      </x:c>
      <x:c r="C1273" s="139" t="str">
        <x:v>SHARPNERS</x:v>
      </x:c>
      <x:c r="D1273" s="139" t="str">
        <x:v>Wholesale/Bulk</x:v>
      </x:c>
      <x:c r="E1273" s="147" t="str">
        <x:v>From initial classified workbook</x:v>
      </x:c>
      <x:c r="F1273" s="139" t="str">
        <x:v>Pack</x:v>
      </x:c>
      <x:c r="G1273" s="139" t="n">
        <x:v>48</x:v>
      </x:c>
      <x:c r="H1273" s="139" t="str">
        <x:v>Parsed from product name</x:v>
      </x:c>
      <x:c r="I1273" s="139" t="str">
        <x:v>PKR</x:v>
      </x:c>
      <x:c r="J1273" s="140" t="n">
        <x:v>230</x:v>
      </x:c>
      <x:c r="K1273" s="140" t="n">
        <x:v>180</x:v>
      </x:c>
      <x:c r="L1273" s="140" t="n">
        <x:v>230</x:v>
      </x:c>
      <x:c r="M1273" s="140" t="n">
        <x:v>180</x:v>
      </x:c>
      <x:c r="N1273" s="141" t="n">
        <x:f>L1273-M1273</x:f>
        <x:v>50</x:v>
      </x:c>
      <x:c r="O1273" s="142" t="n">
        <x:f>IF(L1273&gt;0,N1273/L1273,"")</x:f>
        <x:v>0.21739130434782608</x:v>
      </x:c>
      <x:c r="P1273" s="142" t="n">
        <x:f>IF(M1273&gt;0,N1273/M1273,"")</x:f>
        <x:v>0.2777777777777778</x:v>
      </x:c>
      <x:c r="Q1273" s="141" t="n">
        <x:f>ROUND(L1273*(1+'Assumptions'!$B$7)/'Assumptions'!$B$9,0)*'Assumptions'!$B$9</x:f>
        <x:v>255</x:v>
      </x:c>
      <x:c r="R1273" s="141" t="n">
        <x:f>Q1273-M1273</x:f>
        <x:v>75</x:v>
      </x:c>
      <x:c r="S1273" s="143" t="n">
        <x:f>'Assumptions'!$B$8</x:f>
        <x:v>12</x:v>
      </x:c>
      <x:c r="T1273" s="141" t="n">
        <x:f>N1273*S1273</x:f>
        <x:v>600</x:v>
      </x:c>
      <x:c r="U1273" s="139" t="str">
        <x:v>Source Valid</x:v>
      </x:c>
      <x:c r="V1273" s="139" t="str">
        <x:v>High</x:v>
      </x:c>
      <x:c r="W1273" s="147" t="str">
        <x:v>Source wholesale and buying prices retained</x:v>
      </x:c>
      <x:c r="X1273" s="139" t="str">
        <x:v>Ready</x:v>
      </x:c>
      <x:c r="Y1273" s="144" t="b">
        <x:v>1</x:v>
      </x:c>
      <x:c r="Z1273" s="139" t="str">
        <x:v>WS RATES.pdf</x:v>
      </x:c>
      <x:c r="AA1273" s="139" t="n">
        <x:v>36</x:v>
      </x:c>
      <x:c r="AB1273" s="139" t="n">
        <x:v>13</x:v>
      </x:c>
      <x:c r="AC1273" s="139" t="str">
        <x:v>NEXT/FS SHARPNER 48 PCS</x:v>
      </x:c>
      <x:c r="AD1273" s="145" t="n">
        <x:v>230</x:v>
      </x:c>
      <x:c r="AE1273" s="147" t="str">
        <x:v>Merged across PDFs — Exact/source-linked match</x:v>
      </x:c>
      <x:c r="AF1273" s="147" t="str">
        <x:v>Exact WS RATES.pdf name</x:v>
      </x:c>
      <x:c r="AG1273" s="147" t="str">
        <x:v>Exact WS RATES.pdf category</x:v>
      </x:c>
      <x:c r="AH1273" s="139" t="str">
        <x:v>WS-RATES:36:13</x:v>
      </x:c>
      <x:c r="AI1273" s="146"/>
      <x:c r="AJ1273" s="146"/>
      <x:c r="AK1273" s="146"/>
      <x:c r="AL1273" s="146"/>
      <x:c r="AM1273" s="146"/>
      <x:c r="AN1273" s="147" t="str"/>
    </x:row>
    <x:row r="1274">
      <x:c r="A1274" s="139" t="str">
        <x:v>RS-001273</x:v>
      </x:c>
      <x:c r="B1274" s="147" t="str">
        <x:v>ARTIST POSTER COLOUR JUNIOR</x:v>
      </x:c>
      <x:c r="C1274" s="139" t="str">
        <x:v>POSTER COLORS</x:v>
      </x:c>
      <x:c r="D1274" s="139" t="str">
        <x:v>Both</x:v>
      </x:c>
      <x:c r="E1274" s="147" t="str">
        <x:v>From initial classified workbook</x:v>
      </x:c>
      <x:c r="F1274" s="139" t="str">
        <x:v>Piece</x:v>
      </x:c>
      <x:c r="G1274" s="139"/>
      <x:c r="H1274" s="139" t="str">
        <x:v>Not stated</x:v>
      </x:c>
      <x:c r="I1274" s="139" t="str">
        <x:v>PKR</x:v>
      </x:c>
      <x:c r="J1274" s="140" t="n">
        <x:v>210</x:v>
      </x:c>
      <x:c r="K1274" s="140" t="n">
        <x:v>185</x:v>
      </x:c>
      <x:c r="L1274" s="140" t="n">
        <x:v>210</x:v>
      </x:c>
      <x:c r="M1274" s="140" t="n">
        <x:v>185</x:v>
      </x:c>
      <x:c r="N1274" s="141" t="n">
        <x:f>L1274-M1274</x:f>
        <x:v>25</x:v>
      </x:c>
      <x:c r="O1274" s="142" t="n">
        <x:f>IF(L1274&gt;0,N1274/L1274,"")</x:f>
        <x:v>0.11904761904761904</x:v>
      </x:c>
      <x:c r="P1274" s="142" t="n">
        <x:f>IF(M1274&gt;0,N1274/M1274,"")</x:f>
        <x:v>0.13513513513513514</x:v>
      </x:c>
      <x:c r="Q1274" s="141" t="n">
        <x:f>ROUND(L1274*(1+'Assumptions'!$B$7)/'Assumptions'!$B$9,0)*'Assumptions'!$B$9</x:f>
        <x:v>230</x:v>
      </x:c>
      <x:c r="R1274" s="141" t="n">
        <x:f>Q1274-M1274</x:f>
        <x:v>45</x:v>
      </x:c>
      <x:c r="S1274" s="143" t="n">
        <x:f>'Assumptions'!$B$8</x:f>
        <x:v>12</x:v>
      </x:c>
      <x:c r="T1274" s="141" t="n">
        <x:f>N1274*S1274</x:f>
        <x:v>300</x:v>
      </x:c>
      <x:c r="U1274" s="139" t="str">
        <x:v>Source Valid</x:v>
      </x:c>
      <x:c r="V1274" s="139" t="str">
        <x:v>High</x:v>
      </x:c>
      <x:c r="W1274" s="147" t="str">
        <x:v>Source wholesale and buying prices retained</x:v>
      </x:c>
      <x:c r="X1274" s="139" t="str">
        <x:v>Ready</x:v>
      </x:c>
      <x:c r="Y1274" s="144" t="b">
        <x:v>1</x:v>
      </x:c>
      <x:c r="Z1274" s="139" t="str">
        <x:v>WS RATES.pdf</x:v>
      </x:c>
      <x:c r="AA1274" s="139" t="n">
        <x:v>36</x:v>
      </x:c>
      <x:c r="AB1274" s="139" t="n">
        <x:v>14</x:v>
      </x:c>
      <x:c r="AC1274" s="139" t="str">
        <x:v>ARTIST POSTER COLOUR JU</x:v>
      </x:c>
      <x:c r="AD1274" s="145" t="n">
        <x:v>210</x:v>
      </x:c>
      <x:c r="AE1274" s="147" t="str">
        <x:v>Merged across PDFs — Truncated-name completion</x:v>
      </x:c>
      <x:c r="AF1274" s="147" t="str">
        <x:v>Completed/updated from WS RATES.pdf</x:v>
      </x:c>
      <x:c r="AG1274" s="147" t="str">
        <x:v>Exact WS RATES.pdf category</x:v>
      </x:c>
      <x:c r="AH1274" s="139" t="str">
        <x:v>WS-RATES:36:14</x:v>
      </x:c>
      <x:c r="AI1274" s="146"/>
      <x:c r="AJ1274" s="146"/>
      <x:c r="AK1274" s="146"/>
      <x:c r="AL1274" s="146"/>
      <x:c r="AM1274" s="146"/>
      <x:c r="AN1274" s="147" t="str"/>
    </x:row>
    <x:row r="1275">
      <x:c r="A1275" s="139" t="str">
        <x:v>RS-001274</x:v>
      </x:c>
      <x:c r="B1275" s="147" t="str">
        <x:v>ARTIST POSTER COLOUR 6+1</x:v>
      </x:c>
      <x:c r="C1275" s="139" t="str">
        <x:v>POSTER COLORS</x:v>
      </x:c>
      <x:c r="D1275" s="139" t="str">
        <x:v>Both</x:v>
      </x:c>
      <x:c r="E1275" s="147" t="str">
        <x:v>From initial classified workbook</x:v>
      </x:c>
      <x:c r="F1275" s="139" t="str">
        <x:v>Pack</x:v>
      </x:c>
      <x:c r="G1275" s="139" t="n">
        <x:v>7</x:v>
      </x:c>
      <x:c r="H1275" s="139" t="str">
        <x:v>Parsed from product name</x:v>
      </x:c>
      <x:c r="I1275" s="139" t="str">
        <x:v>PKR</x:v>
      </x:c>
      <x:c r="J1275" s="140" t="n">
        <x:v>130</x:v>
      </x:c>
      <x:c r="K1275" s="140" t="n">
        <x:v>100</x:v>
      </x:c>
      <x:c r="L1275" s="140" t="n">
        <x:v>130</x:v>
      </x:c>
      <x:c r="M1275" s="140" t="n">
        <x:v>100</x:v>
      </x:c>
      <x:c r="N1275" s="141" t="n">
        <x:f>L1275-M1275</x:f>
        <x:v>30</x:v>
      </x:c>
      <x:c r="O1275" s="142" t="n">
        <x:f>IF(L1275&gt;0,N1275/L1275,"")</x:f>
        <x:v>0.23076923076923078</x:v>
      </x:c>
      <x:c r="P1275" s="142" t="n">
        <x:f>IF(M1275&gt;0,N1275/M1275,"")</x:f>
        <x:v>0.3</x:v>
      </x:c>
      <x:c r="Q1275" s="141" t="n">
        <x:f>ROUND(L1275*(1+'Assumptions'!$B$7)/'Assumptions'!$B$9,0)*'Assumptions'!$B$9</x:f>
        <x:v>145</x:v>
      </x:c>
      <x:c r="R1275" s="141" t="n">
        <x:f>Q1275-M1275</x:f>
        <x:v>45</x:v>
      </x:c>
      <x:c r="S1275" s="143" t="n">
        <x:f>'Assumptions'!$B$8</x:f>
        <x:v>12</x:v>
      </x:c>
      <x:c r="T1275" s="141" t="n">
        <x:f>N1275*S1275</x:f>
        <x:v>360</x:v>
      </x:c>
      <x:c r="U1275" s="139" t="str">
        <x:v>Source Valid</x:v>
      </x:c>
      <x:c r="V1275" s="139" t="str">
        <x:v>High</x:v>
      </x:c>
      <x:c r="W1275" s="147" t="str">
        <x:v>Source wholesale and buying prices retained</x:v>
      </x:c>
      <x:c r="X1275" s="139" t="str">
        <x:v>Ready</x:v>
      </x:c>
      <x:c r="Y1275" s="144" t="b">
        <x:v>1</x:v>
      </x:c>
      <x:c r="Z1275" s="139" t="str">
        <x:v>WS RATES.pdf</x:v>
      </x:c>
      <x:c r="AA1275" s="139" t="n">
        <x:v>36</x:v>
      </x:c>
      <x:c r="AB1275" s="139" t="n">
        <x:v>15</x:v>
      </x:c>
      <x:c r="AC1275" s="139" t="str">
        <x:v>ARTIST POSTER COLOUR 6+</x:v>
      </x:c>
      <x:c r="AD1275" s="145" t="n">
        <x:v>130</x:v>
      </x:c>
      <x:c r="AE1275" s="147" t="str">
        <x:v>Merged across PDFs — Truncated-name completion</x:v>
      </x:c>
      <x:c r="AF1275" s="147" t="str">
        <x:v>Completed/updated from WS RATES.pdf</x:v>
      </x:c>
      <x:c r="AG1275" s="147" t="str">
        <x:v>Exact WS RATES.pdf category</x:v>
      </x:c>
      <x:c r="AH1275" s="139" t="str">
        <x:v>WS-RATES:36:15</x:v>
      </x:c>
      <x:c r="AI1275" s="146"/>
      <x:c r="AJ1275" s="146"/>
      <x:c r="AK1275" s="146"/>
      <x:c r="AL1275" s="146"/>
      <x:c r="AM1275" s="146"/>
      <x:c r="AN1275" s="147" t="str"/>
    </x:row>
    <x:row r="1276">
      <x:c r="A1276" s="139" t="str">
        <x:v>RS-001275</x:v>
      </x:c>
      <x:c r="B1276" s="147" t="str">
        <x:v>PAK SHARPNER 5 SALE</x:v>
      </x:c>
      <x:c r="C1276" s="139" t="str">
        <x:v>SHARPNERS</x:v>
      </x:c>
      <x:c r="D1276" s="139" t="str">
        <x:v>Both</x:v>
      </x:c>
      <x:c r="E1276" s="147" t="str">
        <x:v>From initial classified workbook</x:v>
      </x:c>
      <x:c r="F1276" s="139" t="str">
        <x:v>Piece</x:v>
      </x:c>
      <x:c r="G1276" s="139"/>
      <x:c r="H1276" s="139" t="str">
        <x:v>Not stated</x:v>
      </x:c>
      <x:c r="I1276" s="139" t="str">
        <x:v>PKR</x:v>
      </x:c>
      <x:c r="J1276" s="140" t="n">
        <x:v>240</x:v>
      </x:c>
      <x:c r="K1276" s="140" t="n">
        <x:v>225</x:v>
      </x:c>
      <x:c r="L1276" s="140" t="n">
        <x:v>240</x:v>
      </x:c>
      <x:c r="M1276" s="140" t="n">
        <x:v>225</x:v>
      </x:c>
      <x:c r="N1276" s="141" t="n">
        <x:f>L1276-M1276</x:f>
        <x:v>15</x:v>
      </x:c>
      <x:c r="O1276" s="142" t="n">
        <x:f>IF(L1276&gt;0,N1276/L1276,"")</x:f>
        <x:v>0.0625</x:v>
      </x:c>
      <x:c r="P1276" s="142" t="n">
        <x:f>IF(M1276&gt;0,N1276/M1276,"")</x:f>
        <x:v>0.06666666666666667</x:v>
      </x:c>
      <x:c r="Q1276" s="141" t="n">
        <x:f>ROUND(L1276*(1+'Assumptions'!$B$7)/'Assumptions'!$B$9,0)*'Assumptions'!$B$9</x:f>
        <x:v>265</x:v>
      </x:c>
      <x:c r="R1276" s="141" t="n">
        <x:f>Q1276-M1276</x:f>
        <x:v>40</x:v>
      </x:c>
      <x:c r="S1276" s="143" t="n">
        <x:f>'Assumptions'!$B$8</x:f>
        <x:v>12</x:v>
      </x:c>
      <x:c r="T1276" s="141" t="n">
        <x:f>N1276*S1276</x:f>
        <x:v>180</x:v>
      </x:c>
      <x:c r="U1276" s="139" t="str">
        <x:v>Source Valid</x:v>
      </x:c>
      <x:c r="V1276" s="139" t="str">
        <x:v>High</x:v>
      </x:c>
      <x:c r="W1276" s="147" t="str">
        <x:v>Source wholesale and buying prices retained</x:v>
      </x:c>
      <x:c r="X1276" s="139" t="str">
        <x:v>Ready</x:v>
      </x:c>
      <x:c r="Y1276" s="144" t="b">
        <x:v>1</x:v>
      </x:c>
      <x:c r="Z1276" s="139" t="str">
        <x:v>WS RATES.pdf</x:v>
      </x:c>
      <x:c r="AA1276" s="139" t="n">
        <x:v>36</x:v>
      </x:c>
      <x:c r="AB1276" s="139" t="n">
        <x:v>16</x:v>
      </x:c>
      <x:c r="AC1276" s="139" t="str">
        <x:v>PAK SHARPNER 5 SALE</x:v>
      </x:c>
      <x:c r="AD1276" s="145" t="n">
        <x:v>240</x:v>
      </x:c>
      <x:c r="AE1276" s="147" t="str">
        <x:v>Merged across PDFs — Exact/source-linked match</x:v>
      </x:c>
      <x:c r="AF1276" s="147" t="str">
        <x:v>Exact WS RATES.pdf name</x:v>
      </x:c>
      <x:c r="AG1276" s="147" t="str">
        <x:v>Exact WS RATES.pdf category</x:v>
      </x:c>
      <x:c r="AH1276" s="139" t="str">
        <x:v>WS-RATES:36:16</x:v>
      </x:c>
      <x:c r="AI1276" s="146"/>
      <x:c r="AJ1276" s="146"/>
      <x:c r="AK1276" s="146"/>
      <x:c r="AL1276" s="146"/>
      <x:c r="AM1276" s="146"/>
      <x:c r="AN1276" s="147" t="str"/>
    </x:row>
    <x:row r="1277">
      <x:c r="A1277" s="139" t="str">
        <x:v>RS-001276</x:v>
      </x:c>
      <x:c r="B1277" s="147" t="str">
        <x:v>PAK SHARPNER 10 SALE</x:v>
      </x:c>
      <x:c r="C1277" s="139" t="str">
        <x:v>SHARPNERS</x:v>
      </x:c>
      <x:c r="D1277" s="139" t="str">
        <x:v>Both</x:v>
      </x:c>
      <x:c r="E1277" s="147" t="str">
        <x:v>From initial classified workbook</x:v>
      </x:c>
      <x:c r="F1277" s="139" t="str">
        <x:v>Piece</x:v>
      </x:c>
      <x:c r="G1277" s="139"/>
      <x:c r="H1277" s="139" t="str">
        <x:v>Not stated</x:v>
      </x:c>
      <x:c r="I1277" s="139" t="str">
        <x:v>PKR</x:v>
      </x:c>
      <x:c r="J1277" s="140" t="n">
        <x:v>210</x:v>
      </x:c>
      <x:c r="K1277" s="140" t="n">
        <x:v>190</x:v>
      </x:c>
      <x:c r="L1277" s="140" t="n">
        <x:v>210</x:v>
      </x:c>
      <x:c r="M1277" s="140" t="n">
        <x:v>190</x:v>
      </x:c>
      <x:c r="N1277" s="141" t="n">
        <x:f>L1277-M1277</x:f>
        <x:v>20</x:v>
      </x:c>
      <x:c r="O1277" s="142" t="n">
        <x:f>IF(L1277&gt;0,N1277/L1277,"")</x:f>
        <x:v>0.09523809523809523</x:v>
      </x:c>
      <x:c r="P1277" s="142" t="n">
        <x:f>IF(M1277&gt;0,N1277/M1277,"")</x:f>
        <x:v>0.10526315789473684</x:v>
      </x:c>
      <x:c r="Q1277" s="141" t="n">
        <x:f>ROUND(L1277*(1+'Assumptions'!$B$7)/'Assumptions'!$B$9,0)*'Assumptions'!$B$9</x:f>
        <x:v>230</x:v>
      </x:c>
      <x:c r="R1277" s="141" t="n">
        <x:f>Q1277-M1277</x:f>
        <x:v>40</x:v>
      </x:c>
      <x:c r="S1277" s="143" t="n">
        <x:f>'Assumptions'!$B$8</x:f>
        <x:v>12</x:v>
      </x:c>
      <x:c r="T1277" s="141" t="n">
        <x:f>N1277*S1277</x:f>
        <x:v>240</x:v>
      </x:c>
      <x:c r="U1277" s="139" t="str">
        <x:v>Source Valid</x:v>
      </x:c>
      <x:c r="V1277" s="139" t="str">
        <x:v>High</x:v>
      </x:c>
      <x:c r="W1277" s="147" t="str">
        <x:v>Source wholesale and buying prices retained</x:v>
      </x:c>
      <x:c r="X1277" s="139" t="str">
        <x:v>Ready</x:v>
      </x:c>
      <x:c r="Y1277" s="144" t="b">
        <x:v>1</x:v>
      </x:c>
      <x:c r="Z1277" s="139" t="str">
        <x:v>WS RATES.pdf</x:v>
      </x:c>
      <x:c r="AA1277" s="139" t="n">
        <x:v>36</x:v>
      </x:c>
      <x:c r="AB1277" s="139" t="n">
        <x:v>17</x:v>
      </x:c>
      <x:c r="AC1277" s="139" t="str">
        <x:v>PAK SHARPNER 10 SALE</x:v>
      </x:c>
      <x:c r="AD1277" s="145" t="n">
        <x:v>210</x:v>
      </x:c>
      <x:c r="AE1277" s="147" t="str">
        <x:v>Merged across PDFs — Exact/source-linked match</x:v>
      </x:c>
      <x:c r="AF1277" s="147" t="str">
        <x:v>Exact WS RATES.pdf name</x:v>
      </x:c>
      <x:c r="AG1277" s="147" t="str">
        <x:v>Exact WS RATES.pdf category</x:v>
      </x:c>
      <x:c r="AH1277" s="139" t="str">
        <x:v>WS-RATES:36:17</x:v>
      </x:c>
      <x:c r="AI1277" s="146"/>
      <x:c r="AJ1277" s="146"/>
      <x:c r="AK1277" s="146"/>
      <x:c r="AL1277" s="146"/>
      <x:c r="AM1277" s="146"/>
      <x:c r="AN1277" s="147" t="str"/>
    </x:row>
    <x:row r="1278">
      <x:c r="A1278" s="139" t="str">
        <x:v>RS-001277</x:v>
      </x:c>
      <x:c r="B1278" s="147" t="str">
        <x:v>KITA ERASER K760</x:v>
      </x:c>
      <x:c r="C1278" s="139" t="str">
        <x:v>ERASERS</x:v>
      </x:c>
      <x:c r="D1278" s="139" t="str">
        <x:v>Both</x:v>
      </x:c>
      <x:c r="E1278" s="147" t="str">
        <x:v>From initial classified workbook</x:v>
      </x:c>
      <x:c r="F1278" s="139" t="str">
        <x:v>Piece</x:v>
      </x:c>
      <x:c r="G1278" s="139"/>
      <x:c r="H1278" s="139" t="str">
        <x:v>Not stated</x:v>
      </x:c>
      <x:c r="I1278" s="139" t="str">
        <x:v>PKR</x:v>
      </x:c>
      <x:c r="J1278" s="140" t="n">
        <x:v>250</x:v>
      </x:c>
      <x:c r="K1278" s="140" t="n">
        <x:v>225</x:v>
      </x:c>
      <x:c r="L1278" s="140" t="n">
        <x:v>250</x:v>
      </x:c>
      <x:c r="M1278" s="140" t="n">
        <x:v>225</x:v>
      </x:c>
      <x:c r="N1278" s="141" t="n">
        <x:f>L1278-M1278</x:f>
        <x:v>25</x:v>
      </x:c>
      <x:c r="O1278" s="142" t="n">
        <x:f>IF(L1278&gt;0,N1278/L1278,"")</x:f>
        <x:v>0.1</x:v>
      </x:c>
      <x:c r="P1278" s="142" t="n">
        <x:f>IF(M1278&gt;0,N1278/M1278,"")</x:f>
        <x:v>0.1111111111111111</x:v>
      </x:c>
      <x:c r="Q1278" s="141" t="n">
        <x:f>ROUND(L1278*(1+'Assumptions'!$B$7)/'Assumptions'!$B$9,0)*'Assumptions'!$B$9</x:f>
        <x:v>275</x:v>
      </x:c>
      <x:c r="R1278" s="141" t="n">
        <x:f>Q1278-M1278</x:f>
        <x:v>50</x:v>
      </x:c>
      <x:c r="S1278" s="143" t="n">
        <x:f>'Assumptions'!$B$8</x:f>
        <x:v>12</x:v>
      </x:c>
      <x:c r="T1278" s="141" t="n">
        <x:f>N1278*S1278</x:f>
        <x:v>300</x:v>
      </x:c>
      <x:c r="U1278" s="139" t="str">
        <x:v>Source Valid</x:v>
      </x:c>
      <x:c r="V1278" s="139" t="str">
        <x:v>High</x:v>
      </x:c>
      <x:c r="W1278" s="147" t="str">
        <x:v>Source wholesale and buying prices retained</x:v>
      </x:c>
      <x:c r="X1278" s="139" t="str">
        <x:v>Ready</x:v>
      </x:c>
      <x:c r="Y1278" s="144" t="b">
        <x:v>1</x:v>
      </x:c>
      <x:c r="Z1278" s="139" t="str">
        <x:v>WS RATES.pdf</x:v>
      </x:c>
      <x:c r="AA1278" s="139" t="n">
        <x:v>36</x:v>
      </x:c>
      <x:c r="AB1278" s="139" t="n">
        <x:v>18</x:v>
      </x:c>
      <x:c r="AC1278" s="139" t="str">
        <x:v>KITA ERASER K760</x:v>
      </x:c>
      <x:c r="AD1278" s="145" t="n">
        <x:v>250</x:v>
      </x:c>
      <x:c r="AE1278" s="147" t="str">
        <x:v>Merged across PDFs — Exact/source-linked match</x:v>
      </x:c>
      <x:c r="AF1278" s="147" t="str">
        <x:v>Exact WS RATES.pdf name</x:v>
      </x:c>
      <x:c r="AG1278" s="147" t="str">
        <x:v>Exact WS RATES.pdf category</x:v>
      </x:c>
      <x:c r="AH1278" s="139" t="str">
        <x:v>WS-RATES:36:18</x:v>
      </x:c>
      <x:c r="AI1278" s="146"/>
      <x:c r="AJ1278" s="146"/>
      <x:c r="AK1278" s="146"/>
      <x:c r="AL1278" s="146"/>
      <x:c r="AM1278" s="146"/>
      <x:c r="AN1278" s="147" t="str"/>
    </x:row>
    <x:row r="1279">
      <x:c r="A1279" s="139" t="str">
        <x:v>RS-001278</x:v>
      </x:c>
      <x:c r="B1279" s="147" t="str">
        <x:v>DG 50 ERASER</x:v>
      </x:c>
      <x:c r="C1279" s="139" t="str">
        <x:v>ERASERS</x:v>
      </x:c>
      <x:c r="D1279" s="139" t="str">
        <x:v>Both</x:v>
      </x:c>
      <x:c r="E1279" s="147" t="str">
        <x:v>From initial classified workbook</x:v>
      </x:c>
      <x:c r="F1279" s="139" t="str">
        <x:v>Piece</x:v>
      </x:c>
      <x:c r="G1279" s="139"/>
      <x:c r="H1279" s="139" t="str">
        <x:v>Not stated</x:v>
      </x:c>
      <x:c r="I1279" s="139" t="str">
        <x:v>PKR</x:v>
      </x:c>
      <x:c r="J1279" s="140" t="n">
        <x:v>700</x:v>
      </x:c>
      <x:c r="K1279" s="140" t="n">
        <x:v>660</x:v>
      </x:c>
      <x:c r="L1279" s="140" t="n">
        <x:v>700</x:v>
      </x:c>
      <x:c r="M1279" s="140" t="n">
        <x:v>660</x:v>
      </x:c>
      <x:c r="N1279" s="141" t="n">
        <x:f>L1279-M1279</x:f>
        <x:v>40</x:v>
      </x:c>
      <x:c r="O1279" s="142" t="n">
        <x:f>IF(L1279&gt;0,N1279/L1279,"")</x:f>
        <x:v>0.05714285714285714</x:v>
      </x:c>
      <x:c r="P1279" s="142" t="n">
        <x:f>IF(M1279&gt;0,N1279/M1279,"")</x:f>
        <x:v>0.06060606060606061</x:v>
      </x:c>
      <x:c r="Q1279" s="141" t="n">
        <x:f>ROUND(L1279*(1+'Assumptions'!$B$7)/'Assumptions'!$B$9,0)*'Assumptions'!$B$9</x:f>
        <x:v>770</x:v>
      </x:c>
      <x:c r="R1279" s="141" t="n">
        <x:f>Q1279-M1279</x:f>
        <x:v>110</x:v>
      </x:c>
      <x:c r="S1279" s="143" t="n">
        <x:f>'Assumptions'!$B$8</x:f>
        <x:v>12</x:v>
      </x:c>
      <x:c r="T1279" s="141" t="n">
        <x:f>N1279*S1279</x:f>
        <x:v>480</x:v>
      </x:c>
      <x:c r="U1279" s="139" t="str">
        <x:v>Source Valid</x:v>
      </x:c>
      <x:c r="V1279" s="139" t="str">
        <x:v>High</x:v>
      </x:c>
      <x:c r="W1279" s="147" t="str">
        <x:v>Source wholesale and buying prices retained</x:v>
      </x:c>
      <x:c r="X1279" s="139" t="str">
        <x:v>Ready</x:v>
      </x:c>
      <x:c r="Y1279" s="144" t="b">
        <x:v>1</x:v>
      </x:c>
      <x:c r="Z1279" s="139" t="str">
        <x:v>WS RATES.pdf</x:v>
      </x:c>
      <x:c r="AA1279" s="139" t="n">
        <x:v>36</x:v>
      </x:c>
      <x:c r="AB1279" s="139" t="n">
        <x:v>19</x:v>
      </x:c>
      <x:c r="AC1279" s="139" t="str">
        <x:v>DG 50 ERASER</x:v>
      </x:c>
      <x:c r="AD1279" s="145" t="n">
        <x:v>700</x:v>
      </x:c>
      <x:c r="AE1279" s="147" t="str">
        <x:v>Merged across PDFs — Exact/source-linked match</x:v>
      </x:c>
      <x:c r="AF1279" s="147" t="str">
        <x:v>Exact WS RATES.pdf name</x:v>
      </x:c>
      <x:c r="AG1279" s="147" t="str">
        <x:v>Exact WS RATES.pdf category</x:v>
      </x:c>
      <x:c r="AH1279" s="139" t="str">
        <x:v>WS-RATES:36:19</x:v>
      </x:c>
      <x:c r="AI1279" s="146"/>
      <x:c r="AJ1279" s="146"/>
      <x:c r="AK1279" s="146"/>
      <x:c r="AL1279" s="146"/>
      <x:c r="AM1279" s="146"/>
      <x:c r="AN1279" s="147" t="str"/>
    </x:row>
    <x:row r="1280">
      <x:c r="A1280" s="139" t="str">
        <x:v>RS-001279</x:v>
      </x:c>
      <x:c r="B1280" s="147" t="str">
        <x:v>OREGA JUNIOR POSTER COLOUR</x:v>
      </x:c>
      <x:c r="C1280" s="139" t="str">
        <x:v>POSTER COLORS</x:v>
      </x:c>
      <x:c r="D1280" s="139" t="str">
        <x:v>Both</x:v>
      </x:c>
      <x:c r="E1280" s="147" t="str">
        <x:v>From initial classified workbook</x:v>
      </x:c>
      <x:c r="F1280" s="139" t="str">
        <x:v>Piece</x:v>
      </x:c>
      <x:c r="G1280" s="139"/>
      <x:c r="H1280" s="139" t="str">
        <x:v>Not stated</x:v>
      </x:c>
      <x:c r="I1280" s="139" t="str">
        <x:v>PKR</x:v>
      </x:c>
      <x:c r="J1280" s="140" t="n">
        <x:v>210</x:v>
      </x:c>
      <x:c r="K1280" s="140" t="n">
        <x:v>185</x:v>
      </x:c>
      <x:c r="L1280" s="140" t="n">
        <x:v>210</x:v>
      </x:c>
      <x:c r="M1280" s="140" t="n">
        <x:v>185</x:v>
      </x:c>
      <x:c r="N1280" s="141" t="n">
        <x:f>L1280-M1280</x:f>
        <x:v>25</x:v>
      </x:c>
      <x:c r="O1280" s="142" t="n">
        <x:f>IF(L1280&gt;0,N1280/L1280,"")</x:f>
        <x:v>0.11904761904761904</x:v>
      </x:c>
      <x:c r="P1280" s="142" t="n">
        <x:f>IF(M1280&gt;0,N1280/M1280,"")</x:f>
        <x:v>0.13513513513513514</x:v>
      </x:c>
      <x:c r="Q1280" s="141" t="n">
        <x:f>ROUND(L1280*(1+'Assumptions'!$B$7)/'Assumptions'!$B$9,0)*'Assumptions'!$B$9</x:f>
        <x:v>230</x:v>
      </x:c>
      <x:c r="R1280" s="141" t="n">
        <x:f>Q1280-M1280</x:f>
        <x:v>45</x:v>
      </x:c>
      <x:c r="S1280" s="143" t="n">
        <x:f>'Assumptions'!$B$8</x:f>
        <x:v>12</x:v>
      </x:c>
      <x:c r="T1280" s="141" t="n">
        <x:f>N1280*S1280</x:f>
        <x:v>300</x:v>
      </x:c>
      <x:c r="U1280" s="139" t="str">
        <x:v>Source Valid</x:v>
      </x:c>
      <x:c r="V1280" s="139" t="str">
        <x:v>High</x:v>
      </x:c>
      <x:c r="W1280" s="147" t="str">
        <x:v>Source wholesale and buying prices retained</x:v>
      </x:c>
      <x:c r="X1280" s="139" t="str">
        <x:v>Ready</x:v>
      </x:c>
      <x:c r="Y1280" s="144" t="b">
        <x:v>1</x:v>
      </x:c>
      <x:c r="Z1280" s="139" t="str">
        <x:v>WS RATES.pdf</x:v>
      </x:c>
      <x:c r="AA1280" s="139" t="n">
        <x:v>36</x:v>
      </x:c>
      <x:c r="AB1280" s="139" t="n">
        <x:v>20</x:v>
      </x:c>
      <x:c r="AC1280" s="139" t="str">
        <x:v>OREGA JUNIOR POSTER COL</x:v>
      </x:c>
      <x:c r="AD1280" s="145" t="n">
        <x:v>210</x:v>
      </x:c>
      <x:c r="AE1280" s="147" t="str">
        <x:v>Merged across PDFs — Truncated-name completion</x:v>
      </x:c>
      <x:c r="AF1280" s="147" t="str">
        <x:v>Completed/updated from WS RATES.pdf</x:v>
      </x:c>
      <x:c r="AG1280" s="147" t="str">
        <x:v>Exact WS RATES.pdf category</x:v>
      </x:c>
      <x:c r="AH1280" s="139" t="str">
        <x:v>WS-RATES:36:20</x:v>
      </x:c>
      <x:c r="AI1280" s="146"/>
      <x:c r="AJ1280" s="146"/>
      <x:c r="AK1280" s="146"/>
      <x:c r="AL1280" s="146"/>
      <x:c r="AM1280" s="146"/>
      <x:c r="AN1280" s="147" t="str"/>
    </x:row>
    <x:row r="1281">
      <x:c r="A1281" s="139" t="str">
        <x:v>RS-001280</x:v>
      </x:c>
      <x:c r="B1281" s="147" t="str">
        <x:v>GLUE GUN (LARGE)</x:v>
      </x:c>
      <x:c r="C1281" s="139" t="str">
        <x:v>GLUE GUN</x:v>
      </x:c>
      <x:c r="D1281" s="139" t="str">
        <x:v>Both</x:v>
      </x:c>
      <x:c r="E1281" s="147" t="str">
        <x:v>From initial classified workbook</x:v>
      </x:c>
      <x:c r="F1281" s="139" t="str">
        <x:v>Piece</x:v>
      </x:c>
      <x:c r="G1281" s="139"/>
      <x:c r="H1281" s="139" t="str">
        <x:v>Not stated</x:v>
      </x:c>
      <x:c r="I1281" s="139" t="str">
        <x:v>PKR</x:v>
      </x:c>
      <x:c r="J1281" s="140" t="n">
        <x:v>420</x:v>
      </x:c>
      <x:c r="K1281" s="140" t="n">
        <x:v>350</x:v>
      </x:c>
      <x:c r="L1281" s="140" t="n">
        <x:v>420</x:v>
      </x:c>
      <x:c r="M1281" s="140" t="n">
        <x:v>350</x:v>
      </x:c>
      <x:c r="N1281" s="141" t="n">
        <x:f>L1281-M1281</x:f>
        <x:v>70</x:v>
      </x:c>
      <x:c r="O1281" s="142" t="n">
        <x:f>IF(L1281&gt;0,N1281/L1281,"")</x:f>
        <x:v>0.16666666666666666</x:v>
      </x:c>
      <x:c r="P1281" s="142" t="n">
        <x:f>IF(M1281&gt;0,N1281/M1281,"")</x:f>
        <x:v>0.2</x:v>
      </x:c>
      <x:c r="Q1281" s="141" t="n">
        <x:f>ROUND(L1281*(1+'Assumptions'!$B$7)/'Assumptions'!$B$9,0)*'Assumptions'!$B$9</x:f>
        <x:v>460</x:v>
      </x:c>
      <x:c r="R1281" s="141" t="n">
        <x:f>Q1281-M1281</x:f>
        <x:v>110</x:v>
      </x:c>
      <x:c r="S1281" s="143" t="n">
        <x:f>'Assumptions'!$B$8</x:f>
        <x:v>12</x:v>
      </x:c>
      <x:c r="T1281" s="141" t="n">
        <x:f>N1281*S1281</x:f>
        <x:v>840</x:v>
      </x:c>
      <x:c r="U1281" s="139" t="str">
        <x:v>Source Valid</x:v>
      </x:c>
      <x:c r="V1281" s="139" t="str">
        <x:v>High</x:v>
      </x:c>
      <x:c r="W1281" s="147" t="str">
        <x:v>Source wholesale and buying prices retained</x:v>
      </x:c>
      <x:c r="X1281" s="139" t="str">
        <x:v>Ready</x:v>
      </x:c>
      <x:c r="Y1281" s="144" t="b">
        <x:v>1</x:v>
      </x:c>
      <x:c r="Z1281" s="139" t="str">
        <x:v>WS RATES.pdf</x:v>
      </x:c>
      <x:c r="AA1281" s="139" t="n">
        <x:v>36</x:v>
      </x:c>
      <x:c r="AB1281" s="139" t="n">
        <x:v>21</x:v>
      </x:c>
      <x:c r="AC1281" s="139" t="str">
        <x:v>GLUE GUN (LARGE)</x:v>
      </x:c>
      <x:c r="AD1281" s="145" t="n">
        <x:v>420</x:v>
      </x:c>
      <x:c r="AE1281" s="147" t="str">
        <x:v>Merged across PDFs — Exact/source-linked match</x:v>
      </x:c>
      <x:c r="AF1281" s="147" t="str">
        <x:v>Exact WS RATES.pdf name</x:v>
      </x:c>
      <x:c r="AG1281" s="147" t="str">
        <x:v>Exact WS RATES.pdf category</x:v>
      </x:c>
      <x:c r="AH1281" s="139" t="str">
        <x:v>WS-RATES:36:21</x:v>
      </x:c>
      <x:c r="AI1281" s="146"/>
      <x:c r="AJ1281" s="146"/>
      <x:c r="AK1281" s="146"/>
      <x:c r="AL1281" s="146"/>
      <x:c r="AM1281" s="146"/>
      <x:c r="AN1281" s="147" t="str"/>
    </x:row>
    <x:row r="1282">
      <x:c r="A1282" s="139" t="str">
        <x:v>RS-001281</x:v>
      </x:c>
      <x:c r="B1282" s="147" t="str">
        <x:v>OREGA 6+1 POSTER COLOUR</x:v>
      </x:c>
      <x:c r="C1282" s="139" t="str">
        <x:v>POSTER COLORS</x:v>
      </x:c>
      <x:c r="D1282" s="139" t="str">
        <x:v>Both</x:v>
      </x:c>
      <x:c r="E1282" s="147" t="str">
        <x:v>From initial classified workbook</x:v>
      </x:c>
      <x:c r="F1282" s="139" t="str">
        <x:v>Pack</x:v>
      </x:c>
      <x:c r="G1282" s="139" t="n">
        <x:v>7</x:v>
      </x:c>
      <x:c r="H1282" s="139" t="str">
        <x:v>Parsed from product name</x:v>
      </x:c>
      <x:c r="I1282" s="139" t="str">
        <x:v>PKR</x:v>
      </x:c>
      <x:c r="J1282" s="140" t="n">
        <x:v>130</x:v>
      </x:c>
      <x:c r="K1282" s="140" t="n">
        <x:v>100</x:v>
      </x:c>
      <x:c r="L1282" s="140" t="n">
        <x:v>130</x:v>
      </x:c>
      <x:c r="M1282" s="140" t="n">
        <x:v>100</x:v>
      </x:c>
      <x:c r="N1282" s="141" t="n">
        <x:f>L1282-M1282</x:f>
        <x:v>30</x:v>
      </x:c>
      <x:c r="O1282" s="142" t="n">
        <x:f>IF(L1282&gt;0,N1282/L1282,"")</x:f>
        <x:v>0.23076923076923078</x:v>
      </x:c>
      <x:c r="P1282" s="142" t="n">
        <x:f>IF(M1282&gt;0,N1282/M1282,"")</x:f>
        <x:v>0.3</x:v>
      </x:c>
      <x:c r="Q1282" s="141" t="n">
        <x:f>ROUND(L1282*(1+'Assumptions'!$B$7)/'Assumptions'!$B$9,0)*'Assumptions'!$B$9</x:f>
        <x:v>145</x:v>
      </x:c>
      <x:c r="R1282" s="141" t="n">
        <x:f>Q1282-M1282</x:f>
        <x:v>45</x:v>
      </x:c>
      <x:c r="S1282" s="143" t="n">
        <x:f>'Assumptions'!$B$8</x:f>
        <x:v>12</x:v>
      </x:c>
      <x:c r="T1282" s="141" t="n">
        <x:f>N1282*S1282</x:f>
        <x:v>360</x:v>
      </x:c>
      <x:c r="U1282" s="139" t="str">
        <x:v>Source Valid</x:v>
      </x:c>
      <x:c r="V1282" s="139" t="str">
        <x:v>High</x:v>
      </x:c>
      <x:c r="W1282" s="147" t="str">
        <x:v>Source wholesale and buying prices retained</x:v>
      </x:c>
      <x:c r="X1282" s="139" t="str">
        <x:v>Ready</x:v>
      </x:c>
      <x:c r="Y1282" s="144" t="b">
        <x:v>1</x:v>
      </x:c>
      <x:c r="Z1282" s="139" t="str">
        <x:v>WS RATES.pdf</x:v>
      </x:c>
      <x:c r="AA1282" s="139" t="n">
        <x:v>36</x:v>
      </x:c>
      <x:c r="AB1282" s="139" t="n">
        <x:v>22</x:v>
      </x:c>
      <x:c r="AC1282" s="139" t="str">
        <x:v>OREGA 6+1 POSTER COLOU</x:v>
      </x:c>
      <x:c r="AD1282" s="145" t="n">
        <x:v>130</x:v>
      </x:c>
      <x:c r="AE1282" s="147" t="str">
        <x:v>Merged across PDFs — Truncated-name completion</x:v>
      </x:c>
      <x:c r="AF1282" s="147" t="str">
        <x:v>Completed/updated from WS RATES.pdf</x:v>
      </x:c>
      <x:c r="AG1282" s="147" t="str">
        <x:v>Exact WS RATES.pdf category</x:v>
      </x:c>
      <x:c r="AH1282" s="139" t="str">
        <x:v>WS-RATES:36:22</x:v>
      </x:c>
      <x:c r="AI1282" s="146"/>
      <x:c r="AJ1282" s="146"/>
      <x:c r="AK1282" s="146"/>
      <x:c r="AL1282" s="146"/>
      <x:c r="AM1282" s="146"/>
      <x:c r="AN1282" s="147" t="str"/>
    </x:row>
    <x:row r="1283">
      <x:c r="A1283" s="139" t="str">
        <x:v>RS-001282</x:v>
      </x:c>
      <x:c r="B1283" s="147" t="str">
        <x:v>GLUE GUN (MEDIUM)</x:v>
      </x:c>
      <x:c r="C1283" s="139" t="str">
        <x:v>GLUE GUN</x:v>
      </x:c>
      <x:c r="D1283" s="139" t="str">
        <x:v>Both</x:v>
      </x:c>
      <x:c r="E1283" s="147" t="str">
        <x:v>From initial classified workbook</x:v>
      </x:c>
      <x:c r="F1283" s="139" t="str">
        <x:v>Piece</x:v>
      </x:c>
      <x:c r="G1283" s="139"/>
      <x:c r="H1283" s="139" t="str">
        <x:v>Not stated</x:v>
      </x:c>
      <x:c r="I1283" s="139" t="str">
        <x:v>PKR</x:v>
      </x:c>
      <x:c r="J1283" s="140" t="n">
        <x:v>310</x:v>
      </x:c>
      <x:c r="K1283" s="140" t="n">
        <x:v>260</x:v>
      </x:c>
      <x:c r="L1283" s="140" t="n">
        <x:v>310</x:v>
      </x:c>
      <x:c r="M1283" s="140" t="n">
        <x:v>260</x:v>
      </x:c>
      <x:c r="N1283" s="141" t="n">
        <x:f>L1283-M1283</x:f>
        <x:v>50</x:v>
      </x:c>
      <x:c r="O1283" s="142" t="n">
        <x:f>IF(L1283&gt;0,N1283/L1283,"")</x:f>
        <x:v>0.16129032258064516</x:v>
      </x:c>
      <x:c r="P1283" s="142" t="n">
        <x:f>IF(M1283&gt;0,N1283/M1283,"")</x:f>
        <x:v>0.19230769230769232</x:v>
      </x:c>
      <x:c r="Q1283" s="141" t="n">
        <x:f>ROUND(L1283*(1+'Assumptions'!$B$7)/'Assumptions'!$B$9,0)*'Assumptions'!$B$9</x:f>
        <x:v>340</x:v>
      </x:c>
      <x:c r="R1283" s="141" t="n">
        <x:f>Q1283-M1283</x:f>
        <x:v>80</x:v>
      </x:c>
      <x:c r="S1283" s="143" t="n">
        <x:f>'Assumptions'!$B$8</x:f>
        <x:v>12</x:v>
      </x:c>
      <x:c r="T1283" s="141" t="n">
        <x:f>N1283*S1283</x:f>
        <x:v>600</x:v>
      </x:c>
      <x:c r="U1283" s="139" t="str">
        <x:v>Source Valid</x:v>
      </x:c>
      <x:c r="V1283" s="139" t="str">
        <x:v>High</x:v>
      </x:c>
      <x:c r="W1283" s="147" t="str">
        <x:v>Source wholesale and buying prices retained</x:v>
      </x:c>
      <x:c r="X1283" s="139" t="str">
        <x:v>Ready</x:v>
      </x:c>
      <x:c r="Y1283" s="144" t="b">
        <x:v>1</x:v>
      </x:c>
      <x:c r="Z1283" s="139" t="str">
        <x:v>WS RATES.pdf</x:v>
      </x:c>
      <x:c r="AA1283" s="139" t="n">
        <x:v>36</x:v>
      </x:c>
      <x:c r="AB1283" s="139" t="n">
        <x:v>23</x:v>
      </x:c>
      <x:c r="AC1283" s="139" t="str">
        <x:v>GLUE GUN (MEDIUM)</x:v>
      </x:c>
      <x:c r="AD1283" s="145" t="n">
        <x:v>310</x:v>
      </x:c>
      <x:c r="AE1283" s="147" t="str">
        <x:v>Merged across PDFs — Exact/source-linked match</x:v>
      </x:c>
      <x:c r="AF1283" s="147" t="str">
        <x:v>Exact WS RATES.pdf name</x:v>
      </x:c>
      <x:c r="AG1283" s="147" t="str">
        <x:v>Exact WS RATES.pdf category</x:v>
      </x:c>
      <x:c r="AH1283" s="139" t="str">
        <x:v>WS-RATES:36:23</x:v>
      </x:c>
      <x:c r="AI1283" s="146"/>
      <x:c r="AJ1283" s="146"/>
      <x:c r="AK1283" s="146"/>
      <x:c r="AL1283" s="146"/>
      <x:c r="AM1283" s="146"/>
      <x:c r="AN1283" s="147" t="str"/>
    </x:row>
    <x:row r="1284">
      <x:c r="A1284" s="139" t="str">
        <x:v>RS-001283</x:v>
      </x:c>
      <x:c r="B1284" s="147" t="str">
        <x:v>GLITTER PEN 6PCS (FIRST)</x:v>
      </x:c>
      <x:c r="C1284" s="139" t="str">
        <x:v>CHINA</x:v>
      </x:c>
      <x:c r="D1284" s="139" t="str">
        <x:v>Wholesale/Bulk</x:v>
      </x:c>
      <x:c r="E1284" s="147" t="str">
        <x:v>Inferred from packaging words</x:v>
      </x:c>
      <x:c r="F1284" s="139" t="str">
        <x:v>Pack</x:v>
      </x:c>
      <x:c r="G1284" s="139" t="n">
        <x:v>6</x:v>
      </x:c>
      <x:c r="H1284" s="139" t="str">
        <x:v>Parsed from product name</x:v>
      </x:c>
      <x:c r="I1284" s="139" t="str">
        <x:v>PKR</x:v>
      </x:c>
      <x:c r="J1284" s="140" t="n">
        <x:v>150</x:v>
      </x:c>
      <x:c r="K1284" s="140" t="n">
        <x:v>122</x:v>
      </x:c>
      <x:c r="L1284" s="140" t="n">
        <x:v>150</x:v>
      </x:c>
      <x:c r="M1284" s="140" t="n">
        <x:v>122</x:v>
      </x:c>
      <x:c r="N1284" s="141" t="n">
        <x:f>L1284-M1284</x:f>
        <x:v>28</x:v>
      </x:c>
      <x:c r="O1284" s="142" t="n">
        <x:f>IF(L1284&gt;0,N1284/L1284,"")</x:f>
        <x:v>0.18666666666666668</x:v>
      </x:c>
      <x:c r="P1284" s="142" t="n">
        <x:f>IF(M1284&gt;0,N1284/M1284,"")</x:f>
        <x:v>0.22950819672131148</x:v>
      </x:c>
      <x:c r="Q1284" s="141" t="n">
        <x:f>ROUND(L1284*(1+'Assumptions'!$B$7)/'Assumptions'!$B$9,0)*'Assumptions'!$B$9</x:f>
        <x:v>165</x:v>
      </x:c>
      <x:c r="R1284" s="141" t="n">
        <x:f>Q1284-M1284</x:f>
        <x:v>43</x:v>
      </x:c>
      <x:c r="S1284" s="143" t="n">
        <x:f>'Assumptions'!$B$8</x:f>
        <x:v>12</x:v>
      </x:c>
      <x:c r="T1284" s="141" t="n">
        <x:f>N1284*S1284</x:f>
        <x:v>336</x:v>
      </x:c>
      <x:c r="U1284" s="139" t="str">
        <x:v>Source Valid</x:v>
      </x:c>
      <x:c r="V1284" s="139" t="str">
        <x:v>High</x:v>
      </x:c>
      <x:c r="W1284" s="147" t="str">
        <x:v>Source wholesale and buying prices retained</x:v>
      </x:c>
      <x:c r="X1284" s="139" t="str">
        <x:v>Ready</x:v>
      </x:c>
      <x:c r="Y1284" s="144" t="b">
        <x:v>1</x:v>
      </x:c>
      <x:c r="Z1284" s="139" t="str">
        <x:v>WS RATES.pdf</x:v>
      </x:c>
      <x:c r="AA1284" s="139" t="n">
        <x:v>36</x:v>
      </x:c>
      <x:c r="AB1284" s="139" t="n">
        <x:v>24</x:v>
      </x:c>
      <x:c r="AC1284" s="139"/>
      <x:c r="AD1284" s="145"/>
      <x:c r="AE1284" s="147" t="str">
        <x:v>New in complete PDF</x:v>
      </x:c>
      <x:c r="AF1284" s="147" t="str">
        <x:v>Exact WS RATES.pdf name</x:v>
      </x:c>
      <x:c r="AG1284" s="147" t="str">
        <x:v>Exact WS RATES.pdf category</x:v>
      </x:c>
      <x:c r="AH1284" s="139" t="str">
        <x:v>WS-RATES:36:24</x:v>
      </x:c>
      <x:c r="AI1284" s="146"/>
      <x:c r="AJ1284" s="146"/>
      <x:c r="AK1284" s="146"/>
      <x:c r="AL1284" s="146"/>
      <x:c r="AM1284" s="146"/>
      <x:c r="AN1284" s="147" t="str"/>
    </x:row>
    <x:row r="1285">
      <x:c r="A1285" s="139" t="str">
        <x:v>RS-001284</x:v>
      </x:c>
      <x:c r="B1285" s="147" t="str">
        <x:v>GLITTER PEN 12 PCS</x:v>
      </x:c>
      <x:c r="C1285" s="139" t="str">
        <x:v>CHINA</x:v>
      </x:c>
      <x:c r="D1285" s="139" t="str">
        <x:v>Wholesale/Bulk</x:v>
      </x:c>
      <x:c r="E1285" s="147" t="str">
        <x:v>From initial classified workbook</x:v>
      </x:c>
      <x:c r="F1285" s="139" t="str">
        <x:v>Pack</x:v>
      </x:c>
      <x:c r="G1285" s="139" t="n">
        <x:v>12</x:v>
      </x:c>
      <x:c r="H1285" s="139" t="str">
        <x:v>Parsed from product name</x:v>
      </x:c>
      <x:c r="I1285" s="139" t="str">
        <x:v>PKR</x:v>
      </x:c>
      <x:c r="J1285" s="140" t="n">
        <x:v>260</x:v>
      </x:c>
      <x:c r="K1285" s="140" t="n">
        <x:v>240</x:v>
      </x:c>
      <x:c r="L1285" s="140" t="n">
        <x:v>260</x:v>
      </x:c>
      <x:c r="M1285" s="140" t="n">
        <x:v>240</x:v>
      </x:c>
      <x:c r="N1285" s="141" t="n">
        <x:f>L1285-M1285</x:f>
        <x:v>20</x:v>
      </x:c>
      <x:c r="O1285" s="142" t="n">
        <x:f>IF(L1285&gt;0,N1285/L1285,"")</x:f>
        <x:v>0.07692307692307693</x:v>
      </x:c>
      <x:c r="P1285" s="142" t="n">
        <x:f>IF(M1285&gt;0,N1285/M1285,"")</x:f>
        <x:v>0.08333333333333333</x:v>
      </x:c>
      <x:c r="Q1285" s="141" t="n">
        <x:f>ROUND(L1285*(1+'Assumptions'!$B$7)/'Assumptions'!$B$9,0)*'Assumptions'!$B$9</x:f>
        <x:v>285</x:v>
      </x:c>
      <x:c r="R1285" s="141" t="n">
        <x:f>Q1285-M1285</x:f>
        <x:v>45</x:v>
      </x:c>
      <x:c r="S1285" s="143" t="n">
        <x:f>'Assumptions'!$B$8</x:f>
        <x:v>12</x:v>
      </x:c>
      <x:c r="T1285" s="141" t="n">
        <x:f>N1285*S1285</x:f>
        <x:v>240</x:v>
      </x:c>
      <x:c r="U1285" s="139" t="str">
        <x:v>Source Valid</x:v>
      </x:c>
      <x:c r="V1285" s="139" t="str">
        <x:v>High</x:v>
      </x:c>
      <x:c r="W1285" s="147" t="str">
        <x:v>Source wholesale and buying prices retained</x:v>
      </x:c>
      <x:c r="X1285" s="139" t="str">
        <x:v>Ready</x:v>
      </x:c>
      <x:c r="Y1285" s="144" t="b">
        <x:v>1</x:v>
      </x:c>
      <x:c r="Z1285" s="139" t="str">
        <x:v>WS RATES.pdf</x:v>
      </x:c>
      <x:c r="AA1285" s="139" t="n">
        <x:v>36</x:v>
      </x:c>
      <x:c r="AB1285" s="139" t="n">
        <x:v>25</x:v>
      </x:c>
      <x:c r="AC1285" s="139" t="str">
        <x:v>GLITTER PEN 12 PCS</x:v>
      </x:c>
      <x:c r="AD1285" s="145" t="n">
        <x:v>260</x:v>
      </x:c>
      <x:c r="AE1285" s="147" t="str">
        <x:v>Merged across PDFs — Exact/source-linked match</x:v>
      </x:c>
      <x:c r="AF1285" s="147" t="str">
        <x:v>Exact WS RATES.pdf name</x:v>
      </x:c>
      <x:c r="AG1285" s="147" t="str">
        <x:v>Exact WS RATES.pdf category</x:v>
      </x:c>
      <x:c r="AH1285" s="139" t="str">
        <x:v>WS-RATES:36:25</x:v>
      </x:c>
      <x:c r="AI1285" s="146"/>
      <x:c r="AJ1285" s="146"/>
      <x:c r="AK1285" s="146"/>
      <x:c r="AL1285" s="146"/>
      <x:c r="AM1285" s="146"/>
      <x:c r="AN1285" s="147" t="str"/>
    </x:row>
    <x:row r="1286">
      <x:c r="A1286" s="139" t="str">
        <x:v>RS-001285</x:v>
      </x:c>
      <x:c r="B1286" s="147" t="str">
        <x:v>GLUE GUN (SMALL)</x:v>
      </x:c>
      <x:c r="C1286" s="139" t="str">
        <x:v>GLUE GUN</x:v>
      </x:c>
      <x:c r="D1286" s="139" t="str">
        <x:v>Both</x:v>
      </x:c>
      <x:c r="E1286" s="147" t="str">
        <x:v>From initial classified workbook</x:v>
      </x:c>
      <x:c r="F1286" s="139" t="str">
        <x:v>Piece</x:v>
      </x:c>
      <x:c r="G1286" s="139"/>
      <x:c r="H1286" s="139" t="str">
        <x:v>Not stated</x:v>
      </x:c>
      <x:c r="I1286" s="139" t="str">
        <x:v>PKR</x:v>
      </x:c>
      <x:c r="J1286" s="140" t="n">
        <x:v>210</x:v>
      </x:c>
      <x:c r="K1286" s="140" t="n">
        <x:v>160</x:v>
      </x:c>
      <x:c r="L1286" s="140" t="n">
        <x:v>210</x:v>
      </x:c>
      <x:c r="M1286" s="140" t="n">
        <x:v>160</x:v>
      </x:c>
      <x:c r="N1286" s="141" t="n">
        <x:f>L1286-M1286</x:f>
        <x:v>50</x:v>
      </x:c>
      <x:c r="O1286" s="142" t="n">
        <x:f>IF(L1286&gt;0,N1286/L1286,"")</x:f>
        <x:v>0.23809523809523808</x:v>
      </x:c>
      <x:c r="P1286" s="142" t="n">
        <x:f>IF(M1286&gt;0,N1286/M1286,"")</x:f>
        <x:v>0.3125</x:v>
      </x:c>
      <x:c r="Q1286" s="141" t="n">
        <x:f>ROUND(L1286*(1+'Assumptions'!$B$7)/'Assumptions'!$B$9,0)*'Assumptions'!$B$9</x:f>
        <x:v>230</x:v>
      </x:c>
      <x:c r="R1286" s="141" t="n">
        <x:f>Q1286-M1286</x:f>
        <x:v>70</x:v>
      </x:c>
      <x:c r="S1286" s="143" t="n">
        <x:f>'Assumptions'!$B$8</x:f>
        <x:v>12</x:v>
      </x:c>
      <x:c r="T1286" s="141" t="n">
        <x:f>N1286*S1286</x:f>
        <x:v>600</x:v>
      </x:c>
      <x:c r="U1286" s="139" t="str">
        <x:v>Source Valid</x:v>
      </x:c>
      <x:c r="V1286" s="139" t="str">
        <x:v>High</x:v>
      </x:c>
      <x:c r="W1286" s="147" t="str">
        <x:v>Source wholesale and buying prices retained</x:v>
      </x:c>
      <x:c r="X1286" s="139" t="str">
        <x:v>Ready</x:v>
      </x:c>
      <x:c r="Y1286" s="144" t="b">
        <x:v>1</x:v>
      </x:c>
      <x:c r="Z1286" s="139" t="str">
        <x:v>WS RATES.pdf</x:v>
      </x:c>
      <x:c r="AA1286" s="139" t="n">
        <x:v>36</x:v>
      </x:c>
      <x:c r="AB1286" s="139" t="n">
        <x:v>26</x:v>
      </x:c>
      <x:c r="AC1286" s="139" t="str">
        <x:v>GLUE GUN (SMALL)</x:v>
      </x:c>
      <x:c r="AD1286" s="145" t="n">
        <x:v>210</x:v>
      </x:c>
      <x:c r="AE1286" s="147" t="str">
        <x:v>Merged across PDFs — Exact/source-linked match</x:v>
      </x:c>
      <x:c r="AF1286" s="147" t="str">
        <x:v>Exact WS RATES.pdf name</x:v>
      </x:c>
      <x:c r="AG1286" s="147" t="str">
        <x:v>Exact WS RATES.pdf category</x:v>
      </x:c>
      <x:c r="AH1286" s="139" t="str">
        <x:v>WS-RATES:36:26</x:v>
      </x:c>
      <x:c r="AI1286" s="146"/>
      <x:c r="AJ1286" s="146"/>
      <x:c r="AK1286" s="146"/>
      <x:c r="AL1286" s="146"/>
      <x:c r="AM1286" s="146"/>
      <x:c r="AN1286" s="147" t="str"/>
    </x:row>
    <x:row r="1287">
      <x:c r="A1287" s="139" t="str">
        <x:v>RS-001286</x:v>
      </x:c>
      <x:c r="B1287" s="147" t="str">
        <x:v>RUBBER BAND 150gm PACKET</x:v>
      </x:c>
      <x:c r="C1287" s="139" t="str">
        <x:v>CHINA</x:v>
      </x:c>
      <x:c r="D1287" s="139" t="str">
        <x:v>Both</x:v>
      </x:c>
      <x:c r="E1287" s="147" t="str">
        <x:v>From initial classified workbook</x:v>
      </x:c>
      <x:c r="F1287" s="139" t="str">
        <x:v>Pack</x:v>
      </x:c>
      <x:c r="G1287" s="139"/>
      <x:c r="H1287" s="139" t="str">
        <x:v>Not stated</x:v>
      </x:c>
      <x:c r="I1287" s="139" t="str">
        <x:v>PKR</x:v>
      </x:c>
      <x:c r="J1287" s="140" t="n">
        <x:v>190</x:v>
      </x:c>
      <x:c r="K1287" s="140" t="n">
        <x:v>170</x:v>
      </x:c>
      <x:c r="L1287" s="140" t="n">
        <x:v>190</x:v>
      </x:c>
      <x:c r="M1287" s="140" t="n">
        <x:v>170</x:v>
      </x:c>
      <x:c r="N1287" s="141" t="n">
        <x:f>L1287-M1287</x:f>
        <x:v>20</x:v>
      </x:c>
      <x:c r="O1287" s="142" t="n">
        <x:f>IF(L1287&gt;0,N1287/L1287,"")</x:f>
        <x:v>0.10526315789473684</x:v>
      </x:c>
      <x:c r="P1287" s="142" t="n">
        <x:f>IF(M1287&gt;0,N1287/M1287,"")</x:f>
        <x:v>0.11764705882352941</x:v>
      </x:c>
      <x:c r="Q1287" s="141" t="n">
        <x:f>ROUND(L1287*(1+'Assumptions'!$B$7)/'Assumptions'!$B$9,0)*'Assumptions'!$B$9</x:f>
        <x:v>210</x:v>
      </x:c>
      <x:c r="R1287" s="141" t="n">
        <x:f>Q1287-M1287</x:f>
        <x:v>40</x:v>
      </x:c>
      <x:c r="S1287" s="143" t="n">
        <x:f>'Assumptions'!$B$8</x:f>
        <x:v>12</x:v>
      </x:c>
      <x:c r="T1287" s="141" t="n">
        <x:f>N1287*S1287</x:f>
        <x:v>240</x:v>
      </x:c>
      <x:c r="U1287" s="139" t="str">
        <x:v>Source Valid</x:v>
      </x:c>
      <x:c r="V1287" s="139" t="str">
        <x:v>High</x:v>
      </x:c>
      <x:c r="W1287" s="147" t="str">
        <x:v>Source wholesale and buying prices retained</x:v>
      </x:c>
      <x:c r="X1287" s="139" t="str">
        <x:v>Ready</x:v>
      </x:c>
      <x:c r="Y1287" s="144" t="b">
        <x:v>1</x:v>
      </x:c>
      <x:c r="Z1287" s="139" t="str">
        <x:v>WS RATES.pdf</x:v>
      </x:c>
      <x:c r="AA1287" s="139" t="n">
        <x:v>36</x:v>
      </x:c>
      <x:c r="AB1287" s="139" t="n">
        <x:v>27</x:v>
      </x:c>
      <x:c r="AC1287" s="139" t="str">
        <x:v>RUBBER BAND 150gm PACK</x:v>
      </x:c>
      <x:c r="AD1287" s="145" t="n">
        <x:v>190</x:v>
      </x:c>
      <x:c r="AE1287" s="147" t="str">
        <x:v>Merged across PDFs — Truncated-name completion</x:v>
      </x:c>
      <x:c r="AF1287" s="147" t="str">
        <x:v>Completed/updated from WS RATES.pdf</x:v>
      </x:c>
      <x:c r="AG1287" s="147" t="str">
        <x:v>Exact WS RATES.pdf category</x:v>
      </x:c>
      <x:c r="AH1287" s="139" t="str">
        <x:v>WS-RATES:36:27</x:v>
      </x:c>
      <x:c r="AI1287" s="146"/>
      <x:c r="AJ1287" s="146"/>
      <x:c r="AK1287" s="146"/>
      <x:c r="AL1287" s="146"/>
      <x:c r="AM1287" s="146"/>
      <x:c r="AN1287" s="147" t="str"/>
    </x:row>
    <x:row r="1288">
      <x:c r="A1288" s="139" t="str">
        <x:v>RS-001287</x:v>
      </x:c>
      <x:c r="B1288" s="147" t="str">
        <x:v>RUBBER BAND 300gm PACKET</x:v>
      </x:c>
      <x:c r="C1288" s="139" t="str">
        <x:v>CHINA</x:v>
      </x:c>
      <x:c r="D1288" s="139" t="str">
        <x:v>Both</x:v>
      </x:c>
      <x:c r="E1288" s="147" t="str">
        <x:v>From initial classified workbook</x:v>
      </x:c>
      <x:c r="F1288" s="139" t="str">
        <x:v>Pack</x:v>
      </x:c>
      <x:c r="G1288" s="139"/>
      <x:c r="H1288" s="139" t="str">
        <x:v>Not stated</x:v>
      </x:c>
      <x:c r="I1288" s="139" t="str">
        <x:v>PKR</x:v>
      </x:c>
      <x:c r="J1288" s="140" t="n">
        <x:v>380</x:v>
      </x:c>
      <x:c r="K1288" s="140" t="n">
        <x:v>340</x:v>
      </x:c>
      <x:c r="L1288" s="140" t="n">
        <x:v>380</x:v>
      </x:c>
      <x:c r="M1288" s="140" t="n">
        <x:v>340</x:v>
      </x:c>
      <x:c r="N1288" s="141" t="n">
        <x:f>L1288-M1288</x:f>
        <x:v>40</x:v>
      </x:c>
      <x:c r="O1288" s="142" t="n">
        <x:f>IF(L1288&gt;0,N1288/L1288,"")</x:f>
        <x:v>0.10526315789473684</x:v>
      </x:c>
      <x:c r="P1288" s="142" t="n">
        <x:f>IF(M1288&gt;0,N1288/M1288,"")</x:f>
        <x:v>0.11764705882352941</x:v>
      </x:c>
      <x:c r="Q1288" s="141" t="n">
        <x:f>ROUND(L1288*(1+'Assumptions'!$B$7)/'Assumptions'!$B$9,0)*'Assumptions'!$B$9</x:f>
        <x:v>420</x:v>
      </x:c>
      <x:c r="R1288" s="141" t="n">
        <x:f>Q1288-M1288</x:f>
        <x:v>80</x:v>
      </x:c>
      <x:c r="S1288" s="143" t="n">
        <x:f>'Assumptions'!$B$8</x:f>
        <x:v>12</x:v>
      </x:c>
      <x:c r="T1288" s="141" t="n">
        <x:f>N1288*S1288</x:f>
        <x:v>480</x:v>
      </x:c>
      <x:c r="U1288" s="139" t="str">
        <x:v>Source Valid</x:v>
      </x:c>
      <x:c r="V1288" s="139" t="str">
        <x:v>High</x:v>
      </x:c>
      <x:c r="W1288" s="147" t="str">
        <x:v>Source wholesale and buying prices retained</x:v>
      </x:c>
      <x:c r="X1288" s="139" t="str">
        <x:v>Ready</x:v>
      </x:c>
      <x:c r="Y1288" s="144" t="b">
        <x:v>1</x:v>
      </x:c>
      <x:c r="Z1288" s="139" t="str">
        <x:v>WS RATES.pdf</x:v>
      </x:c>
      <x:c r="AA1288" s="139" t="n">
        <x:v>36</x:v>
      </x:c>
      <x:c r="AB1288" s="139" t="n">
        <x:v>28</x:v>
      </x:c>
      <x:c r="AC1288" s="139" t="str">
        <x:v>RUBBER BAND 300gm PACK</x:v>
      </x:c>
      <x:c r="AD1288" s="145" t="n">
        <x:v>380</x:v>
      </x:c>
      <x:c r="AE1288" s="147" t="str">
        <x:v>Merged across PDFs — Truncated-name completion</x:v>
      </x:c>
      <x:c r="AF1288" s="147" t="str">
        <x:v>Completed/updated from WS RATES.pdf</x:v>
      </x:c>
      <x:c r="AG1288" s="147" t="str">
        <x:v>Exact WS RATES.pdf category</x:v>
      </x:c>
      <x:c r="AH1288" s="139" t="str">
        <x:v>WS-RATES:36:28</x:v>
      </x:c>
      <x:c r="AI1288" s="146"/>
      <x:c r="AJ1288" s="146"/>
      <x:c r="AK1288" s="146"/>
      <x:c r="AL1288" s="146"/>
      <x:c r="AM1288" s="146"/>
      <x:c r="AN1288" s="147" t="str"/>
    </x:row>
    <x:row r="1289">
      <x:c r="A1289" s="139" t="str">
        <x:v>RS-001288</x:v>
      </x:c>
      <x:c r="B1289" s="147" t="str">
        <x:v>RUBBER BAND BOX</x:v>
      </x:c>
      <x:c r="C1289" s="139" t="str">
        <x:v>CHINA</x:v>
      </x:c>
      <x:c r="D1289" s="139" t="str">
        <x:v>Both</x:v>
      </x:c>
      <x:c r="E1289" s="147" t="str">
        <x:v>From initial classified workbook</x:v>
      </x:c>
      <x:c r="F1289" s="139" t="str">
        <x:v>Box</x:v>
      </x:c>
      <x:c r="G1289" s="139"/>
      <x:c r="H1289" s="139" t="str">
        <x:v>Not stated</x:v>
      </x:c>
      <x:c r="I1289" s="139" t="str">
        <x:v>PKR</x:v>
      </x:c>
      <x:c r="J1289" s="140" t="n">
        <x:v>40</x:v>
      </x:c>
      <x:c r="K1289" s="140" t="n">
        <x:v>35</x:v>
      </x:c>
      <x:c r="L1289" s="140" t="n">
        <x:v>40</x:v>
      </x:c>
      <x:c r="M1289" s="140" t="n">
        <x:v>35</x:v>
      </x:c>
      <x:c r="N1289" s="141" t="n">
        <x:f>L1289-M1289</x:f>
        <x:v>5</x:v>
      </x:c>
      <x:c r="O1289" s="142" t="n">
        <x:f>IF(L1289&gt;0,N1289/L1289,"")</x:f>
        <x:v>0.125</x:v>
      </x:c>
      <x:c r="P1289" s="142" t="n">
        <x:f>IF(M1289&gt;0,N1289/M1289,"")</x:f>
        <x:v>0.14285714285714285</x:v>
      </x:c>
      <x:c r="Q1289" s="141" t="n">
        <x:f>ROUND(L1289*(1+'Assumptions'!$B$7)/'Assumptions'!$B$9,0)*'Assumptions'!$B$9</x:f>
        <x:v>45</x:v>
      </x:c>
      <x:c r="R1289" s="141" t="n">
        <x:f>Q1289-M1289</x:f>
        <x:v>10</x:v>
      </x:c>
      <x:c r="S1289" s="143" t="n">
        <x:f>'Assumptions'!$B$8</x:f>
        <x:v>12</x:v>
      </x:c>
      <x:c r="T1289" s="141" t="n">
        <x:f>N1289*S1289</x:f>
        <x:v>60</x:v>
      </x:c>
      <x:c r="U1289" s="139" t="str">
        <x:v>Source Valid</x:v>
      </x:c>
      <x:c r="V1289" s="139" t="str">
        <x:v>High</x:v>
      </x:c>
      <x:c r="W1289" s="147" t="str">
        <x:v>Source wholesale and buying prices retained</x:v>
      </x:c>
      <x:c r="X1289" s="139" t="str">
        <x:v>Ready</x:v>
      </x:c>
      <x:c r="Y1289" s="144" t="b">
        <x:v>1</x:v>
      </x:c>
      <x:c r="Z1289" s="139" t="str">
        <x:v>WS RATES.pdf</x:v>
      </x:c>
      <x:c r="AA1289" s="139" t="n">
        <x:v>36</x:v>
      </x:c>
      <x:c r="AB1289" s="139" t="n">
        <x:v>29</x:v>
      </x:c>
      <x:c r="AC1289" s="139" t="str">
        <x:v>RUBBER BAND BOX</x:v>
      </x:c>
      <x:c r="AD1289" s="145" t="n">
        <x:v>40</x:v>
      </x:c>
      <x:c r="AE1289" s="147" t="str">
        <x:v>Merged across PDFs — Exact/source-linked match</x:v>
      </x:c>
      <x:c r="AF1289" s="147" t="str">
        <x:v>Exact WS RATES.pdf name</x:v>
      </x:c>
      <x:c r="AG1289" s="147" t="str">
        <x:v>Exact WS RATES.pdf category</x:v>
      </x:c>
      <x:c r="AH1289" s="139" t="str">
        <x:v>WS-RATES:36:29</x:v>
      </x:c>
      <x:c r="AI1289" s="146"/>
      <x:c r="AJ1289" s="146"/>
      <x:c r="AK1289" s="146"/>
      <x:c r="AL1289" s="146"/>
      <x:c r="AM1289" s="146"/>
      <x:c r="AN1289" s="147" t="str"/>
    </x:row>
    <x:row r="1290">
      <x:c r="A1290" s="139" t="str">
        <x:v>RS-001289</x:v>
      </x:c>
      <x:c r="B1290" s="147" t="str">
        <x:v>ROSHNAI</x:v>
      </x:c>
      <x:c r="C1290" s="139" t="str">
        <x:v>CHINA</x:v>
      </x:c>
      <x:c r="D1290" s="139" t="str">
        <x:v>Both</x:v>
      </x:c>
      <x:c r="E1290" s="147" t="str">
        <x:v>From initial classified workbook</x:v>
      </x:c>
      <x:c r="F1290" s="139" t="str">
        <x:v>Piece</x:v>
      </x:c>
      <x:c r="G1290" s="139"/>
      <x:c r="H1290" s="139" t="str">
        <x:v>Not stated</x:v>
      </x:c>
      <x:c r="I1290" s="139" t="str">
        <x:v>PKR</x:v>
      </x:c>
      <x:c r="J1290" s="140" t="n">
        <x:v>55</x:v>
      </x:c>
      <x:c r="K1290" s="140" t="n">
        <x:v>42</x:v>
      </x:c>
      <x:c r="L1290" s="140" t="n">
        <x:v>55</x:v>
      </x:c>
      <x:c r="M1290" s="140" t="n">
        <x:v>42</x:v>
      </x:c>
      <x:c r="N1290" s="141" t="n">
        <x:f>L1290-M1290</x:f>
        <x:v>13</x:v>
      </x:c>
      <x:c r="O1290" s="142" t="n">
        <x:f>IF(L1290&gt;0,N1290/L1290,"")</x:f>
        <x:v>0.23636363636363636</x:v>
      </x:c>
      <x:c r="P1290" s="142" t="n">
        <x:f>IF(M1290&gt;0,N1290/M1290,"")</x:f>
        <x:v>0.30952380952380953</x:v>
      </x:c>
      <x:c r="Q1290" s="141" t="n">
        <x:f>ROUND(L1290*(1+'Assumptions'!$B$7)/'Assumptions'!$B$9,0)*'Assumptions'!$B$9</x:f>
        <x:v>60</x:v>
      </x:c>
      <x:c r="R1290" s="141" t="n">
        <x:f>Q1290-M1290</x:f>
        <x:v>18</x:v>
      </x:c>
      <x:c r="S1290" s="143" t="n">
        <x:f>'Assumptions'!$B$8</x:f>
        <x:v>12</x:v>
      </x:c>
      <x:c r="T1290" s="141" t="n">
        <x:f>N1290*S1290</x:f>
        <x:v>156</x:v>
      </x:c>
      <x:c r="U1290" s="139" t="str">
        <x:v>Source Valid</x:v>
      </x:c>
      <x:c r="V1290" s="139" t="str">
        <x:v>High</x:v>
      </x:c>
      <x:c r="W1290" s="147" t="str">
        <x:v>Source wholesale and buying prices retained</x:v>
      </x:c>
      <x:c r="X1290" s="139" t="str">
        <x:v>Ready</x:v>
      </x:c>
      <x:c r="Y1290" s="144" t="b">
        <x:v>1</x:v>
      </x:c>
      <x:c r="Z1290" s="139" t="str">
        <x:v>WS RATES.pdf</x:v>
      </x:c>
      <x:c r="AA1290" s="139" t="n">
        <x:v>36</x:v>
      </x:c>
      <x:c r="AB1290" s="139" t="n">
        <x:v>30</x:v>
      </x:c>
      <x:c r="AC1290" s="139" t="str">
        <x:v>ROSHNAI</x:v>
      </x:c>
      <x:c r="AD1290" s="145" t="n">
        <x:v>55</x:v>
      </x:c>
      <x:c r="AE1290" s="147" t="str">
        <x:v>Merged across PDFs — Exact/source-linked match</x:v>
      </x:c>
      <x:c r="AF1290" s="147" t="str">
        <x:v>Exact WS RATES.pdf name</x:v>
      </x:c>
      <x:c r="AG1290" s="147" t="str">
        <x:v>Exact WS RATES.pdf category</x:v>
      </x:c>
      <x:c r="AH1290" s="139" t="str">
        <x:v>WS-RATES:36:30</x:v>
      </x:c>
      <x:c r="AI1290" s="146"/>
      <x:c r="AJ1290" s="146"/>
      <x:c r="AK1290" s="146"/>
      <x:c r="AL1290" s="146"/>
      <x:c r="AM1290" s="146"/>
      <x:c r="AN1290" s="147" t="str"/>
    </x:row>
    <x:row r="1291">
      <x:c r="A1291" s="139" t="str">
        <x:v>RS-001290</x:v>
      </x:c>
      <x:c r="B1291" s="147" t="str">
        <x:v>MR 13 DAIRY</x:v>
      </x:c>
      <x:c r="C1291" s="139" t="str">
        <x:v>DIARIES</x:v>
      </x:c>
      <x:c r="D1291" s="139" t="str">
        <x:v>Both</x:v>
      </x:c>
      <x:c r="E1291" s="147" t="str">
        <x:v>From initial classified workbook</x:v>
      </x:c>
      <x:c r="F1291" s="139" t="str">
        <x:v>Piece</x:v>
      </x:c>
      <x:c r="G1291" s="139"/>
      <x:c r="H1291" s="139" t="str">
        <x:v>Not stated</x:v>
      </x:c>
      <x:c r="I1291" s="139" t="str">
        <x:v>PKR</x:v>
      </x:c>
      <x:c r="J1291" s="140" t="n">
        <x:v>520</x:v>
      </x:c>
      <x:c r="K1291" s="140" t="n">
        <x:v>495</x:v>
      </x:c>
      <x:c r="L1291" s="140" t="n">
        <x:v>520</x:v>
      </x:c>
      <x:c r="M1291" s="140" t="n">
        <x:v>495</x:v>
      </x:c>
      <x:c r="N1291" s="141" t="n">
        <x:f>L1291-M1291</x:f>
        <x:v>25</x:v>
      </x:c>
      <x:c r="O1291" s="142" t="n">
        <x:f>IF(L1291&gt;0,N1291/L1291,"")</x:f>
        <x:v>0.04807692307692308</x:v>
      </x:c>
      <x:c r="P1291" s="142" t="n">
        <x:f>IF(M1291&gt;0,N1291/M1291,"")</x:f>
        <x:v>0.050505050505050504</x:v>
      </x:c>
      <x:c r="Q1291" s="141" t="n">
        <x:f>ROUND(L1291*(1+'Assumptions'!$B$7)/'Assumptions'!$B$9,0)*'Assumptions'!$B$9</x:f>
        <x:v>570</x:v>
      </x:c>
      <x:c r="R1291" s="141" t="n">
        <x:f>Q1291-M1291</x:f>
        <x:v>75</x:v>
      </x:c>
      <x:c r="S1291" s="143" t="n">
        <x:f>'Assumptions'!$B$8</x:f>
        <x:v>12</x:v>
      </x:c>
      <x:c r="T1291" s="141" t="n">
        <x:f>N1291*S1291</x:f>
        <x:v>300</x:v>
      </x:c>
      <x:c r="U1291" s="139" t="str">
        <x:v>Source Valid</x:v>
      </x:c>
      <x:c r="V1291" s="139" t="str">
        <x:v>High</x:v>
      </x:c>
      <x:c r="W1291" s="147" t="str">
        <x:v>Source wholesale and buying prices retained</x:v>
      </x:c>
      <x:c r="X1291" s="139" t="str">
        <x:v>Ready</x:v>
      </x:c>
      <x:c r="Y1291" s="144" t="b">
        <x:v>1</x:v>
      </x:c>
      <x:c r="Z1291" s="139" t="str">
        <x:v>WS RATES.pdf</x:v>
      </x:c>
      <x:c r="AA1291" s="139" t="n">
        <x:v>36</x:v>
      </x:c>
      <x:c r="AB1291" s="139" t="n">
        <x:v>31</x:v>
      </x:c>
      <x:c r="AC1291" s="139" t="str">
        <x:v>MR 13 DAIRY</x:v>
      </x:c>
      <x:c r="AD1291" s="145" t="n">
        <x:v>520</x:v>
      </x:c>
      <x:c r="AE1291" s="147" t="str">
        <x:v>Merged across PDFs — Exact/source-linked match</x:v>
      </x:c>
      <x:c r="AF1291" s="147" t="str">
        <x:v>Exact WS RATES.pdf name</x:v>
      </x:c>
      <x:c r="AG1291" s="147" t="str">
        <x:v>Exact WS RATES.pdf category</x:v>
      </x:c>
      <x:c r="AH1291" s="139" t="str">
        <x:v>WS-RATES:36:31</x:v>
      </x:c>
      <x:c r="AI1291" s="146"/>
      <x:c r="AJ1291" s="146"/>
      <x:c r="AK1291" s="146"/>
      <x:c r="AL1291" s="146"/>
      <x:c r="AM1291" s="146"/>
      <x:c r="AN1291" s="147" t="str"/>
    </x:row>
    <x:row r="1292">
      <x:c r="A1292" s="139" t="str">
        <x:v>RS-001291</x:v>
      </x:c>
      <x:c r="B1292" s="147" t="str">
        <x:v>RUBBER BAND PATTA</x:v>
      </x:c>
      <x:c r="C1292" s="139" t="str">
        <x:v>CHINA</x:v>
      </x:c>
      <x:c r="D1292" s="139" t="str">
        <x:v>Both</x:v>
      </x:c>
      <x:c r="E1292" s="147" t="str">
        <x:v>From initial classified workbook</x:v>
      </x:c>
      <x:c r="F1292" s="139" t="str">
        <x:v>Piece</x:v>
      </x:c>
      <x:c r="G1292" s="139"/>
      <x:c r="H1292" s="139" t="str">
        <x:v>Not stated</x:v>
      </x:c>
      <x:c r="I1292" s="139" t="str">
        <x:v>PKR</x:v>
      </x:c>
      <x:c r="J1292" s="140" t="n">
        <x:v>85</x:v>
      </x:c>
      <x:c r="K1292" s="140" t="n">
        <x:v>72</x:v>
      </x:c>
      <x:c r="L1292" s="140" t="n">
        <x:v>85</x:v>
      </x:c>
      <x:c r="M1292" s="140" t="n">
        <x:v>72</x:v>
      </x:c>
      <x:c r="N1292" s="141" t="n">
        <x:f>L1292-M1292</x:f>
        <x:v>13</x:v>
      </x:c>
      <x:c r="O1292" s="142" t="n">
        <x:f>IF(L1292&gt;0,N1292/L1292,"")</x:f>
        <x:v>0.15294117647058825</x:v>
      </x:c>
      <x:c r="P1292" s="142" t="n">
        <x:f>IF(M1292&gt;0,N1292/M1292,"")</x:f>
        <x:v>0.18055555555555555</x:v>
      </x:c>
      <x:c r="Q1292" s="141" t="n">
        <x:f>ROUND(L1292*(1+'Assumptions'!$B$7)/'Assumptions'!$B$9,0)*'Assumptions'!$B$9</x:f>
        <x:v>95</x:v>
      </x:c>
      <x:c r="R1292" s="141" t="n">
        <x:f>Q1292-M1292</x:f>
        <x:v>23</x:v>
      </x:c>
      <x:c r="S1292" s="143" t="n">
        <x:f>'Assumptions'!$B$8</x:f>
        <x:v>12</x:v>
      </x:c>
      <x:c r="T1292" s="141" t="n">
        <x:f>N1292*S1292</x:f>
        <x:v>156</x:v>
      </x:c>
      <x:c r="U1292" s="139" t="str">
        <x:v>Source Valid</x:v>
      </x:c>
      <x:c r="V1292" s="139" t="str">
        <x:v>High</x:v>
      </x:c>
      <x:c r="W1292" s="147" t="str">
        <x:v>Source wholesale and buying prices retained</x:v>
      </x:c>
      <x:c r="X1292" s="139" t="str">
        <x:v>Ready</x:v>
      </x:c>
      <x:c r="Y1292" s="144" t="b">
        <x:v>1</x:v>
      </x:c>
      <x:c r="Z1292" s="139" t="str">
        <x:v>WS RATES.pdf</x:v>
      </x:c>
      <x:c r="AA1292" s="139" t="n">
        <x:v>36</x:v>
      </x:c>
      <x:c r="AB1292" s="139" t="n">
        <x:v>32</x:v>
      </x:c>
      <x:c r="AC1292" s="139" t="str">
        <x:v>RUBBER BAND PATTA</x:v>
      </x:c>
      <x:c r="AD1292" s="145" t="n">
        <x:v>85</x:v>
      </x:c>
      <x:c r="AE1292" s="147" t="str">
        <x:v>Merged across PDFs — Exact/source-linked match</x:v>
      </x:c>
      <x:c r="AF1292" s="147" t="str">
        <x:v>Exact WS RATES.pdf name</x:v>
      </x:c>
      <x:c r="AG1292" s="147" t="str">
        <x:v>Exact WS RATES.pdf category</x:v>
      </x:c>
      <x:c r="AH1292" s="139" t="str">
        <x:v>WS-RATES:36:32</x:v>
      </x:c>
      <x:c r="AI1292" s="146"/>
      <x:c r="AJ1292" s="146"/>
      <x:c r="AK1292" s="146"/>
      <x:c r="AL1292" s="146"/>
      <x:c r="AM1292" s="146"/>
      <x:c r="AN1292" s="147" t="str"/>
    </x:row>
    <x:row r="1293">
      <x:c r="A1293" s="139" t="str">
        <x:v>RS-001292</x:v>
      </x:c>
      <x:c r="B1293" s="147" t="str">
        <x:v>MK 10 DAIRY</x:v>
      </x:c>
      <x:c r="C1293" s="139" t="str">
        <x:v>DIARIES</x:v>
      </x:c>
      <x:c r="D1293" s="139" t="str">
        <x:v>Both</x:v>
      </x:c>
      <x:c r="E1293" s="147" t="str">
        <x:v>From initial classified workbook</x:v>
      </x:c>
      <x:c r="F1293" s="139" t="str">
        <x:v>Piece</x:v>
      </x:c>
      <x:c r="G1293" s="139"/>
      <x:c r="H1293" s="139" t="str">
        <x:v>Not stated</x:v>
      </x:c>
      <x:c r="I1293" s="139" t="str">
        <x:v>PKR</x:v>
      </x:c>
      <x:c r="J1293" s="140" t="n">
        <x:v>520</x:v>
      </x:c>
      <x:c r="K1293" s="140" t="n">
        <x:v>469.255722408514</x:v>
      </x:c>
      <x:c r="L1293" s="140" t="n">
        <x:v>520</x:v>
      </x:c>
      <x:c r="M1293" s="140" t="n">
        <x:v>469.255722408514</x:v>
      </x:c>
      <x:c r="N1293" s="141" t="n">
        <x:f>L1293-M1293</x:f>
        <x:v>50.744277591486025</x:v>
      </x:c>
      <x:c r="O1293" s="142" t="n">
        <x:f>IF(L1293&gt;0,N1293/L1293,"")</x:f>
        <x:v>0.0975851492143962</x:v>
      </x:c>
      <x:c r="P1293" s="142" t="n">
        <x:f>IF(M1293&gt;0,N1293/M1293,"")</x:f>
        <x:v>0.10813779175890417</x:v>
      </x:c>
      <x:c r="Q1293" s="141" t="n">
        <x:f>ROUND(L1293*(1+'Assumptions'!$B$7)/'Assumptions'!$B$9,0)*'Assumptions'!$B$9</x:f>
        <x:v>570</x:v>
      </x:c>
      <x:c r="R1293" s="141" t="n">
        <x:f>Q1293-M1293</x:f>
        <x:v>100.74427759148602</x:v>
      </x:c>
      <x:c r="S1293" s="143" t="n">
        <x:f>'Assumptions'!$B$8</x:f>
        <x:v>12</x:v>
      </x:c>
      <x:c r="T1293" s="141" t="n">
        <x:f>N1293*S1293</x:f>
        <x:v>608.9313310978323</x:v>
      </x:c>
      <x:c r="U1293" s="139" t="str">
        <x:v>Source Valid</x:v>
      </x:c>
      <x:c r="V1293" s="139" t="str">
        <x:v>High</x:v>
      </x:c>
      <x:c r="W1293" s="147" t="str">
        <x:v>Source wholesale and buying prices retained</x:v>
      </x:c>
      <x:c r="X1293" s="139" t="str">
        <x:v>Ready</x:v>
      </x:c>
      <x:c r="Y1293" s="144" t="b">
        <x:v>1</x:v>
      </x:c>
      <x:c r="Z1293" s="139" t="str">
        <x:v>WS RATES.pdf</x:v>
      </x:c>
      <x:c r="AA1293" s="139" t="n">
        <x:v>36</x:v>
      </x:c>
      <x:c r="AB1293" s="139" t="n">
        <x:v>33</x:v>
      </x:c>
      <x:c r="AC1293" s="139" t="str">
        <x:v>MK 10 DAIRY</x:v>
      </x:c>
      <x:c r="AD1293" s="145" t="n">
        <x:v>520</x:v>
      </x:c>
      <x:c r="AE1293" s="147" t="str">
        <x:v>Merged across PDFs — Exact/source-linked match</x:v>
      </x:c>
      <x:c r="AF1293" s="147" t="str">
        <x:v>Exact WS RATES.pdf name</x:v>
      </x:c>
      <x:c r="AG1293" s="147" t="str">
        <x:v>Exact WS RATES.pdf category</x:v>
      </x:c>
      <x:c r="AH1293" s="139" t="str">
        <x:v>WS-RATES:36:33</x:v>
      </x:c>
      <x:c r="AI1293" s="146"/>
      <x:c r="AJ1293" s="146"/>
      <x:c r="AK1293" s="146"/>
      <x:c r="AL1293" s="146"/>
      <x:c r="AM1293" s="146"/>
      <x:c r="AN1293" s="147" t="str"/>
    </x:row>
    <x:row r="1294">
      <x:c r="A1294" s="139" t="str">
        <x:v>RS-001293</x:v>
      </x:c>
      <x:c r="B1294" s="147" t="str">
        <x:v>MK 12 DAIRY</x:v>
      </x:c>
      <x:c r="C1294" s="139" t="str">
        <x:v>DIARIES</x:v>
      </x:c>
      <x:c r="D1294" s="139" t="str">
        <x:v>Both</x:v>
      </x:c>
      <x:c r="E1294" s="147" t="str">
        <x:v>From initial classified workbook</x:v>
      </x:c>
      <x:c r="F1294" s="139" t="str">
        <x:v>Piece</x:v>
      </x:c>
      <x:c r="G1294" s="139"/>
      <x:c r="H1294" s="139" t="str">
        <x:v>Not stated</x:v>
      </x:c>
      <x:c r="I1294" s="139" t="str">
        <x:v>PKR</x:v>
      </x:c>
      <x:c r="J1294" s="140" t="n">
        <x:v>640</x:v>
      </x:c>
      <x:c r="K1294" s="140" t="n">
        <x:v>615</x:v>
      </x:c>
      <x:c r="L1294" s="140" t="n">
        <x:v>640</x:v>
      </x:c>
      <x:c r="M1294" s="140" t="n">
        <x:v>615</x:v>
      </x:c>
      <x:c r="N1294" s="141" t="n">
        <x:f>L1294-M1294</x:f>
        <x:v>25</x:v>
      </x:c>
      <x:c r="O1294" s="142" t="n">
        <x:f>IF(L1294&gt;0,N1294/L1294,"")</x:f>
        <x:v>0.0390625</x:v>
      </x:c>
      <x:c r="P1294" s="142" t="n">
        <x:f>IF(M1294&gt;0,N1294/M1294,"")</x:f>
        <x:v>0.04065040650406504</x:v>
      </x:c>
      <x:c r="Q1294" s="141" t="n">
        <x:f>ROUND(L1294*(1+'Assumptions'!$B$7)/'Assumptions'!$B$9,0)*'Assumptions'!$B$9</x:f>
        <x:v>705</x:v>
      </x:c>
      <x:c r="R1294" s="141" t="n">
        <x:f>Q1294-M1294</x:f>
        <x:v>90</x:v>
      </x:c>
      <x:c r="S1294" s="143" t="n">
        <x:f>'Assumptions'!$B$8</x:f>
        <x:v>12</x:v>
      </x:c>
      <x:c r="T1294" s="141" t="n">
        <x:f>N1294*S1294</x:f>
        <x:v>300</x:v>
      </x:c>
      <x:c r="U1294" s="139" t="str">
        <x:v>Source Valid</x:v>
      </x:c>
      <x:c r="V1294" s="139" t="str">
        <x:v>High</x:v>
      </x:c>
      <x:c r="W1294" s="147" t="str">
        <x:v>Source wholesale and buying prices retained</x:v>
      </x:c>
      <x:c r="X1294" s="139" t="str">
        <x:v>Ready</x:v>
      </x:c>
      <x:c r="Y1294" s="144" t="b">
        <x:v>1</x:v>
      </x:c>
      <x:c r="Z1294" s="139" t="str">
        <x:v>WS RATES.pdf</x:v>
      </x:c>
      <x:c r="AA1294" s="139" t="n">
        <x:v>36</x:v>
      </x:c>
      <x:c r="AB1294" s="139" t="n">
        <x:v>34</x:v>
      </x:c>
      <x:c r="AC1294" s="139" t="str">
        <x:v>MK 12 DAIRY</x:v>
      </x:c>
      <x:c r="AD1294" s="145" t="n">
        <x:v>640</x:v>
      </x:c>
      <x:c r="AE1294" s="147" t="str">
        <x:v>Merged across PDFs — Exact/source-linked match</x:v>
      </x:c>
      <x:c r="AF1294" s="147" t="str">
        <x:v>Exact WS RATES.pdf name</x:v>
      </x:c>
      <x:c r="AG1294" s="147" t="str">
        <x:v>Exact WS RATES.pdf category</x:v>
      </x:c>
      <x:c r="AH1294" s="139" t="str">
        <x:v>WS-RATES:36:34</x:v>
      </x:c>
      <x:c r="AI1294" s="146"/>
      <x:c r="AJ1294" s="146"/>
      <x:c r="AK1294" s="146"/>
      <x:c r="AL1294" s="146"/>
      <x:c r="AM1294" s="146"/>
      <x:c r="AN1294" s="147" t="str"/>
    </x:row>
    <x:row r="1295">
      <x:c r="A1295" s="139" t="str">
        <x:v>RS-001294</x:v>
      </x:c>
      <x:c r="B1295" s="147" t="str">
        <x:v>PLAY DOUGH</x:v>
      </x:c>
      <x:c r="C1295" s="139" t="str">
        <x:v>CHINA</x:v>
      </x:c>
      <x:c r="D1295" s="139" t="str">
        <x:v>Both</x:v>
      </x:c>
      <x:c r="E1295" s="147" t="str">
        <x:v>From initial classified workbook</x:v>
      </x:c>
      <x:c r="F1295" s="139" t="str">
        <x:v>Piece</x:v>
      </x:c>
      <x:c r="G1295" s="139"/>
      <x:c r="H1295" s="139" t="str">
        <x:v>Not stated</x:v>
      </x:c>
      <x:c r="I1295" s="139" t="str">
        <x:v>PKR</x:v>
      </x:c>
      <x:c r="J1295" s="140" t="n">
        <x:v>47</x:v>
      </x:c>
      <x:c r="K1295" s="140" t="n">
        <x:v>43</x:v>
      </x:c>
      <x:c r="L1295" s="140" t="n">
        <x:v>47</x:v>
      </x:c>
      <x:c r="M1295" s="140" t="n">
        <x:v>43</x:v>
      </x:c>
      <x:c r="N1295" s="141" t="n">
        <x:f>L1295-M1295</x:f>
        <x:v>4</x:v>
      </x:c>
      <x:c r="O1295" s="142" t="n">
        <x:f>IF(L1295&gt;0,N1295/L1295,"")</x:f>
        <x:v>0.0851063829787234</x:v>
      </x:c>
      <x:c r="P1295" s="142" t="n">
        <x:f>IF(M1295&gt;0,N1295/M1295,"")</x:f>
        <x:v>0.09302325581395349</x:v>
      </x:c>
      <x:c r="Q1295" s="141" t="n">
        <x:f>ROUND(L1295*(1+'Assumptions'!$B$7)/'Assumptions'!$B$9,0)*'Assumptions'!$B$9</x:f>
        <x:v>50</x:v>
      </x:c>
      <x:c r="R1295" s="141" t="n">
        <x:f>Q1295-M1295</x:f>
        <x:v>7</x:v>
      </x:c>
      <x:c r="S1295" s="143" t="n">
        <x:f>'Assumptions'!$B$8</x:f>
        <x:v>12</x:v>
      </x:c>
      <x:c r="T1295" s="141" t="n">
        <x:f>N1295*S1295</x:f>
        <x:v>48</x:v>
      </x:c>
      <x:c r="U1295" s="139" t="str">
        <x:v>Source Valid</x:v>
      </x:c>
      <x:c r="V1295" s="139" t="str">
        <x:v>High</x:v>
      </x:c>
      <x:c r="W1295" s="147" t="str">
        <x:v>Source wholesale and buying prices retained</x:v>
      </x:c>
      <x:c r="X1295" s="139" t="str">
        <x:v>Ready</x:v>
      </x:c>
      <x:c r="Y1295" s="144" t="b">
        <x:v>1</x:v>
      </x:c>
      <x:c r="Z1295" s="139" t="str">
        <x:v>WS RATES.pdf</x:v>
      </x:c>
      <x:c r="AA1295" s="139" t="n">
        <x:v>36</x:v>
      </x:c>
      <x:c r="AB1295" s="139" t="n">
        <x:v>35</x:v>
      </x:c>
      <x:c r="AC1295" s="139" t="str">
        <x:v>PLAY DOUGH</x:v>
      </x:c>
      <x:c r="AD1295" s="145" t="n">
        <x:v>47</x:v>
      </x:c>
      <x:c r="AE1295" s="147" t="str">
        <x:v>Merged across PDFs — Exact/source-linked match</x:v>
      </x:c>
      <x:c r="AF1295" s="147" t="str">
        <x:v>Exact WS RATES.pdf name</x:v>
      </x:c>
      <x:c r="AG1295" s="147" t="str">
        <x:v>Exact WS RATES.pdf category</x:v>
      </x:c>
      <x:c r="AH1295" s="139" t="str">
        <x:v>WS-RATES:36:35</x:v>
      </x:c>
      <x:c r="AI1295" s="146"/>
      <x:c r="AJ1295" s="146"/>
      <x:c r="AK1295" s="146"/>
      <x:c r="AL1295" s="146"/>
      <x:c r="AM1295" s="146"/>
      <x:c r="AN1295" s="147" t="str"/>
    </x:row>
    <x:row r="1296">
      <x:c r="A1296" s="139" t="str">
        <x:v>RS-001295</x:v>
      </x:c>
      <x:c r="B1296" s="147" t="str">
        <x:v>MR 12 DAIRY</x:v>
      </x:c>
      <x:c r="C1296" s="139" t="str">
        <x:v>DIARIES</x:v>
      </x:c>
      <x:c r="D1296" s="139" t="str">
        <x:v>Both</x:v>
      </x:c>
      <x:c r="E1296" s="147" t="str">
        <x:v>From initial classified workbook</x:v>
      </x:c>
      <x:c r="F1296" s="139" t="str">
        <x:v>Piece</x:v>
      </x:c>
      <x:c r="G1296" s="139"/>
      <x:c r="H1296" s="139" t="str">
        <x:v>Not stated</x:v>
      </x:c>
      <x:c r="I1296" s="139" t="str">
        <x:v>PKR</x:v>
      </x:c>
      <x:c r="J1296" s="140" t="n">
        <x:v>420</x:v>
      </x:c>
      <x:c r="K1296" s="140" t="n">
        <x:v>395</x:v>
      </x:c>
      <x:c r="L1296" s="140" t="n">
        <x:v>420</x:v>
      </x:c>
      <x:c r="M1296" s="140" t="n">
        <x:v>395</x:v>
      </x:c>
      <x:c r="N1296" s="141" t="n">
        <x:f>L1296-M1296</x:f>
        <x:v>25</x:v>
      </x:c>
      <x:c r="O1296" s="142" t="n">
        <x:f>IF(L1296&gt;0,N1296/L1296,"")</x:f>
        <x:v>0.05952380952380952</x:v>
      </x:c>
      <x:c r="P1296" s="142" t="n">
        <x:f>IF(M1296&gt;0,N1296/M1296,"")</x:f>
        <x:v>0.06329113924050633</x:v>
      </x:c>
      <x:c r="Q1296" s="141" t="n">
        <x:f>ROUND(L1296*(1+'Assumptions'!$B$7)/'Assumptions'!$B$9,0)*'Assumptions'!$B$9</x:f>
        <x:v>460</x:v>
      </x:c>
      <x:c r="R1296" s="141" t="n">
        <x:f>Q1296-M1296</x:f>
        <x:v>65</x:v>
      </x:c>
      <x:c r="S1296" s="143" t="n">
        <x:f>'Assumptions'!$B$8</x:f>
        <x:v>12</x:v>
      </x:c>
      <x:c r="T1296" s="141" t="n">
        <x:f>N1296*S1296</x:f>
        <x:v>300</x:v>
      </x:c>
      <x:c r="U1296" s="139" t="str">
        <x:v>Source Valid</x:v>
      </x:c>
      <x:c r="V1296" s="139" t="str">
        <x:v>High</x:v>
      </x:c>
      <x:c r="W1296" s="147" t="str">
        <x:v>Source wholesale and buying prices retained</x:v>
      </x:c>
      <x:c r="X1296" s="139" t="str">
        <x:v>Ready</x:v>
      </x:c>
      <x:c r="Y1296" s="144" t="b">
        <x:v>1</x:v>
      </x:c>
      <x:c r="Z1296" s="139" t="str">
        <x:v>WS RATES.pdf</x:v>
      </x:c>
      <x:c r="AA1296" s="139" t="n">
        <x:v>36</x:v>
      </x:c>
      <x:c r="AB1296" s="139" t="n">
        <x:v>36</x:v>
      </x:c>
      <x:c r="AC1296" s="139" t="str">
        <x:v>MR 12 DAIRY</x:v>
      </x:c>
      <x:c r="AD1296" s="145" t="n">
        <x:v>420</x:v>
      </x:c>
      <x:c r="AE1296" s="147" t="str">
        <x:v>Merged across PDFs — Exact/source-linked match</x:v>
      </x:c>
      <x:c r="AF1296" s="147" t="str">
        <x:v>Exact WS RATES.pdf name</x:v>
      </x:c>
      <x:c r="AG1296" s="147" t="str">
        <x:v>Exact WS RATES.pdf category</x:v>
      </x:c>
      <x:c r="AH1296" s="139" t="str">
        <x:v>WS-RATES:36:36</x:v>
      </x:c>
      <x:c r="AI1296" s="146"/>
      <x:c r="AJ1296" s="146"/>
      <x:c r="AK1296" s="146"/>
      <x:c r="AL1296" s="146"/>
      <x:c r="AM1296" s="146"/>
      <x:c r="AN1296" s="147" t="str"/>
    </x:row>
    <x:row r="1297">
      <x:c r="A1297" s="139" t="str">
        <x:v>RS-001296</x:v>
      </x:c>
      <x:c r="B1297" s="147" t="str">
        <x:v>MK 8 DAIRY</x:v>
      </x:c>
      <x:c r="C1297" s="139" t="str">
        <x:v>DIARIES</x:v>
      </x:c>
      <x:c r="D1297" s="139" t="str">
        <x:v>Both</x:v>
      </x:c>
      <x:c r="E1297" s="147" t="str">
        <x:v>From initial classified workbook</x:v>
      </x:c>
      <x:c r="F1297" s="139" t="str">
        <x:v>Piece</x:v>
      </x:c>
      <x:c r="G1297" s="139"/>
      <x:c r="H1297" s="139" t="str">
        <x:v>Not stated</x:v>
      </x:c>
      <x:c r="I1297" s="139" t="str">
        <x:v>PKR</x:v>
      </x:c>
      <x:c r="J1297" s="140" t="n">
        <x:v>420</x:v>
      </x:c>
      <x:c r="K1297" s="140" t="n">
        <x:v>395</x:v>
      </x:c>
      <x:c r="L1297" s="140" t="n">
        <x:v>420</x:v>
      </x:c>
      <x:c r="M1297" s="140" t="n">
        <x:v>395</x:v>
      </x:c>
      <x:c r="N1297" s="141" t="n">
        <x:f>L1297-M1297</x:f>
        <x:v>25</x:v>
      </x:c>
      <x:c r="O1297" s="142" t="n">
        <x:f>IF(L1297&gt;0,N1297/L1297,"")</x:f>
        <x:v>0.05952380952380952</x:v>
      </x:c>
      <x:c r="P1297" s="142" t="n">
        <x:f>IF(M1297&gt;0,N1297/M1297,"")</x:f>
        <x:v>0.06329113924050633</x:v>
      </x:c>
      <x:c r="Q1297" s="141" t="n">
        <x:f>ROUND(L1297*(1+'Assumptions'!$B$7)/'Assumptions'!$B$9,0)*'Assumptions'!$B$9</x:f>
        <x:v>460</x:v>
      </x:c>
      <x:c r="R1297" s="141" t="n">
        <x:f>Q1297-M1297</x:f>
        <x:v>65</x:v>
      </x:c>
      <x:c r="S1297" s="143" t="n">
        <x:f>'Assumptions'!$B$8</x:f>
        <x:v>12</x:v>
      </x:c>
      <x:c r="T1297" s="141" t="n">
        <x:f>N1297*S1297</x:f>
        <x:v>300</x:v>
      </x:c>
      <x:c r="U1297" s="139" t="str">
        <x:v>Source Valid</x:v>
      </x:c>
      <x:c r="V1297" s="139" t="str">
        <x:v>High</x:v>
      </x:c>
      <x:c r="W1297" s="147" t="str">
        <x:v>Source wholesale and buying prices retained</x:v>
      </x:c>
      <x:c r="X1297" s="139" t="str">
        <x:v>Ready</x:v>
      </x:c>
      <x:c r="Y1297" s="144" t="b">
        <x:v>1</x:v>
      </x:c>
      <x:c r="Z1297" s="139" t="str">
        <x:v>WS RATES.pdf</x:v>
      </x:c>
      <x:c r="AA1297" s="139" t="n">
        <x:v>36</x:v>
      </x:c>
      <x:c r="AB1297" s="139" t="n">
        <x:v>37</x:v>
      </x:c>
      <x:c r="AC1297" s="139" t="str">
        <x:v>MK 8 DAIRY</x:v>
      </x:c>
      <x:c r="AD1297" s="145" t="n">
        <x:v>420</x:v>
      </x:c>
      <x:c r="AE1297" s="147" t="str">
        <x:v>Merged across PDFs — Exact/source-linked match</x:v>
      </x:c>
      <x:c r="AF1297" s="147" t="str">
        <x:v>Exact WS RATES.pdf name</x:v>
      </x:c>
      <x:c r="AG1297" s="147" t="str">
        <x:v>Exact WS RATES.pdf category</x:v>
      </x:c>
      <x:c r="AH1297" s="139" t="str">
        <x:v>WS-RATES:36:37</x:v>
      </x:c>
      <x:c r="AI1297" s="146"/>
      <x:c r="AJ1297" s="146"/>
      <x:c r="AK1297" s="146"/>
      <x:c r="AL1297" s="146"/>
      <x:c r="AM1297" s="146"/>
      <x:c r="AN1297" s="147" t="str"/>
    </x:row>
    <x:row r="1298">
      <x:c r="A1298" s="139" t="str">
        <x:v>RS-001297</x:v>
      </x:c>
      <x:c r="B1298" s="147" t="str">
        <x:v>MR 14 DAIRY</x:v>
      </x:c>
      <x:c r="C1298" s="139" t="str">
        <x:v>DIARIES</x:v>
      </x:c>
      <x:c r="D1298" s="139" t="str">
        <x:v>Both</x:v>
      </x:c>
      <x:c r="E1298" s="147" t="str">
        <x:v>From initial classified workbook</x:v>
      </x:c>
      <x:c r="F1298" s="139" t="str">
        <x:v>Piece</x:v>
      </x:c>
      <x:c r="G1298" s="139"/>
      <x:c r="H1298" s="139" t="str">
        <x:v>Not stated</x:v>
      </x:c>
      <x:c r="I1298" s="139" t="str">
        <x:v>PKR</x:v>
      </x:c>
      <x:c r="J1298" s="140" t="n">
        <x:v>400</x:v>
      </x:c>
      <x:c r="K1298" s="140" t="n">
        <x:v>375</x:v>
      </x:c>
      <x:c r="L1298" s="140" t="n">
        <x:v>400</x:v>
      </x:c>
      <x:c r="M1298" s="140" t="n">
        <x:v>375</x:v>
      </x:c>
      <x:c r="N1298" s="141" t="n">
        <x:f>L1298-M1298</x:f>
        <x:v>25</x:v>
      </x:c>
      <x:c r="O1298" s="142" t="n">
        <x:f>IF(L1298&gt;0,N1298/L1298,"")</x:f>
        <x:v>0.0625</x:v>
      </x:c>
      <x:c r="P1298" s="142" t="n">
        <x:f>IF(M1298&gt;0,N1298/M1298,"")</x:f>
        <x:v>0.06666666666666667</x:v>
      </x:c>
      <x:c r="Q1298" s="141" t="n">
        <x:f>ROUND(L1298*(1+'Assumptions'!$B$7)/'Assumptions'!$B$9,0)*'Assumptions'!$B$9</x:f>
        <x:v>440</x:v>
      </x:c>
      <x:c r="R1298" s="141" t="n">
        <x:f>Q1298-M1298</x:f>
        <x:v>65</x:v>
      </x:c>
      <x:c r="S1298" s="143" t="n">
        <x:f>'Assumptions'!$B$8</x:f>
        <x:v>12</x:v>
      </x:c>
      <x:c r="T1298" s="141" t="n">
        <x:f>N1298*S1298</x:f>
        <x:v>300</x:v>
      </x:c>
      <x:c r="U1298" s="139" t="str">
        <x:v>Source Valid</x:v>
      </x:c>
      <x:c r="V1298" s="139" t="str">
        <x:v>High</x:v>
      </x:c>
      <x:c r="W1298" s="147" t="str">
        <x:v>Source wholesale and buying prices retained</x:v>
      </x:c>
      <x:c r="X1298" s="139" t="str">
        <x:v>Ready</x:v>
      </x:c>
      <x:c r="Y1298" s="144" t="b">
        <x:v>1</x:v>
      </x:c>
      <x:c r="Z1298" s="139" t="str">
        <x:v>WS RATES.pdf</x:v>
      </x:c>
      <x:c r="AA1298" s="139" t="n">
        <x:v>37</x:v>
      </x:c>
      <x:c r="AB1298" s="139" t="n">
        <x:v>2</x:v>
      </x:c>
      <x:c r="AC1298" s="139" t="str">
        <x:v>MR 14 DAIRY</x:v>
      </x:c>
      <x:c r="AD1298" s="145" t="n">
        <x:v>400</x:v>
      </x:c>
      <x:c r="AE1298" s="147" t="str">
        <x:v>Merged across PDFs — Exact/source-linked match</x:v>
      </x:c>
      <x:c r="AF1298" s="147" t="str">
        <x:v>Exact WS RATES.pdf name</x:v>
      </x:c>
      <x:c r="AG1298" s="147" t="str">
        <x:v>Exact WS RATES.pdf category</x:v>
      </x:c>
      <x:c r="AH1298" s="139" t="str">
        <x:v>WS-RATES:37:2</x:v>
      </x:c>
      <x:c r="AI1298" s="146"/>
      <x:c r="AJ1298" s="146"/>
      <x:c r="AK1298" s="146"/>
      <x:c r="AL1298" s="146"/>
      <x:c r="AM1298" s="146"/>
      <x:c r="AN1298" s="147" t="str"/>
    </x:row>
    <x:row r="1299">
      <x:c r="A1299" s="139" t="str">
        <x:v>RS-001298</x:v>
      </x:c>
      <x:c r="B1299" s="147" t="str">
        <x:v>MR 25 DAIRY</x:v>
      </x:c>
      <x:c r="C1299" s="139" t="str">
        <x:v>DIARIES</x:v>
      </x:c>
      <x:c r="D1299" s="139" t="str">
        <x:v>Both</x:v>
      </x:c>
      <x:c r="E1299" s="147" t="str">
        <x:v>From initial classified workbook</x:v>
      </x:c>
      <x:c r="F1299" s="139" t="str">
        <x:v>Piece</x:v>
      </x:c>
      <x:c r="G1299" s="139"/>
      <x:c r="H1299" s="139" t="str">
        <x:v>Not stated</x:v>
      </x:c>
      <x:c r="I1299" s="139" t="str">
        <x:v>PKR</x:v>
      </x:c>
      <x:c r="J1299" s="140" t="n">
        <x:v>380</x:v>
      </x:c>
      <x:c r="K1299" s="140" t="n">
        <x:v>355</x:v>
      </x:c>
      <x:c r="L1299" s="140" t="n">
        <x:v>380</x:v>
      </x:c>
      <x:c r="M1299" s="140" t="n">
        <x:v>355</x:v>
      </x:c>
      <x:c r="N1299" s="141" t="n">
        <x:f>L1299-M1299</x:f>
        <x:v>25</x:v>
      </x:c>
      <x:c r="O1299" s="142" t="n">
        <x:f>IF(L1299&gt;0,N1299/L1299,"")</x:f>
        <x:v>0.06578947368421052</x:v>
      </x:c>
      <x:c r="P1299" s="142" t="n">
        <x:f>IF(M1299&gt;0,N1299/M1299,"")</x:f>
        <x:v>0.07042253521126761</x:v>
      </x:c>
      <x:c r="Q1299" s="141" t="n">
        <x:f>ROUND(L1299*(1+'Assumptions'!$B$7)/'Assumptions'!$B$9,0)*'Assumptions'!$B$9</x:f>
        <x:v>420</x:v>
      </x:c>
      <x:c r="R1299" s="141" t="n">
        <x:f>Q1299-M1299</x:f>
        <x:v>65</x:v>
      </x:c>
      <x:c r="S1299" s="143" t="n">
        <x:f>'Assumptions'!$B$8</x:f>
        <x:v>12</x:v>
      </x:c>
      <x:c r="T1299" s="141" t="n">
        <x:f>N1299*S1299</x:f>
        <x:v>300</x:v>
      </x:c>
      <x:c r="U1299" s="139" t="str">
        <x:v>Source Valid</x:v>
      </x:c>
      <x:c r="V1299" s="139" t="str">
        <x:v>High</x:v>
      </x:c>
      <x:c r="W1299" s="147" t="str">
        <x:v>Source wholesale and buying prices retained</x:v>
      </x:c>
      <x:c r="X1299" s="139" t="str">
        <x:v>Ready</x:v>
      </x:c>
      <x:c r="Y1299" s="144" t="b">
        <x:v>1</x:v>
      </x:c>
      <x:c r="Z1299" s="139" t="str">
        <x:v>WS RATES.pdf</x:v>
      </x:c>
      <x:c r="AA1299" s="139" t="n">
        <x:v>37</x:v>
      </x:c>
      <x:c r="AB1299" s="139" t="n">
        <x:v>3</x:v>
      </x:c>
      <x:c r="AC1299" s="139" t="str">
        <x:v>MR 25 DAIRY</x:v>
      </x:c>
      <x:c r="AD1299" s="145" t="n">
        <x:v>380</x:v>
      </x:c>
      <x:c r="AE1299" s="147" t="str">
        <x:v>Merged across PDFs — Exact/source-linked match</x:v>
      </x:c>
      <x:c r="AF1299" s="147" t="str">
        <x:v>Exact WS RATES.pdf name</x:v>
      </x:c>
      <x:c r="AG1299" s="147" t="str">
        <x:v>Exact WS RATES.pdf category</x:v>
      </x:c>
      <x:c r="AH1299" s="139" t="str">
        <x:v>WS-RATES:37:3</x:v>
      </x:c>
      <x:c r="AI1299" s="146"/>
      <x:c r="AJ1299" s="146"/>
      <x:c r="AK1299" s="146"/>
      <x:c r="AL1299" s="146"/>
      <x:c r="AM1299" s="146"/>
      <x:c r="AN1299" s="147" t="str"/>
    </x:row>
    <x:row r="1300">
      <x:c r="A1300" s="139" t="str">
        <x:v>RS-001299</x:v>
      </x:c>
      <x:c r="B1300" s="147" t="str">
        <x:v>MK 5 DAIRY</x:v>
      </x:c>
      <x:c r="C1300" s="139" t="str">
        <x:v>DIARIES</x:v>
      </x:c>
      <x:c r="D1300" s="139" t="str">
        <x:v>Both</x:v>
      </x:c>
      <x:c r="E1300" s="147" t="str">
        <x:v>From initial classified workbook</x:v>
      </x:c>
      <x:c r="F1300" s="139" t="str">
        <x:v>Piece</x:v>
      </x:c>
      <x:c r="G1300" s="139"/>
      <x:c r="H1300" s="139" t="str">
        <x:v>Not stated</x:v>
      </x:c>
      <x:c r="I1300" s="139" t="str">
        <x:v>PKR</x:v>
      </x:c>
      <x:c r="J1300" s="140" t="n">
        <x:v>300</x:v>
      </x:c>
      <x:c r="K1300" s="140" t="n">
        <x:v>1418.99416909621</x:v>
      </x:c>
      <x:c r="L1300" s="140" t="n">
        <x:v>300</x:v>
      </x:c>
      <x:c r="M1300" s="140" t="n">
        <x:v>270</x:v>
      </x:c>
      <x:c r="N1300" s="141" t="n">
        <x:f>L1300-M1300</x:f>
        <x:v>30</x:v>
      </x:c>
      <x:c r="O1300" s="142" t="n">
        <x:f>IF(L1300&gt;0,N1300/L1300,"")</x:f>
        <x:v>0.1</x:v>
      </x:c>
      <x:c r="P1300" s="142" t="n">
        <x:f>IF(M1300&gt;0,N1300/M1300,"")</x:f>
        <x:v>0.1111111111111111</x:v>
      </x:c>
      <x:c r="Q1300" s="141" t="n">
        <x:f>ROUND(L1300*(1+'Assumptions'!$B$7)/'Assumptions'!$B$9,0)*'Assumptions'!$B$9</x:f>
        <x:v>330</x:v>
      </x:c>
      <x:c r="R1300" s="141" t="n">
        <x:f>Q1300-M1300</x:f>
        <x:v>60</x:v>
      </x:c>
      <x:c r="S1300" s="143" t="n">
        <x:f>'Assumptions'!$B$8</x:f>
        <x:v>12</x:v>
      </x:c>
      <x:c r="T1300" s="141" t="n">
        <x:f>N1300*S1300</x:f>
        <x:v>360</x:v>
      </x:c>
      <x:c r="U1300" s="139" t="str">
        <x:v>Corrected Buying</x:v>
      </x:c>
      <x:c r="V1300" s="139" t="str">
        <x:v>Mock correction</x:v>
      </x:c>
      <x:c r="W1300" s="147" t="str">
        <x:v>Buying price exceeded wholesale by at least 50%; replaced using category median margin</x:v>
      </x:c>
      <x:c r="X1300" s="139" t="str">
        <x:v>Ready with Mock Price</x:v>
      </x:c>
      <x:c r="Y1300" s="144" t="b">
        <x:v>1</x:v>
      </x:c>
      <x:c r="Z1300" s="139" t="str">
        <x:v>WS RATES.pdf</x:v>
      </x:c>
      <x:c r="AA1300" s="139" t="n">
        <x:v>37</x:v>
      </x:c>
      <x:c r="AB1300" s="139" t="n">
        <x:v>4</x:v>
      </x:c>
      <x:c r="AC1300" s="139" t="str">
        <x:v>MK 5 DAIRY</x:v>
      </x:c>
      <x:c r="AD1300" s="145" t="n">
        <x:v>300</x:v>
      </x:c>
      <x:c r="AE1300" s="147" t="str">
        <x:v>Merged across PDFs — Exact/source-linked match</x:v>
      </x:c>
      <x:c r="AF1300" s="147" t="str">
        <x:v>Exact WS RATES.pdf name</x:v>
      </x:c>
      <x:c r="AG1300" s="147" t="str">
        <x:v>Exact WS RATES.pdf category</x:v>
      </x:c>
      <x:c r="AH1300" s="139" t="str">
        <x:v>WS-RATES:37:4</x:v>
      </x:c>
      <x:c r="AI1300" s="146"/>
      <x:c r="AJ1300" s="146"/>
      <x:c r="AK1300" s="146"/>
      <x:c r="AL1300" s="146"/>
      <x:c r="AM1300" s="146"/>
      <x:c r="AN1300" s="147" t="str">
        <x:v>Buying price exceeded wholesale by at least 50%; replaced using category median margin</x:v>
      </x:c>
    </x:row>
    <x:row r="1301">
      <x:c r="A1301" s="139" t="str">
        <x:v>RS-001300</x:v>
      </x:c>
      <x:c r="B1301" s="147" t="str">
        <x:v>ZIGZAG SCISSOR</x:v>
      </x:c>
      <x:c r="C1301" s="139" t="str">
        <x:v>SCISSOR</x:v>
      </x:c>
      <x:c r="D1301" s="139" t="str">
        <x:v>Both</x:v>
      </x:c>
      <x:c r="E1301" s="147" t="str">
        <x:v>From initial classified workbook</x:v>
      </x:c>
      <x:c r="F1301" s="139" t="str">
        <x:v>Piece</x:v>
      </x:c>
      <x:c r="G1301" s="139"/>
      <x:c r="H1301" s="139" t="str">
        <x:v>Not stated</x:v>
      </x:c>
      <x:c r="I1301" s="139" t="str">
        <x:v>PKR</x:v>
      </x:c>
      <x:c r="J1301" s="140" t="n">
        <x:v>800</x:v>
      </x:c>
      <x:c r="K1301" s="140" t="n">
        <x:v>780</x:v>
      </x:c>
      <x:c r="L1301" s="140" t="n">
        <x:v>800</x:v>
      </x:c>
      <x:c r="M1301" s="140" t="n">
        <x:v>780</x:v>
      </x:c>
      <x:c r="N1301" s="141" t="n">
        <x:f>L1301-M1301</x:f>
        <x:v>20</x:v>
      </x:c>
      <x:c r="O1301" s="142" t="n">
        <x:f>IF(L1301&gt;0,N1301/L1301,"")</x:f>
        <x:v>0.025</x:v>
      </x:c>
      <x:c r="P1301" s="142" t="n">
        <x:f>IF(M1301&gt;0,N1301/M1301,"")</x:f>
        <x:v>0.02564102564102564</x:v>
      </x:c>
      <x:c r="Q1301" s="141" t="n">
        <x:f>ROUND(L1301*(1+'Assumptions'!$B$7)/'Assumptions'!$B$9,0)*'Assumptions'!$B$9</x:f>
        <x:v>880</x:v>
      </x:c>
      <x:c r="R1301" s="141" t="n">
        <x:f>Q1301-M1301</x:f>
        <x:v>100</x:v>
      </x:c>
      <x:c r="S1301" s="143" t="n">
        <x:f>'Assumptions'!$B$8</x:f>
        <x:v>12</x:v>
      </x:c>
      <x:c r="T1301" s="141" t="n">
        <x:f>N1301*S1301</x:f>
        <x:v>240</x:v>
      </x:c>
      <x:c r="U1301" s="139" t="str">
        <x:v>Source Valid</x:v>
      </x:c>
      <x:c r="V1301" s="139" t="str">
        <x:v>High</x:v>
      </x:c>
      <x:c r="W1301" s="147" t="str">
        <x:v>Source wholesale and buying prices retained</x:v>
      </x:c>
      <x:c r="X1301" s="139" t="str">
        <x:v>Ready</x:v>
      </x:c>
      <x:c r="Y1301" s="144" t="b">
        <x:v>1</x:v>
      </x:c>
      <x:c r="Z1301" s="139" t="str">
        <x:v>WS RATES.pdf</x:v>
      </x:c>
      <x:c r="AA1301" s="139" t="n">
        <x:v>37</x:v>
      </x:c>
      <x:c r="AB1301" s="139" t="n">
        <x:v>5</x:v>
      </x:c>
      <x:c r="AC1301" s="139" t="str">
        <x:v>ZIGZAG SCISSOR</x:v>
      </x:c>
      <x:c r="AD1301" s="145" t="n">
        <x:v>800</x:v>
      </x:c>
      <x:c r="AE1301" s="147" t="str">
        <x:v>Merged across PDFs — Exact/source-linked match</x:v>
      </x:c>
      <x:c r="AF1301" s="147" t="str">
        <x:v>Exact WS RATES.pdf name</x:v>
      </x:c>
      <x:c r="AG1301" s="147" t="str">
        <x:v>Exact WS RATES.pdf category</x:v>
      </x:c>
      <x:c r="AH1301" s="139" t="str">
        <x:v>WS-RATES:37:5</x:v>
      </x:c>
      <x:c r="AI1301" s="146"/>
      <x:c r="AJ1301" s="146"/>
      <x:c r="AK1301" s="146"/>
      <x:c r="AL1301" s="146"/>
      <x:c r="AM1301" s="146"/>
      <x:c r="AN1301" s="147" t="str"/>
    </x:row>
    <x:row r="1302">
      <x:c r="A1302" s="139" t="str">
        <x:v>RS-001301</x:v>
      </x:c>
      <x:c r="B1302" s="147" t="str">
        <x:v>MC 30 DAIRY</x:v>
      </x:c>
      <x:c r="C1302" s="139" t="str">
        <x:v>DIARIES</x:v>
      </x:c>
      <x:c r="D1302" s="139" t="str">
        <x:v>Both</x:v>
      </x:c>
      <x:c r="E1302" s="147" t="str">
        <x:v>From initial classified workbook</x:v>
      </x:c>
      <x:c r="F1302" s="139" t="str">
        <x:v>Piece</x:v>
      </x:c>
      <x:c r="G1302" s="139"/>
      <x:c r="H1302" s="139" t="str">
        <x:v>Not stated</x:v>
      </x:c>
      <x:c r="I1302" s="139" t="str">
        <x:v>PKR</x:v>
      </x:c>
      <x:c r="J1302" s="140" t="n">
        <x:v>450</x:v>
      </x:c>
      <x:c r="K1302" s="140" t="n">
        <x:v>406.28</x:v>
      </x:c>
      <x:c r="L1302" s="140" t="n">
        <x:v>450</x:v>
      </x:c>
      <x:c r="M1302" s="140" t="n">
        <x:v>406.28</x:v>
      </x:c>
      <x:c r="N1302" s="141" t="n">
        <x:f>L1302-M1302</x:f>
        <x:v>43.72000000000003</x:v>
      </x:c>
      <x:c r="O1302" s="142" t="n">
        <x:f>IF(L1302&gt;0,N1302/L1302,"")</x:f>
        <x:v>0.09715555555555562</x:v>
      </x:c>
      <x:c r="P1302" s="142" t="n">
        <x:f>IF(M1302&gt;0,N1302/M1302,"")</x:f>
        <x:v>0.10761051491582167</x:v>
      </x:c>
      <x:c r="Q1302" s="141" t="n">
        <x:f>ROUND(L1302*(1+'Assumptions'!$B$7)/'Assumptions'!$B$9,0)*'Assumptions'!$B$9</x:f>
        <x:v>495</x:v>
      </x:c>
      <x:c r="R1302" s="141" t="n">
        <x:f>Q1302-M1302</x:f>
        <x:v>88.72000000000003</x:v>
      </x:c>
      <x:c r="S1302" s="143" t="n">
        <x:f>'Assumptions'!$B$8</x:f>
        <x:v>12</x:v>
      </x:c>
      <x:c r="T1302" s="141" t="n">
        <x:f>N1302*S1302</x:f>
        <x:v>524.6400000000003</x:v>
      </x:c>
      <x:c r="U1302" s="139" t="str">
        <x:v>Source Valid</x:v>
      </x:c>
      <x:c r="V1302" s="139" t="str">
        <x:v>High</x:v>
      </x:c>
      <x:c r="W1302" s="147" t="str">
        <x:v>Source wholesale and buying prices retained</x:v>
      </x:c>
      <x:c r="X1302" s="139" t="str">
        <x:v>Ready</x:v>
      </x:c>
      <x:c r="Y1302" s="144" t="b">
        <x:v>1</x:v>
      </x:c>
      <x:c r="Z1302" s="139" t="str">
        <x:v>WS RATES.pdf</x:v>
      </x:c>
      <x:c r="AA1302" s="139" t="n">
        <x:v>37</x:v>
      </x:c>
      <x:c r="AB1302" s="139" t="n">
        <x:v>6</x:v>
      </x:c>
      <x:c r="AC1302" s="139" t="str">
        <x:v>MC 30 DAIRY</x:v>
      </x:c>
      <x:c r="AD1302" s="145" t="n">
        <x:v>450</x:v>
      </x:c>
      <x:c r="AE1302" s="147" t="str">
        <x:v>Merged across PDFs — Exact/source-linked match</x:v>
      </x:c>
      <x:c r="AF1302" s="147" t="str">
        <x:v>Exact WS RATES.pdf name</x:v>
      </x:c>
      <x:c r="AG1302" s="147" t="str">
        <x:v>Exact WS RATES.pdf category</x:v>
      </x:c>
      <x:c r="AH1302" s="139" t="str">
        <x:v>WS-RATES:37:6</x:v>
      </x:c>
      <x:c r="AI1302" s="146"/>
      <x:c r="AJ1302" s="146"/>
      <x:c r="AK1302" s="146"/>
      <x:c r="AL1302" s="146"/>
      <x:c r="AM1302" s="146"/>
      <x:c r="AN1302" s="147" t="str"/>
    </x:row>
    <x:row r="1303">
      <x:c r="A1303" s="139" t="str">
        <x:v>RS-001302</x:v>
      </x:c>
      <x:c r="B1303" s="147" t="str">
        <x:v>LK 12 DAIRY</x:v>
      </x:c>
      <x:c r="C1303" s="139" t="str">
        <x:v>DIARIES</x:v>
      </x:c>
      <x:c r="D1303" s="139" t="str">
        <x:v>Both</x:v>
      </x:c>
      <x:c r="E1303" s="147" t="str">
        <x:v>From initial classified workbook</x:v>
      </x:c>
      <x:c r="F1303" s="139" t="str">
        <x:v>Piece</x:v>
      </x:c>
      <x:c r="G1303" s="139"/>
      <x:c r="H1303" s="139" t="str">
        <x:v>Not stated</x:v>
      </x:c>
      <x:c r="I1303" s="139" t="str">
        <x:v>PKR</x:v>
      </x:c>
      <x:c r="J1303" s="140" t="n">
        <x:v>590</x:v>
      </x:c>
      <x:c r="K1303" s="140" t="n">
        <x:v>565</x:v>
      </x:c>
      <x:c r="L1303" s="140" t="n">
        <x:v>590</x:v>
      </x:c>
      <x:c r="M1303" s="140" t="n">
        <x:v>565</x:v>
      </x:c>
      <x:c r="N1303" s="141" t="n">
        <x:f>L1303-M1303</x:f>
        <x:v>25</x:v>
      </x:c>
      <x:c r="O1303" s="142" t="n">
        <x:f>IF(L1303&gt;0,N1303/L1303,"")</x:f>
        <x:v>0.0423728813559322</x:v>
      </x:c>
      <x:c r="P1303" s="142" t="n">
        <x:f>IF(M1303&gt;0,N1303/M1303,"")</x:f>
        <x:v>0.04424778761061947</x:v>
      </x:c>
      <x:c r="Q1303" s="141" t="n">
        <x:f>ROUND(L1303*(1+'Assumptions'!$B$7)/'Assumptions'!$B$9,0)*'Assumptions'!$B$9</x:f>
        <x:v>650</x:v>
      </x:c>
      <x:c r="R1303" s="141" t="n">
        <x:f>Q1303-M1303</x:f>
        <x:v>85</x:v>
      </x:c>
      <x:c r="S1303" s="143" t="n">
        <x:f>'Assumptions'!$B$8</x:f>
        <x:v>12</x:v>
      </x:c>
      <x:c r="T1303" s="141" t="n">
        <x:f>N1303*S1303</x:f>
        <x:v>300</x:v>
      </x:c>
      <x:c r="U1303" s="139" t="str">
        <x:v>Source Valid</x:v>
      </x:c>
      <x:c r="V1303" s="139" t="str">
        <x:v>High</x:v>
      </x:c>
      <x:c r="W1303" s="147" t="str">
        <x:v>Source wholesale and buying prices retained</x:v>
      </x:c>
      <x:c r="X1303" s="139" t="str">
        <x:v>Ready</x:v>
      </x:c>
      <x:c r="Y1303" s="144" t="b">
        <x:v>1</x:v>
      </x:c>
      <x:c r="Z1303" s="139" t="str">
        <x:v>WS RATES.pdf</x:v>
      </x:c>
      <x:c r="AA1303" s="139" t="n">
        <x:v>37</x:v>
      </x:c>
      <x:c r="AB1303" s="139" t="n">
        <x:v>7</x:v>
      </x:c>
      <x:c r="AC1303" s="139" t="str">
        <x:v>LK 12 DAIRY</x:v>
      </x:c>
      <x:c r="AD1303" s="145" t="n">
        <x:v>590</x:v>
      </x:c>
      <x:c r="AE1303" s="147" t="str">
        <x:v>Merged across PDFs — Exact/source-linked match</x:v>
      </x:c>
      <x:c r="AF1303" s="147" t="str">
        <x:v>Exact WS RATES.pdf name</x:v>
      </x:c>
      <x:c r="AG1303" s="147" t="str">
        <x:v>Exact WS RATES.pdf category</x:v>
      </x:c>
      <x:c r="AH1303" s="139" t="str">
        <x:v>WS-RATES:37:7</x:v>
      </x:c>
      <x:c r="AI1303" s="146"/>
      <x:c r="AJ1303" s="146"/>
      <x:c r="AK1303" s="146"/>
      <x:c r="AL1303" s="146"/>
      <x:c r="AM1303" s="146"/>
      <x:c r="AN1303" s="147" t="str"/>
    </x:row>
    <x:row r="1304">
      <x:c r="A1304" s="139" t="str">
        <x:v>RS-001303</x:v>
      </x:c>
      <x:c r="B1304" s="147" t="str">
        <x:v>720 NUMBER SCISSOR</x:v>
      </x:c>
      <x:c r="C1304" s="139" t="str">
        <x:v>SCISSOR</x:v>
      </x:c>
      <x:c r="D1304" s="139" t="str">
        <x:v>Both</x:v>
      </x:c>
      <x:c r="E1304" s="147" t="str">
        <x:v>From initial classified workbook</x:v>
      </x:c>
      <x:c r="F1304" s="139" t="str">
        <x:v>Piece</x:v>
      </x:c>
      <x:c r="G1304" s="139"/>
      <x:c r="H1304" s="139" t="str">
        <x:v>Not stated</x:v>
      </x:c>
      <x:c r="I1304" s="139" t="str">
        <x:v>PKR</x:v>
      </x:c>
      <x:c r="J1304" s="140" t="n">
        <x:v>720</x:v>
      </x:c>
      <x:c r="K1304" s="140" t="n">
        <x:v>680</x:v>
      </x:c>
      <x:c r="L1304" s="140" t="n">
        <x:v>720</x:v>
      </x:c>
      <x:c r="M1304" s="140" t="n">
        <x:v>680</x:v>
      </x:c>
      <x:c r="N1304" s="141" t="n">
        <x:f>L1304-M1304</x:f>
        <x:v>40</x:v>
      </x:c>
      <x:c r="O1304" s="142" t="n">
        <x:f>IF(L1304&gt;0,N1304/L1304,"")</x:f>
        <x:v>0.05555555555555555</x:v>
      </x:c>
      <x:c r="P1304" s="142" t="n">
        <x:f>IF(M1304&gt;0,N1304/M1304,"")</x:f>
        <x:v>0.058823529411764705</x:v>
      </x:c>
      <x:c r="Q1304" s="141" t="n">
        <x:f>ROUND(L1304*(1+'Assumptions'!$B$7)/'Assumptions'!$B$9,0)*'Assumptions'!$B$9</x:f>
        <x:v>790</x:v>
      </x:c>
      <x:c r="R1304" s="141" t="n">
        <x:f>Q1304-M1304</x:f>
        <x:v>110</x:v>
      </x:c>
      <x:c r="S1304" s="143" t="n">
        <x:f>'Assumptions'!$B$8</x:f>
        <x:v>12</x:v>
      </x:c>
      <x:c r="T1304" s="141" t="n">
        <x:f>N1304*S1304</x:f>
        <x:v>480</x:v>
      </x:c>
      <x:c r="U1304" s="139" t="str">
        <x:v>Source Valid</x:v>
      </x:c>
      <x:c r="V1304" s="139" t="str">
        <x:v>High</x:v>
      </x:c>
      <x:c r="W1304" s="147" t="str">
        <x:v>Source wholesale and buying prices retained</x:v>
      </x:c>
      <x:c r="X1304" s="139" t="str">
        <x:v>Ready</x:v>
      </x:c>
      <x:c r="Y1304" s="144" t="b">
        <x:v>1</x:v>
      </x:c>
      <x:c r="Z1304" s="139" t="str">
        <x:v>WS RATES.pdf</x:v>
      </x:c>
      <x:c r="AA1304" s="139" t="n">
        <x:v>37</x:v>
      </x:c>
      <x:c r="AB1304" s="139" t="n">
        <x:v>8</x:v>
      </x:c>
      <x:c r="AC1304" s="139" t="str">
        <x:v>720 NUMBER SCISSOR</x:v>
      </x:c>
      <x:c r="AD1304" s="145" t="n">
        <x:v>720</x:v>
      </x:c>
      <x:c r="AE1304" s="147" t="str">
        <x:v>Merged across PDFs — Exact/source-linked match</x:v>
      </x:c>
      <x:c r="AF1304" s="147" t="str">
        <x:v>Exact WS RATES.pdf name</x:v>
      </x:c>
      <x:c r="AG1304" s="147" t="str">
        <x:v>Exact WS RATES.pdf category</x:v>
      </x:c>
      <x:c r="AH1304" s="139" t="str">
        <x:v>WS-RATES:37:8</x:v>
      </x:c>
      <x:c r="AI1304" s="146"/>
      <x:c r="AJ1304" s="146"/>
      <x:c r="AK1304" s="146"/>
      <x:c r="AL1304" s="146"/>
      <x:c r="AM1304" s="146"/>
      <x:c r="AN1304" s="147" t="str"/>
    </x:row>
    <x:row r="1305">
      <x:c r="A1305" s="139" t="str">
        <x:v>RS-001304</x:v>
      </x:c>
      <x:c r="B1305" s="147" t="str">
        <x:v>LK 10 DAIRY</x:v>
      </x:c>
      <x:c r="C1305" s="139" t="str">
        <x:v>DIARIES</x:v>
      </x:c>
      <x:c r="D1305" s="139" t="str">
        <x:v>Both</x:v>
      </x:c>
      <x:c r="E1305" s="147" t="str">
        <x:v>From initial classified workbook</x:v>
      </x:c>
      <x:c r="F1305" s="139" t="str">
        <x:v>Piece</x:v>
      </x:c>
      <x:c r="G1305" s="139"/>
      <x:c r="H1305" s="139" t="str">
        <x:v>Not stated</x:v>
      </x:c>
      <x:c r="I1305" s="139" t="str">
        <x:v>PKR</x:v>
      </x:c>
      <x:c r="J1305" s="140" t="n">
        <x:v>480</x:v>
      </x:c>
      <x:c r="K1305" s="140" t="n">
        <x:v>455</x:v>
      </x:c>
      <x:c r="L1305" s="140" t="n">
        <x:v>480</x:v>
      </x:c>
      <x:c r="M1305" s="140" t="n">
        <x:v>455</x:v>
      </x:c>
      <x:c r="N1305" s="141" t="n">
        <x:f>L1305-M1305</x:f>
        <x:v>25</x:v>
      </x:c>
      <x:c r="O1305" s="142" t="n">
        <x:f>IF(L1305&gt;0,N1305/L1305,"")</x:f>
        <x:v>0.052083333333333336</x:v>
      </x:c>
      <x:c r="P1305" s="142" t="n">
        <x:f>IF(M1305&gt;0,N1305/M1305,"")</x:f>
        <x:v>0.054945054945054944</x:v>
      </x:c>
      <x:c r="Q1305" s="141" t="n">
        <x:f>ROUND(L1305*(1+'Assumptions'!$B$7)/'Assumptions'!$B$9,0)*'Assumptions'!$B$9</x:f>
        <x:v>530</x:v>
      </x:c>
      <x:c r="R1305" s="141" t="n">
        <x:f>Q1305-M1305</x:f>
        <x:v>75</x:v>
      </x:c>
      <x:c r="S1305" s="143" t="n">
        <x:f>'Assumptions'!$B$8</x:f>
        <x:v>12</x:v>
      </x:c>
      <x:c r="T1305" s="141" t="n">
        <x:f>N1305*S1305</x:f>
        <x:v>300</x:v>
      </x:c>
      <x:c r="U1305" s="139" t="str">
        <x:v>Source Valid</x:v>
      </x:c>
      <x:c r="V1305" s="139" t="str">
        <x:v>High</x:v>
      </x:c>
      <x:c r="W1305" s="147" t="str">
        <x:v>Source wholesale and buying prices retained</x:v>
      </x:c>
      <x:c r="X1305" s="139" t="str">
        <x:v>Ready</x:v>
      </x:c>
      <x:c r="Y1305" s="144" t="b">
        <x:v>1</x:v>
      </x:c>
      <x:c r="Z1305" s="139" t="str">
        <x:v>WS RATES.pdf</x:v>
      </x:c>
      <x:c r="AA1305" s="139" t="n">
        <x:v>37</x:v>
      </x:c>
      <x:c r="AB1305" s="139" t="n">
        <x:v>9</x:v>
      </x:c>
      <x:c r="AC1305" s="139" t="str">
        <x:v>LK 10 DAIRY</x:v>
      </x:c>
      <x:c r="AD1305" s="145" t="n">
        <x:v>480</x:v>
      </x:c>
      <x:c r="AE1305" s="147" t="str">
        <x:v>Merged across PDFs — Exact/source-linked match</x:v>
      </x:c>
      <x:c r="AF1305" s="147" t="str">
        <x:v>Exact WS RATES.pdf name</x:v>
      </x:c>
      <x:c r="AG1305" s="147" t="str">
        <x:v>Exact WS RATES.pdf category</x:v>
      </x:c>
      <x:c r="AH1305" s="139" t="str">
        <x:v>WS-RATES:37:9</x:v>
      </x:c>
      <x:c r="AI1305" s="146"/>
      <x:c r="AJ1305" s="146"/>
      <x:c r="AK1305" s="146"/>
      <x:c r="AL1305" s="146"/>
      <x:c r="AM1305" s="146"/>
      <x:c r="AN1305" s="147" t="str"/>
    </x:row>
    <x:row r="1306">
      <x:c r="A1306" s="139" t="str">
        <x:v>RS-001305</x:v>
      </x:c>
      <x:c r="B1306" s="147" t="str">
        <x:v>THUMB PIN COLOUR FULL 40pcs</x:v>
      </x:c>
      <x:c r="C1306" s="139" t="str">
        <x:v>CHINA</x:v>
      </x:c>
      <x:c r="D1306" s="139" t="str">
        <x:v>Both</x:v>
      </x:c>
      <x:c r="E1306" s="147" t="str">
        <x:v>From initial classified workbook</x:v>
      </x:c>
      <x:c r="F1306" s="139" t="str">
        <x:v>Pack</x:v>
      </x:c>
      <x:c r="G1306" s="139" t="n">
        <x:v>40</x:v>
      </x:c>
      <x:c r="H1306" s="139" t="str">
        <x:v>Parsed from product name</x:v>
      </x:c>
      <x:c r="I1306" s="139" t="str">
        <x:v>PKR</x:v>
      </x:c>
      <x:c r="J1306" s="140" t="n">
        <x:v>60</x:v>
      </x:c>
      <x:c r="K1306" s="140" t="n">
        <x:v>50</x:v>
      </x:c>
      <x:c r="L1306" s="140" t="n">
        <x:v>60</x:v>
      </x:c>
      <x:c r="M1306" s="140" t="n">
        <x:v>50</x:v>
      </x:c>
      <x:c r="N1306" s="141" t="n">
        <x:f>L1306-M1306</x:f>
        <x:v>10</x:v>
      </x:c>
      <x:c r="O1306" s="142" t="n">
        <x:f>IF(L1306&gt;0,N1306/L1306,"")</x:f>
        <x:v>0.16666666666666666</x:v>
      </x:c>
      <x:c r="P1306" s="142" t="n">
        <x:f>IF(M1306&gt;0,N1306/M1306,"")</x:f>
        <x:v>0.2</x:v>
      </x:c>
      <x:c r="Q1306" s="141" t="n">
        <x:f>ROUND(L1306*(1+'Assumptions'!$B$7)/'Assumptions'!$B$9,0)*'Assumptions'!$B$9</x:f>
        <x:v>65</x:v>
      </x:c>
      <x:c r="R1306" s="141" t="n">
        <x:f>Q1306-M1306</x:f>
        <x:v>15</x:v>
      </x:c>
      <x:c r="S1306" s="143" t="n">
        <x:f>'Assumptions'!$B$8</x:f>
        <x:v>12</x:v>
      </x:c>
      <x:c r="T1306" s="141" t="n">
        <x:f>N1306*S1306</x:f>
        <x:v>120</x:v>
      </x:c>
      <x:c r="U1306" s="139" t="str">
        <x:v>Source Valid</x:v>
      </x:c>
      <x:c r="V1306" s="139" t="str">
        <x:v>High</x:v>
      </x:c>
      <x:c r="W1306" s="147" t="str">
        <x:v>Source wholesale and buying prices retained</x:v>
      </x:c>
      <x:c r="X1306" s="139" t="str">
        <x:v>Ready</x:v>
      </x:c>
      <x:c r="Y1306" s="144" t="b">
        <x:v>1</x:v>
      </x:c>
      <x:c r="Z1306" s="139" t="str">
        <x:v>WS RATES.pdf</x:v>
      </x:c>
      <x:c r="AA1306" s="139" t="n">
        <x:v>37</x:v>
      </x:c>
      <x:c r="AB1306" s="139" t="n">
        <x:v>10</x:v>
      </x:c>
      <x:c r="AC1306" s="139" t="str">
        <x:v>THUMB PIN COLOUR FULL 4</x:v>
      </x:c>
      <x:c r="AD1306" s="145" t="n">
        <x:v>60</x:v>
      </x:c>
      <x:c r="AE1306" s="147" t="str">
        <x:v>Merged across PDFs — Truncated-name completion</x:v>
      </x:c>
      <x:c r="AF1306" s="147" t="str">
        <x:v>Completed/updated from WS RATES.pdf</x:v>
      </x:c>
      <x:c r="AG1306" s="147" t="str">
        <x:v>Exact WS RATES.pdf category</x:v>
      </x:c>
      <x:c r="AH1306" s="139" t="str">
        <x:v>WS-RATES:37:10</x:v>
      </x:c>
      <x:c r="AI1306" s="146"/>
      <x:c r="AJ1306" s="146"/>
      <x:c r="AK1306" s="146"/>
      <x:c r="AL1306" s="146"/>
      <x:c r="AM1306" s="146"/>
      <x:c r="AN1306" s="147" t="str"/>
    </x:row>
    <x:row r="1307">
      <x:c r="A1307" s="139" t="str">
        <x:v>RS-001306</x:v>
      </x:c>
      <x:c r="B1307" s="147" t="str">
        <x:v>LK 8 DAIRY</x:v>
      </x:c>
      <x:c r="C1307" s="139" t="str">
        <x:v>DIARIES</x:v>
      </x:c>
      <x:c r="D1307" s="139" t="str">
        <x:v>Both</x:v>
      </x:c>
      <x:c r="E1307" s="147" t="str">
        <x:v>From initial classified workbook</x:v>
      </x:c>
      <x:c r="F1307" s="139" t="str">
        <x:v>Piece</x:v>
      </x:c>
      <x:c r="G1307" s="139"/>
      <x:c r="H1307" s="139" t="str">
        <x:v>Not stated</x:v>
      </x:c>
      <x:c r="I1307" s="139" t="str">
        <x:v>PKR</x:v>
      </x:c>
      <x:c r="J1307" s="140" t="n">
        <x:v>400</x:v>
      </x:c>
      <x:c r="K1307" s="140" t="n">
        <x:v>275</x:v>
      </x:c>
      <x:c r="L1307" s="140" t="n">
        <x:v>400</x:v>
      </x:c>
      <x:c r="M1307" s="140" t="n">
        <x:v>275</x:v>
      </x:c>
      <x:c r="N1307" s="141" t="n">
        <x:f>L1307-M1307</x:f>
        <x:v>125</x:v>
      </x:c>
      <x:c r="O1307" s="142" t="n">
        <x:f>IF(L1307&gt;0,N1307/L1307,"")</x:f>
        <x:v>0.3125</x:v>
      </x:c>
      <x:c r="P1307" s="142" t="n">
        <x:f>IF(M1307&gt;0,N1307/M1307,"")</x:f>
        <x:v>0.45454545454545453</x:v>
      </x:c>
      <x:c r="Q1307" s="141" t="n">
        <x:f>ROUND(L1307*(1+'Assumptions'!$B$7)/'Assumptions'!$B$9,0)*'Assumptions'!$B$9</x:f>
        <x:v>440</x:v>
      </x:c>
      <x:c r="R1307" s="141" t="n">
        <x:f>Q1307-M1307</x:f>
        <x:v>165</x:v>
      </x:c>
      <x:c r="S1307" s="143" t="n">
        <x:f>'Assumptions'!$B$8</x:f>
        <x:v>12</x:v>
      </x:c>
      <x:c r="T1307" s="141" t="n">
        <x:f>N1307*S1307</x:f>
        <x:v>1500</x:v>
      </x:c>
      <x:c r="U1307" s="139" t="str">
        <x:v>Source Valid</x:v>
      </x:c>
      <x:c r="V1307" s="139" t="str">
        <x:v>High</x:v>
      </x:c>
      <x:c r="W1307" s="147" t="str">
        <x:v>Source wholesale and buying prices retained</x:v>
      </x:c>
      <x:c r="X1307" s="139" t="str">
        <x:v>Ready</x:v>
      </x:c>
      <x:c r="Y1307" s="144" t="b">
        <x:v>1</x:v>
      </x:c>
      <x:c r="Z1307" s="139" t="str">
        <x:v>WS RATES.pdf</x:v>
      </x:c>
      <x:c r="AA1307" s="139" t="n">
        <x:v>37</x:v>
      </x:c>
      <x:c r="AB1307" s="139" t="n">
        <x:v>11</x:v>
      </x:c>
      <x:c r="AC1307" s="139" t="str">
        <x:v>LK 8 DAIRY</x:v>
      </x:c>
      <x:c r="AD1307" s="145" t="n">
        <x:v>400</x:v>
      </x:c>
      <x:c r="AE1307" s="147" t="str">
        <x:v>Merged across PDFs — Exact/source-linked match</x:v>
      </x:c>
      <x:c r="AF1307" s="147" t="str">
        <x:v>Exact WS RATES.pdf name</x:v>
      </x:c>
      <x:c r="AG1307" s="147" t="str">
        <x:v>Exact WS RATES.pdf category</x:v>
      </x:c>
      <x:c r="AH1307" s="139" t="str">
        <x:v>WS-RATES:37:11</x:v>
      </x:c>
      <x:c r="AI1307" s="146"/>
      <x:c r="AJ1307" s="146"/>
      <x:c r="AK1307" s="146"/>
      <x:c r="AL1307" s="146"/>
      <x:c r="AM1307" s="146"/>
      <x:c r="AN1307" s="147" t="str"/>
    </x:row>
    <x:row r="1308">
      <x:c r="A1308" s="139" t="str">
        <x:v>RS-001307</x:v>
      </x:c>
      <x:c r="B1308" s="147" t="str">
        <x:v>580 NUMBER SCISSOR</x:v>
      </x:c>
      <x:c r="C1308" s="139" t="str">
        <x:v>SCISSOR</x:v>
      </x:c>
      <x:c r="D1308" s="139" t="str">
        <x:v>Both</x:v>
      </x:c>
      <x:c r="E1308" s="147" t="str">
        <x:v>From initial classified workbook</x:v>
      </x:c>
      <x:c r="F1308" s="139" t="str">
        <x:v>Piece</x:v>
      </x:c>
      <x:c r="G1308" s="139"/>
      <x:c r="H1308" s="139" t="str">
        <x:v>Not stated</x:v>
      </x:c>
      <x:c r="I1308" s="139" t="str">
        <x:v>PKR</x:v>
      </x:c>
      <x:c r="J1308" s="140" t="n">
        <x:v>580</x:v>
      </x:c>
      <x:c r="K1308" s="140" t="n">
        <x:v>470</x:v>
      </x:c>
      <x:c r="L1308" s="140" t="n">
        <x:v>580</x:v>
      </x:c>
      <x:c r="M1308" s="140" t="n">
        <x:v>470</x:v>
      </x:c>
      <x:c r="N1308" s="141" t="n">
        <x:f>L1308-M1308</x:f>
        <x:v>110</x:v>
      </x:c>
      <x:c r="O1308" s="142" t="n">
        <x:f>IF(L1308&gt;0,N1308/L1308,"")</x:f>
        <x:v>0.1896551724137931</x:v>
      </x:c>
      <x:c r="P1308" s="142" t="n">
        <x:f>IF(M1308&gt;0,N1308/M1308,"")</x:f>
        <x:v>0.23404255319148937</x:v>
      </x:c>
      <x:c r="Q1308" s="141" t="n">
        <x:f>ROUND(L1308*(1+'Assumptions'!$B$7)/'Assumptions'!$B$9,0)*'Assumptions'!$B$9</x:f>
        <x:v>640</x:v>
      </x:c>
      <x:c r="R1308" s="141" t="n">
        <x:f>Q1308-M1308</x:f>
        <x:v>170</x:v>
      </x:c>
      <x:c r="S1308" s="143" t="n">
        <x:f>'Assumptions'!$B$8</x:f>
        <x:v>12</x:v>
      </x:c>
      <x:c r="T1308" s="141" t="n">
        <x:f>N1308*S1308</x:f>
        <x:v>1320</x:v>
      </x:c>
      <x:c r="U1308" s="139" t="str">
        <x:v>Source Valid</x:v>
      </x:c>
      <x:c r="V1308" s="139" t="str">
        <x:v>High</x:v>
      </x:c>
      <x:c r="W1308" s="147" t="str">
        <x:v>Source wholesale and buying prices retained</x:v>
      </x:c>
      <x:c r="X1308" s="139" t="str">
        <x:v>Ready</x:v>
      </x:c>
      <x:c r="Y1308" s="144" t="b">
        <x:v>1</x:v>
      </x:c>
      <x:c r="Z1308" s="139" t="str">
        <x:v>WS RATES.pdf</x:v>
      </x:c>
      <x:c r="AA1308" s="139" t="n">
        <x:v>37</x:v>
      </x:c>
      <x:c r="AB1308" s="139" t="n">
        <x:v>12</x:v>
      </x:c>
      <x:c r="AC1308" s="139" t="str">
        <x:v>580 NUMBER SCISSOR</x:v>
      </x:c>
      <x:c r="AD1308" s="145" t="n">
        <x:v>580</x:v>
      </x:c>
      <x:c r="AE1308" s="147" t="str">
        <x:v>Merged across PDFs — Exact/source-linked match</x:v>
      </x:c>
      <x:c r="AF1308" s="147" t="str">
        <x:v>Exact WS RATES.pdf name</x:v>
      </x:c>
      <x:c r="AG1308" s="147" t="str">
        <x:v>Exact WS RATES.pdf category</x:v>
      </x:c>
      <x:c r="AH1308" s="139" t="str">
        <x:v>WS-RATES:37:12</x:v>
      </x:c>
      <x:c r="AI1308" s="146"/>
      <x:c r="AJ1308" s="146"/>
      <x:c r="AK1308" s="146"/>
      <x:c r="AL1308" s="146"/>
      <x:c r="AM1308" s="146"/>
      <x:c r="AN1308" s="147" t="str"/>
    </x:row>
    <x:row r="1309">
      <x:c r="A1309" s="139" t="str">
        <x:v>RS-001308</x:v>
      </x:c>
      <x:c r="B1309" s="147" t="str">
        <x:v>LK 6 DAIRY</x:v>
      </x:c>
      <x:c r="C1309" s="139" t="str">
        <x:v>DIARIES</x:v>
      </x:c>
      <x:c r="D1309" s="139" t="str">
        <x:v>Both</x:v>
      </x:c>
      <x:c r="E1309" s="147" t="str">
        <x:v>From initial classified workbook</x:v>
      </x:c>
      <x:c r="F1309" s="139" t="str">
        <x:v>Piece</x:v>
      </x:c>
      <x:c r="G1309" s="139"/>
      <x:c r="H1309" s="139" t="str">
        <x:v>Not stated</x:v>
      </x:c>
      <x:c r="I1309" s="139" t="str">
        <x:v>PKR</x:v>
      </x:c>
      <x:c r="J1309" s="140" t="n">
        <x:v>320</x:v>
      </x:c>
      <x:c r="K1309" s="140" t="n">
        <x:v>295</x:v>
      </x:c>
      <x:c r="L1309" s="140" t="n">
        <x:v>320</x:v>
      </x:c>
      <x:c r="M1309" s="140" t="n">
        <x:v>295</x:v>
      </x:c>
      <x:c r="N1309" s="141" t="n">
        <x:f>L1309-M1309</x:f>
        <x:v>25</x:v>
      </x:c>
      <x:c r="O1309" s="142" t="n">
        <x:f>IF(L1309&gt;0,N1309/L1309,"")</x:f>
        <x:v>0.078125</x:v>
      </x:c>
      <x:c r="P1309" s="142" t="n">
        <x:f>IF(M1309&gt;0,N1309/M1309,"")</x:f>
        <x:v>0.0847457627118644</x:v>
      </x:c>
      <x:c r="Q1309" s="141" t="n">
        <x:f>ROUND(L1309*(1+'Assumptions'!$B$7)/'Assumptions'!$B$9,0)*'Assumptions'!$B$9</x:f>
        <x:v>350</x:v>
      </x:c>
      <x:c r="R1309" s="141" t="n">
        <x:f>Q1309-M1309</x:f>
        <x:v>55</x:v>
      </x:c>
      <x:c r="S1309" s="143" t="n">
        <x:f>'Assumptions'!$B$8</x:f>
        <x:v>12</x:v>
      </x:c>
      <x:c r="T1309" s="141" t="n">
        <x:f>N1309*S1309</x:f>
        <x:v>300</x:v>
      </x:c>
      <x:c r="U1309" s="139" t="str">
        <x:v>Source Valid</x:v>
      </x:c>
      <x:c r="V1309" s="139" t="str">
        <x:v>High</x:v>
      </x:c>
      <x:c r="W1309" s="147" t="str">
        <x:v>Source wholesale and buying prices retained</x:v>
      </x:c>
      <x:c r="X1309" s="139" t="str">
        <x:v>Ready</x:v>
      </x:c>
      <x:c r="Y1309" s="144" t="b">
        <x:v>1</x:v>
      </x:c>
      <x:c r="Z1309" s="139" t="str">
        <x:v>WS RATES.pdf</x:v>
      </x:c>
      <x:c r="AA1309" s="139" t="n">
        <x:v>37</x:v>
      </x:c>
      <x:c r="AB1309" s="139" t="n">
        <x:v>13</x:v>
      </x:c>
      <x:c r="AC1309" s="139" t="str">
        <x:v>LK 6 DAIRY</x:v>
      </x:c>
      <x:c r="AD1309" s="145" t="n">
        <x:v>320</x:v>
      </x:c>
      <x:c r="AE1309" s="147" t="str">
        <x:v>Merged across PDFs — Exact/source-linked match</x:v>
      </x:c>
      <x:c r="AF1309" s="147" t="str">
        <x:v>Exact WS RATES.pdf name</x:v>
      </x:c>
      <x:c r="AG1309" s="147" t="str">
        <x:v>Exact WS RATES.pdf category</x:v>
      </x:c>
      <x:c r="AH1309" s="139" t="str">
        <x:v>WS-RATES:37:13</x:v>
      </x:c>
      <x:c r="AI1309" s="146"/>
      <x:c r="AJ1309" s="146"/>
      <x:c r="AK1309" s="146"/>
      <x:c r="AL1309" s="146"/>
      <x:c r="AM1309" s="146"/>
      <x:c r="AN1309" s="147" t="str"/>
    </x:row>
    <x:row r="1310">
      <x:c r="A1310" s="139" t="str">
        <x:v>RS-001309</x:v>
      </x:c>
      <x:c r="B1310" s="147" t="str">
        <x:v>MR 3 DAIRY</x:v>
      </x:c>
      <x:c r="C1310" s="139" t="str">
        <x:v>DIARIES</x:v>
      </x:c>
      <x:c r="D1310" s="139" t="str">
        <x:v>Both</x:v>
      </x:c>
      <x:c r="E1310" s="147" t="str">
        <x:v>From initial classified workbook</x:v>
      </x:c>
      <x:c r="F1310" s="139" t="str">
        <x:v>Piece</x:v>
      </x:c>
      <x:c r="G1310" s="139"/>
      <x:c r="H1310" s="139" t="str">
        <x:v>Not stated</x:v>
      </x:c>
      <x:c r="I1310" s="139" t="str">
        <x:v>PKR</x:v>
      </x:c>
      <x:c r="J1310" s="140" t="n">
        <x:v>320</x:v>
      </x:c>
      <x:c r="K1310" s="140" t="n">
        <x:v>295</x:v>
      </x:c>
      <x:c r="L1310" s="140" t="n">
        <x:v>320</x:v>
      </x:c>
      <x:c r="M1310" s="140" t="n">
        <x:v>295</x:v>
      </x:c>
      <x:c r="N1310" s="141" t="n">
        <x:f>L1310-M1310</x:f>
        <x:v>25</x:v>
      </x:c>
      <x:c r="O1310" s="142" t="n">
        <x:f>IF(L1310&gt;0,N1310/L1310,"")</x:f>
        <x:v>0.078125</x:v>
      </x:c>
      <x:c r="P1310" s="142" t="n">
        <x:f>IF(M1310&gt;0,N1310/M1310,"")</x:f>
        <x:v>0.0847457627118644</x:v>
      </x:c>
      <x:c r="Q1310" s="141" t="n">
        <x:f>ROUND(L1310*(1+'Assumptions'!$B$7)/'Assumptions'!$B$9,0)*'Assumptions'!$B$9</x:f>
        <x:v>350</x:v>
      </x:c>
      <x:c r="R1310" s="141" t="n">
        <x:f>Q1310-M1310</x:f>
        <x:v>55</x:v>
      </x:c>
      <x:c r="S1310" s="143" t="n">
        <x:f>'Assumptions'!$B$8</x:f>
        <x:v>12</x:v>
      </x:c>
      <x:c r="T1310" s="141" t="n">
        <x:f>N1310*S1310</x:f>
        <x:v>300</x:v>
      </x:c>
      <x:c r="U1310" s="139" t="str">
        <x:v>Source Valid</x:v>
      </x:c>
      <x:c r="V1310" s="139" t="str">
        <x:v>High</x:v>
      </x:c>
      <x:c r="W1310" s="147" t="str">
        <x:v>Source wholesale and buying prices retained</x:v>
      </x:c>
      <x:c r="X1310" s="139" t="str">
        <x:v>Ready</x:v>
      </x:c>
      <x:c r="Y1310" s="144" t="b">
        <x:v>1</x:v>
      </x:c>
      <x:c r="Z1310" s="139" t="str">
        <x:v>WS RATES.pdf</x:v>
      </x:c>
      <x:c r="AA1310" s="139" t="n">
        <x:v>37</x:v>
      </x:c>
      <x:c r="AB1310" s="139" t="n">
        <x:v>14</x:v>
      </x:c>
      <x:c r="AC1310" s="139" t="str">
        <x:v>MR 3 DAIRY</x:v>
      </x:c>
      <x:c r="AD1310" s="145" t="n">
        <x:v>320</x:v>
      </x:c>
      <x:c r="AE1310" s="147" t="str">
        <x:v>Merged across PDFs — Exact/source-linked match</x:v>
      </x:c>
      <x:c r="AF1310" s="147" t="str">
        <x:v>Exact WS RATES.pdf name</x:v>
      </x:c>
      <x:c r="AG1310" s="147" t="str">
        <x:v>Exact WS RATES.pdf category</x:v>
      </x:c>
      <x:c r="AH1310" s="139" t="str">
        <x:v>WS-RATES:37:14</x:v>
      </x:c>
      <x:c r="AI1310" s="146"/>
      <x:c r="AJ1310" s="146"/>
      <x:c r="AK1310" s="146"/>
      <x:c r="AL1310" s="146"/>
      <x:c r="AM1310" s="146"/>
      <x:c r="AN1310" s="147" t="str"/>
    </x:row>
    <x:row r="1311">
      <x:c r="A1311" s="139" t="str">
        <x:v>RS-001310</x:v>
      </x:c>
      <x:c r="B1311" s="147" t="str">
        <x:v>MR 2 DAIRY</x:v>
      </x:c>
      <x:c r="C1311" s="139" t="str">
        <x:v>DIARIES</x:v>
      </x:c>
      <x:c r="D1311" s="139" t="str">
        <x:v>Both</x:v>
      </x:c>
      <x:c r="E1311" s="147" t="str">
        <x:v>From initial classified workbook</x:v>
      </x:c>
      <x:c r="F1311" s="139" t="str">
        <x:v>Piece</x:v>
      </x:c>
      <x:c r="G1311" s="139"/>
      <x:c r="H1311" s="139" t="str">
        <x:v>Not stated</x:v>
      </x:c>
      <x:c r="I1311" s="139" t="str">
        <x:v>PKR</x:v>
      </x:c>
      <x:c r="J1311" s="140" t="n">
        <x:v>240</x:v>
      </x:c>
      <x:c r="K1311" s="140" t="n">
        <x:v>215</x:v>
      </x:c>
      <x:c r="L1311" s="140" t="n">
        <x:v>240</x:v>
      </x:c>
      <x:c r="M1311" s="140" t="n">
        <x:v>215</x:v>
      </x:c>
      <x:c r="N1311" s="141" t="n">
        <x:f>L1311-M1311</x:f>
        <x:v>25</x:v>
      </x:c>
      <x:c r="O1311" s="142" t="n">
        <x:f>IF(L1311&gt;0,N1311/L1311,"")</x:f>
        <x:v>0.10416666666666667</x:v>
      </x:c>
      <x:c r="P1311" s="142" t="n">
        <x:f>IF(M1311&gt;0,N1311/M1311,"")</x:f>
        <x:v>0.11627906976744186</x:v>
      </x:c>
      <x:c r="Q1311" s="141" t="n">
        <x:f>ROUND(L1311*(1+'Assumptions'!$B$7)/'Assumptions'!$B$9,0)*'Assumptions'!$B$9</x:f>
        <x:v>265</x:v>
      </x:c>
      <x:c r="R1311" s="141" t="n">
        <x:f>Q1311-M1311</x:f>
        <x:v>50</x:v>
      </x:c>
      <x:c r="S1311" s="143" t="n">
        <x:f>'Assumptions'!$B$8</x:f>
        <x:v>12</x:v>
      </x:c>
      <x:c r="T1311" s="141" t="n">
        <x:f>N1311*S1311</x:f>
        <x:v>300</x:v>
      </x:c>
      <x:c r="U1311" s="139" t="str">
        <x:v>Source Valid</x:v>
      </x:c>
      <x:c r="V1311" s="139" t="str">
        <x:v>High</x:v>
      </x:c>
      <x:c r="W1311" s="147" t="str">
        <x:v>Source wholesale and buying prices retained</x:v>
      </x:c>
      <x:c r="X1311" s="139" t="str">
        <x:v>Ready</x:v>
      </x:c>
      <x:c r="Y1311" s="144" t="b">
        <x:v>1</x:v>
      </x:c>
      <x:c r="Z1311" s="139" t="str">
        <x:v>WS RATES.pdf</x:v>
      </x:c>
      <x:c r="AA1311" s="139" t="n">
        <x:v>37</x:v>
      </x:c>
      <x:c r="AB1311" s="139" t="n">
        <x:v>15</x:v>
      </x:c>
      <x:c r="AC1311" s="139" t="str">
        <x:v>MR 2 DAIRY</x:v>
      </x:c>
      <x:c r="AD1311" s="145" t="n">
        <x:v>240</x:v>
      </x:c>
      <x:c r="AE1311" s="147" t="str">
        <x:v>Merged across PDFs — Exact/source-linked match</x:v>
      </x:c>
      <x:c r="AF1311" s="147" t="str">
        <x:v>Exact WS RATES.pdf name</x:v>
      </x:c>
      <x:c r="AG1311" s="147" t="str">
        <x:v>Exact WS RATES.pdf category</x:v>
      </x:c>
      <x:c r="AH1311" s="139" t="str">
        <x:v>WS-RATES:37:15</x:v>
      </x:c>
      <x:c r="AI1311" s="146"/>
      <x:c r="AJ1311" s="146"/>
      <x:c r="AK1311" s="146"/>
      <x:c r="AL1311" s="146"/>
      <x:c r="AM1311" s="146"/>
      <x:c r="AN1311" s="147" t="str"/>
    </x:row>
    <x:row r="1312">
      <x:c r="A1312" s="139" t="str">
        <x:v>RS-001311</x:v>
      </x:c>
      <x:c r="B1312" s="147" t="str">
        <x:v>CUTTER PATTA (LARGE)</x:v>
      </x:c>
      <x:c r="C1312" s="139" t="str">
        <x:v>CHINA</x:v>
      </x:c>
      <x:c r="D1312" s="139" t="str">
        <x:v>Both</x:v>
      </x:c>
      <x:c r="E1312" s="147" t="str">
        <x:v>From initial classified workbook</x:v>
      </x:c>
      <x:c r="F1312" s="139" t="str">
        <x:v>Piece</x:v>
      </x:c>
      <x:c r="G1312" s="139"/>
      <x:c r="H1312" s="139" t="str">
        <x:v>Not stated</x:v>
      </x:c>
      <x:c r="I1312" s="139" t="str">
        <x:v>PKR</x:v>
      </x:c>
      <x:c r="J1312" s="140" t="n">
        <x:v>300</x:v>
      </x:c>
      <x:c r="K1312" s="140" t="n">
        <x:v>265</x:v>
      </x:c>
      <x:c r="L1312" s="140" t="n">
        <x:v>300</x:v>
      </x:c>
      <x:c r="M1312" s="140" t="n">
        <x:v>265</x:v>
      </x:c>
      <x:c r="N1312" s="141" t="n">
        <x:f>L1312-M1312</x:f>
        <x:v>35</x:v>
      </x:c>
      <x:c r="O1312" s="142" t="n">
        <x:f>IF(L1312&gt;0,N1312/L1312,"")</x:f>
        <x:v>0.11666666666666667</x:v>
      </x:c>
      <x:c r="P1312" s="142" t="n">
        <x:f>IF(M1312&gt;0,N1312/M1312,"")</x:f>
        <x:v>0.1320754716981132</x:v>
      </x:c>
      <x:c r="Q1312" s="141" t="n">
        <x:f>ROUND(L1312*(1+'Assumptions'!$B$7)/'Assumptions'!$B$9,0)*'Assumptions'!$B$9</x:f>
        <x:v>330</x:v>
      </x:c>
      <x:c r="R1312" s="141" t="n">
        <x:f>Q1312-M1312</x:f>
        <x:v>65</x:v>
      </x:c>
      <x:c r="S1312" s="143" t="n">
        <x:f>'Assumptions'!$B$8</x:f>
        <x:v>12</x:v>
      </x:c>
      <x:c r="T1312" s="141" t="n">
        <x:f>N1312*S1312</x:f>
        <x:v>420</x:v>
      </x:c>
      <x:c r="U1312" s="139" t="str">
        <x:v>Source Valid</x:v>
      </x:c>
      <x:c r="V1312" s="139" t="str">
        <x:v>High</x:v>
      </x:c>
      <x:c r="W1312" s="147" t="str">
        <x:v>Source wholesale and buying prices retained</x:v>
      </x:c>
      <x:c r="X1312" s="139" t="str">
        <x:v>Ready</x:v>
      </x:c>
      <x:c r="Y1312" s="144" t="b">
        <x:v>1</x:v>
      </x:c>
      <x:c r="Z1312" s="139" t="str">
        <x:v>WS RATES.pdf</x:v>
      </x:c>
      <x:c r="AA1312" s="139" t="n">
        <x:v>37</x:v>
      </x:c>
      <x:c r="AB1312" s="139" t="n">
        <x:v>16</x:v>
      </x:c>
      <x:c r="AC1312" s="139" t="str">
        <x:v>CUTTER PATTA (LARGE)</x:v>
      </x:c>
      <x:c r="AD1312" s="145" t="n">
        <x:v>300</x:v>
      </x:c>
      <x:c r="AE1312" s="147" t="str">
        <x:v>Merged across PDFs — Exact/source-linked match</x:v>
      </x:c>
      <x:c r="AF1312" s="147" t="str">
        <x:v>Exact WS RATES.pdf name</x:v>
      </x:c>
      <x:c r="AG1312" s="147" t="str">
        <x:v>Exact WS RATES.pdf category</x:v>
      </x:c>
      <x:c r="AH1312" s="139" t="str">
        <x:v>WS-RATES:37:16</x:v>
      </x:c>
      <x:c r="AI1312" s="146"/>
      <x:c r="AJ1312" s="146"/>
      <x:c r="AK1312" s="146"/>
      <x:c r="AL1312" s="146"/>
      <x:c r="AM1312" s="146"/>
      <x:c r="AN1312" s="147" t="str"/>
    </x:row>
    <x:row r="1313">
      <x:c r="A1313" s="139" t="str">
        <x:v>RS-001312</x:v>
      </x:c>
      <x:c r="B1313" s="147" t="str">
        <x:v>MR 1 DAIRY</x:v>
      </x:c>
      <x:c r="C1313" s="139" t="str">
        <x:v>DIARIES</x:v>
      </x:c>
      <x:c r="D1313" s="139" t="str">
        <x:v>Both</x:v>
      </x:c>
      <x:c r="E1313" s="147" t="str">
        <x:v>From initial classified workbook</x:v>
      </x:c>
      <x:c r="F1313" s="139" t="str">
        <x:v>Piece</x:v>
      </x:c>
      <x:c r="G1313" s="139"/>
      <x:c r="H1313" s="139" t="str">
        <x:v>Not stated</x:v>
      </x:c>
      <x:c r="I1313" s="139" t="str">
        <x:v>PKR</x:v>
      </x:c>
      <x:c r="J1313" s="140" t="n">
        <x:v>190</x:v>
      </x:c>
      <x:c r="K1313" s="140" t="n">
        <x:v>-214215</x:v>
      </x:c>
      <x:c r="L1313" s="140" t="n">
        <x:v>190</x:v>
      </x:c>
      <x:c r="M1313" s="140" t="n">
        <x:v>171</x:v>
      </x:c>
      <x:c r="N1313" s="141" t="n">
        <x:f>L1313-M1313</x:f>
        <x:v>19</x:v>
      </x:c>
      <x:c r="O1313" s="142" t="n">
        <x:f>IF(L1313&gt;0,N1313/L1313,"")</x:f>
        <x:v>0.1</x:v>
      </x:c>
      <x:c r="P1313" s="142" t="n">
        <x:f>IF(M1313&gt;0,N1313/M1313,"")</x:f>
        <x:v>0.1111111111111111</x:v>
      </x:c>
      <x:c r="Q1313" s="141" t="n">
        <x:f>ROUND(L1313*(1+'Assumptions'!$B$7)/'Assumptions'!$B$9,0)*'Assumptions'!$B$9</x:f>
        <x:v>210</x:v>
      </x:c>
      <x:c r="R1313" s="141" t="n">
        <x:f>Q1313-M1313</x:f>
        <x:v>39</x:v>
      </x:c>
      <x:c r="S1313" s="143" t="n">
        <x:f>'Assumptions'!$B$8</x:f>
        <x:v>12</x:v>
      </x:c>
      <x:c r="T1313" s="141" t="n">
        <x:f>N1313*S1313</x:f>
        <x:v>228</x:v>
      </x:c>
      <x:c r="U1313" s="139" t="str">
        <x:v>Mocked Buying</x:v>
      </x:c>
      <x:c r="V1313" s="139" t="str">
        <x:v>Mock</x:v>
      </x:c>
      <x:c r="W1313" s="147" t="str">
        <x:v>Buying price derived from wholesale price and category median margin</x:v>
      </x:c>
      <x:c r="X1313" s="139" t="str">
        <x:v>Ready with Mock Price</x:v>
      </x:c>
      <x:c r="Y1313" s="144" t="b">
        <x:v>1</x:v>
      </x:c>
      <x:c r="Z1313" s="139" t="str">
        <x:v>WS RATES.pdf</x:v>
      </x:c>
      <x:c r="AA1313" s="139" t="n">
        <x:v>37</x:v>
      </x:c>
      <x:c r="AB1313" s="139" t="n">
        <x:v>17</x:v>
      </x:c>
      <x:c r="AC1313" s="139" t="str">
        <x:v>MR 1 DAIRY</x:v>
      </x:c>
      <x:c r="AD1313" s="145" t="n">
        <x:v>190</x:v>
      </x:c>
      <x:c r="AE1313" s="147" t="str">
        <x:v>Merged across PDFs — Exact/source-linked match</x:v>
      </x:c>
      <x:c r="AF1313" s="147" t="str">
        <x:v>Exact WS RATES.pdf name</x:v>
      </x:c>
      <x:c r="AG1313" s="147" t="str">
        <x:v>Exact WS RATES.pdf category</x:v>
      </x:c>
      <x:c r="AH1313" s="139" t="str">
        <x:v>WS-RATES:37:17</x:v>
      </x:c>
      <x:c r="AI1313" s="146"/>
      <x:c r="AJ1313" s="146"/>
      <x:c r="AK1313" s="146"/>
      <x:c r="AL1313" s="146"/>
      <x:c r="AM1313" s="146"/>
      <x:c r="AN1313" s="147" t="str">
        <x:v>Buying price derived from wholesale price and category median margin</x:v>
      </x:c>
    </x:row>
    <x:row r="1314">
      <x:c r="A1314" s="139" t="str">
        <x:v>RS-001313</x:v>
      </x:c>
      <x:c r="B1314" s="147" t="str">
        <x:v>CUTTER PATTA (SMALL)</x:v>
      </x:c>
      <x:c r="C1314" s="139" t="str">
        <x:v>CHINA</x:v>
      </x:c>
      <x:c r="D1314" s="139" t="str">
        <x:v>Both</x:v>
      </x:c>
      <x:c r="E1314" s="147" t="str">
        <x:v>From initial classified workbook</x:v>
      </x:c>
      <x:c r="F1314" s="139" t="str">
        <x:v>Piece</x:v>
      </x:c>
      <x:c r="G1314" s="139"/>
      <x:c r="H1314" s="139" t="str">
        <x:v>Not stated</x:v>
      </x:c>
      <x:c r="I1314" s="139" t="str">
        <x:v>PKR</x:v>
      </x:c>
      <x:c r="J1314" s="140" t="n">
        <x:v>230</x:v>
      </x:c>
      <x:c r="K1314" s="140" t="n">
        <x:v>200</x:v>
      </x:c>
      <x:c r="L1314" s="140" t="n">
        <x:v>230</x:v>
      </x:c>
      <x:c r="M1314" s="140" t="n">
        <x:v>200</x:v>
      </x:c>
      <x:c r="N1314" s="141" t="n">
        <x:f>L1314-M1314</x:f>
        <x:v>30</x:v>
      </x:c>
      <x:c r="O1314" s="142" t="n">
        <x:f>IF(L1314&gt;0,N1314/L1314,"")</x:f>
        <x:v>0.13043478260869565</x:v>
      </x:c>
      <x:c r="P1314" s="142" t="n">
        <x:f>IF(M1314&gt;0,N1314/M1314,"")</x:f>
        <x:v>0.15</x:v>
      </x:c>
      <x:c r="Q1314" s="141" t="n">
        <x:f>ROUND(L1314*(1+'Assumptions'!$B$7)/'Assumptions'!$B$9,0)*'Assumptions'!$B$9</x:f>
        <x:v>255</x:v>
      </x:c>
      <x:c r="R1314" s="141" t="n">
        <x:f>Q1314-M1314</x:f>
        <x:v>55</x:v>
      </x:c>
      <x:c r="S1314" s="143" t="n">
        <x:f>'Assumptions'!$B$8</x:f>
        <x:v>12</x:v>
      </x:c>
      <x:c r="T1314" s="141" t="n">
        <x:f>N1314*S1314</x:f>
        <x:v>360</x:v>
      </x:c>
      <x:c r="U1314" s="139" t="str">
        <x:v>Source Valid</x:v>
      </x:c>
      <x:c r="V1314" s="139" t="str">
        <x:v>High</x:v>
      </x:c>
      <x:c r="W1314" s="147" t="str">
        <x:v>Source wholesale and buying prices retained</x:v>
      </x:c>
      <x:c r="X1314" s="139" t="str">
        <x:v>Ready</x:v>
      </x:c>
      <x:c r="Y1314" s="144" t="b">
        <x:v>1</x:v>
      </x:c>
      <x:c r="Z1314" s="139" t="str">
        <x:v>WS RATES.pdf</x:v>
      </x:c>
      <x:c r="AA1314" s="139" t="n">
        <x:v>37</x:v>
      </x:c>
      <x:c r="AB1314" s="139" t="n">
        <x:v>18</x:v>
      </x:c>
      <x:c r="AC1314" s="139" t="str">
        <x:v>CUTTER PATTA (SMALL)</x:v>
      </x:c>
      <x:c r="AD1314" s="145" t="n">
        <x:v>230</x:v>
      </x:c>
      <x:c r="AE1314" s="147" t="str">
        <x:v>Merged across PDFs — Exact/source-linked match</x:v>
      </x:c>
      <x:c r="AF1314" s="147" t="str">
        <x:v>Exact WS RATES.pdf name</x:v>
      </x:c>
      <x:c r="AG1314" s="147" t="str">
        <x:v>Exact WS RATES.pdf category</x:v>
      </x:c>
      <x:c r="AH1314" s="139" t="str">
        <x:v>WS-RATES:37:18</x:v>
      </x:c>
      <x:c r="AI1314" s="146"/>
      <x:c r="AJ1314" s="146"/>
      <x:c r="AK1314" s="146"/>
      <x:c r="AL1314" s="146"/>
      <x:c r="AM1314" s="146"/>
      <x:c r="AN1314" s="147" t="str"/>
    </x:row>
    <x:row r="1315">
      <x:c r="A1315" s="139" t="str">
        <x:v>RS-001314</x:v>
      </x:c>
      <x:c r="B1315" s="147" t="str">
        <x:v>Z4 POCKET DAIRY NORMAL</x:v>
      </x:c>
      <x:c r="C1315" s="139" t="str">
        <x:v>DIARIES</x:v>
      </x:c>
      <x:c r="D1315" s="139" t="str">
        <x:v>Both</x:v>
      </x:c>
      <x:c r="E1315" s="147" t="str">
        <x:v>From initial classified workbook</x:v>
      </x:c>
      <x:c r="F1315" s="139" t="str">
        <x:v>Piece</x:v>
      </x:c>
      <x:c r="G1315" s="139"/>
      <x:c r="H1315" s="139" t="str">
        <x:v>Not stated</x:v>
      </x:c>
      <x:c r="I1315" s="139" t="str">
        <x:v>PKR</x:v>
      </x:c>
      <x:c r="J1315" s="140" t="n">
        <x:v>85</x:v>
      </x:c>
      <x:c r="K1315" s="140" t="n">
        <x:v>72</x:v>
      </x:c>
      <x:c r="L1315" s="140" t="n">
        <x:v>85</x:v>
      </x:c>
      <x:c r="M1315" s="140" t="n">
        <x:v>72</x:v>
      </x:c>
      <x:c r="N1315" s="141" t="n">
        <x:f>L1315-M1315</x:f>
        <x:v>13</x:v>
      </x:c>
      <x:c r="O1315" s="142" t="n">
        <x:f>IF(L1315&gt;0,N1315/L1315,"")</x:f>
        <x:v>0.15294117647058825</x:v>
      </x:c>
      <x:c r="P1315" s="142" t="n">
        <x:f>IF(M1315&gt;0,N1315/M1315,"")</x:f>
        <x:v>0.18055555555555555</x:v>
      </x:c>
      <x:c r="Q1315" s="141" t="n">
        <x:f>ROUND(L1315*(1+'Assumptions'!$B$7)/'Assumptions'!$B$9,0)*'Assumptions'!$B$9</x:f>
        <x:v>95</x:v>
      </x:c>
      <x:c r="R1315" s="141" t="n">
        <x:f>Q1315-M1315</x:f>
        <x:v>23</x:v>
      </x:c>
      <x:c r="S1315" s="143" t="n">
        <x:f>'Assumptions'!$B$8</x:f>
        <x:v>12</x:v>
      </x:c>
      <x:c r="T1315" s="141" t="n">
        <x:f>N1315*S1315</x:f>
        <x:v>156</x:v>
      </x:c>
      <x:c r="U1315" s="139" t="str">
        <x:v>Source Valid</x:v>
      </x:c>
      <x:c r="V1315" s="139" t="str">
        <x:v>High</x:v>
      </x:c>
      <x:c r="W1315" s="147" t="str">
        <x:v>Source wholesale and buying prices retained</x:v>
      </x:c>
      <x:c r="X1315" s="139" t="str">
        <x:v>Ready</x:v>
      </x:c>
      <x:c r="Y1315" s="144" t="b">
        <x:v>1</x:v>
      </x:c>
      <x:c r="Z1315" s="139" t="str">
        <x:v>WS RATES.pdf</x:v>
      </x:c>
      <x:c r="AA1315" s="139" t="n">
        <x:v>37</x:v>
      </x:c>
      <x:c r="AB1315" s="139" t="n">
        <x:v>19</x:v>
      </x:c>
      <x:c r="AC1315" s="139" t="str">
        <x:v>Z4 POCKET DAIRY NORMAL</x:v>
      </x:c>
      <x:c r="AD1315" s="145" t="n">
        <x:v>85</x:v>
      </x:c>
      <x:c r="AE1315" s="147" t="str">
        <x:v>Merged across PDFs — Exact/source-linked match</x:v>
      </x:c>
      <x:c r="AF1315" s="147" t="str">
        <x:v>Exact WS RATES.pdf name</x:v>
      </x:c>
      <x:c r="AG1315" s="147" t="str">
        <x:v>Exact WS RATES.pdf category</x:v>
      </x:c>
      <x:c r="AH1315" s="139" t="str">
        <x:v>WS-RATES:37:19</x:v>
      </x:c>
      <x:c r="AI1315" s="146"/>
      <x:c r="AJ1315" s="146"/>
      <x:c r="AK1315" s="146"/>
      <x:c r="AL1315" s="146"/>
      <x:c r="AM1315" s="146"/>
      <x:c r="AN1315" s="147" t="str"/>
    </x:row>
    <x:row r="1316">
      <x:c r="A1316" s="139" t="str">
        <x:v>RS-001315</x:v>
      </x:c>
      <x:c r="B1316" s="147" t="str">
        <x:v>Z4 POCKET DAIRY BUTTON</x:v>
      </x:c>
      <x:c r="C1316" s="139" t="str">
        <x:v>DIARIES</x:v>
      </x:c>
      <x:c r="D1316" s="139" t="str">
        <x:v>Both</x:v>
      </x:c>
      <x:c r="E1316" s="147" t="str">
        <x:v>From initial classified workbook</x:v>
      </x:c>
      <x:c r="F1316" s="139" t="str">
        <x:v>Piece</x:v>
      </x:c>
      <x:c r="G1316" s="139"/>
      <x:c r="H1316" s="139" t="str">
        <x:v>Not stated</x:v>
      </x:c>
      <x:c r="I1316" s="139" t="str">
        <x:v>PKR</x:v>
      </x:c>
      <x:c r="J1316" s="140" t="n">
        <x:v>110</x:v>
      </x:c>
      <x:c r="K1316" s="140" t="n">
        <x:v>95</x:v>
      </x:c>
      <x:c r="L1316" s="140" t="n">
        <x:v>110</x:v>
      </x:c>
      <x:c r="M1316" s="140" t="n">
        <x:v>95</x:v>
      </x:c>
      <x:c r="N1316" s="141" t="n">
        <x:f>L1316-M1316</x:f>
        <x:v>15</x:v>
      </x:c>
      <x:c r="O1316" s="142" t="n">
        <x:f>IF(L1316&gt;0,N1316/L1316,"")</x:f>
        <x:v>0.13636363636363635</x:v>
      </x:c>
      <x:c r="P1316" s="142" t="n">
        <x:f>IF(M1316&gt;0,N1316/M1316,"")</x:f>
        <x:v>0.15789473684210525</x:v>
      </x:c>
      <x:c r="Q1316" s="141" t="n">
        <x:f>ROUND(L1316*(1+'Assumptions'!$B$7)/'Assumptions'!$B$9,0)*'Assumptions'!$B$9</x:f>
        <x:v>120</x:v>
      </x:c>
      <x:c r="R1316" s="141" t="n">
        <x:f>Q1316-M1316</x:f>
        <x:v>25</x:v>
      </x:c>
      <x:c r="S1316" s="143" t="n">
        <x:f>'Assumptions'!$B$8</x:f>
        <x:v>12</x:v>
      </x:c>
      <x:c r="T1316" s="141" t="n">
        <x:f>N1316*S1316</x:f>
        <x:v>180</x:v>
      </x:c>
      <x:c r="U1316" s="139" t="str">
        <x:v>Source Valid</x:v>
      </x:c>
      <x:c r="V1316" s="139" t="str">
        <x:v>High</x:v>
      </x:c>
      <x:c r="W1316" s="147" t="str">
        <x:v>Source wholesale and buying prices retained</x:v>
      </x:c>
      <x:c r="X1316" s="139" t="str">
        <x:v>Ready</x:v>
      </x:c>
      <x:c r="Y1316" s="144" t="b">
        <x:v>1</x:v>
      </x:c>
      <x:c r="Z1316" s="139" t="str">
        <x:v>WS RATES.pdf</x:v>
      </x:c>
      <x:c r="AA1316" s="139" t="n">
        <x:v>37</x:v>
      </x:c>
      <x:c r="AB1316" s="139" t="n">
        <x:v>20</x:v>
      </x:c>
      <x:c r="AC1316" s="139" t="str">
        <x:v>Z4 POCKET DAIRY BUTTON</x:v>
      </x:c>
      <x:c r="AD1316" s="145" t="n">
        <x:v>110</x:v>
      </x:c>
      <x:c r="AE1316" s="147" t="str">
        <x:v>Merged across PDFs — Exact/source-linked match</x:v>
      </x:c>
      <x:c r="AF1316" s="147" t="str">
        <x:v>Exact WS RATES.pdf name</x:v>
      </x:c>
      <x:c r="AG1316" s="147" t="str">
        <x:v>Exact WS RATES.pdf category</x:v>
      </x:c>
      <x:c r="AH1316" s="139" t="str">
        <x:v>WS-RATES:37:20</x:v>
      </x:c>
      <x:c r="AI1316" s="146"/>
      <x:c r="AJ1316" s="146"/>
      <x:c r="AK1316" s="146"/>
      <x:c r="AL1316" s="146"/>
      <x:c r="AM1316" s="146"/>
      <x:c r="AN1316" s="147" t="str"/>
    </x:row>
    <x:row r="1317">
      <x:c r="A1317" s="139" t="str">
        <x:v>RS-001316</x:v>
      </x:c>
      <x:c r="B1317" s="147" t="str">
        <x:v>BINDER CLIP 32mm</x:v>
      </x:c>
      <x:c r="C1317" s="139" t="str">
        <x:v>CHINA</x:v>
      </x:c>
      <x:c r="D1317" s="139" t="str">
        <x:v>Both</x:v>
      </x:c>
      <x:c r="E1317" s="147" t="str">
        <x:v>From initial classified workbook</x:v>
      </x:c>
      <x:c r="F1317" s="139" t="str">
        <x:v>Piece</x:v>
      </x:c>
      <x:c r="G1317" s="139"/>
      <x:c r="H1317" s="139" t="str">
        <x:v>Not stated</x:v>
      </x:c>
      <x:c r="I1317" s="139" t="str">
        <x:v>PKR</x:v>
      </x:c>
      <x:c r="J1317" s="140" t="n">
        <x:v>150</x:v>
      </x:c>
      <x:c r="K1317" s="140" t="n">
        <x:v>110</x:v>
      </x:c>
      <x:c r="L1317" s="140" t="n">
        <x:v>150</x:v>
      </x:c>
      <x:c r="M1317" s="140" t="n">
        <x:v>110</x:v>
      </x:c>
      <x:c r="N1317" s="141" t="n">
        <x:f>L1317-M1317</x:f>
        <x:v>40</x:v>
      </x:c>
      <x:c r="O1317" s="142" t="n">
        <x:f>IF(L1317&gt;0,N1317/L1317,"")</x:f>
        <x:v>0.26666666666666666</x:v>
      </x:c>
      <x:c r="P1317" s="142" t="n">
        <x:f>IF(M1317&gt;0,N1317/M1317,"")</x:f>
        <x:v>0.36363636363636365</x:v>
      </x:c>
      <x:c r="Q1317" s="141" t="n">
        <x:f>ROUND(L1317*(1+'Assumptions'!$B$7)/'Assumptions'!$B$9,0)*'Assumptions'!$B$9</x:f>
        <x:v>165</x:v>
      </x:c>
      <x:c r="R1317" s="141" t="n">
        <x:f>Q1317-M1317</x:f>
        <x:v>55</x:v>
      </x:c>
      <x:c r="S1317" s="143" t="n">
        <x:f>'Assumptions'!$B$8</x:f>
        <x:v>12</x:v>
      </x:c>
      <x:c r="T1317" s="141" t="n">
        <x:f>N1317*S1317</x:f>
        <x:v>480</x:v>
      </x:c>
      <x:c r="U1317" s="139" t="str">
        <x:v>Source Valid</x:v>
      </x:c>
      <x:c r="V1317" s="139" t="str">
        <x:v>High</x:v>
      </x:c>
      <x:c r="W1317" s="147" t="str">
        <x:v>Source wholesale and buying prices retained</x:v>
      </x:c>
      <x:c r="X1317" s="139" t="str">
        <x:v>Ready</x:v>
      </x:c>
      <x:c r="Y1317" s="144" t="b">
        <x:v>1</x:v>
      </x:c>
      <x:c r="Z1317" s="139" t="str">
        <x:v>WS RATES.pdf</x:v>
      </x:c>
      <x:c r="AA1317" s="139" t="n">
        <x:v>37</x:v>
      </x:c>
      <x:c r="AB1317" s="139" t="n">
        <x:v>21</x:v>
      </x:c>
      <x:c r="AC1317" s="139" t="str">
        <x:v>BINDER CLIP 32mm</x:v>
      </x:c>
      <x:c r="AD1317" s="145" t="n">
        <x:v>150</x:v>
      </x:c>
      <x:c r="AE1317" s="147" t="str">
        <x:v>Merged across PDFs — Exact/source-linked match</x:v>
      </x:c>
      <x:c r="AF1317" s="147" t="str">
        <x:v>Exact WS RATES.pdf name</x:v>
      </x:c>
      <x:c r="AG1317" s="147" t="str">
        <x:v>Exact WS RATES.pdf category</x:v>
      </x:c>
      <x:c r="AH1317" s="139" t="str">
        <x:v>WS-RATES:37:21</x:v>
      </x:c>
      <x:c r="AI1317" s="146"/>
      <x:c r="AJ1317" s="146"/>
      <x:c r="AK1317" s="146"/>
      <x:c r="AL1317" s="146"/>
      <x:c r="AM1317" s="146"/>
      <x:c r="AN1317" s="147" t="str"/>
    </x:row>
    <x:row r="1318">
      <x:c r="A1318" s="139" t="str">
        <x:v>RS-001317</x:v>
      </x:c>
      <x:c r="B1318" s="147" t="str">
        <x:v>Z3 POCKET DAIRY</x:v>
      </x:c>
      <x:c r="C1318" s="139" t="str">
        <x:v>DIARIES</x:v>
      </x:c>
      <x:c r="D1318" s="139" t="str">
        <x:v>Both</x:v>
      </x:c>
      <x:c r="E1318" s="147" t="str">
        <x:v>From initial classified workbook</x:v>
      </x:c>
      <x:c r="F1318" s="139" t="str">
        <x:v>Piece</x:v>
      </x:c>
      <x:c r="G1318" s="139"/>
      <x:c r="H1318" s="139" t="str">
        <x:v>Not stated</x:v>
      </x:c>
      <x:c r="I1318" s="139" t="str">
        <x:v>PKR</x:v>
      </x:c>
      <x:c r="J1318" s="140" t="n">
        <x:v>68</x:v>
      </x:c>
      <x:c r="K1318" s="140" t="n">
        <x:v>53</x:v>
      </x:c>
      <x:c r="L1318" s="140" t="n">
        <x:v>68</x:v>
      </x:c>
      <x:c r="M1318" s="140" t="n">
        <x:v>53</x:v>
      </x:c>
      <x:c r="N1318" s="141" t="n">
        <x:f>L1318-M1318</x:f>
        <x:v>15</x:v>
      </x:c>
      <x:c r="O1318" s="142" t="n">
        <x:f>IF(L1318&gt;0,N1318/L1318,"")</x:f>
        <x:v>0.22058823529411764</x:v>
      </x:c>
      <x:c r="P1318" s="142" t="n">
        <x:f>IF(M1318&gt;0,N1318/M1318,"")</x:f>
        <x:v>0.2830188679245283</x:v>
      </x:c>
      <x:c r="Q1318" s="141" t="n">
        <x:f>ROUND(L1318*(1+'Assumptions'!$B$7)/'Assumptions'!$B$9,0)*'Assumptions'!$B$9</x:f>
        <x:v>75</x:v>
      </x:c>
      <x:c r="R1318" s="141" t="n">
        <x:f>Q1318-M1318</x:f>
        <x:v>22</x:v>
      </x:c>
      <x:c r="S1318" s="143" t="n">
        <x:f>'Assumptions'!$B$8</x:f>
        <x:v>12</x:v>
      </x:c>
      <x:c r="T1318" s="141" t="n">
        <x:f>N1318*S1318</x:f>
        <x:v>180</x:v>
      </x:c>
      <x:c r="U1318" s="139" t="str">
        <x:v>Source Valid</x:v>
      </x:c>
      <x:c r="V1318" s="139" t="str">
        <x:v>High</x:v>
      </x:c>
      <x:c r="W1318" s="147" t="str">
        <x:v>Source wholesale and buying prices retained</x:v>
      </x:c>
      <x:c r="X1318" s="139" t="str">
        <x:v>Ready</x:v>
      </x:c>
      <x:c r="Y1318" s="144" t="b">
        <x:v>1</x:v>
      </x:c>
      <x:c r="Z1318" s="139" t="str">
        <x:v>WS RATES.pdf</x:v>
      </x:c>
      <x:c r="AA1318" s="139" t="n">
        <x:v>37</x:v>
      </x:c>
      <x:c r="AB1318" s="139" t="n">
        <x:v>22</x:v>
      </x:c>
      <x:c r="AC1318" s="139" t="str">
        <x:v>Z3 POCKET DAIRY</x:v>
      </x:c>
      <x:c r="AD1318" s="145" t="n">
        <x:v>68</x:v>
      </x:c>
      <x:c r="AE1318" s="147" t="str">
        <x:v>Merged across PDFs — Exact/source-linked match</x:v>
      </x:c>
      <x:c r="AF1318" s="147" t="str">
        <x:v>Exact WS RATES.pdf name</x:v>
      </x:c>
      <x:c r="AG1318" s="147" t="str">
        <x:v>Exact WS RATES.pdf category</x:v>
      </x:c>
      <x:c r="AH1318" s="139" t="str">
        <x:v>WS-RATES:37:22</x:v>
      </x:c>
      <x:c r="AI1318" s="146"/>
      <x:c r="AJ1318" s="146"/>
      <x:c r="AK1318" s="146"/>
      <x:c r="AL1318" s="146"/>
      <x:c r="AM1318" s="146"/>
      <x:c r="AN1318" s="147" t="str"/>
    </x:row>
    <x:row r="1319">
      <x:c r="A1319" s="139" t="str">
        <x:v>RS-001318</x:v>
      </x:c>
      <x:c r="B1319" s="147" t="str">
        <x:v>Z2 POCKET DAIRY</x:v>
      </x:c>
      <x:c r="C1319" s="139" t="str">
        <x:v>DIARIES</x:v>
      </x:c>
      <x:c r="D1319" s="139" t="str">
        <x:v>Both</x:v>
      </x:c>
      <x:c r="E1319" s="147" t="str">
        <x:v>From initial classified workbook</x:v>
      </x:c>
      <x:c r="F1319" s="139" t="str">
        <x:v>Piece</x:v>
      </x:c>
      <x:c r="G1319" s="139"/>
      <x:c r="H1319" s="139" t="str">
        <x:v>Not stated</x:v>
      </x:c>
      <x:c r="I1319" s="139" t="str">
        <x:v>PKR</x:v>
      </x:c>
      <x:c r="J1319" s="140" t="n">
        <x:v>36</x:v>
      </x:c>
      <x:c r="K1319" s="140" t="n">
        <x:v>28</x:v>
      </x:c>
      <x:c r="L1319" s="140" t="n">
        <x:v>36</x:v>
      </x:c>
      <x:c r="M1319" s="140" t="n">
        <x:v>28</x:v>
      </x:c>
      <x:c r="N1319" s="141" t="n">
        <x:f>L1319-M1319</x:f>
        <x:v>8</x:v>
      </x:c>
      <x:c r="O1319" s="142" t="n">
        <x:f>IF(L1319&gt;0,N1319/L1319,"")</x:f>
        <x:v>0.2222222222222222</x:v>
      </x:c>
      <x:c r="P1319" s="142" t="n">
        <x:f>IF(M1319&gt;0,N1319/M1319,"")</x:f>
        <x:v>0.2857142857142857</x:v>
      </x:c>
      <x:c r="Q1319" s="141" t="n">
        <x:f>ROUND(L1319*(1+'Assumptions'!$B$7)/'Assumptions'!$B$9,0)*'Assumptions'!$B$9</x:f>
        <x:v>40</x:v>
      </x:c>
      <x:c r="R1319" s="141" t="n">
        <x:f>Q1319-M1319</x:f>
        <x:v>12</x:v>
      </x:c>
      <x:c r="S1319" s="143" t="n">
        <x:f>'Assumptions'!$B$8</x:f>
        <x:v>12</x:v>
      </x:c>
      <x:c r="T1319" s="141" t="n">
        <x:f>N1319*S1319</x:f>
        <x:v>96</x:v>
      </x:c>
      <x:c r="U1319" s="139" t="str">
        <x:v>Source Valid</x:v>
      </x:c>
      <x:c r="V1319" s="139" t="str">
        <x:v>High</x:v>
      </x:c>
      <x:c r="W1319" s="147" t="str">
        <x:v>Source wholesale and buying prices retained</x:v>
      </x:c>
      <x:c r="X1319" s="139" t="str">
        <x:v>Ready</x:v>
      </x:c>
      <x:c r="Y1319" s="144" t="b">
        <x:v>1</x:v>
      </x:c>
      <x:c r="Z1319" s="139" t="str">
        <x:v>WS RATES.pdf</x:v>
      </x:c>
      <x:c r="AA1319" s="139" t="n">
        <x:v>37</x:v>
      </x:c>
      <x:c r="AB1319" s="139" t="n">
        <x:v>23</x:v>
      </x:c>
      <x:c r="AC1319" s="139" t="str">
        <x:v>Z2 POCKET DAIRY</x:v>
      </x:c>
      <x:c r="AD1319" s="145" t="n">
        <x:v>36</x:v>
      </x:c>
      <x:c r="AE1319" s="147" t="str">
        <x:v>Merged across PDFs — Exact/source-linked match</x:v>
      </x:c>
      <x:c r="AF1319" s="147" t="str">
        <x:v>Exact WS RATES.pdf name</x:v>
      </x:c>
      <x:c r="AG1319" s="147" t="str">
        <x:v>Exact WS RATES.pdf category</x:v>
      </x:c>
      <x:c r="AH1319" s="139" t="str">
        <x:v>WS-RATES:37:23</x:v>
      </x:c>
      <x:c r="AI1319" s="146"/>
      <x:c r="AJ1319" s="146"/>
      <x:c r="AK1319" s="146"/>
      <x:c r="AL1319" s="146"/>
      <x:c r="AM1319" s="146"/>
      <x:c r="AN1319" s="147" t="str"/>
    </x:row>
    <x:row r="1320">
      <x:c r="A1320" s="139" t="str">
        <x:v>RS-001319</x:v>
      </x:c>
      <x:c r="B1320" s="147" t="str">
        <x:v>BINDER CLIP 51mm</x:v>
      </x:c>
      <x:c r="C1320" s="139" t="str">
        <x:v>CHINA</x:v>
      </x:c>
      <x:c r="D1320" s="139" t="str">
        <x:v>Both</x:v>
      </x:c>
      <x:c r="E1320" s="147" t="str">
        <x:v>From initial classified workbook</x:v>
      </x:c>
      <x:c r="F1320" s="139" t="str">
        <x:v>Piece</x:v>
      </x:c>
      <x:c r="G1320" s="139"/>
      <x:c r="H1320" s="139" t="str">
        <x:v>Not stated</x:v>
      </x:c>
      <x:c r="I1320" s="139" t="str">
        <x:v>PKR</x:v>
      </x:c>
      <x:c r="J1320" s="140" t="n">
        <x:v>320</x:v>
      </x:c>
      <x:c r="K1320" s="140" t="n">
        <x:v>290</x:v>
      </x:c>
      <x:c r="L1320" s="140" t="n">
        <x:v>320</x:v>
      </x:c>
      <x:c r="M1320" s="140" t="n">
        <x:v>290</x:v>
      </x:c>
      <x:c r="N1320" s="141" t="n">
        <x:f>L1320-M1320</x:f>
        <x:v>30</x:v>
      </x:c>
      <x:c r="O1320" s="142" t="n">
        <x:f>IF(L1320&gt;0,N1320/L1320,"")</x:f>
        <x:v>0.09375</x:v>
      </x:c>
      <x:c r="P1320" s="142" t="n">
        <x:f>IF(M1320&gt;0,N1320/M1320,"")</x:f>
        <x:v>0.10344827586206896</x:v>
      </x:c>
      <x:c r="Q1320" s="141" t="n">
        <x:f>ROUND(L1320*(1+'Assumptions'!$B$7)/'Assumptions'!$B$9,0)*'Assumptions'!$B$9</x:f>
        <x:v>350</x:v>
      </x:c>
      <x:c r="R1320" s="141" t="n">
        <x:f>Q1320-M1320</x:f>
        <x:v>60</x:v>
      </x:c>
      <x:c r="S1320" s="143" t="n">
        <x:f>'Assumptions'!$B$8</x:f>
        <x:v>12</x:v>
      </x:c>
      <x:c r="T1320" s="141" t="n">
        <x:f>N1320*S1320</x:f>
        <x:v>360</x:v>
      </x:c>
      <x:c r="U1320" s="139" t="str">
        <x:v>Source Valid</x:v>
      </x:c>
      <x:c r="V1320" s="139" t="str">
        <x:v>High</x:v>
      </x:c>
      <x:c r="W1320" s="147" t="str">
        <x:v>Source wholesale and buying prices retained</x:v>
      </x:c>
      <x:c r="X1320" s="139" t="str">
        <x:v>Ready</x:v>
      </x:c>
      <x:c r="Y1320" s="144" t="b">
        <x:v>1</x:v>
      </x:c>
      <x:c r="Z1320" s="139" t="str">
        <x:v>WS RATES.pdf</x:v>
      </x:c>
      <x:c r="AA1320" s="139" t="n">
        <x:v>37</x:v>
      </x:c>
      <x:c r="AB1320" s="139" t="n">
        <x:v>24</x:v>
      </x:c>
      <x:c r="AC1320" s="139" t="str">
        <x:v>BINDER CLIP 51mm</x:v>
      </x:c>
      <x:c r="AD1320" s="145" t="n">
        <x:v>320</x:v>
      </x:c>
      <x:c r="AE1320" s="147" t="str">
        <x:v>Merged across PDFs — Exact/source-linked match</x:v>
      </x:c>
      <x:c r="AF1320" s="147" t="str">
        <x:v>Exact WS RATES.pdf name</x:v>
      </x:c>
      <x:c r="AG1320" s="147" t="str">
        <x:v>Exact WS RATES.pdf category</x:v>
      </x:c>
      <x:c r="AH1320" s="139" t="str">
        <x:v>WS-RATES:37:24</x:v>
      </x:c>
      <x:c r="AI1320" s="146"/>
      <x:c r="AJ1320" s="146"/>
      <x:c r="AK1320" s="146"/>
      <x:c r="AL1320" s="146"/>
      <x:c r="AM1320" s="146"/>
      <x:c r="AN1320" s="147" t="str"/>
    </x:row>
    <x:row r="1321">
      <x:c r="A1321" s="139" t="str">
        <x:v>RS-001320</x:v>
      </x:c>
      <x:c r="B1321" s="147" t="str">
        <x:v>BINDER CLIP 41mm</x:v>
      </x:c>
      <x:c r="C1321" s="139" t="str">
        <x:v>CHINA</x:v>
      </x:c>
      <x:c r="D1321" s="139" t="str">
        <x:v>Both</x:v>
      </x:c>
      <x:c r="E1321" s="147" t="str">
        <x:v>From initial classified workbook</x:v>
      </x:c>
      <x:c r="F1321" s="139" t="str">
        <x:v>Piece</x:v>
      </x:c>
      <x:c r="G1321" s="139"/>
      <x:c r="H1321" s="139" t="str">
        <x:v>Not stated</x:v>
      </x:c>
      <x:c r="I1321" s="139" t="str">
        <x:v>PKR</x:v>
      </x:c>
      <x:c r="J1321" s="140" t="n">
        <x:v>210</x:v>
      </x:c>
      <x:c r="K1321" s="140" t="n">
        <x:v>185</x:v>
      </x:c>
      <x:c r="L1321" s="140" t="n">
        <x:v>210</x:v>
      </x:c>
      <x:c r="M1321" s="140" t="n">
        <x:v>185</x:v>
      </x:c>
      <x:c r="N1321" s="141" t="n">
        <x:f>L1321-M1321</x:f>
        <x:v>25</x:v>
      </x:c>
      <x:c r="O1321" s="142" t="n">
        <x:f>IF(L1321&gt;0,N1321/L1321,"")</x:f>
        <x:v>0.11904761904761904</x:v>
      </x:c>
      <x:c r="P1321" s="142" t="n">
        <x:f>IF(M1321&gt;0,N1321/M1321,"")</x:f>
        <x:v>0.13513513513513514</x:v>
      </x:c>
      <x:c r="Q1321" s="141" t="n">
        <x:f>ROUND(L1321*(1+'Assumptions'!$B$7)/'Assumptions'!$B$9,0)*'Assumptions'!$B$9</x:f>
        <x:v>230</x:v>
      </x:c>
      <x:c r="R1321" s="141" t="n">
        <x:f>Q1321-M1321</x:f>
        <x:v>45</x:v>
      </x:c>
      <x:c r="S1321" s="143" t="n">
        <x:f>'Assumptions'!$B$8</x:f>
        <x:v>12</x:v>
      </x:c>
      <x:c r="T1321" s="141" t="n">
        <x:f>N1321*S1321</x:f>
        <x:v>300</x:v>
      </x:c>
      <x:c r="U1321" s="139" t="str">
        <x:v>Source Valid</x:v>
      </x:c>
      <x:c r="V1321" s="139" t="str">
        <x:v>High</x:v>
      </x:c>
      <x:c r="W1321" s="147" t="str">
        <x:v>Source wholesale and buying prices retained</x:v>
      </x:c>
      <x:c r="X1321" s="139" t="str">
        <x:v>Ready</x:v>
      </x:c>
      <x:c r="Y1321" s="144" t="b">
        <x:v>1</x:v>
      </x:c>
      <x:c r="Z1321" s="139" t="str">
        <x:v>WS RATES.pdf</x:v>
      </x:c>
      <x:c r="AA1321" s="139" t="n">
        <x:v>37</x:v>
      </x:c>
      <x:c r="AB1321" s="139" t="n">
        <x:v>25</x:v>
      </x:c>
      <x:c r="AC1321" s="139" t="str">
        <x:v>BINDER CLIP 41mm</x:v>
      </x:c>
      <x:c r="AD1321" s="145" t="n">
        <x:v>210</x:v>
      </x:c>
      <x:c r="AE1321" s="147" t="str">
        <x:v>Merged across PDFs — Exact/source-linked match</x:v>
      </x:c>
      <x:c r="AF1321" s="147" t="str">
        <x:v>Exact WS RATES.pdf name</x:v>
      </x:c>
      <x:c r="AG1321" s="147" t="str">
        <x:v>Exact WS RATES.pdf category</x:v>
      </x:c>
      <x:c r="AH1321" s="139" t="str">
        <x:v>WS-RATES:37:25</x:v>
      </x:c>
      <x:c r="AI1321" s="146"/>
      <x:c r="AJ1321" s="146"/>
      <x:c r="AK1321" s="146"/>
      <x:c r="AL1321" s="146"/>
      <x:c r="AM1321" s="146"/>
      <x:c r="AN1321" s="147" t="str"/>
    </x:row>
    <x:row r="1322">
      <x:c r="A1322" s="139" t="str">
        <x:v>RS-001321</x:v>
      </x:c>
      <x:c r="B1322" s="147" t="str">
        <x:v>Z1 POCKET DAIRY</x:v>
      </x:c>
      <x:c r="C1322" s="139" t="str">
        <x:v>DIARIES</x:v>
      </x:c>
      <x:c r="D1322" s="139" t="str">
        <x:v>Both</x:v>
      </x:c>
      <x:c r="E1322" s="147" t="str">
        <x:v>From initial classified workbook</x:v>
      </x:c>
      <x:c r="F1322" s="139" t="str">
        <x:v>Piece</x:v>
      </x:c>
      <x:c r="G1322" s="139"/>
      <x:c r="H1322" s="139" t="str">
        <x:v>Not stated</x:v>
      </x:c>
      <x:c r="I1322" s="139" t="str">
        <x:v>PKR</x:v>
      </x:c>
      <x:c r="J1322" s="140" t="n">
        <x:v>21</x:v>
      </x:c>
      <x:c r="K1322" s="140" t="n">
        <x:v>15</x:v>
      </x:c>
      <x:c r="L1322" s="140" t="n">
        <x:v>21</x:v>
      </x:c>
      <x:c r="M1322" s="140" t="n">
        <x:v>15</x:v>
      </x:c>
      <x:c r="N1322" s="141" t="n">
        <x:f>L1322-M1322</x:f>
        <x:v>6</x:v>
      </x:c>
      <x:c r="O1322" s="142" t="n">
        <x:f>IF(L1322&gt;0,N1322/L1322,"")</x:f>
        <x:v>0.2857142857142857</x:v>
      </x:c>
      <x:c r="P1322" s="142" t="n">
        <x:f>IF(M1322&gt;0,N1322/M1322,"")</x:f>
        <x:v>0.4</x:v>
      </x:c>
      <x:c r="Q1322" s="141" t="n">
        <x:f>ROUND(L1322*(1+'Assumptions'!$B$7)/'Assumptions'!$B$9,0)*'Assumptions'!$B$9</x:f>
        <x:v>25</x:v>
      </x:c>
      <x:c r="R1322" s="141" t="n">
        <x:f>Q1322-M1322</x:f>
        <x:v>10</x:v>
      </x:c>
      <x:c r="S1322" s="143" t="n">
        <x:f>'Assumptions'!$B$8</x:f>
        <x:v>12</x:v>
      </x:c>
      <x:c r="T1322" s="141" t="n">
        <x:f>N1322*S1322</x:f>
        <x:v>72</x:v>
      </x:c>
      <x:c r="U1322" s="139" t="str">
        <x:v>Source Valid</x:v>
      </x:c>
      <x:c r="V1322" s="139" t="str">
        <x:v>High</x:v>
      </x:c>
      <x:c r="W1322" s="147" t="str">
        <x:v>Source wholesale and buying prices retained</x:v>
      </x:c>
      <x:c r="X1322" s="139" t="str">
        <x:v>Ready</x:v>
      </x:c>
      <x:c r="Y1322" s="144" t="b">
        <x:v>1</x:v>
      </x:c>
      <x:c r="Z1322" s="139" t="str">
        <x:v>WS RATES.pdf</x:v>
      </x:c>
      <x:c r="AA1322" s="139" t="n">
        <x:v>37</x:v>
      </x:c>
      <x:c r="AB1322" s="139" t="n">
        <x:v>26</x:v>
      </x:c>
      <x:c r="AC1322" s="139" t="str">
        <x:v>Z1 POCKET DAIRY</x:v>
      </x:c>
      <x:c r="AD1322" s="145" t="n">
        <x:v>21</x:v>
      </x:c>
      <x:c r="AE1322" s="147" t="str">
        <x:v>Merged across PDFs — Exact/source-linked match</x:v>
      </x:c>
      <x:c r="AF1322" s="147" t="str">
        <x:v>Exact WS RATES.pdf name</x:v>
      </x:c>
      <x:c r="AG1322" s="147" t="str">
        <x:v>Exact WS RATES.pdf category</x:v>
      </x:c>
      <x:c r="AH1322" s="139" t="str">
        <x:v>WS-RATES:37:26</x:v>
      </x:c>
      <x:c r="AI1322" s="146"/>
      <x:c r="AJ1322" s="146"/>
      <x:c r="AK1322" s="146"/>
      <x:c r="AL1322" s="146"/>
      <x:c r="AM1322" s="146"/>
      <x:c r="AN1322" s="147" t="str"/>
    </x:row>
    <x:row r="1323">
      <x:c r="A1323" s="139" t="str">
        <x:v>RS-001322</x:v>
      </x:c>
      <x:c r="B1323" s="147" t="str">
        <x:v>BINDER CLIP 25mm</x:v>
      </x:c>
      <x:c r="C1323" s="139" t="str">
        <x:v>CHINA</x:v>
      </x:c>
      <x:c r="D1323" s="139" t="str">
        <x:v>Both</x:v>
      </x:c>
      <x:c r="E1323" s="147" t="str">
        <x:v>From initial classified workbook</x:v>
      </x:c>
      <x:c r="F1323" s="139" t="str">
        <x:v>Piece</x:v>
      </x:c>
      <x:c r="G1323" s="139"/>
      <x:c r="H1323" s="139" t="str">
        <x:v>Not stated</x:v>
      </x:c>
      <x:c r="I1323" s="139" t="str">
        <x:v>PKR</x:v>
      </x:c>
      <x:c r="J1323" s="140" t="n">
        <x:v>100</x:v>
      </x:c>
      <x:c r="K1323" s="140" t="n">
        <x:v>80</x:v>
      </x:c>
      <x:c r="L1323" s="140" t="n">
        <x:v>100</x:v>
      </x:c>
      <x:c r="M1323" s="140" t="n">
        <x:v>80</x:v>
      </x:c>
      <x:c r="N1323" s="141" t="n">
        <x:f>L1323-M1323</x:f>
        <x:v>20</x:v>
      </x:c>
      <x:c r="O1323" s="142" t="n">
        <x:f>IF(L1323&gt;0,N1323/L1323,"")</x:f>
        <x:v>0.2</x:v>
      </x:c>
      <x:c r="P1323" s="142" t="n">
        <x:f>IF(M1323&gt;0,N1323/M1323,"")</x:f>
        <x:v>0.25</x:v>
      </x:c>
      <x:c r="Q1323" s="141" t="n">
        <x:f>ROUND(L1323*(1+'Assumptions'!$B$7)/'Assumptions'!$B$9,0)*'Assumptions'!$B$9</x:f>
        <x:v>110</x:v>
      </x:c>
      <x:c r="R1323" s="141" t="n">
        <x:f>Q1323-M1323</x:f>
        <x:v>30</x:v>
      </x:c>
      <x:c r="S1323" s="143" t="n">
        <x:f>'Assumptions'!$B$8</x:f>
        <x:v>12</x:v>
      </x:c>
      <x:c r="T1323" s="141" t="n">
        <x:f>N1323*S1323</x:f>
        <x:v>240</x:v>
      </x:c>
      <x:c r="U1323" s="139" t="str">
        <x:v>Source Valid</x:v>
      </x:c>
      <x:c r="V1323" s="139" t="str">
        <x:v>High</x:v>
      </x:c>
      <x:c r="W1323" s="147" t="str">
        <x:v>Source wholesale and buying prices retained</x:v>
      </x:c>
      <x:c r="X1323" s="139" t="str">
        <x:v>Ready</x:v>
      </x:c>
      <x:c r="Y1323" s="144" t="b">
        <x:v>1</x:v>
      </x:c>
      <x:c r="Z1323" s="139" t="str">
        <x:v>WS RATES.pdf</x:v>
      </x:c>
      <x:c r="AA1323" s="139" t="n">
        <x:v>37</x:v>
      </x:c>
      <x:c r="AB1323" s="139" t="n">
        <x:v>27</x:v>
      </x:c>
      <x:c r="AC1323" s="139" t="str">
        <x:v>BINDER CLIP 25mm</x:v>
      </x:c>
      <x:c r="AD1323" s="145" t="n">
        <x:v>100</x:v>
      </x:c>
      <x:c r="AE1323" s="147" t="str">
        <x:v>Merged across PDFs — Exact/source-linked match</x:v>
      </x:c>
      <x:c r="AF1323" s="147" t="str">
        <x:v>Exact WS RATES.pdf name</x:v>
      </x:c>
      <x:c r="AG1323" s="147" t="str">
        <x:v>Exact WS RATES.pdf category</x:v>
      </x:c>
      <x:c r="AH1323" s="139" t="str">
        <x:v>WS-RATES:37:27</x:v>
      </x:c>
      <x:c r="AI1323" s="146"/>
      <x:c r="AJ1323" s="146"/>
      <x:c r="AK1323" s="146"/>
      <x:c r="AL1323" s="146"/>
      <x:c r="AM1323" s="146"/>
      <x:c r="AN1323" s="147" t="str"/>
    </x:row>
    <x:row r="1324">
      <x:c r="A1324" s="139" t="str">
        <x:v>RS-001323</x:v>
      </x:c>
      <x:c r="B1324" s="147" t="str">
        <x:v>BINDER CLIP COLOUR FULL 51mm</x:v>
      </x:c>
      <x:c r="C1324" s="139" t="str">
        <x:v>CHINA</x:v>
      </x:c>
      <x:c r="D1324" s="139" t="str">
        <x:v>Both</x:v>
      </x:c>
      <x:c r="E1324" s="147" t="str">
        <x:v>From initial classified workbook</x:v>
      </x:c>
      <x:c r="F1324" s="139" t="str">
        <x:v>Piece</x:v>
      </x:c>
      <x:c r="G1324" s="139"/>
      <x:c r="H1324" s="139" t="str">
        <x:v>Not stated</x:v>
      </x:c>
      <x:c r="I1324" s="139" t="str">
        <x:v>PKR</x:v>
      </x:c>
      <x:c r="J1324" s="140" t="n">
        <x:v>300</x:v>
      </x:c>
      <x:c r="K1324" s="140" t="n">
        <x:v>270</x:v>
      </x:c>
      <x:c r="L1324" s="140" t="n">
        <x:v>300</x:v>
      </x:c>
      <x:c r="M1324" s="140" t="n">
        <x:v>270</x:v>
      </x:c>
      <x:c r="N1324" s="141" t="n">
        <x:f>L1324-M1324</x:f>
        <x:v>30</x:v>
      </x:c>
      <x:c r="O1324" s="142" t="n">
        <x:f>IF(L1324&gt;0,N1324/L1324,"")</x:f>
        <x:v>0.1</x:v>
      </x:c>
      <x:c r="P1324" s="142" t="n">
        <x:f>IF(M1324&gt;0,N1324/M1324,"")</x:f>
        <x:v>0.1111111111111111</x:v>
      </x:c>
      <x:c r="Q1324" s="141" t="n">
        <x:f>ROUND(L1324*(1+'Assumptions'!$B$7)/'Assumptions'!$B$9,0)*'Assumptions'!$B$9</x:f>
        <x:v>330</x:v>
      </x:c>
      <x:c r="R1324" s="141" t="n">
        <x:f>Q1324-M1324</x:f>
        <x:v>60</x:v>
      </x:c>
      <x:c r="S1324" s="143" t="n">
        <x:f>'Assumptions'!$B$8</x:f>
        <x:v>12</x:v>
      </x:c>
      <x:c r="T1324" s="141" t="n">
        <x:f>N1324*S1324</x:f>
        <x:v>360</x:v>
      </x:c>
      <x:c r="U1324" s="139" t="str">
        <x:v>Source Valid</x:v>
      </x:c>
      <x:c r="V1324" s="139" t="str">
        <x:v>High</x:v>
      </x:c>
      <x:c r="W1324" s="147" t="str">
        <x:v>Source wholesale and buying prices retained</x:v>
      </x:c>
      <x:c r="X1324" s="139" t="str">
        <x:v>Ready</x:v>
      </x:c>
      <x:c r="Y1324" s="144" t="b">
        <x:v>1</x:v>
      </x:c>
      <x:c r="Z1324" s="139" t="str">
        <x:v>WS RATES.pdf</x:v>
      </x:c>
      <x:c r="AA1324" s="139" t="n">
        <x:v>37</x:v>
      </x:c>
      <x:c r="AB1324" s="139" t="n">
        <x:v>28</x:v>
      </x:c>
      <x:c r="AC1324" s="139" t="str">
        <x:v>BINDER CLIP COLOUR FULL</x:v>
      </x:c>
      <x:c r="AD1324" s="145" t="n">
        <x:v>300</x:v>
      </x:c>
      <x:c r="AE1324" s="147" t="str">
        <x:v>Merged across PDFs — Truncated-name completion</x:v>
      </x:c>
      <x:c r="AF1324" s="147" t="str">
        <x:v>Completed/updated from WS RATES.pdf</x:v>
      </x:c>
      <x:c r="AG1324" s="147" t="str">
        <x:v>Exact WS RATES.pdf category</x:v>
      </x:c>
      <x:c r="AH1324" s="139" t="str">
        <x:v>WS-RATES:37:28</x:v>
      </x:c>
      <x:c r="AI1324" s="146"/>
      <x:c r="AJ1324" s="146"/>
      <x:c r="AK1324" s="146"/>
      <x:c r="AL1324" s="146"/>
      <x:c r="AM1324" s="146"/>
      <x:c r="AN1324" s="147" t="str"/>
    </x:row>
    <x:row r="1325">
      <x:c r="A1325" s="139" t="str">
        <x:v>RS-001324</x:v>
      </x:c>
      <x:c r="B1325" s="147" t="str">
        <x:v>BINDER CLIP COLOUR FULL 41mm</x:v>
      </x:c>
      <x:c r="C1325" s="139" t="str">
        <x:v>CHINA</x:v>
      </x:c>
      <x:c r="D1325" s="139" t="str">
        <x:v>Both</x:v>
      </x:c>
      <x:c r="E1325" s="147" t="str">
        <x:v>From initial classified workbook</x:v>
      </x:c>
      <x:c r="F1325" s="139" t="str">
        <x:v>Piece</x:v>
      </x:c>
      <x:c r="G1325" s="139"/>
      <x:c r="H1325" s="139" t="str">
        <x:v>Not stated</x:v>
      </x:c>
      <x:c r="I1325" s="139" t="str">
        <x:v>PKR</x:v>
      </x:c>
      <x:c r="J1325" s="140" t="n">
        <x:v>500</x:v>
      </x:c>
      <x:c r="K1325" s="140" t="n">
        <x:v>450</x:v>
      </x:c>
      <x:c r="L1325" s="140" t="n">
        <x:v>500</x:v>
      </x:c>
      <x:c r="M1325" s="140" t="n">
        <x:v>450</x:v>
      </x:c>
      <x:c r="N1325" s="141" t="n">
        <x:f>L1325-M1325</x:f>
        <x:v>50</x:v>
      </x:c>
      <x:c r="O1325" s="142" t="n">
        <x:f>IF(L1325&gt;0,N1325/L1325,"")</x:f>
        <x:v>0.1</x:v>
      </x:c>
      <x:c r="P1325" s="142" t="n">
        <x:f>IF(M1325&gt;0,N1325/M1325,"")</x:f>
        <x:v>0.1111111111111111</x:v>
      </x:c>
      <x:c r="Q1325" s="141" t="n">
        <x:f>ROUND(L1325*(1+'Assumptions'!$B$7)/'Assumptions'!$B$9,0)*'Assumptions'!$B$9</x:f>
        <x:v>550</x:v>
      </x:c>
      <x:c r="R1325" s="141" t="n">
        <x:f>Q1325-M1325</x:f>
        <x:v>100</x:v>
      </x:c>
      <x:c r="S1325" s="143" t="n">
        <x:f>'Assumptions'!$B$8</x:f>
        <x:v>12</x:v>
      </x:c>
      <x:c r="T1325" s="141" t="n">
        <x:f>N1325*S1325</x:f>
        <x:v>600</x:v>
      </x:c>
      <x:c r="U1325" s="139" t="str">
        <x:v>Source Valid</x:v>
      </x:c>
      <x:c r="V1325" s="139" t="str">
        <x:v>High</x:v>
      </x:c>
      <x:c r="W1325" s="147" t="str">
        <x:v>Source wholesale and buying prices retained</x:v>
      </x:c>
      <x:c r="X1325" s="139" t="str">
        <x:v>Ready</x:v>
      </x:c>
      <x:c r="Y1325" s="144" t="b">
        <x:v>1</x:v>
      </x:c>
      <x:c r="Z1325" s="139" t="str">
        <x:v>WS RATES.pdf</x:v>
      </x:c>
      <x:c r="AA1325" s="139" t="n">
        <x:v>37</x:v>
      </x:c>
      <x:c r="AB1325" s="139" t="n">
        <x:v>29</x:v>
      </x:c>
      <x:c r="AC1325" s="139" t="str">
        <x:v>BINDER CLIP COLOUR FULL</x:v>
      </x:c>
      <x:c r="AD1325" s="145" t="n">
        <x:v>500</x:v>
      </x:c>
      <x:c r="AE1325" s="147" t="str">
        <x:v>Merged across PDFs — Truncated-name completion</x:v>
      </x:c>
      <x:c r="AF1325" s="147" t="str">
        <x:v>Completed/updated from WS RATES.pdf</x:v>
      </x:c>
      <x:c r="AG1325" s="147" t="str">
        <x:v>Exact WS RATES.pdf category</x:v>
      </x:c>
      <x:c r="AH1325" s="139" t="str">
        <x:v>WS-RATES:37:29</x:v>
      </x:c>
      <x:c r="AI1325" s="146"/>
      <x:c r="AJ1325" s="146"/>
      <x:c r="AK1325" s="146"/>
      <x:c r="AL1325" s="146"/>
      <x:c r="AM1325" s="146"/>
      <x:c r="AN1325" s="147" t="str"/>
    </x:row>
    <x:row r="1326">
      <x:c r="A1326" s="139" t="str">
        <x:v>RS-001325</x:v>
      </x:c>
      <x:c r="B1326" s="147" t="str">
        <x:v>HARD BOARD LUDO LARGE</x:v>
      </x:c>
      <x:c r="C1326" s="139" t="str">
        <x:v>LUDO</x:v>
      </x:c>
      <x:c r="D1326" s="139" t="str">
        <x:v>Both</x:v>
      </x:c>
      <x:c r="E1326" s="147" t="str">
        <x:v>From initial classified workbook</x:v>
      </x:c>
      <x:c r="F1326" s="139" t="str">
        <x:v>Piece</x:v>
      </x:c>
      <x:c r="G1326" s="139"/>
      <x:c r="H1326" s="139" t="str">
        <x:v>Not stated</x:v>
      </x:c>
      <x:c r="I1326" s="139" t="str">
        <x:v>PKR</x:v>
      </x:c>
      <x:c r="J1326" s="140" t="n">
        <x:v>430</x:v>
      </x:c>
      <x:c r="K1326" s="140" t="n">
        <x:v>380</x:v>
      </x:c>
      <x:c r="L1326" s="140" t="n">
        <x:v>430</x:v>
      </x:c>
      <x:c r="M1326" s="140" t="n">
        <x:v>380</x:v>
      </x:c>
      <x:c r="N1326" s="141" t="n">
        <x:f>L1326-M1326</x:f>
        <x:v>50</x:v>
      </x:c>
      <x:c r="O1326" s="142" t="n">
        <x:f>IF(L1326&gt;0,N1326/L1326,"")</x:f>
        <x:v>0.11627906976744186</x:v>
      </x:c>
      <x:c r="P1326" s="142" t="n">
        <x:f>IF(M1326&gt;0,N1326/M1326,"")</x:f>
        <x:v>0.13157894736842105</x:v>
      </x:c>
      <x:c r="Q1326" s="141" t="n">
        <x:f>ROUND(L1326*(1+'Assumptions'!$B$7)/'Assumptions'!$B$9,0)*'Assumptions'!$B$9</x:f>
        <x:v>475</x:v>
      </x:c>
      <x:c r="R1326" s="141" t="n">
        <x:f>Q1326-M1326</x:f>
        <x:v>95</x:v>
      </x:c>
      <x:c r="S1326" s="143" t="n">
        <x:f>'Assumptions'!$B$8</x:f>
        <x:v>12</x:v>
      </x:c>
      <x:c r="T1326" s="141" t="n">
        <x:f>N1326*S1326</x:f>
        <x:v>600</x:v>
      </x:c>
      <x:c r="U1326" s="139" t="str">
        <x:v>Source Valid</x:v>
      </x:c>
      <x:c r="V1326" s="139" t="str">
        <x:v>High</x:v>
      </x:c>
      <x:c r="W1326" s="147" t="str">
        <x:v>Source wholesale and buying prices retained</x:v>
      </x:c>
      <x:c r="X1326" s="139" t="str">
        <x:v>Ready</x:v>
      </x:c>
      <x:c r="Y1326" s="144" t="b">
        <x:v>1</x:v>
      </x:c>
      <x:c r="Z1326" s="139" t="str">
        <x:v>WS RATES.pdf</x:v>
      </x:c>
      <x:c r="AA1326" s="139" t="n">
        <x:v>37</x:v>
      </x:c>
      <x:c r="AB1326" s="139" t="n">
        <x:v>30</x:v>
      </x:c>
      <x:c r="AC1326" s="139" t="str">
        <x:v>HARD BOARD LUDO LARGE</x:v>
      </x:c>
      <x:c r="AD1326" s="145" t="n">
        <x:v>430</x:v>
      </x:c>
      <x:c r="AE1326" s="147" t="str">
        <x:v>Merged across PDFs — Exact/source-linked match</x:v>
      </x:c>
      <x:c r="AF1326" s="147" t="str">
        <x:v>Exact WS RATES.pdf name</x:v>
      </x:c>
      <x:c r="AG1326" s="147" t="str">
        <x:v>Exact WS RATES.pdf category</x:v>
      </x:c>
      <x:c r="AH1326" s="139" t="str">
        <x:v>WS-RATES:37:30</x:v>
      </x:c>
      <x:c r="AI1326" s="146"/>
      <x:c r="AJ1326" s="146"/>
      <x:c r="AK1326" s="146"/>
      <x:c r="AL1326" s="146"/>
      <x:c r="AM1326" s="146"/>
      <x:c r="AN1326" s="147" t="str"/>
    </x:row>
    <x:row r="1327">
      <x:c r="A1327" s="139" t="str">
        <x:v>RS-001326</x:v>
      </x:c>
      <x:c r="B1327" s="147" t="str">
        <x:v>HARD BOARD LUDO SMALL</x:v>
      </x:c>
      <x:c r="C1327" s="139" t="str">
        <x:v>LUDO</x:v>
      </x:c>
      <x:c r="D1327" s="139" t="str">
        <x:v>Both</x:v>
      </x:c>
      <x:c r="E1327" s="147" t="str">
        <x:v>From initial classified workbook</x:v>
      </x:c>
      <x:c r="F1327" s="139" t="str">
        <x:v>Piece</x:v>
      </x:c>
      <x:c r="G1327" s="139"/>
      <x:c r="H1327" s="139" t="str">
        <x:v>Not stated</x:v>
      </x:c>
      <x:c r="I1327" s="139" t="str">
        <x:v>PKR</x:v>
      </x:c>
      <x:c r="J1327" s="140" t="n">
        <x:v>250</x:v>
      </x:c>
      <x:c r="K1327" s="140" t="n">
        <x:v>206</x:v>
      </x:c>
      <x:c r="L1327" s="140" t="n">
        <x:v>250</x:v>
      </x:c>
      <x:c r="M1327" s="140" t="n">
        <x:v>206</x:v>
      </x:c>
      <x:c r="N1327" s="141" t="n">
        <x:f>L1327-M1327</x:f>
        <x:v>44</x:v>
      </x:c>
      <x:c r="O1327" s="142" t="n">
        <x:f>IF(L1327&gt;0,N1327/L1327,"")</x:f>
        <x:v>0.176</x:v>
      </x:c>
      <x:c r="P1327" s="142" t="n">
        <x:f>IF(M1327&gt;0,N1327/M1327,"")</x:f>
        <x:v>0.21359223300970873</x:v>
      </x:c>
      <x:c r="Q1327" s="141" t="n">
        <x:f>ROUND(L1327*(1+'Assumptions'!$B$7)/'Assumptions'!$B$9,0)*'Assumptions'!$B$9</x:f>
        <x:v>275</x:v>
      </x:c>
      <x:c r="R1327" s="141" t="n">
        <x:f>Q1327-M1327</x:f>
        <x:v>69</x:v>
      </x:c>
      <x:c r="S1327" s="143" t="n">
        <x:f>'Assumptions'!$B$8</x:f>
        <x:v>12</x:v>
      </x:c>
      <x:c r="T1327" s="141" t="n">
        <x:f>N1327*S1327</x:f>
        <x:v>528</x:v>
      </x:c>
      <x:c r="U1327" s="139" t="str">
        <x:v>Source Valid</x:v>
      </x:c>
      <x:c r="V1327" s="139" t="str">
        <x:v>High</x:v>
      </x:c>
      <x:c r="W1327" s="147" t="str">
        <x:v>Source wholesale and buying prices retained</x:v>
      </x:c>
      <x:c r="X1327" s="139" t="str">
        <x:v>Ready</x:v>
      </x:c>
      <x:c r="Y1327" s="144" t="b">
        <x:v>1</x:v>
      </x:c>
      <x:c r="Z1327" s="139" t="str">
        <x:v>WS RATES.pdf</x:v>
      </x:c>
      <x:c r="AA1327" s="139" t="n">
        <x:v>37</x:v>
      </x:c>
      <x:c r="AB1327" s="139" t="n">
        <x:v>31</x:v>
      </x:c>
      <x:c r="AC1327" s="139" t="str">
        <x:v>HARD BOARD LUDO SMALL</x:v>
      </x:c>
      <x:c r="AD1327" s="145" t="n">
        <x:v>250</x:v>
      </x:c>
      <x:c r="AE1327" s="147" t="str">
        <x:v>Merged across PDFs — Exact/source-linked match</x:v>
      </x:c>
      <x:c r="AF1327" s="147" t="str">
        <x:v>Exact WS RATES.pdf name</x:v>
      </x:c>
      <x:c r="AG1327" s="147" t="str">
        <x:v>Exact WS RATES.pdf category</x:v>
      </x:c>
      <x:c r="AH1327" s="139" t="str">
        <x:v>WS-RATES:37:31</x:v>
      </x:c>
      <x:c r="AI1327" s="146"/>
      <x:c r="AJ1327" s="146"/>
      <x:c r="AK1327" s="146"/>
      <x:c r="AL1327" s="146"/>
      <x:c r="AM1327" s="146"/>
      <x:c r="AN1327" s="147" t="str"/>
    </x:row>
    <x:row r="1328">
      <x:c r="A1328" s="139" t="str">
        <x:v>RS-001327</x:v>
      </x:c>
      <x:c r="B1328" s="147" t="str">
        <x:v>LUDO XXL</x:v>
      </x:c>
      <x:c r="C1328" s="139" t="str">
        <x:v>LUDO</x:v>
      </x:c>
      <x:c r="D1328" s="139" t="str">
        <x:v>Both</x:v>
      </x:c>
      <x:c r="E1328" s="147" t="str">
        <x:v>From initial classified workbook</x:v>
      </x:c>
      <x:c r="F1328" s="139" t="str">
        <x:v>Piece</x:v>
      </x:c>
      <x:c r="G1328" s="139"/>
      <x:c r="H1328" s="139" t="str">
        <x:v>Not stated</x:v>
      </x:c>
      <x:c r="I1328" s="139" t="str">
        <x:v>PKR</x:v>
      </x:c>
      <x:c r="J1328" s="140" t="n">
        <x:v>200</x:v>
      </x:c>
      <x:c r="K1328" s="140" t="n">
        <x:v>155</x:v>
      </x:c>
      <x:c r="L1328" s="140" t="n">
        <x:v>200</x:v>
      </x:c>
      <x:c r="M1328" s="140" t="n">
        <x:v>155</x:v>
      </x:c>
      <x:c r="N1328" s="141" t="n">
        <x:f>L1328-M1328</x:f>
        <x:v>45</x:v>
      </x:c>
      <x:c r="O1328" s="142" t="n">
        <x:f>IF(L1328&gt;0,N1328/L1328,"")</x:f>
        <x:v>0.225</x:v>
      </x:c>
      <x:c r="P1328" s="142" t="n">
        <x:f>IF(M1328&gt;0,N1328/M1328,"")</x:f>
        <x:v>0.2903225806451613</x:v>
      </x:c>
      <x:c r="Q1328" s="141" t="n">
        <x:f>ROUND(L1328*(1+'Assumptions'!$B$7)/'Assumptions'!$B$9,0)*'Assumptions'!$B$9</x:f>
        <x:v>220</x:v>
      </x:c>
      <x:c r="R1328" s="141" t="n">
        <x:f>Q1328-M1328</x:f>
        <x:v>65</x:v>
      </x:c>
      <x:c r="S1328" s="143" t="n">
        <x:f>'Assumptions'!$B$8</x:f>
        <x:v>12</x:v>
      </x:c>
      <x:c r="T1328" s="141" t="n">
        <x:f>N1328*S1328</x:f>
        <x:v>540</x:v>
      </x:c>
      <x:c r="U1328" s="139" t="str">
        <x:v>Source Valid</x:v>
      </x:c>
      <x:c r="V1328" s="139" t="str">
        <x:v>High</x:v>
      </x:c>
      <x:c r="W1328" s="147" t="str">
        <x:v>Source wholesale and buying prices retained</x:v>
      </x:c>
      <x:c r="X1328" s="139" t="str">
        <x:v>Ready</x:v>
      </x:c>
      <x:c r="Y1328" s="144" t="b">
        <x:v>1</x:v>
      </x:c>
      <x:c r="Z1328" s="139" t="str">
        <x:v>WS RATES.pdf</x:v>
      </x:c>
      <x:c r="AA1328" s="139" t="n">
        <x:v>37</x:v>
      </x:c>
      <x:c r="AB1328" s="139" t="n">
        <x:v>32</x:v>
      </x:c>
      <x:c r="AC1328" s="139" t="str">
        <x:v>LUDO XXL</x:v>
      </x:c>
      <x:c r="AD1328" s="145" t="n">
        <x:v>200</x:v>
      </x:c>
      <x:c r="AE1328" s="147" t="str">
        <x:v>Merged across PDFs — Exact/source-linked match</x:v>
      </x:c>
      <x:c r="AF1328" s="147" t="str">
        <x:v>Exact WS RATES.pdf name</x:v>
      </x:c>
      <x:c r="AG1328" s="147" t="str">
        <x:v>Exact WS RATES.pdf category</x:v>
      </x:c>
      <x:c r="AH1328" s="139" t="str">
        <x:v>WS-RATES:37:32</x:v>
      </x:c>
      <x:c r="AI1328" s="146"/>
      <x:c r="AJ1328" s="146"/>
      <x:c r="AK1328" s="146"/>
      <x:c r="AL1328" s="146"/>
      <x:c r="AM1328" s="146"/>
      <x:c r="AN1328" s="147" t="str"/>
    </x:row>
    <x:row r="1329">
      <x:c r="A1329" s="139" t="str">
        <x:v>RS-001328</x:v>
      </x:c>
      <x:c r="B1329" s="147" t="str">
        <x:v>LUDO LARGE</x:v>
      </x:c>
      <x:c r="C1329" s="139" t="str">
        <x:v>LUDO</x:v>
      </x:c>
      <x:c r="D1329" s="139" t="str">
        <x:v>Both</x:v>
      </x:c>
      <x:c r="E1329" s="147" t="str">
        <x:v>From initial classified workbook</x:v>
      </x:c>
      <x:c r="F1329" s="139" t="str">
        <x:v>Piece</x:v>
      </x:c>
      <x:c r="G1329" s="139"/>
      <x:c r="H1329" s="139" t="str">
        <x:v>Not stated</x:v>
      </x:c>
      <x:c r="I1329" s="139" t="str">
        <x:v>PKR</x:v>
      </x:c>
      <x:c r="J1329" s="140" t="n">
        <x:v>150</x:v>
      </x:c>
      <x:c r="K1329" s="140" t="n">
        <x:v>135</x:v>
      </x:c>
      <x:c r="L1329" s="140" t="n">
        <x:v>150</x:v>
      </x:c>
      <x:c r="M1329" s="140" t="n">
        <x:v>135</x:v>
      </x:c>
      <x:c r="N1329" s="141" t="n">
        <x:f>L1329-M1329</x:f>
        <x:v>15</x:v>
      </x:c>
      <x:c r="O1329" s="142" t="n">
        <x:f>IF(L1329&gt;0,N1329/L1329,"")</x:f>
        <x:v>0.1</x:v>
      </x:c>
      <x:c r="P1329" s="142" t="n">
        <x:f>IF(M1329&gt;0,N1329/M1329,"")</x:f>
        <x:v>0.1111111111111111</x:v>
      </x:c>
      <x:c r="Q1329" s="141" t="n">
        <x:f>ROUND(L1329*(1+'Assumptions'!$B$7)/'Assumptions'!$B$9,0)*'Assumptions'!$B$9</x:f>
        <x:v>165</x:v>
      </x:c>
      <x:c r="R1329" s="141" t="n">
        <x:f>Q1329-M1329</x:f>
        <x:v>30</x:v>
      </x:c>
      <x:c r="S1329" s="143" t="n">
        <x:f>'Assumptions'!$B$8</x:f>
        <x:v>12</x:v>
      </x:c>
      <x:c r="T1329" s="141" t="n">
        <x:f>N1329*S1329</x:f>
        <x:v>180</x:v>
      </x:c>
      <x:c r="U1329" s="139" t="str">
        <x:v>Source Valid</x:v>
      </x:c>
      <x:c r="V1329" s="139" t="str">
        <x:v>High</x:v>
      </x:c>
      <x:c r="W1329" s="147" t="str">
        <x:v>Source wholesale and buying prices retained</x:v>
      </x:c>
      <x:c r="X1329" s="139" t="str">
        <x:v>Ready</x:v>
      </x:c>
      <x:c r="Y1329" s="144" t="b">
        <x:v>1</x:v>
      </x:c>
      <x:c r="Z1329" s="139" t="str">
        <x:v>WS RATES.pdf</x:v>
      </x:c>
      <x:c r="AA1329" s="139" t="n">
        <x:v>37</x:v>
      </x:c>
      <x:c r="AB1329" s="139" t="n">
        <x:v>33</x:v>
      </x:c>
      <x:c r="AC1329" s="139" t="str">
        <x:v>LUDO LARGE</x:v>
      </x:c>
      <x:c r="AD1329" s="145" t="n">
        <x:v>150</x:v>
      </x:c>
      <x:c r="AE1329" s="147" t="str">
        <x:v>Merged across PDFs — Exact/source-linked match</x:v>
      </x:c>
      <x:c r="AF1329" s="147" t="str">
        <x:v>Exact WS RATES.pdf name</x:v>
      </x:c>
      <x:c r="AG1329" s="147" t="str">
        <x:v>Exact WS RATES.pdf category</x:v>
      </x:c>
      <x:c r="AH1329" s="139" t="str">
        <x:v>WS-RATES:37:33</x:v>
      </x:c>
      <x:c r="AI1329" s="146"/>
      <x:c r="AJ1329" s="146"/>
      <x:c r="AK1329" s="146"/>
      <x:c r="AL1329" s="146"/>
      <x:c r="AM1329" s="146"/>
      <x:c r="AN1329" s="147" t="str"/>
    </x:row>
    <x:row r="1330">
      <x:c r="A1330" s="139" t="str">
        <x:v>RS-001329</x:v>
      </x:c>
      <x:c r="B1330" s="147" t="str">
        <x:v>LUDO MEDIUM</x:v>
      </x:c>
      <x:c r="C1330" s="139" t="str">
        <x:v>LUDO</x:v>
      </x:c>
      <x:c r="D1330" s="139" t="str">
        <x:v>Both</x:v>
      </x:c>
      <x:c r="E1330" s="147" t="str">
        <x:v>From initial classified workbook</x:v>
      </x:c>
      <x:c r="F1330" s="139" t="str">
        <x:v>Piece</x:v>
      </x:c>
      <x:c r="G1330" s="139"/>
      <x:c r="H1330" s="139" t="str">
        <x:v>Not stated</x:v>
      </x:c>
      <x:c r="I1330" s="139" t="str">
        <x:v>PKR</x:v>
      </x:c>
      <x:c r="J1330" s="140" t="n">
        <x:v>100</x:v>
      </x:c>
      <x:c r="K1330" s="140" t="n">
        <x:v>85</x:v>
      </x:c>
      <x:c r="L1330" s="140" t="n">
        <x:v>100</x:v>
      </x:c>
      <x:c r="M1330" s="140" t="n">
        <x:v>85</x:v>
      </x:c>
      <x:c r="N1330" s="141" t="n">
        <x:f>L1330-M1330</x:f>
        <x:v>15</x:v>
      </x:c>
      <x:c r="O1330" s="142" t="n">
        <x:f>IF(L1330&gt;0,N1330/L1330,"")</x:f>
        <x:v>0.15</x:v>
      </x:c>
      <x:c r="P1330" s="142" t="n">
        <x:f>IF(M1330&gt;0,N1330/M1330,"")</x:f>
        <x:v>0.17647058823529413</x:v>
      </x:c>
      <x:c r="Q1330" s="141" t="n">
        <x:f>ROUND(L1330*(1+'Assumptions'!$B$7)/'Assumptions'!$B$9,0)*'Assumptions'!$B$9</x:f>
        <x:v>110</x:v>
      </x:c>
      <x:c r="R1330" s="141" t="n">
        <x:f>Q1330-M1330</x:f>
        <x:v>25</x:v>
      </x:c>
      <x:c r="S1330" s="143" t="n">
        <x:f>'Assumptions'!$B$8</x:f>
        <x:v>12</x:v>
      </x:c>
      <x:c r="T1330" s="141" t="n">
        <x:f>N1330*S1330</x:f>
        <x:v>180</x:v>
      </x:c>
      <x:c r="U1330" s="139" t="str">
        <x:v>Source Valid</x:v>
      </x:c>
      <x:c r="V1330" s="139" t="str">
        <x:v>High</x:v>
      </x:c>
      <x:c r="W1330" s="147" t="str">
        <x:v>Source wholesale and buying prices retained</x:v>
      </x:c>
      <x:c r="X1330" s="139" t="str">
        <x:v>Ready</x:v>
      </x:c>
      <x:c r="Y1330" s="144" t="b">
        <x:v>1</x:v>
      </x:c>
      <x:c r="Z1330" s="139" t="str">
        <x:v>WS RATES.pdf</x:v>
      </x:c>
      <x:c r="AA1330" s="139" t="n">
        <x:v>37</x:v>
      </x:c>
      <x:c r="AB1330" s="139" t="n">
        <x:v>34</x:v>
      </x:c>
      <x:c r="AC1330" s="139" t="str">
        <x:v>LUDO MEDIUM</x:v>
      </x:c>
      <x:c r="AD1330" s="145" t="n">
        <x:v>100</x:v>
      </x:c>
      <x:c r="AE1330" s="147" t="str">
        <x:v>Merged across PDFs — Exact/source-linked match</x:v>
      </x:c>
      <x:c r="AF1330" s="147" t="str">
        <x:v>Exact WS RATES.pdf name</x:v>
      </x:c>
      <x:c r="AG1330" s="147" t="str">
        <x:v>Exact WS RATES.pdf category</x:v>
      </x:c>
      <x:c r="AH1330" s="139" t="str">
        <x:v>WS-RATES:37:34</x:v>
      </x:c>
      <x:c r="AI1330" s="146"/>
      <x:c r="AJ1330" s="146"/>
      <x:c r="AK1330" s="146"/>
      <x:c r="AL1330" s="146"/>
      <x:c r="AM1330" s="146"/>
      <x:c r="AN1330" s="147" t="str"/>
    </x:row>
    <x:row r="1331">
      <x:c r="A1331" s="139" t="str">
        <x:v>RS-001330</x:v>
      </x:c>
      <x:c r="B1331" s="147" t="str">
        <x:v>CHEATING PEN</x:v>
      </x:c>
      <x:c r="C1331" s="139" t="str">
        <x:v>CHINA</x:v>
      </x:c>
      <x:c r="D1331" s="139" t="str">
        <x:v>Both</x:v>
      </x:c>
      <x:c r="E1331" s="147" t="str">
        <x:v>From initial classified workbook</x:v>
      </x:c>
      <x:c r="F1331" s="139" t="str">
        <x:v>Piece</x:v>
      </x:c>
      <x:c r="G1331" s="139"/>
      <x:c r="H1331" s="139" t="str">
        <x:v>Not stated</x:v>
      </x:c>
      <x:c r="I1331" s="139" t="str">
        <x:v>PKR</x:v>
      </x:c>
      <x:c r="J1331" s="140" t="n">
        <x:v>35</x:v>
      </x:c>
      <x:c r="K1331" s="140" t="n">
        <x:v>28</x:v>
      </x:c>
      <x:c r="L1331" s="140" t="n">
        <x:v>35</x:v>
      </x:c>
      <x:c r="M1331" s="140" t="n">
        <x:v>28</x:v>
      </x:c>
      <x:c r="N1331" s="141" t="n">
        <x:f>L1331-M1331</x:f>
        <x:v>7</x:v>
      </x:c>
      <x:c r="O1331" s="142" t="n">
        <x:f>IF(L1331&gt;0,N1331/L1331,"")</x:f>
        <x:v>0.2</x:v>
      </x:c>
      <x:c r="P1331" s="142" t="n">
        <x:f>IF(M1331&gt;0,N1331/M1331,"")</x:f>
        <x:v>0.25</x:v>
      </x:c>
      <x:c r="Q1331" s="141" t="n">
        <x:f>ROUND(L1331*(1+'Assumptions'!$B$7)/'Assumptions'!$B$9,0)*'Assumptions'!$B$9</x:f>
        <x:v>40</x:v>
      </x:c>
      <x:c r="R1331" s="141" t="n">
        <x:f>Q1331-M1331</x:f>
        <x:v>12</x:v>
      </x:c>
      <x:c r="S1331" s="143" t="n">
        <x:f>'Assumptions'!$B$8</x:f>
        <x:v>12</x:v>
      </x:c>
      <x:c r="T1331" s="141" t="n">
        <x:f>N1331*S1331</x:f>
        <x:v>84</x:v>
      </x:c>
      <x:c r="U1331" s="139" t="str">
        <x:v>Source Valid</x:v>
      </x:c>
      <x:c r="V1331" s="139" t="str">
        <x:v>High</x:v>
      </x:c>
      <x:c r="W1331" s="147" t="str">
        <x:v>Source wholesale and buying prices retained</x:v>
      </x:c>
      <x:c r="X1331" s="139" t="str">
        <x:v>Ready</x:v>
      </x:c>
      <x:c r="Y1331" s="144" t="b">
        <x:v>1</x:v>
      </x:c>
      <x:c r="Z1331" s="139" t="str">
        <x:v>WS RATES.pdf</x:v>
      </x:c>
      <x:c r="AA1331" s="139" t="n">
        <x:v>37</x:v>
      </x:c>
      <x:c r="AB1331" s="139" t="n">
        <x:v>35</x:v>
      </x:c>
      <x:c r="AC1331" s="139" t="str">
        <x:v>CHEATING PEN</x:v>
      </x:c>
      <x:c r="AD1331" s="145" t="n">
        <x:v>35</x:v>
      </x:c>
      <x:c r="AE1331" s="147" t="str">
        <x:v>Merged across PDFs — Exact/source-linked match</x:v>
      </x:c>
      <x:c r="AF1331" s="147" t="str">
        <x:v>Exact WS RATES.pdf name</x:v>
      </x:c>
      <x:c r="AG1331" s="147" t="str">
        <x:v>Exact WS RATES.pdf category</x:v>
      </x:c>
      <x:c r="AH1331" s="139" t="str">
        <x:v>WS-RATES:37:35</x:v>
      </x:c>
      <x:c r="AI1331" s="146"/>
      <x:c r="AJ1331" s="146"/>
      <x:c r="AK1331" s="146"/>
      <x:c r="AL1331" s="146"/>
      <x:c r="AM1331" s="146"/>
      <x:c r="AN1331" s="147" t="str"/>
    </x:row>
    <x:row r="1332">
      <x:c r="A1332" s="139" t="str">
        <x:v>RS-001331</x:v>
      </x:c>
      <x:c r="B1332" s="147" t="str">
        <x:v>LUDO SMALL</x:v>
      </x:c>
      <x:c r="C1332" s="139" t="str">
        <x:v>LUDO</x:v>
      </x:c>
      <x:c r="D1332" s="139" t="str">
        <x:v>Both</x:v>
      </x:c>
      <x:c r="E1332" s="147" t="str">
        <x:v>From initial classified workbook</x:v>
      </x:c>
      <x:c r="F1332" s="139" t="str">
        <x:v>Piece</x:v>
      </x:c>
      <x:c r="G1332" s="139"/>
      <x:c r="H1332" s="139" t="str">
        <x:v>Not stated</x:v>
      </x:c>
      <x:c r="I1332" s="139" t="str">
        <x:v>PKR</x:v>
      </x:c>
      <x:c r="J1332" s="140" t="n">
        <x:v>75</x:v>
      </x:c>
      <x:c r="K1332" s="140" t="n">
        <x:v>60</x:v>
      </x:c>
      <x:c r="L1332" s="140" t="n">
        <x:v>75</x:v>
      </x:c>
      <x:c r="M1332" s="140" t="n">
        <x:v>60</x:v>
      </x:c>
      <x:c r="N1332" s="141" t="n">
        <x:f>L1332-M1332</x:f>
        <x:v>15</x:v>
      </x:c>
      <x:c r="O1332" s="142" t="n">
        <x:f>IF(L1332&gt;0,N1332/L1332,"")</x:f>
        <x:v>0.2</x:v>
      </x:c>
      <x:c r="P1332" s="142" t="n">
        <x:f>IF(M1332&gt;0,N1332/M1332,"")</x:f>
        <x:v>0.25</x:v>
      </x:c>
      <x:c r="Q1332" s="141" t="n">
        <x:f>ROUND(L1332*(1+'Assumptions'!$B$7)/'Assumptions'!$B$9,0)*'Assumptions'!$B$9</x:f>
        <x:v>85</x:v>
      </x:c>
      <x:c r="R1332" s="141" t="n">
        <x:f>Q1332-M1332</x:f>
        <x:v>25</x:v>
      </x:c>
      <x:c r="S1332" s="143" t="n">
        <x:f>'Assumptions'!$B$8</x:f>
        <x:v>12</x:v>
      </x:c>
      <x:c r="T1332" s="141" t="n">
        <x:f>N1332*S1332</x:f>
        <x:v>180</x:v>
      </x:c>
      <x:c r="U1332" s="139" t="str">
        <x:v>Source Valid</x:v>
      </x:c>
      <x:c r="V1332" s="139" t="str">
        <x:v>High</x:v>
      </x:c>
      <x:c r="W1332" s="147" t="str">
        <x:v>Source wholesale and buying prices retained</x:v>
      </x:c>
      <x:c r="X1332" s="139" t="str">
        <x:v>Ready</x:v>
      </x:c>
      <x:c r="Y1332" s="144" t="b">
        <x:v>1</x:v>
      </x:c>
      <x:c r="Z1332" s="139" t="str">
        <x:v>WS RATES.pdf</x:v>
      </x:c>
      <x:c r="AA1332" s="139" t="n">
        <x:v>37</x:v>
      </x:c>
      <x:c r="AB1332" s="139" t="n">
        <x:v>36</x:v>
      </x:c>
      <x:c r="AC1332" s="139" t="str">
        <x:v>LUDO SMALL</x:v>
      </x:c>
      <x:c r="AD1332" s="145" t="n">
        <x:v>75</x:v>
      </x:c>
      <x:c r="AE1332" s="147" t="str">
        <x:v>Merged across PDFs — Exact/source-linked match</x:v>
      </x:c>
      <x:c r="AF1332" s="147" t="str">
        <x:v>Exact WS RATES.pdf name</x:v>
      </x:c>
      <x:c r="AG1332" s="147" t="str">
        <x:v>Exact WS RATES.pdf category</x:v>
      </x:c>
      <x:c r="AH1332" s="139" t="str">
        <x:v>WS-RATES:37:36</x:v>
      </x:c>
      <x:c r="AI1332" s="146"/>
      <x:c r="AJ1332" s="146"/>
      <x:c r="AK1332" s="146"/>
      <x:c r="AL1332" s="146"/>
      <x:c r="AM1332" s="146"/>
      <x:c r="AN1332" s="147" t="str"/>
    </x:row>
    <x:row r="1333">
      <x:c r="A1333" s="139" t="str">
        <x:v>RS-001332</x:v>
      </x:c>
      <x:c r="B1333" s="147" t="str">
        <x:v>SHUTTLE MAVIS 500 (6 PCS)</x:v>
      </x:c>
      <x:c r="C1333" s="139" t="str">
        <x:v>RACKETS</x:v>
      </x:c>
      <x:c r="D1333" s="139" t="str">
        <x:v>Wholesale/Bulk</x:v>
      </x:c>
      <x:c r="E1333" s="147" t="str">
        <x:v>From initial classified workbook</x:v>
      </x:c>
      <x:c r="F1333" s="139" t="str">
        <x:v>Pack</x:v>
      </x:c>
      <x:c r="G1333" s="139" t="n">
        <x:v>6</x:v>
      </x:c>
      <x:c r="H1333" s="139" t="str">
        <x:v>Parsed from product name</x:v>
      </x:c>
      <x:c r="I1333" s="139" t="str">
        <x:v>PKR</x:v>
      </x:c>
      <x:c r="J1333" s="140" t="n">
        <x:v>360</x:v>
      </x:c>
      <x:c r="K1333" s="140" t="n">
        <x:v>320</x:v>
      </x:c>
      <x:c r="L1333" s="140" t="n">
        <x:v>360</x:v>
      </x:c>
      <x:c r="M1333" s="140" t="n">
        <x:v>320</x:v>
      </x:c>
      <x:c r="N1333" s="141" t="n">
        <x:f>L1333-M1333</x:f>
        <x:v>40</x:v>
      </x:c>
      <x:c r="O1333" s="142" t="n">
        <x:f>IF(L1333&gt;0,N1333/L1333,"")</x:f>
        <x:v>0.1111111111111111</x:v>
      </x:c>
      <x:c r="P1333" s="142" t="n">
        <x:f>IF(M1333&gt;0,N1333/M1333,"")</x:f>
        <x:v>0.125</x:v>
      </x:c>
      <x:c r="Q1333" s="141" t="n">
        <x:f>ROUND(L1333*(1+'Assumptions'!$B$7)/'Assumptions'!$B$9,0)*'Assumptions'!$B$9</x:f>
        <x:v>395</x:v>
      </x:c>
      <x:c r="R1333" s="141" t="n">
        <x:f>Q1333-M1333</x:f>
        <x:v>75</x:v>
      </x:c>
      <x:c r="S1333" s="143" t="n">
        <x:f>'Assumptions'!$B$8</x:f>
        <x:v>12</x:v>
      </x:c>
      <x:c r="T1333" s="141" t="n">
        <x:f>N1333*S1333</x:f>
        <x:v>480</x:v>
      </x:c>
      <x:c r="U1333" s="139" t="str">
        <x:v>Source Valid</x:v>
      </x:c>
      <x:c r="V1333" s="139" t="str">
        <x:v>High</x:v>
      </x:c>
      <x:c r="W1333" s="147" t="str">
        <x:v>Source wholesale and buying prices retained</x:v>
      </x:c>
      <x:c r="X1333" s="139" t="str">
        <x:v>Ready</x:v>
      </x:c>
      <x:c r="Y1333" s="144" t="b">
        <x:v>1</x:v>
      </x:c>
      <x:c r="Z1333" s="139" t="str">
        <x:v>WS RATES.pdf</x:v>
      </x:c>
      <x:c r="AA1333" s="139" t="n">
        <x:v>37</x:v>
      </x:c>
      <x:c r="AB1333" s="139" t="n">
        <x:v>37</x:v>
      </x:c>
      <x:c r="AC1333" s="139" t="str">
        <x:v>SHUTTLE MAVIS 500 (6 PCS)</x:v>
      </x:c>
      <x:c r="AD1333" s="145" t="n">
        <x:v>360</x:v>
      </x:c>
      <x:c r="AE1333" s="147" t="str">
        <x:v>Merged across PDFs — Exact/source-linked match</x:v>
      </x:c>
      <x:c r="AF1333" s="147" t="str">
        <x:v>Exact WS RATES.pdf name</x:v>
      </x:c>
      <x:c r="AG1333" s="147" t="str">
        <x:v>Exact WS RATES.pdf category</x:v>
      </x:c>
      <x:c r="AH1333" s="139" t="str">
        <x:v>WS-RATES:37:37</x:v>
      </x:c>
      <x:c r="AI1333" s="146"/>
      <x:c r="AJ1333" s="146"/>
      <x:c r="AK1333" s="146"/>
      <x:c r="AL1333" s="146"/>
      <x:c r="AM1333" s="146"/>
      <x:c r="AN1333" s="147" t="str"/>
    </x:row>
    <x:row r="1334">
      <x:c r="A1334" s="139" t="str">
        <x:v>RS-001333</x:v>
      </x:c>
      <x:c r="B1334" s="147" t="str">
        <x:v>SHUTTLE TRUMP PLASTIC (6 PCS</x:v>
      </x:c>
      <x:c r="C1334" s="139" t="str">
        <x:v>RACKETS</x:v>
      </x:c>
      <x:c r="D1334" s="139" t="str">
        <x:v>Both</x:v>
      </x:c>
      <x:c r="E1334" s="147" t="str">
        <x:v>From initial classified workbook</x:v>
      </x:c>
      <x:c r="F1334" s="139" t="str">
        <x:v>Pack</x:v>
      </x:c>
      <x:c r="G1334" s="139" t="n">
        <x:v>6</x:v>
      </x:c>
      <x:c r="H1334" s="139" t="str">
        <x:v>Parsed from product name</x:v>
      </x:c>
      <x:c r="I1334" s="139" t="str">
        <x:v>PKR</x:v>
      </x:c>
      <x:c r="J1334" s="140" t="n">
        <x:v>480</x:v>
      </x:c>
      <x:c r="K1334" s="140" t="n">
        <x:v>420</x:v>
      </x:c>
      <x:c r="L1334" s="140" t="n">
        <x:v>480</x:v>
      </x:c>
      <x:c r="M1334" s="140" t="n">
        <x:v>420</x:v>
      </x:c>
      <x:c r="N1334" s="141" t="n">
        <x:f>L1334-M1334</x:f>
        <x:v>60</x:v>
      </x:c>
      <x:c r="O1334" s="142" t="n">
        <x:f>IF(L1334&gt;0,N1334/L1334,"")</x:f>
        <x:v>0.125</x:v>
      </x:c>
      <x:c r="P1334" s="142" t="n">
        <x:f>IF(M1334&gt;0,N1334/M1334,"")</x:f>
        <x:v>0.14285714285714285</x:v>
      </x:c>
      <x:c r="Q1334" s="141" t="n">
        <x:f>ROUND(L1334*(1+'Assumptions'!$B$7)/'Assumptions'!$B$9,0)*'Assumptions'!$B$9</x:f>
        <x:v>530</x:v>
      </x:c>
      <x:c r="R1334" s="141" t="n">
        <x:f>Q1334-M1334</x:f>
        <x:v>110</x:v>
      </x:c>
      <x:c r="S1334" s="143" t="n">
        <x:f>'Assumptions'!$B$8</x:f>
        <x:v>12</x:v>
      </x:c>
      <x:c r="T1334" s="141" t="n">
        <x:f>N1334*S1334</x:f>
        <x:v>720</x:v>
      </x:c>
      <x:c r="U1334" s="139" t="str">
        <x:v>Source Valid</x:v>
      </x:c>
      <x:c r="V1334" s="139" t="str">
        <x:v>High</x:v>
      </x:c>
      <x:c r="W1334" s="147" t="str">
        <x:v>Source wholesale and buying prices retained</x:v>
      </x:c>
      <x:c r="X1334" s="139" t="str">
        <x:v>Ready</x:v>
      </x:c>
      <x:c r="Y1334" s="144" t="b">
        <x:v>1</x:v>
      </x:c>
      <x:c r="Z1334" s="139" t="str">
        <x:v>WS RATES.pdf</x:v>
      </x:c>
      <x:c r="AA1334" s="139" t="n">
        <x:v>38</x:v>
      </x:c>
      <x:c r="AB1334" s="139" t="n">
        <x:v>2</x:v>
      </x:c>
      <x:c r="AC1334" s="139" t="str">
        <x:v>SHUTTLE TRUMP PLASTIC (</x:v>
      </x:c>
      <x:c r="AD1334" s="145" t="n">
        <x:v>480</x:v>
      </x:c>
      <x:c r="AE1334" s="147" t="str">
        <x:v>Merged across PDFs — Truncated-name completion</x:v>
      </x:c>
      <x:c r="AF1334" s="147" t="str">
        <x:v>Completed/updated from WS RATES.pdf</x:v>
      </x:c>
      <x:c r="AG1334" s="147" t="str">
        <x:v>Exact WS RATES.pdf category</x:v>
      </x:c>
      <x:c r="AH1334" s="139" t="str">
        <x:v>WS-RATES:38:2</x:v>
      </x:c>
      <x:c r="AI1334" s="146"/>
      <x:c r="AJ1334" s="146"/>
      <x:c r="AK1334" s="146"/>
      <x:c r="AL1334" s="146"/>
      <x:c r="AM1334" s="146"/>
      <x:c r="AN1334" s="147" t="str"/>
    </x:row>
    <x:row r="1335">
      <x:c r="A1335" s="139" t="str">
        <x:v>RS-001334</x:v>
      </x:c>
      <x:c r="B1335" s="147" t="str">
        <x:v>SHUTTLE ASHRAF</x:v>
      </x:c>
      <x:c r="C1335" s="139" t="str">
        <x:v>RACKETS</x:v>
      </x:c>
      <x:c r="D1335" s="139" t="str">
        <x:v>Both</x:v>
      </x:c>
      <x:c r="E1335" s="147" t="str">
        <x:v>From initial classified workbook</x:v>
      </x:c>
      <x:c r="F1335" s="139" t="str">
        <x:v>Piece</x:v>
      </x:c>
      <x:c r="G1335" s="139"/>
      <x:c r="H1335" s="139" t="str">
        <x:v>Not stated</x:v>
      </x:c>
      <x:c r="I1335" s="139" t="str">
        <x:v>PKR</x:v>
      </x:c>
      <x:c r="J1335" s="140" t="n">
        <x:v>720</x:v>
      </x:c>
      <x:c r="K1335" s="140" t="n">
        <x:v>600</x:v>
      </x:c>
      <x:c r="L1335" s="140" t="n">
        <x:v>720</x:v>
      </x:c>
      <x:c r="M1335" s="140" t="n">
        <x:v>600</x:v>
      </x:c>
      <x:c r="N1335" s="141" t="n">
        <x:f>L1335-M1335</x:f>
        <x:v>120</x:v>
      </x:c>
      <x:c r="O1335" s="142" t="n">
        <x:f>IF(L1335&gt;0,N1335/L1335,"")</x:f>
        <x:v>0.16666666666666666</x:v>
      </x:c>
      <x:c r="P1335" s="142" t="n">
        <x:f>IF(M1335&gt;0,N1335/M1335,"")</x:f>
        <x:v>0.2</x:v>
      </x:c>
      <x:c r="Q1335" s="141" t="n">
        <x:f>ROUND(L1335*(1+'Assumptions'!$B$7)/'Assumptions'!$B$9,0)*'Assumptions'!$B$9</x:f>
        <x:v>790</x:v>
      </x:c>
      <x:c r="R1335" s="141" t="n">
        <x:f>Q1335-M1335</x:f>
        <x:v>190</x:v>
      </x:c>
      <x:c r="S1335" s="143" t="n">
        <x:f>'Assumptions'!$B$8</x:f>
        <x:v>12</x:v>
      </x:c>
      <x:c r="T1335" s="141" t="n">
        <x:f>N1335*S1335</x:f>
        <x:v>1440</x:v>
      </x:c>
      <x:c r="U1335" s="139" t="str">
        <x:v>Source Valid</x:v>
      </x:c>
      <x:c r="V1335" s="139" t="str">
        <x:v>High</x:v>
      </x:c>
      <x:c r="W1335" s="147" t="str">
        <x:v>Source wholesale and buying prices retained</x:v>
      </x:c>
      <x:c r="X1335" s="139" t="str">
        <x:v>Ready</x:v>
      </x:c>
      <x:c r="Y1335" s="144" t="b">
        <x:v>1</x:v>
      </x:c>
      <x:c r="Z1335" s="139" t="str">
        <x:v>WS RATES.pdf</x:v>
      </x:c>
      <x:c r="AA1335" s="139" t="n">
        <x:v>38</x:v>
      </x:c>
      <x:c r="AB1335" s="139" t="n">
        <x:v>3</x:v>
      </x:c>
      <x:c r="AC1335" s="139" t="str">
        <x:v>SHUTTLE ASHRAF</x:v>
      </x:c>
      <x:c r="AD1335" s="145" t="n">
        <x:v>720</x:v>
      </x:c>
      <x:c r="AE1335" s="147" t="str">
        <x:v>Merged across PDFs — Exact/source-linked match</x:v>
      </x:c>
      <x:c r="AF1335" s="147" t="str">
        <x:v>Exact WS RATES.pdf name</x:v>
      </x:c>
      <x:c r="AG1335" s="147" t="str">
        <x:v>Exact WS RATES.pdf category</x:v>
      </x:c>
      <x:c r="AH1335" s="139" t="str">
        <x:v>WS-RATES:38:3</x:v>
      </x:c>
      <x:c r="AI1335" s="146"/>
      <x:c r="AJ1335" s="146"/>
      <x:c r="AK1335" s="146"/>
      <x:c r="AL1335" s="146"/>
      <x:c r="AM1335" s="146"/>
      <x:c r="AN1335" s="147" t="str"/>
    </x:row>
    <x:row r="1336">
      <x:c r="A1336" s="139" t="str">
        <x:v>RS-001335</x:v>
      </x:c>
      <x:c r="B1336" s="147" t="str">
        <x:v>SHUTTLE SHAFIQUE GOLD</x:v>
      </x:c>
      <x:c r="C1336" s="139" t="str">
        <x:v>RACKETS</x:v>
      </x:c>
      <x:c r="D1336" s="139" t="str">
        <x:v>Both</x:v>
      </x:c>
      <x:c r="E1336" s="147" t="str">
        <x:v>From initial classified workbook</x:v>
      </x:c>
      <x:c r="F1336" s="139" t="str">
        <x:v>Piece</x:v>
      </x:c>
      <x:c r="G1336" s="139"/>
      <x:c r="H1336" s="139" t="str">
        <x:v>Not stated</x:v>
      </x:c>
      <x:c r="I1336" s="139" t="str">
        <x:v>PKR</x:v>
      </x:c>
      <x:c r="J1336" s="140" t="n">
        <x:v>960</x:v>
      </x:c>
      <x:c r="K1336" s="140" t="n">
        <x:v>1100</x:v>
      </x:c>
      <x:c r="L1336" s="140" t="n">
        <x:v>1320</x:v>
      </x:c>
      <x:c r="M1336" s="140" t="n">
        <x:v>1100</x:v>
      </x:c>
      <x:c r="N1336" s="141" t="n">
        <x:f>L1336-M1336</x:f>
        <x:v>220</x:v>
      </x:c>
      <x:c r="O1336" s="142" t="n">
        <x:f>IF(L1336&gt;0,N1336/L1336,"")</x:f>
        <x:v>0.16666666666666666</x:v>
      </x:c>
      <x:c r="P1336" s="142" t="n">
        <x:f>IF(M1336&gt;0,N1336/M1336,"")</x:f>
        <x:v>0.2</x:v>
      </x:c>
      <x:c r="Q1336" s="141" t="n">
        <x:f>ROUND(L1336*(1+'Assumptions'!$B$7)/'Assumptions'!$B$9,0)*'Assumptions'!$B$9</x:f>
        <x:v>1450</x:v>
      </x:c>
      <x:c r="R1336" s="141" t="n">
        <x:f>Q1336-M1336</x:f>
        <x:v>350</x:v>
      </x:c>
      <x:c r="S1336" s="143" t="n">
        <x:f>'Assumptions'!$B$8</x:f>
        <x:v>12</x:v>
      </x:c>
      <x:c r="T1336" s="141" t="n">
        <x:f>N1336*S1336</x:f>
        <x:v>2640</x:v>
      </x:c>
      <x:c r="U1336" s="139" t="str">
        <x:v>Corrected Wholesale</x:v>
      </x:c>
      <x:c r="V1336" s="139" t="str">
        <x:v>Mock correction</x:v>
      </x:c>
      <x:c r="W1336" s="147" t="str">
        <x:v>Wholesale did not cover buying price; raised using category median margin</x:v>
      </x:c>
      <x:c r="X1336" s="139" t="str">
        <x:v>Ready with Mock Price</x:v>
      </x:c>
      <x:c r="Y1336" s="144" t="b">
        <x:v>1</x:v>
      </x:c>
      <x:c r="Z1336" s="139" t="str">
        <x:v>WS RATES.pdf</x:v>
      </x:c>
      <x:c r="AA1336" s="139" t="n">
        <x:v>38</x:v>
      </x:c>
      <x:c r="AB1336" s="139" t="n">
        <x:v>4</x:v>
      </x:c>
      <x:c r="AC1336" s="139" t="str">
        <x:v>SHUTTLE SHAFIQUE GOLD</x:v>
      </x:c>
      <x:c r="AD1336" s="145" t="n">
        <x:v>960</x:v>
      </x:c>
      <x:c r="AE1336" s="147" t="str">
        <x:v>Merged across PDFs — Exact/source-linked match</x:v>
      </x:c>
      <x:c r="AF1336" s="147" t="str">
        <x:v>Exact WS RATES.pdf name</x:v>
      </x:c>
      <x:c r="AG1336" s="147" t="str">
        <x:v>Exact WS RATES.pdf category</x:v>
      </x:c>
      <x:c r="AH1336" s="139" t="str">
        <x:v>WS-RATES:38:4</x:v>
      </x:c>
      <x:c r="AI1336" s="146"/>
      <x:c r="AJ1336" s="146"/>
      <x:c r="AK1336" s="146"/>
      <x:c r="AL1336" s="146"/>
      <x:c r="AM1336" s="146"/>
      <x:c r="AN1336" s="147" t="str">
        <x:v>Wholesale did not cover buying price; raised using category median margin</x:v>
      </x:c>
    </x:row>
    <x:row r="1337">
      <x:c r="A1337" s="139" t="str">
        <x:v>RS-001336</x:v>
      </x:c>
      <x:c r="B1337" s="147" t="str">
        <x:v>FILE SEPARATOR 10</x:v>
      </x:c>
      <x:c r="C1337" s="139" t="str">
        <x:v>FILE</x:v>
      </x:c>
      <x:c r="D1337" s="139" t="str">
        <x:v>Both</x:v>
      </x:c>
      <x:c r="E1337" s="147" t="str">
        <x:v>From initial classified workbook</x:v>
      </x:c>
      <x:c r="F1337" s="139" t="str">
        <x:v>Piece</x:v>
      </x:c>
      <x:c r="G1337" s="139"/>
      <x:c r="H1337" s="139" t="str">
        <x:v>Not stated</x:v>
      </x:c>
      <x:c r="I1337" s="139" t="str">
        <x:v>PKR</x:v>
      </x:c>
      <x:c r="J1337" s="140" t="n">
        <x:v>90</x:v>
      </x:c>
      <x:c r="K1337" s="140" t="n">
        <x:v>75</x:v>
      </x:c>
      <x:c r="L1337" s="140" t="n">
        <x:v>90</x:v>
      </x:c>
      <x:c r="M1337" s="140" t="n">
        <x:v>75</x:v>
      </x:c>
      <x:c r="N1337" s="141" t="n">
        <x:f>L1337-M1337</x:f>
        <x:v>15</x:v>
      </x:c>
      <x:c r="O1337" s="142" t="n">
        <x:f>IF(L1337&gt;0,N1337/L1337,"")</x:f>
        <x:v>0.16666666666666666</x:v>
      </x:c>
      <x:c r="P1337" s="142" t="n">
        <x:f>IF(M1337&gt;0,N1337/M1337,"")</x:f>
        <x:v>0.2</x:v>
      </x:c>
      <x:c r="Q1337" s="141" t="n">
        <x:f>ROUND(L1337*(1+'Assumptions'!$B$7)/'Assumptions'!$B$9,0)*'Assumptions'!$B$9</x:f>
        <x:v>100</x:v>
      </x:c>
      <x:c r="R1337" s="141" t="n">
        <x:f>Q1337-M1337</x:f>
        <x:v>25</x:v>
      </x:c>
      <x:c r="S1337" s="143" t="n">
        <x:f>'Assumptions'!$B$8</x:f>
        <x:v>12</x:v>
      </x:c>
      <x:c r="T1337" s="141" t="n">
        <x:f>N1337*S1337</x:f>
        <x:v>180</x:v>
      </x:c>
      <x:c r="U1337" s="139" t="str">
        <x:v>Source Valid</x:v>
      </x:c>
      <x:c r="V1337" s="139" t="str">
        <x:v>High</x:v>
      </x:c>
      <x:c r="W1337" s="147" t="str">
        <x:v>Source wholesale and buying prices retained</x:v>
      </x:c>
      <x:c r="X1337" s="139" t="str">
        <x:v>Ready</x:v>
      </x:c>
      <x:c r="Y1337" s="144" t="b">
        <x:v>1</x:v>
      </x:c>
      <x:c r="Z1337" s="139" t="str">
        <x:v>WS RATES.pdf</x:v>
      </x:c>
      <x:c r="AA1337" s="139" t="n">
        <x:v>38</x:v>
      </x:c>
      <x:c r="AB1337" s="139" t="n">
        <x:v>5</x:v>
      </x:c>
      <x:c r="AC1337" s="139" t="str">
        <x:v>FILE SEPARATOR 10</x:v>
      </x:c>
      <x:c r="AD1337" s="145" t="n">
        <x:v>90</x:v>
      </x:c>
      <x:c r="AE1337" s="147" t="str">
        <x:v>Merged across PDFs — Exact/source-linked match</x:v>
      </x:c>
      <x:c r="AF1337" s="147" t="str">
        <x:v>Exact WS RATES.pdf name</x:v>
      </x:c>
      <x:c r="AG1337" s="147" t="str">
        <x:v>Exact WS RATES.pdf category</x:v>
      </x:c>
      <x:c r="AH1337" s="139" t="str">
        <x:v>WS-RATES:38:5</x:v>
      </x:c>
      <x:c r="AI1337" s="146"/>
      <x:c r="AJ1337" s="146"/>
      <x:c r="AK1337" s="146"/>
      <x:c r="AL1337" s="146"/>
      <x:c r="AM1337" s="146"/>
      <x:c r="AN1337" s="147" t="str"/>
    </x:row>
    <x:row r="1338">
      <x:c r="A1338" s="139" t="str">
        <x:v>RS-001337</x:v>
      </x:c>
      <x:c r="B1338" s="147" t="str">
        <x:v>PLASTIC ROLL 100 METER (6mm)</x:v>
      </x:c>
      <x:c r="C1338" s="139" t="str">
        <x:v>NEW LIFE</x:v>
      </x:c>
      <x:c r="D1338" s="139" t="str">
        <x:v>Both</x:v>
      </x:c>
      <x:c r="E1338" s="147" t="str">
        <x:v>From initial classified workbook</x:v>
      </x:c>
      <x:c r="F1338" s="139" t="str">
        <x:v>Piece</x:v>
      </x:c>
      <x:c r="G1338" s="139"/>
      <x:c r="H1338" s="139" t="str">
        <x:v>Not stated</x:v>
      </x:c>
      <x:c r="I1338" s="139" t="str">
        <x:v>PKR</x:v>
      </x:c>
      <x:c r="J1338" s="140" t="n">
        <x:v>9000</x:v>
      </x:c>
      <x:c r="K1338" s="140" t="n">
        <x:v>8500</x:v>
      </x:c>
      <x:c r="L1338" s="140" t="n">
        <x:v>9000</x:v>
      </x:c>
      <x:c r="M1338" s="140" t="n">
        <x:v>8500</x:v>
      </x:c>
      <x:c r="N1338" s="141" t="n">
        <x:f>L1338-M1338</x:f>
        <x:v>500</x:v>
      </x:c>
      <x:c r="O1338" s="142" t="n">
        <x:f>IF(L1338&gt;0,N1338/L1338,"")</x:f>
        <x:v>0.05555555555555555</x:v>
      </x:c>
      <x:c r="P1338" s="142" t="n">
        <x:f>IF(M1338&gt;0,N1338/M1338,"")</x:f>
        <x:v>0.058823529411764705</x:v>
      </x:c>
      <x:c r="Q1338" s="141" t="n">
        <x:f>ROUND(L1338*(1+'Assumptions'!$B$7)/'Assumptions'!$B$9,0)*'Assumptions'!$B$9</x:f>
        <x:v>9900</x:v>
      </x:c>
      <x:c r="R1338" s="141" t="n">
        <x:f>Q1338-M1338</x:f>
        <x:v>1400</x:v>
      </x:c>
      <x:c r="S1338" s="143" t="n">
        <x:f>'Assumptions'!$B$8</x:f>
        <x:v>12</x:v>
      </x:c>
      <x:c r="T1338" s="141" t="n">
        <x:f>N1338*S1338</x:f>
        <x:v>6000</x:v>
      </x:c>
      <x:c r="U1338" s="139" t="str">
        <x:v>Source Valid</x:v>
      </x:c>
      <x:c r="V1338" s="139" t="str">
        <x:v>High</x:v>
      </x:c>
      <x:c r="W1338" s="147" t="str">
        <x:v>Source wholesale and buying prices retained</x:v>
      </x:c>
      <x:c r="X1338" s="139" t="str">
        <x:v>Ready</x:v>
      </x:c>
      <x:c r="Y1338" s="144" t="b">
        <x:v>1</x:v>
      </x:c>
      <x:c r="Z1338" s="139" t="str">
        <x:v>WS RATES.pdf</x:v>
      </x:c>
      <x:c r="AA1338" s="139" t="n">
        <x:v>38</x:v>
      </x:c>
      <x:c r="AB1338" s="139" t="n">
        <x:v>6</x:v>
      </x:c>
      <x:c r="AC1338" s="139" t="str">
        <x:v>PLASTIC ROLL 100 METER (6</x:v>
      </x:c>
      <x:c r="AD1338" s="145" t="n">
        <x:v>9000</x:v>
      </x:c>
      <x:c r="AE1338" s="147" t="str">
        <x:v>Merged across PDFs — Truncated-name completion</x:v>
      </x:c>
      <x:c r="AF1338" s="147" t="str">
        <x:v>Completed/updated from WS RATES.pdf</x:v>
      </x:c>
      <x:c r="AG1338" s="147" t="str">
        <x:v>Exact WS RATES.pdf category</x:v>
      </x:c>
      <x:c r="AH1338" s="139" t="str">
        <x:v>WS-RATES:38:6</x:v>
      </x:c>
      <x:c r="AI1338" s="146"/>
      <x:c r="AJ1338" s="146"/>
      <x:c r="AK1338" s="146"/>
      <x:c r="AL1338" s="146"/>
      <x:c r="AM1338" s="146"/>
      <x:c r="AN1338" s="147" t="str"/>
    </x:row>
    <x:row r="1339">
      <x:c r="A1339" s="139" t="str">
        <x:v>RS-001338</x:v>
      </x:c>
      <x:c r="B1339" s="147" t="str">
        <x:v>RACKET BABY B</x:v>
      </x:c>
      <x:c r="C1339" s="139" t="str">
        <x:v>RACKETS</x:v>
      </x:c>
      <x:c r="D1339" s="139" t="str">
        <x:v>Both</x:v>
      </x:c>
      <x:c r="E1339" s="147" t="str">
        <x:v>From initial classified workbook</x:v>
      </x:c>
      <x:c r="F1339" s="139" t="str">
        <x:v>Piece</x:v>
      </x:c>
      <x:c r="G1339" s="139"/>
      <x:c r="H1339" s="139" t="str">
        <x:v>Not stated</x:v>
      </x:c>
      <x:c r="I1339" s="139" t="str">
        <x:v>PKR</x:v>
      </x:c>
      <x:c r="J1339" s="140" t="n">
        <x:v>320</x:v>
      </x:c>
      <x:c r="K1339" s="140" t="n">
        <x:v>290</x:v>
      </x:c>
      <x:c r="L1339" s="140" t="n">
        <x:v>320</x:v>
      </x:c>
      <x:c r="M1339" s="140" t="n">
        <x:v>290</x:v>
      </x:c>
      <x:c r="N1339" s="141" t="n">
        <x:f>L1339-M1339</x:f>
        <x:v>30</x:v>
      </x:c>
      <x:c r="O1339" s="142" t="n">
        <x:f>IF(L1339&gt;0,N1339/L1339,"")</x:f>
        <x:v>0.09375</x:v>
      </x:c>
      <x:c r="P1339" s="142" t="n">
        <x:f>IF(M1339&gt;0,N1339/M1339,"")</x:f>
        <x:v>0.10344827586206896</x:v>
      </x:c>
      <x:c r="Q1339" s="141" t="n">
        <x:f>ROUND(L1339*(1+'Assumptions'!$B$7)/'Assumptions'!$B$9,0)*'Assumptions'!$B$9</x:f>
        <x:v>350</x:v>
      </x:c>
      <x:c r="R1339" s="141" t="n">
        <x:f>Q1339-M1339</x:f>
        <x:v>60</x:v>
      </x:c>
      <x:c r="S1339" s="143" t="n">
        <x:f>'Assumptions'!$B$8</x:f>
        <x:v>12</x:v>
      </x:c>
      <x:c r="T1339" s="141" t="n">
        <x:f>N1339*S1339</x:f>
        <x:v>360</x:v>
      </x:c>
      <x:c r="U1339" s="139" t="str">
        <x:v>Source Valid</x:v>
      </x:c>
      <x:c r="V1339" s="139" t="str">
        <x:v>High</x:v>
      </x:c>
      <x:c r="W1339" s="147" t="str">
        <x:v>Source wholesale and buying prices retained</x:v>
      </x:c>
      <x:c r="X1339" s="139" t="str">
        <x:v>Ready</x:v>
      </x:c>
      <x:c r="Y1339" s="144" t="b">
        <x:v>1</x:v>
      </x:c>
      <x:c r="Z1339" s="139" t="str">
        <x:v>WS RATES.pdf</x:v>
      </x:c>
      <x:c r="AA1339" s="139" t="n">
        <x:v>38</x:v>
      </x:c>
      <x:c r="AB1339" s="139" t="n">
        <x:v>7</x:v>
      </x:c>
      <x:c r="AC1339" s="139" t="str">
        <x:v>RACKET BABY B</x:v>
      </x:c>
      <x:c r="AD1339" s="145" t="n">
        <x:v>320</x:v>
      </x:c>
      <x:c r="AE1339" s="147" t="str">
        <x:v>Merged across PDFs — Exact/source-linked match</x:v>
      </x:c>
      <x:c r="AF1339" s="147" t="str">
        <x:v>Exact WS RATES.pdf name</x:v>
      </x:c>
      <x:c r="AG1339" s="147" t="str">
        <x:v>Exact WS RATES.pdf category</x:v>
      </x:c>
      <x:c r="AH1339" s="139" t="str">
        <x:v>WS-RATES:38:7</x:v>
      </x:c>
      <x:c r="AI1339" s="146"/>
      <x:c r="AJ1339" s="146"/>
      <x:c r="AK1339" s="146"/>
      <x:c r="AL1339" s="146"/>
      <x:c r="AM1339" s="146"/>
      <x:c r="AN1339" s="147" t="str"/>
    </x:row>
    <x:row r="1340">
      <x:c r="A1340" s="139" t="str">
        <x:v>RS-001339</x:v>
      </x:c>
      <x:c r="B1340" s="147" t="str">
        <x:v>RACKET BABY A</x:v>
      </x:c>
      <x:c r="C1340" s="139" t="str">
        <x:v>RACKETS</x:v>
      </x:c>
      <x:c r="D1340" s="139" t="str">
        <x:v>Both</x:v>
      </x:c>
      <x:c r="E1340" s="147" t="str">
        <x:v>From initial classified workbook</x:v>
      </x:c>
      <x:c r="F1340" s="139" t="str">
        <x:v>Piece</x:v>
      </x:c>
      <x:c r="G1340" s="139"/>
      <x:c r="H1340" s="139" t="str">
        <x:v>Not stated</x:v>
      </x:c>
      <x:c r="I1340" s="139" t="str">
        <x:v>PKR</x:v>
      </x:c>
      <x:c r="J1340" s="140" t="n">
        <x:v>380</x:v>
      </x:c>
      <x:c r="K1340" s="140" t="n">
        <x:v>320</x:v>
      </x:c>
      <x:c r="L1340" s="140" t="n">
        <x:v>380</x:v>
      </x:c>
      <x:c r="M1340" s="140" t="n">
        <x:v>320</x:v>
      </x:c>
      <x:c r="N1340" s="141" t="n">
        <x:f>L1340-M1340</x:f>
        <x:v>60</x:v>
      </x:c>
      <x:c r="O1340" s="142" t="n">
        <x:f>IF(L1340&gt;0,N1340/L1340,"")</x:f>
        <x:v>0.15789473684210525</x:v>
      </x:c>
      <x:c r="P1340" s="142" t="n">
        <x:f>IF(M1340&gt;0,N1340/M1340,"")</x:f>
        <x:v>0.1875</x:v>
      </x:c>
      <x:c r="Q1340" s="141" t="n">
        <x:f>ROUND(L1340*(1+'Assumptions'!$B$7)/'Assumptions'!$B$9,0)*'Assumptions'!$B$9</x:f>
        <x:v>420</x:v>
      </x:c>
      <x:c r="R1340" s="141" t="n">
        <x:f>Q1340-M1340</x:f>
        <x:v>100</x:v>
      </x:c>
      <x:c r="S1340" s="143" t="n">
        <x:f>'Assumptions'!$B$8</x:f>
        <x:v>12</x:v>
      </x:c>
      <x:c r="T1340" s="141" t="n">
        <x:f>N1340*S1340</x:f>
        <x:v>720</x:v>
      </x:c>
      <x:c r="U1340" s="139" t="str">
        <x:v>Source Valid</x:v>
      </x:c>
      <x:c r="V1340" s="139" t="str">
        <x:v>High</x:v>
      </x:c>
      <x:c r="W1340" s="147" t="str">
        <x:v>Source wholesale and buying prices retained</x:v>
      </x:c>
      <x:c r="X1340" s="139" t="str">
        <x:v>Ready</x:v>
      </x:c>
      <x:c r="Y1340" s="144" t="b">
        <x:v>1</x:v>
      </x:c>
      <x:c r="Z1340" s="139" t="str">
        <x:v>WS RATES.pdf</x:v>
      </x:c>
      <x:c r="AA1340" s="139" t="n">
        <x:v>38</x:v>
      </x:c>
      <x:c r="AB1340" s="139" t="n">
        <x:v>8</x:v>
      </x:c>
      <x:c r="AC1340" s="139" t="str">
        <x:v>RACKET BABY A</x:v>
      </x:c>
      <x:c r="AD1340" s="145" t="n">
        <x:v>380</x:v>
      </x:c>
      <x:c r="AE1340" s="147" t="str">
        <x:v>Merged across PDFs — Exact/source-linked match</x:v>
      </x:c>
      <x:c r="AF1340" s="147" t="str">
        <x:v>Exact WS RATES.pdf name</x:v>
      </x:c>
      <x:c r="AG1340" s="147" t="str">
        <x:v>Exact WS RATES.pdf category</x:v>
      </x:c>
      <x:c r="AH1340" s="139" t="str">
        <x:v>WS-RATES:38:8</x:v>
      </x:c>
      <x:c r="AI1340" s="146"/>
      <x:c r="AJ1340" s="146"/>
      <x:c r="AK1340" s="146"/>
      <x:c r="AL1340" s="146"/>
      <x:c r="AM1340" s="146"/>
      <x:c r="AN1340" s="147" t="str"/>
    </x:row>
    <x:row r="1341">
      <x:c r="A1341" s="139" t="str">
        <x:v>RS-001340</x:v>
      </x:c>
      <x:c r="B1341" s="147" t="str">
        <x:v>RACKET JALI</x:v>
      </x:c>
      <x:c r="C1341" s="139" t="str">
        <x:v>RACKETS</x:v>
      </x:c>
      <x:c r="D1341" s="139" t="str">
        <x:v>Both</x:v>
      </x:c>
      <x:c r="E1341" s="147" t="str">
        <x:v>From initial classified workbook</x:v>
      </x:c>
      <x:c r="F1341" s="139" t="str">
        <x:v>Piece</x:v>
      </x:c>
      <x:c r="G1341" s="139"/>
      <x:c r="H1341" s="139" t="str">
        <x:v>Not stated</x:v>
      </x:c>
      <x:c r="I1341" s="139" t="str">
        <x:v>PKR</x:v>
      </x:c>
      <x:c r="J1341" s="140" t="n">
        <x:v>500</x:v>
      </x:c>
      <x:c r="K1341" s="140" t="n">
        <x:v>450</x:v>
      </x:c>
      <x:c r="L1341" s="140" t="n">
        <x:v>500</x:v>
      </x:c>
      <x:c r="M1341" s="140" t="n">
        <x:v>450</x:v>
      </x:c>
      <x:c r="N1341" s="141" t="n">
        <x:f>L1341-M1341</x:f>
        <x:v>50</x:v>
      </x:c>
      <x:c r="O1341" s="142" t="n">
        <x:f>IF(L1341&gt;0,N1341/L1341,"")</x:f>
        <x:v>0.1</x:v>
      </x:c>
      <x:c r="P1341" s="142" t="n">
        <x:f>IF(M1341&gt;0,N1341/M1341,"")</x:f>
        <x:v>0.1111111111111111</x:v>
      </x:c>
      <x:c r="Q1341" s="141" t="n">
        <x:f>ROUND(L1341*(1+'Assumptions'!$B$7)/'Assumptions'!$B$9,0)*'Assumptions'!$B$9</x:f>
        <x:v>550</x:v>
      </x:c>
      <x:c r="R1341" s="141" t="n">
        <x:f>Q1341-M1341</x:f>
        <x:v>100</x:v>
      </x:c>
      <x:c r="S1341" s="143" t="n">
        <x:f>'Assumptions'!$B$8</x:f>
        <x:v>12</x:v>
      </x:c>
      <x:c r="T1341" s="141" t="n">
        <x:f>N1341*S1341</x:f>
        <x:v>600</x:v>
      </x:c>
      <x:c r="U1341" s="139" t="str">
        <x:v>Source Valid</x:v>
      </x:c>
      <x:c r="V1341" s="139" t="str">
        <x:v>High</x:v>
      </x:c>
      <x:c r="W1341" s="147" t="str">
        <x:v>Source wholesale and buying prices retained</x:v>
      </x:c>
      <x:c r="X1341" s="139" t="str">
        <x:v>Ready</x:v>
      </x:c>
      <x:c r="Y1341" s="144" t="b">
        <x:v>1</x:v>
      </x:c>
      <x:c r="Z1341" s="139" t="str">
        <x:v>WS RATES.pdf</x:v>
      </x:c>
      <x:c r="AA1341" s="139" t="n">
        <x:v>38</x:v>
      </x:c>
      <x:c r="AB1341" s="139" t="n">
        <x:v>9</x:v>
      </x:c>
      <x:c r="AC1341" s="139" t="str">
        <x:v>RACKET JALI</x:v>
      </x:c>
      <x:c r="AD1341" s="145" t="n">
        <x:v>500</x:v>
      </x:c>
      <x:c r="AE1341" s="147" t="str">
        <x:v>Merged across PDFs — Exact/source-linked match</x:v>
      </x:c>
      <x:c r="AF1341" s="147" t="str">
        <x:v>Exact WS RATES.pdf name</x:v>
      </x:c>
      <x:c r="AG1341" s="147" t="str">
        <x:v>Exact WS RATES.pdf category</x:v>
      </x:c>
      <x:c r="AH1341" s="139" t="str">
        <x:v>WS-RATES:38:9</x:v>
      </x:c>
      <x:c r="AI1341" s="146"/>
      <x:c r="AJ1341" s="146"/>
      <x:c r="AK1341" s="146"/>
      <x:c r="AL1341" s="146"/>
      <x:c r="AM1341" s="146"/>
      <x:c r="AN1341" s="147" t="str"/>
    </x:row>
    <x:row r="1342">
      <x:c r="A1342" s="139" t="str">
        <x:v>RS-001341</x:v>
      </x:c>
      <x:c r="B1342" s="147" t="str">
        <x:v>PLASTIC ROLL 50 METER</x:v>
      </x:c>
      <x:c r="C1342" s="139" t="str">
        <x:v>NEW LIFE</x:v>
      </x:c>
      <x:c r="D1342" s="139" t="str">
        <x:v>Both</x:v>
      </x:c>
      <x:c r="E1342" s="147" t="str">
        <x:v>From initial classified workbook</x:v>
      </x:c>
      <x:c r="F1342" s="139" t="str">
        <x:v>Piece</x:v>
      </x:c>
      <x:c r="G1342" s="139"/>
      <x:c r="H1342" s="139" t="str">
        <x:v>Not stated</x:v>
      </x:c>
      <x:c r="I1342" s="139" t="str">
        <x:v>PKR</x:v>
      </x:c>
      <x:c r="J1342" s="140" t="n">
        <x:v>5100</x:v>
      </x:c>
      <x:c r="K1342" s="140" t="n">
        <x:v>4870</x:v>
      </x:c>
      <x:c r="L1342" s="140" t="n">
        <x:v>5100</x:v>
      </x:c>
      <x:c r="M1342" s="140" t="n">
        <x:v>4870</x:v>
      </x:c>
      <x:c r="N1342" s="141" t="n">
        <x:f>L1342-M1342</x:f>
        <x:v>230</x:v>
      </x:c>
      <x:c r="O1342" s="142" t="n">
        <x:f>IF(L1342&gt;0,N1342/L1342,"")</x:f>
        <x:v>0.045098039215686274</x:v>
      </x:c>
      <x:c r="P1342" s="142" t="n">
        <x:f>IF(M1342&gt;0,N1342/M1342,"")</x:f>
        <x:v>0.04722792607802875</x:v>
      </x:c>
      <x:c r="Q1342" s="141" t="n">
        <x:f>ROUND(L1342*(1+'Assumptions'!$B$7)/'Assumptions'!$B$9,0)*'Assumptions'!$B$9</x:f>
        <x:v>5610</x:v>
      </x:c>
      <x:c r="R1342" s="141" t="n">
        <x:f>Q1342-M1342</x:f>
        <x:v>740</x:v>
      </x:c>
      <x:c r="S1342" s="143" t="n">
        <x:f>'Assumptions'!$B$8</x:f>
        <x:v>12</x:v>
      </x:c>
      <x:c r="T1342" s="141" t="n">
        <x:f>N1342*S1342</x:f>
        <x:v>2760</x:v>
      </x:c>
      <x:c r="U1342" s="139" t="str">
        <x:v>Source Valid</x:v>
      </x:c>
      <x:c r="V1342" s="139" t="str">
        <x:v>High</x:v>
      </x:c>
      <x:c r="W1342" s="147" t="str">
        <x:v>Source wholesale and buying prices retained</x:v>
      </x:c>
      <x:c r="X1342" s="139" t="str">
        <x:v>Ready</x:v>
      </x:c>
      <x:c r="Y1342" s="144" t="b">
        <x:v>1</x:v>
      </x:c>
      <x:c r="Z1342" s="139" t="str">
        <x:v>WS RATES.pdf</x:v>
      </x:c>
      <x:c r="AA1342" s="139" t="n">
        <x:v>38</x:v>
      </x:c>
      <x:c r="AB1342" s="139" t="n">
        <x:v>10</x:v>
      </x:c>
      <x:c r="AC1342" s="139" t="str">
        <x:v>PLASTIC ROLL 50 METER</x:v>
      </x:c>
      <x:c r="AD1342" s="145" t="n">
        <x:v>5100</x:v>
      </x:c>
      <x:c r="AE1342" s="147" t="str">
        <x:v>Merged across PDFs — Exact/source-linked match</x:v>
      </x:c>
      <x:c r="AF1342" s="147" t="str">
        <x:v>Exact WS RATES.pdf name</x:v>
      </x:c>
      <x:c r="AG1342" s="147" t="str">
        <x:v>Exact WS RATES.pdf category</x:v>
      </x:c>
      <x:c r="AH1342" s="139" t="str">
        <x:v>WS-RATES:38:10</x:v>
      </x:c>
      <x:c r="AI1342" s="146"/>
      <x:c r="AJ1342" s="146"/>
      <x:c r="AK1342" s="146"/>
      <x:c r="AL1342" s="146"/>
      <x:c r="AM1342" s="146"/>
      <x:c r="AN1342" s="147" t="str"/>
    </x:row>
    <x:row r="1343">
      <x:c r="A1343" s="139" t="str">
        <x:v>RS-001342</x:v>
      </x:c>
      <x:c r="B1343" s="147" t="str">
        <x:v>RACKET 5 STAR</x:v>
      </x:c>
      <x:c r="C1343" s="139" t="str">
        <x:v>RACKETS</x:v>
      </x:c>
      <x:c r="D1343" s="139" t="str">
        <x:v>Both</x:v>
      </x:c>
      <x:c r="E1343" s="147" t="str">
        <x:v>From initial classified workbook</x:v>
      </x:c>
      <x:c r="F1343" s="139" t="str">
        <x:v>Piece</x:v>
      </x:c>
      <x:c r="G1343" s="139"/>
      <x:c r="H1343" s="139" t="str">
        <x:v>Not stated</x:v>
      </x:c>
      <x:c r="I1343" s="139" t="str">
        <x:v>PKR</x:v>
      </x:c>
      <x:c r="J1343" s="140" t="n">
        <x:v>650</x:v>
      </x:c>
      <x:c r="K1343" s="140" t="n">
        <x:v>570</x:v>
      </x:c>
      <x:c r="L1343" s="140" t="n">
        <x:v>650</x:v>
      </x:c>
      <x:c r="M1343" s="140" t="n">
        <x:v>570</x:v>
      </x:c>
      <x:c r="N1343" s="141" t="n">
        <x:f>L1343-M1343</x:f>
        <x:v>80</x:v>
      </x:c>
      <x:c r="O1343" s="142" t="n">
        <x:f>IF(L1343&gt;0,N1343/L1343,"")</x:f>
        <x:v>0.12307692307692308</x:v>
      </x:c>
      <x:c r="P1343" s="142" t="n">
        <x:f>IF(M1343&gt;0,N1343/M1343,"")</x:f>
        <x:v>0.14035087719298245</x:v>
      </x:c>
      <x:c r="Q1343" s="141" t="n">
        <x:f>ROUND(L1343*(1+'Assumptions'!$B$7)/'Assumptions'!$B$9,0)*'Assumptions'!$B$9</x:f>
        <x:v>715</x:v>
      </x:c>
      <x:c r="R1343" s="141" t="n">
        <x:f>Q1343-M1343</x:f>
        <x:v>145</x:v>
      </x:c>
      <x:c r="S1343" s="143" t="n">
        <x:f>'Assumptions'!$B$8</x:f>
        <x:v>12</x:v>
      </x:c>
      <x:c r="T1343" s="141" t="n">
        <x:f>N1343*S1343</x:f>
        <x:v>960</x:v>
      </x:c>
      <x:c r="U1343" s="139" t="str">
        <x:v>Source Valid</x:v>
      </x:c>
      <x:c r="V1343" s="139" t="str">
        <x:v>High</x:v>
      </x:c>
      <x:c r="W1343" s="147" t="str">
        <x:v>Source wholesale and buying prices retained</x:v>
      </x:c>
      <x:c r="X1343" s="139" t="str">
        <x:v>Ready</x:v>
      </x:c>
      <x:c r="Y1343" s="144" t="b">
        <x:v>1</x:v>
      </x:c>
      <x:c r="Z1343" s="139" t="str">
        <x:v>WS RATES.pdf</x:v>
      </x:c>
      <x:c r="AA1343" s="139" t="n">
        <x:v>38</x:v>
      </x:c>
      <x:c r="AB1343" s="139" t="n">
        <x:v>11</x:v>
      </x:c>
      <x:c r="AC1343" s="139" t="str">
        <x:v>RACKET 5 STAR</x:v>
      </x:c>
      <x:c r="AD1343" s="145" t="n">
        <x:v>650</x:v>
      </x:c>
      <x:c r="AE1343" s="147" t="str">
        <x:v>Merged across PDFs — Exact/source-linked match</x:v>
      </x:c>
      <x:c r="AF1343" s="147" t="str">
        <x:v>Exact WS RATES.pdf name</x:v>
      </x:c>
      <x:c r="AG1343" s="147" t="str">
        <x:v>Exact WS RATES.pdf category</x:v>
      </x:c>
      <x:c r="AH1343" s="139" t="str">
        <x:v>WS-RATES:38:11</x:v>
      </x:c>
      <x:c r="AI1343" s="146"/>
      <x:c r="AJ1343" s="146"/>
      <x:c r="AK1343" s="146"/>
      <x:c r="AL1343" s="146"/>
      <x:c r="AM1343" s="146"/>
      <x:c r="AN1343" s="147" t="str"/>
    </x:row>
    <x:row r="1344">
      <x:c r="A1344" s="139" t="str">
        <x:v>RS-001343</x:v>
      </x:c>
      <x:c r="B1344" s="147" t="str">
        <x:v>CRAPE PAPER</x:v>
      </x:c>
      <x:c r="C1344" s="139" t="str">
        <x:v>NEW LIFE</x:v>
      </x:c>
      <x:c r="D1344" s="139" t="str">
        <x:v>Both</x:v>
      </x:c>
      <x:c r="E1344" s="147" t="str">
        <x:v>From initial classified workbook</x:v>
      </x:c>
      <x:c r="F1344" s="139" t="str">
        <x:v>Piece</x:v>
      </x:c>
      <x:c r="G1344" s="139"/>
      <x:c r="H1344" s="139" t="str">
        <x:v>Not stated</x:v>
      </x:c>
      <x:c r="I1344" s="139" t="str">
        <x:v>PKR</x:v>
      </x:c>
      <x:c r="J1344" s="140" t="n">
        <x:v>300</x:v>
      </x:c>
      <x:c r="K1344" s="140" t="n">
        <x:v>260</x:v>
      </x:c>
      <x:c r="L1344" s="140" t="n">
        <x:v>300</x:v>
      </x:c>
      <x:c r="M1344" s="140" t="n">
        <x:v>260</x:v>
      </x:c>
      <x:c r="N1344" s="141" t="n">
        <x:f>L1344-M1344</x:f>
        <x:v>40</x:v>
      </x:c>
      <x:c r="O1344" s="142" t="n">
        <x:f>IF(L1344&gt;0,N1344/L1344,"")</x:f>
        <x:v>0.13333333333333333</x:v>
      </x:c>
      <x:c r="P1344" s="142" t="n">
        <x:f>IF(M1344&gt;0,N1344/M1344,"")</x:f>
        <x:v>0.15384615384615385</x:v>
      </x:c>
      <x:c r="Q1344" s="141" t="n">
        <x:f>ROUND(L1344*(1+'Assumptions'!$B$7)/'Assumptions'!$B$9,0)*'Assumptions'!$B$9</x:f>
        <x:v>330</x:v>
      </x:c>
      <x:c r="R1344" s="141" t="n">
        <x:f>Q1344-M1344</x:f>
        <x:v>70</x:v>
      </x:c>
      <x:c r="S1344" s="143" t="n">
        <x:f>'Assumptions'!$B$8</x:f>
        <x:v>12</x:v>
      </x:c>
      <x:c r="T1344" s="141" t="n">
        <x:f>N1344*S1344</x:f>
        <x:v>480</x:v>
      </x:c>
      <x:c r="U1344" s="139" t="str">
        <x:v>Source Valid</x:v>
      </x:c>
      <x:c r="V1344" s="139" t="str">
        <x:v>High</x:v>
      </x:c>
      <x:c r="W1344" s="147" t="str">
        <x:v>Source wholesale and buying prices retained</x:v>
      </x:c>
      <x:c r="X1344" s="139" t="str">
        <x:v>Ready</x:v>
      </x:c>
      <x:c r="Y1344" s="144" t="b">
        <x:v>1</x:v>
      </x:c>
      <x:c r="Z1344" s="139" t="str">
        <x:v>WS RATES.pdf</x:v>
      </x:c>
      <x:c r="AA1344" s="139" t="n">
        <x:v>38</x:v>
      </x:c>
      <x:c r="AB1344" s="139" t="n">
        <x:v>12</x:v>
      </x:c>
      <x:c r="AC1344" s="139" t="str">
        <x:v>CRAPE PAPER</x:v>
      </x:c>
      <x:c r="AD1344" s="145" t="n">
        <x:v>300</x:v>
      </x:c>
      <x:c r="AE1344" s="147" t="str">
        <x:v>Merged across PDFs — Exact/source-linked match</x:v>
      </x:c>
      <x:c r="AF1344" s="147" t="str">
        <x:v>Exact WS RATES.pdf name</x:v>
      </x:c>
      <x:c r="AG1344" s="147" t="str">
        <x:v>Exact WS RATES.pdf category</x:v>
      </x:c>
      <x:c r="AH1344" s="139" t="str">
        <x:v>WS-RATES:38:12</x:v>
      </x:c>
      <x:c r="AI1344" s="146"/>
      <x:c r="AJ1344" s="146"/>
      <x:c r="AK1344" s="146"/>
      <x:c r="AL1344" s="146"/>
      <x:c r="AM1344" s="146"/>
      <x:c r="AN1344" s="147" t="str"/>
    </x:row>
    <x:row r="1345">
      <x:c r="A1345" s="139" t="str">
        <x:v>RS-001344</x:v>
      </x:c>
      <x:c r="B1345" s="147" t="str">
        <x:v>RACKET ASHAWAY</x:v>
      </x:c>
      <x:c r="C1345" s="139" t="str">
        <x:v>RACKETS</x:v>
      </x:c>
      <x:c r="D1345" s="139" t="str">
        <x:v>Both</x:v>
      </x:c>
      <x:c r="E1345" s="147" t="str">
        <x:v>From initial classified workbook</x:v>
      </x:c>
      <x:c r="F1345" s="139" t="str">
        <x:v>Piece</x:v>
      </x:c>
      <x:c r="G1345" s="139"/>
      <x:c r="H1345" s="139" t="str">
        <x:v>Not stated</x:v>
      </x:c>
      <x:c r="I1345" s="139" t="str">
        <x:v>PKR</x:v>
      </x:c>
      <x:c r="J1345" s="140" t="n">
        <x:v>1200</x:v>
      </x:c>
      <x:c r="K1345" s="140" t="n">
        <x:v>1120</x:v>
      </x:c>
      <x:c r="L1345" s="140" t="n">
        <x:v>1200</x:v>
      </x:c>
      <x:c r="M1345" s="140" t="n">
        <x:v>1120</x:v>
      </x:c>
      <x:c r="N1345" s="141" t="n">
        <x:f>L1345-M1345</x:f>
        <x:v>80</x:v>
      </x:c>
      <x:c r="O1345" s="142" t="n">
        <x:f>IF(L1345&gt;0,N1345/L1345,"")</x:f>
        <x:v>0.06666666666666667</x:v>
      </x:c>
      <x:c r="P1345" s="142" t="n">
        <x:f>IF(M1345&gt;0,N1345/M1345,"")</x:f>
        <x:v>0.07142857142857142</x:v>
      </x:c>
      <x:c r="Q1345" s="141" t="n">
        <x:f>ROUND(L1345*(1+'Assumptions'!$B$7)/'Assumptions'!$B$9,0)*'Assumptions'!$B$9</x:f>
        <x:v>1320</x:v>
      </x:c>
      <x:c r="R1345" s="141" t="n">
        <x:f>Q1345-M1345</x:f>
        <x:v>200</x:v>
      </x:c>
      <x:c r="S1345" s="143" t="n">
        <x:f>'Assumptions'!$B$8</x:f>
        <x:v>12</x:v>
      </x:c>
      <x:c r="T1345" s="141" t="n">
        <x:f>N1345*S1345</x:f>
        <x:v>960</x:v>
      </x:c>
      <x:c r="U1345" s="139" t="str">
        <x:v>Source Valid</x:v>
      </x:c>
      <x:c r="V1345" s="139" t="str">
        <x:v>High</x:v>
      </x:c>
      <x:c r="W1345" s="147" t="str">
        <x:v>Source wholesale and buying prices retained</x:v>
      </x:c>
      <x:c r="X1345" s="139" t="str">
        <x:v>Ready</x:v>
      </x:c>
      <x:c r="Y1345" s="144" t="b">
        <x:v>1</x:v>
      </x:c>
      <x:c r="Z1345" s="139" t="str">
        <x:v>WS RATES.pdf</x:v>
      </x:c>
      <x:c r="AA1345" s="139" t="n">
        <x:v>38</x:v>
      </x:c>
      <x:c r="AB1345" s="139" t="n">
        <x:v>13</x:v>
      </x:c>
      <x:c r="AC1345" s="139" t="str">
        <x:v>RACKET ASHAWAY</x:v>
      </x:c>
      <x:c r="AD1345" s="145" t="n">
        <x:v>1200</x:v>
      </x:c>
      <x:c r="AE1345" s="147" t="str">
        <x:v>Merged across PDFs — Exact/source-linked match</x:v>
      </x:c>
      <x:c r="AF1345" s="147" t="str">
        <x:v>Exact WS RATES.pdf name</x:v>
      </x:c>
      <x:c r="AG1345" s="147" t="str">
        <x:v>Exact WS RATES.pdf category</x:v>
      </x:c>
      <x:c r="AH1345" s="139" t="str">
        <x:v>WS-RATES:38:13</x:v>
      </x:c>
      <x:c r="AI1345" s="146"/>
      <x:c r="AJ1345" s="146"/>
      <x:c r="AK1345" s="146"/>
      <x:c r="AL1345" s="146"/>
      <x:c r="AM1345" s="146"/>
      <x:c r="AN1345" s="147" t="str"/>
    </x:row>
    <x:row r="1346">
      <x:c r="A1346" s="139" t="str">
        <x:v>RS-001345</x:v>
      </x:c>
      <x:c r="B1346" s="147" t="str">
        <x:v>CRAFT PAPER 12PCS</x:v>
      </x:c>
      <x:c r="C1346" s="139" t="str">
        <x:v>NEW LIFE</x:v>
      </x:c>
      <x:c r="D1346" s="139" t="str">
        <x:v>Wholesale/Bulk</x:v>
      </x:c>
      <x:c r="E1346" s="147" t="str">
        <x:v>From initial classified workbook</x:v>
      </x:c>
      <x:c r="F1346" s="139" t="str">
        <x:v>Pack</x:v>
      </x:c>
      <x:c r="G1346" s="139" t="n">
        <x:v>12</x:v>
      </x:c>
      <x:c r="H1346" s="139" t="str">
        <x:v>Parsed from product name</x:v>
      </x:c>
      <x:c r="I1346" s="139" t="str">
        <x:v>PKR</x:v>
      </x:c>
      <x:c r="J1346" s="140" t="n">
        <x:v>80</x:v>
      </x:c>
      <x:c r="K1346" s="140" t="n">
        <x:v>60</x:v>
      </x:c>
      <x:c r="L1346" s="140" t="n">
        <x:v>80</x:v>
      </x:c>
      <x:c r="M1346" s="140" t="n">
        <x:v>60</x:v>
      </x:c>
      <x:c r="N1346" s="141" t="n">
        <x:f>L1346-M1346</x:f>
        <x:v>20</x:v>
      </x:c>
      <x:c r="O1346" s="142" t="n">
        <x:f>IF(L1346&gt;0,N1346/L1346,"")</x:f>
        <x:v>0.25</x:v>
      </x:c>
      <x:c r="P1346" s="142" t="n">
        <x:f>IF(M1346&gt;0,N1346/M1346,"")</x:f>
        <x:v>0.3333333333333333</x:v>
      </x:c>
      <x:c r="Q1346" s="141" t="n">
        <x:f>ROUND(L1346*(1+'Assumptions'!$B$7)/'Assumptions'!$B$9,0)*'Assumptions'!$B$9</x:f>
        <x:v>90</x:v>
      </x:c>
      <x:c r="R1346" s="141" t="n">
        <x:f>Q1346-M1346</x:f>
        <x:v>30</x:v>
      </x:c>
      <x:c r="S1346" s="143" t="n">
        <x:f>'Assumptions'!$B$8</x:f>
        <x:v>12</x:v>
      </x:c>
      <x:c r="T1346" s="141" t="n">
        <x:f>N1346*S1346</x:f>
        <x:v>240</x:v>
      </x:c>
      <x:c r="U1346" s="139" t="str">
        <x:v>Source Valid</x:v>
      </x:c>
      <x:c r="V1346" s="139" t="str">
        <x:v>High</x:v>
      </x:c>
      <x:c r="W1346" s="147" t="str">
        <x:v>Source wholesale and buying prices retained</x:v>
      </x:c>
      <x:c r="X1346" s="139" t="str">
        <x:v>Ready</x:v>
      </x:c>
      <x:c r="Y1346" s="144" t="b">
        <x:v>1</x:v>
      </x:c>
      <x:c r="Z1346" s="139" t="str">
        <x:v>WS RATES.pdf</x:v>
      </x:c>
      <x:c r="AA1346" s="139" t="n">
        <x:v>38</x:v>
      </x:c>
      <x:c r="AB1346" s="139" t="n">
        <x:v>14</x:v>
      </x:c>
      <x:c r="AC1346" s="139" t="str">
        <x:v>CRAFT PAPER 12PCS</x:v>
      </x:c>
      <x:c r="AD1346" s="145" t="n">
        <x:v>80</x:v>
      </x:c>
      <x:c r="AE1346" s="147" t="str">
        <x:v>Merged across PDFs — Exact/source-linked match</x:v>
      </x:c>
      <x:c r="AF1346" s="147" t="str">
        <x:v>Exact WS RATES.pdf name</x:v>
      </x:c>
      <x:c r="AG1346" s="147" t="str">
        <x:v>Exact WS RATES.pdf category</x:v>
      </x:c>
      <x:c r="AH1346" s="139" t="str">
        <x:v>WS-RATES:38:14</x:v>
      </x:c>
      <x:c r="AI1346" s="146"/>
      <x:c r="AJ1346" s="146"/>
      <x:c r="AK1346" s="146"/>
      <x:c r="AL1346" s="146"/>
      <x:c r="AM1346" s="146"/>
      <x:c r="AN1346" s="147" t="str"/>
    </x:row>
    <x:row r="1347">
      <x:c r="A1347" s="139" t="str">
        <x:v>RS-001346</x:v>
      </x:c>
      <x:c r="B1347" s="147" t="str">
        <x:v>BUTTER PAPER (CUTT) PACK</x:v>
      </x:c>
      <x:c r="C1347" s="139" t="str">
        <x:v>NEW LIFE</x:v>
      </x:c>
      <x:c r="D1347" s="139" t="str">
        <x:v>Both</x:v>
      </x:c>
      <x:c r="E1347" s="147" t="str">
        <x:v>From initial classified workbook</x:v>
      </x:c>
      <x:c r="F1347" s="139" t="str">
        <x:v>Pack</x:v>
      </x:c>
      <x:c r="G1347" s="139"/>
      <x:c r="H1347" s="139" t="str">
        <x:v>Not stated</x:v>
      </x:c>
      <x:c r="I1347" s="139" t="str">
        <x:v>PKR</x:v>
      </x:c>
      <x:c r="J1347" s="140" t="n">
        <x:v>550</x:v>
      </x:c>
      <x:c r="K1347" s="140" t="n">
        <x:v>450</x:v>
      </x:c>
      <x:c r="L1347" s="140" t="n">
        <x:v>550</x:v>
      </x:c>
      <x:c r="M1347" s="140" t="n">
        <x:v>450</x:v>
      </x:c>
      <x:c r="N1347" s="141" t="n">
        <x:f>L1347-M1347</x:f>
        <x:v>100</x:v>
      </x:c>
      <x:c r="O1347" s="142" t="n">
        <x:f>IF(L1347&gt;0,N1347/L1347,"")</x:f>
        <x:v>0.18181818181818182</x:v>
      </x:c>
      <x:c r="P1347" s="142" t="n">
        <x:f>IF(M1347&gt;0,N1347/M1347,"")</x:f>
        <x:v>0.2222222222222222</x:v>
      </x:c>
      <x:c r="Q1347" s="141" t="n">
        <x:f>ROUND(L1347*(1+'Assumptions'!$B$7)/'Assumptions'!$B$9,0)*'Assumptions'!$B$9</x:f>
        <x:v>605</x:v>
      </x:c>
      <x:c r="R1347" s="141" t="n">
        <x:f>Q1347-M1347</x:f>
        <x:v>155</x:v>
      </x:c>
      <x:c r="S1347" s="143" t="n">
        <x:f>'Assumptions'!$B$8</x:f>
        <x:v>12</x:v>
      </x:c>
      <x:c r="T1347" s="141" t="n">
        <x:f>N1347*S1347</x:f>
        <x:v>1200</x:v>
      </x:c>
      <x:c r="U1347" s="139" t="str">
        <x:v>Source Valid</x:v>
      </x:c>
      <x:c r="V1347" s="139" t="str">
        <x:v>High</x:v>
      </x:c>
      <x:c r="W1347" s="147" t="str">
        <x:v>Source wholesale and buying prices retained</x:v>
      </x:c>
      <x:c r="X1347" s="139" t="str">
        <x:v>Ready</x:v>
      </x:c>
      <x:c r="Y1347" s="144" t="b">
        <x:v>1</x:v>
      </x:c>
      <x:c r="Z1347" s="139" t="str">
        <x:v>WS RATES.pdf</x:v>
      </x:c>
      <x:c r="AA1347" s="139" t="n">
        <x:v>38</x:v>
      </x:c>
      <x:c r="AB1347" s="139" t="n">
        <x:v>15</x:v>
      </x:c>
      <x:c r="AC1347" s="139" t="str">
        <x:v>BUTTER PAPER (CUTT) PACK</x:v>
      </x:c>
      <x:c r="AD1347" s="145" t="n">
        <x:v>550</x:v>
      </x:c>
      <x:c r="AE1347" s="147" t="str">
        <x:v>Merged across PDFs — Exact/source-linked match</x:v>
      </x:c>
      <x:c r="AF1347" s="147" t="str">
        <x:v>Exact WS RATES.pdf name</x:v>
      </x:c>
      <x:c r="AG1347" s="147" t="str">
        <x:v>Exact WS RATES.pdf category</x:v>
      </x:c>
      <x:c r="AH1347" s="139" t="str">
        <x:v>WS-RATES:38:15</x:v>
      </x:c>
      <x:c r="AI1347" s="146"/>
      <x:c r="AJ1347" s="146"/>
      <x:c r="AK1347" s="146"/>
      <x:c r="AL1347" s="146"/>
      <x:c r="AM1347" s="146"/>
      <x:c r="AN1347" s="147" t="str"/>
    </x:row>
    <x:row r="1348">
      <x:c r="A1348" s="139" t="str">
        <x:v>RS-001347</x:v>
      </x:c>
      <x:c r="B1348" s="147" t="str">
        <x:v>COLOURING BOOK (HANDLE)</x:v>
      </x:c>
      <x:c r="C1348" s="139" t="str">
        <x:v>CHINA</x:v>
      </x:c>
      <x:c r="D1348" s="139" t="str">
        <x:v>Both</x:v>
      </x:c>
      <x:c r="E1348" s="147" t="str">
        <x:v>From initial classified workbook</x:v>
      </x:c>
      <x:c r="F1348" s="139" t="str">
        <x:v>Piece</x:v>
      </x:c>
      <x:c r="G1348" s="139"/>
      <x:c r="H1348" s="139" t="str">
        <x:v>Not stated</x:v>
      </x:c>
      <x:c r="I1348" s="139" t="str">
        <x:v>PKR</x:v>
      </x:c>
      <x:c r="J1348" s="140" t="n">
        <x:v>420</x:v>
      </x:c>
      <x:c r="K1348" s="140" t="n">
        <x:v>390</x:v>
      </x:c>
      <x:c r="L1348" s="140" t="n">
        <x:v>420</x:v>
      </x:c>
      <x:c r="M1348" s="140" t="n">
        <x:v>390</x:v>
      </x:c>
      <x:c r="N1348" s="141" t="n">
        <x:f>L1348-M1348</x:f>
        <x:v>30</x:v>
      </x:c>
      <x:c r="O1348" s="142" t="n">
        <x:f>IF(L1348&gt;0,N1348/L1348,"")</x:f>
        <x:v>0.07142857142857142</x:v>
      </x:c>
      <x:c r="P1348" s="142" t="n">
        <x:f>IF(M1348&gt;0,N1348/M1348,"")</x:f>
        <x:v>0.07692307692307693</x:v>
      </x:c>
      <x:c r="Q1348" s="141" t="n">
        <x:f>ROUND(L1348*(1+'Assumptions'!$B$7)/'Assumptions'!$B$9,0)*'Assumptions'!$B$9</x:f>
        <x:v>460</x:v>
      </x:c>
      <x:c r="R1348" s="141" t="n">
        <x:f>Q1348-M1348</x:f>
        <x:v>70</x:v>
      </x:c>
      <x:c r="S1348" s="143" t="n">
        <x:f>'Assumptions'!$B$8</x:f>
        <x:v>12</x:v>
      </x:c>
      <x:c r="T1348" s="141" t="n">
        <x:f>N1348*S1348</x:f>
        <x:v>360</x:v>
      </x:c>
      <x:c r="U1348" s="139" t="str">
        <x:v>Source Valid</x:v>
      </x:c>
      <x:c r="V1348" s="139" t="str">
        <x:v>High</x:v>
      </x:c>
      <x:c r="W1348" s="147" t="str">
        <x:v>Source wholesale and buying prices retained</x:v>
      </x:c>
      <x:c r="X1348" s="139" t="str">
        <x:v>Ready</x:v>
      </x:c>
      <x:c r="Y1348" s="144" t="b">
        <x:v>1</x:v>
      </x:c>
      <x:c r="Z1348" s="139" t="str">
        <x:v>WS RATES.pdf</x:v>
      </x:c>
      <x:c r="AA1348" s="139" t="n">
        <x:v>38</x:v>
      </x:c>
      <x:c r="AB1348" s="139" t="n">
        <x:v>16</x:v>
      </x:c>
      <x:c r="AC1348" s="139" t="str">
        <x:v>COLOURING BOOK (HANDLE</x:v>
      </x:c>
      <x:c r="AD1348" s="145" t="n">
        <x:v>420</x:v>
      </x:c>
      <x:c r="AE1348" s="147" t="str">
        <x:v>Merged across PDFs — Exact/source-linked match</x:v>
      </x:c>
      <x:c r="AF1348" s="147" t="str">
        <x:v>Completed/updated from WS RATES.pdf</x:v>
      </x:c>
      <x:c r="AG1348" s="147" t="str">
        <x:v>Exact WS RATES.pdf category</x:v>
      </x:c>
      <x:c r="AH1348" s="139" t="str">
        <x:v>WS-RATES:38:16</x:v>
      </x:c>
      <x:c r="AI1348" s="146"/>
      <x:c r="AJ1348" s="146"/>
      <x:c r="AK1348" s="146"/>
      <x:c r="AL1348" s="146"/>
      <x:c r="AM1348" s="146"/>
      <x:c r="AN1348" s="147" t="str"/>
    </x:row>
    <x:row r="1349">
      <x:c r="A1349" s="139" t="str">
        <x:v>RS-001348</x:v>
      </x:c>
      <x:c r="B1349" s="147" t="str">
        <x:v>COLOURING BOOK (LARGE) 24PCS</x:v>
      </x:c>
      <x:c r="C1349" s="139" t="str">
        <x:v>CHINA</x:v>
      </x:c>
      <x:c r="D1349" s="139" t="str">
        <x:v>Both</x:v>
      </x:c>
      <x:c r="E1349" s="147" t="str">
        <x:v>From initial classified workbook</x:v>
      </x:c>
      <x:c r="F1349" s="139" t="str">
        <x:v>Pack</x:v>
      </x:c>
      <x:c r="G1349" s="139" t="n">
        <x:v>24</x:v>
      </x:c>
      <x:c r="H1349" s="139" t="str">
        <x:v>Parsed from product name</x:v>
      </x:c>
      <x:c r="I1349" s="139" t="str">
        <x:v>PKR</x:v>
      </x:c>
      <x:c r="J1349" s="140" t="n">
        <x:v>480</x:v>
      </x:c>
      <x:c r="K1349" s="140" t="n">
        <x:v>450</x:v>
      </x:c>
      <x:c r="L1349" s="140" t="n">
        <x:v>480</x:v>
      </x:c>
      <x:c r="M1349" s="140" t="n">
        <x:v>450</x:v>
      </x:c>
      <x:c r="N1349" s="141" t="n">
        <x:f>L1349-M1349</x:f>
        <x:v>30</x:v>
      </x:c>
      <x:c r="O1349" s="142" t="n">
        <x:f>IF(L1349&gt;0,N1349/L1349,"")</x:f>
        <x:v>0.0625</x:v>
      </x:c>
      <x:c r="P1349" s="142" t="n">
        <x:f>IF(M1349&gt;0,N1349/M1349,"")</x:f>
        <x:v>0.06666666666666667</x:v>
      </x:c>
      <x:c r="Q1349" s="141" t="n">
        <x:f>ROUND(L1349*(1+'Assumptions'!$B$7)/'Assumptions'!$B$9,0)*'Assumptions'!$B$9</x:f>
        <x:v>530</x:v>
      </x:c>
      <x:c r="R1349" s="141" t="n">
        <x:f>Q1349-M1349</x:f>
        <x:v>80</x:v>
      </x:c>
      <x:c r="S1349" s="143" t="n">
        <x:f>'Assumptions'!$B$8</x:f>
        <x:v>12</x:v>
      </x:c>
      <x:c r="T1349" s="141" t="n">
        <x:f>N1349*S1349</x:f>
        <x:v>360</x:v>
      </x:c>
      <x:c r="U1349" s="139" t="str">
        <x:v>Source Valid</x:v>
      </x:c>
      <x:c r="V1349" s="139" t="str">
        <x:v>High</x:v>
      </x:c>
      <x:c r="W1349" s="147" t="str">
        <x:v>Source wholesale and buying prices retained</x:v>
      </x:c>
      <x:c r="X1349" s="139" t="str">
        <x:v>Ready</x:v>
      </x:c>
      <x:c r="Y1349" s="144" t="b">
        <x:v>1</x:v>
      </x:c>
      <x:c r="Z1349" s="139" t="str">
        <x:v>WS RATES.pdf</x:v>
      </x:c>
      <x:c r="AA1349" s="139" t="n">
        <x:v>38</x:v>
      </x:c>
      <x:c r="AB1349" s="139" t="n">
        <x:v>17</x:v>
      </x:c>
      <x:c r="AC1349" s="139" t="str">
        <x:v>COLOURING BOOK (LARGE)</x:v>
      </x:c>
      <x:c r="AD1349" s="145" t="n">
        <x:v>480</x:v>
      </x:c>
      <x:c r="AE1349" s="147" t="str">
        <x:v>Merged across PDFs — Truncated-name completion</x:v>
      </x:c>
      <x:c r="AF1349" s="147" t="str">
        <x:v>Completed/updated from WS RATES.pdf</x:v>
      </x:c>
      <x:c r="AG1349" s="147" t="str">
        <x:v>Exact WS RATES.pdf category</x:v>
      </x:c>
      <x:c r="AH1349" s="139" t="str">
        <x:v>WS-RATES:38:17</x:v>
      </x:c>
      <x:c r="AI1349" s="146"/>
      <x:c r="AJ1349" s="146"/>
      <x:c r="AK1349" s="146"/>
      <x:c r="AL1349" s="146"/>
      <x:c r="AM1349" s="146"/>
      <x:c r="AN1349" s="147" t="str"/>
    </x:row>
    <x:row r="1350">
      <x:c r="A1350" s="139" t="str">
        <x:v>RS-001349</x:v>
      </x:c>
      <x:c r="B1350" s="147" t="str">
        <x:v>BUTTER PAPER 12PCS</x:v>
      </x:c>
      <x:c r="C1350" s="139" t="str">
        <x:v>NEW LIFE</x:v>
      </x:c>
      <x:c r="D1350" s="139" t="str">
        <x:v>Wholesale/Bulk</x:v>
      </x:c>
      <x:c r="E1350" s="147" t="str">
        <x:v>From initial classified workbook</x:v>
      </x:c>
      <x:c r="F1350" s="139" t="str">
        <x:v>Pack</x:v>
      </x:c>
      <x:c r="G1350" s="139" t="n">
        <x:v>12</x:v>
      </x:c>
      <x:c r="H1350" s="139" t="str">
        <x:v>Parsed from product name</x:v>
      </x:c>
      <x:c r="I1350" s="139" t="str">
        <x:v>PKR</x:v>
      </x:c>
      <x:c r="J1350" s="140" t="n">
        <x:v>75</x:v>
      </x:c>
      <x:c r="K1350" s="140" t="n">
        <x:v>65</x:v>
      </x:c>
      <x:c r="L1350" s="140" t="n">
        <x:v>75</x:v>
      </x:c>
      <x:c r="M1350" s="140" t="n">
        <x:v>65</x:v>
      </x:c>
      <x:c r="N1350" s="141" t="n">
        <x:f>L1350-M1350</x:f>
        <x:v>10</x:v>
      </x:c>
      <x:c r="O1350" s="142" t="n">
        <x:f>IF(L1350&gt;0,N1350/L1350,"")</x:f>
        <x:v>0.13333333333333333</x:v>
      </x:c>
      <x:c r="P1350" s="142" t="n">
        <x:f>IF(M1350&gt;0,N1350/M1350,"")</x:f>
        <x:v>0.15384615384615385</x:v>
      </x:c>
      <x:c r="Q1350" s="141" t="n">
        <x:f>ROUND(L1350*(1+'Assumptions'!$B$7)/'Assumptions'!$B$9,0)*'Assumptions'!$B$9</x:f>
        <x:v>85</x:v>
      </x:c>
      <x:c r="R1350" s="141" t="n">
        <x:f>Q1350-M1350</x:f>
        <x:v>20</x:v>
      </x:c>
      <x:c r="S1350" s="143" t="n">
        <x:f>'Assumptions'!$B$8</x:f>
        <x:v>12</x:v>
      </x:c>
      <x:c r="T1350" s="141" t="n">
        <x:f>N1350*S1350</x:f>
        <x:v>120</x:v>
      </x:c>
      <x:c r="U1350" s="139" t="str">
        <x:v>Source Valid</x:v>
      </x:c>
      <x:c r="V1350" s="139" t="str">
        <x:v>High</x:v>
      </x:c>
      <x:c r="W1350" s="147" t="str">
        <x:v>Source wholesale and buying prices retained</x:v>
      </x:c>
      <x:c r="X1350" s="139" t="str">
        <x:v>Ready</x:v>
      </x:c>
      <x:c r="Y1350" s="144" t="b">
        <x:v>1</x:v>
      </x:c>
      <x:c r="Z1350" s="139" t="str">
        <x:v>WS RATES.pdf</x:v>
      </x:c>
      <x:c r="AA1350" s="139" t="n">
        <x:v>38</x:v>
      </x:c>
      <x:c r="AB1350" s="139" t="n">
        <x:v>18</x:v>
      </x:c>
      <x:c r="AC1350" s="139" t="str">
        <x:v>BUTTER PAPER 12PCS</x:v>
      </x:c>
      <x:c r="AD1350" s="145" t="n">
        <x:v>75</x:v>
      </x:c>
      <x:c r="AE1350" s="147" t="str">
        <x:v>Merged across PDFs — Exact/source-linked match</x:v>
      </x:c>
      <x:c r="AF1350" s="147" t="str">
        <x:v>Exact WS RATES.pdf name</x:v>
      </x:c>
      <x:c r="AG1350" s="147" t="str">
        <x:v>Exact WS RATES.pdf category</x:v>
      </x:c>
      <x:c r="AH1350" s="139" t="str">
        <x:v>WS-RATES:38:18</x:v>
      </x:c>
      <x:c r="AI1350" s="146"/>
      <x:c r="AJ1350" s="146"/>
      <x:c r="AK1350" s="146"/>
      <x:c r="AL1350" s="146"/>
      <x:c r="AM1350" s="146"/>
      <x:c r="AN1350" s="147" t="str"/>
    </x:row>
    <x:row r="1351">
      <x:c r="A1351" s="139" t="str">
        <x:v>RS-001350</x:v>
      </x:c>
      <x:c r="B1351" s="147" t="str">
        <x:v>RACKET EMINENT A+ 777</x:v>
      </x:c>
      <x:c r="C1351" s="139" t="str">
        <x:v>RACKETS</x:v>
      </x:c>
      <x:c r="D1351" s="139" t="str">
        <x:v>Both</x:v>
      </x:c>
      <x:c r="E1351" s="147" t="str">
        <x:v>From initial classified workbook</x:v>
      </x:c>
      <x:c r="F1351" s="139" t="str">
        <x:v>Piece</x:v>
      </x:c>
      <x:c r="G1351" s="139"/>
      <x:c r="H1351" s="139" t="str">
        <x:v>Not stated</x:v>
      </x:c>
      <x:c r="I1351" s="139" t="str">
        <x:v>PKR</x:v>
      </x:c>
      <x:c r="J1351" s="140" t="n">
        <x:v>1200</x:v>
      </x:c>
      <x:c r="K1351" s="140" t="n">
        <x:v>980</x:v>
      </x:c>
      <x:c r="L1351" s="140" t="n">
        <x:v>1200</x:v>
      </x:c>
      <x:c r="M1351" s="140" t="n">
        <x:v>980</x:v>
      </x:c>
      <x:c r="N1351" s="141" t="n">
        <x:f>L1351-M1351</x:f>
        <x:v>220</x:v>
      </x:c>
      <x:c r="O1351" s="142" t="n">
        <x:f>IF(L1351&gt;0,N1351/L1351,"")</x:f>
        <x:v>0.18333333333333332</x:v>
      </x:c>
      <x:c r="P1351" s="142" t="n">
        <x:f>IF(M1351&gt;0,N1351/M1351,"")</x:f>
        <x:v>0.22448979591836735</x:v>
      </x:c>
      <x:c r="Q1351" s="141" t="n">
        <x:f>ROUND(L1351*(1+'Assumptions'!$B$7)/'Assumptions'!$B$9,0)*'Assumptions'!$B$9</x:f>
        <x:v>1320</x:v>
      </x:c>
      <x:c r="R1351" s="141" t="n">
        <x:f>Q1351-M1351</x:f>
        <x:v>340</x:v>
      </x:c>
      <x:c r="S1351" s="143" t="n">
        <x:f>'Assumptions'!$B$8</x:f>
        <x:v>12</x:v>
      </x:c>
      <x:c r="T1351" s="141" t="n">
        <x:f>N1351*S1351</x:f>
        <x:v>2640</x:v>
      </x:c>
      <x:c r="U1351" s="139" t="str">
        <x:v>Source Valid</x:v>
      </x:c>
      <x:c r="V1351" s="139" t="str">
        <x:v>High</x:v>
      </x:c>
      <x:c r="W1351" s="147" t="str">
        <x:v>Source wholesale and buying prices retained</x:v>
      </x:c>
      <x:c r="X1351" s="139" t="str">
        <x:v>Ready</x:v>
      </x:c>
      <x:c r="Y1351" s="144" t="b">
        <x:v>1</x:v>
      </x:c>
      <x:c r="Z1351" s="139" t="str">
        <x:v>WS RATES.pdf</x:v>
      </x:c>
      <x:c r="AA1351" s="139" t="n">
        <x:v>38</x:v>
      </x:c>
      <x:c r="AB1351" s="139" t="n">
        <x:v>19</x:v>
      </x:c>
      <x:c r="AC1351" s="139" t="str">
        <x:v>RACKET EMINENT A+ 777</x:v>
      </x:c>
      <x:c r="AD1351" s="145" t="n">
        <x:v>1200</x:v>
      </x:c>
      <x:c r="AE1351" s="147" t="str">
        <x:v>Merged across PDFs — Exact/source-linked match</x:v>
      </x:c>
      <x:c r="AF1351" s="147" t="str">
        <x:v>Exact WS RATES.pdf name</x:v>
      </x:c>
      <x:c r="AG1351" s="147" t="str">
        <x:v>Exact WS RATES.pdf category</x:v>
      </x:c>
      <x:c r="AH1351" s="139" t="str">
        <x:v>WS-RATES:38:19</x:v>
      </x:c>
      <x:c r="AI1351" s="146"/>
      <x:c r="AJ1351" s="146"/>
      <x:c r="AK1351" s="146"/>
      <x:c r="AL1351" s="146"/>
      <x:c r="AM1351" s="146"/>
      <x:c r="AN1351" s="147" t="str"/>
    </x:row>
    <x:row r="1352">
      <x:c r="A1352" s="139" t="str">
        <x:v>RS-001351</x:v>
      </x:c>
      <x:c r="B1352" s="147" t="str">
        <x:v>CHAMKEELI SHEET 96 PCS</x:v>
      </x:c>
      <x:c r="C1352" s="139" t="str">
        <x:v>NEW LIFE</x:v>
      </x:c>
      <x:c r="D1352" s="139" t="str">
        <x:v>Wholesale/Bulk</x:v>
      </x:c>
      <x:c r="E1352" s="147" t="str">
        <x:v>From initial classified workbook</x:v>
      </x:c>
      <x:c r="F1352" s="139" t="str">
        <x:v>Pack</x:v>
      </x:c>
      <x:c r="G1352" s="139" t="n">
        <x:v>96</x:v>
      </x:c>
      <x:c r="H1352" s="139" t="str">
        <x:v>Parsed from product name</x:v>
      </x:c>
      <x:c r="I1352" s="139" t="str">
        <x:v>PKR</x:v>
      </x:c>
      <x:c r="J1352" s="140" t="n">
        <x:v>740</x:v>
      </x:c>
      <x:c r="K1352" s="140" t="n">
        <x:v>660</x:v>
      </x:c>
      <x:c r="L1352" s="140" t="n">
        <x:v>740</x:v>
      </x:c>
      <x:c r="M1352" s="140" t="n">
        <x:v>660</x:v>
      </x:c>
      <x:c r="N1352" s="141" t="n">
        <x:f>L1352-M1352</x:f>
        <x:v>80</x:v>
      </x:c>
      <x:c r="O1352" s="142" t="n">
        <x:f>IF(L1352&gt;0,N1352/L1352,"")</x:f>
        <x:v>0.10810810810810811</x:v>
      </x:c>
      <x:c r="P1352" s="142" t="n">
        <x:f>IF(M1352&gt;0,N1352/M1352,"")</x:f>
        <x:v>0.12121212121212122</x:v>
      </x:c>
      <x:c r="Q1352" s="141" t="n">
        <x:f>ROUND(L1352*(1+'Assumptions'!$B$7)/'Assumptions'!$B$9,0)*'Assumptions'!$B$9</x:f>
        <x:v>815</x:v>
      </x:c>
      <x:c r="R1352" s="141" t="n">
        <x:f>Q1352-M1352</x:f>
        <x:v>155</x:v>
      </x:c>
      <x:c r="S1352" s="143" t="n">
        <x:f>'Assumptions'!$B$8</x:f>
        <x:v>12</x:v>
      </x:c>
      <x:c r="T1352" s="141" t="n">
        <x:f>N1352*S1352</x:f>
        <x:v>960</x:v>
      </x:c>
      <x:c r="U1352" s="139" t="str">
        <x:v>Source Valid</x:v>
      </x:c>
      <x:c r="V1352" s="139" t="str">
        <x:v>High</x:v>
      </x:c>
      <x:c r="W1352" s="147" t="str">
        <x:v>Source wholesale and buying prices retained</x:v>
      </x:c>
      <x:c r="X1352" s="139" t="str">
        <x:v>Ready</x:v>
      </x:c>
      <x:c r="Y1352" s="144" t="b">
        <x:v>1</x:v>
      </x:c>
      <x:c r="Z1352" s="139" t="str">
        <x:v>WS RATES.pdf</x:v>
      </x:c>
      <x:c r="AA1352" s="139" t="n">
        <x:v>38</x:v>
      </x:c>
      <x:c r="AB1352" s="139" t="n">
        <x:v>20</x:v>
      </x:c>
      <x:c r="AC1352" s="139" t="str">
        <x:v>CHAMKEELI SHEET 96 PCS</x:v>
      </x:c>
      <x:c r="AD1352" s="145" t="n">
        <x:v>740</x:v>
      </x:c>
      <x:c r="AE1352" s="147" t="str">
        <x:v>Merged across PDFs — Exact/source-linked match</x:v>
      </x:c>
      <x:c r="AF1352" s="147" t="str">
        <x:v>Exact WS RATES.pdf name</x:v>
      </x:c>
      <x:c r="AG1352" s="147" t="str">
        <x:v>Exact WS RATES.pdf category</x:v>
      </x:c>
      <x:c r="AH1352" s="139" t="str">
        <x:v>WS-RATES:38:20</x:v>
      </x:c>
      <x:c r="AI1352" s="146"/>
      <x:c r="AJ1352" s="146"/>
      <x:c r="AK1352" s="146"/>
      <x:c r="AL1352" s="146"/>
      <x:c r="AM1352" s="146"/>
      <x:c r="AN1352" s="147" t="str"/>
    </x:row>
    <x:row r="1353">
      <x:c r="A1353" s="139" t="str">
        <x:v>RS-001352</x:v>
      </x:c>
      <x:c r="B1353" s="147" t="str">
        <x:v>FANCY SHEET 20 PCS</x:v>
      </x:c>
      <x:c r="C1353" s="139" t="str">
        <x:v>NEW LIFE</x:v>
      </x:c>
      <x:c r="D1353" s="139" t="str">
        <x:v>Wholesale/Bulk</x:v>
      </x:c>
      <x:c r="E1353" s="147" t="str">
        <x:v>From initial classified workbook</x:v>
      </x:c>
      <x:c r="F1353" s="139" t="str">
        <x:v>Pack</x:v>
      </x:c>
      <x:c r="G1353" s="139" t="n">
        <x:v>20</x:v>
      </x:c>
      <x:c r="H1353" s="139" t="str">
        <x:v>Parsed from product name</x:v>
      </x:c>
      <x:c r="I1353" s="139" t="str">
        <x:v>PKR</x:v>
      </x:c>
      <x:c r="J1353" s="140" t="n">
        <x:v>420</x:v>
      </x:c>
      <x:c r="K1353" s="140" t="n">
        <x:v>268.333333333333</x:v>
      </x:c>
      <x:c r="L1353" s="140" t="n">
        <x:v>420</x:v>
      </x:c>
      <x:c r="M1353" s="140" t="n">
        <x:v>268.333333333333</x:v>
      </x:c>
      <x:c r="N1353" s="141" t="n">
        <x:f>L1353-M1353</x:f>
        <x:v>151.66666666666703</x:v>
      </x:c>
      <x:c r="O1353" s="142" t="n">
        <x:f>IF(L1353&gt;0,N1353/L1353,"")</x:f>
        <x:v>0.361111111111112</x:v>
      </x:c>
      <x:c r="P1353" s="142" t="n">
        <x:f>IF(M1353&gt;0,N1353/M1353,"")</x:f>
        <x:v>0.5652173913043499</x:v>
      </x:c>
      <x:c r="Q1353" s="141" t="n">
        <x:f>ROUND(L1353*(1+'Assumptions'!$B$7)/'Assumptions'!$B$9,0)*'Assumptions'!$B$9</x:f>
        <x:v>460</x:v>
      </x:c>
      <x:c r="R1353" s="141" t="n">
        <x:f>Q1353-M1353</x:f>
        <x:v>191.66666666666703</x:v>
      </x:c>
      <x:c r="S1353" s="143" t="n">
        <x:f>'Assumptions'!$B$8</x:f>
        <x:v>12</x:v>
      </x:c>
      <x:c r="T1353" s="141" t="n">
        <x:f>N1353*S1353</x:f>
        <x:v>1820.0000000000043</x:v>
      </x:c>
      <x:c r="U1353" s="139" t="str">
        <x:v>Source Valid</x:v>
      </x:c>
      <x:c r="V1353" s="139" t="str">
        <x:v>High</x:v>
      </x:c>
      <x:c r="W1353" s="147" t="str">
        <x:v>Source wholesale and buying prices retained</x:v>
      </x:c>
      <x:c r="X1353" s="139" t="str">
        <x:v>Ready</x:v>
      </x:c>
      <x:c r="Y1353" s="144" t="b">
        <x:v>1</x:v>
      </x:c>
      <x:c r="Z1353" s="139" t="str">
        <x:v>WS RATES.pdf</x:v>
      </x:c>
      <x:c r="AA1353" s="139" t="n">
        <x:v>38</x:v>
      </x:c>
      <x:c r="AB1353" s="139" t="n">
        <x:v>21</x:v>
      </x:c>
      <x:c r="AC1353" s="139" t="str">
        <x:v>FANCY SHEET 20 PCS</x:v>
      </x:c>
      <x:c r="AD1353" s="145" t="n">
        <x:v>420</x:v>
      </x:c>
      <x:c r="AE1353" s="147" t="str">
        <x:v>Merged across PDFs — Exact/source-linked match</x:v>
      </x:c>
      <x:c r="AF1353" s="147" t="str">
        <x:v>Exact WS RATES.pdf name</x:v>
      </x:c>
      <x:c r="AG1353" s="147" t="str">
        <x:v>Exact WS RATES.pdf category</x:v>
      </x:c>
      <x:c r="AH1353" s="139" t="str">
        <x:v>WS-RATES:38:21</x:v>
      </x:c>
      <x:c r="AI1353" s="146"/>
      <x:c r="AJ1353" s="146"/>
      <x:c r="AK1353" s="146"/>
      <x:c r="AL1353" s="146"/>
      <x:c r="AM1353" s="146"/>
      <x:c r="AN1353" s="147" t="str"/>
    </x:row>
    <x:row r="1354">
      <x:c r="A1354" s="139" t="str">
        <x:v>RS-001353</x:v>
      </x:c>
      <x:c r="B1354" s="147" t="str">
        <x:v>BILL GATTA SMALL</x:v>
      </x:c>
      <x:c r="C1354" s="139" t="str">
        <x:v>CLIP BOARD</x:v>
      </x:c>
      <x:c r="D1354" s="139" t="str">
        <x:v>Both</x:v>
      </x:c>
      <x:c r="E1354" s="147" t="str">
        <x:v>From initial classified workbook</x:v>
      </x:c>
      <x:c r="F1354" s="139" t="str">
        <x:v>Piece</x:v>
      </x:c>
      <x:c r="G1354" s="139"/>
      <x:c r="H1354" s="139" t="str">
        <x:v>Not stated</x:v>
      </x:c>
      <x:c r="I1354" s="139" t="str">
        <x:v>PKR</x:v>
      </x:c>
      <x:c r="J1354" s="140" t="n">
        <x:v>50</x:v>
      </x:c>
      <x:c r="K1354" s="140" t="n">
        <x:v>42</x:v>
      </x:c>
      <x:c r="L1354" s="140" t="n">
        <x:v>50</x:v>
      </x:c>
      <x:c r="M1354" s="140" t="n">
        <x:v>42</x:v>
      </x:c>
      <x:c r="N1354" s="141" t="n">
        <x:f>L1354-M1354</x:f>
        <x:v>8</x:v>
      </x:c>
      <x:c r="O1354" s="142" t="n">
        <x:f>IF(L1354&gt;0,N1354/L1354,"")</x:f>
        <x:v>0.16</x:v>
      </x:c>
      <x:c r="P1354" s="142" t="n">
        <x:f>IF(M1354&gt;0,N1354/M1354,"")</x:f>
        <x:v>0.19047619047619047</x:v>
      </x:c>
      <x:c r="Q1354" s="141" t="n">
        <x:f>ROUND(L1354*(1+'Assumptions'!$B$7)/'Assumptions'!$B$9,0)*'Assumptions'!$B$9</x:f>
        <x:v>55</x:v>
      </x:c>
      <x:c r="R1354" s="141" t="n">
        <x:f>Q1354-M1354</x:f>
        <x:v>13</x:v>
      </x:c>
      <x:c r="S1354" s="143" t="n">
        <x:f>'Assumptions'!$B$8</x:f>
        <x:v>12</x:v>
      </x:c>
      <x:c r="T1354" s="141" t="n">
        <x:f>N1354*S1354</x:f>
        <x:v>96</x:v>
      </x:c>
      <x:c r="U1354" s="139" t="str">
        <x:v>Source Valid</x:v>
      </x:c>
      <x:c r="V1354" s="139" t="str">
        <x:v>High</x:v>
      </x:c>
      <x:c r="W1354" s="147" t="str">
        <x:v>Source wholesale and buying prices retained</x:v>
      </x:c>
      <x:c r="X1354" s="139" t="str">
        <x:v>Ready</x:v>
      </x:c>
      <x:c r="Y1354" s="144" t="b">
        <x:v>1</x:v>
      </x:c>
      <x:c r="Z1354" s="139" t="str">
        <x:v>WS RATES.pdf</x:v>
      </x:c>
      <x:c r="AA1354" s="139" t="n">
        <x:v>38</x:v>
      </x:c>
      <x:c r="AB1354" s="139" t="n">
        <x:v>22</x:v>
      </x:c>
      <x:c r="AC1354" s="139" t="str">
        <x:v>BILL GATTA SMALL</x:v>
      </x:c>
      <x:c r="AD1354" s="145" t="n">
        <x:v>50</x:v>
      </x:c>
      <x:c r="AE1354" s="147" t="str">
        <x:v>Merged across PDFs — Exact/source-linked match</x:v>
      </x:c>
      <x:c r="AF1354" s="147" t="str">
        <x:v>Exact WS RATES.pdf name</x:v>
      </x:c>
      <x:c r="AG1354" s="147" t="str">
        <x:v>Exact WS RATES.pdf category</x:v>
      </x:c>
      <x:c r="AH1354" s="139" t="str">
        <x:v>WS-RATES:38:22</x:v>
      </x:c>
      <x:c r="AI1354" s="146"/>
      <x:c r="AJ1354" s="146"/>
      <x:c r="AK1354" s="146"/>
      <x:c r="AL1354" s="146"/>
      <x:c r="AM1354" s="146"/>
      <x:c r="AN1354" s="147" t="str"/>
    </x:row>
    <x:row r="1355">
      <x:c r="A1355" s="139" t="str">
        <x:v>RS-001354</x:v>
      </x:c>
      <x:c r="B1355" s="147" t="str">
        <x:v>COLOURING BOOK (MEDIUM)</x:v>
      </x:c>
      <x:c r="C1355" s="139" t="str">
        <x:v>CHINA</x:v>
      </x:c>
      <x:c r="D1355" s="139" t="str">
        <x:v>Both</x:v>
      </x:c>
      <x:c r="E1355" s="147" t="str">
        <x:v>From initial classified workbook</x:v>
      </x:c>
      <x:c r="F1355" s="139" t="str">
        <x:v>Piece</x:v>
      </x:c>
      <x:c r="G1355" s="139"/>
      <x:c r="H1355" s="139" t="str">
        <x:v>Not stated</x:v>
      </x:c>
      <x:c r="I1355" s="139" t="str">
        <x:v>PKR</x:v>
      </x:c>
      <x:c r="J1355" s="140" t="n">
        <x:v>240</x:v>
      </x:c>
      <x:c r="K1355" s="140" t="n">
        <x:v>200</x:v>
      </x:c>
      <x:c r="L1355" s="140" t="n">
        <x:v>240</x:v>
      </x:c>
      <x:c r="M1355" s="140" t="n">
        <x:v>200</x:v>
      </x:c>
      <x:c r="N1355" s="141" t="n">
        <x:f>L1355-M1355</x:f>
        <x:v>40</x:v>
      </x:c>
      <x:c r="O1355" s="142" t="n">
        <x:f>IF(L1355&gt;0,N1355/L1355,"")</x:f>
        <x:v>0.16666666666666666</x:v>
      </x:c>
      <x:c r="P1355" s="142" t="n">
        <x:f>IF(M1355&gt;0,N1355/M1355,"")</x:f>
        <x:v>0.2</x:v>
      </x:c>
      <x:c r="Q1355" s="141" t="n">
        <x:f>ROUND(L1355*(1+'Assumptions'!$B$7)/'Assumptions'!$B$9,0)*'Assumptions'!$B$9</x:f>
        <x:v>265</x:v>
      </x:c>
      <x:c r="R1355" s="141" t="n">
        <x:f>Q1355-M1355</x:f>
        <x:v>65</x:v>
      </x:c>
      <x:c r="S1355" s="143" t="n">
        <x:f>'Assumptions'!$B$8</x:f>
        <x:v>12</x:v>
      </x:c>
      <x:c r="T1355" s="141" t="n">
        <x:f>N1355*S1355</x:f>
        <x:v>480</x:v>
      </x:c>
      <x:c r="U1355" s="139" t="str">
        <x:v>Source Valid</x:v>
      </x:c>
      <x:c r="V1355" s="139" t="str">
        <x:v>High</x:v>
      </x:c>
      <x:c r="W1355" s="147" t="str">
        <x:v>Source wholesale and buying prices retained</x:v>
      </x:c>
      <x:c r="X1355" s="139" t="str">
        <x:v>Ready</x:v>
      </x:c>
      <x:c r="Y1355" s="144" t="b">
        <x:v>1</x:v>
      </x:c>
      <x:c r="Z1355" s="139" t="str">
        <x:v>WS RATES.pdf</x:v>
      </x:c>
      <x:c r="AA1355" s="139" t="n">
        <x:v>38</x:v>
      </x:c>
      <x:c r="AB1355" s="139" t="n">
        <x:v>23</x:v>
      </x:c>
      <x:c r="AC1355" s="139" t="str">
        <x:v>COLOURING BOOK (MEDIUM</x:v>
      </x:c>
      <x:c r="AD1355" s="145" t="n">
        <x:v>240</x:v>
      </x:c>
      <x:c r="AE1355" s="147" t="str">
        <x:v>Merged across PDFs — Exact/source-linked match</x:v>
      </x:c>
      <x:c r="AF1355" s="147" t="str">
        <x:v>Completed/updated from WS RATES.pdf</x:v>
      </x:c>
      <x:c r="AG1355" s="147" t="str">
        <x:v>Exact WS RATES.pdf category</x:v>
      </x:c>
      <x:c r="AH1355" s="139" t="str">
        <x:v>WS-RATES:38:23</x:v>
      </x:c>
      <x:c r="AI1355" s="146"/>
      <x:c r="AJ1355" s="146"/>
      <x:c r="AK1355" s="146"/>
      <x:c r="AL1355" s="146"/>
      <x:c r="AM1355" s="146"/>
      <x:c r="AN1355" s="147" t="str"/>
    </x:row>
    <x:row r="1356">
      <x:c r="A1356" s="139" t="str">
        <x:v>RS-001355</x:v>
      </x:c>
      <x:c r="B1356" s="147" t="str">
        <x:v>COLOURING BOOK (SMALL)</x:v>
      </x:c>
      <x:c r="C1356" s="139" t="str">
        <x:v>CHINA</x:v>
      </x:c>
      <x:c r="D1356" s="139" t="str">
        <x:v>Both</x:v>
      </x:c>
      <x:c r="E1356" s="147" t="str">
        <x:v>From initial classified workbook</x:v>
      </x:c>
      <x:c r="F1356" s="139" t="str">
        <x:v>Piece</x:v>
      </x:c>
      <x:c r="G1356" s="139"/>
      <x:c r="H1356" s="139" t="str">
        <x:v>Not stated</x:v>
      </x:c>
      <x:c r="I1356" s="139" t="str">
        <x:v>PKR</x:v>
      </x:c>
      <x:c r="J1356" s="140" t="n">
        <x:v>120</x:v>
      </x:c>
      <x:c r="K1356" s="140" t="n">
        <x:v>90</x:v>
      </x:c>
      <x:c r="L1356" s="140" t="n">
        <x:v>120</x:v>
      </x:c>
      <x:c r="M1356" s="140" t="n">
        <x:v>90</x:v>
      </x:c>
      <x:c r="N1356" s="141" t="n">
        <x:f>L1356-M1356</x:f>
        <x:v>30</x:v>
      </x:c>
      <x:c r="O1356" s="142" t="n">
        <x:f>IF(L1356&gt;0,N1356/L1356,"")</x:f>
        <x:v>0.25</x:v>
      </x:c>
      <x:c r="P1356" s="142" t="n">
        <x:f>IF(M1356&gt;0,N1356/M1356,"")</x:f>
        <x:v>0.3333333333333333</x:v>
      </x:c>
      <x:c r="Q1356" s="141" t="n">
        <x:f>ROUND(L1356*(1+'Assumptions'!$B$7)/'Assumptions'!$B$9,0)*'Assumptions'!$B$9</x:f>
        <x:v>130</x:v>
      </x:c>
      <x:c r="R1356" s="141" t="n">
        <x:f>Q1356-M1356</x:f>
        <x:v>40</x:v>
      </x:c>
      <x:c r="S1356" s="143" t="n">
        <x:f>'Assumptions'!$B$8</x:f>
        <x:v>12</x:v>
      </x:c>
      <x:c r="T1356" s="141" t="n">
        <x:f>N1356*S1356</x:f>
        <x:v>360</x:v>
      </x:c>
      <x:c r="U1356" s="139" t="str">
        <x:v>Source Valid</x:v>
      </x:c>
      <x:c r="V1356" s="139" t="str">
        <x:v>High</x:v>
      </x:c>
      <x:c r="W1356" s="147" t="str">
        <x:v>Source wholesale and buying prices retained</x:v>
      </x:c>
      <x:c r="X1356" s="139" t="str">
        <x:v>Ready</x:v>
      </x:c>
      <x:c r="Y1356" s="144" t="b">
        <x:v>1</x:v>
      </x:c>
      <x:c r="Z1356" s="139" t="str">
        <x:v>WS RATES.pdf</x:v>
      </x:c>
      <x:c r="AA1356" s="139" t="n">
        <x:v>38</x:v>
      </x:c>
      <x:c r="AB1356" s="139" t="n">
        <x:v>24</x:v>
      </x:c>
      <x:c r="AC1356" s="139" t="str">
        <x:v>COLOURING BOOK (SMALL)</x:v>
      </x:c>
      <x:c r="AD1356" s="145" t="n">
        <x:v>120</x:v>
      </x:c>
      <x:c r="AE1356" s="147" t="str">
        <x:v>Merged across PDFs — Exact/source-linked match</x:v>
      </x:c>
      <x:c r="AF1356" s="147" t="str">
        <x:v>Exact WS RATES.pdf name</x:v>
      </x:c>
      <x:c r="AG1356" s="147" t="str">
        <x:v>Exact WS RATES.pdf category</x:v>
      </x:c>
      <x:c r="AH1356" s="139" t="str">
        <x:v>WS-RATES:38:24</x:v>
      </x:c>
      <x:c r="AI1356" s="146"/>
      <x:c r="AJ1356" s="146"/>
      <x:c r="AK1356" s="146"/>
      <x:c r="AL1356" s="146"/>
      <x:c r="AM1356" s="146"/>
      <x:c r="AN1356" s="147" t="str"/>
    </x:row>
    <x:row r="1357">
      <x:c r="A1357" s="139" t="str">
        <x:v>RS-001356</x:v>
      </x:c>
      <x:c r="B1357" s="147" t="str">
        <x:v>FOAMIC GLITTER</x:v>
      </x:c>
      <x:c r="C1357" s="139" t="str">
        <x:v>GLITTER SHEETS</x:v>
      </x:c>
      <x:c r="D1357" s="139" t="str">
        <x:v>Both</x:v>
      </x:c>
      <x:c r="E1357" s="147" t="str">
        <x:v>From initial classified workbook</x:v>
      </x:c>
      <x:c r="F1357" s="139" t="str">
        <x:v>Piece</x:v>
      </x:c>
      <x:c r="G1357" s="139"/>
      <x:c r="H1357" s="139" t="str">
        <x:v>Not stated</x:v>
      </x:c>
      <x:c r="I1357" s="139" t="str">
        <x:v>PKR</x:v>
      </x:c>
      <x:c r="J1357" s="140" t="n">
        <x:v>270</x:v>
      </x:c>
      <x:c r="K1357" s="140" t="n">
        <x:v>250</x:v>
      </x:c>
      <x:c r="L1357" s="140" t="n">
        <x:v>270</x:v>
      </x:c>
      <x:c r="M1357" s="140" t="n">
        <x:v>250</x:v>
      </x:c>
      <x:c r="N1357" s="141" t="n">
        <x:f>L1357-M1357</x:f>
        <x:v>20</x:v>
      </x:c>
      <x:c r="O1357" s="142" t="n">
        <x:f>IF(L1357&gt;0,N1357/L1357,"")</x:f>
        <x:v>0.07407407407407407</x:v>
      </x:c>
      <x:c r="P1357" s="142" t="n">
        <x:f>IF(M1357&gt;0,N1357/M1357,"")</x:f>
        <x:v>0.08</x:v>
      </x:c>
      <x:c r="Q1357" s="141" t="n">
        <x:f>ROUND(L1357*(1+'Assumptions'!$B$7)/'Assumptions'!$B$9,0)*'Assumptions'!$B$9</x:f>
        <x:v>295</x:v>
      </x:c>
      <x:c r="R1357" s="141" t="n">
        <x:f>Q1357-M1357</x:f>
        <x:v>45</x:v>
      </x:c>
      <x:c r="S1357" s="143" t="n">
        <x:f>'Assumptions'!$B$8</x:f>
        <x:v>12</x:v>
      </x:c>
      <x:c r="T1357" s="141" t="n">
        <x:f>N1357*S1357</x:f>
        <x:v>240</x:v>
      </x:c>
      <x:c r="U1357" s="139" t="str">
        <x:v>Source Valid</x:v>
      </x:c>
      <x:c r="V1357" s="139" t="str">
        <x:v>High</x:v>
      </x:c>
      <x:c r="W1357" s="147" t="str">
        <x:v>Source wholesale and buying prices retained</x:v>
      </x:c>
      <x:c r="X1357" s="139" t="str">
        <x:v>Ready</x:v>
      </x:c>
      <x:c r="Y1357" s="144" t="b">
        <x:v>1</x:v>
      </x:c>
      <x:c r="Z1357" s="139" t="str">
        <x:v>WS RATES.pdf</x:v>
      </x:c>
      <x:c r="AA1357" s="139" t="n">
        <x:v>38</x:v>
      </x:c>
      <x:c r="AB1357" s="139" t="n">
        <x:v>25</x:v>
      </x:c>
      <x:c r="AC1357" s="139" t="str">
        <x:v>FOAMIC GLITTER</x:v>
      </x:c>
      <x:c r="AD1357" s="145" t="n">
        <x:v>270</x:v>
      </x:c>
      <x:c r="AE1357" s="147" t="str">
        <x:v>Merged across PDFs — Exact/source-linked match</x:v>
      </x:c>
      <x:c r="AF1357" s="147" t="str">
        <x:v>Exact WS RATES.pdf name</x:v>
      </x:c>
      <x:c r="AG1357" s="147" t="str">
        <x:v>Exact WS RATES.pdf category</x:v>
      </x:c>
      <x:c r="AH1357" s="139" t="str">
        <x:v>WS-RATES:38:25</x:v>
      </x:c>
      <x:c r="AI1357" s="146"/>
      <x:c r="AJ1357" s="146"/>
      <x:c r="AK1357" s="146"/>
      <x:c r="AL1357" s="146"/>
      <x:c r="AM1357" s="146"/>
      <x:c r="AN1357" s="147" t="str"/>
    </x:row>
    <x:row r="1358">
      <x:c r="A1358" s="139" t="str">
        <x:v>RS-001357</x:v>
      </x:c>
      <x:c r="B1358" s="147" t="str">
        <x:v>FOAM BALL LARGE(1PCS)</x:v>
      </x:c>
      <x:c r="C1358" s="139" t="str">
        <x:v>BALL</x:v>
      </x:c>
      <x:c r="D1358" s="139" t="str">
        <x:v>Both</x:v>
      </x:c>
      <x:c r="E1358" s="147" t="str">
        <x:v>From initial classified workbook</x:v>
      </x:c>
      <x:c r="F1358" s="139" t="str">
        <x:v>Piece</x:v>
      </x:c>
      <x:c r="G1358" s="139" t="n">
        <x:v>1</x:v>
      </x:c>
      <x:c r="H1358" s="139" t="str">
        <x:v>Parsed from product name</x:v>
      </x:c>
      <x:c r="I1358" s="139" t="str">
        <x:v>PKR</x:v>
      </x:c>
      <x:c r="J1358" s="140" t="n">
        <x:v>130</x:v>
      </x:c>
      <x:c r="K1358" s="140" t="n">
        <x:v>120</x:v>
      </x:c>
      <x:c r="L1358" s="140" t="n">
        <x:v>130</x:v>
      </x:c>
      <x:c r="M1358" s="140" t="n">
        <x:v>120</x:v>
      </x:c>
      <x:c r="N1358" s="141" t="n">
        <x:f>L1358-M1358</x:f>
        <x:v>10</x:v>
      </x:c>
      <x:c r="O1358" s="142" t="n">
        <x:f>IF(L1358&gt;0,N1358/L1358,"")</x:f>
        <x:v>0.07692307692307693</x:v>
      </x:c>
      <x:c r="P1358" s="142" t="n">
        <x:f>IF(M1358&gt;0,N1358/M1358,"")</x:f>
        <x:v>0.08333333333333333</x:v>
      </x:c>
      <x:c r="Q1358" s="141" t="n">
        <x:f>ROUND(L1358*(1+'Assumptions'!$B$7)/'Assumptions'!$B$9,0)*'Assumptions'!$B$9</x:f>
        <x:v>145</x:v>
      </x:c>
      <x:c r="R1358" s="141" t="n">
        <x:f>Q1358-M1358</x:f>
        <x:v>25</x:v>
      </x:c>
      <x:c r="S1358" s="143" t="n">
        <x:f>'Assumptions'!$B$8</x:f>
        <x:v>12</x:v>
      </x:c>
      <x:c r="T1358" s="141" t="n">
        <x:f>N1358*S1358</x:f>
        <x:v>120</x:v>
      </x:c>
      <x:c r="U1358" s="139" t="str">
        <x:v>Source Valid</x:v>
      </x:c>
      <x:c r="V1358" s="139" t="str">
        <x:v>High</x:v>
      </x:c>
      <x:c r="W1358" s="147" t="str">
        <x:v>Source wholesale and buying prices retained</x:v>
      </x:c>
      <x:c r="X1358" s="139" t="str">
        <x:v>Ready</x:v>
      </x:c>
      <x:c r="Y1358" s="144" t="b">
        <x:v>1</x:v>
      </x:c>
      <x:c r="Z1358" s="139" t="str">
        <x:v>WS RATES.pdf</x:v>
      </x:c>
      <x:c r="AA1358" s="139" t="n">
        <x:v>38</x:v>
      </x:c>
      <x:c r="AB1358" s="139" t="n">
        <x:v>26</x:v>
      </x:c>
      <x:c r="AC1358" s="139" t="str">
        <x:v>FOAM BALL LARGE(1PCS)</x:v>
      </x:c>
      <x:c r="AD1358" s="145" t="n">
        <x:v>130</x:v>
      </x:c>
      <x:c r="AE1358" s="147" t="str">
        <x:v>Merged across PDFs — Exact/source-linked match</x:v>
      </x:c>
      <x:c r="AF1358" s="147" t="str">
        <x:v>Exact WS RATES.pdf name</x:v>
      </x:c>
      <x:c r="AG1358" s="147" t="str">
        <x:v>Exact WS RATES.pdf category</x:v>
      </x:c>
      <x:c r="AH1358" s="139" t="str">
        <x:v>WS-RATES:38:26</x:v>
      </x:c>
      <x:c r="AI1358" s="146"/>
      <x:c r="AJ1358" s="146"/>
      <x:c r="AK1358" s="146"/>
      <x:c r="AL1358" s="146"/>
      <x:c r="AM1358" s="146"/>
      <x:c r="AN1358" s="147" t="str"/>
    </x:row>
    <x:row r="1359">
      <x:c r="A1359" s="139" t="str">
        <x:v>RS-001358</x:v>
      </x:c>
      <x:c r="B1359" s="147" t="str">
        <x:v>PLASTIC SHEET B</x:v>
      </x:c>
      <x:c r="C1359" s="139" t="str">
        <x:v>GLITTER SHEETS</x:v>
      </x:c>
      <x:c r="D1359" s="139" t="str">
        <x:v>Both</x:v>
      </x:c>
      <x:c r="E1359" s="147" t="str">
        <x:v>From initial classified workbook</x:v>
      </x:c>
      <x:c r="F1359" s="139" t="str">
        <x:v>Piece</x:v>
      </x:c>
      <x:c r="G1359" s="139"/>
      <x:c r="H1359" s="139" t="str">
        <x:v>Not stated</x:v>
      </x:c>
      <x:c r="I1359" s="139" t="str">
        <x:v>PKR</x:v>
      </x:c>
      <x:c r="J1359" s="140" t="n">
        <x:v>1100</x:v>
      </x:c>
      <x:c r="K1359" s="140" t="n">
        <x:v>950</x:v>
      </x:c>
      <x:c r="L1359" s="140" t="n">
        <x:v>1100</x:v>
      </x:c>
      <x:c r="M1359" s="140" t="n">
        <x:v>950</x:v>
      </x:c>
      <x:c r="N1359" s="141" t="n">
        <x:f>L1359-M1359</x:f>
        <x:v>150</x:v>
      </x:c>
      <x:c r="O1359" s="142" t="n">
        <x:f>IF(L1359&gt;0,N1359/L1359,"")</x:f>
        <x:v>0.13636363636363635</x:v>
      </x:c>
      <x:c r="P1359" s="142" t="n">
        <x:f>IF(M1359&gt;0,N1359/M1359,"")</x:f>
        <x:v>0.15789473684210525</x:v>
      </x:c>
      <x:c r="Q1359" s="141" t="n">
        <x:f>ROUND(L1359*(1+'Assumptions'!$B$7)/'Assumptions'!$B$9,0)*'Assumptions'!$B$9</x:f>
        <x:v>1210</x:v>
      </x:c>
      <x:c r="R1359" s="141" t="n">
        <x:f>Q1359-M1359</x:f>
        <x:v>260</x:v>
      </x:c>
      <x:c r="S1359" s="143" t="n">
        <x:f>'Assumptions'!$B$8</x:f>
        <x:v>12</x:v>
      </x:c>
      <x:c r="T1359" s="141" t="n">
        <x:f>N1359*S1359</x:f>
        <x:v>1800</x:v>
      </x:c>
      <x:c r="U1359" s="139" t="str">
        <x:v>Source Valid</x:v>
      </x:c>
      <x:c r="V1359" s="139" t="str">
        <x:v>High</x:v>
      </x:c>
      <x:c r="W1359" s="147" t="str">
        <x:v>Source wholesale and buying prices retained</x:v>
      </x:c>
      <x:c r="X1359" s="139" t="str">
        <x:v>Ready</x:v>
      </x:c>
      <x:c r="Y1359" s="144" t="b">
        <x:v>1</x:v>
      </x:c>
      <x:c r="Z1359" s="139" t="str">
        <x:v>WS RATES.pdf</x:v>
      </x:c>
      <x:c r="AA1359" s="139" t="n">
        <x:v>38</x:v>
      </x:c>
      <x:c r="AB1359" s="139" t="n">
        <x:v>27</x:v>
      </x:c>
      <x:c r="AC1359" s="139" t="str">
        <x:v>PLASTIC SHEET B</x:v>
      </x:c>
      <x:c r="AD1359" s="145" t="n">
        <x:v>1100</x:v>
      </x:c>
      <x:c r="AE1359" s="147" t="str">
        <x:v>Merged across PDFs — Exact/source-linked match</x:v>
      </x:c>
      <x:c r="AF1359" s="147" t="str">
        <x:v>Exact WS RATES.pdf name</x:v>
      </x:c>
      <x:c r="AG1359" s="147" t="str">
        <x:v>Exact WS RATES.pdf category</x:v>
      </x:c>
      <x:c r="AH1359" s="139" t="str">
        <x:v>WS-RATES:38:27</x:v>
      </x:c>
      <x:c r="AI1359" s="146"/>
      <x:c r="AJ1359" s="146"/>
      <x:c r="AK1359" s="146"/>
      <x:c r="AL1359" s="146"/>
      <x:c r="AM1359" s="146"/>
      <x:c r="AN1359" s="147" t="str"/>
    </x:row>
    <x:row r="1360">
      <x:c r="A1360" s="139" t="str">
        <x:v>RS-001359</x:v>
      </x:c>
      <x:c r="B1360" s="147" t="str">
        <x:v>FOAM BALL MEDIUM(1PCS)</x:v>
      </x:c>
      <x:c r="C1360" s="139" t="str">
        <x:v>BALL</x:v>
      </x:c>
      <x:c r="D1360" s="139" t="str">
        <x:v>Both</x:v>
      </x:c>
      <x:c r="E1360" s="147" t="str">
        <x:v>From initial classified workbook</x:v>
      </x:c>
      <x:c r="F1360" s="139" t="str">
        <x:v>Piece</x:v>
      </x:c>
      <x:c r="G1360" s="139" t="n">
        <x:v>1</x:v>
      </x:c>
      <x:c r="H1360" s="139" t="str">
        <x:v>Parsed from product name</x:v>
      </x:c>
      <x:c r="I1360" s="139" t="str">
        <x:v>PKR</x:v>
      </x:c>
      <x:c r="J1360" s="140" t="n">
        <x:v>65</x:v>
      </x:c>
      <x:c r="K1360" s="140" t="n">
        <x:v>54</x:v>
      </x:c>
      <x:c r="L1360" s="140" t="n">
        <x:v>65</x:v>
      </x:c>
      <x:c r="M1360" s="140" t="n">
        <x:v>54</x:v>
      </x:c>
      <x:c r="N1360" s="141" t="n">
        <x:f>L1360-M1360</x:f>
        <x:v>11</x:v>
      </x:c>
      <x:c r="O1360" s="142" t="n">
        <x:f>IF(L1360&gt;0,N1360/L1360,"")</x:f>
        <x:v>0.16923076923076924</x:v>
      </x:c>
      <x:c r="P1360" s="142" t="n">
        <x:f>IF(M1360&gt;0,N1360/M1360,"")</x:f>
        <x:v>0.2037037037037037</x:v>
      </x:c>
      <x:c r="Q1360" s="141" t="n">
        <x:f>ROUND(L1360*(1+'Assumptions'!$B$7)/'Assumptions'!$B$9,0)*'Assumptions'!$B$9</x:f>
        <x:v>70</x:v>
      </x:c>
      <x:c r="R1360" s="141" t="n">
        <x:f>Q1360-M1360</x:f>
        <x:v>16</x:v>
      </x:c>
      <x:c r="S1360" s="143" t="n">
        <x:f>'Assumptions'!$B$8</x:f>
        <x:v>12</x:v>
      </x:c>
      <x:c r="T1360" s="141" t="n">
        <x:f>N1360*S1360</x:f>
        <x:v>132</x:v>
      </x:c>
      <x:c r="U1360" s="139" t="str">
        <x:v>Source Valid</x:v>
      </x:c>
      <x:c r="V1360" s="139" t="str">
        <x:v>High</x:v>
      </x:c>
      <x:c r="W1360" s="147" t="str">
        <x:v>Source wholesale and buying prices retained</x:v>
      </x:c>
      <x:c r="X1360" s="139" t="str">
        <x:v>Ready</x:v>
      </x:c>
      <x:c r="Y1360" s="144" t="b">
        <x:v>1</x:v>
      </x:c>
      <x:c r="Z1360" s="139" t="str">
        <x:v>WS RATES.pdf</x:v>
      </x:c>
      <x:c r="AA1360" s="139" t="n">
        <x:v>38</x:v>
      </x:c>
      <x:c r="AB1360" s="139" t="n">
        <x:v>28</x:v>
      </x:c>
      <x:c r="AC1360" s="139" t="str">
        <x:v>FOAM BALL MEDIUM(1PCS)</x:v>
      </x:c>
      <x:c r="AD1360" s="145" t="n">
        <x:v>65</x:v>
      </x:c>
      <x:c r="AE1360" s="147" t="str">
        <x:v>Merged across PDFs — Exact/source-linked match</x:v>
      </x:c>
      <x:c r="AF1360" s="147" t="str">
        <x:v>Exact WS RATES.pdf name</x:v>
      </x:c>
      <x:c r="AG1360" s="147" t="str">
        <x:v>Exact WS RATES.pdf category</x:v>
      </x:c>
      <x:c r="AH1360" s="139" t="str">
        <x:v>WS-RATES:38:28</x:v>
      </x:c>
      <x:c r="AI1360" s="146"/>
      <x:c r="AJ1360" s="146"/>
      <x:c r="AK1360" s="146"/>
      <x:c r="AL1360" s="146"/>
      <x:c r="AM1360" s="146"/>
      <x:c r="AN1360" s="147" t="str"/>
    </x:row>
    <x:row r="1361">
      <x:c r="A1361" s="139" t="str">
        <x:v>RS-001360</x:v>
      </x:c>
      <x:c r="B1361" s="147" t="str">
        <x:v>PLASTIC SHEET A</x:v>
      </x:c>
      <x:c r="C1361" s="139" t="str">
        <x:v>GLITTER SHEETS</x:v>
      </x:c>
      <x:c r="D1361" s="139" t="str">
        <x:v>Both</x:v>
      </x:c>
      <x:c r="E1361" s="147" t="str">
        <x:v>From initial classified workbook</x:v>
      </x:c>
      <x:c r="F1361" s="139" t="str">
        <x:v>Piece</x:v>
      </x:c>
      <x:c r="G1361" s="139"/>
      <x:c r="H1361" s="139" t="str">
        <x:v>Not stated</x:v>
      </x:c>
      <x:c r="I1361" s="139" t="str">
        <x:v>PKR</x:v>
      </x:c>
      <x:c r="J1361" s="140" t="n">
        <x:v>1520</x:v>
      </x:c>
      <x:c r="K1361" s="140" t="n">
        <x:v>1400</x:v>
      </x:c>
      <x:c r="L1361" s="140" t="n">
        <x:v>1520</x:v>
      </x:c>
      <x:c r="M1361" s="140" t="n">
        <x:v>1400</x:v>
      </x:c>
      <x:c r="N1361" s="141" t="n">
        <x:f>L1361-M1361</x:f>
        <x:v>120</x:v>
      </x:c>
      <x:c r="O1361" s="142" t="n">
        <x:f>IF(L1361&gt;0,N1361/L1361,"")</x:f>
        <x:v>0.07894736842105263</x:v>
      </x:c>
      <x:c r="P1361" s="142" t="n">
        <x:f>IF(M1361&gt;0,N1361/M1361,"")</x:f>
        <x:v>0.08571428571428572</x:v>
      </x:c>
      <x:c r="Q1361" s="141" t="n">
        <x:f>ROUND(L1361*(1+'Assumptions'!$B$7)/'Assumptions'!$B$9,0)*'Assumptions'!$B$9</x:f>
        <x:v>1670</x:v>
      </x:c>
      <x:c r="R1361" s="141" t="n">
        <x:f>Q1361-M1361</x:f>
        <x:v>270</x:v>
      </x:c>
      <x:c r="S1361" s="143" t="n">
        <x:f>'Assumptions'!$B$8</x:f>
        <x:v>12</x:v>
      </x:c>
      <x:c r="T1361" s="141" t="n">
        <x:f>N1361*S1361</x:f>
        <x:v>1440</x:v>
      </x:c>
      <x:c r="U1361" s="139" t="str">
        <x:v>Source Valid</x:v>
      </x:c>
      <x:c r="V1361" s="139" t="str">
        <x:v>High</x:v>
      </x:c>
      <x:c r="W1361" s="147" t="str">
        <x:v>Source wholesale and buying prices retained</x:v>
      </x:c>
      <x:c r="X1361" s="139" t="str">
        <x:v>Ready</x:v>
      </x:c>
      <x:c r="Y1361" s="144" t="b">
        <x:v>1</x:v>
      </x:c>
      <x:c r="Z1361" s="139" t="str">
        <x:v>WS RATES.pdf</x:v>
      </x:c>
      <x:c r="AA1361" s="139" t="n">
        <x:v>38</x:v>
      </x:c>
      <x:c r="AB1361" s="139" t="n">
        <x:v>29</x:v>
      </x:c>
      <x:c r="AC1361" s="139" t="str">
        <x:v>PLASTIC SHEET A</x:v>
      </x:c>
      <x:c r="AD1361" s="145" t="n">
        <x:v>1520</x:v>
      </x:c>
      <x:c r="AE1361" s="147" t="str">
        <x:v>Merged across PDFs — Exact/source-linked match</x:v>
      </x:c>
      <x:c r="AF1361" s="147" t="str">
        <x:v>Exact WS RATES.pdf name</x:v>
      </x:c>
      <x:c r="AG1361" s="147" t="str">
        <x:v>Exact WS RATES.pdf category</x:v>
      </x:c>
      <x:c r="AH1361" s="139" t="str">
        <x:v>WS-RATES:38:29</x:v>
      </x:c>
      <x:c r="AI1361" s="146"/>
      <x:c r="AJ1361" s="146"/>
      <x:c r="AK1361" s="146"/>
      <x:c r="AL1361" s="146"/>
      <x:c r="AM1361" s="146"/>
      <x:c r="AN1361" s="147" t="str"/>
    </x:row>
    <x:row r="1362">
      <x:c r="A1362" s="139" t="str">
        <x:v>RS-001361</x:v>
      </x:c>
      <x:c r="B1362" s="147" t="str">
        <x:v>PLASTIC SHEET A+ (GREEN+BLAC</x:v>
      </x:c>
      <x:c r="C1362" s="139" t="str">
        <x:v>GLITTER SHEETS</x:v>
      </x:c>
      <x:c r="D1362" s="139" t="str">
        <x:v>Both</x:v>
      </x:c>
      <x:c r="E1362" s="147" t="str">
        <x:v>From initial classified workbook</x:v>
      </x:c>
      <x:c r="F1362" s="139" t="str">
        <x:v>Piece</x:v>
      </x:c>
      <x:c r="G1362" s="139"/>
      <x:c r="H1362" s="139" t="str">
        <x:v>Not stated</x:v>
      </x:c>
      <x:c r="I1362" s="139" t="str">
        <x:v>PKR</x:v>
      </x:c>
      <x:c r="J1362" s="140" t="n">
        <x:v>2200</x:v>
      </x:c>
      <x:c r="K1362" s="140" t="n">
        <x:v>1350</x:v>
      </x:c>
      <x:c r="L1362" s="140" t="n">
        <x:v>2200</x:v>
      </x:c>
      <x:c r="M1362" s="140" t="n">
        <x:v>1350</x:v>
      </x:c>
      <x:c r="N1362" s="141" t="n">
        <x:f>L1362-M1362</x:f>
        <x:v>850</x:v>
      </x:c>
      <x:c r="O1362" s="142" t="n">
        <x:f>IF(L1362&gt;0,N1362/L1362,"")</x:f>
        <x:v>0.38636363636363635</x:v>
      </x:c>
      <x:c r="P1362" s="142" t="n">
        <x:f>IF(M1362&gt;0,N1362/M1362,"")</x:f>
        <x:v>0.6296296296296297</x:v>
      </x:c>
      <x:c r="Q1362" s="141" t="n">
        <x:f>ROUND(L1362*(1+'Assumptions'!$B$7)/'Assumptions'!$B$9,0)*'Assumptions'!$B$9</x:f>
        <x:v>2420</x:v>
      </x:c>
      <x:c r="R1362" s="141" t="n">
        <x:f>Q1362-M1362</x:f>
        <x:v>1070</x:v>
      </x:c>
      <x:c r="S1362" s="143" t="n">
        <x:f>'Assumptions'!$B$8</x:f>
        <x:v>12</x:v>
      </x:c>
      <x:c r="T1362" s="141" t="n">
        <x:f>N1362*S1362</x:f>
        <x:v>10200</x:v>
      </x:c>
      <x:c r="U1362" s="139" t="str">
        <x:v>Source Valid</x:v>
      </x:c>
      <x:c r="V1362" s="139" t="str">
        <x:v>High</x:v>
      </x:c>
      <x:c r="W1362" s="147" t="str">
        <x:v>Source wholesale and buying prices retained</x:v>
      </x:c>
      <x:c r="X1362" s="139" t="str">
        <x:v>Ready</x:v>
      </x:c>
      <x:c r="Y1362" s="144" t="b">
        <x:v>1</x:v>
      </x:c>
      <x:c r="Z1362" s="139" t="str">
        <x:v>WS RATES.pdf</x:v>
      </x:c>
      <x:c r="AA1362" s="139" t="n">
        <x:v>38</x:v>
      </x:c>
      <x:c r="AB1362" s="139" t="n">
        <x:v>30</x:v>
      </x:c>
      <x:c r="AC1362" s="139" t="str">
        <x:v>PLASTIC SHEET A+ (GREEN</x:v>
      </x:c>
      <x:c r="AD1362" s="145" t="n">
        <x:v>2200</x:v>
      </x:c>
      <x:c r="AE1362" s="147" t="str">
        <x:v>Merged across PDFs — Truncated-name completion</x:v>
      </x:c>
      <x:c r="AF1362" s="147" t="str">
        <x:v>Completed/updated from WS RATES.pdf</x:v>
      </x:c>
      <x:c r="AG1362" s="147" t="str">
        <x:v>Exact WS RATES.pdf category</x:v>
      </x:c>
      <x:c r="AH1362" s="139" t="str">
        <x:v>WS-RATES:38:30</x:v>
      </x:c>
      <x:c r="AI1362" s="146"/>
      <x:c r="AJ1362" s="146"/>
      <x:c r="AK1362" s="146"/>
      <x:c r="AL1362" s="146"/>
      <x:c r="AM1362" s="146"/>
      <x:c r="AN1362" s="147" t="str"/>
    </x:row>
    <x:row r="1363">
      <x:c r="A1363" s="139" t="str">
        <x:v>RS-001362</x:v>
      </x:c>
      <x:c r="B1363" s="147" t="str">
        <x:v>FOAM BALL SMALL(1PCS)</x:v>
      </x:c>
      <x:c r="C1363" s="139" t="str">
        <x:v>BALL</x:v>
      </x:c>
      <x:c r="D1363" s="139" t="str">
        <x:v>Both</x:v>
      </x:c>
      <x:c r="E1363" s="147" t="str">
        <x:v>From initial classified workbook</x:v>
      </x:c>
      <x:c r="F1363" s="139" t="str">
        <x:v>Piece</x:v>
      </x:c>
      <x:c r="G1363" s="139" t="n">
        <x:v>1</x:v>
      </x:c>
      <x:c r="H1363" s="139" t="str">
        <x:v>Parsed from product name</x:v>
      </x:c>
      <x:c r="I1363" s="139" t="str">
        <x:v>PKR</x:v>
      </x:c>
      <x:c r="J1363" s="140" t="n">
        <x:v>45</x:v>
      </x:c>
      <x:c r="K1363" s="140" t="n">
        <x:v>39</x:v>
      </x:c>
      <x:c r="L1363" s="140" t="n">
        <x:v>45</x:v>
      </x:c>
      <x:c r="M1363" s="140" t="n">
        <x:v>39</x:v>
      </x:c>
      <x:c r="N1363" s="141" t="n">
        <x:f>L1363-M1363</x:f>
        <x:v>6</x:v>
      </x:c>
      <x:c r="O1363" s="142" t="n">
        <x:f>IF(L1363&gt;0,N1363/L1363,"")</x:f>
        <x:v>0.13333333333333333</x:v>
      </x:c>
      <x:c r="P1363" s="142" t="n">
        <x:f>IF(M1363&gt;0,N1363/M1363,"")</x:f>
        <x:v>0.15384615384615385</x:v>
      </x:c>
      <x:c r="Q1363" s="141" t="n">
        <x:f>ROUND(L1363*(1+'Assumptions'!$B$7)/'Assumptions'!$B$9,0)*'Assumptions'!$B$9</x:f>
        <x:v>50</x:v>
      </x:c>
      <x:c r="R1363" s="141" t="n">
        <x:f>Q1363-M1363</x:f>
        <x:v>11</x:v>
      </x:c>
      <x:c r="S1363" s="143" t="n">
        <x:f>'Assumptions'!$B$8</x:f>
        <x:v>12</x:v>
      </x:c>
      <x:c r="T1363" s="141" t="n">
        <x:f>N1363*S1363</x:f>
        <x:v>72</x:v>
      </x:c>
      <x:c r="U1363" s="139" t="str">
        <x:v>Source Valid</x:v>
      </x:c>
      <x:c r="V1363" s="139" t="str">
        <x:v>High</x:v>
      </x:c>
      <x:c r="W1363" s="147" t="str">
        <x:v>Source wholesale and buying prices retained</x:v>
      </x:c>
      <x:c r="X1363" s="139" t="str">
        <x:v>Ready</x:v>
      </x:c>
      <x:c r="Y1363" s="144" t="b">
        <x:v>1</x:v>
      </x:c>
      <x:c r="Z1363" s="139" t="str">
        <x:v>WS RATES.pdf</x:v>
      </x:c>
      <x:c r="AA1363" s="139" t="n">
        <x:v>38</x:v>
      </x:c>
      <x:c r="AB1363" s="139" t="n">
        <x:v>31</x:v>
      </x:c>
      <x:c r="AC1363" s="139" t="str">
        <x:v>FOAM BALL SMALL(1PCS)</x:v>
      </x:c>
      <x:c r="AD1363" s="145" t="n">
        <x:v>45</x:v>
      </x:c>
      <x:c r="AE1363" s="147" t="str">
        <x:v>Merged across PDFs — Exact/source-linked match</x:v>
      </x:c>
      <x:c r="AF1363" s="147" t="str">
        <x:v>Exact WS RATES.pdf name</x:v>
      </x:c>
      <x:c r="AG1363" s="147" t="str">
        <x:v>Exact WS RATES.pdf category</x:v>
      </x:c>
      <x:c r="AH1363" s="139" t="str">
        <x:v>WS-RATES:38:31</x:v>
      </x:c>
      <x:c r="AI1363" s="146"/>
      <x:c r="AJ1363" s="146"/>
      <x:c r="AK1363" s="146"/>
      <x:c r="AL1363" s="146"/>
      <x:c r="AM1363" s="146"/>
      <x:c r="AN1363" s="147" t="str"/>
    </x:row>
    <x:row r="1364">
      <x:c r="A1364" s="139" t="str">
        <x:v>RS-001363</x:v>
      </x:c>
      <x:c r="B1364" s="147" t="str">
        <x:v>PLASTIC SHEET A+ RED</x:v>
      </x:c>
      <x:c r="C1364" s="139" t="str">
        <x:v>GLITTER SHEETS</x:v>
      </x:c>
      <x:c r="D1364" s="139" t="str">
        <x:v>Both</x:v>
      </x:c>
      <x:c r="E1364" s="147" t="str">
        <x:v>From initial classified workbook</x:v>
      </x:c>
      <x:c r="F1364" s="139" t="str">
        <x:v>Piece</x:v>
      </x:c>
      <x:c r="G1364" s="139"/>
      <x:c r="H1364" s="139" t="str">
        <x:v>Not stated</x:v>
      </x:c>
      <x:c r="I1364" s="139" t="str">
        <x:v>PKR</x:v>
      </x:c>
      <x:c r="J1364" s="140" t="n">
        <x:v>2350</x:v>
      </x:c>
      <x:c r="K1364" s="140" t="n">
        <x:v>2180</x:v>
      </x:c>
      <x:c r="L1364" s="140" t="n">
        <x:v>2350</x:v>
      </x:c>
      <x:c r="M1364" s="140" t="n">
        <x:v>2180</x:v>
      </x:c>
      <x:c r="N1364" s="141" t="n">
        <x:f>L1364-M1364</x:f>
        <x:v>170</x:v>
      </x:c>
      <x:c r="O1364" s="142" t="n">
        <x:f>IF(L1364&gt;0,N1364/L1364,"")</x:f>
        <x:v>0.07234042553191489</x:v>
      </x:c>
      <x:c r="P1364" s="142" t="n">
        <x:f>IF(M1364&gt;0,N1364/M1364,"")</x:f>
        <x:v>0.0779816513761468</x:v>
      </x:c>
      <x:c r="Q1364" s="141" t="n">
        <x:f>ROUND(L1364*(1+'Assumptions'!$B$7)/'Assumptions'!$B$9,0)*'Assumptions'!$B$9</x:f>
        <x:v>2585</x:v>
      </x:c>
      <x:c r="R1364" s="141" t="n">
        <x:f>Q1364-M1364</x:f>
        <x:v>405</x:v>
      </x:c>
      <x:c r="S1364" s="143" t="n">
        <x:f>'Assumptions'!$B$8</x:f>
        <x:v>12</x:v>
      </x:c>
      <x:c r="T1364" s="141" t="n">
        <x:f>N1364*S1364</x:f>
        <x:v>2040</x:v>
      </x:c>
      <x:c r="U1364" s="139" t="str">
        <x:v>Source Valid</x:v>
      </x:c>
      <x:c r="V1364" s="139" t="str">
        <x:v>High</x:v>
      </x:c>
      <x:c r="W1364" s="147" t="str">
        <x:v>Source wholesale and buying prices retained</x:v>
      </x:c>
      <x:c r="X1364" s="139" t="str">
        <x:v>Ready</x:v>
      </x:c>
      <x:c r="Y1364" s="144" t="b">
        <x:v>1</x:v>
      </x:c>
      <x:c r="Z1364" s="139" t="str">
        <x:v>WS RATES.pdf</x:v>
      </x:c>
      <x:c r="AA1364" s="139" t="n">
        <x:v>38</x:v>
      </x:c>
      <x:c r="AB1364" s="139" t="n">
        <x:v>32</x:v>
      </x:c>
      <x:c r="AC1364" s="139" t="str">
        <x:v>PLASTIC SHEET A+ RED</x:v>
      </x:c>
      <x:c r="AD1364" s="145" t="n">
        <x:v>2350</x:v>
      </x:c>
      <x:c r="AE1364" s="147" t="str">
        <x:v>Merged across PDFs — Exact/source-linked match</x:v>
      </x:c>
      <x:c r="AF1364" s="147" t="str">
        <x:v>Exact WS RATES.pdf name</x:v>
      </x:c>
      <x:c r="AG1364" s="147" t="str">
        <x:v>Exact WS RATES.pdf category</x:v>
      </x:c>
      <x:c r="AH1364" s="139" t="str">
        <x:v>WS-RATES:38:32</x:v>
      </x:c>
      <x:c r="AI1364" s="146"/>
      <x:c r="AJ1364" s="146"/>
      <x:c r="AK1364" s="146"/>
      <x:c r="AL1364" s="146"/>
      <x:c r="AM1364" s="146"/>
      <x:c r="AN1364" s="147" t="str"/>
    </x:row>
    <x:row r="1365">
      <x:c r="A1365" s="139" t="str">
        <x:v>RS-001364</x:v>
      </x:c>
      <x:c r="B1365" s="147" t="str">
        <x:v>STICKY NOTE FANCY</x:v>
      </x:c>
      <x:c r="C1365" s="139" t="str">
        <x:v>CHINA</x:v>
      </x:c>
      <x:c r="D1365" s="139" t="str">
        <x:v>Both</x:v>
      </x:c>
      <x:c r="E1365" s="147" t="str">
        <x:v>From initial classified workbook</x:v>
      </x:c>
      <x:c r="F1365" s="139" t="str">
        <x:v>Piece</x:v>
      </x:c>
      <x:c r="G1365" s="139"/>
      <x:c r="H1365" s="139" t="str">
        <x:v>Not stated</x:v>
      </x:c>
      <x:c r="I1365" s="139" t="str">
        <x:v>PKR</x:v>
      </x:c>
      <x:c r="J1365" s="140" t="n">
        <x:v>75</x:v>
      </x:c>
      <x:c r="K1365" s="140" t="n">
        <x:v>66</x:v>
      </x:c>
      <x:c r="L1365" s="140" t="n">
        <x:v>75</x:v>
      </x:c>
      <x:c r="M1365" s="140" t="n">
        <x:v>66</x:v>
      </x:c>
      <x:c r="N1365" s="141" t="n">
        <x:f>L1365-M1365</x:f>
        <x:v>9</x:v>
      </x:c>
      <x:c r="O1365" s="142" t="n">
        <x:f>IF(L1365&gt;0,N1365/L1365,"")</x:f>
        <x:v>0.12</x:v>
      </x:c>
      <x:c r="P1365" s="142" t="n">
        <x:f>IF(M1365&gt;0,N1365/M1365,"")</x:f>
        <x:v>0.13636363636363635</x:v>
      </x:c>
      <x:c r="Q1365" s="141" t="n">
        <x:f>ROUND(L1365*(1+'Assumptions'!$B$7)/'Assumptions'!$B$9,0)*'Assumptions'!$B$9</x:f>
        <x:v>85</x:v>
      </x:c>
      <x:c r="R1365" s="141" t="n">
        <x:f>Q1365-M1365</x:f>
        <x:v>19</x:v>
      </x:c>
      <x:c r="S1365" s="143" t="n">
        <x:f>'Assumptions'!$B$8</x:f>
        <x:v>12</x:v>
      </x:c>
      <x:c r="T1365" s="141" t="n">
        <x:f>N1365*S1365</x:f>
        <x:v>108</x:v>
      </x:c>
      <x:c r="U1365" s="139" t="str">
        <x:v>Source Valid</x:v>
      </x:c>
      <x:c r="V1365" s="139" t="str">
        <x:v>High</x:v>
      </x:c>
      <x:c r="W1365" s="147" t="str">
        <x:v>Source wholesale and buying prices retained</x:v>
      </x:c>
      <x:c r="X1365" s="139" t="str">
        <x:v>Ready</x:v>
      </x:c>
      <x:c r="Y1365" s="144" t="b">
        <x:v>1</x:v>
      </x:c>
      <x:c r="Z1365" s="139" t="str">
        <x:v>WS RATES.pdf</x:v>
      </x:c>
      <x:c r="AA1365" s="139" t="n">
        <x:v>38</x:v>
      </x:c>
      <x:c r="AB1365" s="139" t="n">
        <x:v>33</x:v>
      </x:c>
      <x:c r="AC1365" s="139" t="str">
        <x:v>STICKY NOTE FANCY</x:v>
      </x:c>
      <x:c r="AD1365" s="145" t="n">
        <x:v>75</x:v>
      </x:c>
      <x:c r="AE1365" s="147" t="str">
        <x:v>Merged across PDFs — Exact/source-linked match</x:v>
      </x:c>
      <x:c r="AF1365" s="147" t="str">
        <x:v>Exact WS RATES.pdf name</x:v>
      </x:c>
      <x:c r="AG1365" s="147" t="str">
        <x:v>Exact WS RATES.pdf category</x:v>
      </x:c>
      <x:c r="AH1365" s="139" t="str">
        <x:v>WS-RATES:38:33</x:v>
      </x:c>
      <x:c r="AI1365" s="146"/>
      <x:c r="AJ1365" s="146"/>
      <x:c r="AK1365" s="146"/>
      <x:c r="AL1365" s="146"/>
      <x:c r="AM1365" s="146"/>
      <x:c r="AN1365" s="147" t="str"/>
    </x:row>
    <x:row r="1366">
      <x:c r="A1366" s="139" t="str">
        <x:v>RS-001365</x:v>
      </x:c>
      <x:c r="B1366" s="147" t="str">
        <x:v>GIFT PAPER</x:v>
      </x:c>
      <x:c r="C1366" s="139" t="str">
        <x:v>GLITTER SHEETS</x:v>
      </x:c>
      <x:c r="D1366" s="139" t="str">
        <x:v>Both</x:v>
      </x:c>
      <x:c r="E1366" s="147" t="str">
        <x:v>From initial classified workbook</x:v>
      </x:c>
      <x:c r="F1366" s="139" t="str">
        <x:v>Piece</x:v>
      </x:c>
      <x:c r="G1366" s="139"/>
      <x:c r="H1366" s="139" t="str">
        <x:v>Not stated</x:v>
      </x:c>
      <x:c r="I1366" s="139" t="str">
        <x:v>PKR</x:v>
      </x:c>
      <x:c r="J1366" s="140" t="n">
        <x:v>11.67</x:v>
      </x:c>
      <x:c r="K1366" s="140" t="n">
        <x:v>10</x:v>
      </x:c>
      <x:c r="L1366" s="140" t="n">
        <x:v>11.67</x:v>
      </x:c>
      <x:c r="M1366" s="140" t="n">
        <x:v>10</x:v>
      </x:c>
      <x:c r="N1366" s="141" t="n">
        <x:f>L1366-M1366</x:f>
        <x:v>1.67</x:v>
      </x:c>
      <x:c r="O1366" s="142" t="n">
        <x:f>IF(L1366&gt;0,N1366/L1366,"")</x:f>
        <x:v>0.143101970865467</x:v>
      </x:c>
      <x:c r="P1366" s="142" t="n">
        <x:f>IF(M1366&gt;0,N1366/M1366,"")</x:f>
        <x:v>0.16699999999999998</x:v>
      </x:c>
      <x:c r="Q1366" s="141" t="n">
        <x:f>ROUND(L1366*(1+'Assumptions'!$B$7)/'Assumptions'!$B$9,0)*'Assumptions'!$B$9</x:f>
        <x:v>15</x:v>
      </x:c>
      <x:c r="R1366" s="141" t="n">
        <x:f>Q1366-M1366</x:f>
        <x:v>5</x:v>
      </x:c>
      <x:c r="S1366" s="143" t="n">
        <x:f>'Assumptions'!$B$8</x:f>
        <x:v>12</x:v>
      </x:c>
      <x:c r="T1366" s="141" t="n">
        <x:f>N1366*S1366</x:f>
        <x:v>20.04</x:v>
      </x:c>
      <x:c r="U1366" s="139" t="str">
        <x:v>Source Valid</x:v>
      </x:c>
      <x:c r="V1366" s="139" t="str">
        <x:v>High</x:v>
      </x:c>
      <x:c r="W1366" s="147" t="str">
        <x:v>Source wholesale and buying prices retained</x:v>
      </x:c>
      <x:c r="X1366" s="139" t="str">
        <x:v>Ready</x:v>
      </x:c>
      <x:c r="Y1366" s="144" t="b">
        <x:v>1</x:v>
      </x:c>
      <x:c r="Z1366" s="139" t="str">
        <x:v>WS RATES.pdf</x:v>
      </x:c>
      <x:c r="AA1366" s="139" t="n">
        <x:v>38</x:v>
      </x:c>
      <x:c r="AB1366" s="139" t="n">
        <x:v>34</x:v>
      </x:c>
      <x:c r="AC1366" s="139" t="str">
        <x:v>GIFT PAPER</x:v>
      </x:c>
      <x:c r="AD1366" s="145" t="n">
        <x:v>11.67</x:v>
      </x:c>
      <x:c r="AE1366" s="147" t="str">
        <x:v>Merged across PDFs — Exact/source-linked match</x:v>
      </x:c>
      <x:c r="AF1366" s="147" t="str">
        <x:v>Exact WS RATES.pdf name</x:v>
      </x:c>
      <x:c r="AG1366" s="147" t="str">
        <x:v>Exact WS RATES.pdf category</x:v>
      </x:c>
      <x:c r="AH1366" s="139" t="str">
        <x:v>WS-RATES:38:34</x:v>
      </x:c>
      <x:c r="AI1366" s="146"/>
      <x:c r="AJ1366" s="146"/>
      <x:c r="AK1366" s="146"/>
      <x:c r="AL1366" s="146"/>
      <x:c r="AM1366" s="146"/>
      <x:c r="AN1366" s="147" t="str"/>
    </x:row>
    <x:row r="1367">
      <x:c r="A1367" s="139" t="str">
        <x:v>RS-001366</x:v>
      </x:c>
      <x:c r="B1367" s="147" t="str">
        <x:v>BALOON BIRTHDAY (R 2.5)</x:v>
      </x:c>
      <x:c r="C1367" s="139" t="str">
        <x:v>BALLOONS</x:v>
      </x:c>
      <x:c r="D1367" s="139" t="str">
        <x:v>Both</x:v>
      </x:c>
      <x:c r="E1367" s="147" t="str">
        <x:v>From initial classified workbook</x:v>
      </x:c>
      <x:c r="F1367" s="139" t="str">
        <x:v>Piece</x:v>
      </x:c>
      <x:c r="G1367" s="139"/>
      <x:c r="H1367" s="139" t="str">
        <x:v>Not stated</x:v>
      </x:c>
      <x:c r="I1367" s="139" t="str">
        <x:v>PKR</x:v>
      </x:c>
      <x:c r="J1367" s="140" t="n">
        <x:v>340</x:v>
      </x:c>
      <x:c r="K1367" s="140" t="n">
        <x:v>315</x:v>
      </x:c>
      <x:c r="L1367" s="140" t="n">
        <x:v>340</x:v>
      </x:c>
      <x:c r="M1367" s="140" t="n">
        <x:v>315</x:v>
      </x:c>
      <x:c r="N1367" s="141" t="n">
        <x:f>L1367-M1367</x:f>
        <x:v>25</x:v>
      </x:c>
      <x:c r="O1367" s="142" t="n">
        <x:f>IF(L1367&gt;0,N1367/L1367,"")</x:f>
        <x:v>0.07352941176470588</x:v>
      </x:c>
      <x:c r="P1367" s="142" t="n">
        <x:f>IF(M1367&gt;0,N1367/M1367,"")</x:f>
        <x:v>0.07936507936507936</x:v>
      </x:c>
      <x:c r="Q1367" s="141" t="n">
        <x:f>ROUND(L1367*(1+'Assumptions'!$B$7)/'Assumptions'!$B$9,0)*'Assumptions'!$B$9</x:f>
        <x:v>375</x:v>
      </x:c>
      <x:c r="R1367" s="141" t="n">
        <x:f>Q1367-M1367</x:f>
        <x:v>60</x:v>
      </x:c>
      <x:c r="S1367" s="143" t="n">
        <x:f>'Assumptions'!$B$8</x:f>
        <x:v>12</x:v>
      </x:c>
      <x:c r="T1367" s="141" t="n">
        <x:f>N1367*S1367</x:f>
        <x:v>300</x:v>
      </x:c>
      <x:c r="U1367" s="139" t="str">
        <x:v>Source Valid</x:v>
      </x:c>
      <x:c r="V1367" s="139" t="str">
        <x:v>High</x:v>
      </x:c>
      <x:c r="W1367" s="147" t="str">
        <x:v>Source wholesale and buying prices retained</x:v>
      </x:c>
      <x:c r="X1367" s="139" t="str">
        <x:v>Ready</x:v>
      </x:c>
      <x:c r="Y1367" s="144" t="b">
        <x:v>1</x:v>
      </x:c>
      <x:c r="Z1367" s="139" t="str">
        <x:v>WS RATES.pdf</x:v>
      </x:c>
      <x:c r="AA1367" s="139" t="n">
        <x:v>38</x:v>
      </x:c>
      <x:c r="AB1367" s="139" t="n">
        <x:v>35</x:v>
      </x:c>
      <x:c r="AC1367" s="139" t="str">
        <x:v>BALOON BIRTHDAY (R 2.5)</x:v>
      </x:c>
      <x:c r="AD1367" s="145" t="n">
        <x:v>340</x:v>
      </x:c>
      <x:c r="AE1367" s="147" t="str">
        <x:v>Merged across PDFs — Exact/source-linked match</x:v>
      </x:c>
      <x:c r="AF1367" s="147" t="str">
        <x:v>Exact WS RATES.pdf name</x:v>
      </x:c>
      <x:c r="AG1367" s="147" t="str">
        <x:v>Exact WS RATES.pdf category</x:v>
      </x:c>
      <x:c r="AH1367" s="139" t="str">
        <x:v>WS-RATES:38:35</x:v>
      </x:c>
      <x:c r="AI1367" s="146"/>
      <x:c r="AJ1367" s="146"/>
      <x:c r="AK1367" s="146"/>
      <x:c r="AL1367" s="146"/>
      <x:c r="AM1367" s="146"/>
      <x:c r="AN1367" s="147" t="str"/>
    </x:row>
    <x:row r="1368">
      <x:c r="A1368" s="139" t="str">
        <x:v>RS-001367</x:v>
      </x:c>
      <x:c r="B1368" s="147" t="str">
        <x:v>BALOON MULTI SMALL</x:v>
      </x:c>
      <x:c r="C1368" s="139" t="str">
        <x:v>BALLOONS</x:v>
      </x:c>
      <x:c r="D1368" s="139" t="str">
        <x:v>Both</x:v>
      </x:c>
      <x:c r="E1368" s="147" t="str">
        <x:v>From initial classified workbook</x:v>
      </x:c>
      <x:c r="F1368" s="139" t="str">
        <x:v>Piece</x:v>
      </x:c>
      <x:c r="G1368" s="139"/>
      <x:c r="H1368" s="139" t="str">
        <x:v>Not stated</x:v>
      </x:c>
      <x:c r="I1368" s="139" t="str">
        <x:v>PKR</x:v>
      </x:c>
      <x:c r="J1368" s="140" t="n">
        <x:v>130</x:v>
      </x:c>
      <x:c r="K1368" s="140" t="n">
        <x:v>108</x:v>
      </x:c>
      <x:c r="L1368" s="140" t="n">
        <x:v>130</x:v>
      </x:c>
      <x:c r="M1368" s="140" t="n">
        <x:v>108</x:v>
      </x:c>
      <x:c r="N1368" s="141" t="n">
        <x:f>L1368-M1368</x:f>
        <x:v>22</x:v>
      </x:c>
      <x:c r="O1368" s="142" t="n">
        <x:f>IF(L1368&gt;0,N1368/L1368,"")</x:f>
        <x:v>0.16923076923076924</x:v>
      </x:c>
      <x:c r="P1368" s="142" t="n">
        <x:f>IF(M1368&gt;0,N1368/M1368,"")</x:f>
        <x:v>0.2037037037037037</x:v>
      </x:c>
      <x:c r="Q1368" s="141" t="n">
        <x:f>ROUND(L1368*(1+'Assumptions'!$B$7)/'Assumptions'!$B$9,0)*'Assumptions'!$B$9</x:f>
        <x:v>145</x:v>
      </x:c>
      <x:c r="R1368" s="141" t="n">
        <x:f>Q1368-M1368</x:f>
        <x:v>37</x:v>
      </x:c>
      <x:c r="S1368" s="143" t="n">
        <x:f>'Assumptions'!$B$8</x:f>
        <x:v>12</x:v>
      </x:c>
      <x:c r="T1368" s="141" t="n">
        <x:f>N1368*S1368</x:f>
        <x:v>264</x:v>
      </x:c>
      <x:c r="U1368" s="139" t="str">
        <x:v>Source Valid</x:v>
      </x:c>
      <x:c r="V1368" s="139" t="str">
        <x:v>High</x:v>
      </x:c>
      <x:c r="W1368" s="147" t="str">
        <x:v>Source wholesale and buying prices retained</x:v>
      </x:c>
      <x:c r="X1368" s="139" t="str">
        <x:v>Ready</x:v>
      </x:c>
      <x:c r="Y1368" s="144" t="b">
        <x:v>1</x:v>
      </x:c>
      <x:c r="Z1368" s="139" t="str">
        <x:v>WS RATES.pdf</x:v>
      </x:c>
      <x:c r="AA1368" s="139" t="n">
        <x:v>38</x:v>
      </x:c>
      <x:c r="AB1368" s="139" t="n">
        <x:v>36</x:v>
      </x:c>
      <x:c r="AC1368" s="139" t="str">
        <x:v>BALOON MULTI SMALL</x:v>
      </x:c>
      <x:c r="AD1368" s="145" t="n">
        <x:v>130</x:v>
      </x:c>
      <x:c r="AE1368" s="147" t="str">
        <x:v>Merged across PDFs — Exact/source-linked match</x:v>
      </x:c>
      <x:c r="AF1368" s="147" t="str">
        <x:v>Exact WS RATES.pdf name</x:v>
      </x:c>
      <x:c r="AG1368" s="147" t="str">
        <x:v>Exact WS RATES.pdf category</x:v>
      </x:c>
      <x:c r="AH1368" s="139" t="str">
        <x:v>WS-RATES:38:36</x:v>
      </x:c>
      <x:c r="AI1368" s="146"/>
      <x:c r="AJ1368" s="146"/>
      <x:c r="AK1368" s="146"/>
      <x:c r="AL1368" s="146"/>
      <x:c r="AM1368" s="146"/>
      <x:c r="AN1368" s="147" t="str"/>
    </x:row>
    <x:row r="1369">
      <x:c r="A1369" s="139" t="str">
        <x:v>RS-001368</x:v>
      </x:c>
      <x:c r="B1369" s="147" t="str">
        <x:v>GLAZE SHEET</x:v>
      </x:c>
      <x:c r="C1369" s="139" t="str">
        <x:v>GLITTER SHEETS</x:v>
      </x:c>
      <x:c r="D1369" s="139" t="str">
        <x:v>Both</x:v>
      </x:c>
      <x:c r="E1369" s="147" t="str">
        <x:v>From initial classified workbook</x:v>
      </x:c>
      <x:c r="F1369" s="139" t="str">
        <x:v>Piece</x:v>
      </x:c>
      <x:c r="G1369" s="139"/>
      <x:c r="H1369" s="139" t="str">
        <x:v>Not stated</x:v>
      </x:c>
      <x:c r="I1369" s="139" t="str">
        <x:v>PKR</x:v>
      </x:c>
      <x:c r="J1369" s="140" t="n">
        <x:v>12.5</x:v>
      </x:c>
      <x:c r="K1369" s="140" t="n">
        <x:v>10.8</x:v>
      </x:c>
      <x:c r="L1369" s="140" t="n">
        <x:v>12.5</x:v>
      </x:c>
      <x:c r="M1369" s="140" t="n">
        <x:v>10.8</x:v>
      </x:c>
      <x:c r="N1369" s="141" t="n">
        <x:f>L1369-M1369</x:f>
        <x:v>1.6999999999999993</x:v>
      </x:c>
      <x:c r="O1369" s="142" t="n">
        <x:f>IF(L1369&gt;0,N1369/L1369,"")</x:f>
        <x:v>0.13599999999999995</x:v>
      </x:c>
      <x:c r="P1369" s="142" t="n">
        <x:f>IF(M1369&gt;0,N1369/M1369,"")</x:f>
        <x:v>0.15740740740740733</x:v>
      </x:c>
      <x:c r="Q1369" s="141" t="n">
        <x:f>ROUND(L1369*(1+'Assumptions'!$B$7)/'Assumptions'!$B$9,0)*'Assumptions'!$B$9</x:f>
        <x:v>15</x:v>
      </x:c>
      <x:c r="R1369" s="141" t="n">
        <x:f>Q1369-M1369</x:f>
        <x:v>4.199999999999999</x:v>
      </x:c>
      <x:c r="S1369" s="143" t="n">
        <x:f>'Assumptions'!$B$8</x:f>
        <x:v>12</x:v>
      </x:c>
      <x:c r="T1369" s="141" t="n">
        <x:f>N1369*S1369</x:f>
        <x:v>20.39999999999999</x:v>
      </x:c>
      <x:c r="U1369" s="139" t="str">
        <x:v>Source Valid</x:v>
      </x:c>
      <x:c r="V1369" s="139" t="str">
        <x:v>High</x:v>
      </x:c>
      <x:c r="W1369" s="147" t="str">
        <x:v>Source wholesale and buying prices retained</x:v>
      </x:c>
      <x:c r="X1369" s="139" t="str">
        <x:v>Ready</x:v>
      </x:c>
      <x:c r="Y1369" s="144" t="b">
        <x:v>1</x:v>
      </x:c>
      <x:c r="Z1369" s="139" t="str">
        <x:v>WS RATES.pdf</x:v>
      </x:c>
      <x:c r="AA1369" s="139" t="n">
        <x:v>38</x:v>
      </x:c>
      <x:c r="AB1369" s="139" t="n">
        <x:v>37</x:v>
      </x:c>
      <x:c r="AC1369" s="139" t="str">
        <x:v>GLAZE SHEET</x:v>
      </x:c>
      <x:c r="AD1369" s="145" t="n">
        <x:v>12.5</x:v>
      </x:c>
      <x:c r="AE1369" s="147" t="str">
        <x:v>Merged across PDFs — Exact/source-linked match</x:v>
      </x:c>
      <x:c r="AF1369" s="147" t="str">
        <x:v>Exact WS RATES.pdf name</x:v>
      </x:c>
      <x:c r="AG1369" s="147" t="str">
        <x:v>Exact WS RATES.pdf category</x:v>
      </x:c>
      <x:c r="AH1369" s="139" t="str">
        <x:v>WS-RATES:38:37</x:v>
      </x:c>
      <x:c r="AI1369" s="146"/>
      <x:c r="AJ1369" s="146"/>
      <x:c r="AK1369" s="146"/>
      <x:c r="AL1369" s="146"/>
      <x:c r="AM1369" s="146"/>
      <x:c r="AN1369" s="147" t="str"/>
    </x:row>
    <x:row r="1370">
      <x:c r="A1370" s="139" t="str">
        <x:v>RS-001369</x:v>
      </x:c>
      <x:c r="B1370" s="147" t="str">
        <x:v>BALOON SHINE (50PCS)</x:v>
      </x:c>
      <x:c r="C1370" s="139" t="str">
        <x:v>BALLOONS</x:v>
      </x:c>
      <x:c r="D1370" s="139" t="str">
        <x:v>Wholesale/Bulk</x:v>
      </x:c>
      <x:c r="E1370" s="147" t="str">
        <x:v>From initial classified workbook</x:v>
      </x:c>
      <x:c r="F1370" s="139" t="str">
        <x:v>Pack</x:v>
      </x:c>
      <x:c r="G1370" s="139" t="n">
        <x:v>50</x:v>
      </x:c>
      <x:c r="H1370" s="139" t="str">
        <x:v>Parsed from product name</x:v>
      </x:c>
      <x:c r="I1370" s="139" t="str">
        <x:v>PKR</x:v>
      </x:c>
      <x:c r="J1370" s="140" t="n">
        <x:v>280</x:v>
      </x:c>
      <x:c r="K1370" s="140" t="n">
        <x:v>265</x:v>
      </x:c>
      <x:c r="L1370" s="140" t="n">
        <x:v>280</x:v>
      </x:c>
      <x:c r="M1370" s="140" t="n">
        <x:v>265</x:v>
      </x:c>
      <x:c r="N1370" s="141" t="n">
        <x:f>L1370-M1370</x:f>
        <x:v>15</x:v>
      </x:c>
      <x:c r="O1370" s="142" t="n">
        <x:f>IF(L1370&gt;0,N1370/L1370,"")</x:f>
        <x:v>0.05357142857142857</x:v>
      </x:c>
      <x:c r="P1370" s="142" t="n">
        <x:f>IF(M1370&gt;0,N1370/M1370,"")</x:f>
        <x:v>0.05660377358490566</x:v>
      </x:c>
      <x:c r="Q1370" s="141" t="n">
        <x:f>ROUND(L1370*(1+'Assumptions'!$B$7)/'Assumptions'!$B$9,0)*'Assumptions'!$B$9</x:f>
        <x:v>310</x:v>
      </x:c>
      <x:c r="R1370" s="141" t="n">
        <x:f>Q1370-M1370</x:f>
        <x:v>45</x:v>
      </x:c>
      <x:c r="S1370" s="143" t="n">
        <x:f>'Assumptions'!$B$8</x:f>
        <x:v>12</x:v>
      </x:c>
      <x:c r="T1370" s="141" t="n">
        <x:f>N1370*S1370</x:f>
        <x:v>180</x:v>
      </x:c>
      <x:c r="U1370" s="139" t="str">
        <x:v>Source Valid</x:v>
      </x:c>
      <x:c r="V1370" s="139" t="str">
        <x:v>High</x:v>
      </x:c>
      <x:c r="W1370" s="147" t="str">
        <x:v>Source wholesale and buying prices retained</x:v>
      </x:c>
      <x:c r="X1370" s="139" t="str">
        <x:v>Ready</x:v>
      </x:c>
      <x:c r="Y1370" s="144" t="b">
        <x:v>1</x:v>
      </x:c>
      <x:c r="Z1370" s="139" t="str">
        <x:v>WS RATES.pdf</x:v>
      </x:c>
      <x:c r="AA1370" s="139" t="n">
        <x:v>39</x:v>
      </x:c>
      <x:c r="AB1370" s="139" t="n">
        <x:v>2</x:v>
      </x:c>
      <x:c r="AC1370" s="139" t="str">
        <x:v>BALOON SHINE (50PCS)</x:v>
      </x:c>
      <x:c r="AD1370" s="145" t="n">
        <x:v>280</x:v>
      </x:c>
      <x:c r="AE1370" s="147" t="str">
        <x:v>Merged across PDFs — Exact/source-linked match</x:v>
      </x:c>
      <x:c r="AF1370" s="147" t="str">
        <x:v>Exact WS RATES.pdf name</x:v>
      </x:c>
      <x:c r="AG1370" s="147" t="str">
        <x:v>Exact WS RATES.pdf category</x:v>
      </x:c>
      <x:c r="AH1370" s="139" t="str">
        <x:v>WS-RATES:39:2</x:v>
      </x:c>
      <x:c r="AI1370" s="146"/>
      <x:c r="AJ1370" s="146"/>
      <x:c r="AK1370" s="146"/>
      <x:c r="AL1370" s="146"/>
      <x:c r="AM1370" s="146"/>
      <x:c r="AN1370" s="147" t="str"/>
    </x:row>
    <x:row r="1371">
      <x:c r="A1371" s="139" t="str">
        <x:v>RS-001370</x:v>
      </x:c>
      <x:c r="B1371" s="147" t="str">
        <x:v>STICKY NOTE COLOUR 3x5</x:v>
      </x:c>
      <x:c r="C1371" s="139" t="str">
        <x:v>CHINA</x:v>
      </x:c>
      <x:c r="D1371" s="139" t="str">
        <x:v>Both</x:v>
      </x:c>
      <x:c r="E1371" s="147" t="str">
        <x:v>From initial classified workbook</x:v>
      </x:c>
      <x:c r="F1371" s="139" t="str">
        <x:v>Piece</x:v>
      </x:c>
      <x:c r="G1371" s="139"/>
      <x:c r="H1371" s="139" t="str">
        <x:v>Not stated</x:v>
      </x:c>
      <x:c r="I1371" s="139" t="str">
        <x:v>PKR</x:v>
      </x:c>
      <x:c r="J1371" s="140" t="n">
        <x:v>120</x:v>
      </x:c>
      <x:c r="K1371" s="140" t="n">
        <x:v>114</x:v>
      </x:c>
      <x:c r="L1371" s="140" t="n">
        <x:v>120</x:v>
      </x:c>
      <x:c r="M1371" s="140" t="n">
        <x:v>114</x:v>
      </x:c>
      <x:c r="N1371" s="141" t="n">
        <x:f>L1371-M1371</x:f>
        <x:v>6</x:v>
      </x:c>
      <x:c r="O1371" s="142" t="n">
        <x:f>IF(L1371&gt;0,N1371/L1371,"")</x:f>
        <x:v>0.05</x:v>
      </x:c>
      <x:c r="P1371" s="142" t="n">
        <x:f>IF(M1371&gt;0,N1371/M1371,"")</x:f>
        <x:v>0.05263157894736842</x:v>
      </x:c>
      <x:c r="Q1371" s="141" t="n">
        <x:f>ROUND(L1371*(1+'Assumptions'!$B$7)/'Assumptions'!$B$9,0)*'Assumptions'!$B$9</x:f>
        <x:v>130</x:v>
      </x:c>
      <x:c r="R1371" s="141" t="n">
        <x:f>Q1371-M1371</x:f>
        <x:v>16</x:v>
      </x:c>
      <x:c r="S1371" s="143" t="n">
        <x:f>'Assumptions'!$B$8</x:f>
        <x:v>12</x:v>
      </x:c>
      <x:c r="T1371" s="141" t="n">
        <x:f>N1371*S1371</x:f>
        <x:v>72</x:v>
      </x:c>
      <x:c r="U1371" s="139" t="str">
        <x:v>Source Valid</x:v>
      </x:c>
      <x:c r="V1371" s="139" t="str">
        <x:v>High</x:v>
      </x:c>
      <x:c r="W1371" s="147" t="str">
        <x:v>Source wholesale and buying prices retained</x:v>
      </x:c>
      <x:c r="X1371" s="139" t="str">
        <x:v>Ready</x:v>
      </x:c>
      <x:c r="Y1371" s="144" t="b">
        <x:v>1</x:v>
      </x:c>
      <x:c r="Z1371" s="139" t="str">
        <x:v>WS RATES.pdf</x:v>
      </x:c>
      <x:c r="AA1371" s="139" t="n">
        <x:v>39</x:v>
      </x:c>
      <x:c r="AB1371" s="139" t="n">
        <x:v>3</x:v>
      </x:c>
      <x:c r="AC1371" s="139" t="str">
        <x:v>STICKY NOTE COLOUR 3x5</x:v>
      </x:c>
      <x:c r="AD1371" s="145" t="n">
        <x:v>120</x:v>
      </x:c>
      <x:c r="AE1371" s="147" t="str">
        <x:v>Merged across PDFs — Exact/source-linked match</x:v>
      </x:c>
      <x:c r="AF1371" s="147" t="str">
        <x:v>Exact WS RATES.pdf name</x:v>
      </x:c>
      <x:c r="AG1371" s="147" t="str">
        <x:v>Exact WS RATES.pdf category</x:v>
      </x:c>
      <x:c r="AH1371" s="139" t="str">
        <x:v>WS-RATES:39:3</x:v>
      </x:c>
      <x:c r="AI1371" s="146"/>
      <x:c r="AJ1371" s="146"/>
      <x:c r="AK1371" s="146"/>
      <x:c r="AL1371" s="146"/>
      <x:c r="AM1371" s="146"/>
      <x:c r="AN1371" s="147" t="str"/>
    </x:row>
    <x:row r="1372">
      <x:c r="A1372" s="139" t="str">
        <x:v>RS-001371</x:v>
      </x:c>
      <x:c r="B1372" s="147" t="str">
        <x:v>BALOON SMALL 500PCS</x:v>
      </x:c>
      <x:c r="C1372" s="139" t="str">
        <x:v>BALLOONS</x:v>
      </x:c>
      <x:c r="D1372" s="139" t="str">
        <x:v>Wholesale/Bulk</x:v>
      </x:c>
      <x:c r="E1372" s="147" t="str">
        <x:v>From initial classified workbook</x:v>
      </x:c>
      <x:c r="F1372" s="139" t="str">
        <x:v>Pack</x:v>
      </x:c>
      <x:c r="G1372" s="139" t="n">
        <x:v>500</x:v>
      </x:c>
      <x:c r="H1372" s="139" t="str">
        <x:v>Parsed from product name</x:v>
      </x:c>
      <x:c r="I1372" s="139" t="str">
        <x:v>PKR</x:v>
      </x:c>
      <x:c r="J1372" s="140" t="n">
        <x:v>180</x:v>
      </x:c>
      <x:c r="K1372" s="140" t="n">
        <x:v>160</x:v>
      </x:c>
      <x:c r="L1372" s="140" t="n">
        <x:v>180</x:v>
      </x:c>
      <x:c r="M1372" s="140" t="n">
        <x:v>160</x:v>
      </x:c>
      <x:c r="N1372" s="141" t="n">
        <x:f>L1372-M1372</x:f>
        <x:v>20</x:v>
      </x:c>
      <x:c r="O1372" s="142" t="n">
        <x:f>IF(L1372&gt;0,N1372/L1372,"")</x:f>
        <x:v>0.1111111111111111</x:v>
      </x:c>
      <x:c r="P1372" s="142" t="n">
        <x:f>IF(M1372&gt;0,N1372/M1372,"")</x:f>
        <x:v>0.125</x:v>
      </x:c>
      <x:c r="Q1372" s="141" t="n">
        <x:f>ROUND(L1372*(1+'Assumptions'!$B$7)/'Assumptions'!$B$9,0)*'Assumptions'!$B$9</x:f>
        <x:v>200</x:v>
      </x:c>
      <x:c r="R1372" s="141" t="n">
        <x:f>Q1372-M1372</x:f>
        <x:v>40</x:v>
      </x:c>
      <x:c r="S1372" s="143" t="n">
        <x:f>'Assumptions'!$B$8</x:f>
        <x:v>12</x:v>
      </x:c>
      <x:c r="T1372" s="141" t="n">
        <x:f>N1372*S1372</x:f>
        <x:v>240</x:v>
      </x:c>
      <x:c r="U1372" s="139" t="str">
        <x:v>Source Valid</x:v>
      </x:c>
      <x:c r="V1372" s="139" t="str">
        <x:v>High</x:v>
      </x:c>
      <x:c r="W1372" s="147" t="str">
        <x:v>Source wholesale and buying prices retained</x:v>
      </x:c>
      <x:c r="X1372" s="139" t="str">
        <x:v>Ready</x:v>
      </x:c>
      <x:c r="Y1372" s="144" t="b">
        <x:v>1</x:v>
      </x:c>
      <x:c r="Z1372" s="139" t="str">
        <x:v>WS RATES.pdf</x:v>
      </x:c>
      <x:c r="AA1372" s="139" t="n">
        <x:v>39</x:v>
      </x:c>
      <x:c r="AB1372" s="139" t="n">
        <x:v>4</x:v>
      </x:c>
      <x:c r="AC1372" s="139" t="str">
        <x:v>BALOON SMALL 500PCS</x:v>
      </x:c>
      <x:c r="AD1372" s="145" t="n">
        <x:v>180</x:v>
      </x:c>
      <x:c r="AE1372" s="147" t="str">
        <x:v>Merged across PDFs — Exact/source-linked match</x:v>
      </x:c>
      <x:c r="AF1372" s="147" t="str">
        <x:v>Exact WS RATES.pdf name</x:v>
      </x:c>
      <x:c r="AG1372" s="147" t="str">
        <x:v>Exact WS RATES.pdf category</x:v>
      </x:c>
      <x:c r="AH1372" s="139" t="str">
        <x:v>WS-RATES:39:4</x:v>
      </x:c>
      <x:c r="AI1372" s="146"/>
      <x:c r="AJ1372" s="146"/>
      <x:c r="AK1372" s="146"/>
      <x:c r="AL1372" s="146"/>
      <x:c r="AM1372" s="146"/>
      <x:c r="AN1372" s="147" t="str"/>
    </x:row>
    <x:row r="1373">
      <x:c r="A1373" s="139" t="str">
        <x:v>RS-001372</x:v>
      </x:c>
      <x:c r="B1373" s="147" t="str">
        <x:v>BALOON SINGLE COLOUR PANDA</x:v>
      </x:c>
      <x:c r="C1373" s="139" t="str">
        <x:v>BALLOONS</x:v>
      </x:c>
      <x:c r="D1373" s="139" t="str">
        <x:v>Both</x:v>
      </x:c>
      <x:c r="E1373" s="147" t="str">
        <x:v>From initial classified workbook</x:v>
      </x:c>
      <x:c r="F1373" s="139" t="str">
        <x:v>Piece</x:v>
      </x:c>
      <x:c r="G1373" s="139"/>
      <x:c r="H1373" s="139" t="str">
        <x:v>Not stated</x:v>
      </x:c>
      <x:c r="I1373" s="139" t="str">
        <x:v>PKR</x:v>
      </x:c>
      <x:c r="J1373" s="140" t="n">
        <x:v>260</x:v>
      </x:c>
      <x:c r="K1373" s="140" t="n">
        <x:v>260</x:v>
      </x:c>
      <x:c r="L1373" s="140" t="n">
        <x:v>280</x:v>
      </x:c>
      <x:c r="M1373" s="140" t="n">
        <x:v>260</x:v>
      </x:c>
      <x:c r="N1373" s="141" t="n">
        <x:f>L1373-M1373</x:f>
        <x:v>20</x:v>
      </x:c>
      <x:c r="O1373" s="142" t="n">
        <x:f>IF(L1373&gt;0,N1373/L1373,"")</x:f>
        <x:v>0.07142857142857142</x:v>
      </x:c>
      <x:c r="P1373" s="142" t="n">
        <x:f>IF(M1373&gt;0,N1373/M1373,"")</x:f>
        <x:v>0.07692307692307693</x:v>
      </x:c>
      <x:c r="Q1373" s="141" t="n">
        <x:f>ROUND(L1373*(1+'Assumptions'!$B$7)/'Assumptions'!$B$9,0)*'Assumptions'!$B$9</x:f>
        <x:v>310</x:v>
      </x:c>
      <x:c r="R1373" s="141" t="n">
        <x:f>Q1373-M1373</x:f>
        <x:v>50</x:v>
      </x:c>
      <x:c r="S1373" s="143" t="n">
        <x:f>'Assumptions'!$B$8</x:f>
        <x:v>12</x:v>
      </x:c>
      <x:c r="T1373" s="141" t="n">
        <x:f>N1373*S1373</x:f>
        <x:v>240</x:v>
      </x:c>
      <x:c r="U1373" s="139" t="str">
        <x:v>Corrected Wholesale</x:v>
      </x:c>
      <x:c r="V1373" s="139" t="str">
        <x:v>Mock correction</x:v>
      </x:c>
      <x:c r="W1373" s="147" t="str">
        <x:v>Wholesale did not cover buying price; raised using category median margin</x:v>
      </x:c>
      <x:c r="X1373" s="139" t="str">
        <x:v>Ready with Mock Price</x:v>
      </x:c>
      <x:c r="Y1373" s="144" t="b">
        <x:v>1</x:v>
      </x:c>
      <x:c r="Z1373" s="139" t="str">
        <x:v>WS RATES.pdf</x:v>
      </x:c>
      <x:c r="AA1373" s="139" t="n">
        <x:v>39</x:v>
      </x:c>
      <x:c r="AB1373" s="139" t="n">
        <x:v>5</x:v>
      </x:c>
      <x:c r="AC1373" s="139" t="str">
        <x:v>BALOON SINGLE COLOUR PA</x:v>
      </x:c>
      <x:c r="AD1373" s="145" t="n">
        <x:v>260</x:v>
      </x:c>
      <x:c r="AE1373" s="147" t="str">
        <x:v>Merged across PDFs — Truncated-name completion</x:v>
      </x:c>
      <x:c r="AF1373" s="147" t="str">
        <x:v>Completed/updated from WS RATES.pdf</x:v>
      </x:c>
      <x:c r="AG1373" s="147" t="str">
        <x:v>Exact WS RATES.pdf category</x:v>
      </x:c>
      <x:c r="AH1373" s="139" t="str">
        <x:v>WS-RATES:39:5</x:v>
      </x:c>
      <x:c r="AI1373" s="146"/>
      <x:c r="AJ1373" s="146"/>
      <x:c r="AK1373" s="146"/>
      <x:c r="AL1373" s="146"/>
      <x:c r="AM1373" s="146"/>
      <x:c r="AN1373" s="147" t="str">
        <x:v>Wholesale did not cover buying price; raised using category median margin</x:v>
      </x:c>
    </x:row>
    <x:row r="1374">
      <x:c r="A1374" s="139" t="str">
        <x:v>RS-001373</x:v>
      </x:c>
      <x:c r="B1374" s="147" t="str">
        <x:v>LUDO GOTI MEDIUM (BOX)</x:v>
      </x:c>
      <x:c r="C1374" s="139" t="str">
        <x:v>LUDO DANA + GOTI</x:v>
      </x:c>
      <x:c r="D1374" s="139" t="str">
        <x:v>Both</x:v>
      </x:c>
      <x:c r="E1374" s="147" t="str">
        <x:v>From initial classified workbook</x:v>
      </x:c>
      <x:c r="F1374" s="139" t="str">
        <x:v>Box</x:v>
      </x:c>
      <x:c r="G1374" s="139"/>
      <x:c r="H1374" s="139" t="str">
        <x:v>Not stated</x:v>
      </x:c>
      <x:c r="I1374" s="139" t="str">
        <x:v>PKR</x:v>
      </x:c>
      <x:c r="J1374" s="140" t="n">
        <x:v>23</x:v>
      </x:c>
      <x:c r="K1374" s="140" t="n">
        <x:v>15</x:v>
      </x:c>
      <x:c r="L1374" s="140" t="n">
        <x:v>23</x:v>
      </x:c>
      <x:c r="M1374" s="140" t="n">
        <x:v>15</x:v>
      </x:c>
      <x:c r="N1374" s="141" t="n">
        <x:f>L1374-M1374</x:f>
        <x:v>8</x:v>
      </x:c>
      <x:c r="O1374" s="142" t="n">
        <x:f>IF(L1374&gt;0,N1374/L1374,"")</x:f>
        <x:v>0.34782608695652173</x:v>
      </x:c>
      <x:c r="P1374" s="142" t="n">
        <x:f>IF(M1374&gt;0,N1374/M1374,"")</x:f>
        <x:v>0.5333333333333333</x:v>
      </x:c>
      <x:c r="Q1374" s="141" t="n">
        <x:f>ROUND(L1374*(1+'Assumptions'!$B$7)/'Assumptions'!$B$9,0)*'Assumptions'!$B$9</x:f>
        <x:v>25</x:v>
      </x:c>
      <x:c r="R1374" s="141" t="n">
        <x:f>Q1374-M1374</x:f>
        <x:v>10</x:v>
      </x:c>
      <x:c r="S1374" s="143" t="n">
        <x:f>'Assumptions'!$B$8</x:f>
        <x:v>12</x:v>
      </x:c>
      <x:c r="T1374" s="141" t="n">
        <x:f>N1374*S1374</x:f>
        <x:v>96</x:v>
      </x:c>
      <x:c r="U1374" s="139" t="str">
        <x:v>Source Valid</x:v>
      </x:c>
      <x:c r="V1374" s="139" t="str">
        <x:v>High</x:v>
      </x:c>
      <x:c r="W1374" s="147" t="str">
        <x:v>Source wholesale and buying prices retained</x:v>
      </x:c>
      <x:c r="X1374" s="139" t="str">
        <x:v>Ready</x:v>
      </x:c>
      <x:c r="Y1374" s="144" t="b">
        <x:v>1</x:v>
      </x:c>
      <x:c r="Z1374" s="139" t="str">
        <x:v>WS RATES.pdf</x:v>
      </x:c>
      <x:c r="AA1374" s="139" t="n">
        <x:v>39</x:v>
      </x:c>
      <x:c r="AB1374" s="139" t="n">
        <x:v>6</x:v>
      </x:c>
      <x:c r="AC1374" s="139" t="str">
        <x:v>LUDO GOTI MEDIUM (BOX)</x:v>
      </x:c>
      <x:c r="AD1374" s="145" t="n">
        <x:v>23</x:v>
      </x:c>
      <x:c r="AE1374" s="147" t="str">
        <x:v>Merged across PDFs — Exact/source-linked match</x:v>
      </x:c>
      <x:c r="AF1374" s="147" t="str">
        <x:v>Exact WS RATES.pdf name</x:v>
      </x:c>
      <x:c r="AG1374" s="147" t="str">
        <x:v>Exact WS RATES.pdf category</x:v>
      </x:c>
      <x:c r="AH1374" s="139" t="str">
        <x:v>WS-RATES:39:6</x:v>
      </x:c>
      <x:c r="AI1374" s="146"/>
      <x:c r="AJ1374" s="146"/>
      <x:c r="AK1374" s="146"/>
      <x:c r="AL1374" s="146"/>
      <x:c r="AM1374" s="146"/>
      <x:c r="AN1374" s="147" t="str"/>
    </x:row>
    <x:row r="1375">
      <x:c r="A1375" s="139" t="str">
        <x:v>RS-001374</x:v>
      </x:c>
      <x:c r="B1375" s="147" t="str">
        <x:v>STICKY NOTE YELLOW 3x5</x:v>
      </x:c>
      <x:c r="C1375" s="139" t="str">
        <x:v>CHINA</x:v>
      </x:c>
      <x:c r="D1375" s="139" t="str">
        <x:v>Both</x:v>
      </x:c>
      <x:c r="E1375" s="147" t="str">
        <x:v>From initial classified workbook</x:v>
      </x:c>
      <x:c r="F1375" s="139" t="str">
        <x:v>Piece</x:v>
      </x:c>
      <x:c r="G1375" s="139"/>
      <x:c r="H1375" s="139" t="str">
        <x:v>Not stated</x:v>
      </x:c>
      <x:c r="I1375" s="139" t="str">
        <x:v>PKR</x:v>
      </x:c>
      <x:c r="J1375" s="140" t="n">
        <x:v>105</x:v>
      </x:c>
      <x:c r="K1375" s="140" t="n">
        <x:v>100</x:v>
      </x:c>
      <x:c r="L1375" s="140" t="n">
        <x:v>105</x:v>
      </x:c>
      <x:c r="M1375" s="140" t="n">
        <x:v>100</x:v>
      </x:c>
      <x:c r="N1375" s="141" t="n">
        <x:f>L1375-M1375</x:f>
        <x:v>5</x:v>
      </x:c>
      <x:c r="O1375" s="142" t="n">
        <x:f>IF(L1375&gt;0,N1375/L1375,"")</x:f>
        <x:v>0.047619047619047616</x:v>
      </x:c>
      <x:c r="P1375" s="142" t="n">
        <x:f>IF(M1375&gt;0,N1375/M1375,"")</x:f>
        <x:v>0.05</x:v>
      </x:c>
      <x:c r="Q1375" s="141" t="n">
        <x:f>ROUND(L1375*(1+'Assumptions'!$B$7)/'Assumptions'!$B$9,0)*'Assumptions'!$B$9</x:f>
        <x:v>115</x:v>
      </x:c>
      <x:c r="R1375" s="141" t="n">
        <x:f>Q1375-M1375</x:f>
        <x:v>15</x:v>
      </x:c>
      <x:c r="S1375" s="143" t="n">
        <x:f>'Assumptions'!$B$8</x:f>
        <x:v>12</x:v>
      </x:c>
      <x:c r="T1375" s="141" t="n">
        <x:f>N1375*S1375</x:f>
        <x:v>60</x:v>
      </x:c>
      <x:c r="U1375" s="139" t="str">
        <x:v>Source Valid</x:v>
      </x:c>
      <x:c r="V1375" s="139" t="str">
        <x:v>High</x:v>
      </x:c>
      <x:c r="W1375" s="147" t="str">
        <x:v>Source wholesale and buying prices retained</x:v>
      </x:c>
      <x:c r="X1375" s="139" t="str">
        <x:v>Ready</x:v>
      </x:c>
      <x:c r="Y1375" s="144" t="b">
        <x:v>1</x:v>
      </x:c>
      <x:c r="Z1375" s="139" t="str">
        <x:v>WS RATES.pdf</x:v>
      </x:c>
      <x:c r="AA1375" s="139" t="n">
        <x:v>39</x:v>
      </x:c>
      <x:c r="AB1375" s="139" t="n">
        <x:v>7</x:v>
      </x:c>
      <x:c r="AC1375" s="139" t="str">
        <x:v>STICKY NOTE YELLOW 3x5</x:v>
      </x:c>
      <x:c r="AD1375" s="145" t="n">
        <x:v>105</x:v>
      </x:c>
      <x:c r="AE1375" s="147" t="str">
        <x:v>Merged across PDFs — Exact/source-linked match</x:v>
      </x:c>
      <x:c r="AF1375" s="147" t="str">
        <x:v>Exact WS RATES.pdf name</x:v>
      </x:c>
      <x:c r="AG1375" s="147" t="str">
        <x:v>Exact WS RATES.pdf category</x:v>
      </x:c>
      <x:c r="AH1375" s="139" t="str">
        <x:v>WS-RATES:39:7</x:v>
      </x:c>
      <x:c r="AI1375" s="146"/>
      <x:c r="AJ1375" s="146"/>
      <x:c r="AK1375" s="146"/>
      <x:c r="AL1375" s="146"/>
      <x:c r="AM1375" s="146"/>
      <x:c r="AN1375" s="147" t="str"/>
    </x:row>
    <x:row r="1376">
      <x:c r="A1376" s="139" t="str">
        <x:v>RS-001375</x:v>
      </x:c>
      <x:c r="B1376" s="147" t="str">
        <x:v>LUDO GOTI JAR LARGE</x:v>
      </x:c>
      <x:c r="C1376" s="139" t="str">
        <x:v>LUDO DANA + GOTI</x:v>
      </x:c>
      <x:c r="D1376" s="139" t="str">
        <x:v>Wholesale/Bulk</x:v>
      </x:c>
      <x:c r="E1376" s="147" t="str">
        <x:v>From initial classified workbook</x:v>
      </x:c>
      <x:c r="F1376" s="139" t="str">
        <x:v>Jar</x:v>
      </x:c>
      <x:c r="G1376" s="139"/>
      <x:c r="H1376" s="139" t="str">
        <x:v>Not stated</x:v>
      </x:c>
      <x:c r="I1376" s="139" t="str">
        <x:v>PKR</x:v>
      </x:c>
      <x:c r="J1376" s="140" t="n">
        <x:v>75</x:v>
      </x:c>
      <x:c r="K1376" s="140" t="n">
        <x:v>60</x:v>
      </x:c>
      <x:c r="L1376" s="140" t="n">
        <x:v>75</x:v>
      </x:c>
      <x:c r="M1376" s="140" t="n">
        <x:v>60</x:v>
      </x:c>
      <x:c r="N1376" s="141" t="n">
        <x:f>L1376-M1376</x:f>
        <x:v>15</x:v>
      </x:c>
      <x:c r="O1376" s="142" t="n">
        <x:f>IF(L1376&gt;0,N1376/L1376,"")</x:f>
        <x:v>0.2</x:v>
      </x:c>
      <x:c r="P1376" s="142" t="n">
        <x:f>IF(M1376&gt;0,N1376/M1376,"")</x:f>
        <x:v>0.25</x:v>
      </x:c>
      <x:c r="Q1376" s="141" t="n">
        <x:f>ROUND(L1376*(1+'Assumptions'!$B$7)/'Assumptions'!$B$9,0)*'Assumptions'!$B$9</x:f>
        <x:v>85</x:v>
      </x:c>
      <x:c r="R1376" s="141" t="n">
        <x:f>Q1376-M1376</x:f>
        <x:v>25</x:v>
      </x:c>
      <x:c r="S1376" s="143" t="n">
        <x:f>'Assumptions'!$B$8</x:f>
        <x:v>12</x:v>
      </x:c>
      <x:c r="T1376" s="141" t="n">
        <x:f>N1376*S1376</x:f>
        <x:v>180</x:v>
      </x:c>
      <x:c r="U1376" s="139" t="str">
        <x:v>Source Valid</x:v>
      </x:c>
      <x:c r="V1376" s="139" t="str">
        <x:v>High</x:v>
      </x:c>
      <x:c r="W1376" s="147" t="str">
        <x:v>Source wholesale and buying prices retained</x:v>
      </x:c>
      <x:c r="X1376" s="139" t="str">
        <x:v>Ready</x:v>
      </x:c>
      <x:c r="Y1376" s="144" t="b">
        <x:v>1</x:v>
      </x:c>
      <x:c r="Z1376" s="139" t="str">
        <x:v>WS RATES.pdf</x:v>
      </x:c>
      <x:c r="AA1376" s="139" t="n">
        <x:v>39</x:v>
      </x:c>
      <x:c r="AB1376" s="139" t="n">
        <x:v>8</x:v>
      </x:c>
      <x:c r="AC1376" s="139" t="str">
        <x:v>LUDO GOTI JAR LARGE</x:v>
      </x:c>
      <x:c r="AD1376" s="145" t="n">
        <x:v>75</x:v>
      </x:c>
      <x:c r="AE1376" s="147" t="str">
        <x:v>Merged across PDFs — Exact/source-linked match</x:v>
      </x:c>
      <x:c r="AF1376" s="147" t="str">
        <x:v>Exact WS RATES.pdf name</x:v>
      </x:c>
      <x:c r="AG1376" s="147" t="str">
        <x:v>Exact WS RATES.pdf category</x:v>
      </x:c>
      <x:c r="AH1376" s="139" t="str">
        <x:v>WS-RATES:39:8</x:v>
      </x:c>
      <x:c r="AI1376" s="146"/>
      <x:c r="AJ1376" s="146"/>
      <x:c r="AK1376" s="146"/>
      <x:c r="AL1376" s="146"/>
      <x:c r="AM1376" s="146"/>
      <x:c r="AN1376" s="147" t="str"/>
    </x:row>
    <x:row r="1377">
      <x:c r="A1377" s="139" t="str">
        <x:v>RS-001376</x:v>
      </x:c>
      <x:c r="B1377" s="147" t="str">
        <x:v>COLOUR PAPER 250PCS</x:v>
      </x:c>
      <x:c r="C1377" s="139" t="str">
        <x:v>COLOUR PAPER</x:v>
      </x:c>
      <x:c r="D1377" s="139" t="str">
        <x:v>Wholesale/Bulk</x:v>
      </x:c>
      <x:c r="E1377" s="147" t="str">
        <x:v>From initial classified workbook</x:v>
      </x:c>
      <x:c r="F1377" s="139" t="str">
        <x:v>Pack</x:v>
      </x:c>
      <x:c r="G1377" s="139" t="n">
        <x:v>250</x:v>
      </x:c>
      <x:c r="H1377" s="139" t="str">
        <x:v>Parsed from product name</x:v>
      </x:c>
      <x:c r="I1377" s="139" t="str">
        <x:v>PKR</x:v>
      </x:c>
      <x:c r="J1377" s="140" t="n">
        <x:v>700</x:v>
      </x:c>
      <x:c r="K1377" s="140" t="n">
        <x:v>560</x:v>
      </x:c>
      <x:c r="L1377" s="140" t="n">
        <x:v>700</x:v>
      </x:c>
      <x:c r="M1377" s="140" t="n">
        <x:v>560</x:v>
      </x:c>
      <x:c r="N1377" s="141" t="n">
        <x:f>L1377-M1377</x:f>
        <x:v>140</x:v>
      </x:c>
      <x:c r="O1377" s="142" t="n">
        <x:f>IF(L1377&gt;0,N1377/L1377,"")</x:f>
        <x:v>0.2</x:v>
      </x:c>
      <x:c r="P1377" s="142" t="n">
        <x:f>IF(M1377&gt;0,N1377/M1377,"")</x:f>
        <x:v>0.25</x:v>
      </x:c>
      <x:c r="Q1377" s="141" t="n">
        <x:f>ROUND(L1377*(1+'Assumptions'!$B$7)/'Assumptions'!$B$9,0)*'Assumptions'!$B$9</x:f>
        <x:v>770</x:v>
      </x:c>
      <x:c r="R1377" s="141" t="n">
        <x:f>Q1377-M1377</x:f>
        <x:v>210</x:v>
      </x:c>
      <x:c r="S1377" s="143" t="n">
        <x:f>'Assumptions'!$B$8</x:f>
        <x:v>12</x:v>
      </x:c>
      <x:c r="T1377" s="141" t="n">
        <x:f>N1377*S1377</x:f>
        <x:v>1680</x:v>
      </x:c>
      <x:c r="U1377" s="139" t="str">
        <x:v>Source Valid</x:v>
      </x:c>
      <x:c r="V1377" s="139" t="str">
        <x:v>High</x:v>
      </x:c>
      <x:c r="W1377" s="147" t="str">
        <x:v>Source wholesale and buying prices retained</x:v>
      </x:c>
      <x:c r="X1377" s="139" t="str">
        <x:v>Ready</x:v>
      </x:c>
      <x:c r="Y1377" s="144" t="b">
        <x:v>1</x:v>
      </x:c>
      <x:c r="Z1377" s="139" t="str">
        <x:v>WS RATES.pdf</x:v>
      </x:c>
      <x:c r="AA1377" s="139" t="n">
        <x:v>39</x:v>
      </x:c>
      <x:c r="AB1377" s="139" t="n">
        <x:v>9</x:v>
      </x:c>
      <x:c r="AC1377" s="139" t="str">
        <x:v>COLOUR PAPER 250PCS</x:v>
      </x:c>
      <x:c r="AD1377" s="145" t="n">
        <x:v>700</x:v>
      </x:c>
      <x:c r="AE1377" s="147" t="str">
        <x:v>Merged across PDFs — Exact/source-linked match</x:v>
      </x:c>
      <x:c r="AF1377" s="147" t="str">
        <x:v>Exact WS RATES.pdf name</x:v>
      </x:c>
      <x:c r="AG1377" s="147" t="str">
        <x:v>Exact WS RATES.pdf category</x:v>
      </x:c>
      <x:c r="AH1377" s="139" t="str">
        <x:v>WS-RATES:39:9</x:v>
      </x:c>
      <x:c r="AI1377" s="146"/>
      <x:c r="AJ1377" s="146"/>
      <x:c r="AK1377" s="146"/>
      <x:c r="AL1377" s="146"/>
      <x:c r="AM1377" s="146"/>
      <x:c r="AN1377" s="147" t="str"/>
    </x:row>
    <x:row r="1378">
      <x:c r="A1378" s="139" t="str">
        <x:v>RS-001377</x:v>
      </x:c>
      <x:c r="B1378" s="147" t="str">
        <x:v>LUDO GOTI JAR MEDIUM</x:v>
      </x:c>
      <x:c r="C1378" s="139" t="str">
        <x:v>LUDO DANA + GOTI</x:v>
      </x:c>
      <x:c r="D1378" s="139" t="str">
        <x:v>Wholesale/Bulk</x:v>
      </x:c>
      <x:c r="E1378" s="147" t="str">
        <x:v>From initial classified workbook</x:v>
      </x:c>
      <x:c r="F1378" s="139" t="str">
        <x:v>Jar</x:v>
      </x:c>
      <x:c r="G1378" s="139"/>
      <x:c r="H1378" s="139" t="str">
        <x:v>Not stated</x:v>
      </x:c>
      <x:c r="I1378" s="139" t="str">
        <x:v>PKR</x:v>
      </x:c>
      <x:c r="J1378" s="140" t="n">
        <x:v>60</x:v>
      </x:c>
      <x:c r="K1378" s="140" t="n">
        <x:v>45</x:v>
      </x:c>
      <x:c r="L1378" s="140" t="n">
        <x:v>60</x:v>
      </x:c>
      <x:c r="M1378" s="140" t="n">
        <x:v>45</x:v>
      </x:c>
      <x:c r="N1378" s="141" t="n">
        <x:f>L1378-M1378</x:f>
        <x:v>15</x:v>
      </x:c>
      <x:c r="O1378" s="142" t="n">
        <x:f>IF(L1378&gt;0,N1378/L1378,"")</x:f>
        <x:v>0.25</x:v>
      </x:c>
      <x:c r="P1378" s="142" t="n">
        <x:f>IF(M1378&gt;0,N1378/M1378,"")</x:f>
        <x:v>0.3333333333333333</x:v>
      </x:c>
      <x:c r="Q1378" s="141" t="n">
        <x:f>ROUND(L1378*(1+'Assumptions'!$B$7)/'Assumptions'!$B$9,0)*'Assumptions'!$B$9</x:f>
        <x:v>65</x:v>
      </x:c>
      <x:c r="R1378" s="141" t="n">
        <x:f>Q1378-M1378</x:f>
        <x:v>20</x:v>
      </x:c>
      <x:c r="S1378" s="143" t="n">
        <x:f>'Assumptions'!$B$8</x:f>
        <x:v>12</x:v>
      </x:c>
      <x:c r="T1378" s="141" t="n">
        <x:f>N1378*S1378</x:f>
        <x:v>180</x:v>
      </x:c>
      <x:c r="U1378" s="139" t="str">
        <x:v>Source Valid</x:v>
      </x:c>
      <x:c r="V1378" s="139" t="str">
        <x:v>High</x:v>
      </x:c>
      <x:c r="W1378" s="147" t="str">
        <x:v>Source wholesale and buying prices retained</x:v>
      </x:c>
      <x:c r="X1378" s="139" t="str">
        <x:v>Ready</x:v>
      </x:c>
      <x:c r="Y1378" s="144" t="b">
        <x:v>1</x:v>
      </x:c>
      <x:c r="Z1378" s="139" t="str">
        <x:v>WS RATES.pdf</x:v>
      </x:c>
      <x:c r="AA1378" s="139" t="n">
        <x:v>39</x:v>
      </x:c>
      <x:c r="AB1378" s="139" t="n">
        <x:v>10</x:v>
      </x:c>
      <x:c r="AC1378" s="139" t="str">
        <x:v>LUDO GOTI JAR MEDIUM</x:v>
      </x:c>
      <x:c r="AD1378" s="145" t="n">
        <x:v>60</x:v>
      </x:c>
      <x:c r="AE1378" s="147" t="str">
        <x:v>Merged across PDFs — Exact/source-linked match</x:v>
      </x:c>
      <x:c r="AF1378" s="147" t="str">
        <x:v>Exact WS RATES.pdf name</x:v>
      </x:c>
      <x:c r="AG1378" s="147" t="str">
        <x:v>Exact WS RATES.pdf category</x:v>
      </x:c>
      <x:c r="AH1378" s="139" t="str">
        <x:v>WS-RATES:39:10</x:v>
      </x:c>
      <x:c r="AI1378" s="146"/>
      <x:c r="AJ1378" s="146"/>
      <x:c r="AK1378" s="146"/>
      <x:c r="AL1378" s="146"/>
      <x:c r="AM1378" s="146"/>
      <x:c r="AN1378" s="147" t="str"/>
    </x:row>
    <x:row r="1379">
      <x:c r="A1379" s="139" t="str">
        <x:v>RS-001378</x:v>
      </x:c>
      <x:c r="B1379" s="147" t="str">
        <x:v>LUDO GOTI JAR SMALL</x:v>
      </x:c>
      <x:c r="C1379" s="139" t="str">
        <x:v>LUDO DANA + GOTI</x:v>
      </x:c>
      <x:c r="D1379" s="139" t="str">
        <x:v>Wholesale/Bulk</x:v>
      </x:c>
      <x:c r="E1379" s="147" t="str">
        <x:v>From initial classified workbook</x:v>
      </x:c>
      <x:c r="F1379" s="139" t="str">
        <x:v>Jar</x:v>
      </x:c>
      <x:c r="G1379" s="139"/>
      <x:c r="H1379" s="139" t="str">
        <x:v>Not stated</x:v>
      </x:c>
      <x:c r="I1379" s="139" t="str">
        <x:v>PKR</x:v>
      </x:c>
      <x:c r="J1379" s="140" t="n">
        <x:v>45</x:v>
      </x:c>
      <x:c r="K1379" s="140" t="n">
        <x:v>35</x:v>
      </x:c>
      <x:c r="L1379" s="140" t="n">
        <x:v>45</x:v>
      </x:c>
      <x:c r="M1379" s="140" t="n">
        <x:v>35</x:v>
      </x:c>
      <x:c r="N1379" s="141" t="n">
        <x:f>L1379-M1379</x:f>
        <x:v>10</x:v>
      </x:c>
      <x:c r="O1379" s="142" t="n">
        <x:f>IF(L1379&gt;0,N1379/L1379,"")</x:f>
        <x:v>0.2222222222222222</x:v>
      </x:c>
      <x:c r="P1379" s="142" t="n">
        <x:f>IF(M1379&gt;0,N1379/M1379,"")</x:f>
        <x:v>0.2857142857142857</x:v>
      </x:c>
      <x:c r="Q1379" s="141" t="n">
        <x:f>ROUND(L1379*(1+'Assumptions'!$B$7)/'Assumptions'!$B$9,0)*'Assumptions'!$B$9</x:f>
        <x:v>50</x:v>
      </x:c>
      <x:c r="R1379" s="141" t="n">
        <x:f>Q1379-M1379</x:f>
        <x:v>15</x:v>
      </x:c>
      <x:c r="S1379" s="143" t="n">
        <x:f>'Assumptions'!$B$8</x:f>
        <x:v>12</x:v>
      </x:c>
      <x:c r="T1379" s="141" t="n">
        <x:f>N1379*S1379</x:f>
        <x:v>120</x:v>
      </x:c>
      <x:c r="U1379" s="139" t="str">
        <x:v>Source Valid</x:v>
      </x:c>
      <x:c r="V1379" s="139" t="str">
        <x:v>High</x:v>
      </x:c>
      <x:c r="W1379" s="147" t="str">
        <x:v>Source wholesale and buying prices retained</x:v>
      </x:c>
      <x:c r="X1379" s="139" t="str">
        <x:v>Ready</x:v>
      </x:c>
      <x:c r="Y1379" s="144" t="b">
        <x:v>1</x:v>
      </x:c>
      <x:c r="Z1379" s="139" t="str">
        <x:v>WS RATES.pdf</x:v>
      </x:c>
      <x:c r="AA1379" s="139" t="n">
        <x:v>39</x:v>
      </x:c>
      <x:c r="AB1379" s="139" t="n">
        <x:v>11</x:v>
      </x:c>
      <x:c r="AC1379" s="139" t="str">
        <x:v>LUDO GOTI JAR SMALL</x:v>
      </x:c>
      <x:c r="AD1379" s="145" t="n">
        <x:v>45</x:v>
      </x:c>
      <x:c r="AE1379" s="147" t="str">
        <x:v>Merged across PDFs — Exact/source-linked match</x:v>
      </x:c>
      <x:c r="AF1379" s="147" t="str">
        <x:v>Exact WS RATES.pdf name</x:v>
      </x:c>
      <x:c r="AG1379" s="147" t="str">
        <x:v>Exact WS RATES.pdf category</x:v>
      </x:c>
      <x:c r="AH1379" s="139" t="str">
        <x:v>WS-RATES:39:11</x:v>
      </x:c>
      <x:c r="AI1379" s="146"/>
      <x:c r="AJ1379" s="146"/>
      <x:c r="AK1379" s="146"/>
      <x:c r="AL1379" s="146"/>
      <x:c r="AM1379" s="146"/>
      <x:c r="AN1379" s="147" t="str"/>
    </x:row>
    <x:row r="1380">
      <x:c r="A1380" s="139" t="str">
        <x:v>RS-001379</x:v>
      </x:c>
      <x:c r="B1380" s="147" t="str">
        <x:v>COLOUR PAPER SINGLE COLOUR</x:v>
      </x:c>
      <x:c r="C1380" s="139" t="str">
        <x:v>COLOUR PAPER</x:v>
      </x:c>
      <x:c r="D1380" s="139" t="str">
        <x:v>Both</x:v>
      </x:c>
      <x:c r="E1380" s="147" t="str">
        <x:v>From initial classified workbook</x:v>
      </x:c>
      <x:c r="F1380" s="139" t="str">
        <x:v>Piece</x:v>
      </x:c>
      <x:c r="G1380" s="139"/>
      <x:c r="H1380" s="139" t="str">
        <x:v>Not stated</x:v>
      </x:c>
      <x:c r="I1380" s="139" t="str">
        <x:v>PKR</x:v>
      </x:c>
      <x:c r="J1380" s="140" t="n">
        <x:v>310</x:v>
      </x:c>
      <x:c r="K1380" s="140" t="n">
        <x:v>210</x:v>
      </x:c>
      <x:c r="L1380" s="140" t="n">
        <x:v>310</x:v>
      </x:c>
      <x:c r="M1380" s="140" t="n">
        <x:v>210</x:v>
      </x:c>
      <x:c r="N1380" s="141" t="n">
        <x:f>L1380-M1380</x:f>
        <x:v>100</x:v>
      </x:c>
      <x:c r="O1380" s="142" t="n">
        <x:f>IF(L1380&gt;0,N1380/L1380,"")</x:f>
        <x:v>0.3225806451612903</x:v>
      </x:c>
      <x:c r="P1380" s="142" t="n">
        <x:f>IF(M1380&gt;0,N1380/M1380,"")</x:f>
        <x:v>0.47619047619047616</x:v>
      </x:c>
      <x:c r="Q1380" s="141" t="n">
        <x:f>ROUND(L1380*(1+'Assumptions'!$B$7)/'Assumptions'!$B$9,0)*'Assumptions'!$B$9</x:f>
        <x:v>340</x:v>
      </x:c>
      <x:c r="R1380" s="141" t="n">
        <x:f>Q1380-M1380</x:f>
        <x:v>130</x:v>
      </x:c>
      <x:c r="S1380" s="143" t="n">
        <x:f>'Assumptions'!$B$8</x:f>
        <x:v>12</x:v>
      </x:c>
      <x:c r="T1380" s="141" t="n">
        <x:f>N1380*S1380</x:f>
        <x:v>1200</x:v>
      </x:c>
      <x:c r="U1380" s="139" t="str">
        <x:v>Source Valid</x:v>
      </x:c>
      <x:c r="V1380" s="139" t="str">
        <x:v>High</x:v>
      </x:c>
      <x:c r="W1380" s="147" t="str">
        <x:v>Source wholesale and buying prices retained</x:v>
      </x:c>
      <x:c r="X1380" s="139" t="str">
        <x:v>Ready</x:v>
      </x:c>
      <x:c r="Y1380" s="144" t="b">
        <x:v>1</x:v>
      </x:c>
      <x:c r="Z1380" s="139" t="str">
        <x:v>WS RATES.pdf</x:v>
      </x:c>
      <x:c r="AA1380" s="139" t="n">
        <x:v>39</x:v>
      </x:c>
      <x:c r="AB1380" s="139" t="n">
        <x:v>12</x:v>
      </x:c>
      <x:c r="AC1380" s="139" t="str">
        <x:v>COLOUR PAPER SINGLE COL</x:v>
      </x:c>
      <x:c r="AD1380" s="145" t="n">
        <x:v>310</x:v>
      </x:c>
      <x:c r="AE1380" s="147" t="str">
        <x:v>Merged across PDFs — Truncated-name completion</x:v>
      </x:c>
      <x:c r="AF1380" s="147" t="str">
        <x:v>Completed/updated from WS RATES.pdf</x:v>
      </x:c>
      <x:c r="AG1380" s="147" t="str">
        <x:v>Exact WS RATES.pdf category</x:v>
      </x:c>
      <x:c r="AH1380" s="139" t="str">
        <x:v>WS-RATES:39:12</x:v>
      </x:c>
      <x:c r="AI1380" s="146"/>
      <x:c r="AJ1380" s="146"/>
      <x:c r="AK1380" s="146"/>
      <x:c r="AL1380" s="146"/>
      <x:c r="AM1380" s="146"/>
      <x:c r="AN1380" s="147" t="str"/>
    </x:row>
    <x:row r="1381">
      <x:c r="A1381" s="139" t="str">
        <x:v>RS-001380</x:v>
      </x:c>
      <x:c r="B1381" s="147" t="str">
        <x:v>STICKY NOTE YELLOW 3x4</x:v>
      </x:c>
      <x:c r="C1381" s="139" t="str">
        <x:v>CHINA</x:v>
      </x:c>
      <x:c r="D1381" s="139" t="str">
        <x:v>Both</x:v>
      </x:c>
      <x:c r="E1381" s="147" t="str">
        <x:v>From initial classified workbook</x:v>
      </x:c>
      <x:c r="F1381" s="139" t="str">
        <x:v>Piece</x:v>
      </x:c>
      <x:c r="G1381" s="139"/>
      <x:c r="H1381" s="139" t="str">
        <x:v>Not stated</x:v>
      </x:c>
      <x:c r="I1381" s="139" t="str">
        <x:v>PKR</x:v>
      </x:c>
      <x:c r="J1381" s="140" t="n">
        <x:v>90</x:v>
      </x:c>
      <x:c r="K1381" s="140" t="n">
        <x:v>85</x:v>
      </x:c>
      <x:c r="L1381" s="140" t="n">
        <x:v>90</x:v>
      </x:c>
      <x:c r="M1381" s="140" t="n">
        <x:v>85</x:v>
      </x:c>
      <x:c r="N1381" s="141" t="n">
        <x:f>L1381-M1381</x:f>
        <x:v>5</x:v>
      </x:c>
      <x:c r="O1381" s="142" t="n">
        <x:f>IF(L1381&gt;0,N1381/L1381,"")</x:f>
        <x:v>0.05555555555555555</x:v>
      </x:c>
      <x:c r="P1381" s="142" t="n">
        <x:f>IF(M1381&gt;0,N1381/M1381,"")</x:f>
        <x:v>0.058823529411764705</x:v>
      </x:c>
      <x:c r="Q1381" s="141" t="n">
        <x:f>ROUND(L1381*(1+'Assumptions'!$B$7)/'Assumptions'!$B$9,0)*'Assumptions'!$B$9</x:f>
        <x:v>100</x:v>
      </x:c>
      <x:c r="R1381" s="141" t="n">
        <x:f>Q1381-M1381</x:f>
        <x:v>15</x:v>
      </x:c>
      <x:c r="S1381" s="143" t="n">
        <x:f>'Assumptions'!$B$8</x:f>
        <x:v>12</x:v>
      </x:c>
      <x:c r="T1381" s="141" t="n">
        <x:f>N1381*S1381</x:f>
        <x:v>60</x:v>
      </x:c>
      <x:c r="U1381" s="139" t="str">
        <x:v>Source Valid</x:v>
      </x:c>
      <x:c r="V1381" s="139" t="str">
        <x:v>High</x:v>
      </x:c>
      <x:c r="W1381" s="147" t="str">
        <x:v>Source wholesale and buying prices retained</x:v>
      </x:c>
      <x:c r="X1381" s="139" t="str">
        <x:v>Ready</x:v>
      </x:c>
      <x:c r="Y1381" s="144" t="b">
        <x:v>1</x:v>
      </x:c>
      <x:c r="Z1381" s="139" t="str">
        <x:v>WS RATES.pdf</x:v>
      </x:c>
      <x:c r="AA1381" s="139" t="n">
        <x:v>39</x:v>
      </x:c>
      <x:c r="AB1381" s="139" t="n">
        <x:v>13</x:v>
      </x:c>
      <x:c r="AC1381" s="139" t="str">
        <x:v>STICKY NOTE YELLOW 3x4</x:v>
      </x:c>
      <x:c r="AD1381" s="145" t="n">
        <x:v>90</x:v>
      </x:c>
      <x:c r="AE1381" s="147" t="str">
        <x:v>Merged across PDFs — Exact/source-linked match</x:v>
      </x:c>
      <x:c r="AF1381" s="147" t="str">
        <x:v>Exact WS RATES.pdf name</x:v>
      </x:c>
      <x:c r="AG1381" s="147" t="str">
        <x:v>Exact WS RATES.pdf category</x:v>
      </x:c>
      <x:c r="AH1381" s="139" t="str">
        <x:v>WS-RATES:39:13</x:v>
      </x:c>
      <x:c r="AI1381" s="146"/>
      <x:c r="AJ1381" s="146"/>
      <x:c r="AK1381" s="146"/>
      <x:c r="AL1381" s="146"/>
      <x:c r="AM1381" s="146"/>
      <x:c r="AN1381" s="147" t="str"/>
    </x:row>
    <x:row r="1382">
      <x:c r="A1382" s="139" t="str">
        <x:v>RS-001381</x:v>
      </x:c>
      <x:c r="B1382" s="147" t="str">
        <x:v>WOODEN SCALE (B)</x:v>
      </x:c>
      <x:c r="C1382" s="139" t="str">
        <x:v>SCALES</x:v>
      </x:c>
      <x:c r="D1382" s="139" t="str">
        <x:v>Both</x:v>
      </x:c>
      <x:c r="E1382" s="147" t="str">
        <x:v>From initial classified workbook</x:v>
      </x:c>
      <x:c r="F1382" s="139" t="str">
        <x:v>Piece</x:v>
      </x:c>
      <x:c r="G1382" s="139"/>
      <x:c r="H1382" s="139" t="str">
        <x:v>Not stated</x:v>
      </x:c>
      <x:c r="I1382" s="139" t="str">
        <x:v>PKR</x:v>
      </x:c>
      <x:c r="J1382" s="140" t="n">
        <x:v>65</x:v>
      </x:c>
      <x:c r="K1382" s="140" t="n">
        <x:v>55</x:v>
      </x:c>
      <x:c r="L1382" s="140" t="n">
        <x:v>65</x:v>
      </x:c>
      <x:c r="M1382" s="140" t="n">
        <x:v>55</x:v>
      </x:c>
      <x:c r="N1382" s="141" t="n">
        <x:f>L1382-M1382</x:f>
        <x:v>10</x:v>
      </x:c>
      <x:c r="O1382" s="142" t="n">
        <x:f>IF(L1382&gt;0,N1382/L1382,"")</x:f>
        <x:v>0.15384615384615385</x:v>
      </x:c>
      <x:c r="P1382" s="142" t="n">
        <x:f>IF(M1382&gt;0,N1382/M1382,"")</x:f>
        <x:v>0.18181818181818182</x:v>
      </x:c>
      <x:c r="Q1382" s="141" t="n">
        <x:f>ROUND(L1382*(1+'Assumptions'!$B$7)/'Assumptions'!$B$9,0)*'Assumptions'!$B$9</x:f>
        <x:v>70</x:v>
      </x:c>
      <x:c r="R1382" s="141" t="n">
        <x:f>Q1382-M1382</x:f>
        <x:v>15</x:v>
      </x:c>
      <x:c r="S1382" s="143" t="n">
        <x:f>'Assumptions'!$B$8</x:f>
        <x:v>12</x:v>
      </x:c>
      <x:c r="T1382" s="141" t="n">
        <x:f>N1382*S1382</x:f>
        <x:v>120</x:v>
      </x:c>
      <x:c r="U1382" s="139" t="str">
        <x:v>Source Valid</x:v>
      </x:c>
      <x:c r="V1382" s="139" t="str">
        <x:v>High</x:v>
      </x:c>
      <x:c r="W1382" s="147" t="str">
        <x:v>Source wholesale and buying prices retained</x:v>
      </x:c>
      <x:c r="X1382" s="139" t="str">
        <x:v>Ready</x:v>
      </x:c>
      <x:c r="Y1382" s="144" t="b">
        <x:v>1</x:v>
      </x:c>
      <x:c r="Z1382" s="139" t="str">
        <x:v>WS RATES.pdf</x:v>
      </x:c>
      <x:c r="AA1382" s="139" t="n">
        <x:v>39</x:v>
      </x:c>
      <x:c r="AB1382" s="139" t="n">
        <x:v>14</x:v>
      </x:c>
      <x:c r="AC1382" s="139" t="str">
        <x:v>WOODEN SCALE (B)</x:v>
      </x:c>
      <x:c r="AD1382" s="145" t="n">
        <x:v>65</x:v>
      </x:c>
      <x:c r="AE1382" s="147" t="str">
        <x:v>Merged across PDFs — Exact/source-linked match</x:v>
      </x:c>
      <x:c r="AF1382" s="147" t="str">
        <x:v>Exact WS RATES.pdf name</x:v>
      </x:c>
      <x:c r="AG1382" s="147" t="str">
        <x:v>Exact WS RATES.pdf category</x:v>
      </x:c>
      <x:c r="AH1382" s="139" t="str">
        <x:v>WS-RATES:39:14</x:v>
      </x:c>
      <x:c r="AI1382" s="146"/>
      <x:c r="AJ1382" s="146"/>
      <x:c r="AK1382" s="146"/>
      <x:c r="AL1382" s="146"/>
      <x:c r="AM1382" s="146"/>
      <x:c r="AN1382" s="147" t="str"/>
    </x:row>
    <x:row r="1383">
      <x:c r="A1383" s="139" t="str">
        <x:v>RS-001382</x:v>
      </x:c>
      <x:c r="B1383" s="147" t="str">
        <x:v>SILVER CHART</x:v>
      </x:c>
      <x:c r="C1383" s="139" t="str">
        <x:v>CHARTS</x:v>
      </x:c>
      <x:c r="D1383" s="139" t="str">
        <x:v>Both</x:v>
      </x:c>
      <x:c r="E1383" s="147" t="str">
        <x:v>From initial classified workbook</x:v>
      </x:c>
      <x:c r="F1383" s="139" t="str">
        <x:v>Piece</x:v>
      </x:c>
      <x:c r="G1383" s="139"/>
      <x:c r="H1383" s="139" t="str">
        <x:v>Not stated</x:v>
      </x:c>
      <x:c r="I1383" s="139" t="str">
        <x:v>PKR</x:v>
      </x:c>
      <x:c r="J1383" s="140" t="n">
        <x:v>80</x:v>
      </x:c>
      <x:c r="K1383" s="140" t="n">
        <x:v>70</x:v>
      </x:c>
      <x:c r="L1383" s="140" t="n">
        <x:v>80</x:v>
      </x:c>
      <x:c r="M1383" s="140" t="n">
        <x:v>70</x:v>
      </x:c>
      <x:c r="N1383" s="141" t="n">
        <x:f>L1383-M1383</x:f>
        <x:v>10</x:v>
      </x:c>
      <x:c r="O1383" s="142" t="n">
        <x:f>IF(L1383&gt;0,N1383/L1383,"")</x:f>
        <x:v>0.125</x:v>
      </x:c>
      <x:c r="P1383" s="142" t="n">
        <x:f>IF(M1383&gt;0,N1383/M1383,"")</x:f>
        <x:v>0.14285714285714285</x:v>
      </x:c>
      <x:c r="Q1383" s="141" t="n">
        <x:f>ROUND(L1383*(1+'Assumptions'!$B$7)/'Assumptions'!$B$9,0)*'Assumptions'!$B$9</x:f>
        <x:v>90</x:v>
      </x:c>
      <x:c r="R1383" s="141" t="n">
        <x:f>Q1383-M1383</x:f>
        <x:v>20</x:v>
      </x:c>
      <x:c r="S1383" s="143" t="n">
        <x:f>'Assumptions'!$B$8</x:f>
        <x:v>12</x:v>
      </x:c>
      <x:c r="T1383" s="141" t="n">
        <x:f>N1383*S1383</x:f>
        <x:v>120</x:v>
      </x:c>
      <x:c r="U1383" s="139" t="str">
        <x:v>Source Valid</x:v>
      </x:c>
      <x:c r="V1383" s="139" t="str">
        <x:v>High</x:v>
      </x:c>
      <x:c r="W1383" s="147" t="str">
        <x:v>Source wholesale and buying prices retained</x:v>
      </x:c>
      <x:c r="X1383" s="139" t="str">
        <x:v>Ready</x:v>
      </x:c>
      <x:c r="Y1383" s="144" t="b">
        <x:v>1</x:v>
      </x:c>
      <x:c r="Z1383" s="139" t="str">
        <x:v>WS RATES.pdf</x:v>
      </x:c>
      <x:c r="AA1383" s="139" t="n">
        <x:v>39</x:v>
      </x:c>
      <x:c r="AB1383" s="139" t="n">
        <x:v>15</x:v>
      </x:c>
      <x:c r="AC1383" s="139" t="str">
        <x:v>SILVER CHART</x:v>
      </x:c>
      <x:c r="AD1383" s="145" t="n">
        <x:v>80</x:v>
      </x:c>
      <x:c r="AE1383" s="147" t="str">
        <x:v>Merged across PDFs — Exact/source-linked match</x:v>
      </x:c>
      <x:c r="AF1383" s="147" t="str">
        <x:v>Exact WS RATES.pdf name</x:v>
      </x:c>
      <x:c r="AG1383" s="147" t="str">
        <x:v>Exact WS RATES.pdf category</x:v>
      </x:c>
      <x:c r="AH1383" s="139" t="str">
        <x:v>WS-RATES:39:15</x:v>
      </x:c>
      <x:c r="AI1383" s="146"/>
      <x:c r="AJ1383" s="146"/>
      <x:c r="AK1383" s="146"/>
      <x:c r="AL1383" s="146"/>
      <x:c r="AM1383" s="146"/>
      <x:c r="AN1383" s="147" t="str"/>
    </x:row>
    <x:row r="1384">
      <x:c r="A1384" s="139" t="str">
        <x:v>RS-001383</x:v>
      </x:c>
      <x:c r="B1384" s="147" t="str">
        <x:v>WOODEN SCALE (A)</x:v>
      </x:c>
      <x:c r="C1384" s="139" t="str">
        <x:v>SCALES</x:v>
      </x:c>
      <x:c r="D1384" s="139" t="str">
        <x:v>Both</x:v>
      </x:c>
      <x:c r="E1384" s="147" t="str">
        <x:v>From initial classified workbook</x:v>
      </x:c>
      <x:c r="F1384" s="139" t="str">
        <x:v>Piece</x:v>
      </x:c>
      <x:c r="G1384" s="139"/>
      <x:c r="H1384" s="139" t="str">
        <x:v>Not stated</x:v>
      </x:c>
      <x:c r="I1384" s="139" t="str">
        <x:v>PKR</x:v>
      </x:c>
      <x:c r="J1384" s="140" t="n">
        <x:v>90</x:v>
      </x:c>
      <x:c r="K1384" s="140" t="n">
        <x:v>85</x:v>
      </x:c>
      <x:c r="L1384" s="140" t="n">
        <x:v>90</x:v>
      </x:c>
      <x:c r="M1384" s="140" t="n">
        <x:v>85</x:v>
      </x:c>
      <x:c r="N1384" s="141" t="n">
        <x:f>L1384-M1384</x:f>
        <x:v>5</x:v>
      </x:c>
      <x:c r="O1384" s="142" t="n">
        <x:f>IF(L1384&gt;0,N1384/L1384,"")</x:f>
        <x:v>0.05555555555555555</x:v>
      </x:c>
      <x:c r="P1384" s="142" t="n">
        <x:f>IF(M1384&gt;0,N1384/M1384,"")</x:f>
        <x:v>0.058823529411764705</x:v>
      </x:c>
      <x:c r="Q1384" s="141" t="n">
        <x:f>ROUND(L1384*(1+'Assumptions'!$B$7)/'Assumptions'!$B$9,0)*'Assumptions'!$B$9</x:f>
        <x:v>100</x:v>
      </x:c>
      <x:c r="R1384" s="141" t="n">
        <x:f>Q1384-M1384</x:f>
        <x:v>15</x:v>
      </x:c>
      <x:c r="S1384" s="143" t="n">
        <x:f>'Assumptions'!$B$8</x:f>
        <x:v>12</x:v>
      </x:c>
      <x:c r="T1384" s="141" t="n">
        <x:f>N1384*S1384</x:f>
        <x:v>60</x:v>
      </x:c>
      <x:c r="U1384" s="139" t="str">
        <x:v>Source Valid</x:v>
      </x:c>
      <x:c r="V1384" s="139" t="str">
        <x:v>High</x:v>
      </x:c>
      <x:c r="W1384" s="147" t="str">
        <x:v>Source wholesale and buying prices retained</x:v>
      </x:c>
      <x:c r="X1384" s="139" t="str">
        <x:v>Ready</x:v>
      </x:c>
      <x:c r="Y1384" s="144" t="b">
        <x:v>1</x:v>
      </x:c>
      <x:c r="Z1384" s="139" t="str">
        <x:v>WS RATES.pdf</x:v>
      </x:c>
      <x:c r="AA1384" s="139" t="n">
        <x:v>39</x:v>
      </x:c>
      <x:c r="AB1384" s="139" t="n">
        <x:v>16</x:v>
      </x:c>
      <x:c r="AC1384" s="139" t="str">
        <x:v>WOODEN SCALE (A)</x:v>
      </x:c>
      <x:c r="AD1384" s="145" t="n">
        <x:v>90</x:v>
      </x:c>
      <x:c r="AE1384" s="147" t="str">
        <x:v>Merged across PDFs — Exact/source-linked match</x:v>
      </x:c>
      <x:c r="AF1384" s="147" t="str">
        <x:v>Exact WS RATES.pdf name</x:v>
      </x:c>
      <x:c r="AG1384" s="147" t="str">
        <x:v>Exact WS RATES.pdf category</x:v>
      </x:c>
      <x:c r="AH1384" s="139" t="str">
        <x:v>WS-RATES:39:16</x:v>
      </x:c>
      <x:c r="AI1384" s="146"/>
      <x:c r="AJ1384" s="146"/>
      <x:c r="AK1384" s="146"/>
      <x:c r="AL1384" s="146"/>
      <x:c r="AM1384" s="146"/>
      <x:c r="AN1384" s="147" t="str"/>
    </x:row>
    <x:row r="1385">
      <x:c r="A1385" s="139" t="str">
        <x:v>RS-001384</x:v>
      </x:c>
      <x:c r="B1385" s="147" t="str">
        <x:v>STICKY NOTE COLOUR 3x4</x:v>
      </x:c>
      <x:c r="C1385" s="139" t="str">
        <x:v>CHINA</x:v>
      </x:c>
      <x:c r="D1385" s="139" t="str">
        <x:v>Both</x:v>
      </x:c>
      <x:c r="E1385" s="147" t="str">
        <x:v>From initial classified workbook</x:v>
      </x:c>
      <x:c r="F1385" s="139" t="str">
        <x:v>Piece</x:v>
      </x:c>
      <x:c r="G1385" s="139"/>
      <x:c r="H1385" s="139" t="str">
        <x:v>Not stated</x:v>
      </x:c>
      <x:c r="I1385" s="139" t="str">
        <x:v>PKR</x:v>
      </x:c>
      <x:c r="J1385" s="140" t="n">
        <x:v>105</x:v>
      </x:c>
      <x:c r="K1385" s="140" t="n">
        <x:v>97</x:v>
      </x:c>
      <x:c r="L1385" s="140" t="n">
        <x:v>105</x:v>
      </x:c>
      <x:c r="M1385" s="140" t="n">
        <x:v>97</x:v>
      </x:c>
      <x:c r="N1385" s="141" t="n">
        <x:f>L1385-M1385</x:f>
        <x:v>8</x:v>
      </x:c>
      <x:c r="O1385" s="142" t="n">
        <x:f>IF(L1385&gt;0,N1385/L1385,"")</x:f>
        <x:v>0.0761904761904762</x:v>
      </x:c>
      <x:c r="P1385" s="142" t="n">
        <x:f>IF(M1385&gt;0,N1385/M1385,"")</x:f>
        <x:v>0.08247422680412371</x:v>
      </x:c>
      <x:c r="Q1385" s="141" t="n">
        <x:f>ROUND(L1385*(1+'Assumptions'!$B$7)/'Assumptions'!$B$9,0)*'Assumptions'!$B$9</x:f>
        <x:v>115</x:v>
      </x:c>
      <x:c r="R1385" s="141" t="n">
        <x:f>Q1385-M1385</x:f>
        <x:v>18</x:v>
      </x:c>
      <x:c r="S1385" s="143" t="n">
        <x:f>'Assumptions'!$B$8</x:f>
        <x:v>12</x:v>
      </x:c>
      <x:c r="T1385" s="141" t="n">
        <x:f>N1385*S1385</x:f>
        <x:v>96</x:v>
      </x:c>
      <x:c r="U1385" s="139" t="str">
        <x:v>Source Valid</x:v>
      </x:c>
      <x:c r="V1385" s="139" t="str">
        <x:v>High</x:v>
      </x:c>
      <x:c r="W1385" s="147" t="str">
        <x:v>Source wholesale and buying prices retained</x:v>
      </x:c>
      <x:c r="X1385" s="139" t="str">
        <x:v>Ready</x:v>
      </x:c>
      <x:c r="Y1385" s="144" t="b">
        <x:v>1</x:v>
      </x:c>
      <x:c r="Z1385" s="139" t="str">
        <x:v>WS RATES.pdf</x:v>
      </x:c>
      <x:c r="AA1385" s="139" t="n">
        <x:v>39</x:v>
      </x:c>
      <x:c r="AB1385" s="139" t="n">
        <x:v>17</x:v>
      </x:c>
      <x:c r="AC1385" s="139" t="str">
        <x:v>STICKY NOTE COLOUR 3x4</x:v>
      </x:c>
      <x:c r="AD1385" s="145" t="n">
        <x:v>105</x:v>
      </x:c>
      <x:c r="AE1385" s="147" t="str">
        <x:v>Merged across PDFs — Exact/source-linked match</x:v>
      </x:c>
      <x:c r="AF1385" s="147" t="str">
        <x:v>Exact WS RATES.pdf name</x:v>
      </x:c>
      <x:c r="AG1385" s="147" t="str">
        <x:v>Exact WS RATES.pdf category</x:v>
      </x:c>
      <x:c r="AH1385" s="139" t="str">
        <x:v>WS-RATES:39:17</x:v>
      </x:c>
      <x:c r="AI1385" s="146"/>
      <x:c r="AJ1385" s="146"/>
      <x:c r="AK1385" s="146"/>
      <x:c r="AL1385" s="146"/>
      <x:c r="AM1385" s="146"/>
      <x:c r="AN1385" s="147" t="str"/>
    </x:row>
    <x:row r="1386">
      <x:c r="A1386" s="139" t="str">
        <x:v>RS-001385</x:v>
      </x:c>
      <x:c r="B1386" s="147" t="str">
        <x:v>GOLDEN CHART</x:v>
      </x:c>
      <x:c r="C1386" s="139" t="str">
        <x:v>CHARTS</x:v>
      </x:c>
      <x:c r="D1386" s="139" t="str">
        <x:v>Both</x:v>
      </x:c>
      <x:c r="E1386" s="147" t="str">
        <x:v>From initial classified workbook</x:v>
      </x:c>
      <x:c r="F1386" s="139" t="str">
        <x:v>Piece</x:v>
      </x:c>
      <x:c r="G1386" s="139"/>
      <x:c r="H1386" s="139" t="str">
        <x:v>Not stated</x:v>
      </x:c>
      <x:c r="I1386" s="139" t="str">
        <x:v>PKR</x:v>
      </x:c>
      <x:c r="J1386" s="140" t="n">
        <x:v>85</x:v>
      </x:c>
      <x:c r="K1386" s="140" t="n">
        <x:v>75</x:v>
      </x:c>
      <x:c r="L1386" s="140" t="n">
        <x:v>85</x:v>
      </x:c>
      <x:c r="M1386" s="140" t="n">
        <x:v>75</x:v>
      </x:c>
      <x:c r="N1386" s="141" t="n">
        <x:f>L1386-M1386</x:f>
        <x:v>10</x:v>
      </x:c>
      <x:c r="O1386" s="142" t="n">
        <x:f>IF(L1386&gt;0,N1386/L1386,"")</x:f>
        <x:v>0.11764705882352941</x:v>
      </x:c>
      <x:c r="P1386" s="142" t="n">
        <x:f>IF(M1386&gt;0,N1386/M1386,"")</x:f>
        <x:v>0.13333333333333333</x:v>
      </x:c>
      <x:c r="Q1386" s="141" t="n">
        <x:f>ROUND(L1386*(1+'Assumptions'!$B$7)/'Assumptions'!$B$9,0)*'Assumptions'!$B$9</x:f>
        <x:v>95</x:v>
      </x:c>
      <x:c r="R1386" s="141" t="n">
        <x:f>Q1386-M1386</x:f>
        <x:v>20</x:v>
      </x:c>
      <x:c r="S1386" s="143" t="n">
        <x:f>'Assumptions'!$B$8</x:f>
        <x:v>12</x:v>
      </x:c>
      <x:c r="T1386" s="141" t="n">
        <x:f>N1386*S1386</x:f>
        <x:v>120</x:v>
      </x:c>
      <x:c r="U1386" s="139" t="str">
        <x:v>Source Valid</x:v>
      </x:c>
      <x:c r="V1386" s="139" t="str">
        <x:v>High</x:v>
      </x:c>
      <x:c r="W1386" s="147" t="str">
        <x:v>Source wholesale and buying prices retained</x:v>
      </x:c>
      <x:c r="X1386" s="139" t="str">
        <x:v>Ready</x:v>
      </x:c>
      <x:c r="Y1386" s="144" t="b">
        <x:v>1</x:v>
      </x:c>
      <x:c r="Z1386" s="139" t="str">
        <x:v>WS RATES.pdf</x:v>
      </x:c>
      <x:c r="AA1386" s="139" t="n">
        <x:v>39</x:v>
      </x:c>
      <x:c r="AB1386" s="139" t="n">
        <x:v>18</x:v>
      </x:c>
      <x:c r="AC1386" s="139" t="str">
        <x:v>GOLDEN CHART</x:v>
      </x:c>
      <x:c r="AD1386" s="145" t="n">
        <x:v>85</x:v>
      </x:c>
      <x:c r="AE1386" s="147" t="str">
        <x:v>Merged across PDFs — Exact/source-linked match</x:v>
      </x:c>
      <x:c r="AF1386" s="147" t="str">
        <x:v>Exact WS RATES.pdf name</x:v>
      </x:c>
      <x:c r="AG1386" s="147" t="str">
        <x:v>Exact WS RATES.pdf category</x:v>
      </x:c>
      <x:c r="AH1386" s="139" t="str">
        <x:v>WS-RATES:39:18</x:v>
      </x:c>
      <x:c r="AI1386" s="146"/>
      <x:c r="AJ1386" s="146"/>
      <x:c r="AK1386" s="146"/>
      <x:c r="AL1386" s="146"/>
      <x:c r="AM1386" s="146"/>
      <x:c r="AN1386" s="147" t="str"/>
    </x:row>
    <x:row r="1387">
      <x:c r="A1387" s="139" t="str">
        <x:v>RS-001386</x:v>
      </x:c>
      <x:c r="B1387" s="147" t="str">
        <x:v>CHINA WATER COLOUR (1pcs)</x:v>
      </x:c>
      <x:c r="C1387" s="139" t="str">
        <x:v>WATER COLORS</x:v>
      </x:c>
      <x:c r="D1387" s="139" t="str">
        <x:v>Both</x:v>
      </x:c>
      <x:c r="E1387" s="147" t="str">
        <x:v>From initial classified workbook</x:v>
      </x:c>
      <x:c r="F1387" s="139" t="str">
        <x:v>Piece</x:v>
      </x:c>
      <x:c r="G1387" s="139" t="n">
        <x:v>1</x:v>
      </x:c>
      <x:c r="H1387" s="139" t="str">
        <x:v>Parsed from product name</x:v>
      </x:c>
      <x:c r="I1387" s="139" t="str">
        <x:v>PKR</x:v>
      </x:c>
      <x:c r="J1387" s="140" t="n">
        <x:v>31</x:v>
      </x:c>
      <x:c r="K1387" s="140" t="n">
        <x:v>27</x:v>
      </x:c>
      <x:c r="L1387" s="140" t="n">
        <x:v>31</x:v>
      </x:c>
      <x:c r="M1387" s="140" t="n">
        <x:v>27</x:v>
      </x:c>
      <x:c r="N1387" s="141" t="n">
        <x:f>L1387-M1387</x:f>
        <x:v>4</x:v>
      </x:c>
      <x:c r="O1387" s="142" t="n">
        <x:f>IF(L1387&gt;0,N1387/L1387,"")</x:f>
        <x:v>0.12903225806451613</x:v>
      </x:c>
      <x:c r="P1387" s="142" t="n">
        <x:f>IF(M1387&gt;0,N1387/M1387,"")</x:f>
        <x:v>0.14814814814814814</x:v>
      </x:c>
      <x:c r="Q1387" s="141" t="n">
        <x:f>ROUND(L1387*(1+'Assumptions'!$B$7)/'Assumptions'!$B$9,0)*'Assumptions'!$B$9</x:f>
        <x:v>35</x:v>
      </x:c>
      <x:c r="R1387" s="141" t="n">
        <x:f>Q1387-M1387</x:f>
        <x:v>8</x:v>
      </x:c>
      <x:c r="S1387" s="143" t="n">
        <x:f>'Assumptions'!$B$8</x:f>
        <x:v>12</x:v>
      </x:c>
      <x:c r="T1387" s="141" t="n">
        <x:f>N1387*S1387</x:f>
        <x:v>48</x:v>
      </x:c>
      <x:c r="U1387" s="139" t="str">
        <x:v>Source Valid</x:v>
      </x:c>
      <x:c r="V1387" s="139" t="str">
        <x:v>High</x:v>
      </x:c>
      <x:c r="W1387" s="147" t="str">
        <x:v>Source wholesale and buying prices retained</x:v>
      </x:c>
      <x:c r="X1387" s="139" t="str">
        <x:v>Ready</x:v>
      </x:c>
      <x:c r="Y1387" s="144" t="b">
        <x:v>1</x:v>
      </x:c>
      <x:c r="Z1387" s="139" t="str">
        <x:v>WS RATES.pdf</x:v>
      </x:c>
      <x:c r="AA1387" s="139" t="n">
        <x:v>39</x:v>
      </x:c>
      <x:c r="AB1387" s="139" t="n">
        <x:v>19</x:v>
      </x:c>
      <x:c r="AC1387" s="139" t="str">
        <x:v>CHINA WATER COLOUR (1pc</x:v>
      </x:c>
      <x:c r="AD1387" s="145" t="n">
        <x:v>31</x:v>
      </x:c>
      <x:c r="AE1387" s="147" t="str">
        <x:v>Merged across PDFs — Truncated-name completion</x:v>
      </x:c>
      <x:c r="AF1387" s="147" t="str">
        <x:v>Completed/updated from WS RATES.pdf</x:v>
      </x:c>
      <x:c r="AG1387" s="147" t="str">
        <x:v>Exact WS RATES.pdf category</x:v>
      </x:c>
      <x:c r="AH1387" s="139" t="str">
        <x:v>WS-RATES:39:19</x:v>
      </x:c>
      <x:c r="AI1387" s="146"/>
      <x:c r="AJ1387" s="146"/>
      <x:c r="AK1387" s="146"/>
      <x:c r="AL1387" s="146"/>
      <x:c r="AM1387" s="146"/>
      <x:c r="AN1387" s="147" t="str"/>
    </x:row>
    <x:row r="1388">
      <x:c r="A1388" s="139" t="str">
        <x:v>RS-001387</x:v>
      </x:c>
      <x:c r="B1388" s="147" t="str">
        <x:v>SOFT CHART COLOUR 120 G</x:v>
      </x:c>
      <x:c r="C1388" s="139" t="str">
        <x:v>CHARTS</x:v>
      </x:c>
      <x:c r="D1388" s="139" t="str">
        <x:v>Both</x:v>
      </x:c>
      <x:c r="E1388" s="147" t="str">
        <x:v>From initial classified workbook</x:v>
      </x:c>
      <x:c r="F1388" s="139" t="str">
        <x:v>Piece</x:v>
      </x:c>
      <x:c r="G1388" s="139"/>
      <x:c r="H1388" s="139" t="str">
        <x:v>Not stated</x:v>
      </x:c>
      <x:c r="I1388" s="139" t="str">
        <x:v>PKR</x:v>
      </x:c>
      <x:c r="J1388" s="140" t="n">
        <x:v>23</x:v>
      </x:c>
      <x:c r="K1388" s="140" t="n">
        <x:v>20</x:v>
      </x:c>
      <x:c r="L1388" s="140" t="n">
        <x:v>23</x:v>
      </x:c>
      <x:c r="M1388" s="140" t="n">
        <x:v>20</x:v>
      </x:c>
      <x:c r="N1388" s="141" t="n">
        <x:f>L1388-M1388</x:f>
        <x:v>3</x:v>
      </x:c>
      <x:c r="O1388" s="142" t="n">
        <x:f>IF(L1388&gt;0,N1388/L1388,"")</x:f>
        <x:v>0.13043478260869565</x:v>
      </x:c>
      <x:c r="P1388" s="142" t="n">
        <x:f>IF(M1388&gt;0,N1388/M1388,"")</x:f>
        <x:v>0.15</x:v>
      </x:c>
      <x:c r="Q1388" s="141" t="n">
        <x:f>ROUND(L1388*(1+'Assumptions'!$B$7)/'Assumptions'!$B$9,0)*'Assumptions'!$B$9</x:f>
        <x:v>25</x:v>
      </x:c>
      <x:c r="R1388" s="141" t="n">
        <x:f>Q1388-M1388</x:f>
        <x:v>5</x:v>
      </x:c>
      <x:c r="S1388" s="143" t="n">
        <x:f>'Assumptions'!$B$8</x:f>
        <x:v>12</x:v>
      </x:c>
      <x:c r="T1388" s="141" t="n">
        <x:f>N1388*S1388</x:f>
        <x:v>36</x:v>
      </x:c>
      <x:c r="U1388" s="139" t="str">
        <x:v>Source Valid</x:v>
      </x:c>
      <x:c r="V1388" s="139" t="str">
        <x:v>High</x:v>
      </x:c>
      <x:c r="W1388" s="147" t="str">
        <x:v>Source wholesale and buying prices retained</x:v>
      </x:c>
      <x:c r="X1388" s="139" t="str">
        <x:v>Ready</x:v>
      </x:c>
      <x:c r="Y1388" s="144" t="b">
        <x:v>1</x:v>
      </x:c>
      <x:c r="Z1388" s="139" t="str">
        <x:v>WS RATES.pdf</x:v>
      </x:c>
      <x:c r="AA1388" s="139" t="n">
        <x:v>39</x:v>
      </x:c>
      <x:c r="AB1388" s="139" t="n">
        <x:v>20</x:v>
      </x:c>
      <x:c r="AC1388" s="139" t="str">
        <x:v>SOFT CHART COLOUR 120 G</x:v>
      </x:c>
      <x:c r="AD1388" s="145" t="n">
        <x:v>23</x:v>
      </x:c>
      <x:c r="AE1388" s="147" t="str">
        <x:v>Merged across PDFs — Exact/source-linked match</x:v>
      </x:c>
      <x:c r="AF1388" s="147" t="str">
        <x:v>Exact WS RATES.pdf name</x:v>
      </x:c>
      <x:c r="AG1388" s="147" t="str">
        <x:v>Exact WS RATES.pdf category</x:v>
      </x:c>
      <x:c r="AH1388" s="139" t="str">
        <x:v>WS-RATES:39:20</x:v>
      </x:c>
      <x:c r="AI1388" s="146"/>
      <x:c r="AJ1388" s="146"/>
      <x:c r="AK1388" s="146"/>
      <x:c r="AL1388" s="146"/>
      <x:c r="AM1388" s="146"/>
      <x:c r="AN1388" s="147" t="str"/>
    </x:row>
    <x:row r="1389">
      <x:c r="A1389" s="139" t="str">
        <x:v>RS-001388</x:v>
      </x:c>
      <x:c r="B1389" s="147" t="str">
        <x:v>STICKY NOTE 3x4 LIGHT COLOUR</x:v>
      </x:c>
      <x:c r="C1389" s="139" t="str">
        <x:v>CHINA</x:v>
      </x:c>
      <x:c r="D1389" s="139" t="str">
        <x:v>Both</x:v>
      </x:c>
      <x:c r="E1389" s="147" t="str">
        <x:v>From initial classified workbook</x:v>
      </x:c>
      <x:c r="F1389" s="139" t="str">
        <x:v>Piece</x:v>
      </x:c>
      <x:c r="G1389" s="139"/>
      <x:c r="H1389" s="139" t="str">
        <x:v>Not stated</x:v>
      </x:c>
      <x:c r="I1389" s="139" t="str">
        <x:v>PKR</x:v>
      </x:c>
      <x:c r="J1389" s="140" t="n">
        <x:v>75</x:v>
      </x:c>
      <x:c r="K1389" s="140" t="n">
        <x:v>70</x:v>
      </x:c>
      <x:c r="L1389" s="140" t="n">
        <x:v>75</x:v>
      </x:c>
      <x:c r="M1389" s="140" t="n">
        <x:v>70</x:v>
      </x:c>
      <x:c r="N1389" s="141" t="n">
        <x:f>L1389-M1389</x:f>
        <x:v>5</x:v>
      </x:c>
      <x:c r="O1389" s="142" t="n">
        <x:f>IF(L1389&gt;0,N1389/L1389,"")</x:f>
        <x:v>0.06666666666666667</x:v>
      </x:c>
      <x:c r="P1389" s="142" t="n">
        <x:f>IF(M1389&gt;0,N1389/M1389,"")</x:f>
        <x:v>0.07142857142857142</x:v>
      </x:c>
      <x:c r="Q1389" s="141" t="n">
        <x:f>ROUND(L1389*(1+'Assumptions'!$B$7)/'Assumptions'!$B$9,0)*'Assumptions'!$B$9</x:f>
        <x:v>85</x:v>
      </x:c>
      <x:c r="R1389" s="141" t="n">
        <x:f>Q1389-M1389</x:f>
        <x:v>15</x:v>
      </x:c>
      <x:c r="S1389" s="143" t="n">
        <x:f>'Assumptions'!$B$8</x:f>
        <x:v>12</x:v>
      </x:c>
      <x:c r="T1389" s="141" t="n">
        <x:f>N1389*S1389</x:f>
        <x:v>60</x:v>
      </x:c>
      <x:c r="U1389" s="139" t="str">
        <x:v>Source Valid</x:v>
      </x:c>
      <x:c r="V1389" s="139" t="str">
        <x:v>High</x:v>
      </x:c>
      <x:c r="W1389" s="147" t="str">
        <x:v>Source wholesale and buying prices retained</x:v>
      </x:c>
      <x:c r="X1389" s="139" t="str">
        <x:v>Ready</x:v>
      </x:c>
      <x:c r="Y1389" s="144" t="b">
        <x:v>1</x:v>
      </x:c>
      <x:c r="Z1389" s="139" t="str">
        <x:v>WS RATES.pdf</x:v>
      </x:c>
      <x:c r="AA1389" s="139" t="n">
        <x:v>39</x:v>
      </x:c>
      <x:c r="AB1389" s="139" t="n">
        <x:v>21</x:v>
      </x:c>
      <x:c r="AC1389" s="139" t="str">
        <x:v>STICKY NOTE 3x4 LIGHT CO</x:v>
      </x:c>
      <x:c r="AD1389" s="145" t="n">
        <x:v>75</x:v>
      </x:c>
      <x:c r="AE1389" s="147" t="str">
        <x:v>Merged across PDFs — Truncated-name completion</x:v>
      </x:c>
      <x:c r="AF1389" s="147" t="str">
        <x:v>Completed/updated from WS RATES.pdf</x:v>
      </x:c>
      <x:c r="AG1389" s="147" t="str">
        <x:v>Exact WS RATES.pdf category</x:v>
      </x:c>
      <x:c r="AH1389" s="139" t="str">
        <x:v>WS-RATES:39:21</x:v>
      </x:c>
      <x:c r="AI1389" s="146"/>
      <x:c r="AJ1389" s="146"/>
      <x:c r="AK1389" s="146"/>
      <x:c r="AL1389" s="146"/>
      <x:c r="AM1389" s="146"/>
      <x:c r="AN1389" s="147" t="str"/>
    </x:row>
    <x:row r="1390">
      <x:c r="A1390" s="139" t="str">
        <x:v>RS-001389</x:v>
      </x:c>
      <x:c r="B1390" s="147" t="str">
        <x:v>PEN CONTAINER SMALL</x:v>
      </x:c>
      <x:c r="C1390" s="139" t="str">
        <x:v>CHINA</x:v>
      </x:c>
      <x:c r="D1390" s="139" t="str">
        <x:v>Both</x:v>
      </x:c>
      <x:c r="E1390" s="147" t="str">
        <x:v>From initial classified workbook</x:v>
      </x:c>
      <x:c r="F1390" s="139" t="str">
        <x:v>Piece</x:v>
      </x:c>
      <x:c r="G1390" s="139"/>
      <x:c r="H1390" s="139" t="str">
        <x:v>Not stated</x:v>
      </x:c>
      <x:c r="I1390" s="139" t="str">
        <x:v>PKR</x:v>
      </x:c>
      <x:c r="J1390" s="140" t="n">
        <x:v>140</x:v>
      </x:c>
      <x:c r="K1390" s="140" t="n">
        <x:v>125</x:v>
      </x:c>
      <x:c r="L1390" s="140" t="n">
        <x:v>140</x:v>
      </x:c>
      <x:c r="M1390" s="140" t="n">
        <x:v>125</x:v>
      </x:c>
      <x:c r="N1390" s="141" t="n">
        <x:f>L1390-M1390</x:f>
        <x:v>15</x:v>
      </x:c>
      <x:c r="O1390" s="142" t="n">
        <x:f>IF(L1390&gt;0,N1390/L1390,"")</x:f>
        <x:v>0.10714285714285714</x:v>
      </x:c>
      <x:c r="P1390" s="142" t="n">
        <x:f>IF(M1390&gt;0,N1390/M1390,"")</x:f>
        <x:v>0.12</x:v>
      </x:c>
      <x:c r="Q1390" s="141" t="n">
        <x:f>ROUND(L1390*(1+'Assumptions'!$B$7)/'Assumptions'!$B$9,0)*'Assumptions'!$B$9</x:f>
        <x:v>155</x:v>
      </x:c>
      <x:c r="R1390" s="141" t="n">
        <x:f>Q1390-M1390</x:f>
        <x:v>30</x:v>
      </x:c>
      <x:c r="S1390" s="143" t="n">
        <x:f>'Assumptions'!$B$8</x:f>
        <x:v>12</x:v>
      </x:c>
      <x:c r="T1390" s="141" t="n">
        <x:f>N1390*S1390</x:f>
        <x:v>180</x:v>
      </x:c>
      <x:c r="U1390" s="139" t="str">
        <x:v>Source Valid</x:v>
      </x:c>
      <x:c r="V1390" s="139" t="str">
        <x:v>High</x:v>
      </x:c>
      <x:c r="W1390" s="147" t="str">
        <x:v>Source wholesale and buying prices retained</x:v>
      </x:c>
      <x:c r="X1390" s="139" t="str">
        <x:v>Ready</x:v>
      </x:c>
      <x:c r="Y1390" s="144" t="b">
        <x:v>1</x:v>
      </x:c>
      <x:c r="Z1390" s="139" t="str">
        <x:v>WS RATES.pdf</x:v>
      </x:c>
      <x:c r="AA1390" s="139" t="n">
        <x:v>39</x:v>
      </x:c>
      <x:c r="AB1390" s="139" t="n">
        <x:v>22</x:v>
      </x:c>
      <x:c r="AC1390" s="139" t="str">
        <x:v>PEN CONTAINER SMALL</x:v>
      </x:c>
      <x:c r="AD1390" s="145" t="n">
        <x:v>140</x:v>
      </x:c>
      <x:c r="AE1390" s="147" t="str">
        <x:v>Merged across PDFs — Exact/source-linked match</x:v>
      </x:c>
      <x:c r="AF1390" s="147" t="str">
        <x:v>Exact WS RATES.pdf name</x:v>
      </x:c>
      <x:c r="AG1390" s="147" t="str">
        <x:v>Exact WS RATES.pdf category</x:v>
      </x:c>
      <x:c r="AH1390" s="139" t="str">
        <x:v>WS-RATES:39:22</x:v>
      </x:c>
      <x:c r="AI1390" s="146"/>
      <x:c r="AJ1390" s="146"/>
      <x:c r="AK1390" s="146"/>
      <x:c r="AL1390" s="146"/>
      <x:c r="AM1390" s="146"/>
      <x:c r="AN1390" s="147" t="str"/>
    </x:row>
    <x:row r="1391">
      <x:c r="A1391" s="139" t="str">
        <x:v>RS-001390</x:v>
      </x:c>
      <x:c r="B1391" s="147" t="str">
        <x:v>TISSUE</x:v>
      </x:c>
      <x:c r="C1391" s="139" t="str">
        <x:v>CHINA</x:v>
      </x:c>
      <x:c r="D1391" s="139" t="str">
        <x:v>Both</x:v>
      </x:c>
      <x:c r="E1391" s="147" t="str">
        <x:v>From initial classified workbook</x:v>
      </x:c>
      <x:c r="F1391" s="139" t="str">
        <x:v>Piece</x:v>
      </x:c>
      <x:c r="G1391" s="139"/>
      <x:c r="H1391" s="139" t="str">
        <x:v>Not stated</x:v>
      </x:c>
      <x:c r="I1391" s="139" t="str">
        <x:v>PKR</x:v>
      </x:c>
      <x:c r="J1391" s="140" t="n">
        <x:v>140</x:v>
      </x:c>
      <x:c r="K1391" s="140" t="n">
        <x:v>125</x:v>
      </x:c>
      <x:c r="L1391" s="140" t="n">
        <x:v>140</x:v>
      </x:c>
      <x:c r="M1391" s="140" t="n">
        <x:v>125</x:v>
      </x:c>
      <x:c r="N1391" s="141" t="n">
        <x:f>L1391-M1391</x:f>
        <x:v>15</x:v>
      </x:c>
      <x:c r="O1391" s="142" t="n">
        <x:f>IF(L1391&gt;0,N1391/L1391,"")</x:f>
        <x:v>0.10714285714285714</x:v>
      </x:c>
      <x:c r="P1391" s="142" t="n">
        <x:f>IF(M1391&gt;0,N1391/M1391,"")</x:f>
        <x:v>0.12</x:v>
      </x:c>
      <x:c r="Q1391" s="141" t="n">
        <x:f>ROUND(L1391*(1+'Assumptions'!$B$7)/'Assumptions'!$B$9,0)*'Assumptions'!$B$9</x:f>
        <x:v>155</x:v>
      </x:c>
      <x:c r="R1391" s="141" t="n">
        <x:f>Q1391-M1391</x:f>
        <x:v>30</x:v>
      </x:c>
      <x:c r="S1391" s="143" t="n">
        <x:f>'Assumptions'!$B$8</x:f>
        <x:v>12</x:v>
      </x:c>
      <x:c r="T1391" s="141" t="n">
        <x:f>N1391*S1391</x:f>
        <x:v>180</x:v>
      </x:c>
      <x:c r="U1391" s="139" t="str">
        <x:v>Source Valid</x:v>
      </x:c>
      <x:c r="V1391" s="139" t="str">
        <x:v>High</x:v>
      </x:c>
      <x:c r="W1391" s="147" t="str">
        <x:v>Source wholesale and buying prices retained</x:v>
      </x:c>
      <x:c r="X1391" s="139" t="str">
        <x:v>Ready</x:v>
      </x:c>
      <x:c r="Y1391" s="144" t="b">
        <x:v>1</x:v>
      </x:c>
      <x:c r="Z1391" s="139" t="str">
        <x:v>WS RATES.pdf</x:v>
      </x:c>
      <x:c r="AA1391" s="139" t="n">
        <x:v>39</x:v>
      </x:c>
      <x:c r="AB1391" s="139" t="n">
        <x:v>23</x:v>
      </x:c>
      <x:c r="AC1391" s="139" t="str">
        <x:v>TISSUE</x:v>
      </x:c>
      <x:c r="AD1391" s="145" t="n">
        <x:v>140</x:v>
      </x:c>
      <x:c r="AE1391" s="147" t="str">
        <x:v>Merged across PDFs — Exact/source-linked match</x:v>
      </x:c>
      <x:c r="AF1391" s="147" t="str">
        <x:v>Exact WS RATES.pdf name</x:v>
      </x:c>
      <x:c r="AG1391" s="147" t="str">
        <x:v>Exact WS RATES.pdf category</x:v>
      </x:c>
      <x:c r="AH1391" s="139" t="str">
        <x:v>WS-RATES:39:23</x:v>
      </x:c>
      <x:c r="AI1391" s="146"/>
      <x:c r="AJ1391" s="146"/>
      <x:c r="AK1391" s="146"/>
      <x:c r="AL1391" s="146"/>
      <x:c r="AM1391" s="146"/>
      <x:c r="AN1391" s="147" t="str"/>
    </x:row>
    <x:row r="1392">
      <x:c r="A1392" s="139" t="str">
        <x:v>RS-001391</x:v>
      </x:c>
      <x:c r="B1392" s="147" t="str">
        <x:v>STICKY NOTE COLOUR CUT</x:v>
      </x:c>
      <x:c r="C1392" s="139" t="str">
        <x:v>CHINA</x:v>
      </x:c>
      <x:c r="D1392" s="139" t="str">
        <x:v>Both</x:v>
      </x:c>
      <x:c r="E1392" s="147" t="str">
        <x:v>From initial classified workbook</x:v>
      </x:c>
      <x:c r="F1392" s="139" t="str">
        <x:v>Piece</x:v>
      </x:c>
      <x:c r="G1392" s="139"/>
      <x:c r="H1392" s="139" t="str">
        <x:v>Not stated</x:v>
      </x:c>
      <x:c r="I1392" s="139" t="str">
        <x:v>PKR</x:v>
      </x:c>
      <x:c r="J1392" s="140" t="n">
        <x:v>65</x:v>
      </x:c>
      <x:c r="K1392" s="140" t="n">
        <x:v>60</x:v>
      </x:c>
      <x:c r="L1392" s="140" t="n">
        <x:v>65</x:v>
      </x:c>
      <x:c r="M1392" s="140" t="n">
        <x:v>60</x:v>
      </x:c>
      <x:c r="N1392" s="141" t="n">
        <x:f>L1392-M1392</x:f>
        <x:v>5</x:v>
      </x:c>
      <x:c r="O1392" s="142" t="n">
        <x:f>IF(L1392&gt;0,N1392/L1392,"")</x:f>
        <x:v>0.07692307692307693</x:v>
      </x:c>
      <x:c r="P1392" s="142" t="n">
        <x:f>IF(M1392&gt;0,N1392/M1392,"")</x:f>
        <x:v>0.08333333333333333</x:v>
      </x:c>
      <x:c r="Q1392" s="141" t="n">
        <x:f>ROUND(L1392*(1+'Assumptions'!$B$7)/'Assumptions'!$B$9,0)*'Assumptions'!$B$9</x:f>
        <x:v>70</x:v>
      </x:c>
      <x:c r="R1392" s="141" t="n">
        <x:f>Q1392-M1392</x:f>
        <x:v>10</x:v>
      </x:c>
      <x:c r="S1392" s="143" t="n">
        <x:f>'Assumptions'!$B$8</x:f>
        <x:v>12</x:v>
      </x:c>
      <x:c r="T1392" s="141" t="n">
        <x:f>N1392*S1392</x:f>
        <x:v>60</x:v>
      </x:c>
      <x:c r="U1392" s="139" t="str">
        <x:v>Source Valid</x:v>
      </x:c>
      <x:c r="V1392" s="139" t="str">
        <x:v>High</x:v>
      </x:c>
      <x:c r="W1392" s="147" t="str">
        <x:v>Source wholesale and buying prices retained</x:v>
      </x:c>
      <x:c r="X1392" s="139" t="str">
        <x:v>Ready</x:v>
      </x:c>
      <x:c r="Y1392" s="144" t="b">
        <x:v>1</x:v>
      </x:c>
      <x:c r="Z1392" s="139" t="str">
        <x:v>WS RATES.pdf</x:v>
      </x:c>
      <x:c r="AA1392" s="139" t="n">
        <x:v>39</x:v>
      </x:c>
      <x:c r="AB1392" s="139" t="n">
        <x:v>24</x:v>
      </x:c>
      <x:c r="AC1392" s="139" t="str">
        <x:v>STICKY NOTE COLOUR CUT</x:v>
      </x:c>
      <x:c r="AD1392" s="145" t="n">
        <x:v>65</x:v>
      </x:c>
      <x:c r="AE1392" s="147" t="str">
        <x:v>Merged across PDFs — Exact/source-linked match</x:v>
      </x:c>
      <x:c r="AF1392" s="147" t="str">
        <x:v>Exact WS RATES.pdf name</x:v>
      </x:c>
      <x:c r="AG1392" s="147" t="str">
        <x:v>Exact WS RATES.pdf category</x:v>
      </x:c>
      <x:c r="AH1392" s="139" t="str">
        <x:v>WS-RATES:39:24</x:v>
      </x:c>
      <x:c r="AI1392" s="146"/>
      <x:c r="AJ1392" s="146"/>
      <x:c r="AK1392" s="146"/>
      <x:c r="AL1392" s="146"/>
      <x:c r="AM1392" s="146"/>
      <x:c r="AN1392" s="147" t="str"/>
    </x:row>
    <x:row r="1393">
      <x:c r="A1393" s="139" t="str">
        <x:v>RS-001392</x:v>
      </x:c>
      <x:c r="B1393" s="147" t="str">
        <x:v>WHITE CHART 180 GRAM</x:v>
      </x:c>
      <x:c r="C1393" s="139" t="str">
        <x:v>CHARTS</x:v>
      </x:c>
      <x:c r="D1393" s="139" t="str">
        <x:v>Both</x:v>
      </x:c>
      <x:c r="E1393" s="147" t="str">
        <x:v>From initial classified workbook</x:v>
      </x:c>
      <x:c r="F1393" s="139" t="str">
        <x:v>Piece</x:v>
      </x:c>
      <x:c r="G1393" s="139"/>
      <x:c r="H1393" s="139" t="str">
        <x:v>Not stated</x:v>
      </x:c>
      <x:c r="I1393" s="139" t="str">
        <x:v>PKR</x:v>
      </x:c>
      <x:c r="J1393" s="140" t="n">
        <x:v>33</x:v>
      </x:c>
      <x:c r="K1393" s="140" t="n">
        <x:v>30</x:v>
      </x:c>
      <x:c r="L1393" s="140" t="n">
        <x:v>33</x:v>
      </x:c>
      <x:c r="M1393" s="140" t="n">
        <x:v>30</x:v>
      </x:c>
      <x:c r="N1393" s="141" t="n">
        <x:f>L1393-M1393</x:f>
        <x:v>3</x:v>
      </x:c>
      <x:c r="O1393" s="142" t="n">
        <x:f>IF(L1393&gt;0,N1393/L1393,"")</x:f>
        <x:v>0.09090909090909091</x:v>
      </x:c>
      <x:c r="P1393" s="142" t="n">
        <x:f>IF(M1393&gt;0,N1393/M1393,"")</x:f>
        <x:v>0.1</x:v>
      </x:c>
      <x:c r="Q1393" s="141" t="n">
        <x:f>ROUND(L1393*(1+'Assumptions'!$B$7)/'Assumptions'!$B$9,0)*'Assumptions'!$B$9</x:f>
        <x:v>35</x:v>
      </x:c>
      <x:c r="R1393" s="141" t="n">
        <x:f>Q1393-M1393</x:f>
        <x:v>5</x:v>
      </x:c>
      <x:c r="S1393" s="143" t="n">
        <x:f>'Assumptions'!$B$8</x:f>
        <x:v>12</x:v>
      </x:c>
      <x:c r="T1393" s="141" t="n">
        <x:f>N1393*S1393</x:f>
        <x:v>36</x:v>
      </x:c>
      <x:c r="U1393" s="139" t="str">
        <x:v>Source Valid</x:v>
      </x:c>
      <x:c r="V1393" s="139" t="str">
        <x:v>High</x:v>
      </x:c>
      <x:c r="W1393" s="147" t="str">
        <x:v>Source wholesale and buying prices retained</x:v>
      </x:c>
      <x:c r="X1393" s="139" t="str">
        <x:v>Ready</x:v>
      </x:c>
      <x:c r="Y1393" s="144" t="b">
        <x:v>1</x:v>
      </x:c>
      <x:c r="Z1393" s="139" t="str">
        <x:v>WS RATES.pdf</x:v>
      </x:c>
      <x:c r="AA1393" s="139" t="n">
        <x:v>39</x:v>
      </x:c>
      <x:c r="AB1393" s="139" t="n">
        <x:v>25</x:v>
      </x:c>
      <x:c r="AC1393" s="139" t="str">
        <x:v>WHITE CHART 180 GRAM</x:v>
      </x:c>
      <x:c r="AD1393" s="145" t="n">
        <x:v>33</x:v>
      </x:c>
      <x:c r="AE1393" s="147" t="str">
        <x:v>Merged across PDFs — Exact/source-linked match</x:v>
      </x:c>
      <x:c r="AF1393" s="147" t="str">
        <x:v>Exact WS RATES.pdf name</x:v>
      </x:c>
      <x:c r="AG1393" s="147" t="str">
        <x:v>Exact WS RATES.pdf category</x:v>
      </x:c>
      <x:c r="AH1393" s="139" t="str">
        <x:v>WS-RATES:39:25</x:v>
      </x:c>
      <x:c r="AI1393" s="146"/>
      <x:c r="AJ1393" s="146"/>
      <x:c r="AK1393" s="146"/>
      <x:c r="AL1393" s="146"/>
      <x:c r="AM1393" s="146"/>
      <x:c r="AN1393" s="147" t="str"/>
    </x:row>
    <x:row r="1394">
      <x:c r="A1394" s="139" t="str">
        <x:v>RS-001393</x:v>
      </x:c>
      <x:c r="B1394" s="147" t="str">
        <x:v>HAND GRIP ADJUSTABLE (COUNT</x:v>
      </x:c>
      <x:c r="C1394" s="139" t="str">
        <x:v>HAND GRIP</x:v>
      </x:c>
      <x:c r="D1394" s="139" t="str">
        <x:v>Both</x:v>
      </x:c>
      <x:c r="E1394" s="147" t="str">
        <x:v>From initial classified workbook</x:v>
      </x:c>
      <x:c r="F1394" s="139" t="str">
        <x:v>Piece</x:v>
      </x:c>
      <x:c r="G1394" s="139"/>
      <x:c r="H1394" s="139" t="str">
        <x:v>Not stated</x:v>
      </x:c>
      <x:c r="I1394" s="139" t="str">
        <x:v>PKR</x:v>
      </x:c>
      <x:c r="J1394" s="140" t="n">
        <x:v>420</x:v>
      </x:c>
      <x:c r="K1394" s="140" t="n">
        <x:v>380</x:v>
      </x:c>
      <x:c r="L1394" s="140" t="n">
        <x:v>420</x:v>
      </x:c>
      <x:c r="M1394" s="140" t="n">
        <x:v>380</x:v>
      </x:c>
      <x:c r="N1394" s="141" t="n">
        <x:f>L1394-M1394</x:f>
        <x:v>40</x:v>
      </x:c>
      <x:c r="O1394" s="142" t="n">
        <x:f>IF(L1394&gt;0,N1394/L1394,"")</x:f>
        <x:v>0.09523809523809523</x:v>
      </x:c>
      <x:c r="P1394" s="142" t="n">
        <x:f>IF(M1394&gt;0,N1394/M1394,"")</x:f>
        <x:v>0.10526315789473684</x:v>
      </x:c>
      <x:c r="Q1394" s="141" t="n">
        <x:f>ROUND(L1394*(1+'Assumptions'!$B$7)/'Assumptions'!$B$9,0)*'Assumptions'!$B$9</x:f>
        <x:v>460</x:v>
      </x:c>
      <x:c r="R1394" s="141" t="n">
        <x:f>Q1394-M1394</x:f>
        <x:v>80</x:v>
      </x:c>
      <x:c r="S1394" s="143" t="n">
        <x:f>'Assumptions'!$B$8</x:f>
        <x:v>12</x:v>
      </x:c>
      <x:c r="T1394" s="141" t="n">
        <x:f>N1394*S1394</x:f>
        <x:v>480</x:v>
      </x:c>
      <x:c r="U1394" s="139" t="str">
        <x:v>Source Valid</x:v>
      </x:c>
      <x:c r="V1394" s="139" t="str">
        <x:v>High</x:v>
      </x:c>
      <x:c r="W1394" s="147" t="str">
        <x:v>Source wholesale and buying prices retained</x:v>
      </x:c>
      <x:c r="X1394" s="139" t="str">
        <x:v>Ready</x:v>
      </x:c>
      <x:c r="Y1394" s="144" t="b">
        <x:v>1</x:v>
      </x:c>
      <x:c r="Z1394" s="139" t="str">
        <x:v>WS RATES.pdf</x:v>
      </x:c>
      <x:c r="AA1394" s="139" t="n">
        <x:v>39</x:v>
      </x:c>
      <x:c r="AB1394" s="139" t="n">
        <x:v>26</x:v>
      </x:c>
      <x:c r="AC1394" s="139" t="str">
        <x:v>HAND GRIP ADJUSTABLE (C</x:v>
      </x:c>
      <x:c r="AD1394" s="145" t="n">
        <x:v>420</x:v>
      </x:c>
      <x:c r="AE1394" s="147" t="str">
        <x:v>Merged across PDFs — Truncated-name completion</x:v>
      </x:c>
      <x:c r="AF1394" s="147" t="str">
        <x:v>Completed/updated from WS RATES.pdf</x:v>
      </x:c>
      <x:c r="AG1394" s="147" t="str">
        <x:v>Exact WS RATES.pdf category</x:v>
      </x:c>
      <x:c r="AH1394" s="139" t="str">
        <x:v>WS-RATES:39:26</x:v>
      </x:c>
      <x:c r="AI1394" s="146"/>
      <x:c r="AJ1394" s="146"/>
      <x:c r="AK1394" s="146"/>
      <x:c r="AL1394" s="146"/>
      <x:c r="AM1394" s="146"/>
      <x:c r="AN1394" s="147" t="str"/>
    </x:row>
    <x:row r="1395">
      <x:c r="A1395" s="139" t="str">
        <x:v>RS-001394</x:v>
      </x:c>
      <x:c r="B1395" s="147" t="str">
        <x:v>HAND GRIP PATA GP</x:v>
      </x:c>
      <x:c r="C1395" s="139" t="str">
        <x:v>HAND GRIP</x:v>
      </x:c>
      <x:c r="D1395" s="139" t="str">
        <x:v>Both</x:v>
      </x:c>
      <x:c r="E1395" s="147" t="str">
        <x:v>From initial classified workbook</x:v>
      </x:c>
      <x:c r="F1395" s="139" t="str">
        <x:v>Piece</x:v>
      </x:c>
      <x:c r="G1395" s="139"/>
      <x:c r="H1395" s="139" t="str">
        <x:v>Not stated</x:v>
      </x:c>
      <x:c r="I1395" s="139" t="str">
        <x:v>PKR</x:v>
      </x:c>
      <x:c r="J1395" s="140" t="n">
        <x:v>250</x:v>
      </x:c>
      <x:c r="K1395" s="140" t="n">
        <x:v>220</x:v>
      </x:c>
      <x:c r="L1395" s="140" t="n">
        <x:v>250</x:v>
      </x:c>
      <x:c r="M1395" s="140" t="n">
        <x:v>220</x:v>
      </x:c>
      <x:c r="N1395" s="141" t="n">
        <x:f>L1395-M1395</x:f>
        <x:v>30</x:v>
      </x:c>
      <x:c r="O1395" s="142" t="n">
        <x:f>IF(L1395&gt;0,N1395/L1395,"")</x:f>
        <x:v>0.12</x:v>
      </x:c>
      <x:c r="P1395" s="142" t="n">
        <x:f>IF(M1395&gt;0,N1395/M1395,"")</x:f>
        <x:v>0.13636363636363635</x:v>
      </x:c>
      <x:c r="Q1395" s="141" t="n">
        <x:f>ROUND(L1395*(1+'Assumptions'!$B$7)/'Assumptions'!$B$9,0)*'Assumptions'!$B$9</x:f>
        <x:v>275</x:v>
      </x:c>
      <x:c r="R1395" s="141" t="n">
        <x:f>Q1395-M1395</x:f>
        <x:v>55</x:v>
      </x:c>
      <x:c r="S1395" s="143" t="n">
        <x:f>'Assumptions'!$B$8</x:f>
        <x:v>12</x:v>
      </x:c>
      <x:c r="T1395" s="141" t="n">
        <x:f>N1395*S1395</x:f>
        <x:v>360</x:v>
      </x:c>
      <x:c r="U1395" s="139" t="str">
        <x:v>Source Valid</x:v>
      </x:c>
      <x:c r="V1395" s="139" t="str">
        <x:v>High</x:v>
      </x:c>
      <x:c r="W1395" s="147" t="str">
        <x:v>Source wholesale and buying prices retained</x:v>
      </x:c>
      <x:c r="X1395" s="139" t="str">
        <x:v>Ready</x:v>
      </x:c>
      <x:c r="Y1395" s="144" t="b">
        <x:v>1</x:v>
      </x:c>
      <x:c r="Z1395" s="139" t="str">
        <x:v>WS RATES.pdf</x:v>
      </x:c>
      <x:c r="AA1395" s="139" t="n">
        <x:v>39</x:v>
      </x:c>
      <x:c r="AB1395" s="139" t="n">
        <x:v>27</x:v>
      </x:c>
      <x:c r="AC1395" s="139" t="str">
        <x:v>HAND GRIP PATA GP</x:v>
      </x:c>
      <x:c r="AD1395" s="145" t="n">
        <x:v>250</x:v>
      </x:c>
      <x:c r="AE1395" s="147" t="str">
        <x:v>Merged across PDFs — Exact/source-linked match</x:v>
      </x:c>
      <x:c r="AF1395" s="147" t="str">
        <x:v>Exact WS RATES.pdf name</x:v>
      </x:c>
      <x:c r="AG1395" s="147" t="str">
        <x:v>Exact WS RATES.pdf category</x:v>
      </x:c>
      <x:c r="AH1395" s="139" t="str">
        <x:v>WS-RATES:39:27</x:v>
      </x:c>
      <x:c r="AI1395" s="146"/>
      <x:c r="AJ1395" s="146"/>
      <x:c r="AK1395" s="146"/>
      <x:c r="AL1395" s="146"/>
      <x:c r="AM1395" s="146"/>
      <x:c r="AN1395" s="147" t="str"/>
    </x:row>
    <x:row r="1396">
      <x:c r="A1396" s="139" t="str">
        <x:v>RS-001395</x:v>
      </x:c>
      <x:c r="B1396" s="147" t="str">
        <x:v>WHITE CHART 150 GRAM</x:v>
      </x:c>
      <x:c r="C1396" s="139" t="str">
        <x:v>CHARTS</x:v>
      </x:c>
      <x:c r="D1396" s="139" t="str">
        <x:v>Both</x:v>
      </x:c>
      <x:c r="E1396" s="147" t="str">
        <x:v>From initial classified workbook</x:v>
      </x:c>
      <x:c r="F1396" s="139" t="str">
        <x:v>Piece</x:v>
      </x:c>
      <x:c r="G1396" s="139"/>
      <x:c r="H1396" s="139" t="str">
        <x:v>Not stated</x:v>
      </x:c>
      <x:c r="I1396" s="139" t="str">
        <x:v>PKR</x:v>
      </x:c>
      <x:c r="J1396" s="140" t="n">
        <x:v>27</x:v>
      </x:c>
      <x:c r="K1396" s="140" t="n">
        <x:v>24.5</x:v>
      </x:c>
      <x:c r="L1396" s="140" t="n">
        <x:v>27</x:v>
      </x:c>
      <x:c r="M1396" s="140" t="n">
        <x:v>24.5</x:v>
      </x:c>
      <x:c r="N1396" s="141" t="n">
        <x:f>L1396-M1396</x:f>
        <x:v>2.5</x:v>
      </x:c>
      <x:c r="O1396" s="142" t="n">
        <x:f>IF(L1396&gt;0,N1396/L1396,"")</x:f>
        <x:v>0.09259259259259259</x:v>
      </x:c>
      <x:c r="P1396" s="142" t="n">
        <x:f>IF(M1396&gt;0,N1396/M1396,"")</x:f>
        <x:v>0.10204081632653061</x:v>
      </x:c>
      <x:c r="Q1396" s="141" t="n">
        <x:f>ROUND(L1396*(1+'Assumptions'!$B$7)/'Assumptions'!$B$9,0)*'Assumptions'!$B$9</x:f>
        <x:v>30</x:v>
      </x:c>
      <x:c r="R1396" s="141" t="n">
        <x:f>Q1396-M1396</x:f>
        <x:v>5.5</x:v>
      </x:c>
      <x:c r="S1396" s="143" t="n">
        <x:f>'Assumptions'!$B$8</x:f>
        <x:v>12</x:v>
      </x:c>
      <x:c r="T1396" s="141" t="n">
        <x:f>N1396*S1396</x:f>
        <x:v>30</x:v>
      </x:c>
      <x:c r="U1396" s="139" t="str">
        <x:v>Source Valid</x:v>
      </x:c>
      <x:c r="V1396" s="139" t="str">
        <x:v>High</x:v>
      </x:c>
      <x:c r="W1396" s="147" t="str">
        <x:v>Source wholesale and buying prices retained</x:v>
      </x:c>
      <x:c r="X1396" s="139" t="str">
        <x:v>Ready</x:v>
      </x:c>
      <x:c r="Y1396" s="144" t="b">
        <x:v>1</x:v>
      </x:c>
      <x:c r="Z1396" s="139" t="str">
        <x:v>WS RATES.pdf</x:v>
      </x:c>
      <x:c r="AA1396" s="139" t="n">
        <x:v>39</x:v>
      </x:c>
      <x:c r="AB1396" s="139" t="n">
        <x:v>28</x:v>
      </x:c>
      <x:c r="AC1396" s="139" t="str">
        <x:v>WHITE CHART 150 GRAM</x:v>
      </x:c>
      <x:c r="AD1396" s="145" t="n">
        <x:v>27</x:v>
      </x:c>
      <x:c r="AE1396" s="147" t="str">
        <x:v>Merged across PDFs — Exact/source-linked match</x:v>
      </x:c>
      <x:c r="AF1396" s="147" t="str">
        <x:v>Exact WS RATES.pdf name</x:v>
      </x:c>
      <x:c r="AG1396" s="147" t="str">
        <x:v>Exact WS RATES.pdf category</x:v>
      </x:c>
      <x:c r="AH1396" s="139" t="str">
        <x:v>WS-RATES:39:28</x:v>
      </x:c>
      <x:c r="AI1396" s="146"/>
      <x:c r="AJ1396" s="146"/>
      <x:c r="AK1396" s="146"/>
      <x:c r="AL1396" s="146"/>
      <x:c r="AM1396" s="146"/>
      <x:c r="AN1396" s="147" t="str"/>
    </x:row>
    <x:row r="1397">
      <x:c r="A1397" s="139" t="str">
        <x:v>RS-001396</x:v>
      </x:c>
      <x:c r="B1397" s="147" t="str">
        <x:v>HAND GRIP BOX GP</x:v>
      </x:c>
      <x:c r="C1397" s="139" t="str">
        <x:v>HAND GRIP</x:v>
      </x:c>
      <x:c r="D1397" s="139" t="str">
        <x:v>Both</x:v>
      </x:c>
      <x:c r="E1397" s="147" t="str">
        <x:v>From initial classified workbook</x:v>
      </x:c>
      <x:c r="F1397" s="139" t="str">
        <x:v>Box</x:v>
      </x:c>
      <x:c r="G1397" s="139"/>
      <x:c r="H1397" s="139" t="str">
        <x:v>Not stated</x:v>
      </x:c>
      <x:c r="I1397" s="139" t="str">
        <x:v>PKR</x:v>
      </x:c>
      <x:c r="J1397" s="140" t="n">
        <x:v>240</x:v>
      </x:c>
      <x:c r="K1397" s="140" t="n">
        <x:v>200</x:v>
      </x:c>
      <x:c r="L1397" s="140" t="n">
        <x:v>240</x:v>
      </x:c>
      <x:c r="M1397" s="140" t="n">
        <x:v>200</x:v>
      </x:c>
      <x:c r="N1397" s="141" t="n">
        <x:f>L1397-M1397</x:f>
        <x:v>40</x:v>
      </x:c>
      <x:c r="O1397" s="142" t="n">
        <x:f>IF(L1397&gt;0,N1397/L1397,"")</x:f>
        <x:v>0.16666666666666666</x:v>
      </x:c>
      <x:c r="P1397" s="142" t="n">
        <x:f>IF(M1397&gt;0,N1397/M1397,"")</x:f>
        <x:v>0.2</x:v>
      </x:c>
      <x:c r="Q1397" s="141" t="n">
        <x:f>ROUND(L1397*(1+'Assumptions'!$B$7)/'Assumptions'!$B$9,0)*'Assumptions'!$B$9</x:f>
        <x:v>265</x:v>
      </x:c>
      <x:c r="R1397" s="141" t="n">
        <x:f>Q1397-M1397</x:f>
        <x:v>65</x:v>
      </x:c>
      <x:c r="S1397" s="143" t="n">
        <x:f>'Assumptions'!$B$8</x:f>
        <x:v>12</x:v>
      </x:c>
      <x:c r="T1397" s="141" t="n">
        <x:f>N1397*S1397</x:f>
        <x:v>480</x:v>
      </x:c>
      <x:c r="U1397" s="139" t="str">
        <x:v>Source Valid</x:v>
      </x:c>
      <x:c r="V1397" s="139" t="str">
        <x:v>High</x:v>
      </x:c>
      <x:c r="W1397" s="147" t="str">
        <x:v>Source wholesale and buying prices retained</x:v>
      </x:c>
      <x:c r="X1397" s="139" t="str">
        <x:v>Ready</x:v>
      </x:c>
      <x:c r="Y1397" s="144" t="b">
        <x:v>1</x:v>
      </x:c>
      <x:c r="Z1397" s="139" t="str">
        <x:v>WS RATES.pdf</x:v>
      </x:c>
      <x:c r="AA1397" s="139" t="n">
        <x:v>39</x:v>
      </x:c>
      <x:c r="AB1397" s="139" t="n">
        <x:v>29</x:v>
      </x:c>
      <x:c r="AC1397" s="139" t="str">
        <x:v>HAND GRIP BOX GP</x:v>
      </x:c>
      <x:c r="AD1397" s="145" t="n">
        <x:v>240</x:v>
      </x:c>
      <x:c r="AE1397" s="147" t="str">
        <x:v>Merged across PDFs — Exact/source-linked match</x:v>
      </x:c>
      <x:c r="AF1397" s="147" t="str">
        <x:v>Exact WS RATES.pdf name</x:v>
      </x:c>
      <x:c r="AG1397" s="147" t="str">
        <x:v>Exact WS RATES.pdf category</x:v>
      </x:c>
      <x:c r="AH1397" s="139" t="str">
        <x:v>WS-RATES:39:29</x:v>
      </x:c>
      <x:c r="AI1397" s="146"/>
      <x:c r="AJ1397" s="146"/>
      <x:c r="AK1397" s="146"/>
      <x:c r="AL1397" s="146"/>
      <x:c r="AM1397" s="146"/>
      <x:c r="AN1397" s="147" t="str"/>
    </x:row>
    <x:row r="1398">
      <x:c r="A1398" s="139" t="str">
        <x:v>RS-001397</x:v>
      </x:c>
      <x:c r="B1398" s="147" t="str">
        <x:v>STICKY NOTE COLOUR 3x3</x:v>
      </x:c>
      <x:c r="C1398" s="139" t="str">
        <x:v>CHINA</x:v>
      </x:c>
      <x:c r="D1398" s="139" t="str">
        <x:v>Both</x:v>
      </x:c>
      <x:c r="E1398" s="147" t="str">
        <x:v>From initial classified workbook</x:v>
      </x:c>
      <x:c r="F1398" s="139" t="str">
        <x:v>Piece</x:v>
      </x:c>
      <x:c r="G1398" s="139"/>
      <x:c r="H1398" s="139" t="str">
        <x:v>Not stated</x:v>
      </x:c>
      <x:c r="I1398" s="139" t="str">
        <x:v>PKR</x:v>
      </x:c>
      <x:c r="J1398" s="140" t="n">
        <x:v>60</x:v>
      </x:c>
      <x:c r="K1398" s="140" t="n">
        <x:v>55</x:v>
      </x:c>
      <x:c r="L1398" s="140" t="n">
        <x:v>60</x:v>
      </x:c>
      <x:c r="M1398" s="140" t="n">
        <x:v>55</x:v>
      </x:c>
      <x:c r="N1398" s="141" t="n">
        <x:f>L1398-M1398</x:f>
        <x:v>5</x:v>
      </x:c>
      <x:c r="O1398" s="142" t="n">
        <x:f>IF(L1398&gt;0,N1398/L1398,"")</x:f>
        <x:v>0.08333333333333333</x:v>
      </x:c>
      <x:c r="P1398" s="142" t="n">
        <x:f>IF(M1398&gt;0,N1398/M1398,"")</x:f>
        <x:v>0.09090909090909091</x:v>
      </x:c>
      <x:c r="Q1398" s="141" t="n">
        <x:f>ROUND(L1398*(1+'Assumptions'!$B$7)/'Assumptions'!$B$9,0)*'Assumptions'!$B$9</x:f>
        <x:v>65</x:v>
      </x:c>
      <x:c r="R1398" s="141" t="n">
        <x:f>Q1398-M1398</x:f>
        <x:v>10</x:v>
      </x:c>
      <x:c r="S1398" s="143" t="n">
        <x:f>'Assumptions'!$B$8</x:f>
        <x:v>12</x:v>
      </x:c>
      <x:c r="T1398" s="141" t="n">
        <x:f>N1398*S1398</x:f>
        <x:v>60</x:v>
      </x:c>
      <x:c r="U1398" s="139" t="str">
        <x:v>Source Valid</x:v>
      </x:c>
      <x:c r="V1398" s="139" t="str">
        <x:v>High</x:v>
      </x:c>
      <x:c r="W1398" s="147" t="str">
        <x:v>Source wholesale and buying prices retained</x:v>
      </x:c>
      <x:c r="X1398" s="139" t="str">
        <x:v>Ready</x:v>
      </x:c>
      <x:c r="Y1398" s="144" t="b">
        <x:v>1</x:v>
      </x:c>
      <x:c r="Z1398" s="139" t="str">
        <x:v>WS RATES.pdf</x:v>
      </x:c>
      <x:c r="AA1398" s="139" t="n">
        <x:v>39</x:v>
      </x:c>
      <x:c r="AB1398" s="139" t="n">
        <x:v>30</x:v>
      </x:c>
      <x:c r="AC1398" s="139" t="str">
        <x:v>STICKY NOTE COLOUR 3x3</x:v>
      </x:c>
      <x:c r="AD1398" s="145" t="n">
        <x:v>60</x:v>
      </x:c>
      <x:c r="AE1398" s="147" t="str">
        <x:v>Merged across PDFs — Exact/source-linked match</x:v>
      </x:c>
      <x:c r="AF1398" s="147" t="str">
        <x:v>Exact WS RATES.pdf name</x:v>
      </x:c>
      <x:c r="AG1398" s="147" t="str">
        <x:v>Exact WS RATES.pdf category</x:v>
      </x:c>
      <x:c r="AH1398" s="139" t="str">
        <x:v>WS-RATES:39:30</x:v>
      </x:c>
      <x:c r="AI1398" s="146"/>
      <x:c r="AJ1398" s="146"/>
      <x:c r="AK1398" s="146"/>
      <x:c r="AL1398" s="146"/>
      <x:c r="AM1398" s="146"/>
      <x:c r="AN1398" s="147" t="str"/>
    </x:row>
    <x:row r="1399">
      <x:c r="A1399" s="139" t="str">
        <x:v>RS-001398</x:v>
      </x:c>
      <x:c r="B1399" s="147" t="str">
        <x:v>HAND GRIP R203</x:v>
      </x:c>
      <x:c r="C1399" s="139" t="str">
        <x:v>HAND GRIP</x:v>
      </x:c>
      <x:c r="D1399" s="139" t="str">
        <x:v>Both</x:v>
      </x:c>
      <x:c r="E1399" s="147" t="str">
        <x:v>From initial classified workbook</x:v>
      </x:c>
      <x:c r="F1399" s="139" t="str">
        <x:v>Piece</x:v>
      </x:c>
      <x:c r="G1399" s="139"/>
      <x:c r="H1399" s="139" t="str">
        <x:v>Not stated</x:v>
      </x:c>
      <x:c r="I1399" s="139" t="str">
        <x:v>PKR</x:v>
      </x:c>
      <x:c r="J1399" s="140" t="n">
        <x:v>270</x:v>
      </x:c>
      <x:c r="K1399" s="140" t="n">
        <x:v>230</x:v>
      </x:c>
      <x:c r="L1399" s="140" t="n">
        <x:v>270</x:v>
      </x:c>
      <x:c r="M1399" s="140" t="n">
        <x:v>230</x:v>
      </x:c>
      <x:c r="N1399" s="141" t="n">
        <x:f>L1399-M1399</x:f>
        <x:v>40</x:v>
      </x:c>
      <x:c r="O1399" s="142" t="n">
        <x:f>IF(L1399&gt;0,N1399/L1399,"")</x:f>
        <x:v>0.14814814814814814</x:v>
      </x:c>
      <x:c r="P1399" s="142" t="n">
        <x:f>IF(M1399&gt;0,N1399/M1399,"")</x:f>
        <x:v>0.17391304347826086</x:v>
      </x:c>
      <x:c r="Q1399" s="141" t="n">
        <x:f>ROUND(L1399*(1+'Assumptions'!$B$7)/'Assumptions'!$B$9,0)*'Assumptions'!$B$9</x:f>
        <x:v>295</x:v>
      </x:c>
      <x:c r="R1399" s="141" t="n">
        <x:f>Q1399-M1399</x:f>
        <x:v>65</x:v>
      </x:c>
      <x:c r="S1399" s="143" t="n">
        <x:f>'Assumptions'!$B$8</x:f>
        <x:v>12</x:v>
      </x:c>
      <x:c r="T1399" s="141" t="n">
        <x:f>N1399*S1399</x:f>
        <x:v>480</x:v>
      </x:c>
      <x:c r="U1399" s="139" t="str">
        <x:v>Source Valid</x:v>
      </x:c>
      <x:c r="V1399" s="139" t="str">
        <x:v>High</x:v>
      </x:c>
      <x:c r="W1399" s="147" t="str">
        <x:v>Source wholesale and buying prices retained</x:v>
      </x:c>
      <x:c r="X1399" s="139" t="str">
        <x:v>Ready</x:v>
      </x:c>
      <x:c r="Y1399" s="144" t="b">
        <x:v>1</x:v>
      </x:c>
      <x:c r="Z1399" s="139" t="str">
        <x:v>WS RATES.pdf</x:v>
      </x:c>
      <x:c r="AA1399" s="139" t="n">
        <x:v>39</x:v>
      </x:c>
      <x:c r="AB1399" s="139" t="n">
        <x:v>31</x:v>
      </x:c>
      <x:c r="AC1399" s="139" t="str">
        <x:v>HAND GRIP R203</x:v>
      </x:c>
      <x:c r="AD1399" s="145" t="n">
        <x:v>270</x:v>
      </x:c>
      <x:c r="AE1399" s="147" t="str">
        <x:v>Merged across PDFs — Exact/source-linked match</x:v>
      </x:c>
      <x:c r="AF1399" s="147" t="str">
        <x:v>Exact WS RATES.pdf name</x:v>
      </x:c>
      <x:c r="AG1399" s="147" t="str">
        <x:v>Exact WS RATES.pdf category</x:v>
      </x:c>
      <x:c r="AH1399" s="139" t="str">
        <x:v>WS-RATES:39:31</x:v>
      </x:c>
      <x:c r="AI1399" s="146"/>
      <x:c r="AJ1399" s="146"/>
      <x:c r="AK1399" s="146"/>
      <x:c r="AL1399" s="146"/>
      <x:c r="AM1399" s="146"/>
      <x:c r="AN1399" s="147" t="str"/>
    </x:row>
    <x:row r="1400">
      <x:c r="A1400" s="139" t="str">
        <x:v>RS-001399</x:v>
      </x:c>
      <x:c r="B1400" s="147" t="str">
        <x:v>WHITE CHART 120 GRAM</x:v>
      </x:c>
      <x:c r="C1400" s="139" t="str">
        <x:v>CHARTS</x:v>
      </x:c>
      <x:c r="D1400" s="139" t="str">
        <x:v>Both</x:v>
      </x:c>
      <x:c r="E1400" s="147" t="str">
        <x:v>From initial classified workbook</x:v>
      </x:c>
      <x:c r="F1400" s="139" t="str">
        <x:v>Piece</x:v>
      </x:c>
      <x:c r="G1400" s="139"/>
      <x:c r="H1400" s="139" t="str">
        <x:v>Not stated</x:v>
      </x:c>
      <x:c r="I1400" s="139" t="str">
        <x:v>PKR</x:v>
      </x:c>
      <x:c r="J1400" s="140" t="n">
        <x:v>23</x:v>
      </x:c>
      <x:c r="K1400" s="140" t="n">
        <x:v>20</x:v>
      </x:c>
      <x:c r="L1400" s="140" t="n">
        <x:v>23</x:v>
      </x:c>
      <x:c r="M1400" s="140" t="n">
        <x:v>20</x:v>
      </x:c>
      <x:c r="N1400" s="141" t="n">
        <x:f>L1400-M1400</x:f>
        <x:v>3</x:v>
      </x:c>
      <x:c r="O1400" s="142" t="n">
        <x:f>IF(L1400&gt;0,N1400/L1400,"")</x:f>
        <x:v>0.13043478260869565</x:v>
      </x:c>
      <x:c r="P1400" s="142" t="n">
        <x:f>IF(M1400&gt;0,N1400/M1400,"")</x:f>
        <x:v>0.15</x:v>
      </x:c>
      <x:c r="Q1400" s="141" t="n">
        <x:f>ROUND(L1400*(1+'Assumptions'!$B$7)/'Assumptions'!$B$9,0)*'Assumptions'!$B$9</x:f>
        <x:v>25</x:v>
      </x:c>
      <x:c r="R1400" s="141" t="n">
        <x:f>Q1400-M1400</x:f>
        <x:v>5</x:v>
      </x:c>
      <x:c r="S1400" s="143" t="n">
        <x:f>'Assumptions'!$B$8</x:f>
        <x:v>12</x:v>
      </x:c>
      <x:c r="T1400" s="141" t="n">
        <x:f>N1400*S1400</x:f>
        <x:v>36</x:v>
      </x:c>
      <x:c r="U1400" s="139" t="str">
        <x:v>Source Valid</x:v>
      </x:c>
      <x:c r="V1400" s="139" t="str">
        <x:v>High</x:v>
      </x:c>
      <x:c r="W1400" s="147" t="str">
        <x:v>Source wholesale and buying prices retained</x:v>
      </x:c>
      <x:c r="X1400" s="139" t="str">
        <x:v>Ready</x:v>
      </x:c>
      <x:c r="Y1400" s="144" t="b">
        <x:v>1</x:v>
      </x:c>
      <x:c r="Z1400" s="139" t="str">
        <x:v>WS RATES.pdf</x:v>
      </x:c>
      <x:c r="AA1400" s="139" t="n">
        <x:v>39</x:v>
      </x:c>
      <x:c r="AB1400" s="139" t="n">
        <x:v>32</x:v>
      </x:c>
      <x:c r="AC1400" s="139" t="str">
        <x:v>WHITE CHART 120 GRAM</x:v>
      </x:c>
      <x:c r="AD1400" s="145" t="n">
        <x:v>23</x:v>
      </x:c>
      <x:c r="AE1400" s="147" t="str">
        <x:v>Merged across PDFs — Exact/source-linked match</x:v>
      </x:c>
      <x:c r="AF1400" s="147" t="str">
        <x:v>Exact WS RATES.pdf name</x:v>
      </x:c>
      <x:c r="AG1400" s="147" t="str">
        <x:v>Exact WS RATES.pdf category</x:v>
      </x:c>
      <x:c r="AH1400" s="139" t="str">
        <x:v>WS-RATES:39:32</x:v>
      </x:c>
      <x:c r="AI1400" s="146"/>
      <x:c r="AJ1400" s="146"/>
      <x:c r="AK1400" s="146"/>
      <x:c r="AL1400" s="146"/>
      <x:c r="AM1400" s="146"/>
      <x:c r="AN1400" s="147" t="str"/>
    </x:row>
    <x:row r="1401">
      <x:c r="A1401" s="139" t="str">
        <x:v>RS-001400</x:v>
      </x:c>
      <x:c r="B1401" s="147" t="str">
        <x:v>JUMPING ROPE HALF FOAM</x:v>
      </x:c>
      <x:c r="C1401" s="139" t="str">
        <x:v>CHINA</x:v>
      </x:c>
      <x:c r="D1401" s="139" t="str">
        <x:v>Both</x:v>
      </x:c>
      <x:c r="E1401" s="147" t="str">
        <x:v>From initial classified workbook</x:v>
      </x:c>
      <x:c r="F1401" s="139" t="str">
        <x:v>Piece</x:v>
      </x:c>
      <x:c r="G1401" s="139"/>
      <x:c r="H1401" s="139" t="str">
        <x:v>Not stated</x:v>
      </x:c>
      <x:c r="I1401" s="139" t="str">
        <x:v>PKR</x:v>
      </x:c>
      <x:c r="J1401" s="140" t="n">
        <x:v>300</x:v>
      </x:c>
      <x:c r="K1401" s="140" t="n">
        <x:v>270</x:v>
      </x:c>
      <x:c r="L1401" s="140" t="n">
        <x:v>300</x:v>
      </x:c>
      <x:c r="M1401" s="140" t="n">
        <x:v>270</x:v>
      </x:c>
      <x:c r="N1401" s="141" t="n">
        <x:f>L1401-M1401</x:f>
        <x:v>30</x:v>
      </x:c>
      <x:c r="O1401" s="142" t="n">
        <x:f>IF(L1401&gt;0,N1401/L1401,"")</x:f>
        <x:v>0.1</x:v>
      </x:c>
      <x:c r="P1401" s="142" t="n">
        <x:f>IF(M1401&gt;0,N1401/M1401,"")</x:f>
        <x:v>0.1111111111111111</x:v>
      </x:c>
      <x:c r="Q1401" s="141" t="n">
        <x:f>ROUND(L1401*(1+'Assumptions'!$B$7)/'Assumptions'!$B$9,0)*'Assumptions'!$B$9</x:f>
        <x:v>330</x:v>
      </x:c>
      <x:c r="R1401" s="141" t="n">
        <x:f>Q1401-M1401</x:f>
        <x:v>60</x:v>
      </x:c>
      <x:c r="S1401" s="143" t="n">
        <x:f>'Assumptions'!$B$8</x:f>
        <x:v>12</x:v>
      </x:c>
      <x:c r="T1401" s="141" t="n">
        <x:f>N1401*S1401</x:f>
        <x:v>360</x:v>
      </x:c>
      <x:c r="U1401" s="139" t="str">
        <x:v>Source Valid</x:v>
      </x:c>
      <x:c r="V1401" s="139" t="str">
        <x:v>High</x:v>
      </x:c>
      <x:c r="W1401" s="147" t="str">
        <x:v>Source wholesale and buying prices retained</x:v>
      </x:c>
      <x:c r="X1401" s="139" t="str">
        <x:v>Ready</x:v>
      </x:c>
      <x:c r="Y1401" s="144" t="b">
        <x:v>1</x:v>
      </x:c>
      <x:c r="Z1401" s="139" t="str">
        <x:v>WS RATES.pdf</x:v>
      </x:c>
      <x:c r="AA1401" s="139" t="n">
        <x:v>39</x:v>
      </x:c>
      <x:c r="AB1401" s="139" t="n">
        <x:v>33</x:v>
      </x:c>
      <x:c r="AC1401" s="139" t="str">
        <x:v>JUMPING ROPE HALF FOAM</x:v>
      </x:c>
      <x:c r="AD1401" s="145" t="n">
        <x:v>300</x:v>
      </x:c>
      <x:c r="AE1401" s="147" t="str">
        <x:v>Merged across PDFs — Exact/source-linked match</x:v>
      </x:c>
      <x:c r="AF1401" s="147" t="str">
        <x:v>Exact WS RATES.pdf name</x:v>
      </x:c>
      <x:c r="AG1401" s="147" t="str">
        <x:v>Exact WS RATES.pdf category</x:v>
      </x:c>
      <x:c r="AH1401" s="139" t="str">
        <x:v>WS-RATES:39:33</x:v>
      </x:c>
      <x:c r="AI1401" s="146"/>
      <x:c r="AJ1401" s="146"/>
      <x:c r="AK1401" s="146"/>
      <x:c r="AL1401" s="146"/>
      <x:c r="AM1401" s="146"/>
      <x:c r="AN1401" s="147" t="str"/>
    </x:row>
    <x:row r="1402">
      <x:c r="A1402" s="139" t="str">
        <x:v>RS-001401</x:v>
      </x:c>
      <x:c r="B1402" s="147" t="str">
        <x:v>STICKY NOTE YELLOW 3x3</x:v>
      </x:c>
      <x:c r="C1402" s="139" t="str">
        <x:v>CHINA</x:v>
      </x:c>
      <x:c r="D1402" s="139" t="str">
        <x:v>Both</x:v>
      </x:c>
      <x:c r="E1402" s="147" t="str">
        <x:v>From initial classified workbook</x:v>
      </x:c>
      <x:c r="F1402" s="139" t="str">
        <x:v>Piece</x:v>
      </x:c>
      <x:c r="G1402" s="139"/>
      <x:c r="H1402" s="139" t="str">
        <x:v>Not stated</x:v>
      </x:c>
      <x:c r="I1402" s="139" t="str">
        <x:v>PKR</x:v>
      </x:c>
      <x:c r="J1402" s="140" t="n">
        <x:v>55</x:v>
      </x:c>
      <x:c r="K1402" s="140" t="n">
        <x:v>50</x:v>
      </x:c>
      <x:c r="L1402" s="140" t="n">
        <x:v>55</x:v>
      </x:c>
      <x:c r="M1402" s="140" t="n">
        <x:v>50</x:v>
      </x:c>
      <x:c r="N1402" s="141" t="n">
        <x:f>L1402-M1402</x:f>
        <x:v>5</x:v>
      </x:c>
      <x:c r="O1402" s="142" t="n">
        <x:f>IF(L1402&gt;0,N1402/L1402,"")</x:f>
        <x:v>0.09090909090909091</x:v>
      </x:c>
      <x:c r="P1402" s="142" t="n">
        <x:f>IF(M1402&gt;0,N1402/M1402,"")</x:f>
        <x:v>0.1</x:v>
      </x:c>
      <x:c r="Q1402" s="141" t="n">
        <x:f>ROUND(L1402*(1+'Assumptions'!$B$7)/'Assumptions'!$B$9,0)*'Assumptions'!$B$9</x:f>
        <x:v>60</x:v>
      </x:c>
      <x:c r="R1402" s="141" t="n">
        <x:f>Q1402-M1402</x:f>
        <x:v>10</x:v>
      </x:c>
      <x:c r="S1402" s="143" t="n">
        <x:f>'Assumptions'!$B$8</x:f>
        <x:v>12</x:v>
      </x:c>
      <x:c r="T1402" s="141" t="n">
        <x:f>N1402*S1402</x:f>
        <x:v>60</x:v>
      </x:c>
      <x:c r="U1402" s="139" t="str">
        <x:v>Source Valid</x:v>
      </x:c>
      <x:c r="V1402" s="139" t="str">
        <x:v>High</x:v>
      </x:c>
      <x:c r="W1402" s="147" t="str">
        <x:v>Source wholesale and buying prices retained</x:v>
      </x:c>
      <x:c r="X1402" s="139" t="str">
        <x:v>Ready</x:v>
      </x:c>
      <x:c r="Y1402" s="144" t="b">
        <x:v>1</x:v>
      </x:c>
      <x:c r="Z1402" s="139" t="str">
        <x:v>WS RATES.pdf</x:v>
      </x:c>
      <x:c r="AA1402" s="139" t="n">
        <x:v>39</x:v>
      </x:c>
      <x:c r="AB1402" s="139" t="n">
        <x:v>34</x:v>
      </x:c>
      <x:c r="AC1402" s="139" t="str">
        <x:v>STICKY NOTE YELLOW 3x3</x:v>
      </x:c>
      <x:c r="AD1402" s="145" t="n">
        <x:v>55</x:v>
      </x:c>
      <x:c r="AE1402" s="147" t="str">
        <x:v>Merged across PDFs — Exact/source-linked match</x:v>
      </x:c>
      <x:c r="AF1402" s="147" t="str">
        <x:v>Exact WS RATES.pdf name</x:v>
      </x:c>
      <x:c r="AG1402" s="147" t="str">
        <x:v>Exact WS RATES.pdf category</x:v>
      </x:c>
      <x:c r="AH1402" s="139" t="str">
        <x:v>WS-RATES:39:34</x:v>
      </x:c>
      <x:c r="AI1402" s="146"/>
      <x:c r="AJ1402" s="146"/>
      <x:c r="AK1402" s="146"/>
      <x:c r="AL1402" s="146"/>
      <x:c r="AM1402" s="146"/>
      <x:c r="AN1402" s="147" t="str"/>
    </x:row>
    <x:row r="1403">
      <x:c r="A1403" s="139" t="str">
        <x:v>RS-001402</x:v>
      </x:c>
      <x:c r="B1403" s="147" t="str">
        <x:v>JUMPING ROPE FULL FOAM</x:v>
      </x:c>
      <x:c r="C1403" s="139" t="str">
        <x:v>CHINA</x:v>
      </x:c>
      <x:c r="D1403" s="139" t="str">
        <x:v>Both</x:v>
      </x:c>
      <x:c r="E1403" s="147" t="str">
        <x:v>From initial classified workbook</x:v>
      </x:c>
      <x:c r="F1403" s="139" t="str">
        <x:v>Piece</x:v>
      </x:c>
      <x:c r="G1403" s="139"/>
      <x:c r="H1403" s="139" t="str">
        <x:v>Not stated</x:v>
      </x:c>
      <x:c r="I1403" s="139" t="str">
        <x:v>PKR</x:v>
      </x:c>
      <x:c r="J1403" s="140" t="n">
        <x:v>330</x:v>
      </x:c>
      <x:c r="K1403" s="140" t="n">
        <x:v>300</x:v>
      </x:c>
      <x:c r="L1403" s="140" t="n">
        <x:v>330</x:v>
      </x:c>
      <x:c r="M1403" s="140" t="n">
        <x:v>300</x:v>
      </x:c>
      <x:c r="N1403" s="141" t="n">
        <x:f>L1403-M1403</x:f>
        <x:v>30</x:v>
      </x:c>
      <x:c r="O1403" s="142" t="n">
        <x:f>IF(L1403&gt;0,N1403/L1403,"")</x:f>
        <x:v>0.09090909090909091</x:v>
      </x:c>
      <x:c r="P1403" s="142" t="n">
        <x:f>IF(M1403&gt;0,N1403/M1403,"")</x:f>
        <x:v>0.1</x:v>
      </x:c>
      <x:c r="Q1403" s="141" t="n">
        <x:f>ROUND(L1403*(1+'Assumptions'!$B$7)/'Assumptions'!$B$9,0)*'Assumptions'!$B$9</x:f>
        <x:v>365</x:v>
      </x:c>
      <x:c r="R1403" s="141" t="n">
        <x:f>Q1403-M1403</x:f>
        <x:v>65</x:v>
      </x:c>
      <x:c r="S1403" s="143" t="n">
        <x:f>'Assumptions'!$B$8</x:f>
        <x:v>12</x:v>
      </x:c>
      <x:c r="T1403" s="141" t="n">
        <x:f>N1403*S1403</x:f>
        <x:v>360</x:v>
      </x:c>
      <x:c r="U1403" s="139" t="str">
        <x:v>Source Valid</x:v>
      </x:c>
      <x:c r="V1403" s="139" t="str">
        <x:v>High</x:v>
      </x:c>
      <x:c r="W1403" s="147" t="str">
        <x:v>Source wholesale and buying prices retained</x:v>
      </x:c>
      <x:c r="X1403" s="139" t="str">
        <x:v>Ready</x:v>
      </x:c>
      <x:c r="Y1403" s="144" t="b">
        <x:v>1</x:v>
      </x:c>
      <x:c r="Z1403" s="139" t="str">
        <x:v>WS RATES.pdf</x:v>
      </x:c>
      <x:c r="AA1403" s="139" t="n">
        <x:v>39</x:v>
      </x:c>
      <x:c r="AB1403" s="139" t="n">
        <x:v>35</x:v>
      </x:c>
      <x:c r="AC1403" s="139" t="str">
        <x:v>JUMPING ROPE FULL FOAM</x:v>
      </x:c>
      <x:c r="AD1403" s="145" t="n">
        <x:v>330</x:v>
      </x:c>
      <x:c r="AE1403" s="147" t="str">
        <x:v>Merged across PDFs — Exact/source-linked match</x:v>
      </x:c>
      <x:c r="AF1403" s="147" t="str">
        <x:v>Exact WS RATES.pdf name</x:v>
      </x:c>
      <x:c r="AG1403" s="147" t="str">
        <x:v>Exact WS RATES.pdf category</x:v>
      </x:c>
      <x:c r="AH1403" s="139" t="str">
        <x:v>WS-RATES:39:35</x:v>
      </x:c>
      <x:c r="AI1403" s="146"/>
      <x:c r="AJ1403" s="146"/>
      <x:c r="AK1403" s="146"/>
      <x:c r="AL1403" s="146"/>
      <x:c r="AM1403" s="146"/>
      <x:c r="AN1403" s="147" t="str"/>
    </x:row>
    <x:row r="1404">
      <x:c r="A1404" s="139" t="str">
        <x:v>RS-001403</x:v>
      </x:c>
      <x:c r="B1404" s="147" t="str">
        <x:v>JUMPING ROPE BEEDS</x:v>
      </x:c>
      <x:c r="C1404" s="139" t="str">
        <x:v>CHINA</x:v>
      </x:c>
      <x:c r="D1404" s="139" t="str">
        <x:v>Both</x:v>
      </x:c>
      <x:c r="E1404" s="147" t="str">
        <x:v>From initial classified workbook</x:v>
      </x:c>
      <x:c r="F1404" s="139" t="str">
        <x:v>Piece</x:v>
      </x:c>
      <x:c r="G1404" s="139"/>
      <x:c r="H1404" s="139" t="str">
        <x:v>Not stated</x:v>
      </x:c>
      <x:c r="I1404" s="139" t="str">
        <x:v>PKR</x:v>
      </x:c>
      <x:c r="J1404" s="140" t="n">
        <x:v>350</x:v>
      </x:c>
      <x:c r="K1404" s="140" t="n">
        <x:v>320</x:v>
      </x:c>
      <x:c r="L1404" s="140" t="n">
        <x:v>350</x:v>
      </x:c>
      <x:c r="M1404" s="140" t="n">
        <x:v>320</x:v>
      </x:c>
      <x:c r="N1404" s="141" t="n">
        <x:f>L1404-M1404</x:f>
        <x:v>30</x:v>
      </x:c>
      <x:c r="O1404" s="142" t="n">
        <x:f>IF(L1404&gt;0,N1404/L1404,"")</x:f>
        <x:v>0.08571428571428572</x:v>
      </x:c>
      <x:c r="P1404" s="142" t="n">
        <x:f>IF(M1404&gt;0,N1404/M1404,"")</x:f>
        <x:v>0.09375</x:v>
      </x:c>
      <x:c r="Q1404" s="141" t="n">
        <x:f>ROUND(L1404*(1+'Assumptions'!$B$7)/'Assumptions'!$B$9,0)*'Assumptions'!$B$9</x:f>
        <x:v>385</x:v>
      </x:c>
      <x:c r="R1404" s="141" t="n">
        <x:f>Q1404-M1404</x:f>
        <x:v>65</x:v>
      </x:c>
      <x:c r="S1404" s="143" t="n">
        <x:f>'Assumptions'!$B$8</x:f>
        <x:v>12</x:v>
      </x:c>
      <x:c r="T1404" s="141" t="n">
        <x:f>N1404*S1404</x:f>
        <x:v>360</x:v>
      </x:c>
      <x:c r="U1404" s="139" t="str">
        <x:v>Source Valid</x:v>
      </x:c>
      <x:c r="V1404" s="139" t="str">
        <x:v>High</x:v>
      </x:c>
      <x:c r="W1404" s="147" t="str">
        <x:v>Source wholesale and buying prices retained</x:v>
      </x:c>
      <x:c r="X1404" s="139" t="str">
        <x:v>Ready</x:v>
      </x:c>
      <x:c r="Y1404" s="144" t="b">
        <x:v>1</x:v>
      </x:c>
      <x:c r="Z1404" s="139" t="str">
        <x:v>WS RATES.pdf</x:v>
      </x:c>
      <x:c r="AA1404" s="139" t="n">
        <x:v>39</x:v>
      </x:c>
      <x:c r="AB1404" s="139" t="n">
        <x:v>36</x:v>
      </x:c>
      <x:c r="AC1404" s="139" t="str">
        <x:v>JUMPING ROPE BEEDS</x:v>
      </x:c>
      <x:c r="AD1404" s="145" t="n">
        <x:v>350</x:v>
      </x:c>
      <x:c r="AE1404" s="147" t="str">
        <x:v>Merged across PDFs — Exact/source-linked match</x:v>
      </x:c>
      <x:c r="AF1404" s="147" t="str">
        <x:v>Exact WS RATES.pdf name</x:v>
      </x:c>
      <x:c r="AG1404" s="147" t="str">
        <x:v>Exact WS RATES.pdf category</x:v>
      </x:c>
      <x:c r="AH1404" s="139" t="str">
        <x:v>WS-RATES:39:36</x:v>
      </x:c>
      <x:c r="AI1404" s="146"/>
      <x:c r="AJ1404" s="146"/>
      <x:c r="AK1404" s="146"/>
      <x:c r="AL1404" s="146"/>
      <x:c r="AM1404" s="146"/>
      <x:c r="AN1404" s="147" t="str"/>
    </x:row>
    <x:row r="1405">
      <x:c r="A1405" s="139" t="str">
        <x:v>RS-001404</x:v>
      </x:c>
      <x:c r="B1405" s="147" t="str">
        <x:v>STICKY NOTE ARROW 5PCS</x:v>
      </x:c>
      <x:c r="C1405" s="139" t="str">
        <x:v>CHINA</x:v>
      </x:c>
      <x:c r="D1405" s="139" t="str">
        <x:v>Wholesale/Bulk</x:v>
      </x:c>
      <x:c r="E1405" s="147" t="str">
        <x:v>From initial classified workbook</x:v>
      </x:c>
      <x:c r="F1405" s="139" t="str">
        <x:v>Pack</x:v>
      </x:c>
      <x:c r="G1405" s="139" t="n">
        <x:v>5</x:v>
      </x:c>
      <x:c r="H1405" s="139" t="str">
        <x:v>Parsed from product name</x:v>
      </x:c>
      <x:c r="I1405" s="139" t="str">
        <x:v>PKR</x:v>
      </x:c>
      <x:c r="J1405" s="140" t="n">
        <x:v>42</x:v>
      </x:c>
      <x:c r="K1405" s="140" t="n">
        <x:v>35</x:v>
      </x:c>
      <x:c r="L1405" s="140" t="n">
        <x:v>42</x:v>
      </x:c>
      <x:c r="M1405" s="140" t="n">
        <x:v>35</x:v>
      </x:c>
      <x:c r="N1405" s="141" t="n">
        <x:f>L1405-M1405</x:f>
        <x:v>7</x:v>
      </x:c>
      <x:c r="O1405" s="142" t="n">
        <x:f>IF(L1405&gt;0,N1405/L1405,"")</x:f>
        <x:v>0.16666666666666666</x:v>
      </x:c>
      <x:c r="P1405" s="142" t="n">
        <x:f>IF(M1405&gt;0,N1405/M1405,"")</x:f>
        <x:v>0.2</x:v>
      </x:c>
      <x:c r="Q1405" s="141" t="n">
        <x:f>ROUND(L1405*(1+'Assumptions'!$B$7)/'Assumptions'!$B$9,0)*'Assumptions'!$B$9</x:f>
        <x:v>45</x:v>
      </x:c>
      <x:c r="R1405" s="141" t="n">
        <x:f>Q1405-M1405</x:f>
        <x:v>10</x:v>
      </x:c>
      <x:c r="S1405" s="143" t="n">
        <x:f>'Assumptions'!$B$8</x:f>
        <x:v>12</x:v>
      </x:c>
      <x:c r="T1405" s="141" t="n">
        <x:f>N1405*S1405</x:f>
        <x:v>84</x:v>
      </x:c>
      <x:c r="U1405" s="139" t="str">
        <x:v>Source Valid</x:v>
      </x:c>
      <x:c r="V1405" s="139" t="str">
        <x:v>High</x:v>
      </x:c>
      <x:c r="W1405" s="147" t="str">
        <x:v>Source wholesale and buying prices retained</x:v>
      </x:c>
      <x:c r="X1405" s="139" t="str">
        <x:v>Ready</x:v>
      </x:c>
      <x:c r="Y1405" s="144" t="b">
        <x:v>1</x:v>
      </x:c>
      <x:c r="Z1405" s="139" t="str">
        <x:v>WS RATES.pdf</x:v>
      </x:c>
      <x:c r="AA1405" s="139" t="n">
        <x:v>39</x:v>
      </x:c>
      <x:c r="AB1405" s="139" t="n">
        <x:v>37</x:v>
      </x:c>
      <x:c r="AC1405" s="139" t="str">
        <x:v>STICKY NOTE ARROW 5PCS</x:v>
      </x:c>
      <x:c r="AD1405" s="145" t="n">
        <x:v>42</x:v>
      </x:c>
      <x:c r="AE1405" s="147" t="str">
        <x:v>Merged across PDFs — Exact/source-linked match</x:v>
      </x:c>
      <x:c r="AF1405" s="147" t="str">
        <x:v>Exact WS RATES.pdf name</x:v>
      </x:c>
      <x:c r="AG1405" s="147" t="str">
        <x:v>Exact WS RATES.pdf category</x:v>
      </x:c>
      <x:c r="AH1405" s="139" t="str">
        <x:v>WS-RATES:39:37</x:v>
      </x:c>
      <x:c r="AI1405" s="146"/>
      <x:c r="AJ1405" s="146"/>
      <x:c r="AK1405" s="146"/>
      <x:c r="AL1405" s="146"/>
      <x:c r="AM1405" s="146"/>
      <x:c r="AN1405" s="147" t="str"/>
    </x:row>
    <x:row r="1406">
      <x:c r="A1406" s="139" t="str">
        <x:v>RS-001405</x:v>
      </x:c>
      <x:c r="B1406" s="147" t="str">
        <x:v>BAT GRIP IMRAN</x:v>
      </x:c>
      <x:c r="C1406" s="139" t="str">
        <x:v>BAT GRIP</x:v>
      </x:c>
      <x:c r="D1406" s="139" t="str">
        <x:v>Both</x:v>
      </x:c>
      <x:c r="E1406" s="147" t="str">
        <x:v>From initial classified workbook</x:v>
      </x:c>
      <x:c r="F1406" s="139" t="str">
        <x:v>Piece</x:v>
      </x:c>
      <x:c r="G1406" s="139"/>
      <x:c r="H1406" s="139" t="str">
        <x:v>Not stated</x:v>
      </x:c>
      <x:c r="I1406" s="139" t="str">
        <x:v>PKR</x:v>
      </x:c>
      <x:c r="J1406" s="140" t="n">
        <x:v>800</x:v>
      </x:c>
      <x:c r="K1406" s="140" t="n">
        <x:v>650</x:v>
      </x:c>
      <x:c r="L1406" s="140" t="n">
        <x:v>800</x:v>
      </x:c>
      <x:c r="M1406" s="140" t="n">
        <x:v>650</x:v>
      </x:c>
      <x:c r="N1406" s="141" t="n">
        <x:f>L1406-M1406</x:f>
        <x:v>150</x:v>
      </x:c>
      <x:c r="O1406" s="142" t="n">
        <x:f>IF(L1406&gt;0,N1406/L1406,"")</x:f>
        <x:v>0.1875</x:v>
      </x:c>
      <x:c r="P1406" s="142" t="n">
        <x:f>IF(M1406&gt;0,N1406/M1406,"")</x:f>
        <x:v>0.23076923076923078</x:v>
      </x:c>
      <x:c r="Q1406" s="141" t="n">
        <x:f>ROUND(L1406*(1+'Assumptions'!$B$7)/'Assumptions'!$B$9,0)*'Assumptions'!$B$9</x:f>
        <x:v>880</x:v>
      </x:c>
      <x:c r="R1406" s="141" t="n">
        <x:f>Q1406-M1406</x:f>
        <x:v>230</x:v>
      </x:c>
      <x:c r="S1406" s="143" t="n">
        <x:f>'Assumptions'!$B$8</x:f>
        <x:v>12</x:v>
      </x:c>
      <x:c r="T1406" s="141" t="n">
        <x:f>N1406*S1406</x:f>
        <x:v>1800</x:v>
      </x:c>
      <x:c r="U1406" s="139" t="str">
        <x:v>Source Valid</x:v>
      </x:c>
      <x:c r="V1406" s="139" t="str">
        <x:v>High</x:v>
      </x:c>
      <x:c r="W1406" s="147" t="str">
        <x:v>Source wholesale and buying prices retained</x:v>
      </x:c>
      <x:c r="X1406" s="139" t="str">
        <x:v>Ready</x:v>
      </x:c>
      <x:c r="Y1406" s="144" t="b">
        <x:v>1</x:v>
      </x:c>
      <x:c r="Z1406" s="139" t="str">
        <x:v>WS RATES.pdf</x:v>
      </x:c>
      <x:c r="AA1406" s="139" t="n">
        <x:v>40</x:v>
      </x:c>
      <x:c r="AB1406" s="139" t="n">
        <x:v>2</x:v>
      </x:c>
      <x:c r="AC1406" s="139" t="str">
        <x:v>BAT GRIP IMRAN</x:v>
      </x:c>
      <x:c r="AD1406" s="145" t="n">
        <x:v>800</x:v>
      </x:c>
      <x:c r="AE1406" s="147" t="str">
        <x:v>Merged across PDFs — Exact/source-linked match</x:v>
      </x:c>
      <x:c r="AF1406" s="147" t="str">
        <x:v>Exact WS RATES.pdf name</x:v>
      </x:c>
      <x:c r="AG1406" s="147" t="str">
        <x:v>Exact WS RATES.pdf category</x:v>
      </x:c>
      <x:c r="AH1406" s="139" t="str">
        <x:v>WS-RATES:40:2</x:v>
      </x:c>
      <x:c r="AI1406" s="146"/>
      <x:c r="AJ1406" s="146"/>
      <x:c r="AK1406" s="146"/>
      <x:c r="AL1406" s="146"/>
      <x:c r="AM1406" s="146"/>
      <x:c r="AN1406" s="147" t="str"/>
    </x:row>
    <x:row r="1407">
      <x:c r="A1407" s="139" t="str">
        <x:v>RS-001406</x:v>
      </x:c>
      <x:c r="B1407" s="147" t="str">
        <x:v>HARD CHART COLOUR</x:v>
      </x:c>
      <x:c r="C1407" s="139" t="str">
        <x:v>CHARTS</x:v>
      </x:c>
      <x:c r="D1407" s="139" t="str">
        <x:v>Both</x:v>
      </x:c>
      <x:c r="E1407" s="147" t="str">
        <x:v>From initial classified workbook</x:v>
      </x:c>
      <x:c r="F1407" s="139" t="str">
        <x:v>Piece</x:v>
      </x:c>
      <x:c r="G1407" s="139"/>
      <x:c r="H1407" s="139" t="str">
        <x:v>Not stated</x:v>
      </x:c>
      <x:c r="I1407" s="139" t="str">
        <x:v>PKR</x:v>
      </x:c>
      <x:c r="J1407" s="140" t="n">
        <x:v>25</x:v>
      </x:c>
      <x:c r="K1407" s="140" t="n">
        <x:v>21.5</x:v>
      </x:c>
      <x:c r="L1407" s="140" t="n">
        <x:v>25</x:v>
      </x:c>
      <x:c r="M1407" s="140" t="n">
        <x:v>21.5</x:v>
      </x:c>
      <x:c r="N1407" s="141" t="n">
        <x:f>L1407-M1407</x:f>
        <x:v>3.5</x:v>
      </x:c>
      <x:c r="O1407" s="142" t="n">
        <x:f>IF(L1407&gt;0,N1407/L1407,"")</x:f>
        <x:v>0.14</x:v>
      </x:c>
      <x:c r="P1407" s="142" t="n">
        <x:f>IF(M1407&gt;0,N1407/M1407,"")</x:f>
        <x:v>0.16279069767441862</x:v>
      </x:c>
      <x:c r="Q1407" s="141" t="n">
        <x:f>ROUND(L1407*(1+'Assumptions'!$B$7)/'Assumptions'!$B$9,0)*'Assumptions'!$B$9</x:f>
        <x:v>30</x:v>
      </x:c>
      <x:c r="R1407" s="141" t="n">
        <x:f>Q1407-M1407</x:f>
        <x:v>8.5</x:v>
      </x:c>
      <x:c r="S1407" s="143" t="n">
        <x:f>'Assumptions'!$B$8</x:f>
        <x:v>12</x:v>
      </x:c>
      <x:c r="T1407" s="141" t="n">
        <x:f>N1407*S1407</x:f>
        <x:v>42</x:v>
      </x:c>
      <x:c r="U1407" s="139" t="str">
        <x:v>Source Valid</x:v>
      </x:c>
      <x:c r="V1407" s="139" t="str">
        <x:v>High</x:v>
      </x:c>
      <x:c r="W1407" s="147" t="str">
        <x:v>Source wholesale and buying prices retained</x:v>
      </x:c>
      <x:c r="X1407" s="139" t="str">
        <x:v>Ready</x:v>
      </x:c>
      <x:c r="Y1407" s="144" t="b">
        <x:v>1</x:v>
      </x:c>
      <x:c r="Z1407" s="139" t="str">
        <x:v>WS RATES.pdf</x:v>
      </x:c>
      <x:c r="AA1407" s="139" t="n">
        <x:v>40</x:v>
      </x:c>
      <x:c r="AB1407" s="139" t="n">
        <x:v>3</x:v>
      </x:c>
      <x:c r="AC1407" s="139" t="str">
        <x:v>HARD CHART COLOUR</x:v>
      </x:c>
      <x:c r="AD1407" s="145" t="n">
        <x:v>25</x:v>
      </x:c>
      <x:c r="AE1407" s="147" t="str">
        <x:v>Merged across PDFs — Exact/source-linked match</x:v>
      </x:c>
      <x:c r="AF1407" s="147" t="str">
        <x:v>Exact WS RATES.pdf name</x:v>
      </x:c>
      <x:c r="AG1407" s="147" t="str">
        <x:v>Exact WS RATES.pdf category</x:v>
      </x:c>
      <x:c r="AH1407" s="139" t="str">
        <x:v>WS-RATES:40:3</x:v>
      </x:c>
      <x:c r="AI1407" s="146"/>
      <x:c r="AJ1407" s="146"/>
      <x:c r="AK1407" s="146"/>
      <x:c r="AL1407" s="146"/>
      <x:c r="AM1407" s="146"/>
      <x:c r="AN1407" s="147" t="str"/>
    </x:row>
    <x:row r="1408">
      <x:c r="A1408" s="139" t="str">
        <x:v>RS-001407</x:v>
      </x:c>
      <x:c r="B1408" s="147" t="str">
        <x:v>BAT GRIP (A)</x:v>
      </x:c>
      <x:c r="C1408" s="139" t="str">
        <x:v>BAT GRIP</x:v>
      </x:c>
      <x:c r="D1408" s="139" t="str">
        <x:v>Both</x:v>
      </x:c>
      <x:c r="E1408" s="147" t="str">
        <x:v>From initial classified workbook</x:v>
      </x:c>
      <x:c r="F1408" s="139" t="str">
        <x:v>Piece</x:v>
      </x:c>
      <x:c r="G1408" s="139"/>
      <x:c r="H1408" s="139" t="str">
        <x:v>Not stated</x:v>
      </x:c>
      <x:c r="I1408" s="139" t="str">
        <x:v>PKR</x:v>
      </x:c>
      <x:c r="J1408" s="140" t="n">
        <x:v>950</x:v>
      </x:c>
      <x:c r="K1408" s="140" t="n">
        <x:v>850</x:v>
      </x:c>
      <x:c r="L1408" s="140" t="n">
        <x:v>950</x:v>
      </x:c>
      <x:c r="M1408" s="140" t="n">
        <x:v>850</x:v>
      </x:c>
      <x:c r="N1408" s="141" t="n">
        <x:f>L1408-M1408</x:f>
        <x:v>100</x:v>
      </x:c>
      <x:c r="O1408" s="142" t="n">
        <x:f>IF(L1408&gt;0,N1408/L1408,"")</x:f>
        <x:v>0.10526315789473684</x:v>
      </x:c>
      <x:c r="P1408" s="142" t="n">
        <x:f>IF(M1408&gt;0,N1408/M1408,"")</x:f>
        <x:v>0.11764705882352941</x:v>
      </x:c>
      <x:c r="Q1408" s="141" t="n">
        <x:f>ROUND(L1408*(1+'Assumptions'!$B$7)/'Assumptions'!$B$9,0)*'Assumptions'!$B$9</x:f>
        <x:v>1045</x:v>
      </x:c>
      <x:c r="R1408" s="141" t="n">
        <x:f>Q1408-M1408</x:f>
        <x:v>195</x:v>
      </x:c>
      <x:c r="S1408" s="143" t="n">
        <x:f>'Assumptions'!$B$8</x:f>
        <x:v>12</x:v>
      </x:c>
      <x:c r="T1408" s="141" t="n">
        <x:f>N1408*S1408</x:f>
        <x:v>1200</x:v>
      </x:c>
      <x:c r="U1408" s="139" t="str">
        <x:v>Source Valid</x:v>
      </x:c>
      <x:c r="V1408" s="139" t="str">
        <x:v>High</x:v>
      </x:c>
      <x:c r="W1408" s="147" t="str">
        <x:v>Source wholesale and buying prices retained</x:v>
      </x:c>
      <x:c r="X1408" s="139" t="str">
        <x:v>Ready</x:v>
      </x:c>
      <x:c r="Y1408" s="144" t="b">
        <x:v>1</x:v>
      </x:c>
      <x:c r="Z1408" s="139" t="str">
        <x:v>WS RATES.pdf</x:v>
      </x:c>
      <x:c r="AA1408" s="139" t="n">
        <x:v>40</x:v>
      </x:c>
      <x:c r="AB1408" s="139" t="n">
        <x:v>4</x:v>
      </x:c>
      <x:c r="AC1408" s="139" t="str">
        <x:v>BAT GRIP (A)</x:v>
      </x:c>
      <x:c r="AD1408" s="145" t="n">
        <x:v>950</x:v>
      </x:c>
      <x:c r="AE1408" s="147" t="str">
        <x:v>Merged across PDFs — Exact/source-linked match</x:v>
      </x:c>
      <x:c r="AF1408" s="147" t="str">
        <x:v>Exact WS RATES.pdf name</x:v>
      </x:c>
      <x:c r="AG1408" s="147" t="str">
        <x:v>Exact WS RATES.pdf category</x:v>
      </x:c>
      <x:c r="AH1408" s="139" t="str">
        <x:v>WS-RATES:40:4</x:v>
      </x:c>
      <x:c r="AI1408" s="146"/>
      <x:c r="AJ1408" s="146"/>
      <x:c r="AK1408" s="146"/>
      <x:c r="AL1408" s="146"/>
      <x:c r="AM1408" s="146"/>
      <x:c r="AN1408" s="147" t="str"/>
    </x:row>
    <x:row r="1409">
      <x:c r="A1409" s="139" t="str">
        <x:v>RS-001408</x:v>
      </x:c>
      <x:c r="B1409" s="147" t="str">
        <x:v>STICKY NOTE ARROW 10PCS</x:v>
      </x:c>
      <x:c r="C1409" s="139" t="str">
        <x:v>CHINA</x:v>
      </x:c>
      <x:c r="D1409" s="139" t="str">
        <x:v>Wholesale/Bulk</x:v>
      </x:c>
      <x:c r="E1409" s="147" t="str">
        <x:v>From initial classified workbook</x:v>
      </x:c>
      <x:c r="F1409" s="139" t="str">
        <x:v>Pack</x:v>
      </x:c>
      <x:c r="G1409" s="139" t="n">
        <x:v>10</x:v>
      </x:c>
      <x:c r="H1409" s="139" t="str">
        <x:v>Parsed from product name</x:v>
      </x:c>
      <x:c r="I1409" s="139" t="str">
        <x:v>PKR</x:v>
      </x:c>
      <x:c r="J1409" s="140" t="n">
        <x:v>75</x:v>
      </x:c>
      <x:c r="K1409" s="140" t="n">
        <x:v>65</x:v>
      </x:c>
      <x:c r="L1409" s="140" t="n">
        <x:v>75</x:v>
      </x:c>
      <x:c r="M1409" s="140" t="n">
        <x:v>65</x:v>
      </x:c>
      <x:c r="N1409" s="141" t="n">
        <x:f>L1409-M1409</x:f>
        <x:v>10</x:v>
      </x:c>
      <x:c r="O1409" s="142" t="n">
        <x:f>IF(L1409&gt;0,N1409/L1409,"")</x:f>
        <x:v>0.13333333333333333</x:v>
      </x:c>
      <x:c r="P1409" s="142" t="n">
        <x:f>IF(M1409&gt;0,N1409/M1409,"")</x:f>
        <x:v>0.15384615384615385</x:v>
      </x:c>
      <x:c r="Q1409" s="141" t="n">
        <x:f>ROUND(L1409*(1+'Assumptions'!$B$7)/'Assumptions'!$B$9,0)*'Assumptions'!$B$9</x:f>
        <x:v>85</x:v>
      </x:c>
      <x:c r="R1409" s="141" t="n">
        <x:f>Q1409-M1409</x:f>
        <x:v>20</x:v>
      </x:c>
      <x:c r="S1409" s="143" t="n">
        <x:f>'Assumptions'!$B$8</x:f>
        <x:v>12</x:v>
      </x:c>
      <x:c r="T1409" s="141" t="n">
        <x:f>N1409*S1409</x:f>
        <x:v>120</x:v>
      </x:c>
      <x:c r="U1409" s="139" t="str">
        <x:v>Source Valid</x:v>
      </x:c>
      <x:c r="V1409" s="139" t="str">
        <x:v>High</x:v>
      </x:c>
      <x:c r="W1409" s="147" t="str">
        <x:v>Source wholesale and buying prices retained</x:v>
      </x:c>
      <x:c r="X1409" s="139" t="str">
        <x:v>Ready</x:v>
      </x:c>
      <x:c r="Y1409" s="144" t="b">
        <x:v>1</x:v>
      </x:c>
      <x:c r="Z1409" s="139" t="str">
        <x:v>WS RATES.pdf</x:v>
      </x:c>
      <x:c r="AA1409" s="139" t="n">
        <x:v>40</x:v>
      </x:c>
      <x:c r="AB1409" s="139" t="n">
        <x:v>5</x:v>
      </x:c>
      <x:c r="AC1409" s="139" t="str">
        <x:v>STICKY NOTE ARROW 10PCS</x:v>
      </x:c>
      <x:c r="AD1409" s="145" t="n">
        <x:v>75</x:v>
      </x:c>
      <x:c r="AE1409" s="147" t="str">
        <x:v>Merged across PDFs — Exact/source-linked match</x:v>
      </x:c>
      <x:c r="AF1409" s="147" t="str">
        <x:v>Exact WS RATES.pdf name</x:v>
      </x:c>
      <x:c r="AG1409" s="147" t="str">
        <x:v>Exact WS RATES.pdf category</x:v>
      </x:c>
      <x:c r="AH1409" s="139" t="str">
        <x:v>WS-RATES:40:5</x:v>
      </x:c>
      <x:c r="AI1409" s="146"/>
      <x:c r="AJ1409" s="146"/>
      <x:c r="AK1409" s="146"/>
      <x:c r="AL1409" s="146"/>
      <x:c r="AM1409" s="146"/>
      <x:c r="AN1409" s="147" t="str"/>
    </x:row>
    <x:row r="1410">
      <x:c r="A1410" s="139" t="str">
        <x:v>RS-001409</x:v>
      </x:c>
      <x:c r="B1410" s="147" t="str">
        <x:v>CUBE CURTAIN</x:v>
      </x:c>
      <x:c r="C1410" s="139" t="str">
        <x:v>DISPLAY</x:v>
      </x:c>
      <x:c r="D1410" s="139" t="str">
        <x:v>Both</x:v>
      </x:c>
      <x:c r="E1410" s="147" t="str">
        <x:v>From initial classified workbook</x:v>
      </x:c>
      <x:c r="F1410" s="139" t="str">
        <x:v>Piece</x:v>
      </x:c>
      <x:c r="G1410" s="139"/>
      <x:c r="H1410" s="139" t="str">
        <x:v>Not stated</x:v>
      </x:c>
      <x:c r="I1410" s="139" t="str">
        <x:v>PKR</x:v>
      </x:c>
      <x:c r="J1410" s="140" t="n">
        <x:v>140</x:v>
      </x:c>
      <x:c r="K1410" s="140" t="n">
        <x:v>100</x:v>
      </x:c>
      <x:c r="L1410" s="140" t="n">
        <x:v>140</x:v>
      </x:c>
      <x:c r="M1410" s="140" t="n">
        <x:v>100</x:v>
      </x:c>
      <x:c r="N1410" s="141" t="n">
        <x:f>L1410-M1410</x:f>
        <x:v>40</x:v>
      </x:c>
      <x:c r="O1410" s="142" t="n">
        <x:f>IF(L1410&gt;0,N1410/L1410,"")</x:f>
        <x:v>0.2857142857142857</x:v>
      </x:c>
      <x:c r="P1410" s="142" t="n">
        <x:f>IF(M1410&gt;0,N1410/M1410,"")</x:f>
        <x:v>0.4</x:v>
      </x:c>
      <x:c r="Q1410" s="141" t="n">
        <x:f>ROUND(L1410*(1+'Assumptions'!$B$7)/'Assumptions'!$B$9,0)*'Assumptions'!$B$9</x:f>
        <x:v>155</x:v>
      </x:c>
      <x:c r="R1410" s="141" t="n">
        <x:f>Q1410-M1410</x:f>
        <x:v>55</x:v>
      </x:c>
      <x:c r="S1410" s="143" t="n">
        <x:f>'Assumptions'!$B$8</x:f>
        <x:v>12</x:v>
      </x:c>
      <x:c r="T1410" s="141" t="n">
        <x:f>N1410*S1410</x:f>
        <x:v>480</x:v>
      </x:c>
      <x:c r="U1410" s="139" t="str">
        <x:v>Source Valid</x:v>
      </x:c>
      <x:c r="V1410" s="139" t="str">
        <x:v>High</x:v>
      </x:c>
      <x:c r="W1410" s="147" t="str">
        <x:v>Source wholesale and buying prices retained</x:v>
      </x:c>
      <x:c r="X1410" s="139" t="str">
        <x:v>Ready</x:v>
      </x:c>
      <x:c r="Y1410" s="144" t="b">
        <x:v>1</x:v>
      </x:c>
      <x:c r="Z1410" s="139" t="str">
        <x:v>WS RATES.pdf</x:v>
      </x:c>
      <x:c r="AA1410" s="139" t="n">
        <x:v>40</x:v>
      </x:c>
      <x:c r="AB1410" s="139" t="n">
        <x:v>6</x:v>
      </x:c>
      <x:c r="AC1410" s="139" t="str">
        <x:v>CUBE CURTAIN</x:v>
      </x:c>
      <x:c r="AD1410" s="145" t="n">
        <x:v>140</x:v>
      </x:c>
      <x:c r="AE1410" s="147" t="str">
        <x:v>Merged across PDFs — Exact/source-linked match</x:v>
      </x:c>
      <x:c r="AF1410" s="147" t="str">
        <x:v>Exact WS RATES.pdf name</x:v>
      </x:c>
      <x:c r="AG1410" s="147" t="str">
        <x:v>Exact WS RATES.pdf category</x:v>
      </x:c>
      <x:c r="AH1410" s="139" t="str">
        <x:v>WS-RATES:40:6</x:v>
      </x:c>
      <x:c r="AI1410" s="146"/>
      <x:c r="AJ1410" s="146"/>
      <x:c r="AK1410" s="146"/>
      <x:c r="AL1410" s="146"/>
      <x:c r="AM1410" s="146"/>
      <x:c r="AN1410" s="147" t="str"/>
    </x:row>
    <x:row r="1411">
      <x:c r="A1411" s="139" t="str">
        <x:v>RS-001410</x:v>
      </x:c>
      <x:c r="B1411" s="147" t="str">
        <x:v>ZIGZAG CURTAIN</x:v>
      </x:c>
      <x:c r="C1411" s="139" t="str">
        <x:v>DISPLAY</x:v>
      </x:c>
      <x:c r="D1411" s="139" t="str">
        <x:v>Both</x:v>
      </x:c>
      <x:c r="E1411" s="147" t="str">
        <x:v>From initial classified workbook</x:v>
      </x:c>
      <x:c r="F1411" s="139" t="str">
        <x:v>Piece</x:v>
      </x:c>
      <x:c r="G1411" s="139"/>
      <x:c r="H1411" s="139" t="str">
        <x:v>Not stated</x:v>
      </x:c>
      <x:c r="I1411" s="139" t="str">
        <x:v>PKR</x:v>
      </x:c>
      <x:c r="J1411" s="140" t="n">
        <x:v>140</x:v>
      </x:c>
      <x:c r="K1411" s="140" t="n">
        <x:v>100</x:v>
      </x:c>
      <x:c r="L1411" s="140" t="n">
        <x:v>140</x:v>
      </x:c>
      <x:c r="M1411" s="140" t="n">
        <x:v>100</x:v>
      </x:c>
      <x:c r="N1411" s="141" t="n">
        <x:f>L1411-M1411</x:f>
        <x:v>40</x:v>
      </x:c>
      <x:c r="O1411" s="142" t="n">
        <x:f>IF(L1411&gt;0,N1411/L1411,"")</x:f>
        <x:v>0.2857142857142857</x:v>
      </x:c>
      <x:c r="P1411" s="142" t="n">
        <x:f>IF(M1411&gt;0,N1411/M1411,"")</x:f>
        <x:v>0.4</x:v>
      </x:c>
      <x:c r="Q1411" s="141" t="n">
        <x:f>ROUND(L1411*(1+'Assumptions'!$B$7)/'Assumptions'!$B$9,0)*'Assumptions'!$B$9</x:f>
        <x:v>155</x:v>
      </x:c>
      <x:c r="R1411" s="141" t="n">
        <x:f>Q1411-M1411</x:f>
        <x:v>55</x:v>
      </x:c>
      <x:c r="S1411" s="143" t="n">
        <x:f>'Assumptions'!$B$8</x:f>
        <x:v>12</x:v>
      </x:c>
      <x:c r="T1411" s="141" t="n">
        <x:f>N1411*S1411</x:f>
        <x:v>480</x:v>
      </x:c>
      <x:c r="U1411" s="139" t="str">
        <x:v>Source Valid</x:v>
      </x:c>
      <x:c r="V1411" s="139" t="str">
        <x:v>High</x:v>
      </x:c>
      <x:c r="W1411" s="147" t="str">
        <x:v>Source wholesale and buying prices retained</x:v>
      </x:c>
      <x:c r="X1411" s="139" t="str">
        <x:v>Ready</x:v>
      </x:c>
      <x:c r="Y1411" s="144" t="b">
        <x:v>1</x:v>
      </x:c>
      <x:c r="Z1411" s="139" t="str">
        <x:v>WS RATES.pdf</x:v>
      </x:c>
      <x:c r="AA1411" s="139" t="n">
        <x:v>40</x:v>
      </x:c>
      <x:c r="AB1411" s="139" t="n">
        <x:v>7</x:v>
      </x:c>
      <x:c r="AC1411" s="139" t="str">
        <x:v>ZIGZAG CURTAIN</x:v>
      </x:c>
      <x:c r="AD1411" s="145" t="n">
        <x:v>140</x:v>
      </x:c>
      <x:c r="AE1411" s="147" t="str">
        <x:v>Merged across PDFs — Exact/source-linked match</x:v>
      </x:c>
      <x:c r="AF1411" s="147" t="str">
        <x:v>Exact WS RATES.pdf name</x:v>
      </x:c>
      <x:c r="AG1411" s="147" t="str">
        <x:v>Exact WS RATES.pdf category</x:v>
      </x:c>
      <x:c r="AH1411" s="139" t="str">
        <x:v>WS-RATES:40:7</x:v>
      </x:c>
      <x:c r="AI1411" s="146"/>
      <x:c r="AJ1411" s="146"/>
      <x:c r="AK1411" s="146"/>
      <x:c r="AL1411" s="146"/>
      <x:c r="AM1411" s="146"/>
      <x:c r="AN1411" s="147" t="str"/>
    </x:row>
    <x:row r="1412">
      <x:c r="A1412" s="139" t="str">
        <x:v>RS-001411</x:v>
      </x:c>
      <x:c r="B1412" s="147" t="str">
        <x:v>BABY BOY DISPLAY</x:v>
      </x:c>
      <x:c r="C1412" s="139" t="str">
        <x:v>DISPLAY</x:v>
      </x:c>
      <x:c r="D1412" s="139" t="str">
        <x:v>Wholesale/Bulk</x:v>
      </x:c>
      <x:c r="E1412" s="147" t="str">
        <x:v>From initial classified workbook</x:v>
      </x:c>
      <x:c r="F1412" s="139" t="str">
        <x:v>Piece</x:v>
      </x:c>
      <x:c r="G1412" s="139"/>
      <x:c r="H1412" s="139" t="str">
        <x:v>Not stated</x:v>
      </x:c>
      <x:c r="I1412" s="139" t="str">
        <x:v>PKR</x:v>
      </x:c>
      <x:c r="J1412" s="140" t="n">
        <x:v>185</x:v>
      </x:c>
      <x:c r="K1412" s="140" t="n">
        <x:v>170</x:v>
      </x:c>
      <x:c r="L1412" s="140" t="n">
        <x:v>185</x:v>
      </x:c>
      <x:c r="M1412" s="140" t="n">
        <x:v>170</x:v>
      </x:c>
      <x:c r="N1412" s="141" t="n">
        <x:f>L1412-M1412</x:f>
        <x:v>15</x:v>
      </x:c>
      <x:c r="O1412" s="142" t="n">
        <x:f>IF(L1412&gt;0,N1412/L1412,"")</x:f>
        <x:v>0.08108108108108109</x:v>
      </x:c>
      <x:c r="P1412" s="142" t="n">
        <x:f>IF(M1412&gt;0,N1412/M1412,"")</x:f>
        <x:v>0.08823529411764706</x:v>
      </x:c>
      <x:c r="Q1412" s="141" t="n">
        <x:f>ROUND(L1412*(1+'Assumptions'!$B$7)/'Assumptions'!$B$9,0)*'Assumptions'!$B$9</x:f>
        <x:v>205</x:v>
      </x:c>
      <x:c r="R1412" s="141" t="n">
        <x:f>Q1412-M1412</x:f>
        <x:v>35</x:v>
      </x:c>
      <x:c r="S1412" s="143" t="n">
        <x:f>'Assumptions'!$B$8</x:f>
        <x:v>12</x:v>
      </x:c>
      <x:c r="T1412" s="141" t="n">
        <x:f>N1412*S1412</x:f>
        <x:v>180</x:v>
      </x:c>
      <x:c r="U1412" s="139" t="str">
        <x:v>Source Valid</x:v>
      </x:c>
      <x:c r="V1412" s="139" t="str">
        <x:v>High</x:v>
      </x:c>
      <x:c r="W1412" s="147" t="str">
        <x:v>Source wholesale and buying prices retained</x:v>
      </x:c>
      <x:c r="X1412" s="139" t="str">
        <x:v>Ready</x:v>
      </x:c>
      <x:c r="Y1412" s="144" t="b">
        <x:v>1</x:v>
      </x:c>
      <x:c r="Z1412" s="139" t="str">
        <x:v>WS RATES.pdf</x:v>
      </x:c>
      <x:c r="AA1412" s="139" t="n">
        <x:v>40</x:v>
      </x:c>
      <x:c r="AB1412" s="139" t="n">
        <x:v>8</x:v>
      </x:c>
      <x:c r="AC1412" s="139" t="str">
        <x:v>BABY BOY DISPLAY</x:v>
      </x:c>
      <x:c r="AD1412" s="145" t="n">
        <x:v>185</x:v>
      </x:c>
      <x:c r="AE1412" s="147" t="str">
        <x:v>Merged across PDFs — Exact/source-linked match</x:v>
      </x:c>
      <x:c r="AF1412" s="147" t="str">
        <x:v>Exact WS RATES.pdf name</x:v>
      </x:c>
      <x:c r="AG1412" s="147" t="str">
        <x:v>Exact WS RATES.pdf category</x:v>
      </x:c>
      <x:c r="AH1412" s="139" t="str">
        <x:v>WS-RATES:40:8</x:v>
      </x:c>
      <x:c r="AI1412" s="146"/>
      <x:c r="AJ1412" s="146"/>
      <x:c r="AK1412" s="146"/>
      <x:c r="AL1412" s="146"/>
      <x:c r="AM1412" s="146"/>
      <x:c r="AN1412" s="147" t="str"/>
    </x:row>
    <x:row r="1413">
      <x:c r="A1413" s="139" t="str">
        <x:v>RS-001412</x:v>
      </x:c>
      <x:c r="B1413" s="147" t="str">
        <x:v>BIRTHDAY GIRL DISPLAY</x:v>
      </x:c>
      <x:c r="C1413" s="139" t="str">
        <x:v>DISPLAY</x:v>
      </x:c>
      <x:c r="D1413" s="139" t="str">
        <x:v>Wholesale/Bulk</x:v>
      </x:c>
      <x:c r="E1413" s="147" t="str">
        <x:v>From initial classified workbook</x:v>
      </x:c>
      <x:c r="F1413" s="139" t="str">
        <x:v>Piece</x:v>
      </x:c>
      <x:c r="G1413" s="139"/>
      <x:c r="H1413" s="139" t="str">
        <x:v>Not stated</x:v>
      </x:c>
      <x:c r="I1413" s="139" t="str">
        <x:v>PKR</x:v>
      </x:c>
      <x:c r="J1413" s="140" t="n">
        <x:v>200</x:v>
      </x:c>
      <x:c r="K1413" s="140" t="n">
        <x:v>180</x:v>
      </x:c>
      <x:c r="L1413" s="140" t="n">
        <x:v>200</x:v>
      </x:c>
      <x:c r="M1413" s="140" t="n">
        <x:v>180</x:v>
      </x:c>
      <x:c r="N1413" s="141" t="n">
        <x:f>L1413-M1413</x:f>
        <x:v>20</x:v>
      </x:c>
      <x:c r="O1413" s="142" t="n">
        <x:f>IF(L1413&gt;0,N1413/L1413,"")</x:f>
        <x:v>0.1</x:v>
      </x:c>
      <x:c r="P1413" s="142" t="n">
        <x:f>IF(M1413&gt;0,N1413/M1413,"")</x:f>
        <x:v>0.1111111111111111</x:v>
      </x:c>
      <x:c r="Q1413" s="141" t="n">
        <x:f>ROUND(L1413*(1+'Assumptions'!$B$7)/'Assumptions'!$B$9,0)*'Assumptions'!$B$9</x:f>
        <x:v>220</x:v>
      </x:c>
      <x:c r="R1413" s="141" t="n">
        <x:f>Q1413-M1413</x:f>
        <x:v>40</x:v>
      </x:c>
      <x:c r="S1413" s="143" t="n">
        <x:f>'Assumptions'!$B$8</x:f>
        <x:v>12</x:v>
      </x:c>
      <x:c r="T1413" s="141" t="n">
        <x:f>N1413*S1413</x:f>
        <x:v>240</x:v>
      </x:c>
      <x:c r="U1413" s="139" t="str">
        <x:v>Source Valid</x:v>
      </x:c>
      <x:c r="V1413" s="139" t="str">
        <x:v>High</x:v>
      </x:c>
      <x:c r="W1413" s="147" t="str">
        <x:v>Source wholesale and buying prices retained</x:v>
      </x:c>
      <x:c r="X1413" s="139" t="str">
        <x:v>Ready</x:v>
      </x:c>
      <x:c r="Y1413" s="144" t="b">
        <x:v>1</x:v>
      </x:c>
      <x:c r="Z1413" s="139" t="str">
        <x:v>WS RATES.pdf</x:v>
      </x:c>
      <x:c r="AA1413" s="139" t="n">
        <x:v>40</x:v>
      </x:c>
      <x:c r="AB1413" s="139" t="n">
        <x:v>9</x:v>
      </x:c>
      <x:c r="AC1413" s="139" t="str">
        <x:v>BIRTHDAY GIRL DISPLAY</x:v>
      </x:c>
      <x:c r="AD1413" s="145" t="n">
        <x:v>200</x:v>
      </x:c>
      <x:c r="AE1413" s="147" t="str">
        <x:v>Merged across PDFs — Exact/source-linked match</x:v>
      </x:c>
      <x:c r="AF1413" s="147" t="str">
        <x:v>Exact WS RATES.pdf name</x:v>
      </x:c>
      <x:c r="AG1413" s="147" t="str">
        <x:v>Exact WS RATES.pdf category</x:v>
      </x:c>
      <x:c r="AH1413" s="139" t="str">
        <x:v>WS-RATES:40:9</x:v>
      </x:c>
      <x:c r="AI1413" s="146"/>
      <x:c r="AJ1413" s="146"/>
      <x:c r="AK1413" s="146"/>
      <x:c r="AL1413" s="146"/>
      <x:c r="AM1413" s="146"/>
      <x:c r="AN1413" s="147" t="str"/>
    </x:row>
    <x:row r="1414">
      <x:c r="A1414" s="139" t="str">
        <x:v>RS-001413</x:v>
      </x:c>
      <x:c r="B1414" s="147" t="str">
        <x:v>MEHENDI DISPLAY</x:v>
      </x:c>
      <x:c r="C1414" s="139" t="str">
        <x:v>DISPLAY</x:v>
      </x:c>
      <x:c r="D1414" s="139" t="str">
        <x:v>Wholesale/Bulk</x:v>
      </x:c>
      <x:c r="E1414" s="147" t="str">
        <x:v>From initial classified workbook</x:v>
      </x:c>
      <x:c r="F1414" s="139" t="str">
        <x:v>Piece</x:v>
      </x:c>
      <x:c r="G1414" s="139"/>
      <x:c r="H1414" s="139" t="str">
        <x:v>Not stated</x:v>
      </x:c>
      <x:c r="I1414" s="139" t="str">
        <x:v>PKR</x:v>
      </x:c>
      <x:c r="J1414" s="140" t="n">
        <x:v>160</x:v>
      </x:c>
      <x:c r="K1414" s="140" t="n">
        <x:v>125</x:v>
      </x:c>
      <x:c r="L1414" s="140" t="n">
        <x:v>160</x:v>
      </x:c>
      <x:c r="M1414" s="140" t="n">
        <x:v>125</x:v>
      </x:c>
      <x:c r="N1414" s="141" t="n">
        <x:f>L1414-M1414</x:f>
        <x:v>35</x:v>
      </x:c>
      <x:c r="O1414" s="142" t="n">
        <x:f>IF(L1414&gt;0,N1414/L1414,"")</x:f>
        <x:v>0.21875</x:v>
      </x:c>
      <x:c r="P1414" s="142" t="n">
        <x:f>IF(M1414&gt;0,N1414/M1414,"")</x:f>
        <x:v>0.28</x:v>
      </x:c>
      <x:c r="Q1414" s="141" t="n">
        <x:f>ROUND(L1414*(1+'Assumptions'!$B$7)/'Assumptions'!$B$9,0)*'Assumptions'!$B$9</x:f>
        <x:v>175</x:v>
      </x:c>
      <x:c r="R1414" s="141" t="n">
        <x:f>Q1414-M1414</x:f>
        <x:v>50</x:v>
      </x:c>
      <x:c r="S1414" s="143" t="n">
        <x:f>'Assumptions'!$B$8</x:f>
        <x:v>12</x:v>
      </x:c>
      <x:c r="T1414" s="141" t="n">
        <x:f>N1414*S1414</x:f>
        <x:v>420</x:v>
      </x:c>
      <x:c r="U1414" s="139" t="str">
        <x:v>Source Valid</x:v>
      </x:c>
      <x:c r="V1414" s="139" t="str">
        <x:v>High</x:v>
      </x:c>
      <x:c r="W1414" s="147" t="str">
        <x:v>Source wholesale and buying prices retained</x:v>
      </x:c>
      <x:c r="X1414" s="139" t="str">
        <x:v>Ready</x:v>
      </x:c>
      <x:c r="Y1414" s="144" t="b">
        <x:v>1</x:v>
      </x:c>
      <x:c r="Z1414" s="139" t="str">
        <x:v>WS RATES.pdf</x:v>
      </x:c>
      <x:c r="AA1414" s="139" t="n">
        <x:v>40</x:v>
      </x:c>
      <x:c r="AB1414" s="139" t="n">
        <x:v>10</x:v>
      </x:c>
      <x:c r="AC1414" s="139" t="str">
        <x:v>MEHENDI DISPLAY</x:v>
      </x:c>
      <x:c r="AD1414" s="145" t="n">
        <x:v>175</x:v>
      </x:c>
      <x:c r="AE1414" s="147" t="str">
        <x:v>Merged across PDFs — Exact/source-linked match</x:v>
      </x:c>
      <x:c r="AF1414" s="147" t="str">
        <x:v>Exact WS RATES.pdf name</x:v>
      </x:c>
      <x:c r="AG1414" s="147" t="str">
        <x:v>Exact WS RATES.pdf category</x:v>
      </x:c>
      <x:c r="AH1414" s="139" t="str">
        <x:v>WS-RATES:40:10</x:v>
      </x:c>
      <x:c r="AI1414" s="146"/>
      <x:c r="AJ1414" s="146"/>
      <x:c r="AK1414" s="146"/>
      <x:c r="AL1414" s="146"/>
      <x:c r="AM1414" s="146"/>
      <x:c r="AN1414" s="147" t="str"/>
    </x:row>
    <x:row r="1415">
      <x:c r="A1415" s="139" t="str">
        <x:v>RS-001414</x:v>
      </x:c>
      <x:c r="B1415" s="147" t="str">
        <x:v>WELCOME BOY DISPLAY</x:v>
      </x:c>
      <x:c r="C1415" s="139" t="str">
        <x:v>DISPLAY</x:v>
      </x:c>
      <x:c r="D1415" s="139" t="str">
        <x:v>Wholesale/Bulk</x:v>
      </x:c>
      <x:c r="E1415" s="147" t="str">
        <x:v>From initial classified workbook</x:v>
      </x:c>
      <x:c r="F1415" s="139" t="str">
        <x:v>Piece</x:v>
      </x:c>
      <x:c r="G1415" s="139"/>
      <x:c r="H1415" s="139" t="str">
        <x:v>Not stated</x:v>
      </x:c>
      <x:c r="I1415" s="139" t="str">
        <x:v>PKR</x:v>
      </x:c>
      <x:c r="J1415" s="140" t="n">
        <x:v>245</x:v>
      </x:c>
      <x:c r="K1415" s="140" t="n">
        <x:v>230</x:v>
      </x:c>
      <x:c r="L1415" s="140" t="n">
        <x:v>245</x:v>
      </x:c>
      <x:c r="M1415" s="140" t="n">
        <x:v>230</x:v>
      </x:c>
      <x:c r="N1415" s="141" t="n">
        <x:f>L1415-M1415</x:f>
        <x:v>15</x:v>
      </x:c>
      <x:c r="O1415" s="142" t="n">
        <x:f>IF(L1415&gt;0,N1415/L1415,"")</x:f>
        <x:v>0.061224489795918366</x:v>
      </x:c>
      <x:c r="P1415" s="142" t="n">
        <x:f>IF(M1415&gt;0,N1415/M1415,"")</x:f>
        <x:v>0.06521739130434782</x:v>
      </x:c>
      <x:c r="Q1415" s="141" t="n">
        <x:f>ROUND(L1415*(1+'Assumptions'!$B$7)/'Assumptions'!$B$9,0)*'Assumptions'!$B$9</x:f>
        <x:v>270</x:v>
      </x:c>
      <x:c r="R1415" s="141" t="n">
        <x:f>Q1415-M1415</x:f>
        <x:v>40</x:v>
      </x:c>
      <x:c r="S1415" s="143" t="n">
        <x:f>'Assumptions'!$B$8</x:f>
        <x:v>12</x:v>
      </x:c>
      <x:c r="T1415" s="141" t="n">
        <x:f>N1415*S1415</x:f>
        <x:v>180</x:v>
      </x:c>
      <x:c r="U1415" s="139" t="str">
        <x:v>Source Valid</x:v>
      </x:c>
      <x:c r="V1415" s="139" t="str">
        <x:v>High</x:v>
      </x:c>
      <x:c r="W1415" s="147" t="str">
        <x:v>Source wholesale and buying prices retained</x:v>
      </x:c>
      <x:c r="X1415" s="139" t="str">
        <x:v>Ready</x:v>
      </x:c>
      <x:c r="Y1415" s="144" t="b">
        <x:v>1</x:v>
      </x:c>
      <x:c r="Z1415" s="139" t="str">
        <x:v>WS RATES.pdf</x:v>
      </x:c>
      <x:c r="AA1415" s="139" t="n">
        <x:v>40</x:v>
      </x:c>
      <x:c r="AB1415" s="139" t="n">
        <x:v>11</x:v>
      </x:c>
      <x:c r="AC1415" s="139" t="str">
        <x:v>WELCOME BOY DISPLAY</x:v>
      </x:c>
      <x:c r="AD1415" s="145" t="n">
        <x:v>245</x:v>
      </x:c>
      <x:c r="AE1415" s="147" t="str">
        <x:v>Merged across PDFs — Exact/source-linked match</x:v>
      </x:c>
      <x:c r="AF1415" s="147" t="str">
        <x:v>Exact WS RATES.pdf name</x:v>
      </x:c>
      <x:c r="AG1415" s="147" t="str">
        <x:v>Exact WS RATES.pdf category</x:v>
      </x:c>
      <x:c r="AH1415" s="139" t="str">
        <x:v>WS-RATES:40:11</x:v>
      </x:c>
      <x:c r="AI1415" s="146"/>
      <x:c r="AJ1415" s="146"/>
      <x:c r="AK1415" s="146"/>
      <x:c r="AL1415" s="146"/>
      <x:c r="AM1415" s="146"/>
      <x:c r="AN1415" s="147" t="str"/>
    </x:row>
    <x:row r="1416">
      <x:c r="A1416" s="139" t="str">
        <x:v>RS-001415</x:v>
      </x:c>
      <x:c r="B1416" s="147" t="str">
        <x:v>HAPPY BIRTHDAY DISPLAY</x:v>
      </x:c>
      <x:c r="C1416" s="139" t="str">
        <x:v>DISPLAY</x:v>
      </x:c>
      <x:c r="D1416" s="139" t="str">
        <x:v>Wholesale/Bulk</x:v>
      </x:c>
      <x:c r="E1416" s="147" t="str">
        <x:v>From initial classified workbook</x:v>
      </x:c>
      <x:c r="F1416" s="139" t="str">
        <x:v>Piece</x:v>
      </x:c>
      <x:c r="G1416" s="139"/>
      <x:c r="H1416" s="139" t="str">
        <x:v>Not stated</x:v>
      </x:c>
      <x:c r="I1416" s="139" t="str">
        <x:v>PKR</x:v>
      </x:c>
      <x:c r="J1416" s="140" t="n">
        <x:v>170</x:v>
      </x:c>
      <x:c r="K1416" s="140" t="n">
        <x:v>135</x:v>
      </x:c>
      <x:c r="L1416" s="140" t="n">
        <x:v>170</x:v>
      </x:c>
      <x:c r="M1416" s="140" t="n">
        <x:v>135</x:v>
      </x:c>
      <x:c r="N1416" s="141" t="n">
        <x:f>L1416-M1416</x:f>
        <x:v>35</x:v>
      </x:c>
      <x:c r="O1416" s="142" t="n">
        <x:f>IF(L1416&gt;0,N1416/L1416,"")</x:f>
        <x:v>0.20588235294117646</x:v>
      </x:c>
      <x:c r="P1416" s="142" t="n">
        <x:f>IF(M1416&gt;0,N1416/M1416,"")</x:f>
        <x:v>0.25925925925925924</x:v>
      </x:c>
      <x:c r="Q1416" s="141" t="n">
        <x:f>ROUND(L1416*(1+'Assumptions'!$B$7)/'Assumptions'!$B$9,0)*'Assumptions'!$B$9</x:f>
        <x:v>185</x:v>
      </x:c>
      <x:c r="R1416" s="141" t="n">
        <x:f>Q1416-M1416</x:f>
        <x:v>50</x:v>
      </x:c>
      <x:c r="S1416" s="143" t="n">
        <x:f>'Assumptions'!$B$8</x:f>
        <x:v>12</x:v>
      </x:c>
      <x:c r="T1416" s="141" t="n">
        <x:f>N1416*S1416</x:f>
        <x:v>420</x:v>
      </x:c>
      <x:c r="U1416" s="139" t="str">
        <x:v>Source Valid</x:v>
      </x:c>
      <x:c r="V1416" s="139" t="str">
        <x:v>High</x:v>
      </x:c>
      <x:c r="W1416" s="147" t="str">
        <x:v>Source wholesale and buying prices retained</x:v>
      </x:c>
      <x:c r="X1416" s="139" t="str">
        <x:v>Ready</x:v>
      </x:c>
      <x:c r="Y1416" s="144" t="b">
        <x:v>1</x:v>
      </x:c>
      <x:c r="Z1416" s="139" t="str">
        <x:v>WS RATES.pdf</x:v>
      </x:c>
      <x:c r="AA1416" s="139" t="n">
        <x:v>40</x:v>
      </x:c>
      <x:c r="AB1416" s="139" t="n">
        <x:v>12</x:v>
      </x:c>
      <x:c r="AC1416" s="139" t="str">
        <x:v>HAPPY BIRTHDAY DISPLAY</x:v>
      </x:c>
      <x:c r="AD1416" s="145" t="n">
        <x:v>170</x:v>
      </x:c>
      <x:c r="AE1416" s="147" t="str">
        <x:v>Merged across PDFs — Exact/source-linked match</x:v>
      </x:c>
      <x:c r="AF1416" s="147" t="str">
        <x:v>Exact WS RATES.pdf name</x:v>
      </x:c>
      <x:c r="AG1416" s="147" t="str">
        <x:v>Exact WS RATES.pdf category</x:v>
      </x:c>
      <x:c r="AH1416" s="139" t="str">
        <x:v>WS-RATES:40:12</x:v>
      </x:c>
      <x:c r="AI1416" s="146"/>
      <x:c r="AJ1416" s="146"/>
      <x:c r="AK1416" s="146"/>
      <x:c r="AL1416" s="146"/>
      <x:c r="AM1416" s="146"/>
      <x:c r="AN1416" s="147" t="str"/>
    </x:row>
    <x:row r="1417">
      <x:c r="A1417" s="139" t="str">
        <x:v>RS-001416</x:v>
      </x:c>
      <x:c r="B1417" s="147" t="str">
        <x:v>GATTA GRAPH COPY</x:v>
      </x:c>
      <x:c r="C1417" s="139" t="str">
        <x:v>PRACTICAL COPY</x:v>
      </x:c>
      <x:c r="D1417" s="139" t="str">
        <x:v>Both</x:v>
      </x:c>
      <x:c r="E1417" s="147" t="str">
        <x:v>From initial classified workbook</x:v>
      </x:c>
      <x:c r="F1417" s="139" t="str">
        <x:v>Piece</x:v>
      </x:c>
      <x:c r="G1417" s="139"/>
      <x:c r="H1417" s="139" t="str">
        <x:v>Not stated</x:v>
      </x:c>
      <x:c r="I1417" s="139" t="str">
        <x:v>PKR</x:v>
      </x:c>
      <x:c r="J1417" s="140" t="n">
        <x:v>250</x:v>
      </x:c>
      <x:c r="K1417" s="140" t="n">
        <x:v>220</x:v>
      </x:c>
      <x:c r="L1417" s="140" t="n">
        <x:v>250</x:v>
      </x:c>
      <x:c r="M1417" s="140" t="n">
        <x:v>220</x:v>
      </x:c>
      <x:c r="N1417" s="141" t="n">
        <x:f>L1417-M1417</x:f>
        <x:v>30</x:v>
      </x:c>
      <x:c r="O1417" s="142" t="n">
        <x:f>IF(L1417&gt;0,N1417/L1417,"")</x:f>
        <x:v>0.12</x:v>
      </x:c>
      <x:c r="P1417" s="142" t="n">
        <x:f>IF(M1417&gt;0,N1417/M1417,"")</x:f>
        <x:v>0.13636363636363635</x:v>
      </x:c>
      <x:c r="Q1417" s="141" t="n">
        <x:f>ROUND(L1417*(1+'Assumptions'!$B$7)/'Assumptions'!$B$9,0)*'Assumptions'!$B$9</x:f>
        <x:v>275</x:v>
      </x:c>
      <x:c r="R1417" s="141" t="n">
        <x:f>Q1417-M1417</x:f>
        <x:v>55</x:v>
      </x:c>
      <x:c r="S1417" s="143" t="n">
        <x:f>'Assumptions'!$B$8</x:f>
        <x:v>12</x:v>
      </x:c>
      <x:c r="T1417" s="141" t="n">
        <x:f>N1417*S1417</x:f>
        <x:v>360</x:v>
      </x:c>
      <x:c r="U1417" s="139" t="str">
        <x:v>Source Valid</x:v>
      </x:c>
      <x:c r="V1417" s="139" t="str">
        <x:v>High</x:v>
      </x:c>
      <x:c r="W1417" s="147" t="str">
        <x:v>Source wholesale and buying prices retained</x:v>
      </x:c>
      <x:c r="X1417" s="139" t="str">
        <x:v>Ready</x:v>
      </x:c>
      <x:c r="Y1417" s="144" t="b">
        <x:v>1</x:v>
      </x:c>
      <x:c r="Z1417" s="139" t="str">
        <x:v>WS RATES.pdf</x:v>
      </x:c>
      <x:c r="AA1417" s="139" t="n">
        <x:v>40</x:v>
      </x:c>
      <x:c r="AB1417" s="139" t="n">
        <x:v>13</x:v>
      </x:c>
      <x:c r="AC1417" s="139" t="str">
        <x:v>GATTA GRAPH COPY</x:v>
      </x:c>
      <x:c r="AD1417" s="145" t="n">
        <x:v>250</x:v>
      </x:c>
      <x:c r="AE1417" s="147" t="str">
        <x:v>Merged across PDFs — Exact/source-linked match</x:v>
      </x:c>
      <x:c r="AF1417" s="147" t="str">
        <x:v>Exact WS RATES.pdf name</x:v>
      </x:c>
      <x:c r="AG1417" s="147" t="str">
        <x:v>Exact WS RATES.pdf category</x:v>
      </x:c>
      <x:c r="AH1417" s="139" t="str">
        <x:v>WS-RATES:40:13</x:v>
      </x:c>
      <x:c r="AI1417" s="146"/>
      <x:c r="AJ1417" s="146"/>
      <x:c r="AK1417" s="146"/>
      <x:c r="AL1417" s="146"/>
      <x:c r="AM1417" s="146"/>
      <x:c r="AN1417" s="147" t="str"/>
    </x:row>
    <x:row r="1418">
      <x:c r="A1418" s="139" t="str">
        <x:v>RS-001417</x:v>
      </x:c>
      <x:c r="B1418" s="147" t="str">
        <x:v>IMP PRACTICAL COPY</x:v>
      </x:c>
      <x:c r="C1418" s="139" t="str">
        <x:v>PRACTICAL COPY</x:v>
      </x:c>
      <x:c r="D1418" s="139" t="str">
        <x:v>Both</x:v>
      </x:c>
      <x:c r="E1418" s="147" t="str">
        <x:v>From initial classified workbook</x:v>
      </x:c>
      <x:c r="F1418" s="139" t="str">
        <x:v>Piece</x:v>
      </x:c>
      <x:c r="G1418" s="139"/>
      <x:c r="H1418" s="139" t="str">
        <x:v>Not stated</x:v>
      </x:c>
      <x:c r="I1418" s="139" t="str">
        <x:v>PKR</x:v>
      </x:c>
      <x:c r="J1418" s="140" t="n">
        <x:v>360</x:v>
      </x:c>
      <x:c r="K1418" s="140" t="n">
        <x:v>320</x:v>
      </x:c>
      <x:c r="L1418" s="140" t="n">
        <x:v>360</x:v>
      </x:c>
      <x:c r="M1418" s="140" t="n">
        <x:v>320</x:v>
      </x:c>
      <x:c r="N1418" s="141" t="n">
        <x:f>L1418-M1418</x:f>
        <x:v>40</x:v>
      </x:c>
      <x:c r="O1418" s="142" t="n">
        <x:f>IF(L1418&gt;0,N1418/L1418,"")</x:f>
        <x:v>0.1111111111111111</x:v>
      </x:c>
      <x:c r="P1418" s="142" t="n">
        <x:f>IF(M1418&gt;0,N1418/M1418,"")</x:f>
        <x:v>0.125</x:v>
      </x:c>
      <x:c r="Q1418" s="141" t="n">
        <x:f>ROUND(L1418*(1+'Assumptions'!$B$7)/'Assumptions'!$B$9,0)*'Assumptions'!$B$9</x:f>
        <x:v>395</x:v>
      </x:c>
      <x:c r="R1418" s="141" t="n">
        <x:f>Q1418-M1418</x:f>
        <x:v>75</x:v>
      </x:c>
      <x:c r="S1418" s="143" t="n">
        <x:f>'Assumptions'!$B$8</x:f>
        <x:v>12</x:v>
      </x:c>
      <x:c r="T1418" s="141" t="n">
        <x:f>N1418*S1418</x:f>
        <x:v>480</x:v>
      </x:c>
      <x:c r="U1418" s="139" t="str">
        <x:v>Source Valid</x:v>
      </x:c>
      <x:c r="V1418" s="139" t="str">
        <x:v>High</x:v>
      </x:c>
      <x:c r="W1418" s="147" t="str">
        <x:v>Source wholesale and buying prices retained</x:v>
      </x:c>
      <x:c r="X1418" s="139" t="str">
        <x:v>Ready</x:v>
      </x:c>
      <x:c r="Y1418" s="144" t="b">
        <x:v>1</x:v>
      </x:c>
      <x:c r="Z1418" s="139" t="str">
        <x:v>WS RATES.pdf</x:v>
      </x:c>
      <x:c r="AA1418" s="139" t="n">
        <x:v>40</x:v>
      </x:c>
      <x:c r="AB1418" s="139" t="n">
        <x:v>14</x:v>
      </x:c>
      <x:c r="AC1418" s="139" t="str">
        <x:v>IMP PRACTICAL COPY</x:v>
      </x:c>
      <x:c r="AD1418" s="145" t="n">
        <x:v>360</x:v>
      </x:c>
      <x:c r="AE1418" s="147" t="str">
        <x:v>Merged across PDFs — Exact/source-linked match</x:v>
      </x:c>
      <x:c r="AF1418" s="147" t="str">
        <x:v>Exact WS RATES.pdf name</x:v>
      </x:c>
      <x:c r="AG1418" s="147" t="str">
        <x:v>Exact WS RATES.pdf category</x:v>
      </x:c>
      <x:c r="AH1418" s="139" t="str">
        <x:v>WS-RATES:40:14</x:v>
      </x:c>
      <x:c r="AI1418" s="146"/>
      <x:c r="AJ1418" s="146"/>
      <x:c r="AK1418" s="146"/>
      <x:c r="AL1418" s="146"/>
      <x:c r="AM1418" s="146"/>
      <x:c r="AN1418" s="147" t="str"/>
    </x:row>
    <x:row r="1419">
      <x:c r="A1419" s="139" t="str">
        <x:v>RS-001418</x:v>
      </x:c>
      <x:c r="B1419" s="147" t="str">
        <x:v>WELCOME DISPLAY</x:v>
      </x:c>
      <x:c r="C1419" s="139" t="str">
        <x:v>DISPLAY</x:v>
      </x:c>
      <x:c r="D1419" s="139" t="str">
        <x:v>Wholesale/Bulk</x:v>
      </x:c>
      <x:c r="E1419" s="147" t="str">
        <x:v>From initial classified workbook</x:v>
      </x:c>
      <x:c r="F1419" s="139" t="str">
        <x:v>Piece</x:v>
      </x:c>
      <x:c r="G1419" s="139"/>
      <x:c r="H1419" s="139" t="str">
        <x:v>Not stated</x:v>
      </x:c>
      <x:c r="I1419" s="139" t="str">
        <x:v>PKR</x:v>
      </x:c>
      <x:c r="J1419" s="140" t="n">
        <x:v>150</x:v>
      </x:c>
      <x:c r="K1419" s="140" t="n">
        <x:v>115</x:v>
      </x:c>
      <x:c r="L1419" s="140" t="n">
        <x:v>150</x:v>
      </x:c>
      <x:c r="M1419" s="140" t="n">
        <x:v>115</x:v>
      </x:c>
      <x:c r="N1419" s="141" t="n">
        <x:f>L1419-M1419</x:f>
        <x:v>35</x:v>
      </x:c>
      <x:c r="O1419" s="142" t="n">
        <x:f>IF(L1419&gt;0,N1419/L1419,"")</x:f>
        <x:v>0.23333333333333334</x:v>
      </x:c>
      <x:c r="P1419" s="142" t="n">
        <x:f>IF(M1419&gt;0,N1419/M1419,"")</x:f>
        <x:v>0.30434782608695654</x:v>
      </x:c>
      <x:c r="Q1419" s="141" t="n">
        <x:f>ROUND(L1419*(1+'Assumptions'!$B$7)/'Assumptions'!$B$9,0)*'Assumptions'!$B$9</x:f>
        <x:v>165</x:v>
      </x:c>
      <x:c r="R1419" s="141" t="n">
        <x:f>Q1419-M1419</x:f>
        <x:v>50</x:v>
      </x:c>
      <x:c r="S1419" s="143" t="n">
        <x:f>'Assumptions'!$B$8</x:f>
        <x:v>12</x:v>
      </x:c>
      <x:c r="T1419" s="141" t="n">
        <x:f>N1419*S1419</x:f>
        <x:v>420</x:v>
      </x:c>
      <x:c r="U1419" s="139" t="str">
        <x:v>Source Valid</x:v>
      </x:c>
      <x:c r="V1419" s="139" t="str">
        <x:v>High</x:v>
      </x:c>
      <x:c r="W1419" s="147" t="str">
        <x:v>Source wholesale and buying prices retained</x:v>
      </x:c>
      <x:c r="X1419" s="139" t="str">
        <x:v>Ready</x:v>
      </x:c>
      <x:c r="Y1419" s="144" t="b">
        <x:v>1</x:v>
      </x:c>
      <x:c r="Z1419" s="139" t="str">
        <x:v>WS RATES.pdf</x:v>
      </x:c>
      <x:c r="AA1419" s="139" t="n">
        <x:v>40</x:v>
      </x:c>
      <x:c r="AB1419" s="139" t="n">
        <x:v>15</x:v>
      </x:c>
      <x:c r="AC1419" s="139" t="str">
        <x:v>WELCOME DISPLAY</x:v>
      </x:c>
      <x:c r="AD1419" s="145" t="n">
        <x:v>150</x:v>
      </x:c>
      <x:c r="AE1419" s="147" t="str">
        <x:v>Merged across PDFs — Exact/source-linked match</x:v>
      </x:c>
      <x:c r="AF1419" s="147" t="str">
        <x:v>Exact WS RATES.pdf name</x:v>
      </x:c>
      <x:c r="AG1419" s="147" t="str">
        <x:v>Exact WS RATES.pdf category</x:v>
      </x:c>
      <x:c r="AH1419" s="139" t="str">
        <x:v>WS-RATES:40:15</x:v>
      </x:c>
      <x:c r="AI1419" s="146"/>
      <x:c r="AJ1419" s="146"/>
      <x:c r="AK1419" s="146"/>
      <x:c r="AL1419" s="146"/>
      <x:c r="AM1419" s="146"/>
      <x:c r="AN1419" s="147" t="str"/>
    </x:row>
    <x:row r="1420">
      <x:c r="A1420" s="139" t="str">
        <x:v>RS-001419</x:v>
      </x:c>
      <x:c r="B1420" s="147" t="str">
        <x:v>BAAT PAKKI DISPLAY</x:v>
      </x:c>
      <x:c r="C1420" s="139" t="str">
        <x:v>DISPLAY</x:v>
      </x:c>
      <x:c r="D1420" s="139" t="str">
        <x:v>Wholesale/Bulk</x:v>
      </x:c>
      <x:c r="E1420" s="147" t="str">
        <x:v>From initial classified workbook</x:v>
      </x:c>
      <x:c r="F1420" s="139" t="str">
        <x:v>Piece</x:v>
      </x:c>
      <x:c r="G1420" s="139"/>
      <x:c r="H1420" s="139" t="str">
        <x:v>Not stated</x:v>
      </x:c>
      <x:c r="I1420" s="139" t="str">
        <x:v>PKR</x:v>
      </x:c>
      <x:c r="J1420" s="140" t="n">
        <x:v>190</x:v>
      </x:c>
      <x:c r="K1420" s="140" t="n">
        <x:v>165</x:v>
      </x:c>
      <x:c r="L1420" s="140" t="n">
        <x:v>190</x:v>
      </x:c>
      <x:c r="M1420" s="140" t="n">
        <x:v>165</x:v>
      </x:c>
      <x:c r="N1420" s="141" t="n">
        <x:f>L1420-M1420</x:f>
        <x:v>25</x:v>
      </x:c>
      <x:c r="O1420" s="142" t="n">
        <x:f>IF(L1420&gt;0,N1420/L1420,"")</x:f>
        <x:v>0.13157894736842105</x:v>
      </x:c>
      <x:c r="P1420" s="142" t="n">
        <x:f>IF(M1420&gt;0,N1420/M1420,"")</x:f>
        <x:v>0.15151515151515152</x:v>
      </x:c>
      <x:c r="Q1420" s="141" t="n">
        <x:f>ROUND(L1420*(1+'Assumptions'!$B$7)/'Assumptions'!$B$9,0)*'Assumptions'!$B$9</x:f>
        <x:v>210</x:v>
      </x:c>
      <x:c r="R1420" s="141" t="n">
        <x:f>Q1420-M1420</x:f>
        <x:v>45</x:v>
      </x:c>
      <x:c r="S1420" s="143" t="n">
        <x:f>'Assumptions'!$B$8</x:f>
        <x:v>12</x:v>
      </x:c>
      <x:c r="T1420" s="141" t="n">
        <x:f>N1420*S1420</x:f>
        <x:v>300</x:v>
      </x:c>
      <x:c r="U1420" s="139" t="str">
        <x:v>Source Valid</x:v>
      </x:c>
      <x:c r="V1420" s="139" t="str">
        <x:v>High</x:v>
      </x:c>
      <x:c r="W1420" s="147" t="str">
        <x:v>Source wholesale and buying prices retained</x:v>
      </x:c>
      <x:c r="X1420" s="139" t="str">
        <x:v>Ready</x:v>
      </x:c>
      <x:c r="Y1420" s="144" t="b">
        <x:v>1</x:v>
      </x:c>
      <x:c r="Z1420" s="139" t="str">
        <x:v>WS RATES.pdf</x:v>
      </x:c>
      <x:c r="AA1420" s="139" t="n">
        <x:v>40</x:v>
      </x:c>
      <x:c r="AB1420" s="139" t="n">
        <x:v>16</x:v>
      </x:c>
      <x:c r="AC1420" s="139" t="str">
        <x:v>BAAT PAKKI DISPLAY</x:v>
      </x:c>
      <x:c r="AD1420" s="145" t="n">
        <x:v>190</x:v>
      </x:c>
      <x:c r="AE1420" s="147" t="str">
        <x:v>Merged across PDFs — Exact/source-linked match</x:v>
      </x:c>
      <x:c r="AF1420" s="147" t="str">
        <x:v>Exact WS RATES.pdf name</x:v>
      </x:c>
      <x:c r="AG1420" s="147" t="str">
        <x:v>Exact WS RATES.pdf category</x:v>
      </x:c>
      <x:c r="AH1420" s="139" t="str">
        <x:v>WS-RATES:40:16</x:v>
      </x:c>
      <x:c r="AI1420" s="146"/>
      <x:c r="AJ1420" s="146"/>
      <x:c r="AK1420" s="146"/>
      <x:c r="AL1420" s="146"/>
      <x:c r="AM1420" s="146"/>
      <x:c r="AN1420" s="147" t="str"/>
    </x:row>
    <x:row r="1421">
      <x:c r="A1421" s="139" t="str">
        <x:v>RS-001420</x:v>
      </x:c>
      <x:c r="B1421" s="147" t="str">
        <x:v>P8 PRACTICAL COPY</x:v>
      </x:c>
      <x:c r="C1421" s="139" t="str">
        <x:v>PRACTICAL COPY</x:v>
      </x:c>
      <x:c r="D1421" s="139" t="str">
        <x:v>Both</x:v>
      </x:c>
      <x:c r="E1421" s="147" t="str">
        <x:v>From initial classified workbook</x:v>
      </x:c>
      <x:c r="F1421" s="139" t="str">
        <x:v>Piece</x:v>
      </x:c>
      <x:c r="G1421" s="139"/>
      <x:c r="H1421" s="139" t="str">
        <x:v>Not stated</x:v>
      </x:c>
      <x:c r="I1421" s="139" t="str">
        <x:v>PKR</x:v>
      </x:c>
      <x:c r="J1421" s="140" t="n">
        <x:v>235</x:v>
      </x:c>
      <x:c r="K1421" s="140" t="n">
        <x:v>215</x:v>
      </x:c>
      <x:c r="L1421" s="140" t="n">
        <x:v>235</x:v>
      </x:c>
      <x:c r="M1421" s="140" t="n">
        <x:v>215</x:v>
      </x:c>
      <x:c r="N1421" s="141" t="n">
        <x:f>L1421-M1421</x:f>
        <x:v>20</x:v>
      </x:c>
      <x:c r="O1421" s="142" t="n">
        <x:f>IF(L1421&gt;0,N1421/L1421,"")</x:f>
        <x:v>0.0851063829787234</x:v>
      </x:c>
      <x:c r="P1421" s="142" t="n">
        <x:f>IF(M1421&gt;0,N1421/M1421,"")</x:f>
        <x:v>0.09302325581395349</x:v>
      </x:c>
      <x:c r="Q1421" s="141" t="n">
        <x:f>ROUND(L1421*(1+'Assumptions'!$B$7)/'Assumptions'!$B$9,0)*'Assumptions'!$B$9</x:f>
        <x:v>260</x:v>
      </x:c>
      <x:c r="R1421" s="141" t="n">
        <x:f>Q1421-M1421</x:f>
        <x:v>45</x:v>
      </x:c>
      <x:c r="S1421" s="143" t="n">
        <x:f>'Assumptions'!$B$8</x:f>
        <x:v>12</x:v>
      </x:c>
      <x:c r="T1421" s="141" t="n">
        <x:f>N1421*S1421</x:f>
        <x:v>240</x:v>
      </x:c>
      <x:c r="U1421" s="139" t="str">
        <x:v>Source Valid</x:v>
      </x:c>
      <x:c r="V1421" s="139" t="str">
        <x:v>High</x:v>
      </x:c>
      <x:c r="W1421" s="147" t="str">
        <x:v>Source wholesale and buying prices retained</x:v>
      </x:c>
      <x:c r="X1421" s="139" t="str">
        <x:v>Ready</x:v>
      </x:c>
      <x:c r="Y1421" s="144" t="b">
        <x:v>1</x:v>
      </x:c>
      <x:c r="Z1421" s="139" t="str">
        <x:v>WS RATES.pdf</x:v>
      </x:c>
      <x:c r="AA1421" s="139" t="n">
        <x:v>40</x:v>
      </x:c>
      <x:c r="AB1421" s="139" t="n">
        <x:v>17</x:v>
      </x:c>
      <x:c r="AC1421" s="139" t="str">
        <x:v>P8 PRACTICAL COPY</x:v>
      </x:c>
      <x:c r="AD1421" s="145" t="n">
        <x:v>235</x:v>
      </x:c>
      <x:c r="AE1421" s="147" t="str">
        <x:v>Merged across PDFs — Exact/source-linked match</x:v>
      </x:c>
      <x:c r="AF1421" s="147" t="str">
        <x:v>Exact WS RATES.pdf name</x:v>
      </x:c>
      <x:c r="AG1421" s="147" t="str">
        <x:v>Exact WS RATES.pdf category</x:v>
      </x:c>
      <x:c r="AH1421" s="139" t="str">
        <x:v>WS-RATES:40:17</x:v>
      </x:c>
      <x:c r="AI1421" s="146"/>
      <x:c r="AJ1421" s="146"/>
      <x:c r="AK1421" s="146"/>
      <x:c r="AL1421" s="146"/>
      <x:c r="AM1421" s="146"/>
      <x:c r="AN1421" s="147" t="str"/>
    </x:row>
    <x:row r="1422">
      <x:c r="A1422" s="139" t="str">
        <x:v>RS-001421</x:v>
      </x:c>
      <x:c r="B1422" s="147" t="str">
        <x:v>P7 PRACTICAL COPY</x:v>
      </x:c>
      <x:c r="C1422" s="139" t="str">
        <x:v>PRACTICAL COPY</x:v>
      </x:c>
      <x:c r="D1422" s="139" t="str">
        <x:v>Both</x:v>
      </x:c>
      <x:c r="E1422" s="147" t="str">
        <x:v>From initial classified workbook</x:v>
      </x:c>
      <x:c r="F1422" s="139" t="str">
        <x:v>Piece</x:v>
      </x:c>
      <x:c r="G1422" s="139"/>
      <x:c r="H1422" s="139" t="str">
        <x:v>Not stated</x:v>
      </x:c>
      <x:c r="I1422" s="139" t="str">
        <x:v>PKR</x:v>
      </x:c>
      <x:c r="J1422" s="140" t="n">
        <x:v>210</x:v>
      </x:c>
      <x:c r="K1422" s="140" t="n">
        <x:v>195</x:v>
      </x:c>
      <x:c r="L1422" s="140" t="n">
        <x:v>210</x:v>
      </x:c>
      <x:c r="M1422" s="140" t="n">
        <x:v>195</x:v>
      </x:c>
      <x:c r="N1422" s="141" t="n">
        <x:f>L1422-M1422</x:f>
        <x:v>15</x:v>
      </x:c>
      <x:c r="O1422" s="142" t="n">
        <x:f>IF(L1422&gt;0,N1422/L1422,"")</x:f>
        <x:v>0.07142857142857142</x:v>
      </x:c>
      <x:c r="P1422" s="142" t="n">
        <x:f>IF(M1422&gt;0,N1422/M1422,"")</x:f>
        <x:v>0.07692307692307693</x:v>
      </x:c>
      <x:c r="Q1422" s="141" t="n">
        <x:f>ROUND(L1422*(1+'Assumptions'!$B$7)/'Assumptions'!$B$9,0)*'Assumptions'!$B$9</x:f>
        <x:v>230</x:v>
      </x:c>
      <x:c r="R1422" s="141" t="n">
        <x:f>Q1422-M1422</x:f>
        <x:v>35</x:v>
      </x:c>
      <x:c r="S1422" s="143" t="n">
        <x:f>'Assumptions'!$B$8</x:f>
        <x:v>12</x:v>
      </x:c>
      <x:c r="T1422" s="141" t="n">
        <x:f>N1422*S1422</x:f>
        <x:v>180</x:v>
      </x:c>
      <x:c r="U1422" s="139" t="str">
        <x:v>Source Valid</x:v>
      </x:c>
      <x:c r="V1422" s="139" t="str">
        <x:v>High</x:v>
      </x:c>
      <x:c r="W1422" s="147" t="str">
        <x:v>Source wholesale and buying prices retained</x:v>
      </x:c>
      <x:c r="X1422" s="139" t="str">
        <x:v>Ready</x:v>
      </x:c>
      <x:c r="Y1422" s="144" t="b">
        <x:v>1</x:v>
      </x:c>
      <x:c r="Z1422" s="139" t="str">
        <x:v>WS RATES.pdf</x:v>
      </x:c>
      <x:c r="AA1422" s="139" t="n">
        <x:v>40</x:v>
      </x:c>
      <x:c r="AB1422" s="139" t="n">
        <x:v>18</x:v>
      </x:c>
      <x:c r="AC1422" s="139" t="str">
        <x:v>P7 PRACTICAL COPY</x:v>
      </x:c>
      <x:c r="AD1422" s="145" t="n">
        <x:v>210</x:v>
      </x:c>
      <x:c r="AE1422" s="147" t="str">
        <x:v>Merged across PDFs — Exact/source-linked match</x:v>
      </x:c>
      <x:c r="AF1422" s="147" t="str">
        <x:v>Exact WS RATES.pdf name</x:v>
      </x:c>
      <x:c r="AG1422" s="147" t="str">
        <x:v>Exact WS RATES.pdf category</x:v>
      </x:c>
      <x:c r="AH1422" s="139" t="str">
        <x:v>WS-RATES:40:18</x:v>
      </x:c>
      <x:c r="AI1422" s="146"/>
      <x:c r="AJ1422" s="146"/>
      <x:c r="AK1422" s="146"/>
      <x:c r="AL1422" s="146"/>
      <x:c r="AM1422" s="146"/>
      <x:c r="AN1422" s="147" t="str"/>
    </x:row>
    <x:row r="1423">
      <x:c r="A1423" s="139" t="str">
        <x:v>RS-001422</x:v>
      </x:c>
      <x:c r="B1423" s="147" t="str">
        <x:v>BRIDE TO BE DISPLAY</x:v>
      </x:c>
      <x:c r="C1423" s="139" t="str">
        <x:v>DISPLAY</x:v>
      </x:c>
      <x:c r="D1423" s="139" t="str">
        <x:v>Wholesale/Bulk</x:v>
      </x:c>
      <x:c r="E1423" s="147" t="str">
        <x:v>From initial classified workbook</x:v>
      </x:c>
      <x:c r="F1423" s="139" t="str">
        <x:v>Piece</x:v>
      </x:c>
      <x:c r="G1423" s="139"/>
      <x:c r="H1423" s="139" t="str">
        <x:v>Not stated</x:v>
      </x:c>
      <x:c r="I1423" s="139" t="str">
        <x:v>PKR</x:v>
      </x:c>
      <x:c r="J1423" s="140" t="n">
        <x:v>190</x:v>
      </x:c>
      <x:c r="K1423" s="140" t="n">
        <x:v>165</x:v>
      </x:c>
      <x:c r="L1423" s="140" t="n">
        <x:v>190</x:v>
      </x:c>
      <x:c r="M1423" s="140" t="n">
        <x:v>165</x:v>
      </x:c>
      <x:c r="N1423" s="141" t="n">
        <x:f>L1423-M1423</x:f>
        <x:v>25</x:v>
      </x:c>
      <x:c r="O1423" s="142" t="n">
        <x:f>IF(L1423&gt;0,N1423/L1423,"")</x:f>
        <x:v>0.13157894736842105</x:v>
      </x:c>
      <x:c r="P1423" s="142" t="n">
        <x:f>IF(M1423&gt;0,N1423/M1423,"")</x:f>
        <x:v>0.15151515151515152</x:v>
      </x:c>
      <x:c r="Q1423" s="141" t="n">
        <x:f>ROUND(L1423*(1+'Assumptions'!$B$7)/'Assumptions'!$B$9,0)*'Assumptions'!$B$9</x:f>
        <x:v>210</x:v>
      </x:c>
      <x:c r="R1423" s="141" t="n">
        <x:f>Q1423-M1423</x:f>
        <x:v>45</x:v>
      </x:c>
      <x:c r="S1423" s="143" t="n">
        <x:f>'Assumptions'!$B$8</x:f>
        <x:v>12</x:v>
      </x:c>
      <x:c r="T1423" s="141" t="n">
        <x:f>N1423*S1423</x:f>
        <x:v>300</x:v>
      </x:c>
      <x:c r="U1423" s="139" t="str">
        <x:v>Source Valid</x:v>
      </x:c>
      <x:c r="V1423" s="139" t="str">
        <x:v>High</x:v>
      </x:c>
      <x:c r="W1423" s="147" t="str">
        <x:v>Source wholesale and buying prices retained</x:v>
      </x:c>
      <x:c r="X1423" s="139" t="str">
        <x:v>Ready</x:v>
      </x:c>
      <x:c r="Y1423" s="144" t="b">
        <x:v>1</x:v>
      </x:c>
      <x:c r="Z1423" s="139" t="str">
        <x:v>WS RATES.pdf</x:v>
      </x:c>
      <x:c r="AA1423" s="139" t="n">
        <x:v>40</x:v>
      </x:c>
      <x:c r="AB1423" s="139" t="n">
        <x:v>19</x:v>
      </x:c>
      <x:c r="AC1423" s="139" t="str">
        <x:v>BRIDE TO BE DISPLAY</x:v>
      </x:c>
      <x:c r="AD1423" s="145" t="n">
        <x:v>190</x:v>
      </x:c>
      <x:c r="AE1423" s="147" t="str">
        <x:v>Merged across PDFs — Exact/source-linked match</x:v>
      </x:c>
      <x:c r="AF1423" s="147" t="str">
        <x:v>Exact WS RATES.pdf name</x:v>
      </x:c>
      <x:c r="AG1423" s="147" t="str">
        <x:v>Exact WS RATES.pdf category</x:v>
      </x:c>
      <x:c r="AH1423" s="139" t="str">
        <x:v>WS-RATES:40:19</x:v>
      </x:c>
      <x:c r="AI1423" s="146"/>
      <x:c r="AJ1423" s="146"/>
      <x:c r="AK1423" s="146"/>
      <x:c r="AL1423" s="146"/>
      <x:c r="AM1423" s="146"/>
      <x:c r="AN1423" s="147" t="str"/>
    </x:row>
    <x:row r="1424">
      <x:c r="A1424" s="139" t="str">
        <x:v>RS-001423</x:v>
      </x:c>
      <x:c r="B1424" s="147" t="str">
        <x:v>UMRAH MUBARAK DISPLAY</x:v>
      </x:c>
      <x:c r="C1424" s="139" t="str">
        <x:v>DISPLAY</x:v>
      </x:c>
      <x:c r="D1424" s="139" t="str">
        <x:v>Wholesale/Bulk</x:v>
      </x:c>
      <x:c r="E1424" s="147" t="str">
        <x:v>From initial classified workbook</x:v>
      </x:c>
      <x:c r="F1424" s="139" t="str">
        <x:v>Piece</x:v>
      </x:c>
      <x:c r="G1424" s="139"/>
      <x:c r="H1424" s="139" t="str">
        <x:v>Not stated</x:v>
      </x:c>
      <x:c r="I1424" s="139" t="str">
        <x:v>PKR</x:v>
      </x:c>
      <x:c r="J1424" s="140" t="n">
        <x:v>210</x:v>
      </x:c>
      <x:c r="K1424" s="140" t="n">
        <x:v>165</x:v>
      </x:c>
      <x:c r="L1424" s="140" t="n">
        <x:v>210</x:v>
      </x:c>
      <x:c r="M1424" s="140" t="n">
        <x:v>165</x:v>
      </x:c>
      <x:c r="N1424" s="141" t="n">
        <x:f>L1424-M1424</x:f>
        <x:v>45</x:v>
      </x:c>
      <x:c r="O1424" s="142" t="n">
        <x:f>IF(L1424&gt;0,N1424/L1424,"")</x:f>
        <x:v>0.21428571428571427</x:v>
      </x:c>
      <x:c r="P1424" s="142" t="n">
        <x:f>IF(M1424&gt;0,N1424/M1424,"")</x:f>
        <x:v>0.2727272727272727</x:v>
      </x:c>
      <x:c r="Q1424" s="141" t="n">
        <x:f>ROUND(L1424*(1+'Assumptions'!$B$7)/'Assumptions'!$B$9,0)*'Assumptions'!$B$9</x:f>
        <x:v>230</x:v>
      </x:c>
      <x:c r="R1424" s="141" t="n">
        <x:f>Q1424-M1424</x:f>
        <x:v>65</x:v>
      </x:c>
      <x:c r="S1424" s="143" t="n">
        <x:f>'Assumptions'!$B$8</x:f>
        <x:v>12</x:v>
      </x:c>
      <x:c r="T1424" s="141" t="n">
        <x:f>N1424*S1424</x:f>
        <x:v>540</x:v>
      </x:c>
      <x:c r="U1424" s="139" t="str">
        <x:v>Source Valid</x:v>
      </x:c>
      <x:c r="V1424" s="139" t="str">
        <x:v>High</x:v>
      </x:c>
      <x:c r="W1424" s="147" t="str">
        <x:v>Source wholesale and buying prices retained</x:v>
      </x:c>
      <x:c r="X1424" s="139" t="str">
        <x:v>Ready</x:v>
      </x:c>
      <x:c r="Y1424" s="144" t="b">
        <x:v>1</x:v>
      </x:c>
      <x:c r="Z1424" s="139" t="str">
        <x:v>WS RATES.pdf</x:v>
      </x:c>
      <x:c r="AA1424" s="139" t="n">
        <x:v>40</x:v>
      </x:c>
      <x:c r="AB1424" s="139" t="n">
        <x:v>20</x:v>
      </x:c>
      <x:c r="AC1424" s="139" t="str">
        <x:v>UMRAH MUBARAK DISPLAY</x:v>
      </x:c>
      <x:c r="AD1424" s="145" t="n">
        <x:v>195</x:v>
      </x:c>
      <x:c r="AE1424" s="147" t="str">
        <x:v>Merged across PDFs — Exact/source-linked match</x:v>
      </x:c>
      <x:c r="AF1424" s="147" t="str">
        <x:v>Exact WS RATES.pdf name</x:v>
      </x:c>
      <x:c r="AG1424" s="147" t="str">
        <x:v>Exact WS RATES.pdf category</x:v>
      </x:c>
      <x:c r="AH1424" s="139" t="str">
        <x:v>WS-RATES:40:20</x:v>
      </x:c>
      <x:c r="AI1424" s="146"/>
      <x:c r="AJ1424" s="146"/>
      <x:c r="AK1424" s="146"/>
      <x:c r="AL1424" s="146"/>
      <x:c r="AM1424" s="146"/>
      <x:c r="AN1424" s="147" t="str"/>
    </x:row>
    <x:row r="1425">
      <x:c r="A1425" s="139" t="str">
        <x:v>RS-001424</x:v>
      </x:c>
      <x:c r="B1425" s="147" t="str">
        <x:v>P6 PRACTICAL COPY</x:v>
      </x:c>
      <x:c r="C1425" s="139" t="str">
        <x:v>PRACTICAL COPY</x:v>
      </x:c>
      <x:c r="D1425" s="139" t="str">
        <x:v>Both</x:v>
      </x:c>
      <x:c r="E1425" s="147" t="str">
        <x:v>From initial classified workbook</x:v>
      </x:c>
      <x:c r="F1425" s="139" t="str">
        <x:v>Piece</x:v>
      </x:c>
      <x:c r="G1425" s="139"/>
      <x:c r="H1425" s="139" t="str">
        <x:v>Not stated</x:v>
      </x:c>
      <x:c r="I1425" s="139" t="str">
        <x:v>PKR</x:v>
      </x:c>
      <x:c r="J1425" s="140" t="n">
        <x:v>190</x:v>
      </x:c>
      <x:c r="K1425" s="140" t="n">
        <x:v>175</x:v>
      </x:c>
      <x:c r="L1425" s="140" t="n">
        <x:v>190</x:v>
      </x:c>
      <x:c r="M1425" s="140" t="n">
        <x:v>175</x:v>
      </x:c>
      <x:c r="N1425" s="141" t="n">
        <x:f>L1425-M1425</x:f>
        <x:v>15</x:v>
      </x:c>
      <x:c r="O1425" s="142" t="n">
        <x:f>IF(L1425&gt;0,N1425/L1425,"")</x:f>
        <x:v>0.07894736842105263</x:v>
      </x:c>
      <x:c r="P1425" s="142" t="n">
        <x:f>IF(M1425&gt;0,N1425/M1425,"")</x:f>
        <x:v>0.08571428571428572</x:v>
      </x:c>
      <x:c r="Q1425" s="141" t="n">
        <x:f>ROUND(L1425*(1+'Assumptions'!$B$7)/'Assumptions'!$B$9,0)*'Assumptions'!$B$9</x:f>
        <x:v>210</x:v>
      </x:c>
      <x:c r="R1425" s="141" t="n">
        <x:f>Q1425-M1425</x:f>
        <x:v>35</x:v>
      </x:c>
      <x:c r="S1425" s="143" t="n">
        <x:f>'Assumptions'!$B$8</x:f>
        <x:v>12</x:v>
      </x:c>
      <x:c r="T1425" s="141" t="n">
        <x:f>N1425*S1425</x:f>
        <x:v>180</x:v>
      </x:c>
      <x:c r="U1425" s="139" t="str">
        <x:v>Source Valid</x:v>
      </x:c>
      <x:c r="V1425" s="139" t="str">
        <x:v>High</x:v>
      </x:c>
      <x:c r="W1425" s="147" t="str">
        <x:v>Source wholesale and buying prices retained</x:v>
      </x:c>
      <x:c r="X1425" s="139" t="str">
        <x:v>Ready</x:v>
      </x:c>
      <x:c r="Y1425" s="144" t="b">
        <x:v>1</x:v>
      </x:c>
      <x:c r="Z1425" s="139" t="str">
        <x:v>WS RATES.pdf</x:v>
      </x:c>
      <x:c r="AA1425" s="139" t="n">
        <x:v>40</x:v>
      </x:c>
      <x:c r="AB1425" s="139" t="n">
        <x:v>21</x:v>
      </x:c>
      <x:c r="AC1425" s="139" t="str">
        <x:v>P6 PRACTICAL COPY</x:v>
      </x:c>
      <x:c r="AD1425" s="145" t="n">
        <x:v>190</x:v>
      </x:c>
      <x:c r="AE1425" s="147" t="str">
        <x:v>Merged across PDFs — Exact/source-linked match</x:v>
      </x:c>
      <x:c r="AF1425" s="147" t="str">
        <x:v>Exact WS RATES.pdf name</x:v>
      </x:c>
      <x:c r="AG1425" s="147" t="str">
        <x:v>Exact WS RATES.pdf category</x:v>
      </x:c>
      <x:c r="AH1425" s="139" t="str">
        <x:v>WS-RATES:40:21</x:v>
      </x:c>
      <x:c r="AI1425" s="146"/>
      <x:c r="AJ1425" s="146"/>
      <x:c r="AK1425" s="146"/>
      <x:c r="AL1425" s="146"/>
      <x:c r="AM1425" s="146"/>
      <x:c r="AN1425" s="147" t="str"/>
    </x:row>
    <x:row r="1426">
      <x:c r="A1426" s="139" t="str">
        <x:v>RS-001425</x:v>
      </x:c>
      <x:c r="B1426" s="147" t="str">
        <x:v>RASM E HINA DISPLAY</x:v>
      </x:c>
      <x:c r="C1426" s="139" t="str">
        <x:v>DISPLAY</x:v>
      </x:c>
      <x:c r="D1426" s="139" t="str">
        <x:v>Wholesale/Bulk</x:v>
      </x:c>
      <x:c r="E1426" s="147" t="str">
        <x:v>From initial classified workbook</x:v>
      </x:c>
      <x:c r="F1426" s="139" t="str">
        <x:v>Piece</x:v>
      </x:c>
      <x:c r="G1426" s="139"/>
      <x:c r="H1426" s="139" t="str">
        <x:v>Not stated</x:v>
      </x:c>
      <x:c r="I1426" s="139" t="str">
        <x:v>PKR</x:v>
      </x:c>
      <x:c r="J1426" s="140" t="n">
        <x:v>200</x:v>
      </x:c>
      <x:c r="K1426" s="140" t="n">
        <x:v>180</x:v>
      </x:c>
      <x:c r="L1426" s="140" t="n">
        <x:v>200</x:v>
      </x:c>
      <x:c r="M1426" s="140" t="n">
        <x:v>180</x:v>
      </x:c>
      <x:c r="N1426" s="141" t="n">
        <x:f>L1426-M1426</x:f>
        <x:v>20</x:v>
      </x:c>
      <x:c r="O1426" s="142" t="n">
        <x:f>IF(L1426&gt;0,N1426/L1426,"")</x:f>
        <x:v>0.1</x:v>
      </x:c>
      <x:c r="P1426" s="142" t="n">
        <x:f>IF(M1426&gt;0,N1426/M1426,"")</x:f>
        <x:v>0.1111111111111111</x:v>
      </x:c>
      <x:c r="Q1426" s="141" t="n">
        <x:f>ROUND(L1426*(1+'Assumptions'!$B$7)/'Assumptions'!$B$9,0)*'Assumptions'!$B$9</x:f>
        <x:v>220</x:v>
      </x:c>
      <x:c r="R1426" s="141" t="n">
        <x:f>Q1426-M1426</x:f>
        <x:v>40</x:v>
      </x:c>
      <x:c r="S1426" s="143" t="n">
        <x:f>'Assumptions'!$B$8</x:f>
        <x:v>12</x:v>
      </x:c>
      <x:c r="T1426" s="141" t="n">
        <x:f>N1426*S1426</x:f>
        <x:v>240</x:v>
      </x:c>
      <x:c r="U1426" s="139" t="str">
        <x:v>Source Valid</x:v>
      </x:c>
      <x:c r="V1426" s="139" t="str">
        <x:v>High</x:v>
      </x:c>
      <x:c r="W1426" s="147" t="str">
        <x:v>Source wholesale and buying prices retained</x:v>
      </x:c>
      <x:c r="X1426" s="139" t="str">
        <x:v>Ready</x:v>
      </x:c>
      <x:c r="Y1426" s="144" t="b">
        <x:v>1</x:v>
      </x:c>
      <x:c r="Z1426" s="139" t="str">
        <x:v>WS RATES.pdf</x:v>
      </x:c>
      <x:c r="AA1426" s="139" t="n">
        <x:v>40</x:v>
      </x:c>
      <x:c r="AB1426" s="139" t="n">
        <x:v>22</x:v>
      </x:c>
      <x:c r="AC1426" s="139" t="str">
        <x:v>RASM E HINA DISPLAY</x:v>
      </x:c>
      <x:c r="AD1426" s="145" t="n">
        <x:v>200</x:v>
      </x:c>
      <x:c r="AE1426" s="147" t="str">
        <x:v>Merged across PDFs — Exact/source-linked match</x:v>
      </x:c>
      <x:c r="AF1426" s="147" t="str">
        <x:v>Exact WS RATES.pdf name</x:v>
      </x:c>
      <x:c r="AG1426" s="147" t="str">
        <x:v>Exact WS RATES.pdf category</x:v>
      </x:c>
      <x:c r="AH1426" s="139" t="str">
        <x:v>WS-RATES:40:22</x:v>
      </x:c>
      <x:c r="AI1426" s="146"/>
      <x:c r="AJ1426" s="146"/>
      <x:c r="AK1426" s="146"/>
      <x:c r="AL1426" s="146"/>
      <x:c r="AM1426" s="146"/>
      <x:c r="AN1426" s="147" t="str"/>
    </x:row>
    <x:row r="1427">
      <x:c r="A1427" s="139" t="str">
        <x:v>RS-001426</x:v>
      </x:c>
      <x:c r="B1427" s="147" t="str">
        <x:v>P5 PRATICAL COPY</x:v>
      </x:c>
      <x:c r="C1427" s="139" t="str">
        <x:v>PRACTICAL COPY</x:v>
      </x:c>
      <x:c r="D1427" s="139" t="str">
        <x:v>Both</x:v>
      </x:c>
      <x:c r="E1427" s="147" t="str">
        <x:v>From initial classified workbook</x:v>
      </x:c>
      <x:c r="F1427" s="139" t="str">
        <x:v>Piece</x:v>
      </x:c>
      <x:c r="G1427" s="139"/>
      <x:c r="H1427" s="139" t="str">
        <x:v>Not stated</x:v>
      </x:c>
      <x:c r="I1427" s="139" t="str">
        <x:v>PKR</x:v>
      </x:c>
      <x:c r="J1427" s="140" t="n">
        <x:v>165</x:v>
      </x:c>
      <x:c r="K1427" s="140" t="n">
        <x:v>150</x:v>
      </x:c>
      <x:c r="L1427" s="140" t="n">
        <x:v>165</x:v>
      </x:c>
      <x:c r="M1427" s="140" t="n">
        <x:v>150</x:v>
      </x:c>
      <x:c r="N1427" s="141" t="n">
        <x:f>L1427-M1427</x:f>
        <x:v>15</x:v>
      </x:c>
      <x:c r="O1427" s="142" t="n">
        <x:f>IF(L1427&gt;0,N1427/L1427,"")</x:f>
        <x:v>0.09090909090909091</x:v>
      </x:c>
      <x:c r="P1427" s="142" t="n">
        <x:f>IF(M1427&gt;0,N1427/M1427,"")</x:f>
        <x:v>0.1</x:v>
      </x:c>
      <x:c r="Q1427" s="141" t="n">
        <x:f>ROUND(L1427*(1+'Assumptions'!$B$7)/'Assumptions'!$B$9,0)*'Assumptions'!$B$9</x:f>
        <x:v>180</x:v>
      </x:c>
      <x:c r="R1427" s="141" t="n">
        <x:f>Q1427-M1427</x:f>
        <x:v>30</x:v>
      </x:c>
      <x:c r="S1427" s="143" t="n">
        <x:f>'Assumptions'!$B$8</x:f>
        <x:v>12</x:v>
      </x:c>
      <x:c r="T1427" s="141" t="n">
        <x:f>N1427*S1427</x:f>
        <x:v>180</x:v>
      </x:c>
      <x:c r="U1427" s="139" t="str">
        <x:v>Source Valid</x:v>
      </x:c>
      <x:c r="V1427" s="139" t="str">
        <x:v>High</x:v>
      </x:c>
      <x:c r="W1427" s="147" t="str">
        <x:v>Source wholesale and buying prices retained</x:v>
      </x:c>
      <x:c r="X1427" s="139" t="str">
        <x:v>Ready</x:v>
      </x:c>
      <x:c r="Y1427" s="144" t="b">
        <x:v>1</x:v>
      </x:c>
      <x:c r="Z1427" s="139" t="str">
        <x:v>WS RATES.pdf</x:v>
      </x:c>
      <x:c r="AA1427" s="139" t="n">
        <x:v>40</x:v>
      </x:c>
      <x:c r="AB1427" s="139" t="n">
        <x:v>23</x:v>
      </x:c>
      <x:c r="AC1427" s="139" t="str">
        <x:v>P5 PRATICAL COPY</x:v>
      </x:c>
      <x:c r="AD1427" s="145" t="n">
        <x:v>165</x:v>
      </x:c>
      <x:c r="AE1427" s="147" t="str">
        <x:v>Merged across PDFs — Exact/source-linked match</x:v>
      </x:c>
      <x:c r="AF1427" s="147" t="str">
        <x:v>Exact WS RATES.pdf name</x:v>
      </x:c>
      <x:c r="AG1427" s="147" t="str">
        <x:v>Exact WS RATES.pdf category</x:v>
      </x:c>
      <x:c r="AH1427" s="139" t="str">
        <x:v>WS-RATES:40:23</x:v>
      </x:c>
      <x:c r="AI1427" s="146"/>
      <x:c r="AJ1427" s="146"/>
      <x:c r="AK1427" s="146"/>
      <x:c r="AL1427" s="146"/>
      <x:c r="AM1427" s="146"/>
      <x:c r="AN1427" s="147" t="str"/>
    </x:row>
    <x:row r="1428">
      <x:c r="A1428" s="139" t="str">
        <x:v>RS-001427</x:v>
      </x:c>
      <x:c r="B1428" s="147" t="str">
        <x:v>P4 PRACTICAL COPY</x:v>
      </x:c>
      <x:c r="C1428" s="139" t="str">
        <x:v>PRACTICAL COPY</x:v>
      </x:c>
      <x:c r="D1428" s="139" t="str">
        <x:v>Both</x:v>
      </x:c>
      <x:c r="E1428" s="147" t="str">
        <x:v>From initial classified workbook</x:v>
      </x:c>
      <x:c r="F1428" s="139" t="str">
        <x:v>Piece</x:v>
      </x:c>
      <x:c r="G1428" s="139"/>
      <x:c r="H1428" s="139" t="str">
        <x:v>Not stated</x:v>
      </x:c>
      <x:c r="I1428" s="139" t="str">
        <x:v>PKR</x:v>
      </x:c>
      <x:c r="J1428" s="140" t="n">
        <x:v>145</x:v>
      </x:c>
      <x:c r="K1428" s="140" t="n">
        <x:v>130</x:v>
      </x:c>
      <x:c r="L1428" s="140" t="n">
        <x:v>145</x:v>
      </x:c>
      <x:c r="M1428" s="140" t="n">
        <x:v>130</x:v>
      </x:c>
      <x:c r="N1428" s="141" t="n">
        <x:f>L1428-M1428</x:f>
        <x:v>15</x:v>
      </x:c>
      <x:c r="O1428" s="142" t="n">
        <x:f>IF(L1428&gt;0,N1428/L1428,"")</x:f>
        <x:v>0.10344827586206896</x:v>
      </x:c>
      <x:c r="P1428" s="142" t="n">
        <x:f>IF(M1428&gt;0,N1428/M1428,"")</x:f>
        <x:v>0.11538461538461539</x:v>
      </x:c>
      <x:c r="Q1428" s="141" t="n">
        <x:f>ROUND(L1428*(1+'Assumptions'!$B$7)/'Assumptions'!$B$9,0)*'Assumptions'!$B$9</x:f>
        <x:v>160</x:v>
      </x:c>
      <x:c r="R1428" s="141" t="n">
        <x:f>Q1428-M1428</x:f>
        <x:v>30</x:v>
      </x:c>
      <x:c r="S1428" s="143" t="n">
        <x:f>'Assumptions'!$B$8</x:f>
        <x:v>12</x:v>
      </x:c>
      <x:c r="T1428" s="141" t="n">
        <x:f>N1428*S1428</x:f>
        <x:v>180</x:v>
      </x:c>
      <x:c r="U1428" s="139" t="str">
        <x:v>Source Valid</x:v>
      </x:c>
      <x:c r="V1428" s="139" t="str">
        <x:v>High</x:v>
      </x:c>
      <x:c r="W1428" s="147" t="str">
        <x:v>Source wholesale and buying prices retained</x:v>
      </x:c>
      <x:c r="X1428" s="139" t="str">
        <x:v>Ready</x:v>
      </x:c>
      <x:c r="Y1428" s="144" t="b">
        <x:v>1</x:v>
      </x:c>
      <x:c r="Z1428" s="139" t="str">
        <x:v>WS RATES.pdf</x:v>
      </x:c>
      <x:c r="AA1428" s="139" t="n">
        <x:v>40</x:v>
      </x:c>
      <x:c r="AB1428" s="139" t="n">
        <x:v>24</x:v>
      </x:c>
      <x:c r="AC1428" s="139" t="str">
        <x:v>P4 PRACTICAL COPY</x:v>
      </x:c>
      <x:c r="AD1428" s="145" t="n">
        <x:v>145</x:v>
      </x:c>
      <x:c r="AE1428" s="147" t="str">
        <x:v>Merged across PDFs — Exact/source-linked match</x:v>
      </x:c>
      <x:c r="AF1428" s="147" t="str">
        <x:v>Exact WS RATES.pdf name</x:v>
      </x:c>
      <x:c r="AG1428" s="147" t="str">
        <x:v>Exact WS RATES.pdf category</x:v>
      </x:c>
      <x:c r="AH1428" s="139" t="str">
        <x:v>WS-RATES:40:24</x:v>
      </x:c>
      <x:c r="AI1428" s="146"/>
      <x:c r="AJ1428" s="146"/>
      <x:c r="AK1428" s="146"/>
      <x:c r="AL1428" s="146"/>
      <x:c r="AM1428" s="146"/>
      <x:c r="AN1428" s="147" t="str"/>
    </x:row>
    <x:row r="1429">
      <x:c r="A1429" s="139" t="str">
        <x:v>RS-001428</x:v>
      </x:c>
      <x:c r="B1429" s="147" t="str">
        <x:v>BRIDAL SHOWER DISPLAY</x:v>
      </x:c>
      <x:c r="C1429" s="139" t="str">
        <x:v>DISPLAY</x:v>
      </x:c>
      <x:c r="D1429" s="139" t="str">
        <x:v>Wholesale/Bulk</x:v>
      </x:c>
      <x:c r="E1429" s="147" t="str">
        <x:v>From initial classified workbook</x:v>
      </x:c>
      <x:c r="F1429" s="139" t="str">
        <x:v>Piece</x:v>
      </x:c>
      <x:c r="G1429" s="139"/>
      <x:c r="H1429" s="139" t="str">
        <x:v>Not stated</x:v>
      </x:c>
      <x:c r="I1429" s="139" t="str">
        <x:v>PKR</x:v>
      </x:c>
      <x:c r="J1429" s="140" t="n">
        <x:v>210</x:v>
      </x:c>
      <x:c r="K1429" s="140" t="n">
        <x:v>200</x:v>
      </x:c>
      <x:c r="L1429" s="140" t="n">
        <x:v>210</x:v>
      </x:c>
      <x:c r="M1429" s="140" t="n">
        <x:v>200</x:v>
      </x:c>
      <x:c r="N1429" s="141" t="n">
        <x:f>L1429-M1429</x:f>
        <x:v>10</x:v>
      </x:c>
      <x:c r="O1429" s="142" t="n">
        <x:f>IF(L1429&gt;0,N1429/L1429,"")</x:f>
        <x:v>0.047619047619047616</x:v>
      </x:c>
      <x:c r="P1429" s="142" t="n">
        <x:f>IF(M1429&gt;0,N1429/M1429,"")</x:f>
        <x:v>0.05</x:v>
      </x:c>
      <x:c r="Q1429" s="141" t="n">
        <x:f>ROUND(L1429*(1+'Assumptions'!$B$7)/'Assumptions'!$B$9,0)*'Assumptions'!$B$9</x:f>
        <x:v>230</x:v>
      </x:c>
      <x:c r="R1429" s="141" t="n">
        <x:f>Q1429-M1429</x:f>
        <x:v>30</x:v>
      </x:c>
      <x:c r="S1429" s="143" t="n">
        <x:f>'Assumptions'!$B$8</x:f>
        <x:v>12</x:v>
      </x:c>
      <x:c r="T1429" s="141" t="n">
        <x:f>N1429*S1429</x:f>
        <x:v>120</x:v>
      </x:c>
      <x:c r="U1429" s="139" t="str">
        <x:v>Source Valid</x:v>
      </x:c>
      <x:c r="V1429" s="139" t="str">
        <x:v>High</x:v>
      </x:c>
      <x:c r="W1429" s="147" t="str">
        <x:v>Source wholesale and buying prices retained</x:v>
      </x:c>
      <x:c r="X1429" s="139" t="str">
        <x:v>Ready</x:v>
      </x:c>
      <x:c r="Y1429" s="144" t="b">
        <x:v>1</x:v>
      </x:c>
      <x:c r="Z1429" s="139" t="str">
        <x:v>WS RATES.pdf</x:v>
      </x:c>
      <x:c r="AA1429" s="139" t="n">
        <x:v>40</x:v>
      </x:c>
      <x:c r="AB1429" s="139" t="n">
        <x:v>25</x:v>
      </x:c>
      <x:c r="AC1429" s="139" t="str">
        <x:v>BRIDAL SHOWER DISPLAY</x:v>
      </x:c>
      <x:c r="AD1429" s="145" t="n">
        <x:v>210</x:v>
      </x:c>
      <x:c r="AE1429" s="147" t="str">
        <x:v>Merged across PDFs — Exact/source-linked match</x:v>
      </x:c>
      <x:c r="AF1429" s="147" t="str">
        <x:v>Exact WS RATES.pdf name</x:v>
      </x:c>
      <x:c r="AG1429" s="147" t="str">
        <x:v>Exact WS RATES.pdf category</x:v>
      </x:c>
      <x:c r="AH1429" s="139" t="str">
        <x:v>WS-RATES:40:25</x:v>
      </x:c>
      <x:c r="AI1429" s="146"/>
      <x:c r="AJ1429" s="146"/>
      <x:c r="AK1429" s="146"/>
      <x:c r="AL1429" s="146"/>
      <x:c r="AM1429" s="146"/>
      <x:c r="AN1429" s="147" t="str"/>
    </x:row>
    <x:row r="1430">
      <x:c r="A1430" s="139" t="str">
        <x:v>RS-001429</x:v>
      </x:c>
      <x:c r="B1430" s="147" t="str">
        <x:v>ENGAGED DISPLAY</x:v>
      </x:c>
      <x:c r="C1430" s="139" t="str">
        <x:v>DISPLAY</x:v>
      </x:c>
      <x:c r="D1430" s="139" t="str">
        <x:v>Wholesale/Bulk</x:v>
      </x:c>
      <x:c r="E1430" s="147" t="str">
        <x:v>From initial classified workbook</x:v>
      </x:c>
      <x:c r="F1430" s="139" t="str">
        <x:v>Piece</x:v>
      </x:c>
      <x:c r="G1430" s="139"/>
      <x:c r="H1430" s="139" t="str">
        <x:v>Not stated</x:v>
      </x:c>
      <x:c r="I1430" s="139" t="str">
        <x:v>PKR</x:v>
      </x:c>
      <x:c r="J1430" s="140" t="n">
        <x:v>180</x:v>
      </x:c>
      <x:c r="K1430" s="140" t="n">
        <x:v>155</x:v>
      </x:c>
      <x:c r="L1430" s="140" t="n">
        <x:v>180</x:v>
      </x:c>
      <x:c r="M1430" s="140" t="n">
        <x:v>155</x:v>
      </x:c>
      <x:c r="N1430" s="141" t="n">
        <x:f>L1430-M1430</x:f>
        <x:v>25</x:v>
      </x:c>
      <x:c r="O1430" s="142" t="n">
        <x:f>IF(L1430&gt;0,N1430/L1430,"")</x:f>
        <x:v>0.1388888888888889</x:v>
      </x:c>
      <x:c r="P1430" s="142" t="n">
        <x:f>IF(M1430&gt;0,N1430/M1430,"")</x:f>
        <x:v>0.16129032258064516</x:v>
      </x:c>
      <x:c r="Q1430" s="141" t="n">
        <x:f>ROUND(L1430*(1+'Assumptions'!$B$7)/'Assumptions'!$B$9,0)*'Assumptions'!$B$9</x:f>
        <x:v>200</x:v>
      </x:c>
      <x:c r="R1430" s="141" t="n">
        <x:f>Q1430-M1430</x:f>
        <x:v>45</x:v>
      </x:c>
      <x:c r="S1430" s="143" t="n">
        <x:f>'Assumptions'!$B$8</x:f>
        <x:v>12</x:v>
      </x:c>
      <x:c r="T1430" s="141" t="n">
        <x:f>N1430*S1430</x:f>
        <x:v>300</x:v>
      </x:c>
      <x:c r="U1430" s="139" t="str">
        <x:v>Source Valid</x:v>
      </x:c>
      <x:c r="V1430" s="139" t="str">
        <x:v>High</x:v>
      </x:c>
      <x:c r="W1430" s="147" t="str">
        <x:v>Source wholesale and buying prices retained</x:v>
      </x:c>
      <x:c r="X1430" s="139" t="str">
        <x:v>Ready</x:v>
      </x:c>
      <x:c r="Y1430" s="144" t="b">
        <x:v>1</x:v>
      </x:c>
      <x:c r="Z1430" s="139" t="str">
        <x:v>WS RATES.pdf</x:v>
      </x:c>
      <x:c r="AA1430" s="139" t="n">
        <x:v>40</x:v>
      </x:c>
      <x:c r="AB1430" s="139" t="n">
        <x:v>26</x:v>
      </x:c>
      <x:c r="AC1430" s="139" t="str">
        <x:v>ENGAGED DISPLAY</x:v>
      </x:c>
      <x:c r="AD1430" s="145" t="n">
        <x:v>180</x:v>
      </x:c>
      <x:c r="AE1430" s="147" t="str">
        <x:v>Merged across PDFs — Exact/source-linked match</x:v>
      </x:c>
      <x:c r="AF1430" s="147" t="str">
        <x:v>Exact WS RATES.pdf name</x:v>
      </x:c>
      <x:c r="AG1430" s="147" t="str">
        <x:v>Exact WS RATES.pdf category</x:v>
      </x:c>
      <x:c r="AH1430" s="139" t="str">
        <x:v>WS-RATES:40:26</x:v>
      </x:c>
      <x:c r="AI1430" s="146"/>
      <x:c r="AJ1430" s="146"/>
      <x:c r="AK1430" s="146"/>
      <x:c r="AL1430" s="146"/>
      <x:c r="AM1430" s="146"/>
      <x:c r="AN1430" s="147" t="str"/>
    </x:row>
    <x:row r="1431">
      <x:c r="A1431" s="139" t="str">
        <x:v>RS-001430</x:v>
      </x:c>
      <x:c r="B1431" s="147" t="str">
        <x:v>QALAM LAKRI</x:v>
      </x:c>
      <x:c r="C1431" s="139" t="str">
        <x:v>CHINA</x:v>
      </x:c>
      <x:c r="D1431" s="139" t="str">
        <x:v>Both</x:v>
      </x:c>
      <x:c r="E1431" s="147" t="str">
        <x:v>From initial classified workbook</x:v>
      </x:c>
      <x:c r="F1431" s="139" t="str">
        <x:v>Piece</x:v>
      </x:c>
      <x:c r="G1431" s="139"/>
      <x:c r="H1431" s="139" t="str">
        <x:v>Not stated</x:v>
      </x:c>
      <x:c r="I1431" s="139" t="str">
        <x:v>PKR</x:v>
      </x:c>
      <x:c r="J1431" s="140" t="n">
        <x:v>40</x:v>
      </x:c>
      <x:c r="K1431" s="140" t="n">
        <x:v>25</x:v>
      </x:c>
      <x:c r="L1431" s="140" t="n">
        <x:v>40</x:v>
      </x:c>
      <x:c r="M1431" s="140" t="n">
        <x:v>25</x:v>
      </x:c>
      <x:c r="N1431" s="141" t="n">
        <x:f>L1431-M1431</x:f>
        <x:v>15</x:v>
      </x:c>
      <x:c r="O1431" s="142" t="n">
        <x:f>IF(L1431&gt;0,N1431/L1431,"")</x:f>
        <x:v>0.375</x:v>
      </x:c>
      <x:c r="P1431" s="142" t="n">
        <x:f>IF(M1431&gt;0,N1431/M1431,"")</x:f>
        <x:v>0.6</x:v>
      </x:c>
      <x:c r="Q1431" s="141" t="n">
        <x:f>ROUND(L1431*(1+'Assumptions'!$B$7)/'Assumptions'!$B$9,0)*'Assumptions'!$B$9</x:f>
        <x:v>45</x:v>
      </x:c>
      <x:c r="R1431" s="141" t="n">
        <x:f>Q1431-M1431</x:f>
        <x:v>20</x:v>
      </x:c>
      <x:c r="S1431" s="143" t="n">
        <x:f>'Assumptions'!$B$8</x:f>
        <x:v>12</x:v>
      </x:c>
      <x:c r="T1431" s="141" t="n">
        <x:f>N1431*S1431</x:f>
        <x:v>180</x:v>
      </x:c>
      <x:c r="U1431" s="139" t="str">
        <x:v>Source Valid</x:v>
      </x:c>
      <x:c r="V1431" s="139" t="str">
        <x:v>High</x:v>
      </x:c>
      <x:c r="W1431" s="147" t="str">
        <x:v>Source wholesale and buying prices retained</x:v>
      </x:c>
      <x:c r="X1431" s="139" t="str">
        <x:v>Ready</x:v>
      </x:c>
      <x:c r="Y1431" s="144" t="b">
        <x:v>1</x:v>
      </x:c>
      <x:c r="Z1431" s="139" t="str">
        <x:v>WS RATES.pdf</x:v>
      </x:c>
      <x:c r="AA1431" s="139" t="n">
        <x:v>40</x:v>
      </x:c>
      <x:c r="AB1431" s="139" t="n">
        <x:v>27</x:v>
      </x:c>
      <x:c r="AC1431" s="139" t="str">
        <x:v>QALAM LAKRI</x:v>
      </x:c>
      <x:c r="AD1431" s="145" t="n">
        <x:v>40</x:v>
      </x:c>
      <x:c r="AE1431" s="147" t="str">
        <x:v>Merged across PDFs — Exact/source-linked match</x:v>
      </x:c>
      <x:c r="AF1431" s="147" t="str">
        <x:v>Exact WS RATES.pdf name</x:v>
      </x:c>
      <x:c r="AG1431" s="147" t="str">
        <x:v>Exact WS RATES.pdf category</x:v>
      </x:c>
      <x:c r="AH1431" s="139" t="str">
        <x:v>WS-RATES:40:27</x:v>
      </x:c>
      <x:c r="AI1431" s="146"/>
      <x:c r="AJ1431" s="146"/>
      <x:c r="AK1431" s="146"/>
      <x:c r="AL1431" s="146"/>
      <x:c r="AM1431" s="146"/>
      <x:c r="AN1431" s="147" t="str"/>
    </x:row>
    <x:row r="1432">
      <x:c r="A1432" s="139" t="str">
        <x:v>RS-001431</x:v>
      </x:c>
      <x:c r="B1432" s="147" t="str">
        <x:v>P3 PRACTICAL COPY</x:v>
      </x:c>
      <x:c r="C1432" s="139" t="str">
        <x:v>PRACTICAL COPY</x:v>
      </x:c>
      <x:c r="D1432" s="139" t="str">
        <x:v>Both</x:v>
      </x:c>
      <x:c r="E1432" s="147" t="str">
        <x:v>From initial classified workbook</x:v>
      </x:c>
      <x:c r="F1432" s="139" t="str">
        <x:v>Piece</x:v>
      </x:c>
      <x:c r="G1432" s="139"/>
      <x:c r="H1432" s="139" t="str">
        <x:v>Not stated</x:v>
      </x:c>
      <x:c r="I1432" s="139" t="str">
        <x:v>PKR</x:v>
      </x:c>
      <x:c r="J1432" s="140" t="n">
        <x:v>120</x:v>
      </x:c>
      <x:c r="K1432" s="140" t="n">
        <x:v>105</x:v>
      </x:c>
      <x:c r="L1432" s="140" t="n">
        <x:v>120</x:v>
      </x:c>
      <x:c r="M1432" s="140" t="n">
        <x:v>105</x:v>
      </x:c>
      <x:c r="N1432" s="141" t="n">
        <x:f>L1432-M1432</x:f>
        <x:v>15</x:v>
      </x:c>
      <x:c r="O1432" s="142" t="n">
        <x:f>IF(L1432&gt;0,N1432/L1432,"")</x:f>
        <x:v>0.125</x:v>
      </x:c>
      <x:c r="P1432" s="142" t="n">
        <x:f>IF(M1432&gt;0,N1432/M1432,"")</x:f>
        <x:v>0.14285714285714285</x:v>
      </x:c>
      <x:c r="Q1432" s="141" t="n">
        <x:f>ROUND(L1432*(1+'Assumptions'!$B$7)/'Assumptions'!$B$9,0)*'Assumptions'!$B$9</x:f>
        <x:v>130</x:v>
      </x:c>
      <x:c r="R1432" s="141" t="n">
        <x:f>Q1432-M1432</x:f>
        <x:v>25</x:v>
      </x:c>
      <x:c r="S1432" s="143" t="n">
        <x:f>'Assumptions'!$B$8</x:f>
        <x:v>12</x:v>
      </x:c>
      <x:c r="T1432" s="141" t="n">
        <x:f>N1432*S1432</x:f>
        <x:v>180</x:v>
      </x:c>
      <x:c r="U1432" s="139" t="str">
        <x:v>Source Valid</x:v>
      </x:c>
      <x:c r="V1432" s="139" t="str">
        <x:v>High</x:v>
      </x:c>
      <x:c r="W1432" s="147" t="str">
        <x:v>Source wholesale and buying prices retained</x:v>
      </x:c>
      <x:c r="X1432" s="139" t="str">
        <x:v>Ready</x:v>
      </x:c>
      <x:c r="Y1432" s="144" t="b">
        <x:v>1</x:v>
      </x:c>
      <x:c r="Z1432" s="139" t="str">
        <x:v>WS RATES.pdf</x:v>
      </x:c>
      <x:c r="AA1432" s="139" t="n">
        <x:v>40</x:v>
      </x:c>
      <x:c r="AB1432" s="139" t="n">
        <x:v>28</x:v>
      </x:c>
      <x:c r="AC1432" s="139" t="str">
        <x:v>P3 PRACTICAL COPY</x:v>
      </x:c>
      <x:c r="AD1432" s="145" t="n">
        <x:v>120</x:v>
      </x:c>
      <x:c r="AE1432" s="147" t="str">
        <x:v>Merged across PDFs — Exact/source-linked match</x:v>
      </x:c>
      <x:c r="AF1432" s="147" t="str">
        <x:v>Exact WS RATES.pdf name</x:v>
      </x:c>
      <x:c r="AG1432" s="147" t="str">
        <x:v>Exact WS RATES.pdf category</x:v>
      </x:c>
      <x:c r="AH1432" s="139" t="str">
        <x:v>WS-RATES:40:28</x:v>
      </x:c>
      <x:c r="AI1432" s="146"/>
      <x:c r="AJ1432" s="146"/>
      <x:c r="AK1432" s="146"/>
      <x:c r="AL1432" s="146"/>
      <x:c r="AM1432" s="146"/>
      <x:c r="AN1432" s="147" t="str"/>
    </x:row>
    <x:row r="1433">
      <x:c r="A1433" s="139" t="str">
        <x:v>RS-001432</x:v>
      </x:c>
      <x:c r="B1433" s="147" t="str">
        <x:v>QABOOL HAI DISPLAY</x:v>
      </x:c>
      <x:c r="C1433" s="139" t="str">
        <x:v>DISPLAY</x:v>
      </x:c>
      <x:c r="D1433" s="139" t="str">
        <x:v>Wholesale/Bulk</x:v>
      </x:c>
      <x:c r="E1433" s="147" t="str">
        <x:v>From initial classified workbook</x:v>
      </x:c>
      <x:c r="F1433" s="139" t="str">
        <x:v>Piece</x:v>
      </x:c>
      <x:c r="G1433" s="139"/>
      <x:c r="H1433" s="139" t="str">
        <x:v>Not stated</x:v>
      </x:c>
      <x:c r="I1433" s="139" t="str">
        <x:v>PKR</x:v>
      </x:c>
      <x:c r="J1433" s="140" t="n">
        <x:v>205</x:v>
      </x:c>
      <x:c r="K1433" s="140" t="n">
        <x:v>185</x:v>
      </x:c>
      <x:c r="L1433" s="140" t="n">
        <x:v>205</x:v>
      </x:c>
      <x:c r="M1433" s="140" t="n">
        <x:v>185</x:v>
      </x:c>
      <x:c r="N1433" s="141" t="n">
        <x:f>L1433-M1433</x:f>
        <x:v>20</x:v>
      </x:c>
      <x:c r="O1433" s="142" t="n">
        <x:f>IF(L1433&gt;0,N1433/L1433,"")</x:f>
        <x:v>0.0975609756097561</x:v>
      </x:c>
      <x:c r="P1433" s="142" t="n">
        <x:f>IF(M1433&gt;0,N1433/M1433,"")</x:f>
        <x:v>0.10810810810810811</x:v>
      </x:c>
      <x:c r="Q1433" s="141" t="n">
        <x:f>ROUND(L1433*(1+'Assumptions'!$B$7)/'Assumptions'!$B$9,0)*'Assumptions'!$B$9</x:f>
        <x:v>225</x:v>
      </x:c>
      <x:c r="R1433" s="141" t="n">
        <x:f>Q1433-M1433</x:f>
        <x:v>40</x:v>
      </x:c>
      <x:c r="S1433" s="143" t="n">
        <x:f>'Assumptions'!$B$8</x:f>
        <x:v>12</x:v>
      </x:c>
      <x:c r="T1433" s="141" t="n">
        <x:f>N1433*S1433</x:f>
        <x:v>240</x:v>
      </x:c>
      <x:c r="U1433" s="139" t="str">
        <x:v>Source Valid</x:v>
      </x:c>
      <x:c r="V1433" s="139" t="str">
        <x:v>High</x:v>
      </x:c>
      <x:c r="W1433" s="147" t="str">
        <x:v>Source wholesale and buying prices retained</x:v>
      </x:c>
      <x:c r="X1433" s="139" t="str">
        <x:v>Ready</x:v>
      </x:c>
      <x:c r="Y1433" s="144" t="b">
        <x:v>1</x:v>
      </x:c>
      <x:c r="Z1433" s="139" t="str">
        <x:v>WS RATES.pdf</x:v>
      </x:c>
      <x:c r="AA1433" s="139" t="n">
        <x:v>40</x:v>
      </x:c>
      <x:c r="AB1433" s="139" t="n">
        <x:v>29</x:v>
      </x:c>
      <x:c r="AC1433" s="139" t="str">
        <x:v>QABOOL HAI DISPLAY</x:v>
      </x:c>
      <x:c r="AD1433" s="145" t="n">
        <x:v>205</x:v>
      </x:c>
      <x:c r="AE1433" s="147" t="str">
        <x:v>Merged across PDFs — Exact/source-linked match</x:v>
      </x:c>
      <x:c r="AF1433" s="147" t="str">
        <x:v>Exact WS RATES.pdf name</x:v>
      </x:c>
      <x:c r="AG1433" s="147" t="str">
        <x:v>Exact WS RATES.pdf category</x:v>
      </x:c>
      <x:c r="AH1433" s="139" t="str">
        <x:v>WS-RATES:40:29</x:v>
      </x:c>
      <x:c r="AI1433" s="146"/>
      <x:c r="AJ1433" s="146"/>
      <x:c r="AK1433" s="146"/>
      <x:c r="AL1433" s="146"/>
      <x:c r="AM1433" s="146"/>
      <x:c r="AN1433" s="147" t="str"/>
    </x:row>
    <x:row r="1434">
      <x:c r="A1434" s="139" t="str">
        <x:v>RS-001433</x:v>
      </x:c>
      <x:c r="B1434" s="147" t="str">
        <x:v>P2 PRACTICAL COPY</x:v>
      </x:c>
      <x:c r="C1434" s="139" t="str">
        <x:v>PRACTICAL COPY</x:v>
      </x:c>
      <x:c r="D1434" s="139" t="str">
        <x:v>Both</x:v>
      </x:c>
      <x:c r="E1434" s="147" t="str">
        <x:v>From initial classified workbook</x:v>
      </x:c>
      <x:c r="F1434" s="139" t="str">
        <x:v>Piece</x:v>
      </x:c>
      <x:c r="G1434" s="139"/>
      <x:c r="H1434" s="139" t="str">
        <x:v>Not stated</x:v>
      </x:c>
      <x:c r="I1434" s="139" t="str">
        <x:v>PKR</x:v>
      </x:c>
      <x:c r="J1434" s="140" t="n">
        <x:v>95</x:v>
      </x:c>
      <x:c r="K1434" s="140" t="n">
        <x:v>85</x:v>
      </x:c>
      <x:c r="L1434" s="140" t="n">
        <x:v>95</x:v>
      </x:c>
      <x:c r="M1434" s="140" t="n">
        <x:v>85</x:v>
      </x:c>
      <x:c r="N1434" s="141" t="n">
        <x:f>L1434-M1434</x:f>
        <x:v>10</x:v>
      </x:c>
      <x:c r="O1434" s="142" t="n">
        <x:f>IF(L1434&gt;0,N1434/L1434,"")</x:f>
        <x:v>0.10526315789473684</x:v>
      </x:c>
      <x:c r="P1434" s="142" t="n">
        <x:f>IF(M1434&gt;0,N1434/M1434,"")</x:f>
        <x:v>0.11764705882352941</x:v>
      </x:c>
      <x:c r="Q1434" s="141" t="n">
        <x:f>ROUND(L1434*(1+'Assumptions'!$B$7)/'Assumptions'!$B$9,0)*'Assumptions'!$B$9</x:f>
        <x:v>105</x:v>
      </x:c>
      <x:c r="R1434" s="141" t="n">
        <x:f>Q1434-M1434</x:f>
        <x:v>20</x:v>
      </x:c>
      <x:c r="S1434" s="143" t="n">
        <x:f>'Assumptions'!$B$8</x:f>
        <x:v>12</x:v>
      </x:c>
      <x:c r="T1434" s="141" t="n">
        <x:f>N1434*S1434</x:f>
        <x:v>120</x:v>
      </x:c>
      <x:c r="U1434" s="139" t="str">
        <x:v>Source Valid</x:v>
      </x:c>
      <x:c r="V1434" s="139" t="str">
        <x:v>High</x:v>
      </x:c>
      <x:c r="W1434" s="147" t="str">
        <x:v>Source wholesale and buying prices retained</x:v>
      </x:c>
      <x:c r="X1434" s="139" t="str">
        <x:v>Ready</x:v>
      </x:c>
      <x:c r="Y1434" s="144" t="b">
        <x:v>1</x:v>
      </x:c>
      <x:c r="Z1434" s="139" t="str">
        <x:v>WS RATES.pdf</x:v>
      </x:c>
      <x:c r="AA1434" s="139" t="n">
        <x:v>40</x:v>
      </x:c>
      <x:c r="AB1434" s="139" t="n">
        <x:v>30</x:v>
      </x:c>
      <x:c r="AC1434" s="139" t="str">
        <x:v>P2 PRACTICAL COPY</x:v>
      </x:c>
      <x:c r="AD1434" s="145" t="n">
        <x:v>95</x:v>
      </x:c>
      <x:c r="AE1434" s="147" t="str">
        <x:v>Merged across PDFs — Exact/source-linked match</x:v>
      </x:c>
      <x:c r="AF1434" s="147" t="str">
        <x:v>Exact WS RATES.pdf name</x:v>
      </x:c>
      <x:c r="AG1434" s="147" t="str">
        <x:v>Exact WS RATES.pdf category</x:v>
      </x:c>
      <x:c r="AH1434" s="139" t="str">
        <x:v>WS-RATES:40:30</x:v>
      </x:c>
      <x:c r="AI1434" s="146"/>
      <x:c r="AJ1434" s="146"/>
      <x:c r="AK1434" s="146"/>
      <x:c r="AL1434" s="146"/>
      <x:c r="AM1434" s="146"/>
      <x:c r="AN1434" s="147" t="str"/>
    </x:row>
    <x:row r="1435">
      <x:c r="A1435" s="139" t="str">
        <x:v>RS-001434</x:v>
      </x:c>
      <x:c r="B1435" s="147" t="str">
        <x:v>DUSTER</x:v>
      </x:c>
      <x:c r="C1435" s="139" t="str">
        <x:v>CHINA</x:v>
      </x:c>
      <x:c r="D1435" s="139" t="str">
        <x:v>Both</x:v>
      </x:c>
      <x:c r="E1435" s="147" t="str">
        <x:v>From initial classified workbook</x:v>
      </x:c>
      <x:c r="F1435" s="139" t="str">
        <x:v>Piece</x:v>
      </x:c>
      <x:c r="G1435" s="139"/>
      <x:c r="H1435" s="139" t="str">
        <x:v>Not stated</x:v>
      </x:c>
      <x:c r="I1435" s="139" t="str">
        <x:v>PKR</x:v>
      </x:c>
      <x:c r="J1435" s="140" t="n">
        <x:v>20</x:v>
      </x:c>
      <x:c r="K1435" s="140" t="n">
        <x:v>11</x:v>
      </x:c>
      <x:c r="L1435" s="140" t="n">
        <x:v>20</x:v>
      </x:c>
      <x:c r="M1435" s="140" t="n">
        <x:v>11</x:v>
      </x:c>
      <x:c r="N1435" s="141" t="n">
        <x:f>L1435-M1435</x:f>
        <x:v>9</x:v>
      </x:c>
      <x:c r="O1435" s="142" t="n">
        <x:f>IF(L1435&gt;0,N1435/L1435,"")</x:f>
        <x:v>0.45</x:v>
      </x:c>
      <x:c r="P1435" s="142" t="n">
        <x:f>IF(M1435&gt;0,N1435/M1435,"")</x:f>
        <x:v>0.8181818181818182</x:v>
      </x:c>
      <x:c r="Q1435" s="141" t="n">
        <x:f>ROUND(L1435*(1+'Assumptions'!$B$7)/'Assumptions'!$B$9,0)*'Assumptions'!$B$9</x:f>
        <x:v>20</x:v>
      </x:c>
      <x:c r="R1435" s="141" t="n">
        <x:f>Q1435-M1435</x:f>
        <x:v>9</x:v>
      </x:c>
      <x:c r="S1435" s="143" t="n">
        <x:f>'Assumptions'!$B$8</x:f>
        <x:v>12</x:v>
      </x:c>
      <x:c r="T1435" s="141" t="n">
        <x:f>N1435*S1435</x:f>
        <x:v>108</x:v>
      </x:c>
      <x:c r="U1435" s="139" t="str">
        <x:v>Source Valid</x:v>
      </x:c>
      <x:c r="V1435" s="139" t="str">
        <x:v>High</x:v>
      </x:c>
      <x:c r="W1435" s="147" t="str">
        <x:v>Source wholesale and buying prices retained</x:v>
      </x:c>
      <x:c r="X1435" s="139" t="str">
        <x:v>Ready</x:v>
      </x:c>
      <x:c r="Y1435" s="144" t="b">
        <x:v>1</x:v>
      </x:c>
      <x:c r="Z1435" s="139" t="str">
        <x:v>WS RATES.pdf</x:v>
      </x:c>
      <x:c r="AA1435" s="139" t="n">
        <x:v>40</x:v>
      </x:c>
      <x:c r="AB1435" s="139" t="n">
        <x:v>31</x:v>
      </x:c>
      <x:c r="AC1435" s="139" t="str">
        <x:v>DUSTER</x:v>
      </x:c>
      <x:c r="AD1435" s="145" t="n">
        <x:v>20</x:v>
      </x:c>
      <x:c r="AE1435" s="147" t="str">
        <x:v>Merged across PDFs — Exact/source-linked match</x:v>
      </x:c>
      <x:c r="AF1435" s="147" t="str">
        <x:v>Exact WS RATES.pdf name</x:v>
      </x:c>
      <x:c r="AG1435" s="147" t="str">
        <x:v>Exact WS RATES.pdf category</x:v>
      </x:c>
      <x:c r="AH1435" s="139" t="str">
        <x:v>WS-RATES:40:31</x:v>
      </x:c>
      <x:c r="AI1435" s="146"/>
      <x:c r="AJ1435" s="146"/>
      <x:c r="AK1435" s="146"/>
      <x:c r="AL1435" s="146"/>
      <x:c r="AM1435" s="146"/>
      <x:c r="AN1435" s="147" t="str"/>
    </x:row>
    <x:row r="1436">
      <x:c r="A1436" s="139" t="str">
        <x:v>RS-001435</x:v>
      </x:c>
      <x:c r="B1436" s="147" t="str">
        <x:v>DUSTER FOAM (PACK)</x:v>
      </x:c>
      <x:c r="C1436" s="139" t="str">
        <x:v>CHINA</x:v>
      </x:c>
      <x:c r="D1436" s="139" t="str">
        <x:v>Both</x:v>
      </x:c>
      <x:c r="E1436" s="147" t="str">
        <x:v>From initial classified workbook</x:v>
      </x:c>
      <x:c r="F1436" s="139" t="str">
        <x:v>Pack</x:v>
      </x:c>
      <x:c r="G1436" s="139"/>
      <x:c r="H1436" s="139" t="str">
        <x:v>Not stated</x:v>
      </x:c>
      <x:c r="I1436" s="139" t="str">
        <x:v>PKR</x:v>
      </x:c>
      <x:c r="J1436" s="140" t="n">
        <x:v>250</x:v>
      </x:c>
      <x:c r="K1436" s="140" t="n">
        <x:v>180</x:v>
      </x:c>
      <x:c r="L1436" s="140" t="n">
        <x:v>250</x:v>
      </x:c>
      <x:c r="M1436" s="140" t="n">
        <x:v>180</x:v>
      </x:c>
      <x:c r="N1436" s="141" t="n">
        <x:f>L1436-M1436</x:f>
        <x:v>70</x:v>
      </x:c>
      <x:c r="O1436" s="142" t="n">
        <x:f>IF(L1436&gt;0,N1436/L1436,"")</x:f>
        <x:v>0.28</x:v>
      </x:c>
      <x:c r="P1436" s="142" t="n">
        <x:f>IF(M1436&gt;0,N1436/M1436,"")</x:f>
        <x:v>0.3888888888888889</x:v>
      </x:c>
      <x:c r="Q1436" s="141" t="n">
        <x:f>ROUND(L1436*(1+'Assumptions'!$B$7)/'Assumptions'!$B$9,0)*'Assumptions'!$B$9</x:f>
        <x:v>275</x:v>
      </x:c>
      <x:c r="R1436" s="141" t="n">
        <x:f>Q1436-M1436</x:f>
        <x:v>95</x:v>
      </x:c>
      <x:c r="S1436" s="143" t="n">
        <x:f>'Assumptions'!$B$8</x:f>
        <x:v>12</x:v>
      </x:c>
      <x:c r="T1436" s="141" t="n">
        <x:f>N1436*S1436</x:f>
        <x:v>840</x:v>
      </x:c>
      <x:c r="U1436" s="139" t="str">
        <x:v>Source Valid</x:v>
      </x:c>
      <x:c r="V1436" s="139" t="str">
        <x:v>High</x:v>
      </x:c>
      <x:c r="W1436" s="147" t="str">
        <x:v>Source wholesale and buying prices retained</x:v>
      </x:c>
      <x:c r="X1436" s="139" t="str">
        <x:v>Ready</x:v>
      </x:c>
      <x:c r="Y1436" s="144" t="b">
        <x:v>1</x:v>
      </x:c>
      <x:c r="Z1436" s="139" t="str">
        <x:v>WS RATES.pdf</x:v>
      </x:c>
      <x:c r="AA1436" s="139" t="n">
        <x:v>40</x:v>
      </x:c>
      <x:c r="AB1436" s="139" t="n">
        <x:v>32</x:v>
      </x:c>
      <x:c r="AC1436" s="139" t="str">
        <x:v>DUSTER FOAM (PACK)</x:v>
      </x:c>
      <x:c r="AD1436" s="145" t="n">
        <x:v>250</x:v>
      </x:c>
      <x:c r="AE1436" s="147" t="str">
        <x:v>Merged across PDFs — Exact/source-linked match</x:v>
      </x:c>
      <x:c r="AF1436" s="147" t="str">
        <x:v>Exact WS RATES.pdf name</x:v>
      </x:c>
      <x:c r="AG1436" s="147" t="str">
        <x:v>Exact WS RATES.pdf category</x:v>
      </x:c>
      <x:c r="AH1436" s="139" t="str">
        <x:v>WS-RATES:40:32</x:v>
      </x:c>
      <x:c r="AI1436" s="146"/>
      <x:c r="AJ1436" s="146"/>
      <x:c r="AK1436" s="146"/>
      <x:c r="AL1436" s="146"/>
      <x:c r="AM1436" s="146"/>
      <x:c r="AN1436" s="147" t="str"/>
    </x:row>
    <x:row r="1437">
      <x:c r="A1437" s="139" t="str">
        <x:v>RS-001436</x:v>
      </x:c>
      <x:c r="B1437" s="147" t="str">
        <x:v>BIRTHDAY CAP 3</x:v>
      </x:c>
      <x:c r="C1437" s="139" t="str">
        <x:v>BIRTHDAY</x:v>
      </x:c>
      <x:c r="D1437" s="139" t="str">
        <x:v>Both</x:v>
      </x:c>
      <x:c r="E1437" s="147" t="str">
        <x:v>From initial classified workbook</x:v>
      </x:c>
      <x:c r="F1437" s="139" t="str">
        <x:v>Piece</x:v>
      </x:c>
      <x:c r="G1437" s="139"/>
      <x:c r="H1437" s="139" t="str">
        <x:v>Not stated</x:v>
      </x:c>
      <x:c r="I1437" s="139" t="str">
        <x:v>PKR</x:v>
      </x:c>
      <x:c r="J1437" s="140" t="n">
        <x:v>65</x:v>
      </x:c>
      <x:c r="K1437" s="140" t="n">
        <x:v>41</x:v>
      </x:c>
      <x:c r="L1437" s="140" t="n">
        <x:v>65</x:v>
      </x:c>
      <x:c r="M1437" s="140" t="n">
        <x:v>41</x:v>
      </x:c>
      <x:c r="N1437" s="141" t="n">
        <x:f>L1437-M1437</x:f>
        <x:v>24</x:v>
      </x:c>
      <x:c r="O1437" s="142" t="n">
        <x:f>IF(L1437&gt;0,N1437/L1437,"")</x:f>
        <x:v>0.36923076923076925</x:v>
      </x:c>
      <x:c r="P1437" s="142" t="n">
        <x:f>IF(M1437&gt;0,N1437/M1437,"")</x:f>
        <x:v>0.5853658536585366</x:v>
      </x:c>
      <x:c r="Q1437" s="141" t="n">
        <x:f>ROUND(L1437*(1+'Assumptions'!$B$7)/'Assumptions'!$B$9,0)*'Assumptions'!$B$9</x:f>
        <x:v>70</x:v>
      </x:c>
      <x:c r="R1437" s="141" t="n">
        <x:f>Q1437-M1437</x:f>
        <x:v>29</x:v>
      </x:c>
      <x:c r="S1437" s="143" t="n">
        <x:f>'Assumptions'!$B$8</x:f>
        <x:v>12</x:v>
      </x:c>
      <x:c r="T1437" s="141" t="n">
        <x:f>N1437*S1437</x:f>
        <x:v>288</x:v>
      </x:c>
      <x:c r="U1437" s="139" t="str">
        <x:v>Source Valid</x:v>
      </x:c>
      <x:c r="V1437" s="139" t="str">
        <x:v>High</x:v>
      </x:c>
      <x:c r="W1437" s="147" t="str">
        <x:v>Source wholesale and buying prices retained</x:v>
      </x:c>
      <x:c r="X1437" s="139" t="str">
        <x:v>Ready</x:v>
      </x:c>
      <x:c r="Y1437" s="144" t="b">
        <x:v>1</x:v>
      </x:c>
      <x:c r="Z1437" s="139" t="str">
        <x:v>WS RATES.pdf</x:v>
      </x:c>
      <x:c r="AA1437" s="139" t="n">
        <x:v>40</x:v>
      </x:c>
      <x:c r="AB1437" s="139" t="n">
        <x:v>33</x:v>
      </x:c>
      <x:c r="AC1437" s="139" t="str">
        <x:v>BIRTHDAY CAP 3</x:v>
      </x:c>
      <x:c r="AD1437" s="145" t="n">
        <x:v>65</x:v>
      </x:c>
      <x:c r="AE1437" s="147" t="str">
        <x:v>Merged across PDFs — Exact/source-linked match</x:v>
      </x:c>
      <x:c r="AF1437" s="147" t="str">
        <x:v>Exact WS RATES.pdf name</x:v>
      </x:c>
      <x:c r="AG1437" s="147" t="str">
        <x:v>Exact WS RATES.pdf category</x:v>
      </x:c>
      <x:c r="AH1437" s="139" t="str">
        <x:v>WS-RATES:40:33</x:v>
      </x:c>
      <x:c r="AI1437" s="146"/>
      <x:c r="AJ1437" s="146"/>
      <x:c r="AK1437" s="146"/>
      <x:c r="AL1437" s="146"/>
      <x:c r="AM1437" s="146"/>
      <x:c r="AN1437" s="147" t="str"/>
    </x:row>
    <x:row r="1438">
      <x:c r="A1438" s="139" t="str">
        <x:v>RS-001437</x:v>
      </x:c>
      <x:c r="B1438" s="147" t="str">
        <x:v>BIRTHDAY CAP 2</x:v>
      </x:c>
      <x:c r="C1438" s="139" t="str">
        <x:v>BIRTHDAY</x:v>
      </x:c>
      <x:c r="D1438" s="139" t="str">
        <x:v>Both</x:v>
      </x:c>
      <x:c r="E1438" s="147" t="str">
        <x:v>From initial classified workbook</x:v>
      </x:c>
      <x:c r="F1438" s="139" t="str">
        <x:v>Piece</x:v>
      </x:c>
      <x:c r="G1438" s="139"/>
      <x:c r="H1438" s="139" t="str">
        <x:v>Not stated</x:v>
      </x:c>
      <x:c r="I1438" s="139" t="str">
        <x:v>PKR</x:v>
      </x:c>
      <x:c r="J1438" s="140" t="n">
        <x:v>40</x:v>
      </x:c>
      <x:c r="K1438" s="140" t="n">
        <x:v>31</x:v>
      </x:c>
      <x:c r="L1438" s="140" t="n">
        <x:v>40</x:v>
      </x:c>
      <x:c r="M1438" s="140" t="n">
        <x:v>31</x:v>
      </x:c>
      <x:c r="N1438" s="141" t="n">
        <x:f>L1438-M1438</x:f>
        <x:v>9</x:v>
      </x:c>
      <x:c r="O1438" s="142" t="n">
        <x:f>IF(L1438&gt;0,N1438/L1438,"")</x:f>
        <x:v>0.225</x:v>
      </x:c>
      <x:c r="P1438" s="142" t="n">
        <x:f>IF(M1438&gt;0,N1438/M1438,"")</x:f>
        <x:v>0.2903225806451613</x:v>
      </x:c>
      <x:c r="Q1438" s="141" t="n">
        <x:f>ROUND(L1438*(1+'Assumptions'!$B$7)/'Assumptions'!$B$9,0)*'Assumptions'!$B$9</x:f>
        <x:v>45</x:v>
      </x:c>
      <x:c r="R1438" s="141" t="n">
        <x:f>Q1438-M1438</x:f>
        <x:v>14</x:v>
      </x:c>
      <x:c r="S1438" s="143" t="n">
        <x:f>'Assumptions'!$B$8</x:f>
        <x:v>12</x:v>
      </x:c>
      <x:c r="T1438" s="141" t="n">
        <x:f>N1438*S1438</x:f>
        <x:v>108</x:v>
      </x:c>
      <x:c r="U1438" s="139" t="str">
        <x:v>Source Valid</x:v>
      </x:c>
      <x:c r="V1438" s="139" t="str">
        <x:v>High</x:v>
      </x:c>
      <x:c r="W1438" s="147" t="str">
        <x:v>Source wholesale and buying prices retained</x:v>
      </x:c>
      <x:c r="X1438" s="139" t="str">
        <x:v>Ready</x:v>
      </x:c>
      <x:c r="Y1438" s="144" t="b">
        <x:v>1</x:v>
      </x:c>
      <x:c r="Z1438" s="139" t="str">
        <x:v>WS RATES.pdf</x:v>
      </x:c>
      <x:c r="AA1438" s="139" t="n">
        <x:v>40</x:v>
      </x:c>
      <x:c r="AB1438" s="139" t="n">
        <x:v>34</x:v>
      </x:c>
      <x:c r="AC1438" s="139" t="str">
        <x:v>BIRTHDAY CAP 2</x:v>
      </x:c>
      <x:c r="AD1438" s="145" t="n">
        <x:v>40</x:v>
      </x:c>
      <x:c r="AE1438" s="147" t="str">
        <x:v>Merged across PDFs — Exact/source-linked match</x:v>
      </x:c>
      <x:c r="AF1438" s="147" t="str">
        <x:v>Exact WS RATES.pdf name</x:v>
      </x:c>
      <x:c r="AG1438" s="147" t="str">
        <x:v>Exact WS RATES.pdf category</x:v>
      </x:c>
      <x:c r="AH1438" s="139" t="str">
        <x:v>WS-RATES:40:34</x:v>
      </x:c>
      <x:c r="AI1438" s="146"/>
      <x:c r="AJ1438" s="146"/>
      <x:c r="AK1438" s="146"/>
      <x:c r="AL1438" s="146"/>
      <x:c r="AM1438" s="146"/>
      <x:c r="AN1438" s="147" t="str"/>
    </x:row>
    <x:row r="1439">
      <x:c r="A1439" s="139" t="str">
        <x:v>RS-001438</x:v>
      </x:c>
      <x:c r="B1439" s="147" t="str">
        <x:v>MINI STAPLER PACK</x:v>
      </x:c>
      <x:c r="C1439" s="139" t="str">
        <x:v>CHINA</x:v>
      </x:c>
      <x:c r="D1439" s="139" t="str">
        <x:v>Both</x:v>
      </x:c>
      <x:c r="E1439" s="147" t="str">
        <x:v>From initial classified workbook</x:v>
      </x:c>
      <x:c r="F1439" s="139" t="str">
        <x:v>Pack</x:v>
      </x:c>
      <x:c r="G1439" s="139"/>
      <x:c r="H1439" s="139" t="str">
        <x:v>Not stated</x:v>
      </x:c>
      <x:c r="I1439" s="139" t="str">
        <x:v>PKR</x:v>
      </x:c>
      <x:c r="J1439" s="140" t="n">
        <x:v>260</x:v>
      </x:c>
      <x:c r="K1439" s="140" t="n">
        <x:v>230</x:v>
      </x:c>
      <x:c r="L1439" s="140" t="n">
        <x:v>260</x:v>
      </x:c>
      <x:c r="M1439" s="140" t="n">
        <x:v>230</x:v>
      </x:c>
      <x:c r="N1439" s="141" t="n">
        <x:f>L1439-M1439</x:f>
        <x:v>30</x:v>
      </x:c>
      <x:c r="O1439" s="142" t="n">
        <x:f>IF(L1439&gt;0,N1439/L1439,"")</x:f>
        <x:v>0.11538461538461539</x:v>
      </x:c>
      <x:c r="P1439" s="142" t="n">
        <x:f>IF(M1439&gt;0,N1439/M1439,"")</x:f>
        <x:v>0.13043478260869565</x:v>
      </x:c>
      <x:c r="Q1439" s="141" t="n">
        <x:f>ROUND(L1439*(1+'Assumptions'!$B$7)/'Assumptions'!$B$9,0)*'Assumptions'!$B$9</x:f>
        <x:v>285</x:v>
      </x:c>
      <x:c r="R1439" s="141" t="n">
        <x:f>Q1439-M1439</x:f>
        <x:v>55</x:v>
      </x:c>
      <x:c r="S1439" s="143" t="n">
        <x:f>'Assumptions'!$B$8</x:f>
        <x:v>12</x:v>
      </x:c>
      <x:c r="T1439" s="141" t="n">
        <x:f>N1439*S1439</x:f>
        <x:v>360</x:v>
      </x:c>
      <x:c r="U1439" s="139" t="str">
        <x:v>Source Valid</x:v>
      </x:c>
      <x:c r="V1439" s="139" t="str">
        <x:v>High</x:v>
      </x:c>
      <x:c r="W1439" s="147" t="str">
        <x:v>Source wholesale and buying prices retained</x:v>
      </x:c>
      <x:c r="X1439" s="139" t="str">
        <x:v>Ready</x:v>
      </x:c>
      <x:c r="Y1439" s="144" t="b">
        <x:v>1</x:v>
      </x:c>
      <x:c r="Z1439" s="139" t="str">
        <x:v>WS RATES.pdf</x:v>
      </x:c>
      <x:c r="AA1439" s="139" t="n">
        <x:v>40</x:v>
      </x:c>
      <x:c r="AB1439" s="139" t="n">
        <x:v>35</x:v>
      </x:c>
      <x:c r="AC1439" s="139" t="str">
        <x:v>MINI STAPLER PACK</x:v>
      </x:c>
      <x:c r="AD1439" s="145" t="n">
        <x:v>260</x:v>
      </x:c>
      <x:c r="AE1439" s="147" t="str">
        <x:v>Merged across PDFs — Exact/source-linked match</x:v>
      </x:c>
      <x:c r="AF1439" s="147" t="str">
        <x:v>Exact WS RATES.pdf name</x:v>
      </x:c>
      <x:c r="AG1439" s="147" t="str">
        <x:v>Exact WS RATES.pdf category</x:v>
      </x:c>
      <x:c r="AH1439" s="139" t="str">
        <x:v>WS-RATES:40:35</x:v>
      </x:c>
      <x:c r="AI1439" s="146"/>
      <x:c r="AJ1439" s="146"/>
      <x:c r="AK1439" s="146"/>
      <x:c r="AL1439" s="146"/>
      <x:c r="AM1439" s="146"/>
      <x:c r="AN1439" s="147" t="str"/>
    </x:row>
    <x:row r="1440">
      <x:c r="A1440" s="139" t="str">
        <x:v>RS-001439</x:v>
      </x:c>
      <x:c r="B1440" s="147" t="str">
        <x:v>BIRTHDAY CAP 1</x:v>
      </x:c>
      <x:c r="C1440" s="139" t="str">
        <x:v>BIRTHDAY</x:v>
      </x:c>
      <x:c r="D1440" s="139" t="str">
        <x:v>Both</x:v>
      </x:c>
      <x:c r="E1440" s="147" t="str">
        <x:v>From initial classified workbook</x:v>
      </x:c>
      <x:c r="F1440" s="139" t="str">
        <x:v>Piece</x:v>
      </x:c>
      <x:c r="G1440" s="139"/>
      <x:c r="H1440" s="139" t="str">
        <x:v>Not stated</x:v>
      </x:c>
      <x:c r="I1440" s="139" t="str">
        <x:v>PKR</x:v>
      </x:c>
      <x:c r="J1440" s="140" t="n">
        <x:v>30</x:v>
      </x:c>
      <x:c r="K1440" s="140" t="n">
        <x:v>19</x:v>
      </x:c>
      <x:c r="L1440" s="140" t="n">
        <x:v>30</x:v>
      </x:c>
      <x:c r="M1440" s="140" t="n">
        <x:v>19</x:v>
      </x:c>
      <x:c r="N1440" s="141" t="n">
        <x:f>L1440-M1440</x:f>
        <x:v>11</x:v>
      </x:c>
      <x:c r="O1440" s="142" t="n">
        <x:f>IF(L1440&gt;0,N1440/L1440,"")</x:f>
        <x:v>0.36666666666666664</x:v>
      </x:c>
      <x:c r="P1440" s="142" t="n">
        <x:f>IF(M1440&gt;0,N1440/M1440,"")</x:f>
        <x:v>0.5789473684210527</x:v>
      </x:c>
      <x:c r="Q1440" s="141" t="n">
        <x:f>ROUND(L1440*(1+'Assumptions'!$B$7)/'Assumptions'!$B$9,0)*'Assumptions'!$B$9</x:f>
        <x:v>35</x:v>
      </x:c>
      <x:c r="R1440" s="141" t="n">
        <x:f>Q1440-M1440</x:f>
        <x:v>16</x:v>
      </x:c>
      <x:c r="S1440" s="143" t="n">
        <x:f>'Assumptions'!$B$8</x:f>
        <x:v>12</x:v>
      </x:c>
      <x:c r="T1440" s="141" t="n">
        <x:f>N1440*S1440</x:f>
        <x:v>132</x:v>
      </x:c>
      <x:c r="U1440" s="139" t="str">
        <x:v>Source Valid</x:v>
      </x:c>
      <x:c r="V1440" s="139" t="str">
        <x:v>High</x:v>
      </x:c>
      <x:c r="W1440" s="147" t="str">
        <x:v>Source wholesale and buying prices retained</x:v>
      </x:c>
      <x:c r="X1440" s="139" t="str">
        <x:v>Ready</x:v>
      </x:c>
      <x:c r="Y1440" s="144" t="b">
        <x:v>1</x:v>
      </x:c>
      <x:c r="Z1440" s="139" t="str">
        <x:v>WS RATES.pdf</x:v>
      </x:c>
      <x:c r="AA1440" s="139" t="n">
        <x:v>40</x:v>
      </x:c>
      <x:c r="AB1440" s="139" t="n">
        <x:v>36</x:v>
      </x:c>
      <x:c r="AC1440" s="139" t="str">
        <x:v>BIRTHDAY CAP 1</x:v>
      </x:c>
      <x:c r="AD1440" s="145" t="n">
        <x:v>30</x:v>
      </x:c>
      <x:c r="AE1440" s="147" t="str">
        <x:v>Merged across PDFs — Exact/source-linked match</x:v>
      </x:c>
      <x:c r="AF1440" s="147" t="str">
        <x:v>Exact WS RATES.pdf name</x:v>
      </x:c>
      <x:c r="AG1440" s="147" t="str">
        <x:v>Exact WS RATES.pdf category</x:v>
      </x:c>
      <x:c r="AH1440" s="139" t="str">
        <x:v>WS-RATES:40:36</x:v>
      </x:c>
      <x:c r="AI1440" s="146"/>
      <x:c r="AJ1440" s="146"/>
      <x:c r="AK1440" s="146"/>
      <x:c r="AL1440" s="146"/>
      <x:c r="AM1440" s="146"/>
      <x:c r="AN1440" s="147" t="str"/>
    </x:row>
    <x:row r="1441">
      <x:c r="A1441" s="139" t="str">
        <x:v>RS-001440</x:v>
      </x:c>
      <x:c r="B1441" s="147" t="str">
        <x:v>BALOON BIRTHDAY R3</x:v>
      </x:c>
      <x:c r="C1441" s="139" t="str">
        <x:v>BALLOONS</x:v>
      </x:c>
      <x:c r="D1441" s="139" t="str">
        <x:v>Both</x:v>
      </x:c>
      <x:c r="E1441" s="147" t="str">
        <x:v>From initial classified workbook</x:v>
      </x:c>
      <x:c r="F1441" s="139" t="str">
        <x:v>Piece</x:v>
      </x:c>
      <x:c r="G1441" s="139"/>
      <x:c r="H1441" s="139" t="str">
        <x:v>Not stated</x:v>
      </x:c>
      <x:c r="I1441" s="139" t="str">
        <x:v>PKR</x:v>
      </x:c>
      <x:c r="J1441" s="140" t="n">
        <x:v>380</x:v>
      </x:c>
      <x:c r="K1441" s="140" t="n">
        <x:v>350</x:v>
      </x:c>
      <x:c r="L1441" s="140" t="n">
        <x:v>380</x:v>
      </x:c>
      <x:c r="M1441" s="140" t="n">
        <x:v>350</x:v>
      </x:c>
      <x:c r="N1441" s="141" t="n">
        <x:f>L1441-M1441</x:f>
        <x:v>30</x:v>
      </x:c>
      <x:c r="O1441" s="142" t="n">
        <x:f>IF(L1441&gt;0,N1441/L1441,"")</x:f>
        <x:v>0.07894736842105263</x:v>
      </x:c>
      <x:c r="P1441" s="142" t="n">
        <x:f>IF(M1441&gt;0,N1441/M1441,"")</x:f>
        <x:v>0.08571428571428572</x:v>
      </x:c>
      <x:c r="Q1441" s="141" t="n">
        <x:f>ROUND(L1441*(1+'Assumptions'!$B$7)/'Assumptions'!$B$9,0)*'Assumptions'!$B$9</x:f>
        <x:v>420</x:v>
      </x:c>
      <x:c r="R1441" s="141" t="n">
        <x:f>Q1441-M1441</x:f>
        <x:v>70</x:v>
      </x:c>
      <x:c r="S1441" s="143" t="n">
        <x:f>'Assumptions'!$B$8</x:f>
        <x:v>12</x:v>
      </x:c>
      <x:c r="T1441" s="141" t="n">
        <x:f>N1441*S1441</x:f>
        <x:v>360</x:v>
      </x:c>
      <x:c r="U1441" s="139" t="str">
        <x:v>Source Valid</x:v>
      </x:c>
      <x:c r="V1441" s="139" t="str">
        <x:v>High</x:v>
      </x:c>
      <x:c r="W1441" s="147" t="str">
        <x:v>Source wholesale and buying prices retained</x:v>
      </x:c>
      <x:c r="X1441" s="139" t="str">
        <x:v>Ready</x:v>
      </x:c>
      <x:c r="Y1441" s="144" t="b">
        <x:v>1</x:v>
      </x:c>
      <x:c r="Z1441" s="139" t="str">
        <x:v>WS RATES.pdf</x:v>
      </x:c>
      <x:c r="AA1441" s="139" t="n">
        <x:v>40</x:v>
      </x:c>
      <x:c r="AB1441" s="139" t="n">
        <x:v>37</x:v>
      </x:c>
      <x:c r="AC1441" s="139" t="str">
        <x:v>BALOON BIRTHDAY R3</x:v>
      </x:c>
      <x:c r="AD1441" s="145" t="n">
        <x:v>380</x:v>
      </x:c>
      <x:c r="AE1441" s="147" t="str">
        <x:v>Merged across PDFs — Exact/source-linked match</x:v>
      </x:c>
      <x:c r="AF1441" s="147" t="str">
        <x:v>Exact WS RATES.pdf name</x:v>
      </x:c>
      <x:c r="AG1441" s="147" t="str">
        <x:v>Exact WS RATES.pdf category</x:v>
      </x:c>
      <x:c r="AH1441" s="139" t="str">
        <x:v>WS-RATES:40:37</x:v>
      </x:c>
      <x:c r="AI1441" s="146"/>
      <x:c r="AJ1441" s="146"/>
      <x:c r="AK1441" s="146"/>
      <x:c r="AL1441" s="146"/>
      <x:c r="AM1441" s="146"/>
      <x:c r="AN1441" s="147" t="str"/>
    </x:row>
    <x:row r="1442">
      <x:c r="A1442" s="139" t="str">
        <x:v>RS-001441</x:v>
      </x:c>
      <x:c r="B1442" s="147" t="str">
        <x:v>SHOULDER BAG NO 7</x:v>
      </x:c>
      <x:c r="C1442" s="139" t="str">
        <x:v>BAGS</x:v>
      </x:c>
      <x:c r="D1442" s="139" t="str">
        <x:v>Both</x:v>
      </x:c>
      <x:c r="E1442" s="147" t="str">
        <x:v>From initial classified workbook</x:v>
      </x:c>
      <x:c r="F1442" s="139" t="str">
        <x:v>Piece</x:v>
      </x:c>
      <x:c r="G1442" s="139"/>
      <x:c r="H1442" s="139" t="str">
        <x:v>Not stated</x:v>
      </x:c>
      <x:c r="I1442" s="139" t="str">
        <x:v>PKR</x:v>
      </x:c>
      <x:c r="J1442" s="140" t="n">
        <x:v>1320</x:v>
      </x:c>
      <x:c r="K1442" s="140" t="n">
        <x:v>1200</x:v>
      </x:c>
      <x:c r="L1442" s="140" t="n">
        <x:v>1320</x:v>
      </x:c>
      <x:c r="M1442" s="140" t="n">
        <x:v>1200</x:v>
      </x:c>
      <x:c r="N1442" s="141" t="n">
        <x:f>L1442-M1442</x:f>
        <x:v>120</x:v>
      </x:c>
      <x:c r="O1442" s="142" t="n">
        <x:f>IF(L1442&gt;0,N1442/L1442,"")</x:f>
        <x:v>0.09090909090909091</x:v>
      </x:c>
      <x:c r="P1442" s="142" t="n">
        <x:f>IF(M1442&gt;0,N1442/M1442,"")</x:f>
        <x:v>0.1</x:v>
      </x:c>
      <x:c r="Q1442" s="141" t="n">
        <x:f>ROUND(L1442*(1+'Assumptions'!$B$7)/'Assumptions'!$B$9,0)*'Assumptions'!$B$9</x:f>
        <x:v>1450</x:v>
      </x:c>
      <x:c r="R1442" s="141" t="n">
        <x:f>Q1442-M1442</x:f>
        <x:v>250</x:v>
      </x:c>
      <x:c r="S1442" s="143" t="n">
        <x:f>'Assumptions'!$B$8</x:f>
        <x:v>12</x:v>
      </x:c>
      <x:c r="T1442" s="141" t="n">
        <x:f>N1442*S1442</x:f>
        <x:v>1440</x:v>
      </x:c>
      <x:c r="U1442" s="139" t="str">
        <x:v>Source Valid</x:v>
      </x:c>
      <x:c r="V1442" s="139" t="str">
        <x:v>High</x:v>
      </x:c>
      <x:c r="W1442" s="147" t="str">
        <x:v>Source wholesale and buying prices retained</x:v>
      </x:c>
      <x:c r="X1442" s="139" t="str">
        <x:v>Ready</x:v>
      </x:c>
      <x:c r="Y1442" s="144" t="b">
        <x:v>1</x:v>
      </x:c>
      <x:c r="Z1442" s="139" t="str">
        <x:v>WS RATES.pdf</x:v>
      </x:c>
      <x:c r="AA1442" s="139" t="n">
        <x:v>41</x:v>
      </x:c>
      <x:c r="AB1442" s="139" t="n">
        <x:v>2</x:v>
      </x:c>
      <x:c r="AC1442" s="139" t="str">
        <x:v>SHOULDER BAG NO 7</x:v>
      </x:c>
      <x:c r="AD1442" s="145" t="n">
        <x:v>1320</x:v>
      </x:c>
      <x:c r="AE1442" s="147" t="str">
        <x:v>Merged across PDFs — Exact/source-linked match</x:v>
      </x:c>
      <x:c r="AF1442" s="147" t="str">
        <x:v>Exact WS RATES.pdf name</x:v>
      </x:c>
      <x:c r="AG1442" s="147" t="str">
        <x:v>Exact WS RATES.pdf category</x:v>
      </x:c>
      <x:c r="AH1442" s="139" t="str">
        <x:v>WS-RATES:41:2</x:v>
      </x:c>
      <x:c r="AI1442" s="146"/>
      <x:c r="AJ1442" s="146"/>
      <x:c r="AK1442" s="146"/>
      <x:c r="AL1442" s="146"/>
      <x:c r="AM1442" s="146"/>
      <x:c r="AN1442" s="147" t="str"/>
    </x:row>
    <x:row r="1443">
      <x:c r="A1443" s="139" t="str">
        <x:v>RS-001442</x:v>
      </x:c>
      <x:c r="B1443" s="147" t="str">
        <x:v>SHOULDER BAG NO 6</x:v>
      </x:c>
      <x:c r="C1443" s="139" t="str">
        <x:v>BAGS</x:v>
      </x:c>
      <x:c r="D1443" s="139" t="str">
        <x:v>Both</x:v>
      </x:c>
      <x:c r="E1443" s="147" t="str">
        <x:v>From initial classified workbook</x:v>
      </x:c>
      <x:c r="F1443" s="139" t="str">
        <x:v>Piece</x:v>
      </x:c>
      <x:c r="G1443" s="139"/>
      <x:c r="H1443" s="139" t="str">
        <x:v>Not stated</x:v>
      </x:c>
      <x:c r="I1443" s="139" t="str">
        <x:v>PKR</x:v>
      </x:c>
      <x:c r="J1443" s="140" t="n">
        <x:v>1560</x:v>
      </x:c>
      <x:c r="K1443" s="140" t="n">
        <x:v>1380</x:v>
      </x:c>
      <x:c r="L1443" s="140" t="n">
        <x:v>1560</x:v>
      </x:c>
      <x:c r="M1443" s="140" t="n">
        <x:v>1380</x:v>
      </x:c>
      <x:c r="N1443" s="141" t="n">
        <x:f>L1443-M1443</x:f>
        <x:v>180</x:v>
      </x:c>
      <x:c r="O1443" s="142" t="n">
        <x:f>IF(L1443&gt;0,N1443/L1443,"")</x:f>
        <x:v>0.11538461538461539</x:v>
      </x:c>
      <x:c r="P1443" s="142" t="n">
        <x:f>IF(M1443&gt;0,N1443/M1443,"")</x:f>
        <x:v>0.13043478260869565</x:v>
      </x:c>
      <x:c r="Q1443" s="141" t="n">
        <x:f>ROUND(L1443*(1+'Assumptions'!$B$7)/'Assumptions'!$B$9,0)*'Assumptions'!$B$9</x:f>
        <x:v>1715</x:v>
      </x:c>
      <x:c r="R1443" s="141" t="n">
        <x:f>Q1443-M1443</x:f>
        <x:v>335</x:v>
      </x:c>
      <x:c r="S1443" s="143" t="n">
        <x:f>'Assumptions'!$B$8</x:f>
        <x:v>12</x:v>
      </x:c>
      <x:c r="T1443" s="141" t="n">
        <x:f>N1443*S1443</x:f>
        <x:v>2160</x:v>
      </x:c>
      <x:c r="U1443" s="139" t="str">
        <x:v>Source Valid</x:v>
      </x:c>
      <x:c r="V1443" s="139" t="str">
        <x:v>High</x:v>
      </x:c>
      <x:c r="W1443" s="147" t="str">
        <x:v>Source wholesale and buying prices retained</x:v>
      </x:c>
      <x:c r="X1443" s="139" t="str">
        <x:v>Ready</x:v>
      </x:c>
      <x:c r="Y1443" s="144" t="b">
        <x:v>1</x:v>
      </x:c>
      <x:c r="Z1443" s="139" t="str">
        <x:v>WS RATES.pdf</x:v>
      </x:c>
      <x:c r="AA1443" s="139" t="n">
        <x:v>41</x:v>
      </x:c>
      <x:c r="AB1443" s="139" t="n">
        <x:v>3</x:v>
      </x:c>
      <x:c r="AC1443" s="139" t="str">
        <x:v>SHOULDER BAG NO 6</x:v>
      </x:c>
      <x:c r="AD1443" s="145" t="n">
        <x:v>1560</x:v>
      </x:c>
      <x:c r="AE1443" s="147" t="str">
        <x:v>Merged across PDFs — Exact/source-linked match</x:v>
      </x:c>
      <x:c r="AF1443" s="147" t="str">
        <x:v>Exact WS RATES.pdf name</x:v>
      </x:c>
      <x:c r="AG1443" s="147" t="str">
        <x:v>Exact WS RATES.pdf category</x:v>
      </x:c>
      <x:c r="AH1443" s="139" t="str">
        <x:v>WS-RATES:41:3</x:v>
      </x:c>
      <x:c r="AI1443" s="146"/>
      <x:c r="AJ1443" s="146"/>
      <x:c r="AK1443" s="146"/>
      <x:c r="AL1443" s="146"/>
      <x:c r="AM1443" s="146"/>
      <x:c r="AN1443" s="147" t="str"/>
    </x:row>
    <x:row r="1444">
      <x:c r="A1444" s="139" t="str">
        <x:v>RS-001443</x:v>
      </x:c>
      <x:c r="B1444" s="147" t="str">
        <x:v>ABC SCALE 4PCS</x:v>
      </x:c>
      <x:c r="C1444" s="139" t="str">
        <x:v>CHINA</x:v>
      </x:c>
      <x:c r="D1444" s="139" t="str">
        <x:v>Wholesale/Bulk</x:v>
      </x:c>
      <x:c r="E1444" s="147" t="str">
        <x:v>From initial classified workbook</x:v>
      </x:c>
      <x:c r="F1444" s="139" t="str">
        <x:v>Pack</x:v>
      </x:c>
      <x:c r="G1444" s="139" t="n">
        <x:v>4</x:v>
      </x:c>
      <x:c r="H1444" s="139" t="str">
        <x:v>Parsed from product name</x:v>
      </x:c>
      <x:c r="I1444" s="139" t="str">
        <x:v>PKR</x:v>
      </x:c>
      <x:c r="J1444" s="140" t="n">
        <x:v>60</x:v>
      </x:c>
      <x:c r="K1444" s="140" t="n">
        <x:v>48</x:v>
      </x:c>
      <x:c r="L1444" s="140" t="n">
        <x:v>60</x:v>
      </x:c>
      <x:c r="M1444" s="140" t="n">
        <x:v>48</x:v>
      </x:c>
      <x:c r="N1444" s="141" t="n">
        <x:f>L1444-M1444</x:f>
        <x:v>12</x:v>
      </x:c>
      <x:c r="O1444" s="142" t="n">
        <x:f>IF(L1444&gt;0,N1444/L1444,"")</x:f>
        <x:v>0.2</x:v>
      </x:c>
      <x:c r="P1444" s="142" t="n">
        <x:f>IF(M1444&gt;0,N1444/M1444,"")</x:f>
        <x:v>0.25</x:v>
      </x:c>
      <x:c r="Q1444" s="141" t="n">
        <x:f>ROUND(L1444*(1+'Assumptions'!$B$7)/'Assumptions'!$B$9,0)*'Assumptions'!$B$9</x:f>
        <x:v>65</x:v>
      </x:c>
      <x:c r="R1444" s="141" t="n">
        <x:f>Q1444-M1444</x:f>
        <x:v>17</x:v>
      </x:c>
      <x:c r="S1444" s="143" t="n">
        <x:f>'Assumptions'!$B$8</x:f>
        <x:v>12</x:v>
      </x:c>
      <x:c r="T1444" s="141" t="n">
        <x:f>N1444*S1444</x:f>
        <x:v>144</x:v>
      </x:c>
      <x:c r="U1444" s="139" t="str">
        <x:v>Source Valid</x:v>
      </x:c>
      <x:c r="V1444" s="139" t="str">
        <x:v>High</x:v>
      </x:c>
      <x:c r="W1444" s="147" t="str">
        <x:v>Source wholesale and buying prices retained</x:v>
      </x:c>
      <x:c r="X1444" s="139" t="str">
        <x:v>Ready</x:v>
      </x:c>
      <x:c r="Y1444" s="144" t="b">
        <x:v>1</x:v>
      </x:c>
      <x:c r="Z1444" s="139" t="str">
        <x:v>WS RATES.pdf</x:v>
      </x:c>
      <x:c r="AA1444" s="139" t="n">
        <x:v>41</x:v>
      </x:c>
      <x:c r="AB1444" s="139" t="n">
        <x:v>4</x:v>
      </x:c>
      <x:c r="AC1444" s="139" t="str">
        <x:v>ABC SCALE 4PCS</x:v>
      </x:c>
      <x:c r="AD1444" s="145" t="n">
        <x:v>60</x:v>
      </x:c>
      <x:c r="AE1444" s="147" t="str">
        <x:v>Merged across PDFs — Exact/source-linked match</x:v>
      </x:c>
      <x:c r="AF1444" s="147" t="str">
        <x:v>Exact WS RATES.pdf name</x:v>
      </x:c>
      <x:c r="AG1444" s="147" t="str">
        <x:v>Exact WS RATES.pdf category</x:v>
      </x:c>
      <x:c r="AH1444" s="139" t="str">
        <x:v>WS-RATES:41:4</x:v>
      </x:c>
      <x:c r="AI1444" s="146"/>
      <x:c r="AJ1444" s="146"/>
      <x:c r="AK1444" s="146"/>
      <x:c r="AL1444" s="146"/>
      <x:c r="AM1444" s="146"/>
      <x:c r="AN1444" s="147" t="str"/>
    </x:row>
    <x:row r="1445">
      <x:c r="A1445" s="139" t="str">
        <x:v>RS-001444</x:v>
      </x:c>
      <x:c r="B1445" s="147" t="str">
        <x:v>SHOULDER BAG NO 5</x:v>
      </x:c>
      <x:c r="C1445" s="139" t="str">
        <x:v>BAGS</x:v>
      </x:c>
      <x:c r="D1445" s="139" t="str">
        <x:v>Both</x:v>
      </x:c>
      <x:c r="E1445" s="147" t="str">
        <x:v>From initial classified workbook</x:v>
      </x:c>
      <x:c r="F1445" s="139" t="str">
        <x:v>Piece</x:v>
      </x:c>
      <x:c r="G1445" s="139"/>
      <x:c r="H1445" s="139" t="str">
        <x:v>Not stated</x:v>
      </x:c>
      <x:c r="I1445" s="139" t="str">
        <x:v>PKR</x:v>
      </x:c>
      <x:c r="J1445" s="140" t="n">
        <x:v>1320</x:v>
      </x:c>
      <x:c r="K1445" s="140" t="n">
        <x:v>1200</x:v>
      </x:c>
      <x:c r="L1445" s="140" t="n">
        <x:v>1320</x:v>
      </x:c>
      <x:c r="M1445" s="140" t="n">
        <x:v>1200</x:v>
      </x:c>
      <x:c r="N1445" s="141" t="n">
        <x:f>L1445-M1445</x:f>
        <x:v>120</x:v>
      </x:c>
      <x:c r="O1445" s="142" t="n">
        <x:f>IF(L1445&gt;0,N1445/L1445,"")</x:f>
        <x:v>0.09090909090909091</x:v>
      </x:c>
      <x:c r="P1445" s="142" t="n">
        <x:f>IF(M1445&gt;0,N1445/M1445,"")</x:f>
        <x:v>0.1</x:v>
      </x:c>
      <x:c r="Q1445" s="141" t="n">
        <x:f>ROUND(L1445*(1+'Assumptions'!$B$7)/'Assumptions'!$B$9,0)*'Assumptions'!$B$9</x:f>
        <x:v>1450</x:v>
      </x:c>
      <x:c r="R1445" s="141" t="n">
        <x:f>Q1445-M1445</x:f>
        <x:v>250</x:v>
      </x:c>
      <x:c r="S1445" s="143" t="n">
        <x:f>'Assumptions'!$B$8</x:f>
        <x:v>12</x:v>
      </x:c>
      <x:c r="T1445" s="141" t="n">
        <x:f>N1445*S1445</x:f>
        <x:v>1440</x:v>
      </x:c>
      <x:c r="U1445" s="139" t="str">
        <x:v>Source Valid</x:v>
      </x:c>
      <x:c r="V1445" s="139" t="str">
        <x:v>High</x:v>
      </x:c>
      <x:c r="W1445" s="147" t="str">
        <x:v>Source wholesale and buying prices retained</x:v>
      </x:c>
      <x:c r="X1445" s="139" t="str">
        <x:v>Ready</x:v>
      </x:c>
      <x:c r="Y1445" s="144" t="b">
        <x:v>1</x:v>
      </x:c>
      <x:c r="Z1445" s="139" t="str">
        <x:v>WS RATES.pdf</x:v>
      </x:c>
      <x:c r="AA1445" s="139" t="n">
        <x:v>41</x:v>
      </x:c>
      <x:c r="AB1445" s="139" t="n">
        <x:v>5</x:v>
      </x:c>
      <x:c r="AC1445" s="139" t="str">
        <x:v>SHOULDER BAG NO 5</x:v>
      </x:c>
      <x:c r="AD1445" s="145" t="n">
        <x:v>1320</x:v>
      </x:c>
      <x:c r="AE1445" s="147" t="str">
        <x:v>Merged across PDFs — Exact/source-linked match</x:v>
      </x:c>
      <x:c r="AF1445" s="147" t="str">
        <x:v>Exact WS RATES.pdf name</x:v>
      </x:c>
      <x:c r="AG1445" s="147" t="str">
        <x:v>Exact WS RATES.pdf category</x:v>
      </x:c>
      <x:c r="AH1445" s="139" t="str">
        <x:v>WS-RATES:41:5</x:v>
      </x:c>
      <x:c r="AI1445" s="146"/>
      <x:c r="AJ1445" s="146"/>
      <x:c r="AK1445" s="146"/>
      <x:c r="AL1445" s="146"/>
      <x:c r="AM1445" s="146"/>
      <x:c r="AN1445" s="147" t="str"/>
    </x:row>
    <x:row r="1446">
      <x:c r="A1446" s="139" t="str">
        <x:v>RS-001445</x:v>
      </x:c>
      <x:c r="B1446" s="147" t="str">
        <x:v>HAPPY BIRTTDAY CANDLE</x:v>
      </x:c>
      <x:c r="C1446" s="139" t="str">
        <x:v>CANDLES</x:v>
      </x:c>
      <x:c r="D1446" s="139" t="str">
        <x:v>Both</x:v>
      </x:c>
      <x:c r="E1446" s="147" t="str">
        <x:v>From initial classified workbook</x:v>
      </x:c>
      <x:c r="F1446" s="139" t="str">
        <x:v>Piece</x:v>
      </x:c>
      <x:c r="G1446" s="139"/>
      <x:c r="H1446" s="139" t="str">
        <x:v>Not stated</x:v>
      </x:c>
      <x:c r="I1446" s="139" t="str">
        <x:v>PKR</x:v>
      </x:c>
      <x:c r="J1446" s="140" t="n">
        <x:v>80</x:v>
      </x:c>
      <x:c r="K1446" s="140" t="n">
        <x:v>70</x:v>
      </x:c>
      <x:c r="L1446" s="140" t="n">
        <x:v>80</x:v>
      </x:c>
      <x:c r="M1446" s="140" t="n">
        <x:v>70</x:v>
      </x:c>
      <x:c r="N1446" s="141" t="n">
        <x:f>L1446-M1446</x:f>
        <x:v>10</x:v>
      </x:c>
      <x:c r="O1446" s="142" t="n">
        <x:f>IF(L1446&gt;0,N1446/L1446,"")</x:f>
        <x:v>0.125</x:v>
      </x:c>
      <x:c r="P1446" s="142" t="n">
        <x:f>IF(M1446&gt;0,N1446/M1446,"")</x:f>
        <x:v>0.14285714285714285</x:v>
      </x:c>
      <x:c r="Q1446" s="141" t="n">
        <x:f>ROUND(L1446*(1+'Assumptions'!$B$7)/'Assumptions'!$B$9,0)*'Assumptions'!$B$9</x:f>
        <x:v>90</x:v>
      </x:c>
      <x:c r="R1446" s="141" t="n">
        <x:f>Q1446-M1446</x:f>
        <x:v>20</x:v>
      </x:c>
      <x:c r="S1446" s="143" t="n">
        <x:f>'Assumptions'!$B$8</x:f>
        <x:v>12</x:v>
      </x:c>
      <x:c r="T1446" s="141" t="n">
        <x:f>N1446*S1446</x:f>
        <x:v>120</x:v>
      </x:c>
      <x:c r="U1446" s="139" t="str">
        <x:v>Source Valid</x:v>
      </x:c>
      <x:c r="V1446" s="139" t="str">
        <x:v>High</x:v>
      </x:c>
      <x:c r="W1446" s="147" t="str">
        <x:v>Source wholesale and buying prices retained</x:v>
      </x:c>
      <x:c r="X1446" s="139" t="str">
        <x:v>Ready</x:v>
      </x:c>
      <x:c r="Y1446" s="144" t="b">
        <x:v>1</x:v>
      </x:c>
      <x:c r="Z1446" s="139" t="str">
        <x:v>WS RATES.pdf</x:v>
      </x:c>
      <x:c r="AA1446" s="139" t="n">
        <x:v>41</x:v>
      </x:c>
      <x:c r="AB1446" s="139" t="n">
        <x:v>6</x:v>
      </x:c>
      <x:c r="AC1446" s="139" t="str">
        <x:v>HAPPY BIRTTDAY CANDLE</x:v>
      </x:c>
      <x:c r="AD1446" s="145" t="n">
        <x:v>80</x:v>
      </x:c>
      <x:c r="AE1446" s="147" t="str">
        <x:v>Merged across PDFs — Exact/source-linked match</x:v>
      </x:c>
      <x:c r="AF1446" s="147" t="str">
        <x:v>Exact WS RATES.pdf name</x:v>
      </x:c>
      <x:c r="AG1446" s="147" t="str">
        <x:v>Exact WS RATES.pdf category</x:v>
      </x:c>
      <x:c r="AH1446" s="139" t="str">
        <x:v>WS-RATES:41:6</x:v>
      </x:c>
      <x:c r="AI1446" s="146"/>
      <x:c r="AJ1446" s="146"/>
      <x:c r="AK1446" s="146"/>
      <x:c r="AL1446" s="146"/>
      <x:c r="AM1446" s="146"/>
      <x:c r="AN1446" s="147" t="str"/>
    </x:row>
    <x:row r="1447">
      <x:c r="A1447" s="139" t="str">
        <x:v>RS-001446</x:v>
      </x:c>
      <x:c r="B1447" s="147" t="str">
        <x:v>SHOULDER BAG NO 4</x:v>
      </x:c>
      <x:c r="C1447" s="139" t="str">
        <x:v>BAGS</x:v>
      </x:c>
      <x:c r="D1447" s="139" t="str">
        <x:v>Both</x:v>
      </x:c>
      <x:c r="E1447" s="147" t="str">
        <x:v>From initial classified workbook</x:v>
      </x:c>
      <x:c r="F1447" s="139" t="str">
        <x:v>Piece</x:v>
      </x:c>
      <x:c r="G1447" s="139"/>
      <x:c r="H1447" s="139" t="str">
        <x:v>Not stated</x:v>
      </x:c>
      <x:c r="I1447" s="139" t="str">
        <x:v>PKR</x:v>
      </x:c>
      <x:c r="J1447" s="140" t="n">
        <x:v>1200</x:v>
      </x:c>
      <x:c r="K1447" s="140" t="n">
        <x:v>1080</x:v>
      </x:c>
      <x:c r="L1447" s="140" t="n">
        <x:v>1200</x:v>
      </x:c>
      <x:c r="M1447" s="140" t="n">
        <x:v>1080</x:v>
      </x:c>
      <x:c r="N1447" s="141" t="n">
        <x:f>L1447-M1447</x:f>
        <x:v>120</x:v>
      </x:c>
      <x:c r="O1447" s="142" t="n">
        <x:f>IF(L1447&gt;0,N1447/L1447,"")</x:f>
        <x:v>0.1</x:v>
      </x:c>
      <x:c r="P1447" s="142" t="n">
        <x:f>IF(M1447&gt;0,N1447/M1447,"")</x:f>
        <x:v>0.1111111111111111</x:v>
      </x:c>
      <x:c r="Q1447" s="141" t="n">
        <x:f>ROUND(L1447*(1+'Assumptions'!$B$7)/'Assumptions'!$B$9,0)*'Assumptions'!$B$9</x:f>
        <x:v>1320</x:v>
      </x:c>
      <x:c r="R1447" s="141" t="n">
        <x:f>Q1447-M1447</x:f>
        <x:v>240</x:v>
      </x:c>
      <x:c r="S1447" s="143" t="n">
        <x:f>'Assumptions'!$B$8</x:f>
        <x:v>12</x:v>
      </x:c>
      <x:c r="T1447" s="141" t="n">
        <x:f>N1447*S1447</x:f>
        <x:v>1440</x:v>
      </x:c>
      <x:c r="U1447" s="139" t="str">
        <x:v>Source Valid</x:v>
      </x:c>
      <x:c r="V1447" s="139" t="str">
        <x:v>High</x:v>
      </x:c>
      <x:c r="W1447" s="147" t="str">
        <x:v>Source wholesale and buying prices retained</x:v>
      </x:c>
      <x:c r="X1447" s="139" t="str">
        <x:v>Ready</x:v>
      </x:c>
      <x:c r="Y1447" s="144" t="b">
        <x:v>1</x:v>
      </x:c>
      <x:c r="Z1447" s="139" t="str">
        <x:v>WS RATES.pdf</x:v>
      </x:c>
      <x:c r="AA1447" s="139" t="n">
        <x:v>41</x:v>
      </x:c>
      <x:c r="AB1447" s="139" t="n">
        <x:v>7</x:v>
      </x:c>
      <x:c r="AC1447" s="139" t="str">
        <x:v>SHOULDER BAG NO 4</x:v>
      </x:c>
      <x:c r="AD1447" s="145" t="n">
        <x:v>1200</x:v>
      </x:c>
      <x:c r="AE1447" s="147" t="str">
        <x:v>Merged across PDFs — Exact/source-linked match</x:v>
      </x:c>
      <x:c r="AF1447" s="147" t="str">
        <x:v>Exact WS RATES.pdf name</x:v>
      </x:c>
      <x:c r="AG1447" s="147" t="str">
        <x:v>Exact WS RATES.pdf category</x:v>
      </x:c>
      <x:c r="AH1447" s="139" t="str">
        <x:v>WS-RATES:41:7</x:v>
      </x:c>
      <x:c r="AI1447" s="146"/>
      <x:c r="AJ1447" s="146"/>
      <x:c r="AK1447" s="146"/>
      <x:c r="AL1447" s="146"/>
      <x:c r="AM1447" s="146"/>
      <x:c r="AN1447" s="147" t="str"/>
    </x:row>
    <x:row r="1448">
      <x:c r="A1448" s="139" t="str">
        <x:v>RS-001447</x:v>
      </x:c>
      <x:c r="B1448" s="147" t="str">
        <x:v>HAPPY BIRTHDAY CANDLE</x:v>
      </x:c>
      <x:c r="C1448" s="139" t="str">
        <x:v>CANDLES</x:v>
      </x:c>
      <x:c r="D1448" s="139" t="str">
        <x:v>Both</x:v>
      </x:c>
      <x:c r="E1448" s="147" t="str">
        <x:v>From initial classified workbook</x:v>
      </x:c>
      <x:c r="F1448" s="139" t="str">
        <x:v>Piece</x:v>
      </x:c>
      <x:c r="G1448" s="139"/>
      <x:c r="H1448" s="139" t="str">
        <x:v>Not stated</x:v>
      </x:c>
      <x:c r="I1448" s="139" t="str">
        <x:v>PKR</x:v>
      </x:c>
      <x:c r="J1448" s="140" t="n">
        <x:v>80</x:v>
      </x:c>
      <x:c r="K1448" s="140" t="n">
        <x:v>70</x:v>
      </x:c>
      <x:c r="L1448" s="140" t="n">
        <x:v>80</x:v>
      </x:c>
      <x:c r="M1448" s="140" t="n">
        <x:v>70</x:v>
      </x:c>
      <x:c r="N1448" s="141" t="n">
        <x:f>L1448-M1448</x:f>
        <x:v>10</x:v>
      </x:c>
      <x:c r="O1448" s="142" t="n">
        <x:f>IF(L1448&gt;0,N1448/L1448,"")</x:f>
        <x:v>0.125</x:v>
      </x:c>
      <x:c r="P1448" s="142" t="n">
        <x:f>IF(M1448&gt;0,N1448/M1448,"")</x:f>
        <x:v>0.14285714285714285</x:v>
      </x:c>
      <x:c r="Q1448" s="141" t="n">
        <x:f>ROUND(L1448*(1+'Assumptions'!$B$7)/'Assumptions'!$B$9,0)*'Assumptions'!$B$9</x:f>
        <x:v>90</x:v>
      </x:c>
      <x:c r="R1448" s="141" t="n">
        <x:f>Q1448-M1448</x:f>
        <x:v>20</x:v>
      </x:c>
      <x:c r="S1448" s="143" t="n">
        <x:f>'Assumptions'!$B$8</x:f>
        <x:v>12</x:v>
      </x:c>
      <x:c r="T1448" s="141" t="n">
        <x:f>N1448*S1448</x:f>
        <x:v>120</x:v>
      </x:c>
      <x:c r="U1448" s="139" t="str">
        <x:v>Source Valid</x:v>
      </x:c>
      <x:c r="V1448" s="139" t="str">
        <x:v>High</x:v>
      </x:c>
      <x:c r="W1448" s="147" t="str">
        <x:v>Source wholesale and buying prices retained</x:v>
      </x:c>
      <x:c r="X1448" s="139" t="str">
        <x:v>Ready</x:v>
      </x:c>
      <x:c r="Y1448" s="144" t="b">
        <x:v>1</x:v>
      </x:c>
      <x:c r="Z1448" s="139" t="str">
        <x:v>WS RATES.pdf</x:v>
      </x:c>
      <x:c r="AA1448" s="139" t="n">
        <x:v>41</x:v>
      </x:c>
      <x:c r="AB1448" s="139" t="n">
        <x:v>8</x:v>
      </x:c>
      <x:c r="AC1448" s="139" t="str">
        <x:v>HAPPY BIRTHDAY CANDLE</x:v>
      </x:c>
      <x:c r="AD1448" s="145" t="n">
        <x:v>80</x:v>
      </x:c>
      <x:c r="AE1448" s="147" t="str">
        <x:v>Merged across PDFs — Exact/source-linked match</x:v>
      </x:c>
      <x:c r="AF1448" s="147" t="str">
        <x:v>Exact WS RATES.pdf name</x:v>
      </x:c>
      <x:c r="AG1448" s="147" t="str">
        <x:v>Exact WS RATES.pdf category</x:v>
      </x:c>
      <x:c r="AH1448" s="139" t="str">
        <x:v>WS-RATES:41:8</x:v>
      </x:c>
      <x:c r="AI1448" s="146"/>
      <x:c r="AJ1448" s="146"/>
      <x:c r="AK1448" s="146"/>
      <x:c r="AL1448" s="146"/>
      <x:c r="AM1448" s="146"/>
      <x:c r="AN1448" s="147" t="str"/>
    </x:row>
    <x:row r="1449">
      <x:c r="A1449" s="139" t="str">
        <x:v>RS-001448</x:v>
      </x:c>
      <x:c r="B1449" s="147" t="str">
        <x:v>SHOULDER BAG NO 3</x:v>
      </x:c>
      <x:c r="C1449" s="139" t="str">
        <x:v>BAGS</x:v>
      </x:c>
      <x:c r="D1449" s="139" t="str">
        <x:v>Both</x:v>
      </x:c>
      <x:c r="E1449" s="147" t="str">
        <x:v>From initial classified workbook</x:v>
      </x:c>
      <x:c r="F1449" s="139" t="str">
        <x:v>Piece</x:v>
      </x:c>
      <x:c r="G1449" s="139"/>
      <x:c r="H1449" s="139" t="str">
        <x:v>Not stated</x:v>
      </x:c>
      <x:c r="I1449" s="139" t="str">
        <x:v>PKR</x:v>
      </x:c>
      <x:c r="J1449" s="140" t="n">
        <x:v>900</x:v>
      </x:c>
      <x:c r="K1449" s="140" t="n">
        <x:v>780</x:v>
      </x:c>
      <x:c r="L1449" s="140" t="n">
        <x:v>900</x:v>
      </x:c>
      <x:c r="M1449" s="140" t="n">
        <x:v>780</x:v>
      </x:c>
      <x:c r="N1449" s="141" t="n">
        <x:f>L1449-M1449</x:f>
        <x:v>120</x:v>
      </x:c>
      <x:c r="O1449" s="142" t="n">
        <x:f>IF(L1449&gt;0,N1449/L1449,"")</x:f>
        <x:v>0.13333333333333333</x:v>
      </x:c>
      <x:c r="P1449" s="142" t="n">
        <x:f>IF(M1449&gt;0,N1449/M1449,"")</x:f>
        <x:v>0.15384615384615385</x:v>
      </x:c>
      <x:c r="Q1449" s="141" t="n">
        <x:f>ROUND(L1449*(1+'Assumptions'!$B$7)/'Assumptions'!$B$9,0)*'Assumptions'!$B$9</x:f>
        <x:v>990</x:v>
      </x:c>
      <x:c r="R1449" s="141" t="n">
        <x:f>Q1449-M1449</x:f>
        <x:v>210</x:v>
      </x:c>
      <x:c r="S1449" s="143" t="n">
        <x:f>'Assumptions'!$B$8</x:f>
        <x:v>12</x:v>
      </x:c>
      <x:c r="T1449" s="141" t="n">
        <x:f>N1449*S1449</x:f>
        <x:v>1440</x:v>
      </x:c>
      <x:c r="U1449" s="139" t="str">
        <x:v>Source Valid</x:v>
      </x:c>
      <x:c r="V1449" s="139" t="str">
        <x:v>High</x:v>
      </x:c>
      <x:c r="W1449" s="147" t="str">
        <x:v>Source wholesale and buying prices retained</x:v>
      </x:c>
      <x:c r="X1449" s="139" t="str">
        <x:v>Ready</x:v>
      </x:c>
      <x:c r="Y1449" s="144" t="b">
        <x:v>1</x:v>
      </x:c>
      <x:c r="Z1449" s="139" t="str">
        <x:v>WS RATES.pdf</x:v>
      </x:c>
      <x:c r="AA1449" s="139" t="n">
        <x:v>41</x:v>
      </x:c>
      <x:c r="AB1449" s="139" t="n">
        <x:v>9</x:v>
      </x:c>
      <x:c r="AC1449" s="139" t="str">
        <x:v>SHOULDER BAG NO 3</x:v>
      </x:c>
      <x:c r="AD1449" s="145" t="n">
        <x:v>900</x:v>
      </x:c>
      <x:c r="AE1449" s="147" t="str">
        <x:v>Merged across PDFs — Exact/source-linked match</x:v>
      </x:c>
      <x:c r="AF1449" s="147" t="str">
        <x:v>Exact WS RATES.pdf name</x:v>
      </x:c>
      <x:c r="AG1449" s="147" t="str">
        <x:v>Exact WS RATES.pdf category</x:v>
      </x:c>
      <x:c r="AH1449" s="139" t="str">
        <x:v>WS-RATES:41:9</x:v>
      </x:c>
      <x:c r="AI1449" s="146"/>
      <x:c r="AJ1449" s="146"/>
      <x:c r="AK1449" s="146"/>
      <x:c r="AL1449" s="146"/>
      <x:c r="AM1449" s="146"/>
      <x:c r="AN1449" s="147" t="str"/>
    </x:row>
    <x:row r="1450">
      <x:c r="A1450" s="139" t="str">
        <x:v>RS-001449</x:v>
      </x:c>
      <x:c r="B1450" s="147" t="str">
        <x:v>SHOULDER BAG NO 2</x:v>
      </x:c>
      <x:c r="C1450" s="139" t="str">
        <x:v>BAGS</x:v>
      </x:c>
      <x:c r="D1450" s="139" t="str">
        <x:v>Both</x:v>
      </x:c>
      <x:c r="E1450" s="147" t="str">
        <x:v>From initial classified workbook</x:v>
      </x:c>
      <x:c r="F1450" s="139" t="str">
        <x:v>Piece</x:v>
      </x:c>
      <x:c r="G1450" s="139"/>
      <x:c r="H1450" s="139" t="str">
        <x:v>Not stated</x:v>
      </x:c>
      <x:c r="I1450" s="139" t="str">
        <x:v>PKR</x:v>
      </x:c>
      <x:c r="J1450" s="140" t="n">
        <x:v>780</x:v>
      </x:c>
      <x:c r="K1450" s="140" t="n">
        <x:v>700</x:v>
      </x:c>
      <x:c r="L1450" s="140" t="n">
        <x:v>780</x:v>
      </x:c>
      <x:c r="M1450" s="140" t="n">
        <x:v>700</x:v>
      </x:c>
      <x:c r="N1450" s="141" t="n">
        <x:f>L1450-M1450</x:f>
        <x:v>80</x:v>
      </x:c>
      <x:c r="O1450" s="142" t="n">
        <x:f>IF(L1450&gt;0,N1450/L1450,"")</x:f>
        <x:v>0.10256410256410256</x:v>
      </x:c>
      <x:c r="P1450" s="142" t="n">
        <x:f>IF(M1450&gt;0,N1450/M1450,"")</x:f>
        <x:v>0.11428571428571428</x:v>
      </x:c>
      <x:c r="Q1450" s="141" t="n">
        <x:f>ROUND(L1450*(1+'Assumptions'!$B$7)/'Assumptions'!$B$9,0)*'Assumptions'!$B$9</x:f>
        <x:v>860</x:v>
      </x:c>
      <x:c r="R1450" s="141" t="n">
        <x:f>Q1450-M1450</x:f>
        <x:v>160</x:v>
      </x:c>
      <x:c r="S1450" s="143" t="n">
        <x:f>'Assumptions'!$B$8</x:f>
        <x:v>12</x:v>
      </x:c>
      <x:c r="T1450" s="141" t="n">
        <x:f>N1450*S1450</x:f>
        <x:v>960</x:v>
      </x:c>
      <x:c r="U1450" s="139" t="str">
        <x:v>Source Valid</x:v>
      </x:c>
      <x:c r="V1450" s="139" t="str">
        <x:v>High</x:v>
      </x:c>
      <x:c r="W1450" s="147" t="str">
        <x:v>Source wholesale and buying prices retained</x:v>
      </x:c>
      <x:c r="X1450" s="139" t="str">
        <x:v>Ready</x:v>
      </x:c>
      <x:c r="Y1450" s="144" t="b">
        <x:v>1</x:v>
      </x:c>
      <x:c r="Z1450" s="139" t="str">
        <x:v>WS RATES.pdf</x:v>
      </x:c>
      <x:c r="AA1450" s="139" t="n">
        <x:v>41</x:v>
      </x:c>
      <x:c r="AB1450" s="139" t="n">
        <x:v>10</x:v>
      </x:c>
      <x:c r="AC1450" s="139" t="str">
        <x:v>SHOULDER BAG NO 2</x:v>
      </x:c>
      <x:c r="AD1450" s="145" t="n">
        <x:v>780</x:v>
      </x:c>
      <x:c r="AE1450" s="147" t="str">
        <x:v>Merged across PDFs — Exact/source-linked match</x:v>
      </x:c>
      <x:c r="AF1450" s="147" t="str">
        <x:v>Exact WS RATES.pdf name</x:v>
      </x:c>
      <x:c r="AG1450" s="147" t="str">
        <x:v>Exact WS RATES.pdf category</x:v>
      </x:c>
      <x:c r="AH1450" s="139" t="str">
        <x:v>WS-RATES:41:10</x:v>
      </x:c>
      <x:c r="AI1450" s="146"/>
      <x:c r="AJ1450" s="146"/>
      <x:c r="AK1450" s="146"/>
      <x:c r="AL1450" s="146"/>
      <x:c r="AM1450" s="146"/>
      <x:c r="AN1450" s="147" t="str"/>
    </x:row>
    <x:row r="1451">
      <x:c r="A1451" s="139" t="str">
        <x:v>RS-001450</x:v>
      </x:c>
      <x:c r="B1451" s="147" t="str">
        <x:v>MASK POUCH BLACK</x:v>
      </x:c>
      <x:c r="C1451" s="139" t="str">
        <x:v>POUCH</x:v>
      </x:c>
      <x:c r="D1451" s="139" t="str">
        <x:v>Both</x:v>
      </x:c>
      <x:c r="E1451" s="147" t="str">
        <x:v>From initial classified workbook</x:v>
      </x:c>
      <x:c r="F1451" s="139" t="str">
        <x:v>Piece</x:v>
      </x:c>
      <x:c r="G1451" s="139"/>
      <x:c r="H1451" s="139" t="str">
        <x:v>Not stated</x:v>
      </x:c>
      <x:c r="I1451" s="139" t="str">
        <x:v>PKR</x:v>
      </x:c>
      <x:c r="J1451" s="140" t="n">
        <x:v>100</x:v>
      </x:c>
      <x:c r="K1451" s="140" t="n">
        <x:v>85</x:v>
      </x:c>
      <x:c r="L1451" s="140" t="n">
        <x:v>100</x:v>
      </x:c>
      <x:c r="M1451" s="140" t="n">
        <x:v>85</x:v>
      </x:c>
      <x:c r="N1451" s="141" t="n">
        <x:f>L1451-M1451</x:f>
        <x:v>15</x:v>
      </x:c>
      <x:c r="O1451" s="142" t="n">
        <x:f>IF(L1451&gt;0,N1451/L1451,"")</x:f>
        <x:v>0.15</x:v>
      </x:c>
      <x:c r="P1451" s="142" t="n">
        <x:f>IF(M1451&gt;0,N1451/M1451,"")</x:f>
        <x:v>0.17647058823529413</x:v>
      </x:c>
      <x:c r="Q1451" s="141" t="n">
        <x:f>ROUND(L1451*(1+'Assumptions'!$B$7)/'Assumptions'!$B$9,0)*'Assumptions'!$B$9</x:f>
        <x:v>110</x:v>
      </x:c>
      <x:c r="R1451" s="141" t="n">
        <x:f>Q1451-M1451</x:f>
        <x:v>25</x:v>
      </x:c>
      <x:c r="S1451" s="143" t="n">
        <x:f>'Assumptions'!$B$8</x:f>
        <x:v>12</x:v>
      </x:c>
      <x:c r="T1451" s="141" t="n">
        <x:f>N1451*S1451</x:f>
        <x:v>180</x:v>
      </x:c>
      <x:c r="U1451" s="139" t="str">
        <x:v>Source Valid</x:v>
      </x:c>
      <x:c r="V1451" s="139" t="str">
        <x:v>High</x:v>
      </x:c>
      <x:c r="W1451" s="147" t="str">
        <x:v>Source wholesale and buying prices retained</x:v>
      </x:c>
      <x:c r="X1451" s="139" t="str">
        <x:v>Ready</x:v>
      </x:c>
      <x:c r="Y1451" s="144" t="b">
        <x:v>1</x:v>
      </x:c>
      <x:c r="Z1451" s="139" t="str">
        <x:v>WS RATES.pdf</x:v>
      </x:c>
      <x:c r="AA1451" s="139" t="n">
        <x:v>41</x:v>
      </x:c>
      <x:c r="AB1451" s="139" t="n">
        <x:v>11</x:v>
      </x:c>
      <x:c r="AC1451" s="139" t="str">
        <x:v>MASK POUCH BLACK</x:v>
      </x:c>
      <x:c r="AD1451" s="145" t="n">
        <x:v>100</x:v>
      </x:c>
      <x:c r="AE1451" s="147" t="str">
        <x:v>Merged across PDFs — Exact/source-linked match</x:v>
      </x:c>
      <x:c r="AF1451" s="147" t="str">
        <x:v>Exact WS RATES.pdf name</x:v>
      </x:c>
      <x:c r="AG1451" s="147" t="str">
        <x:v>Exact WS RATES.pdf category</x:v>
      </x:c>
      <x:c r="AH1451" s="139" t="str">
        <x:v>WS-RATES:41:11</x:v>
      </x:c>
      <x:c r="AI1451" s="146"/>
      <x:c r="AJ1451" s="146"/>
      <x:c r="AK1451" s="146"/>
      <x:c r="AL1451" s="146"/>
      <x:c r="AM1451" s="146"/>
      <x:c r="AN1451" s="147" t="str"/>
    </x:row>
    <x:row r="1452">
      <x:c r="A1452" s="139" t="str">
        <x:v>RS-001451</x:v>
      </x:c>
      <x:c r="B1452" s="147" t="str">
        <x:v>SKECH PENCIL (G/F)</x:v>
      </x:c>
      <x:c r="C1452" s="139" t="str">
        <x:v>PENCILS</x:v>
      </x:c>
      <x:c r="D1452" s="139" t="str">
        <x:v>Both</x:v>
      </x:c>
      <x:c r="E1452" s="147" t="str">
        <x:v>From initial classified workbook</x:v>
      </x:c>
      <x:c r="F1452" s="139" t="str">
        <x:v>Piece</x:v>
      </x:c>
      <x:c r="G1452" s="139"/>
      <x:c r="H1452" s="139" t="str">
        <x:v>Not stated</x:v>
      </x:c>
      <x:c r="I1452" s="139" t="str">
        <x:v>PKR</x:v>
      </x:c>
      <x:c r="J1452" s="140" t="n">
        <x:v>190</x:v>
      </x:c>
      <x:c r="K1452" s="140" t="n">
        <x:v>180</x:v>
      </x:c>
      <x:c r="L1452" s="140" t="n">
        <x:v>190</x:v>
      </x:c>
      <x:c r="M1452" s="140" t="n">
        <x:v>180</x:v>
      </x:c>
      <x:c r="N1452" s="141" t="n">
        <x:f>L1452-M1452</x:f>
        <x:v>10</x:v>
      </x:c>
      <x:c r="O1452" s="142" t="n">
        <x:f>IF(L1452&gt;0,N1452/L1452,"")</x:f>
        <x:v>0.05263157894736842</x:v>
      </x:c>
      <x:c r="P1452" s="142" t="n">
        <x:f>IF(M1452&gt;0,N1452/M1452,"")</x:f>
        <x:v>0.05555555555555555</x:v>
      </x:c>
      <x:c r="Q1452" s="141" t="n">
        <x:f>ROUND(L1452*(1+'Assumptions'!$B$7)/'Assumptions'!$B$9,0)*'Assumptions'!$B$9</x:f>
        <x:v>210</x:v>
      </x:c>
      <x:c r="R1452" s="141" t="n">
        <x:f>Q1452-M1452</x:f>
        <x:v>30</x:v>
      </x:c>
      <x:c r="S1452" s="143" t="n">
        <x:f>'Assumptions'!$B$8</x:f>
        <x:v>12</x:v>
      </x:c>
      <x:c r="T1452" s="141" t="n">
        <x:f>N1452*S1452</x:f>
        <x:v>120</x:v>
      </x:c>
      <x:c r="U1452" s="139" t="str">
        <x:v>Source Valid</x:v>
      </x:c>
      <x:c r="V1452" s="139" t="str">
        <x:v>High</x:v>
      </x:c>
      <x:c r="W1452" s="147" t="str">
        <x:v>Source wholesale and buying prices retained</x:v>
      </x:c>
      <x:c r="X1452" s="139" t="str">
        <x:v>Ready</x:v>
      </x:c>
      <x:c r="Y1452" s="144" t="b">
        <x:v>1</x:v>
      </x:c>
      <x:c r="Z1452" s="139" t="str">
        <x:v>WS RATES.pdf</x:v>
      </x:c>
      <x:c r="AA1452" s="139" t="n">
        <x:v>41</x:v>
      </x:c>
      <x:c r="AB1452" s="139" t="n">
        <x:v>12</x:v>
      </x:c>
      <x:c r="AC1452" s="139" t="str">
        <x:v>SKECH PENCIL (G/F)</x:v>
      </x:c>
      <x:c r="AD1452" s="145" t="n">
        <x:v>190</x:v>
      </x:c>
      <x:c r="AE1452" s="147" t="str">
        <x:v>Merged across PDFs — Exact/source-linked match</x:v>
      </x:c>
      <x:c r="AF1452" s="147" t="str">
        <x:v>Exact WS RATES.pdf name</x:v>
      </x:c>
      <x:c r="AG1452" s="147" t="str">
        <x:v>Exact WS RATES.pdf category</x:v>
      </x:c>
      <x:c r="AH1452" s="139" t="str">
        <x:v>WS-RATES:41:12</x:v>
      </x:c>
      <x:c r="AI1452" s="146"/>
      <x:c r="AJ1452" s="146"/>
      <x:c r="AK1452" s="146"/>
      <x:c r="AL1452" s="146"/>
      <x:c r="AM1452" s="146"/>
      <x:c r="AN1452" s="147" t="str"/>
    </x:row>
    <x:row r="1453">
      <x:c r="A1453" s="139" t="str">
        <x:v>RS-001452</x:v>
      </x:c>
      <x:c r="B1453" s="147" t="str">
        <x:v>SPARKING CANDLE CHINA SMALL</x:v>
      </x:c>
      <x:c r="C1453" s="139" t="str">
        <x:v>BIRTHDAY</x:v>
      </x:c>
      <x:c r="D1453" s="139" t="str">
        <x:v>Both</x:v>
      </x:c>
      <x:c r="E1453" s="147" t="str">
        <x:v>From initial classified workbook</x:v>
      </x:c>
      <x:c r="F1453" s="139" t="str">
        <x:v>Piece</x:v>
      </x:c>
      <x:c r="G1453" s="139"/>
      <x:c r="H1453" s="139" t="str">
        <x:v>Not stated</x:v>
      </x:c>
      <x:c r="I1453" s="139" t="str">
        <x:v>PKR</x:v>
      </x:c>
      <x:c r="J1453" s="140" t="n">
        <x:v>230</x:v>
      </x:c>
      <x:c r="K1453" s="140" t="n">
        <x:v>200</x:v>
      </x:c>
      <x:c r="L1453" s="140" t="n">
        <x:v>230</x:v>
      </x:c>
      <x:c r="M1453" s="140" t="n">
        <x:v>200</x:v>
      </x:c>
      <x:c r="N1453" s="141" t="n">
        <x:f>L1453-M1453</x:f>
        <x:v>30</x:v>
      </x:c>
      <x:c r="O1453" s="142" t="n">
        <x:f>IF(L1453&gt;0,N1453/L1453,"")</x:f>
        <x:v>0.13043478260869565</x:v>
      </x:c>
      <x:c r="P1453" s="142" t="n">
        <x:f>IF(M1453&gt;0,N1453/M1453,"")</x:f>
        <x:v>0.15</x:v>
      </x:c>
      <x:c r="Q1453" s="141" t="n">
        <x:f>ROUND(L1453*(1+'Assumptions'!$B$7)/'Assumptions'!$B$9,0)*'Assumptions'!$B$9</x:f>
        <x:v>255</x:v>
      </x:c>
      <x:c r="R1453" s="141" t="n">
        <x:f>Q1453-M1453</x:f>
        <x:v>55</x:v>
      </x:c>
      <x:c r="S1453" s="143" t="n">
        <x:f>'Assumptions'!$B$8</x:f>
        <x:v>12</x:v>
      </x:c>
      <x:c r="T1453" s="141" t="n">
        <x:f>N1453*S1453</x:f>
        <x:v>360</x:v>
      </x:c>
      <x:c r="U1453" s="139" t="str">
        <x:v>Source Valid</x:v>
      </x:c>
      <x:c r="V1453" s="139" t="str">
        <x:v>High</x:v>
      </x:c>
      <x:c r="W1453" s="147" t="str">
        <x:v>Source wholesale and buying prices retained</x:v>
      </x:c>
      <x:c r="X1453" s="139" t="str">
        <x:v>Ready</x:v>
      </x:c>
      <x:c r="Y1453" s="144" t="b">
        <x:v>1</x:v>
      </x:c>
      <x:c r="Z1453" s="139" t="str">
        <x:v>WS RATES.pdf</x:v>
      </x:c>
      <x:c r="AA1453" s="139" t="n">
        <x:v>41</x:v>
      </x:c>
      <x:c r="AB1453" s="139" t="n">
        <x:v>13</x:v>
      </x:c>
      <x:c r="AC1453" s="139" t="str">
        <x:v>SPARKING CANDLE CHINA S</x:v>
      </x:c>
      <x:c r="AD1453" s="145" t="n">
        <x:v>230</x:v>
      </x:c>
      <x:c r="AE1453" s="147" t="str">
        <x:v>Merged across PDFs — Truncated-name completion</x:v>
      </x:c>
      <x:c r="AF1453" s="147" t="str">
        <x:v>Completed/updated from WS RATES.pdf</x:v>
      </x:c>
      <x:c r="AG1453" s="147" t="str">
        <x:v>Exact WS RATES.pdf category</x:v>
      </x:c>
      <x:c r="AH1453" s="139" t="str">
        <x:v>WS-RATES:41:13</x:v>
      </x:c>
      <x:c r="AI1453" s="146"/>
      <x:c r="AJ1453" s="146"/>
      <x:c r="AK1453" s="146"/>
      <x:c r="AL1453" s="146"/>
      <x:c r="AM1453" s="146"/>
      <x:c r="AN1453" s="147" t="str"/>
    </x:row>
    <x:row r="1454">
      <x:c r="A1454" s="139" t="str">
        <x:v>RS-001453</x:v>
      </x:c>
      <x:c r="B1454" s="147" t="str">
        <x:v>SPARKING CANDLE CHINA MEDIU</x:v>
      </x:c>
      <x:c r="C1454" s="139" t="str">
        <x:v>BIRTHDAY</x:v>
      </x:c>
      <x:c r="D1454" s="139" t="str">
        <x:v>Both</x:v>
      </x:c>
      <x:c r="E1454" s="147" t="str">
        <x:v>From initial classified workbook</x:v>
      </x:c>
      <x:c r="F1454" s="139" t="str">
        <x:v>Piece</x:v>
      </x:c>
      <x:c r="G1454" s="139"/>
      <x:c r="H1454" s="139" t="str">
        <x:v>Not stated</x:v>
      </x:c>
      <x:c r="I1454" s="139" t="str">
        <x:v>PKR</x:v>
      </x:c>
      <x:c r="J1454" s="140" t="n">
        <x:v>270</x:v>
      </x:c>
      <x:c r="K1454" s="140" t="n">
        <x:v>220</x:v>
      </x:c>
      <x:c r="L1454" s="140" t="n">
        <x:v>270</x:v>
      </x:c>
      <x:c r="M1454" s="140" t="n">
        <x:v>220</x:v>
      </x:c>
      <x:c r="N1454" s="141" t="n">
        <x:f>L1454-M1454</x:f>
        <x:v>50</x:v>
      </x:c>
      <x:c r="O1454" s="142" t="n">
        <x:f>IF(L1454&gt;0,N1454/L1454,"")</x:f>
        <x:v>0.18518518518518517</x:v>
      </x:c>
      <x:c r="P1454" s="142" t="n">
        <x:f>IF(M1454&gt;0,N1454/M1454,"")</x:f>
        <x:v>0.22727272727272727</x:v>
      </x:c>
      <x:c r="Q1454" s="141" t="n">
        <x:f>ROUND(L1454*(1+'Assumptions'!$B$7)/'Assumptions'!$B$9,0)*'Assumptions'!$B$9</x:f>
        <x:v>295</x:v>
      </x:c>
      <x:c r="R1454" s="141" t="n">
        <x:f>Q1454-M1454</x:f>
        <x:v>75</x:v>
      </x:c>
      <x:c r="S1454" s="143" t="n">
        <x:f>'Assumptions'!$B$8</x:f>
        <x:v>12</x:v>
      </x:c>
      <x:c r="T1454" s="141" t="n">
        <x:f>N1454*S1454</x:f>
        <x:v>600</x:v>
      </x:c>
      <x:c r="U1454" s="139" t="str">
        <x:v>Source Valid</x:v>
      </x:c>
      <x:c r="V1454" s="139" t="str">
        <x:v>High</x:v>
      </x:c>
      <x:c r="W1454" s="147" t="str">
        <x:v>Source wholesale and buying prices retained</x:v>
      </x:c>
      <x:c r="X1454" s="139" t="str">
        <x:v>Ready</x:v>
      </x:c>
      <x:c r="Y1454" s="144" t="b">
        <x:v>1</x:v>
      </x:c>
      <x:c r="Z1454" s="139" t="str">
        <x:v>WS RATES.pdf</x:v>
      </x:c>
      <x:c r="AA1454" s="139" t="n">
        <x:v>41</x:v>
      </x:c>
      <x:c r="AB1454" s="139" t="n">
        <x:v>14</x:v>
      </x:c>
      <x:c r="AC1454" s="139" t="str">
        <x:v>SPARKING CANDLE CHINA M</x:v>
      </x:c>
      <x:c r="AD1454" s="145" t="n">
        <x:v>270</x:v>
      </x:c>
      <x:c r="AE1454" s="147" t="str">
        <x:v>Merged across PDFs — Truncated-name completion</x:v>
      </x:c>
      <x:c r="AF1454" s="147" t="str">
        <x:v>Completed/updated from WS RATES.pdf</x:v>
      </x:c>
      <x:c r="AG1454" s="147" t="str">
        <x:v>Exact WS RATES.pdf category</x:v>
      </x:c>
      <x:c r="AH1454" s="139" t="str">
        <x:v>WS-RATES:41:14</x:v>
      </x:c>
      <x:c r="AI1454" s="146"/>
      <x:c r="AJ1454" s="146"/>
      <x:c r="AK1454" s="146"/>
      <x:c r="AL1454" s="146"/>
      <x:c r="AM1454" s="146"/>
      <x:c r="AN1454" s="147" t="str"/>
    </x:row>
    <x:row r="1455">
      <x:c r="A1455" s="139" t="str">
        <x:v>RS-001454</x:v>
      </x:c>
      <x:c r="B1455" s="147" t="str">
        <x:v>SPARKING CANDLE CHINA LARGE</x:v>
      </x:c>
      <x:c r="C1455" s="139" t="str">
        <x:v>BIRTHDAY</x:v>
      </x:c>
      <x:c r="D1455" s="139" t="str">
        <x:v>Both</x:v>
      </x:c>
      <x:c r="E1455" s="147" t="str">
        <x:v>From initial classified workbook</x:v>
      </x:c>
      <x:c r="F1455" s="139" t="str">
        <x:v>Piece</x:v>
      </x:c>
      <x:c r="G1455" s="139"/>
      <x:c r="H1455" s="139" t="str">
        <x:v>Not stated</x:v>
      </x:c>
      <x:c r="I1455" s="139" t="str">
        <x:v>PKR</x:v>
      </x:c>
      <x:c r="J1455" s="140" t="n">
        <x:v>300</x:v>
      </x:c>
      <x:c r="K1455" s="140" t="n">
        <x:v>280</x:v>
      </x:c>
      <x:c r="L1455" s="140" t="n">
        <x:v>300</x:v>
      </x:c>
      <x:c r="M1455" s="140" t="n">
        <x:v>280</x:v>
      </x:c>
      <x:c r="N1455" s="141" t="n">
        <x:f>L1455-M1455</x:f>
        <x:v>20</x:v>
      </x:c>
      <x:c r="O1455" s="142" t="n">
        <x:f>IF(L1455&gt;0,N1455/L1455,"")</x:f>
        <x:v>0.06666666666666667</x:v>
      </x:c>
      <x:c r="P1455" s="142" t="n">
        <x:f>IF(M1455&gt;0,N1455/M1455,"")</x:f>
        <x:v>0.07142857142857142</x:v>
      </x:c>
      <x:c r="Q1455" s="141" t="n">
        <x:f>ROUND(L1455*(1+'Assumptions'!$B$7)/'Assumptions'!$B$9,0)*'Assumptions'!$B$9</x:f>
        <x:v>330</x:v>
      </x:c>
      <x:c r="R1455" s="141" t="n">
        <x:f>Q1455-M1455</x:f>
        <x:v>50</x:v>
      </x:c>
      <x:c r="S1455" s="143" t="n">
        <x:f>'Assumptions'!$B$8</x:f>
        <x:v>12</x:v>
      </x:c>
      <x:c r="T1455" s="141" t="n">
        <x:f>N1455*S1455</x:f>
        <x:v>240</x:v>
      </x:c>
      <x:c r="U1455" s="139" t="str">
        <x:v>Source Valid</x:v>
      </x:c>
      <x:c r="V1455" s="139" t="str">
        <x:v>High</x:v>
      </x:c>
      <x:c r="W1455" s="147" t="str">
        <x:v>Source wholesale and buying prices retained</x:v>
      </x:c>
      <x:c r="X1455" s="139" t="str">
        <x:v>Ready</x:v>
      </x:c>
      <x:c r="Y1455" s="144" t="b">
        <x:v>1</x:v>
      </x:c>
      <x:c r="Z1455" s="139" t="str">
        <x:v>WS RATES.pdf</x:v>
      </x:c>
      <x:c r="AA1455" s="139" t="n">
        <x:v>41</x:v>
      </x:c>
      <x:c r="AB1455" s="139" t="n">
        <x:v>15</x:v>
      </x:c>
      <x:c r="AC1455" s="139" t="str">
        <x:v>SPARKING CANDLE CHINA L</x:v>
      </x:c>
      <x:c r="AD1455" s="145" t="n">
        <x:v>300</x:v>
      </x:c>
      <x:c r="AE1455" s="147" t="str">
        <x:v>Merged across PDFs — Truncated-name completion</x:v>
      </x:c>
      <x:c r="AF1455" s="147" t="str">
        <x:v>Completed/updated from WS RATES.pdf</x:v>
      </x:c>
      <x:c r="AG1455" s="147" t="str">
        <x:v>Exact WS RATES.pdf category</x:v>
      </x:c>
      <x:c r="AH1455" s="139" t="str">
        <x:v>WS-RATES:41:15</x:v>
      </x:c>
      <x:c r="AI1455" s="146"/>
      <x:c r="AJ1455" s="146"/>
      <x:c r="AK1455" s="146"/>
      <x:c r="AL1455" s="146"/>
      <x:c r="AM1455" s="146"/>
      <x:c r="AN1455" s="147" t="str"/>
    </x:row>
    <x:row r="1456">
      <x:c r="A1456" s="139" t="str">
        <x:v>RS-001455</x:v>
      </x:c>
      <x:c r="B1456" s="147" t="str">
        <x:v>SPARKING CANDLE PAKISTAN ME</x:v>
      </x:c>
      <x:c r="C1456" s="139" t="str">
        <x:v>BIRTHDAY</x:v>
      </x:c>
      <x:c r="D1456" s="139" t="str">
        <x:v>Both</x:v>
      </x:c>
      <x:c r="E1456" s="147" t="str">
        <x:v>From initial classified workbook</x:v>
      </x:c>
      <x:c r="F1456" s="139" t="str">
        <x:v>Piece</x:v>
      </x:c>
      <x:c r="G1456" s="139"/>
      <x:c r="H1456" s="139" t="str">
        <x:v>Not stated</x:v>
      </x:c>
      <x:c r="I1456" s="139" t="str">
        <x:v>PKR</x:v>
      </x:c>
      <x:c r="J1456" s="140" t="n">
        <x:v>300</x:v>
      </x:c>
      <x:c r="K1456" s="140" t="n">
        <x:v>280</x:v>
      </x:c>
      <x:c r="L1456" s="140" t="n">
        <x:v>300</x:v>
      </x:c>
      <x:c r="M1456" s="140" t="n">
        <x:v>280</x:v>
      </x:c>
      <x:c r="N1456" s="141" t="n">
        <x:f>L1456-M1456</x:f>
        <x:v>20</x:v>
      </x:c>
      <x:c r="O1456" s="142" t="n">
        <x:f>IF(L1456&gt;0,N1456/L1456,"")</x:f>
        <x:v>0.06666666666666667</x:v>
      </x:c>
      <x:c r="P1456" s="142" t="n">
        <x:f>IF(M1456&gt;0,N1456/M1456,"")</x:f>
        <x:v>0.07142857142857142</x:v>
      </x:c>
      <x:c r="Q1456" s="141" t="n">
        <x:f>ROUND(L1456*(1+'Assumptions'!$B$7)/'Assumptions'!$B$9,0)*'Assumptions'!$B$9</x:f>
        <x:v>330</x:v>
      </x:c>
      <x:c r="R1456" s="141" t="n">
        <x:f>Q1456-M1456</x:f>
        <x:v>50</x:v>
      </x:c>
      <x:c r="S1456" s="143" t="n">
        <x:f>'Assumptions'!$B$8</x:f>
        <x:v>12</x:v>
      </x:c>
      <x:c r="T1456" s="141" t="n">
        <x:f>N1456*S1456</x:f>
        <x:v>240</x:v>
      </x:c>
      <x:c r="U1456" s="139" t="str">
        <x:v>Source Valid</x:v>
      </x:c>
      <x:c r="V1456" s="139" t="str">
        <x:v>High</x:v>
      </x:c>
      <x:c r="W1456" s="147" t="str">
        <x:v>Source wholesale and buying prices retained</x:v>
      </x:c>
      <x:c r="X1456" s="139" t="str">
        <x:v>Ready</x:v>
      </x:c>
      <x:c r="Y1456" s="144" t="b">
        <x:v>1</x:v>
      </x:c>
      <x:c r="Z1456" s="139" t="str">
        <x:v>WS RATES.pdf</x:v>
      </x:c>
      <x:c r="AA1456" s="139" t="n">
        <x:v>41</x:v>
      </x:c>
      <x:c r="AB1456" s="139" t="n">
        <x:v>16</x:v>
      </x:c>
      <x:c r="AC1456" s="139" t="str">
        <x:v>SPARKING CANDLE PAKISTA</x:v>
      </x:c>
      <x:c r="AD1456" s="145" t="n">
        <x:v>300</x:v>
      </x:c>
      <x:c r="AE1456" s="147" t="str">
        <x:v>Merged across PDFs — Truncated-name completion</x:v>
      </x:c>
      <x:c r="AF1456" s="147" t="str">
        <x:v>Completed/updated from WS RATES.pdf</x:v>
      </x:c>
      <x:c r="AG1456" s="147" t="str">
        <x:v>Exact WS RATES.pdf category</x:v>
      </x:c>
      <x:c r="AH1456" s="139" t="str">
        <x:v>WS-RATES:41:16</x:v>
      </x:c>
      <x:c r="AI1456" s="146"/>
      <x:c r="AJ1456" s="146"/>
      <x:c r="AK1456" s="146"/>
      <x:c r="AL1456" s="146"/>
      <x:c r="AM1456" s="146"/>
      <x:c r="AN1456" s="147" t="str"/>
    </x:row>
    <x:row r="1457">
      <x:c r="A1457" s="139" t="str">
        <x:v>RS-001456</x:v>
      </x:c>
      <x:c r="B1457" s="147" t="str">
        <x:v>SPARKING CANDLE PAKISTAN LAR</x:v>
      </x:c>
      <x:c r="C1457" s="139" t="str">
        <x:v>BIRTHDAY</x:v>
      </x:c>
      <x:c r="D1457" s="139" t="str">
        <x:v>Both</x:v>
      </x:c>
      <x:c r="E1457" s="147" t="str">
        <x:v>From initial classified workbook</x:v>
      </x:c>
      <x:c r="F1457" s="139" t="str">
        <x:v>Piece</x:v>
      </x:c>
      <x:c r="G1457" s="139"/>
      <x:c r="H1457" s="139" t="str">
        <x:v>Not stated</x:v>
      </x:c>
      <x:c r="I1457" s="139" t="str">
        <x:v>PKR</x:v>
      </x:c>
      <x:c r="J1457" s="140" t="n">
        <x:v>350</x:v>
      </x:c>
      <x:c r="K1457" s="140" t="n">
        <x:v>330</x:v>
      </x:c>
      <x:c r="L1457" s="140" t="n">
        <x:v>350</x:v>
      </x:c>
      <x:c r="M1457" s="140" t="n">
        <x:v>330</x:v>
      </x:c>
      <x:c r="N1457" s="141" t="n">
        <x:f>L1457-M1457</x:f>
        <x:v>20</x:v>
      </x:c>
      <x:c r="O1457" s="142" t="n">
        <x:f>IF(L1457&gt;0,N1457/L1457,"")</x:f>
        <x:v>0.05714285714285714</x:v>
      </x:c>
      <x:c r="P1457" s="142" t="n">
        <x:f>IF(M1457&gt;0,N1457/M1457,"")</x:f>
        <x:v>0.06060606060606061</x:v>
      </x:c>
      <x:c r="Q1457" s="141" t="n">
        <x:f>ROUND(L1457*(1+'Assumptions'!$B$7)/'Assumptions'!$B$9,0)*'Assumptions'!$B$9</x:f>
        <x:v>385</x:v>
      </x:c>
      <x:c r="R1457" s="141" t="n">
        <x:f>Q1457-M1457</x:f>
        <x:v>55</x:v>
      </x:c>
      <x:c r="S1457" s="143" t="n">
        <x:f>'Assumptions'!$B$8</x:f>
        <x:v>12</x:v>
      </x:c>
      <x:c r="T1457" s="141" t="n">
        <x:f>N1457*S1457</x:f>
        <x:v>240</x:v>
      </x:c>
      <x:c r="U1457" s="139" t="str">
        <x:v>Source Valid</x:v>
      </x:c>
      <x:c r="V1457" s="139" t="str">
        <x:v>High</x:v>
      </x:c>
      <x:c r="W1457" s="147" t="str">
        <x:v>Source wholesale and buying prices retained</x:v>
      </x:c>
      <x:c r="X1457" s="139" t="str">
        <x:v>Ready</x:v>
      </x:c>
      <x:c r="Y1457" s="144" t="b">
        <x:v>1</x:v>
      </x:c>
      <x:c r="Z1457" s="139" t="str">
        <x:v>WS RATES.pdf</x:v>
      </x:c>
      <x:c r="AA1457" s="139" t="n">
        <x:v>41</x:v>
      </x:c>
      <x:c r="AB1457" s="139" t="n">
        <x:v>17</x:v>
      </x:c>
      <x:c r="AC1457" s="139" t="str">
        <x:v>SPARKING CANDLE PAKISTA</x:v>
      </x:c>
      <x:c r="AD1457" s="145" t="n">
        <x:v>350</x:v>
      </x:c>
      <x:c r="AE1457" s="147" t="str">
        <x:v>Merged across PDFs — Truncated-name completion</x:v>
      </x:c>
      <x:c r="AF1457" s="147" t="str">
        <x:v>Completed/updated from WS RATES.pdf</x:v>
      </x:c>
      <x:c r="AG1457" s="147" t="str">
        <x:v>Exact WS RATES.pdf category</x:v>
      </x:c>
      <x:c r="AH1457" s="139" t="str">
        <x:v>WS-RATES:41:17</x:v>
      </x:c>
      <x:c r="AI1457" s="146"/>
      <x:c r="AJ1457" s="146"/>
      <x:c r="AK1457" s="146"/>
      <x:c r="AL1457" s="146"/>
      <x:c r="AM1457" s="146"/>
      <x:c r="AN1457" s="147" t="str"/>
    </x:row>
    <x:row r="1458">
      <x:c r="A1458" s="139" t="str">
        <x:v>RS-001457</x:v>
      </x:c>
      <x:c r="B1458" s="147" t="str">
        <x:v>SHOULDER BAG NO 1</x:v>
      </x:c>
      <x:c r="C1458" s="139" t="str">
        <x:v>BAGS</x:v>
      </x:c>
      <x:c r="D1458" s="139" t="str">
        <x:v>Both</x:v>
      </x:c>
      <x:c r="E1458" s="147" t="str">
        <x:v>From initial classified workbook</x:v>
      </x:c>
      <x:c r="F1458" s="139" t="str">
        <x:v>Piece</x:v>
      </x:c>
      <x:c r="G1458" s="139"/>
      <x:c r="H1458" s="139" t="str">
        <x:v>Not stated</x:v>
      </x:c>
      <x:c r="I1458" s="139" t="str">
        <x:v>PKR</x:v>
      </x:c>
      <x:c r="J1458" s="140" t="n">
        <x:v>540</x:v>
      </x:c>
      <x:c r="K1458" s="140" t="n">
        <x:v>480</x:v>
      </x:c>
      <x:c r="L1458" s="140" t="n">
        <x:v>540</x:v>
      </x:c>
      <x:c r="M1458" s="140" t="n">
        <x:v>480</x:v>
      </x:c>
      <x:c r="N1458" s="141" t="n">
        <x:f>L1458-M1458</x:f>
        <x:v>60</x:v>
      </x:c>
      <x:c r="O1458" s="142" t="n">
        <x:f>IF(L1458&gt;0,N1458/L1458,"")</x:f>
        <x:v>0.1111111111111111</x:v>
      </x:c>
      <x:c r="P1458" s="142" t="n">
        <x:f>IF(M1458&gt;0,N1458/M1458,"")</x:f>
        <x:v>0.125</x:v>
      </x:c>
      <x:c r="Q1458" s="141" t="n">
        <x:f>ROUND(L1458*(1+'Assumptions'!$B$7)/'Assumptions'!$B$9,0)*'Assumptions'!$B$9</x:f>
        <x:v>595</x:v>
      </x:c>
      <x:c r="R1458" s="141" t="n">
        <x:f>Q1458-M1458</x:f>
        <x:v>115</x:v>
      </x:c>
      <x:c r="S1458" s="143" t="n">
        <x:f>'Assumptions'!$B$8</x:f>
        <x:v>12</x:v>
      </x:c>
      <x:c r="T1458" s="141" t="n">
        <x:f>N1458*S1458</x:f>
        <x:v>720</x:v>
      </x:c>
      <x:c r="U1458" s="139" t="str">
        <x:v>Source Valid</x:v>
      </x:c>
      <x:c r="V1458" s="139" t="str">
        <x:v>High</x:v>
      </x:c>
      <x:c r="W1458" s="147" t="str">
        <x:v>Source wholesale and buying prices retained</x:v>
      </x:c>
      <x:c r="X1458" s="139" t="str">
        <x:v>Ready</x:v>
      </x:c>
      <x:c r="Y1458" s="144" t="b">
        <x:v>1</x:v>
      </x:c>
      <x:c r="Z1458" s="139" t="str">
        <x:v>WS RATES.pdf</x:v>
      </x:c>
      <x:c r="AA1458" s="139" t="n">
        <x:v>41</x:v>
      </x:c>
      <x:c r="AB1458" s="139" t="n">
        <x:v>18</x:v>
      </x:c>
      <x:c r="AC1458" s="139" t="str">
        <x:v>SHOULDER BAG NO 1</x:v>
      </x:c>
      <x:c r="AD1458" s="145" t="n">
        <x:v>540</x:v>
      </x:c>
      <x:c r="AE1458" s="147" t="str">
        <x:v>Merged across PDFs — Exact/source-linked match</x:v>
      </x:c>
      <x:c r="AF1458" s="147" t="str">
        <x:v>Exact WS RATES.pdf name</x:v>
      </x:c>
      <x:c r="AG1458" s="147" t="str">
        <x:v>Exact WS RATES.pdf category</x:v>
      </x:c>
      <x:c r="AH1458" s="139" t="str">
        <x:v>WS-RATES:41:18</x:v>
      </x:c>
      <x:c r="AI1458" s="146"/>
      <x:c r="AJ1458" s="146"/>
      <x:c r="AK1458" s="146"/>
      <x:c r="AL1458" s="146"/>
      <x:c r="AM1458" s="146"/>
      <x:c r="AN1458" s="147" t="str"/>
    </x:row>
    <x:row r="1459">
      <x:c r="A1459" s="139" t="str">
        <x:v>RS-001458</x:v>
      </x:c>
      <x:c r="B1459" s="147" t="str">
        <x:v>PLASTIC WHISTLE</x:v>
      </x:c>
      <x:c r="C1459" s="139" t="str">
        <x:v>CHINA</x:v>
      </x:c>
      <x:c r="D1459" s="139" t="str">
        <x:v>Both</x:v>
      </x:c>
      <x:c r="E1459" s="147" t="str">
        <x:v>From initial classified workbook</x:v>
      </x:c>
      <x:c r="F1459" s="139" t="str">
        <x:v>Piece</x:v>
      </x:c>
      <x:c r="G1459" s="139"/>
      <x:c r="H1459" s="139" t="str">
        <x:v>Not stated</x:v>
      </x:c>
      <x:c r="I1459" s="139" t="str">
        <x:v>PKR</x:v>
      </x:c>
      <x:c r="J1459" s="140" t="n">
        <x:v>380</x:v>
      </x:c>
      <x:c r="K1459" s="140" t="n">
        <x:v>300</x:v>
      </x:c>
      <x:c r="L1459" s="140" t="n">
        <x:v>380</x:v>
      </x:c>
      <x:c r="M1459" s="140" t="n">
        <x:v>300</x:v>
      </x:c>
      <x:c r="N1459" s="141" t="n">
        <x:f>L1459-M1459</x:f>
        <x:v>80</x:v>
      </x:c>
      <x:c r="O1459" s="142" t="n">
        <x:f>IF(L1459&gt;0,N1459/L1459,"")</x:f>
        <x:v>0.21052631578947367</x:v>
      </x:c>
      <x:c r="P1459" s="142" t="n">
        <x:f>IF(M1459&gt;0,N1459/M1459,"")</x:f>
        <x:v>0.26666666666666666</x:v>
      </x:c>
      <x:c r="Q1459" s="141" t="n">
        <x:f>ROUND(L1459*(1+'Assumptions'!$B$7)/'Assumptions'!$B$9,0)*'Assumptions'!$B$9</x:f>
        <x:v>420</x:v>
      </x:c>
      <x:c r="R1459" s="141" t="n">
        <x:f>Q1459-M1459</x:f>
        <x:v>120</x:v>
      </x:c>
      <x:c r="S1459" s="143" t="n">
        <x:f>'Assumptions'!$B$8</x:f>
        <x:v>12</x:v>
      </x:c>
      <x:c r="T1459" s="141" t="n">
        <x:f>N1459*S1459</x:f>
        <x:v>960</x:v>
      </x:c>
      <x:c r="U1459" s="139" t="str">
        <x:v>Source Valid</x:v>
      </x:c>
      <x:c r="V1459" s="139" t="str">
        <x:v>High</x:v>
      </x:c>
      <x:c r="W1459" s="147" t="str">
        <x:v>Source wholesale and buying prices retained</x:v>
      </x:c>
      <x:c r="X1459" s="139" t="str">
        <x:v>Ready</x:v>
      </x:c>
      <x:c r="Y1459" s="144" t="b">
        <x:v>1</x:v>
      </x:c>
      <x:c r="Z1459" s="139" t="str">
        <x:v>WS RATES.pdf</x:v>
      </x:c>
      <x:c r="AA1459" s="139" t="n">
        <x:v>41</x:v>
      </x:c>
      <x:c r="AB1459" s="139" t="n">
        <x:v>19</x:v>
      </x:c>
      <x:c r="AC1459" s="139" t="str">
        <x:v>PLASTIC WHISTLE</x:v>
      </x:c>
      <x:c r="AD1459" s="145" t="n">
        <x:v>380</x:v>
      </x:c>
      <x:c r="AE1459" s="147" t="str">
        <x:v>Merged across PDFs — Exact/source-linked match</x:v>
      </x:c>
      <x:c r="AF1459" s="147" t="str">
        <x:v>Exact WS RATES.pdf name</x:v>
      </x:c>
      <x:c r="AG1459" s="147" t="str">
        <x:v>Exact WS RATES.pdf category</x:v>
      </x:c>
      <x:c r="AH1459" s="139" t="str">
        <x:v>WS-RATES:41:19</x:v>
      </x:c>
      <x:c r="AI1459" s="146"/>
      <x:c r="AJ1459" s="146"/>
      <x:c r="AK1459" s="146"/>
      <x:c r="AL1459" s="146"/>
      <x:c r="AM1459" s="146"/>
      <x:c r="AN1459" s="147" t="str"/>
    </x:row>
    <x:row r="1460">
      <x:c r="A1460" s="139" t="str">
        <x:v>RS-001459</x:v>
      </x:c>
      <x:c r="B1460" s="147" t="str">
        <x:v>BIRTHDAY CANDLE PATA</x:v>
      </x:c>
      <x:c r="C1460" s="139" t="str">
        <x:v>BIRTHDAY</x:v>
      </x:c>
      <x:c r="D1460" s="139" t="str">
        <x:v>Both</x:v>
      </x:c>
      <x:c r="E1460" s="147" t="str">
        <x:v>From initial classified workbook</x:v>
      </x:c>
      <x:c r="F1460" s="139" t="str">
        <x:v>Piece</x:v>
      </x:c>
      <x:c r="G1460" s="139"/>
      <x:c r="H1460" s="139" t="str">
        <x:v>Not stated</x:v>
      </x:c>
      <x:c r="I1460" s="139" t="str">
        <x:v>PKR</x:v>
      </x:c>
      <x:c r="J1460" s="140" t="n">
        <x:v>35</x:v>
      </x:c>
      <x:c r="K1460" s="140" t="n">
        <x:v>30</x:v>
      </x:c>
      <x:c r="L1460" s="140" t="n">
        <x:v>35</x:v>
      </x:c>
      <x:c r="M1460" s="140" t="n">
        <x:v>30</x:v>
      </x:c>
      <x:c r="N1460" s="141" t="n">
        <x:f>L1460-M1460</x:f>
        <x:v>5</x:v>
      </x:c>
      <x:c r="O1460" s="142" t="n">
        <x:f>IF(L1460&gt;0,N1460/L1460,"")</x:f>
        <x:v>0.14285714285714285</x:v>
      </x:c>
      <x:c r="P1460" s="142" t="n">
        <x:f>IF(M1460&gt;0,N1460/M1460,"")</x:f>
        <x:v>0.16666666666666666</x:v>
      </x:c>
      <x:c r="Q1460" s="141" t="n">
        <x:f>ROUND(L1460*(1+'Assumptions'!$B$7)/'Assumptions'!$B$9,0)*'Assumptions'!$B$9</x:f>
        <x:v>40</x:v>
      </x:c>
      <x:c r="R1460" s="141" t="n">
        <x:f>Q1460-M1460</x:f>
        <x:v>10</x:v>
      </x:c>
      <x:c r="S1460" s="143" t="n">
        <x:f>'Assumptions'!$B$8</x:f>
        <x:v>12</x:v>
      </x:c>
      <x:c r="T1460" s="141" t="n">
        <x:f>N1460*S1460</x:f>
        <x:v>60</x:v>
      </x:c>
      <x:c r="U1460" s="139" t="str">
        <x:v>Source Valid</x:v>
      </x:c>
      <x:c r="V1460" s="139" t="str">
        <x:v>High</x:v>
      </x:c>
      <x:c r="W1460" s="147" t="str">
        <x:v>Source wholesale and buying prices retained</x:v>
      </x:c>
      <x:c r="X1460" s="139" t="str">
        <x:v>Ready</x:v>
      </x:c>
      <x:c r="Y1460" s="144" t="b">
        <x:v>1</x:v>
      </x:c>
      <x:c r="Z1460" s="139" t="str">
        <x:v>WS RATES.pdf</x:v>
      </x:c>
      <x:c r="AA1460" s="139" t="n">
        <x:v>41</x:v>
      </x:c>
      <x:c r="AB1460" s="139" t="n">
        <x:v>20</x:v>
      </x:c>
      <x:c r="AC1460" s="139" t="str">
        <x:v>BIRTHDAY CANDLE PATA</x:v>
      </x:c>
      <x:c r="AD1460" s="145" t="n">
        <x:v>35</x:v>
      </x:c>
      <x:c r="AE1460" s="147" t="str">
        <x:v>Merged across PDFs — Exact/source-linked match</x:v>
      </x:c>
      <x:c r="AF1460" s="147" t="str">
        <x:v>Exact WS RATES.pdf name</x:v>
      </x:c>
      <x:c r="AG1460" s="147" t="str">
        <x:v>Exact WS RATES.pdf category</x:v>
      </x:c>
      <x:c r="AH1460" s="139" t="str">
        <x:v>WS-RATES:41:20</x:v>
      </x:c>
      <x:c r="AI1460" s="146"/>
      <x:c r="AJ1460" s="146"/>
      <x:c r="AK1460" s="146"/>
      <x:c r="AL1460" s="146"/>
      <x:c r="AM1460" s="146"/>
      <x:c r="AN1460" s="147" t="str"/>
    </x:row>
    <x:row r="1461">
      <x:c r="A1461" s="139" t="str">
        <x:v>RS-001460</x:v>
      </x:c>
      <x:c r="B1461" s="147" t="str">
        <x:v>BIRTHDAY CANDLE</x:v>
      </x:c>
      <x:c r="C1461" s="139" t="str">
        <x:v>BIRTHDAY</x:v>
      </x:c>
      <x:c r="D1461" s="139" t="str">
        <x:v>Both</x:v>
      </x:c>
      <x:c r="E1461" s="147" t="str">
        <x:v>From initial classified workbook</x:v>
      </x:c>
      <x:c r="F1461" s="139" t="str">
        <x:v>Piece</x:v>
      </x:c>
      <x:c r="G1461" s="139"/>
      <x:c r="H1461" s="139" t="str">
        <x:v>Not stated</x:v>
      </x:c>
      <x:c r="I1461" s="139" t="str">
        <x:v>PKR</x:v>
      </x:c>
      <x:c r="J1461" s="140" t="n">
        <x:v>270</x:v>
      </x:c>
      <x:c r="K1461" s="140" t="n">
        <x:v>260</x:v>
      </x:c>
      <x:c r="L1461" s="140" t="n">
        <x:v>270</x:v>
      </x:c>
      <x:c r="M1461" s="140" t="n">
        <x:v>260</x:v>
      </x:c>
      <x:c r="N1461" s="141" t="n">
        <x:f>L1461-M1461</x:f>
        <x:v>10</x:v>
      </x:c>
      <x:c r="O1461" s="142" t="n">
        <x:f>IF(L1461&gt;0,N1461/L1461,"")</x:f>
        <x:v>0.037037037037037035</x:v>
      </x:c>
      <x:c r="P1461" s="142" t="n">
        <x:f>IF(M1461&gt;0,N1461/M1461,"")</x:f>
        <x:v>0.038461538461538464</x:v>
      </x:c>
      <x:c r="Q1461" s="141" t="n">
        <x:f>ROUND(L1461*(1+'Assumptions'!$B$7)/'Assumptions'!$B$9,0)*'Assumptions'!$B$9</x:f>
        <x:v>295</x:v>
      </x:c>
      <x:c r="R1461" s="141" t="n">
        <x:f>Q1461-M1461</x:f>
        <x:v>35</x:v>
      </x:c>
      <x:c r="S1461" s="143" t="n">
        <x:f>'Assumptions'!$B$8</x:f>
        <x:v>12</x:v>
      </x:c>
      <x:c r="T1461" s="141" t="n">
        <x:f>N1461*S1461</x:f>
        <x:v>120</x:v>
      </x:c>
      <x:c r="U1461" s="139" t="str">
        <x:v>Source Valid</x:v>
      </x:c>
      <x:c r="V1461" s="139" t="str">
        <x:v>High</x:v>
      </x:c>
      <x:c r="W1461" s="147" t="str">
        <x:v>Source wholesale and buying prices retained</x:v>
      </x:c>
      <x:c r="X1461" s="139" t="str">
        <x:v>Ready</x:v>
      </x:c>
      <x:c r="Y1461" s="144" t="b">
        <x:v>1</x:v>
      </x:c>
      <x:c r="Z1461" s="139" t="str">
        <x:v>WS RATES.pdf</x:v>
      </x:c>
      <x:c r="AA1461" s="139" t="n">
        <x:v>41</x:v>
      </x:c>
      <x:c r="AB1461" s="139" t="n">
        <x:v>21</x:v>
      </x:c>
      <x:c r="AC1461" s="139" t="str">
        <x:v>BIRTHDAY CANDLE</x:v>
      </x:c>
      <x:c r="AD1461" s="145" t="n">
        <x:v>270</x:v>
      </x:c>
      <x:c r="AE1461" s="147" t="str">
        <x:v>Merged across PDFs — Exact/source-linked match</x:v>
      </x:c>
      <x:c r="AF1461" s="147" t="str">
        <x:v>Exact WS RATES.pdf name</x:v>
      </x:c>
      <x:c r="AG1461" s="147" t="str">
        <x:v>Exact WS RATES.pdf category</x:v>
      </x:c>
      <x:c r="AH1461" s="139" t="str">
        <x:v>WS-RATES:41:21</x:v>
      </x:c>
      <x:c r="AI1461" s="146"/>
      <x:c r="AJ1461" s="146"/>
      <x:c r="AK1461" s="146"/>
      <x:c r="AL1461" s="146"/>
      <x:c r="AM1461" s="146"/>
      <x:c r="AN1461" s="147" t="str"/>
    </x:row>
    <x:row r="1462">
      <x:c r="A1462" s="139" t="str">
        <x:v>RS-001461</x:v>
      </x:c>
      <x:c r="B1462" s="147" t="str">
        <x:v>TAPE DISPENSER OWNER (LARGE</x:v>
      </x:c>
      <x:c r="C1462" s="139" t="str">
        <x:v>CHINA</x:v>
      </x:c>
      <x:c r="D1462" s="139" t="str">
        <x:v>Both</x:v>
      </x:c>
      <x:c r="E1462" s="147" t="str">
        <x:v>From initial classified workbook</x:v>
      </x:c>
      <x:c r="F1462" s="139" t="str">
        <x:v>Piece</x:v>
      </x:c>
      <x:c r="G1462" s="139"/>
      <x:c r="H1462" s="139" t="str">
        <x:v>Not stated</x:v>
      </x:c>
      <x:c r="I1462" s="139" t="str">
        <x:v>PKR</x:v>
      </x:c>
      <x:c r="J1462" s="140" t="n">
        <x:v>280</x:v>
      </x:c>
      <x:c r="K1462" s="140" t="n">
        <x:v>260</x:v>
      </x:c>
      <x:c r="L1462" s="140" t="n">
        <x:v>280</x:v>
      </x:c>
      <x:c r="M1462" s="140" t="n">
        <x:v>260</x:v>
      </x:c>
      <x:c r="N1462" s="141" t="n">
        <x:f>L1462-M1462</x:f>
        <x:v>20</x:v>
      </x:c>
      <x:c r="O1462" s="142" t="n">
        <x:f>IF(L1462&gt;0,N1462/L1462,"")</x:f>
        <x:v>0.07142857142857142</x:v>
      </x:c>
      <x:c r="P1462" s="142" t="n">
        <x:f>IF(M1462&gt;0,N1462/M1462,"")</x:f>
        <x:v>0.07692307692307693</x:v>
      </x:c>
      <x:c r="Q1462" s="141" t="n">
        <x:f>ROUND(L1462*(1+'Assumptions'!$B$7)/'Assumptions'!$B$9,0)*'Assumptions'!$B$9</x:f>
        <x:v>310</x:v>
      </x:c>
      <x:c r="R1462" s="141" t="n">
        <x:f>Q1462-M1462</x:f>
        <x:v>50</x:v>
      </x:c>
      <x:c r="S1462" s="143" t="n">
        <x:f>'Assumptions'!$B$8</x:f>
        <x:v>12</x:v>
      </x:c>
      <x:c r="T1462" s="141" t="n">
        <x:f>N1462*S1462</x:f>
        <x:v>240</x:v>
      </x:c>
      <x:c r="U1462" s="139" t="str">
        <x:v>Source Valid</x:v>
      </x:c>
      <x:c r="V1462" s="139" t="str">
        <x:v>High</x:v>
      </x:c>
      <x:c r="W1462" s="147" t="str">
        <x:v>Source wholesale and buying prices retained</x:v>
      </x:c>
      <x:c r="X1462" s="139" t="str">
        <x:v>Ready</x:v>
      </x:c>
      <x:c r="Y1462" s="144" t="b">
        <x:v>1</x:v>
      </x:c>
      <x:c r="Z1462" s="139" t="str">
        <x:v>WS RATES.pdf</x:v>
      </x:c>
      <x:c r="AA1462" s="139" t="n">
        <x:v>41</x:v>
      </x:c>
      <x:c r="AB1462" s="139" t="n">
        <x:v>22</x:v>
      </x:c>
      <x:c r="AC1462" s="139" t="str">
        <x:v>TAPE DISPENSER OWNER (L</x:v>
      </x:c>
      <x:c r="AD1462" s="145" t="n">
        <x:v>280</x:v>
      </x:c>
      <x:c r="AE1462" s="147" t="str">
        <x:v>Merged across PDFs — Truncated-name completion</x:v>
      </x:c>
      <x:c r="AF1462" s="147" t="str">
        <x:v>Completed/updated from WS RATES.pdf</x:v>
      </x:c>
      <x:c r="AG1462" s="147" t="str">
        <x:v>Exact WS RATES.pdf category</x:v>
      </x:c>
      <x:c r="AH1462" s="139" t="str">
        <x:v>WS-RATES:41:22</x:v>
      </x:c>
      <x:c r="AI1462" s="146"/>
      <x:c r="AJ1462" s="146"/>
      <x:c r="AK1462" s="146"/>
      <x:c r="AL1462" s="146"/>
      <x:c r="AM1462" s="146"/>
      <x:c r="AN1462" s="147" t="str"/>
    </x:row>
    <x:row r="1463">
      <x:c r="A1463" s="139" t="str">
        <x:v>RS-001462</x:v>
      </x:c>
      <x:c r="B1463" s="147" t="str">
        <x:v>SUBJECT REGISTER NO 5</x:v>
      </x:c>
      <x:c r="C1463" s="139" t="str">
        <x:v>RING REGISTERS</x:v>
      </x:c>
      <x:c r="D1463" s="139" t="str">
        <x:v>Both</x:v>
      </x:c>
      <x:c r="E1463" s="147" t="str">
        <x:v>From initial classified workbook</x:v>
      </x:c>
      <x:c r="F1463" s="139" t="str">
        <x:v>Piece</x:v>
      </x:c>
      <x:c r="G1463" s="139"/>
      <x:c r="H1463" s="139" t="str">
        <x:v>Not stated</x:v>
      </x:c>
      <x:c r="I1463" s="139" t="str">
        <x:v>PKR</x:v>
      </x:c>
      <x:c r="J1463" s="140" t="n">
        <x:v>300</x:v>
      </x:c>
      <x:c r="K1463" s="140" t="n">
        <x:v>270</x:v>
      </x:c>
      <x:c r="L1463" s="140" t="n">
        <x:v>300</x:v>
      </x:c>
      <x:c r="M1463" s="140" t="n">
        <x:v>270</x:v>
      </x:c>
      <x:c r="N1463" s="141" t="n">
        <x:f>L1463-M1463</x:f>
        <x:v>30</x:v>
      </x:c>
      <x:c r="O1463" s="142" t="n">
        <x:f>IF(L1463&gt;0,N1463/L1463,"")</x:f>
        <x:v>0.1</x:v>
      </x:c>
      <x:c r="P1463" s="142" t="n">
        <x:f>IF(M1463&gt;0,N1463/M1463,"")</x:f>
        <x:v>0.1111111111111111</x:v>
      </x:c>
      <x:c r="Q1463" s="141" t="n">
        <x:f>ROUND(L1463*(1+'Assumptions'!$B$7)/'Assumptions'!$B$9,0)*'Assumptions'!$B$9</x:f>
        <x:v>330</x:v>
      </x:c>
      <x:c r="R1463" s="141" t="n">
        <x:f>Q1463-M1463</x:f>
        <x:v>60</x:v>
      </x:c>
      <x:c r="S1463" s="143" t="n">
        <x:f>'Assumptions'!$B$8</x:f>
        <x:v>12</x:v>
      </x:c>
      <x:c r="T1463" s="141" t="n">
        <x:f>N1463*S1463</x:f>
        <x:v>360</x:v>
      </x:c>
      <x:c r="U1463" s="139" t="str">
        <x:v>Source Valid</x:v>
      </x:c>
      <x:c r="V1463" s="139" t="str">
        <x:v>High</x:v>
      </x:c>
      <x:c r="W1463" s="147" t="str">
        <x:v>Source wholesale and buying prices retained</x:v>
      </x:c>
      <x:c r="X1463" s="139" t="str">
        <x:v>Ready</x:v>
      </x:c>
      <x:c r="Y1463" s="144" t="b">
        <x:v>1</x:v>
      </x:c>
      <x:c r="Z1463" s="139" t="str">
        <x:v>WS RATES.pdf</x:v>
      </x:c>
      <x:c r="AA1463" s="139" t="n">
        <x:v>41</x:v>
      </x:c>
      <x:c r="AB1463" s="139" t="n">
        <x:v>23</x:v>
      </x:c>
      <x:c r="AC1463" s="139" t="str">
        <x:v>SUBJECT REGISTER NO 5</x:v>
      </x:c>
      <x:c r="AD1463" s="145" t="n">
        <x:v>300</x:v>
      </x:c>
      <x:c r="AE1463" s="147" t="str">
        <x:v>Merged across PDFs — Exact/source-linked match</x:v>
      </x:c>
      <x:c r="AF1463" s="147" t="str">
        <x:v>Exact WS RATES.pdf name</x:v>
      </x:c>
      <x:c r="AG1463" s="147" t="str">
        <x:v>Exact WS RATES.pdf category</x:v>
      </x:c>
      <x:c r="AH1463" s="139" t="str">
        <x:v>WS-RATES:41:23</x:v>
      </x:c>
      <x:c r="AI1463" s="146"/>
      <x:c r="AJ1463" s="146"/>
      <x:c r="AK1463" s="146"/>
      <x:c r="AL1463" s="146"/>
      <x:c r="AM1463" s="146"/>
      <x:c r="AN1463" s="147" t="str"/>
    </x:row>
    <x:row r="1464">
      <x:c r="A1464" s="139" t="str">
        <x:v>RS-001463</x:v>
      </x:c>
      <x:c r="B1464" s="147" t="str">
        <x:v>CAKE TOPPER SMALL</x:v>
      </x:c>
      <x:c r="C1464" s="139" t="str">
        <x:v>BIRTHDAY</x:v>
      </x:c>
      <x:c r="D1464" s="139" t="str">
        <x:v>Both</x:v>
      </x:c>
      <x:c r="E1464" s="147" t="str">
        <x:v>From initial classified workbook</x:v>
      </x:c>
      <x:c r="F1464" s="139" t="str">
        <x:v>Piece</x:v>
      </x:c>
      <x:c r="G1464" s="139"/>
      <x:c r="H1464" s="139" t="str">
        <x:v>Not stated</x:v>
      </x:c>
      <x:c r="I1464" s="139" t="str">
        <x:v>PKR</x:v>
      </x:c>
      <x:c r="J1464" s="140" t="n">
        <x:v>70</x:v>
      </x:c>
      <x:c r="K1464" s="140" t="n">
        <x:v>60</x:v>
      </x:c>
      <x:c r="L1464" s="140" t="n">
        <x:v>70</x:v>
      </x:c>
      <x:c r="M1464" s="140" t="n">
        <x:v>60</x:v>
      </x:c>
      <x:c r="N1464" s="141" t="n">
        <x:f>L1464-M1464</x:f>
        <x:v>10</x:v>
      </x:c>
      <x:c r="O1464" s="142" t="n">
        <x:f>IF(L1464&gt;0,N1464/L1464,"")</x:f>
        <x:v>0.14285714285714285</x:v>
      </x:c>
      <x:c r="P1464" s="142" t="n">
        <x:f>IF(M1464&gt;0,N1464/M1464,"")</x:f>
        <x:v>0.16666666666666666</x:v>
      </x:c>
      <x:c r="Q1464" s="141" t="n">
        <x:f>ROUND(L1464*(1+'Assumptions'!$B$7)/'Assumptions'!$B$9,0)*'Assumptions'!$B$9</x:f>
        <x:v>75</x:v>
      </x:c>
      <x:c r="R1464" s="141" t="n">
        <x:f>Q1464-M1464</x:f>
        <x:v>15</x:v>
      </x:c>
      <x:c r="S1464" s="143" t="n">
        <x:f>'Assumptions'!$B$8</x:f>
        <x:v>12</x:v>
      </x:c>
      <x:c r="T1464" s="141" t="n">
        <x:f>N1464*S1464</x:f>
        <x:v>120</x:v>
      </x:c>
      <x:c r="U1464" s="139" t="str">
        <x:v>Source Valid</x:v>
      </x:c>
      <x:c r="V1464" s="139" t="str">
        <x:v>High</x:v>
      </x:c>
      <x:c r="W1464" s="147" t="str">
        <x:v>Source wholesale and buying prices retained</x:v>
      </x:c>
      <x:c r="X1464" s="139" t="str">
        <x:v>Ready</x:v>
      </x:c>
      <x:c r="Y1464" s="144" t="b">
        <x:v>1</x:v>
      </x:c>
      <x:c r="Z1464" s="139" t="str">
        <x:v>WS RATES.pdf</x:v>
      </x:c>
      <x:c r="AA1464" s="139" t="n">
        <x:v>41</x:v>
      </x:c>
      <x:c r="AB1464" s="139" t="n">
        <x:v>24</x:v>
      </x:c>
      <x:c r="AC1464" s="139" t="str">
        <x:v>CAKE TOPPER SMALL</x:v>
      </x:c>
      <x:c r="AD1464" s="145" t="n">
        <x:v>70</x:v>
      </x:c>
      <x:c r="AE1464" s="147" t="str">
        <x:v>Merged across PDFs — Exact/source-linked match</x:v>
      </x:c>
      <x:c r="AF1464" s="147" t="str">
        <x:v>Exact WS RATES.pdf name</x:v>
      </x:c>
      <x:c r="AG1464" s="147" t="str">
        <x:v>Exact WS RATES.pdf category</x:v>
      </x:c>
      <x:c r="AH1464" s="139" t="str">
        <x:v>WS-RATES:41:24</x:v>
      </x:c>
      <x:c r="AI1464" s="146"/>
      <x:c r="AJ1464" s="146"/>
      <x:c r="AK1464" s="146"/>
      <x:c r="AL1464" s="146"/>
      <x:c r="AM1464" s="146"/>
      <x:c r="AN1464" s="147" t="str"/>
    </x:row>
    <x:row r="1465">
      <x:c r="A1465" s="139" t="str">
        <x:v>RS-001464</x:v>
      </x:c>
      <x:c r="B1465" s="147" t="str">
        <x:v>SUBJECT REGISTER NO 6</x:v>
      </x:c>
      <x:c r="C1465" s="139" t="str">
        <x:v>RING REGISTERS</x:v>
      </x:c>
      <x:c r="D1465" s="139" t="str">
        <x:v>Both</x:v>
      </x:c>
      <x:c r="E1465" s="147" t="str">
        <x:v>From initial classified workbook</x:v>
      </x:c>
      <x:c r="F1465" s="139" t="str">
        <x:v>Piece</x:v>
      </x:c>
      <x:c r="G1465" s="139"/>
      <x:c r="H1465" s="139" t="str">
        <x:v>Not stated</x:v>
      </x:c>
      <x:c r="I1465" s="139" t="str">
        <x:v>PKR</x:v>
      </x:c>
      <x:c r="J1465" s="140" t="n">
        <x:v>350</x:v>
      </x:c>
      <x:c r="K1465" s="140" t="n">
        <x:v>320</x:v>
      </x:c>
      <x:c r="L1465" s="140" t="n">
        <x:v>350</x:v>
      </x:c>
      <x:c r="M1465" s="140" t="n">
        <x:v>320</x:v>
      </x:c>
      <x:c r="N1465" s="141" t="n">
        <x:f>L1465-M1465</x:f>
        <x:v>30</x:v>
      </x:c>
      <x:c r="O1465" s="142" t="n">
        <x:f>IF(L1465&gt;0,N1465/L1465,"")</x:f>
        <x:v>0.08571428571428572</x:v>
      </x:c>
      <x:c r="P1465" s="142" t="n">
        <x:f>IF(M1465&gt;0,N1465/M1465,"")</x:f>
        <x:v>0.09375</x:v>
      </x:c>
      <x:c r="Q1465" s="141" t="n">
        <x:f>ROUND(L1465*(1+'Assumptions'!$B$7)/'Assumptions'!$B$9,0)*'Assumptions'!$B$9</x:f>
        <x:v>385</x:v>
      </x:c>
      <x:c r="R1465" s="141" t="n">
        <x:f>Q1465-M1465</x:f>
        <x:v>65</x:v>
      </x:c>
      <x:c r="S1465" s="143" t="n">
        <x:f>'Assumptions'!$B$8</x:f>
        <x:v>12</x:v>
      </x:c>
      <x:c r="T1465" s="141" t="n">
        <x:f>N1465*S1465</x:f>
        <x:v>360</x:v>
      </x:c>
      <x:c r="U1465" s="139" t="str">
        <x:v>Source Valid</x:v>
      </x:c>
      <x:c r="V1465" s="139" t="str">
        <x:v>High</x:v>
      </x:c>
      <x:c r="W1465" s="147" t="str">
        <x:v>Source wholesale and buying prices retained</x:v>
      </x:c>
      <x:c r="X1465" s="139" t="str">
        <x:v>Ready</x:v>
      </x:c>
      <x:c r="Y1465" s="144" t="b">
        <x:v>1</x:v>
      </x:c>
      <x:c r="Z1465" s="139" t="str">
        <x:v>WS RATES.pdf</x:v>
      </x:c>
      <x:c r="AA1465" s="139" t="n">
        <x:v>41</x:v>
      </x:c>
      <x:c r="AB1465" s="139" t="n">
        <x:v>25</x:v>
      </x:c>
      <x:c r="AC1465" s="139" t="str">
        <x:v>SUBJECT REGISTER NO 6</x:v>
      </x:c>
      <x:c r="AD1465" s="145" t="n">
        <x:v>350</x:v>
      </x:c>
      <x:c r="AE1465" s="147" t="str">
        <x:v>Merged across PDFs — Exact/source-linked match</x:v>
      </x:c>
      <x:c r="AF1465" s="147" t="str">
        <x:v>Exact WS RATES.pdf name</x:v>
      </x:c>
      <x:c r="AG1465" s="147" t="str">
        <x:v>Exact WS RATES.pdf category</x:v>
      </x:c>
      <x:c r="AH1465" s="139" t="str">
        <x:v>WS-RATES:41:25</x:v>
      </x:c>
      <x:c r="AI1465" s="146"/>
      <x:c r="AJ1465" s="146"/>
      <x:c r="AK1465" s="146"/>
      <x:c r="AL1465" s="146"/>
      <x:c r="AM1465" s="146"/>
      <x:c r="AN1465" s="147" t="str"/>
    </x:row>
    <x:row r="1466">
      <x:c r="A1466" s="139" t="str">
        <x:v>RS-001465</x:v>
      </x:c>
      <x:c r="B1466" s="147" t="str">
        <x:v>PARTY POPPER MEDIUM</x:v>
      </x:c>
      <x:c r="C1466" s="139" t="str">
        <x:v>BIRTHDAY</x:v>
      </x:c>
      <x:c r="D1466" s="139" t="str">
        <x:v>Both</x:v>
      </x:c>
      <x:c r="E1466" s="147" t="str">
        <x:v>From initial classified workbook</x:v>
      </x:c>
      <x:c r="F1466" s="139" t="str">
        <x:v>Piece</x:v>
      </x:c>
      <x:c r="G1466" s="139"/>
      <x:c r="H1466" s="139" t="str">
        <x:v>Not stated</x:v>
      </x:c>
      <x:c r="I1466" s="139" t="str">
        <x:v>PKR</x:v>
      </x:c>
      <x:c r="J1466" s="140" t="n">
        <x:v>95</x:v>
      </x:c>
      <x:c r="K1466" s="140" t="n">
        <x:v>75</x:v>
      </x:c>
      <x:c r="L1466" s="140" t="n">
        <x:v>95</x:v>
      </x:c>
      <x:c r="M1466" s="140" t="n">
        <x:v>75</x:v>
      </x:c>
      <x:c r="N1466" s="141" t="n">
        <x:f>L1466-M1466</x:f>
        <x:v>20</x:v>
      </x:c>
      <x:c r="O1466" s="142" t="n">
        <x:f>IF(L1466&gt;0,N1466/L1466,"")</x:f>
        <x:v>0.21052631578947367</x:v>
      </x:c>
      <x:c r="P1466" s="142" t="n">
        <x:f>IF(M1466&gt;0,N1466/M1466,"")</x:f>
        <x:v>0.26666666666666666</x:v>
      </x:c>
      <x:c r="Q1466" s="141" t="n">
        <x:f>ROUND(L1466*(1+'Assumptions'!$B$7)/'Assumptions'!$B$9,0)*'Assumptions'!$B$9</x:f>
        <x:v>105</x:v>
      </x:c>
      <x:c r="R1466" s="141" t="n">
        <x:f>Q1466-M1466</x:f>
        <x:v>30</x:v>
      </x:c>
      <x:c r="S1466" s="143" t="n">
        <x:f>'Assumptions'!$B$8</x:f>
        <x:v>12</x:v>
      </x:c>
      <x:c r="T1466" s="141" t="n">
        <x:f>N1466*S1466</x:f>
        <x:v>240</x:v>
      </x:c>
      <x:c r="U1466" s="139" t="str">
        <x:v>Source Valid</x:v>
      </x:c>
      <x:c r="V1466" s="139" t="str">
        <x:v>High</x:v>
      </x:c>
      <x:c r="W1466" s="147" t="str">
        <x:v>Source wholesale and buying prices retained</x:v>
      </x:c>
      <x:c r="X1466" s="139" t="str">
        <x:v>Ready</x:v>
      </x:c>
      <x:c r="Y1466" s="144" t="b">
        <x:v>1</x:v>
      </x:c>
      <x:c r="Z1466" s="139" t="str">
        <x:v>WS RATES.pdf</x:v>
      </x:c>
      <x:c r="AA1466" s="139" t="n">
        <x:v>41</x:v>
      </x:c>
      <x:c r="AB1466" s="139" t="n">
        <x:v>26</x:v>
      </x:c>
      <x:c r="AC1466" s="139" t="str">
        <x:v>PARTY POPPER MEDIUM</x:v>
      </x:c>
      <x:c r="AD1466" s="145" t="n">
        <x:v>95</x:v>
      </x:c>
      <x:c r="AE1466" s="147" t="str">
        <x:v>Merged across PDFs — Exact/source-linked match</x:v>
      </x:c>
      <x:c r="AF1466" s="147" t="str">
        <x:v>Exact WS RATES.pdf name</x:v>
      </x:c>
      <x:c r="AG1466" s="147" t="str">
        <x:v>Exact WS RATES.pdf category</x:v>
      </x:c>
      <x:c r="AH1466" s="139" t="str">
        <x:v>WS-RATES:41:26</x:v>
      </x:c>
      <x:c r="AI1466" s="146"/>
      <x:c r="AJ1466" s="146"/>
      <x:c r="AK1466" s="146"/>
      <x:c r="AL1466" s="146"/>
      <x:c r="AM1466" s="146"/>
      <x:c r="AN1466" s="147" t="str"/>
    </x:row>
    <x:row r="1467">
      <x:c r="A1467" s="139" t="str">
        <x:v>RS-001466</x:v>
      </x:c>
      <x:c r="B1467" s="147" t="str">
        <x:v>PARTY POPPER SMALL</x:v>
      </x:c>
      <x:c r="C1467" s="139" t="str">
        <x:v>BIRTHDAY</x:v>
      </x:c>
      <x:c r="D1467" s="139" t="str">
        <x:v>Both</x:v>
      </x:c>
      <x:c r="E1467" s="147" t="str">
        <x:v>From initial classified workbook</x:v>
      </x:c>
      <x:c r="F1467" s="139" t="str">
        <x:v>Piece</x:v>
      </x:c>
      <x:c r="G1467" s="139"/>
      <x:c r="H1467" s="139" t="str">
        <x:v>Not stated</x:v>
      </x:c>
      <x:c r="I1467" s="139" t="str">
        <x:v>PKR</x:v>
      </x:c>
      <x:c r="J1467" s="140" t="n">
        <x:v>70</x:v>
      </x:c>
      <x:c r="K1467" s="140" t="n">
        <x:v>55</x:v>
      </x:c>
      <x:c r="L1467" s="140" t="n">
        <x:v>70</x:v>
      </x:c>
      <x:c r="M1467" s="140" t="n">
        <x:v>55</x:v>
      </x:c>
      <x:c r="N1467" s="141" t="n">
        <x:f>L1467-M1467</x:f>
        <x:v>15</x:v>
      </x:c>
      <x:c r="O1467" s="142" t="n">
        <x:f>IF(L1467&gt;0,N1467/L1467,"")</x:f>
        <x:v>0.21428571428571427</x:v>
      </x:c>
      <x:c r="P1467" s="142" t="n">
        <x:f>IF(M1467&gt;0,N1467/M1467,"")</x:f>
        <x:v>0.2727272727272727</x:v>
      </x:c>
      <x:c r="Q1467" s="141" t="n">
        <x:f>ROUND(L1467*(1+'Assumptions'!$B$7)/'Assumptions'!$B$9,0)*'Assumptions'!$B$9</x:f>
        <x:v>75</x:v>
      </x:c>
      <x:c r="R1467" s="141" t="n">
        <x:f>Q1467-M1467</x:f>
        <x:v>20</x:v>
      </x:c>
      <x:c r="S1467" s="143" t="n">
        <x:f>'Assumptions'!$B$8</x:f>
        <x:v>12</x:v>
      </x:c>
      <x:c r="T1467" s="141" t="n">
        <x:f>N1467*S1467</x:f>
        <x:v>180</x:v>
      </x:c>
      <x:c r="U1467" s="139" t="str">
        <x:v>Source Valid</x:v>
      </x:c>
      <x:c r="V1467" s="139" t="str">
        <x:v>High</x:v>
      </x:c>
      <x:c r="W1467" s="147" t="str">
        <x:v>Source wholesale and buying prices retained</x:v>
      </x:c>
      <x:c r="X1467" s="139" t="str">
        <x:v>Ready</x:v>
      </x:c>
      <x:c r="Y1467" s="144" t="b">
        <x:v>1</x:v>
      </x:c>
      <x:c r="Z1467" s="139" t="str">
        <x:v>WS RATES.pdf</x:v>
      </x:c>
      <x:c r="AA1467" s="139" t="n">
        <x:v>41</x:v>
      </x:c>
      <x:c r="AB1467" s="139" t="n">
        <x:v>27</x:v>
      </x:c>
      <x:c r="AC1467" s="139" t="str">
        <x:v>PARTY POPPER SMALL</x:v>
      </x:c>
      <x:c r="AD1467" s="145" t="n">
        <x:v>70</x:v>
      </x:c>
      <x:c r="AE1467" s="147" t="str">
        <x:v>Merged across PDFs — Exact/source-linked match</x:v>
      </x:c>
      <x:c r="AF1467" s="147" t="str">
        <x:v>Exact WS RATES.pdf name</x:v>
      </x:c>
      <x:c r="AG1467" s="147" t="str">
        <x:v>Exact WS RATES.pdf category</x:v>
      </x:c>
      <x:c r="AH1467" s="139" t="str">
        <x:v>WS-RATES:41:27</x:v>
      </x:c>
      <x:c r="AI1467" s="146"/>
      <x:c r="AJ1467" s="146"/>
      <x:c r="AK1467" s="146"/>
      <x:c r="AL1467" s="146"/>
      <x:c r="AM1467" s="146"/>
      <x:c r="AN1467" s="147" t="str"/>
    </x:row>
    <x:row r="1468">
      <x:c r="A1468" s="139" t="str">
        <x:v>RS-001467</x:v>
      </x:c>
      <x:c r="B1468" s="147" t="str">
        <x:v>SUBJECT REGISTER NO 7</x:v>
      </x:c>
      <x:c r="C1468" s="139" t="str">
        <x:v>RING REGISTERS</x:v>
      </x:c>
      <x:c r="D1468" s="139" t="str">
        <x:v>Both</x:v>
      </x:c>
      <x:c r="E1468" s="147" t="str">
        <x:v>From initial classified workbook</x:v>
      </x:c>
      <x:c r="F1468" s="139" t="str">
        <x:v>Piece</x:v>
      </x:c>
      <x:c r="G1468" s="139"/>
      <x:c r="H1468" s="139" t="str">
        <x:v>Not stated</x:v>
      </x:c>
      <x:c r="I1468" s="139" t="str">
        <x:v>PKR</x:v>
      </x:c>
      <x:c r="J1468" s="140" t="n">
        <x:v>420</x:v>
      </x:c>
      <x:c r="K1468" s="140" t="n">
        <x:v>390</x:v>
      </x:c>
      <x:c r="L1468" s="140" t="n">
        <x:v>420</x:v>
      </x:c>
      <x:c r="M1468" s="140" t="n">
        <x:v>390</x:v>
      </x:c>
      <x:c r="N1468" s="141" t="n">
        <x:f>L1468-M1468</x:f>
        <x:v>30</x:v>
      </x:c>
      <x:c r="O1468" s="142" t="n">
        <x:f>IF(L1468&gt;0,N1468/L1468,"")</x:f>
        <x:v>0.07142857142857142</x:v>
      </x:c>
      <x:c r="P1468" s="142" t="n">
        <x:f>IF(M1468&gt;0,N1468/M1468,"")</x:f>
        <x:v>0.07692307692307693</x:v>
      </x:c>
      <x:c r="Q1468" s="141" t="n">
        <x:f>ROUND(L1468*(1+'Assumptions'!$B$7)/'Assumptions'!$B$9,0)*'Assumptions'!$B$9</x:f>
        <x:v>460</x:v>
      </x:c>
      <x:c r="R1468" s="141" t="n">
        <x:f>Q1468-M1468</x:f>
        <x:v>70</x:v>
      </x:c>
      <x:c r="S1468" s="143" t="n">
        <x:f>'Assumptions'!$B$8</x:f>
        <x:v>12</x:v>
      </x:c>
      <x:c r="T1468" s="141" t="n">
        <x:f>N1468*S1468</x:f>
        <x:v>360</x:v>
      </x:c>
      <x:c r="U1468" s="139" t="str">
        <x:v>Source Valid</x:v>
      </x:c>
      <x:c r="V1468" s="139" t="str">
        <x:v>High</x:v>
      </x:c>
      <x:c r="W1468" s="147" t="str">
        <x:v>Source wholesale and buying prices retained</x:v>
      </x:c>
      <x:c r="X1468" s="139" t="str">
        <x:v>Ready</x:v>
      </x:c>
      <x:c r="Y1468" s="144" t="b">
        <x:v>1</x:v>
      </x:c>
      <x:c r="Z1468" s="139" t="str">
        <x:v>WS RATES.pdf</x:v>
      </x:c>
      <x:c r="AA1468" s="139" t="n">
        <x:v>41</x:v>
      </x:c>
      <x:c r="AB1468" s="139" t="n">
        <x:v>28</x:v>
      </x:c>
      <x:c r="AC1468" s="139" t="str">
        <x:v>SUBJECT REGISTER NO 7</x:v>
      </x:c>
      <x:c r="AD1468" s="145" t="n">
        <x:v>420</x:v>
      </x:c>
      <x:c r="AE1468" s="147" t="str">
        <x:v>Merged across PDFs — Exact/source-linked match</x:v>
      </x:c>
      <x:c r="AF1468" s="147" t="str">
        <x:v>Exact WS RATES.pdf name</x:v>
      </x:c>
      <x:c r="AG1468" s="147" t="str">
        <x:v>Exact WS RATES.pdf category</x:v>
      </x:c>
      <x:c r="AH1468" s="139" t="str">
        <x:v>WS-RATES:41:28</x:v>
      </x:c>
      <x:c r="AI1468" s="146"/>
      <x:c r="AJ1468" s="146"/>
      <x:c r="AK1468" s="146"/>
      <x:c r="AL1468" s="146"/>
      <x:c r="AM1468" s="146"/>
      <x:c r="AN1468" s="147" t="str"/>
    </x:row>
    <x:row r="1469">
      <x:c r="A1469" s="139" t="str">
        <x:v>RS-001468</x:v>
      </x:c>
      <x:c r="B1469" s="147" t="str">
        <x:v>TAPE DISPENSER OWNER (SMALL</x:v>
      </x:c>
      <x:c r="C1469" s="139" t="str">
        <x:v>CHINA</x:v>
      </x:c>
      <x:c r="D1469" s="139" t="str">
        <x:v>Both</x:v>
      </x:c>
      <x:c r="E1469" s="147" t="str">
        <x:v>From initial classified workbook</x:v>
      </x:c>
      <x:c r="F1469" s="139" t="str">
        <x:v>Piece</x:v>
      </x:c>
      <x:c r="G1469" s="139"/>
      <x:c r="H1469" s="139" t="str">
        <x:v>Not stated</x:v>
      </x:c>
      <x:c r="I1469" s="139" t="str">
        <x:v>PKR</x:v>
      </x:c>
      <x:c r="J1469" s="140" t="n">
        <x:v>110</x:v>
      </x:c>
      <x:c r="K1469" s="140" t="n">
        <x:v>92</x:v>
      </x:c>
      <x:c r="L1469" s="140" t="n">
        <x:v>110</x:v>
      </x:c>
      <x:c r="M1469" s="140" t="n">
        <x:v>92</x:v>
      </x:c>
      <x:c r="N1469" s="141" t="n">
        <x:f>L1469-M1469</x:f>
        <x:v>18</x:v>
      </x:c>
      <x:c r="O1469" s="142" t="n">
        <x:f>IF(L1469&gt;0,N1469/L1469,"")</x:f>
        <x:v>0.16363636363636364</x:v>
      </x:c>
      <x:c r="P1469" s="142" t="n">
        <x:f>IF(M1469&gt;0,N1469/M1469,"")</x:f>
        <x:v>0.1956521739130435</x:v>
      </x:c>
      <x:c r="Q1469" s="141" t="n">
        <x:f>ROUND(L1469*(1+'Assumptions'!$B$7)/'Assumptions'!$B$9,0)*'Assumptions'!$B$9</x:f>
        <x:v>120</x:v>
      </x:c>
      <x:c r="R1469" s="141" t="n">
        <x:f>Q1469-M1469</x:f>
        <x:v>28</x:v>
      </x:c>
      <x:c r="S1469" s="143" t="n">
        <x:f>'Assumptions'!$B$8</x:f>
        <x:v>12</x:v>
      </x:c>
      <x:c r="T1469" s="141" t="n">
        <x:f>N1469*S1469</x:f>
        <x:v>216</x:v>
      </x:c>
      <x:c r="U1469" s="139" t="str">
        <x:v>Source Valid</x:v>
      </x:c>
      <x:c r="V1469" s="139" t="str">
        <x:v>High</x:v>
      </x:c>
      <x:c r="W1469" s="147" t="str">
        <x:v>Source wholesale and buying prices retained</x:v>
      </x:c>
      <x:c r="X1469" s="139" t="str">
        <x:v>Ready</x:v>
      </x:c>
      <x:c r="Y1469" s="144" t="b">
        <x:v>1</x:v>
      </x:c>
      <x:c r="Z1469" s="139" t="str">
        <x:v>WS RATES.pdf</x:v>
      </x:c>
      <x:c r="AA1469" s="139" t="n">
        <x:v>41</x:v>
      </x:c>
      <x:c r="AB1469" s="139" t="n">
        <x:v>29</x:v>
      </x:c>
      <x:c r="AC1469" s="139" t="str">
        <x:v>TAPE DISPENSER OWNER (S</x:v>
      </x:c>
      <x:c r="AD1469" s="145" t="n">
        <x:v>110</x:v>
      </x:c>
      <x:c r="AE1469" s="147" t="str">
        <x:v>Merged across PDFs — Truncated-name completion</x:v>
      </x:c>
      <x:c r="AF1469" s="147" t="str">
        <x:v>Completed/updated from WS RATES.pdf</x:v>
      </x:c>
      <x:c r="AG1469" s="147" t="str">
        <x:v>Exact WS RATES.pdf category</x:v>
      </x:c>
      <x:c r="AH1469" s="139" t="str">
        <x:v>WS-RATES:41:29</x:v>
      </x:c>
      <x:c r="AI1469" s="146"/>
      <x:c r="AJ1469" s="146"/>
      <x:c r="AK1469" s="146"/>
      <x:c r="AL1469" s="146"/>
      <x:c r="AM1469" s="146"/>
      <x:c r="AN1469" s="147" t="str"/>
    </x:row>
    <x:row r="1470">
      <x:c r="A1470" s="139" t="str">
        <x:v>RS-001469</x:v>
      </x:c>
      <x:c r="B1470" s="147" t="str">
        <x:v>CUTE COLOURING BOOK SMALL</x:v>
      </x:c>
      <x:c r="C1470" s="139" t="str">
        <x:v>CHINA</x:v>
      </x:c>
      <x:c r="D1470" s="139" t="str">
        <x:v>Both</x:v>
      </x:c>
      <x:c r="E1470" s="147" t="str">
        <x:v>From initial classified workbook</x:v>
      </x:c>
      <x:c r="F1470" s="139" t="str">
        <x:v>Piece</x:v>
      </x:c>
      <x:c r="G1470" s="139"/>
      <x:c r="H1470" s="139" t="str">
        <x:v>Not stated</x:v>
      </x:c>
      <x:c r="I1470" s="139" t="str">
        <x:v>PKR</x:v>
      </x:c>
      <x:c r="J1470" s="140" t="n">
        <x:v>480</x:v>
      </x:c>
      <x:c r="K1470" s="140" t="n">
        <x:v>440</x:v>
      </x:c>
      <x:c r="L1470" s="140" t="n">
        <x:v>480</x:v>
      </x:c>
      <x:c r="M1470" s="140" t="n">
        <x:v>440</x:v>
      </x:c>
      <x:c r="N1470" s="141" t="n">
        <x:f>L1470-M1470</x:f>
        <x:v>40</x:v>
      </x:c>
      <x:c r="O1470" s="142" t="n">
        <x:f>IF(L1470&gt;0,N1470/L1470,"")</x:f>
        <x:v>0.08333333333333333</x:v>
      </x:c>
      <x:c r="P1470" s="142" t="n">
        <x:f>IF(M1470&gt;0,N1470/M1470,"")</x:f>
        <x:v>0.09090909090909091</x:v>
      </x:c>
      <x:c r="Q1470" s="141" t="n">
        <x:f>ROUND(L1470*(1+'Assumptions'!$B$7)/'Assumptions'!$B$9,0)*'Assumptions'!$B$9</x:f>
        <x:v>530</x:v>
      </x:c>
      <x:c r="R1470" s="141" t="n">
        <x:f>Q1470-M1470</x:f>
        <x:v>90</x:v>
      </x:c>
      <x:c r="S1470" s="143" t="n">
        <x:f>'Assumptions'!$B$8</x:f>
        <x:v>12</x:v>
      </x:c>
      <x:c r="T1470" s="141" t="n">
        <x:f>N1470*S1470</x:f>
        <x:v>480</x:v>
      </x:c>
      <x:c r="U1470" s="139" t="str">
        <x:v>Source Valid</x:v>
      </x:c>
      <x:c r="V1470" s="139" t="str">
        <x:v>High</x:v>
      </x:c>
      <x:c r="W1470" s="147" t="str">
        <x:v>Source wholesale and buying prices retained</x:v>
      </x:c>
      <x:c r="X1470" s="139" t="str">
        <x:v>Ready</x:v>
      </x:c>
      <x:c r="Y1470" s="144" t="b">
        <x:v>1</x:v>
      </x:c>
      <x:c r="Z1470" s="139" t="str">
        <x:v>WS RATES.pdf</x:v>
      </x:c>
      <x:c r="AA1470" s="139" t="n">
        <x:v>41</x:v>
      </x:c>
      <x:c r="AB1470" s="139" t="n">
        <x:v>30</x:v>
      </x:c>
      <x:c r="AC1470" s="139" t="str">
        <x:v>CUTE COLOURING BOOK SM</x:v>
      </x:c>
      <x:c r="AD1470" s="145" t="n">
        <x:v>480</x:v>
      </x:c>
      <x:c r="AE1470" s="147" t="str">
        <x:v>Merged across PDFs — Truncated-name completion</x:v>
      </x:c>
      <x:c r="AF1470" s="147" t="str">
        <x:v>Completed/updated from WS RATES.pdf</x:v>
      </x:c>
      <x:c r="AG1470" s="147" t="str">
        <x:v>Exact WS RATES.pdf category</x:v>
      </x:c>
      <x:c r="AH1470" s="139" t="str">
        <x:v>WS-RATES:41:30</x:v>
      </x:c>
      <x:c r="AI1470" s="146"/>
      <x:c r="AJ1470" s="146"/>
      <x:c r="AK1470" s="146"/>
      <x:c r="AL1470" s="146"/>
      <x:c r="AM1470" s="146"/>
      <x:c r="AN1470" s="147" t="str"/>
    </x:row>
    <x:row r="1471">
      <x:c r="A1471" s="139" t="str">
        <x:v>RS-001470</x:v>
      </x:c>
      <x:c r="B1471" s="147" t="str">
        <x:v>SUBJECT REGISTER NO 8</x:v>
      </x:c>
      <x:c r="C1471" s="139" t="str">
        <x:v>RING REGISTERS</x:v>
      </x:c>
      <x:c r="D1471" s="139" t="str">
        <x:v>Both</x:v>
      </x:c>
      <x:c r="E1471" s="147" t="str">
        <x:v>From initial classified workbook</x:v>
      </x:c>
      <x:c r="F1471" s="139" t="str">
        <x:v>Piece</x:v>
      </x:c>
      <x:c r="G1471" s="139"/>
      <x:c r="H1471" s="139" t="str">
        <x:v>Not stated</x:v>
      </x:c>
      <x:c r="I1471" s="139" t="str">
        <x:v>PKR</x:v>
      </x:c>
      <x:c r="J1471" s="140" t="n">
        <x:v>460</x:v>
      </x:c>
      <x:c r="K1471" s="140" t="n">
        <x:v>430</x:v>
      </x:c>
      <x:c r="L1471" s="140" t="n">
        <x:v>460</x:v>
      </x:c>
      <x:c r="M1471" s="140" t="n">
        <x:v>430</x:v>
      </x:c>
      <x:c r="N1471" s="141" t="n">
        <x:f>L1471-M1471</x:f>
        <x:v>30</x:v>
      </x:c>
      <x:c r="O1471" s="142" t="n">
        <x:f>IF(L1471&gt;0,N1471/L1471,"")</x:f>
        <x:v>0.06521739130434782</x:v>
      </x:c>
      <x:c r="P1471" s="142" t="n">
        <x:f>IF(M1471&gt;0,N1471/M1471,"")</x:f>
        <x:v>0.06976744186046512</x:v>
      </x:c>
      <x:c r="Q1471" s="141" t="n">
        <x:f>ROUND(L1471*(1+'Assumptions'!$B$7)/'Assumptions'!$B$9,0)*'Assumptions'!$B$9</x:f>
        <x:v>505</x:v>
      </x:c>
      <x:c r="R1471" s="141" t="n">
        <x:f>Q1471-M1471</x:f>
        <x:v>75</x:v>
      </x:c>
      <x:c r="S1471" s="143" t="n">
        <x:f>'Assumptions'!$B$8</x:f>
        <x:v>12</x:v>
      </x:c>
      <x:c r="T1471" s="141" t="n">
        <x:f>N1471*S1471</x:f>
        <x:v>360</x:v>
      </x:c>
      <x:c r="U1471" s="139" t="str">
        <x:v>Source Valid</x:v>
      </x:c>
      <x:c r="V1471" s="139" t="str">
        <x:v>High</x:v>
      </x:c>
      <x:c r="W1471" s="147" t="str">
        <x:v>Source wholesale and buying prices retained</x:v>
      </x:c>
      <x:c r="X1471" s="139" t="str">
        <x:v>Ready</x:v>
      </x:c>
      <x:c r="Y1471" s="144" t="b">
        <x:v>1</x:v>
      </x:c>
      <x:c r="Z1471" s="139" t="str">
        <x:v>WS RATES.pdf</x:v>
      </x:c>
      <x:c r="AA1471" s="139" t="n">
        <x:v>41</x:v>
      </x:c>
      <x:c r="AB1471" s="139" t="n">
        <x:v>31</x:v>
      </x:c>
      <x:c r="AC1471" s="139" t="str">
        <x:v>SUBJECT REGISTER NO 8</x:v>
      </x:c>
      <x:c r="AD1471" s="145" t="n">
        <x:v>460</x:v>
      </x:c>
      <x:c r="AE1471" s="147" t="str">
        <x:v>Merged across PDFs — Exact/source-linked match</x:v>
      </x:c>
      <x:c r="AF1471" s="147" t="str">
        <x:v>Exact WS RATES.pdf name</x:v>
      </x:c>
      <x:c r="AG1471" s="147" t="str">
        <x:v>Exact WS RATES.pdf category</x:v>
      </x:c>
      <x:c r="AH1471" s="139" t="str">
        <x:v>WS-RATES:41:31</x:v>
      </x:c>
      <x:c r="AI1471" s="146"/>
      <x:c r="AJ1471" s="146"/>
      <x:c r="AK1471" s="146"/>
      <x:c r="AL1471" s="146"/>
      <x:c r="AM1471" s="146"/>
      <x:c r="AN1471" s="147" t="str"/>
    </x:row>
    <x:row r="1472">
      <x:c r="A1472" s="139" t="str">
        <x:v>RS-001471</x:v>
      </x:c>
      <x:c r="B1472" s="147" t="str">
        <x:v>3 IN 1 QAIDA SMALL</x:v>
      </x:c>
      <x:c r="C1472" s="139" t="str">
        <x:v>QAIDA</x:v>
      </x:c>
      <x:c r="D1472" s="139" t="str">
        <x:v>Both</x:v>
      </x:c>
      <x:c r="E1472" s="147" t="str">
        <x:v>From initial classified workbook</x:v>
      </x:c>
      <x:c r="F1472" s="139" t="str">
        <x:v>Piece</x:v>
      </x:c>
      <x:c r="G1472" s="139"/>
      <x:c r="H1472" s="139" t="str">
        <x:v>Not stated</x:v>
      </x:c>
      <x:c r="I1472" s="139" t="str">
        <x:v>PKR</x:v>
      </x:c>
      <x:c r="J1472" s="140" t="n">
        <x:v>58</x:v>
      </x:c>
      <x:c r="K1472" s="140" t="n">
        <x:v>45</x:v>
      </x:c>
      <x:c r="L1472" s="140" t="n">
        <x:v>58</x:v>
      </x:c>
      <x:c r="M1472" s="140" t="n">
        <x:v>45</x:v>
      </x:c>
      <x:c r="N1472" s="141" t="n">
        <x:f>L1472-M1472</x:f>
        <x:v>13</x:v>
      </x:c>
      <x:c r="O1472" s="142" t="n">
        <x:f>IF(L1472&gt;0,N1472/L1472,"")</x:f>
        <x:v>0.22413793103448276</x:v>
      </x:c>
      <x:c r="P1472" s="142" t="n">
        <x:f>IF(M1472&gt;0,N1472/M1472,"")</x:f>
        <x:v>0.28888888888888886</x:v>
      </x:c>
      <x:c r="Q1472" s="141" t="n">
        <x:f>ROUND(L1472*(1+'Assumptions'!$B$7)/'Assumptions'!$B$9,0)*'Assumptions'!$B$9</x:f>
        <x:v>65</x:v>
      </x:c>
      <x:c r="R1472" s="141" t="n">
        <x:f>Q1472-M1472</x:f>
        <x:v>20</x:v>
      </x:c>
      <x:c r="S1472" s="143" t="n">
        <x:f>'Assumptions'!$B$8</x:f>
        <x:v>12</x:v>
      </x:c>
      <x:c r="T1472" s="141" t="n">
        <x:f>N1472*S1472</x:f>
        <x:v>156</x:v>
      </x:c>
      <x:c r="U1472" s="139" t="str">
        <x:v>Source Valid</x:v>
      </x:c>
      <x:c r="V1472" s="139" t="str">
        <x:v>High</x:v>
      </x:c>
      <x:c r="W1472" s="147" t="str">
        <x:v>Source wholesale and buying prices retained</x:v>
      </x:c>
      <x:c r="X1472" s="139" t="str">
        <x:v>Ready</x:v>
      </x:c>
      <x:c r="Y1472" s="144" t="b">
        <x:v>1</x:v>
      </x:c>
      <x:c r="Z1472" s="139" t="str">
        <x:v>WS RATES.pdf</x:v>
      </x:c>
      <x:c r="AA1472" s="139" t="n">
        <x:v>41</x:v>
      </x:c>
      <x:c r="AB1472" s="139" t="n">
        <x:v>32</x:v>
      </x:c>
      <x:c r="AC1472" s="139" t="str">
        <x:v>3 IN 1 QAIDA SMALL</x:v>
      </x:c>
      <x:c r="AD1472" s="145" t="n">
        <x:v>58</x:v>
      </x:c>
      <x:c r="AE1472" s="147" t="str">
        <x:v>Merged across PDFs — Exact/source-linked match</x:v>
      </x:c>
      <x:c r="AF1472" s="147" t="str">
        <x:v>Exact WS RATES.pdf name</x:v>
      </x:c>
      <x:c r="AG1472" s="147" t="str">
        <x:v>Exact WS RATES.pdf category</x:v>
      </x:c>
      <x:c r="AH1472" s="139" t="str">
        <x:v>WS-RATES:41:32</x:v>
      </x:c>
      <x:c r="AI1472" s="146"/>
      <x:c r="AJ1472" s="146"/>
      <x:c r="AK1472" s="146"/>
      <x:c r="AL1472" s="146"/>
      <x:c r="AM1472" s="146"/>
      <x:c r="AN1472" s="147" t="str"/>
    </x:row>
    <x:row r="1473">
      <x:c r="A1473" s="139" t="str">
        <x:v>RS-001472</x:v>
      </x:c>
      <x:c r="B1473" s="147" t="str">
        <x:v>AMOS CRAFT GLUE</x:v>
      </x:c>
      <x:c r="C1473" s="139" t="str">
        <x:v>GUM STICK</x:v>
      </x:c>
      <x:c r="D1473" s="139" t="str">
        <x:v>Both</x:v>
      </x:c>
      <x:c r="E1473" s="147" t="str">
        <x:v>From initial classified workbook</x:v>
      </x:c>
      <x:c r="F1473" s="139" t="str">
        <x:v>Piece</x:v>
      </x:c>
      <x:c r="G1473" s="139"/>
      <x:c r="H1473" s="139" t="str">
        <x:v>Not stated</x:v>
      </x:c>
      <x:c r="I1473" s="139" t="str">
        <x:v>PKR</x:v>
      </x:c>
      <x:c r="J1473" s="140" t="n">
        <x:v>72</x:v>
      </x:c>
      <x:c r="K1473" s="140" t="n">
        <x:v>63</x:v>
      </x:c>
      <x:c r="L1473" s="140" t="n">
        <x:v>72</x:v>
      </x:c>
      <x:c r="M1473" s="140" t="n">
        <x:v>63</x:v>
      </x:c>
      <x:c r="N1473" s="141" t="n">
        <x:f>L1473-M1473</x:f>
        <x:v>9</x:v>
      </x:c>
      <x:c r="O1473" s="142" t="n">
        <x:f>IF(L1473&gt;0,N1473/L1473,"")</x:f>
        <x:v>0.125</x:v>
      </x:c>
      <x:c r="P1473" s="142" t="n">
        <x:f>IF(M1473&gt;0,N1473/M1473,"")</x:f>
        <x:v>0.14285714285714285</x:v>
      </x:c>
      <x:c r="Q1473" s="141" t="n">
        <x:f>ROUND(L1473*(1+'Assumptions'!$B$7)/'Assumptions'!$B$9,0)*'Assumptions'!$B$9</x:f>
        <x:v>80</x:v>
      </x:c>
      <x:c r="R1473" s="141" t="n">
        <x:f>Q1473-M1473</x:f>
        <x:v>17</x:v>
      </x:c>
      <x:c r="S1473" s="143" t="n">
        <x:f>'Assumptions'!$B$8</x:f>
        <x:v>12</x:v>
      </x:c>
      <x:c r="T1473" s="141" t="n">
        <x:f>N1473*S1473</x:f>
        <x:v>108</x:v>
      </x:c>
      <x:c r="U1473" s="139" t="str">
        <x:v>Source Valid</x:v>
      </x:c>
      <x:c r="V1473" s="139" t="str">
        <x:v>High</x:v>
      </x:c>
      <x:c r="W1473" s="147" t="str">
        <x:v>Source wholesale and buying prices retained</x:v>
      </x:c>
      <x:c r="X1473" s="139" t="str">
        <x:v>Ready</x:v>
      </x:c>
      <x:c r="Y1473" s="144" t="b">
        <x:v>1</x:v>
      </x:c>
      <x:c r="Z1473" s="139" t="str">
        <x:v>WS RATES.pdf</x:v>
      </x:c>
      <x:c r="AA1473" s="139" t="n">
        <x:v>41</x:v>
      </x:c>
      <x:c r="AB1473" s="139" t="n">
        <x:v>33</x:v>
      </x:c>
      <x:c r="AC1473" s="139" t="str">
        <x:v>AMOS CRAFT GLUE</x:v>
      </x:c>
      <x:c r="AD1473" s="145" t="n">
        <x:v>72</x:v>
      </x:c>
      <x:c r="AE1473" s="147" t="str">
        <x:v>Merged across PDFs — Exact/source-linked match</x:v>
      </x:c>
      <x:c r="AF1473" s="147" t="str">
        <x:v>Exact WS RATES.pdf name</x:v>
      </x:c>
      <x:c r="AG1473" s="147" t="str">
        <x:v>Exact WS RATES.pdf category</x:v>
      </x:c>
      <x:c r="AH1473" s="139" t="str">
        <x:v>WS-RATES:41:33</x:v>
      </x:c>
      <x:c r="AI1473" s="146"/>
      <x:c r="AJ1473" s="146"/>
      <x:c r="AK1473" s="146"/>
      <x:c r="AL1473" s="146"/>
      <x:c r="AM1473" s="146"/>
      <x:c r="AN1473" s="147" t="str"/>
    </x:row>
    <x:row r="1474">
      <x:c r="A1474" s="139" t="str">
        <x:v>RS-001473</x:v>
      </x:c>
      <x:c r="B1474" s="147" t="str">
        <x:v>RING DAIRY A7 24PCS</x:v>
      </x:c>
      <x:c r="C1474" s="139" t="str">
        <x:v>FANCY DIARIES</x:v>
      </x:c>
      <x:c r="D1474" s="139" t="str">
        <x:v>Wholesale/Bulk</x:v>
      </x:c>
      <x:c r="E1474" s="147" t="str">
        <x:v>From initial classified workbook</x:v>
      </x:c>
      <x:c r="F1474" s="139" t="str">
        <x:v>Pack</x:v>
      </x:c>
      <x:c r="G1474" s="139" t="n">
        <x:v>24</x:v>
      </x:c>
      <x:c r="H1474" s="139" t="str">
        <x:v>Parsed from product name</x:v>
      </x:c>
      <x:c r="I1474" s="139" t="str">
        <x:v>PKR</x:v>
      </x:c>
      <x:c r="J1474" s="140" t="n">
        <x:v>2400</x:v>
      </x:c>
      <x:c r="K1474" s="140" t="n">
        <x:v>2030</x:v>
      </x:c>
      <x:c r="L1474" s="140" t="n">
        <x:v>2400</x:v>
      </x:c>
      <x:c r="M1474" s="140" t="n">
        <x:v>2030</x:v>
      </x:c>
      <x:c r="N1474" s="141" t="n">
        <x:f>L1474-M1474</x:f>
        <x:v>370</x:v>
      </x:c>
      <x:c r="O1474" s="142" t="n">
        <x:f>IF(L1474&gt;0,N1474/L1474,"")</x:f>
        <x:v>0.15416666666666667</x:v>
      </x:c>
      <x:c r="P1474" s="142" t="n">
        <x:f>IF(M1474&gt;0,N1474/M1474,"")</x:f>
        <x:v>0.18226600985221675</x:v>
      </x:c>
      <x:c r="Q1474" s="141" t="n">
        <x:f>ROUND(L1474*(1+'Assumptions'!$B$7)/'Assumptions'!$B$9,0)*'Assumptions'!$B$9</x:f>
        <x:v>2640</x:v>
      </x:c>
      <x:c r="R1474" s="141" t="n">
        <x:f>Q1474-M1474</x:f>
        <x:v>610</x:v>
      </x:c>
      <x:c r="S1474" s="143" t="n">
        <x:f>'Assumptions'!$B$8</x:f>
        <x:v>12</x:v>
      </x:c>
      <x:c r="T1474" s="141" t="n">
        <x:f>N1474*S1474</x:f>
        <x:v>4440</x:v>
      </x:c>
      <x:c r="U1474" s="139" t="str">
        <x:v>Source Valid</x:v>
      </x:c>
      <x:c r="V1474" s="139" t="str">
        <x:v>High</x:v>
      </x:c>
      <x:c r="W1474" s="147" t="str">
        <x:v>Source wholesale and buying prices retained</x:v>
      </x:c>
      <x:c r="X1474" s="139" t="str">
        <x:v>Ready</x:v>
      </x:c>
      <x:c r="Y1474" s="144" t="b">
        <x:v>1</x:v>
      </x:c>
      <x:c r="Z1474" s="139" t="str">
        <x:v>WS RATES.pdf</x:v>
      </x:c>
      <x:c r="AA1474" s="139" t="n">
        <x:v>41</x:v>
      </x:c>
      <x:c r="AB1474" s="139" t="n">
        <x:v>34</x:v>
      </x:c>
      <x:c r="AC1474" s="139" t="str">
        <x:v>RING DAIRY A7 24PCS</x:v>
      </x:c>
      <x:c r="AD1474" s="145" t="n">
        <x:v>2400</x:v>
      </x:c>
      <x:c r="AE1474" s="147" t="str">
        <x:v>Merged across PDFs — Exact/source-linked match</x:v>
      </x:c>
      <x:c r="AF1474" s="147" t="str">
        <x:v>Exact WS RATES.pdf name</x:v>
      </x:c>
      <x:c r="AG1474" s="147" t="str">
        <x:v>Exact WS RATES.pdf category</x:v>
      </x:c>
      <x:c r="AH1474" s="139" t="str">
        <x:v>WS-RATES:41:34</x:v>
      </x:c>
      <x:c r="AI1474" s="146"/>
      <x:c r="AJ1474" s="146"/>
      <x:c r="AK1474" s="146"/>
      <x:c r="AL1474" s="146"/>
      <x:c r="AM1474" s="146"/>
      <x:c r="AN1474" s="147" t="str"/>
    </x:row>
    <x:row r="1475">
      <x:c r="A1475" s="139" t="str">
        <x:v>RS-001474</x:v>
      </x:c>
      <x:c r="B1475" s="147" t="str">
        <x:v>WOODEN BAT (XXL)</x:v>
      </x:c>
      <x:c r="C1475" s="139" t="str">
        <x:v>BAT</x:v>
      </x:c>
      <x:c r="D1475" s="139" t="str">
        <x:v>Both</x:v>
      </x:c>
      <x:c r="E1475" s="147" t="str">
        <x:v>From initial classified workbook</x:v>
      </x:c>
      <x:c r="F1475" s="139" t="str">
        <x:v>Piece</x:v>
      </x:c>
      <x:c r="G1475" s="139"/>
      <x:c r="H1475" s="139" t="str">
        <x:v>Not stated</x:v>
      </x:c>
      <x:c r="I1475" s="139" t="str">
        <x:v>PKR</x:v>
      </x:c>
      <x:c r="J1475" s="140" t="n">
        <x:v>1450</x:v>
      </x:c>
      <x:c r="K1475" s="140" t="n">
        <x:v>1150</x:v>
      </x:c>
      <x:c r="L1475" s="140" t="n">
        <x:v>1450</x:v>
      </x:c>
      <x:c r="M1475" s="140" t="n">
        <x:v>1150</x:v>
      </x:c>
      <x:c r="N1475" s="141" t="n">
        <x:f>L1475-M1475</x:f>
        <x:v>300</x:v>
      </x:c>
      <x:c r="O1475" s="142" t="n">
        <x:f>IF(L1475&gt;0,N1475/L1475,"")</x:f>
        <x:v>0.20689655172413793</x:v>
      </x:c>
      <x:c r="P1475" s="142" t="n">
        <x:f>IF(M1475&gt;0,N1475/M1475,"")</x:f>
        <x:v>0.2608695652173913</x:v>
      </x:c>
      <x:c r="Q1475" s="141" t="n">
        <x:f>ROUND(L1475*(1+'Assumptions'!$B$7)/'Assumptions'!$B$9,0)*'Assumptions'!$B$9</x:f>
        <x:v>1595</x:v>
      </x:c>
      <x:c r="R1475" s="141" t="n">
        <x:f>Q1475-M1475</x:f>
        <x:v>445</x:v>
      </x:c>
      <x:c r="S1475" s="143" t="n">
        <x:f>'Assumptions'!$B$8</x:f>
        <x:v>12</x:v>
      </x:c>
      <x:c r="T1475" s="141" t="n">
        <x:f>N1475*S1475</x:f>
        <x:v>3600</x:v>
      </x:c>
      <x:c r="U1475" s="139" t="str">
        <x:v>Source Valid</x:v>
      </x:c>
      <x:c r="V1475" s="139" t="str">
        <x:v>High</x:v>
      </x:c>
      <x:c r="W1475" s="147" t="str">
        <x:v>Source wholesale and buying prices retained</x:v>
      </x:c>
      <x:c r="X1475" s="139" t="str">
        <x:v>Ready</x:v>
      </x:c>
      <x:c r="Y1475" s="144" t="b">
        <x:v>1</x:v>
      </x:c>
      <x:c r="Z1475" s="139" t="str">
        <x:v>WS RATES.pdf</x:v>
      </x:c>
      <x:c r="AA1475" s="139" t="n">
        <x:v>41</x:v>
      </x:c>
      <x:c r="AB1475" s="139" t="n">
        <x:v>35</x:v>
      </x:c>
      <x:c r="AC1475" s="139" t="str">
        <x:v>WOODEN BAT (XXL)</x:v>
      </x:c>
      <x:c r="AD1475" s="145" t="n">
        <x:v>1450</x:v>
      </x:c>
      <x:c r="AE1475" s="147" t="str">
        <x:v>Merged across PDFs — Exact/source-linked match</x:v>
      </x:c>
      <x:c r="AF1475" s="147" t="str">
        <x:v>Exact WS RATES.pdf name</x:v>
      </x:c>
      <x:c r="AG1475" s="147" t="str">
        <x:v>Exact WS RATES.pdf category</x:v>
      </x:c>
      <x:c r="AH1475" s="139" t="str">
        <x:v>WS-RATES:41:35</x:v>
      </x:c>
      <x:c r="AI1475" s="146"/>
      <x:c r="AJ1475" s="146"/>
      <x:c r="AK1475" s="146"/>
      <x:c r="AL1475" s="146"/>
      <x:c r="AM1475" s="146"/>
      <x:c r="AN1475" s="147" t="str"/>
    </x:row>
    <x:row r="1476">
      <x:c r="A1476" s="139" t="str">
        <x:v>RS-001475</x:v>
      </x:c>
      <x:c r="B1476" s="147" t="str">
        <x:v>A5 NOTEBOOK FANCY DAIRY</x:v>
      </x:c>
      <x:c r="C1476" s="139" t="str">
        <x:v>FANCY DIARIES</x:v>
      </x:c>
      <x:c r="D1476" s="139" t="str">
        <x:v>Both</x:v>
      </x:c>
      <x:c r="E1476" s="147" t="str">
        <x:v>From initial classified workbook</x:v>
      </x:c>
      <x:c r="F1476" s="139" t="str">
        <x:v>Piece</x:v>
      </x:c>
      <x:c r="G1476" s="139"/>
      <x:c r="H1476" s="139" t="str">
        <x:v>Not stated</x:v>
      </x:c>
      <x:c r="I1476" s="139" t="str">
        <x:v>PKR</x:v>
      </x:c>
      <x:c r="J1476" s="140" t="n">
        <x:v>320</x:v>
      </x:c>
      <x:c r="K1476" s="140" t="n">
        <x:v>270</x:v>
      </x:c>
      <x:c r="L1476" s="140" t="n">
        <x:v>320</x:v>
      </x:c>
      <x:c r="M1476" s="140" t="n">
        <x:v>270</x:v>
      </x:c>
      <x:c r="N1476" s="141" t="n">
        <x:f>L1476-M1476</x:f>
        <x:v>50</x:v>
      </x:c>
      <x:c r="O1476" s="142" t="n">
        <x:f>IF(L1476&gt;0,N1476/L1476,"")</x:f>
        <x:v>0.15625</x:v>
      </x:c>
      <x:c r="P1476" s="142" t="n">
        <x:f>IF(M1476&gt;0,N1476/M1476,"")</x:f>
        <x:v>0.18518518518518517</x:v>
      </x:c>
      <x:c r="Q1476" s="141" t="n">
        <x:f>ROUND(L1476*(1+'Assumptions'!$B$7)/'Assumptions'!$B$9,0)*'Assumptions'!$B$9</x:f>
        <x:v>350</x:v>
      </x:c>
      <x:c r="R1476" s="141" t="n">
        <x:f>Q1476-M1476</x:f>
        <x:v>80</x:v>
      </x:c>
      <x:c r="S1476" s="143" t="n">
        <x:f>'Assumptions'!$B$8</x:f>
        <x:v>12</x:v>
      </x:c>
      <x:c r="T1476" s="141" t="n">
        <x:f>N1476*S1476</x:f>
        <x:v>600</x:v>
      </x:c>
      <x:c r="U1476" s="139" t="str">
        <x:v>Source Valid</x:v>
      </x:c>
      <x:c r="V1476" s="139" t="str">
        <x:v>High</x:v>
      </x:c>
      <x:c r="W1476" s="147" t="str">
        <x:v>Source wholesale and buying prices retained</x:v>
      </x:c>
      <x:c r="X1476" s="139" t="str">
        <x:v>Ready</x:v>
      </x:c>
      <x:c r="Y1476" s="144" t="b">
        <x:v>1</x:v>
      </x:c>
      <x:c r="Z1476" s="139" t="str">
        <x:v>WS RATES.pdf</x:v>
      </x:c>
      <x:c r="AA1476" s="139" t="n">
        <x:v>41</x:v>
      </x:c>
      <x:c r="AB1476" s="139" t="n">
        <x:v>36</x:v>
      </x:c>
      <x:c r="AC1476" s="139" t="str">
        <x:v>A5 NOTEBOOK FANCY DAIRY</x:v>
      </x:c>
      <x:c r="AD1476" s="145" t="n">
        <x:v>320</x:v>
      </x:c>
      <x:c r="AE1476" s="147" t="str">
        <x:v>Merged across PDFs — Exact/source-linked match</x:v>
      </x:c>
      <x:c r="AF1476" s="147" t="str">
        <x:v>Exact WS RATES.pdf name</x:v>
      </x:c>
      <x:c r="AG1476" s="147" t="str">
        <x:v>Exact WS RATES.pdf category</x:v>
      </x:c>
      <x:c r="AH1476" s="139" t="str">
        <x:v>WS-RATES:41:36</x:v>
      </x:c>
      <x:c r="AI1476" s="146"/>
      <x:c r="AJ1476" s="146"/>
      <x:c r="AK1476" s="146"/>
      <x:c r="AL1476" s="146"/>
      <x:c r="AM1476" s="146"/>
      <x:c r="AN1476" s="147" t="str"/>
    </x:row>
    <x:row r="1477">
      <x:c r="A1477" s="139" t="str">
        <x:v>RS-001476</x:v>
      </x:c>
      <x:c r="B1477" s="147" t="str">
        <x:v>WOODEN BAT (L)</x:v>
      </x:c>
      <x:c r="C1477" s="139" t="str">
        <x:v>BAT</x:v>
      </x:c>
      <x:c r="D1477" s="139" t="str">
        <x:v>Both</x:v>
      </x:c>
      <x:c r="E1477" s="147" t="str">
        <x:v>From initial classified workbook</x:v>
      </x:c>
      <x:c r="F1477" s="139" t="str">
        <x:v>Piece</x:v>
      </x:c>
      <x:c r="G1477" s="139"/>
      <x:c r="H1477" s="139" t="str">
        <x:v>Not stated</x:v>
      </x:c>
      <x:c r="I1477" s="139" t="str">
        <x:v>PKR</x:v>
      </x:c>
      <x:c r="J1477" s="140" t="n">
        <x:v>1050</x:v>
      </x:c>
      <x:c r="K1477" s="140" t="n">
        <x:v>900</x:v>
      </x:c>
      <x:c r="L1477" s="140" t="n">
        <x:v>1050</x:v>
      </x:c>
      <x:c r="M1477" s="140" t="n">
        <x:v>900</x:v>
      </x:c>
      <x:c r="N1477" s="141" t="n">
        <x:f>L1477-M1477</x:f>
        <x:v>150</x:v>
      </x:c>
      <x:c r="O1477" s="142" t="n">
        <x:f>IF(L1477&gt;0,N1477/L1477,"")</x:f>
        <x:v>0.14285714285714285</x:v>
      </x:c>
      <x:c r="P1477" s="142" t="n">
        <x:f>IF(M1477&gt;0,N1477/M1477,"")</x:f>
        <x:v>0.16666666666666666</x:v>
      </x:c>
      <x:c r="Q1477" s="141" t="n">
        <x:f>ROUND(L1477*(1+'Assumptions'!$B$7)/'Assumptions'!$B$9,0)*'Assumptions'!$B$9</x:f>
        <x:v>1155</x:v>
      </x:c>
      <x:c r="R1477" s="141" t="n">
        <x:f>Q1477-M1477</x:f>
        <x:v>255</x:v>
      </x:c>
      <x:c r="S1477" s="143" t="n">
        <x:f>'Assumptions'!$B$8</x:f>
        <x:v>12</x:v>
      </x:c>
      <x:c r="T1477" s="141" t="n">
        <x:f>N1477*S1477</x:f>
        <x:v>1800</x:v>
      </x:c>
      <x:c r="U1477" s="139" t="str">
        <x:v>Source Valid</x:v>
      </x:c>
      <x:c r="V1477" s="139" t="str">
        <x:v>High</x:v>
      </x:c>
      <x:c r="W1477" s="147" t="str">
        <x:v>Source wholesale and buying prices retained</x:v>
      </x:c>
      <x:c r="X1477" s="139" t="str">
        <x:v>Ready</x:v>
      </x:c>
      <x:c r="Y1477" s="144" t="b">
        <x:v>1</x:v>
      </x:c>
      <x:c r="Z1477" s="139" t="str">
        <x:v>WS RATES.pdf</x:v>
      </x:c>
      <x:c r="AA1477" s="139" t="n">
        <x:v>41</x:v>
      </x:c>
      <x:c r="AB1477" s="139" t="n">
        <x:v>37</x:v>
      </x:c>
      <x:c r="AC1477" s="139" t="str">
        <x:v>WOODEN BAT (L)</x:v>
      </x:c>
      <x:c r="AD1477" s="145" t="n">
        <x:v>1050</x:v>
      </x:c>
      <x:c r="AE1477" s="147" t="str">
        <x:v>Merged across PDFs — Exact/source-linked match</x:v>
      </x:c>
      <x:c r="AF1477" s="147" t="str">
        <x:v>Exact WS RATES.pdf name</x:v>
      </x:c>
      <x:c r="AG1477" s="147" t="str">
        <x:v>Exact WS RATES.pdf category</x:v>
      </x:c>
      <x:c r="AH1477" s="139" t="str">
        <x:v>WS-RATES:41:37</x:v>
      </x:c>
      <x:c r="AI1477" s="146"/>
      <x:c r="AJ1477" s="146"/>
      <x:c r="AK1477" s="146"/>
      <x:c r="AL1477" s="146"/>
      <x:c r="AM1477" s="146"/>
      <x:c r="AN1477" s="147" t="str"/>
    </x:row>
    <x:row r="1478">
      <x:c r="A1478" s="139" t="str">
        <x:v>RS-001477</x:v>
      </x:c>
      <x:c r="B1478" s="147" t="str">
        <x:v>COLOUR SMOKE</x:v>
      </x:c>
      <x:c r="C1478" s="139" t="str">
        <x:v>CHINA</x:v>
      </x:c>
      <x:c r="D1478" s="139" t="str">
        <x:v>Both</x:v>
      </x:c>
      <x:c r="E1478" s="147" t="str">
        <x:v>From initial classified workbook</x:v>
      </x:c>
      <x:c r="F1478" s="139" t="str">
        <x:v>Piece</x:v>
      </x:c>
      <x:c r="G1478" s="139"/>
      <x:c r="H1478" s="139" t="str">
        <x:v>Not stated</x:v>
      </x:c>
      <x:c r="I1478" s="139" t="str">
        <x:v>PKR</x:v>
      </x:c>
      <x:c r="J1478" s="140" t="n">
        <x:v>190</x:v>
      </x:c>
      <x:c r="K1478" s="140" t="n">
        <x:v>145</x:v>
      </x:c>
      <x:c r="L1478" s="140" t="n">
        <x:v>190</x:v>
      </x:c>
      <x:c r="M1478" s="140" t="n">
        <x:v>145</x:v>
      </x:c>
      <x:c r="N1478" s="141" t="n">
        <x:f>L1478-M1478</x:f>
        <x:v>45</x:v>
      </x:c>
      <x:c r="O1478" s="142" t="n">
        <x:f>IF(L1478&gt;0,N1478/L1478,"")</x:f>
        <x:v>0.23684210526315788</x:v>
      </x:c>
      <x:c r="P1478" s="142" t="n">
        <x:f>IF(M1478&gt;0,N1478/M1478,"")</x:f>
        <x:v>0.3103448275862069</x:v>
      </x:c>
      <x:c r="Q1478" s="141" t="n">
        <x:f>ROUND(L1478*(1+'Assumptions'!$B$7)/'Assumptions'!$B$9,0)*'Assumptions'!$B$9</x:f>
        <x:v>210</x:v>
      </x:c>
      <x:c r="R1478" s="141" t="n">
        <x:f>Q1478-M1478</x:f>
        <x:v>65</x:v>
      </x:c>
      <x:c r="S1478" s="143" t="n">
        <x:f>'Assumptions'!$B$8</x:f>
        <x:v>12</x:v>
      </x:c>
      <x:c r="T1478" s="141" t="n">
        <x:f>N1478*S1478</x:f>
        <x:v>540</x:v>
      </x:c>
      <x:c r="U1478" s="139" t="str">
        <x:v>Source Valid</x:v>
      </x:c>
      <x:c r="V1478" s="139" t="str">
        <x:v>High</x:v>
      </x:c>
      <x:c r="W1478" s="147" t="str">
        <x:v>Source wholesale and buying prices retained</x:v>
      </x:c>
      <x:c r="X1478" s="139" t="str">
        <x:v>Ready</x:v>
      </x:c>
      <x:c r="Y1478" s="144" t="b">
        <x:v>1</x:v>
      </x:c>
      <x:c r="Z1478" s="139" t="str">
        <x:v>WS RATES.pdf</x:v>
      </x:c>
      <x:c r="AA1478" s="139" t="n">
        <x:v>42</x:v>
      </x:c>
      <x:c r="AB1478" s="139" t="n">
        <x:v>2</x:v>
      </x:c>
      <x:c r="AC1478" s="139" t="str">
        <x:v>COLOUR SMOKE</x:v>
      </x:c>
      <x:c r="AD1478" s="145" t="n">
        <x:v>190</x:v>
      </x:c>
      <x:c r="AE1478" s="147" t="str">
        <x:v>Merged across PDFs — Exact/source-linked match</x:v>
      </x:c>
      <x:c r="AF1478" s="147" t="str">
        <x:v>Exact WS RATES.pdf name</x:v>
      </x:c>
      <x:c r="AG1478" s="147" t="str">
        <x:v>Exact WS RATES.pdf category</x:v>
      </x:c>
      <x:c r="AH1478" s="139" t="str">
        <x:v>WS-RATES:42:2</x:v>
      </x:c>
      <x:c r="AI1478" s="146"/>
      <x:c r="AJ1478" s="146"/>
      <x:c r="AK1478" s="146"/>
      <x:c r="AL1478" s="146"/>
      <x:c r="AM1478" s="146"/>
      <x:c r="AN1478" s="147" t="str"/>
    </x:row>
    <x:row r="1479">
      <x:c r="A1479" s="139" t="str">
        <x:v>RS-001478</x:v>
      </x:c>
      <x:c r="B1479" s="147" t="str">
        <x:v>MASK BLACK 50PCS</x:v>
      </x:c>
      <x:c r="C1479" s="139" t="str">
        <x:v>CHINA</x:v>
      </x:c>
      <x:c r="D1479" s="139" t="str">
        <x:v>Wholesale/Bulk</x:v>
      </x:c>
      <x:c r="E1479" s="147" t="str">
        <x:v>From initial classified workbook</x:v>
      </x:c>
      <x:c r="F1479" s="139" t="str">
        <x:v>Pack</x:v>
      </x:c>
      <x:c r="G1479" s="139" t="n">
        <x:v>50</x:v>
      </x:c>
      <x:c r="H1479" s="139" t="str">
        <x:v>Parsed from product name</x:v>
      </x:c>
      <x:c r="I1479" s="139" t="str">
        <x:v>PKR</x:v>
      </x:c>
      <x:c r="J1479" s="140" t="n">
        <x:v>140</x:v>
      </x:c>
      <x:c r="K1479" s="140" t="n">
        <x:v>115</x:v>
      </x:c>
      <x:c r="L1479" s="140" t="n">
        <x:v>140</x:v>
      </x:c>
      <x:c r="M1479" s="140" t="n">
        <x:v>115</x:v>
      </x:c>
      <x:c r="N1479" s="141" t="n">
        <x:f>L1479-M1479</x:f>
        <x:v>25</x:v>
      </x:c>
      <x:c r="O1479" s="142" t="n">
        <x:f>IF(L1479&gt;0,N1479/L1479,"")</x:f>
        <x:v>0.17857142857142858</x:v>
      </x:c>
      <x:c r="P1479" s="142" t="n">
        <x:f>IF(M1479&gt;0,N1479/M1479,"")</x:f>
        <x:v>0.21739130434782608</x:v>
      </x:c>
      <x:c r="Q1479" s="141" t="n">
        <x:f>ROUND(L1479*(1+'Assumptions'!$B$7)/'Assumptions'!$B$9,0)*'Assumptions'!$B$9</x:f>
        <x:v>155</x:v>
      </x:c>
      <x:c r="R1479" s="141" t="n">
        <x:f>Q1479-M1479</x:f>
        <x:v>40</x:v>
      </x:c>
      <x:c r="S1479" s="143" t="n">
        <x:f>'Assumptions'!$B$8</x:f>
        <x:v>12</x:v>
      </x:c>
      <x:c r="T1479" s="141" t="n">
        <x:f>N1479*S1479</x:f>
        <x:v>300</x:v>
      </x:c>
      <x:c r="U1479" s="139" t="str">
        <x:v>Source Valid</x:v>
      </x:c>
      <x:c r="V1479" s="139" t="str">
        <x:v>High</x:v>
      </x:c>
      <x:c r="W1479" s="147" t="str">
        <x:v>Source wholesale and buying prices retained</x:v>
      </x:c>
      <x:c r="X1479" s="139" t="str">
        <x:v>Ready</x:v>
      </x:c>
      <x:c r="Y1479" s="144" t="b">
        <x:v>1</x:v>
      </x:c>
      <x:c r="Z1479" s="139" t="str">
        <x:v>WS RATES.pdf</x:v>
      </x:c>
      <x:c r="AA1479" s="139" t="n">
        <x:v>42</x:v>
      </x:c>
      <x:c r="AB1479" s="139" t="n">
        <x:v>3</x:v>
      </x:c>
      <x:c r="AC1479" s="139" t="str">
        <x:v>MASK BLACK 50PCS</x:v>
      </x:c>
      <x:c r="AD1479" s="145" t="n">
        <x:v>140</x:v>
      </x:c>
      <x:c r="AE1479" s="147" t="str">
        <x:v>Merged across PDFs — Exact/source-linked match</x:v>
      </x:c>
      <x:c r="AF1479" s="147" t="str">
        <x:v>Exact WS RATES.pdf name</x:v>
      </x:c>
      <x:c r="AG1479" s="147" t="str">
        <x:v>Exact WS RATES.pdf category</x:v>
      </x:c>
      <x:c r="AH1479" s="139" t="str">
        <x:v>WS-RATES:42:3</x:v>
      </x:c>
      <x:c r="AI1479" s="146"/>
      <x:c r="AJ1479" s="146"/>
      <x:c r="AK1479" s="146"/>
      <x:c r="AL1479" s="146"/>
      <x:c r="AM1479" s="146"/>
      <x:c r="AN1479" s="147" t="str"/>
    </x:row>
    <x:row r="1480">
      <x:c r="A1480" s="139" t="str">
        <x:v>RS-001479</x:v>
      </x:c>
      <x:c r="B1480" s="147" t="str">
        <x:v>WOODEN BAT (ML)</x:v>
      </x:c>
      <x:c r="C1480" s="139" t="str">
        <x:v>BAT</x:v>
      </x:c>
      <x:c r="D1480" s="139" t="str">
        <x:v>Both</x:v>
      </x:c>
      <x:c r="E1480" s="147" t="str">
        <x:v>From initial classified workbook</x:v>
      </x:c>
      <x:c r="F1480" s="139" t="str">
        <x:v>Piece</x:v>
      </x:c>
      <x:c r="G1480" s="139"/>
      <x:c r="H1480" s="139" t="str">
        <x:v>Not stated</x:v>
      </x:c>
      <x:c r="I1480" s="139" t="str">
        <x:v>PKR</x:v>
      </x:c>
      <x:c r="J1480" s="140" t="n">
        <x:v>700</x:v>
      </x:c>
      <x:c r="K1480" s="140" t="n">
        <x:v>680</x:v>
      </x:c>
      <x:c r="L1480" s="140" t="n">
        <x:v>700</x:v>
      </x:c>
      <x:c r="M1480" s="140" t="n">
        <x:v>680</x:v>
      </x:c>
      <x:c r="N1480" s="141" t="n">
        <x:f>L1480-M1480</x:f>
        <x:v>20</x:v>
      </x:c>
      <x:c r="O1480" s="142" t="n">
        <x:f>IF(L1480&gt;0,N1480/L1480,"")</x:f>
        <x:v>0.02857142857142857</x:v>
      </x:c>
      <x:c r="P1480" s="142" t="n">
        <x:f>IF(M1480&gt;0,N1480/M1480,"")</x:f>
        <x:v>0.029411764705882353</x:v>
      </x:c>
      <x:c r="Q1480" s="141" t="n">
        <x:f>ROUND(L1480*(1+'Assumptions'!$B$7)/'Assumptions'!$B$9,0)*'Assumptions'!$B$9</x:f>
        <x:v>770</x:v>
      </x:c>
      <x:c r="R1480" s="141" t="n">
        <x:f>Q1480-M1480</x:f>
        <x:v>90</x:v>
      </x:c>
      <x:c r="S1480" s="143" t="n">
        <x:f>'Assumptions'!$B$8</x:f>
        <x:v>12</x:v>
      </x:c>
      <x:c r="T1480" s="141" t="n">
        <x:f>N1480*S1480</x:f>
        <x:v>240</x:v>
      </x:c>
      <x:c r="U1480" s="139" t="str">
        <x:v>Source Valid</x:v>
      </x:c>
      <x:c r="V1480" s="139" t="str">
        <x:v>High</x:v>
      </x:c>
      <x:c r="W1480" s="147" t="str">
        <x:v>Source wholesale and buying prices retained</x:v>
      </x:c>
      <x:c r="X1480" s="139" t="str">
        <x:v>Ready</x:v>
      </x:c>
      <x:c r="Y1480" s="144" t="b">
        <x:v>1</x:v>
      </x:c>
      <x:c r="Z1480" s="139" t="str">
        <x:v>WS RATES.pdf</x:v>
      </x:c>
      <x:c r="AA1480" s="139" t="n">
        <x:v>42</x:v>
      </x:c>
      <x:c r="AB1480" s="139" t="n">
        <x:v>4</x:v>
      </x:c>
      <x:c r="AC1480" s="139" t="str">
        <x:v>WOODEN BAT (ML)</x:v>
      </x:c>
      <x:c r="AD1480" s="145" t="n">
        <x:v>700</x:v>
      </x:c>
      <x:c r="AE1480" s="147" t="str">
        <x:v>Merged across PDFs — Exact/source-linked match</x:v>
      </x:c>
      <x:c r="AF1480" s="147" t="str">
        <x:v>Exact WS RATES.pdf name</x:v>
      </x:c>
      <x:c r="AG1480" s="147" t="str">
        <x:v>Exact WS RATES.pdf category</x:v>
      </x:c>
      <x:c r="AH1480" s="139" t="str">
        <x:v>WS-RATES:42:4</x:v>
      </x:c>
      <x:c r="AI1480" s="146"/>
      <x:c r="AJ1480" s="146"/>
      <x:c r="AK1480" s="146"/>
      <x:c r="AL1480" s="146"/>
      <x:c r="AM1480" s="146"/>
      <x:c r="AN1480" s="147" t="str"/>
    </x:row>
    <x:row r="1481">
      <x:c r="A1481" s="139" t="str">
        <x:v>RS-001480</x:v>
      </x:c>
      <x:c r="B1481" s="147" t="str">
        <x:v>MASK BLUE 50PCS</x:v>
      </x:c>
      <x:c r="C1481" s="139" t="str">
        <x:v>CHINA</x:v>
      </x:c>
      <x:c r="D1481" s="139" t="str">
        <x:v>Wholesale/Bulk</x:v>
      </x:c>
      <x:c r="E1481" s="147" t="str">
        <x:v>From initial classified workbook</x:v>
      </x:c>
      <x:c r="F1481" s="139" t="str">
        <x:v>Pack</x:v>
      </x:c>
      <x:c r="G1481" s="139" t="n">
        <x:v>50</x:v>
      </x:c>
      <x:c r="H1481" s="139" t="str">
        <x:v>Parsed from product name</x:v>
      </x:c>
      <x:c r="I1481" s="139" t="str">
        <x:v>PKR</x:v>
      </x:c>
      <x:c r="J1481" s="140" t="n">
        <x:v>130</x:v>
      </x:c>
      <x:c r="K1481" s="140" t="n">
        <x:v>110</x:v>
      </x:c>
      <x:c r="L1481" s="140" t="n">
        <x:v>130</x:v>
      </x:c>
      <x:c r="M1481" s="140" t="n">
        <x:v>110</x:v>
      </x:c>
      <x:c r="N1481" s="141" t="n">
        <x:f>L1481-M1481</x:f>
        <x:v>20</x:v>
      </x:c>
      <x:c r="O1481" s="142" t="n">
        <x:f>IF(L1481&gt;0,N1481/L1481,"")</x:f>
        <x:v>0.15384615384615385</x:v>
      </x:c>
      <x:c r="P1481" s="142" t="n">
        <x:f>IF(M1481&gt;0,N1481/M1481,"")</x:f>
        <x:v>0.18181818181818182</x:v>
      </x:c>
      <x:c r="Q1481" s="141" t="n">
        <x:f>ROUND(L1481*(1+'Assumptions'!$B$7)/'Assumptions'!$B$9,0)*'Assumptions'!$B$9</x:f>
        <x:v>145</x:v>
      </x:c>
      <x:c r="R1481" s="141" t="n">
        <x:f>Q1481-M1481</x:f>
        <x:v>35</x:v>
      </x:c>
      <x:c r="S1481" s="143" t="n">
        <x:f>'Assumptions'!$B$8</x:f>
        <x:v>12</x:v>
      </x:c>
      <x:c r="T1481" s="141" t="n">
        <x:f>N1481*S1481</x:f>
        <x:v>240</x:v>
      </x:c>
      <x:c r="U1481" s="139" t="str">
        <x:v>Source Valid</x:v>
      </x:c>
      <x:c r="V1481" s="139" t="str">
        <x:v>High</x:v>
      </x:c>
      <x:c r="W1481" s="147" t="str">
        <x:v>Source wholesale and buying prices retained</x:v>
      </x:c>
      <x:c r="X1481" s="139" t="str">
        <x:v>Ready</x:v>
      </x:c>
      <x:c r="Y1481" s="144" t="b">
        <x:v>1</x:v>
      </x:c>
      <x:c r="Z1481" s="139" t="str">
        <x:v>WS RATES.pdf</x:v>
      </x:c>
      <x:c r="AA1481" s="139" t="n">
        <x:v>42</x:v>
      </x:c>
      <x:c r="AB1481" s="139" t="n">
        <x:v>5</x:v>
      </x:c>
      <x:c r="AC1481" s="139" t="str">
        <x:v>MASK BLUE 50PCS</x:v>
      </x:c>
      <x:c r="AD1481" s="145" t="n">
        <x:v>130</x:v>
      </x:c>
      <x:c r="AE1481" s="147" t="str">
        <x:v>Merged across PDFs — Exact/source-linked match</x:v>
      </x:c>
      <x:c r="AF1481" s="147" t="str">
        <x:v>Exact WS RATES.pdf name</x:v>
      </x:c>
      <x:c r="AG1481" s="147" t="str">
        <x:v>Exact WS RATES.pdf category</x:v>
      </x:c>
      <x:c r="AH1481" s="139" t="str">
        <x:v>WS-RATES:42:5</x:v>
      </x:c>
      <x:c r="AI1481" s="146"/>
      <x:c r="AJ1481" s="146"/>
      <x:c r="AK1481" s="146"/>
      <x:c r="AL1481" s="146"/>
      <x:c r="AM1481" s="146"/>
      <x:c r="AN1481" s="147" t="str"/>
    </x:row>
    <x:row r="1482">
      <x:c r="A1482" s="139" t="str">
        <x:v>RS-001481</x:v>
      </x:c>
      <x:c r="B1482" s="147" t="str">
        <x:v>WOODEN BAT COLOUR(M)</x:v>
      </x:c>
      <x:c r="C1482" s="139" t="str">
        <x:v>BAT</x:v>
      </x:c>
      <x:c r="D1482" s="139" t="str">
        <x:v>Both</x:v>
      </x:c>
      <x:c r="E1482" s="147" t="str">
        <x:v>From initial classified workbook</x:v>
      </x:c>
      <x:c r="F1482" s="139" t="str">
        <x:v>Piece</x:v>
      </x:c>
      <x:c r="G1482" s="139"/>
      <x:c r="H1482" s="139" t="str">
        <x:v>Not stated</x:v>
      </x:c>
      <x:c r="I1482" s="139" t="str">
        <x:v>PKR</x:v>
      </x:c>
      <x:c r="J1482" s="140" t="n">
        <x:v>500</x:v>
      </x:c>
      <x:c r="K1482" s="140" t="n">
        <x:v>450</x:v>
      </x:c>
      <x:c r="L1482" s="140" t="n">
        <x:v>500</x:v>
      </x:c>
      <x:c r="M1482" s="140" t="n">
        <x:v>450</x:v>
      </x:c>
      <x:c r="N1482" s="141" t="n">
        <x:f>L1482-M1482</x:f>
        <x:v>50</x:v>
      </x:c>
      <x:c r="O1482" s="142" t="n">
        <x:f>IF(L1482&gt;0,N1482/L1482,"")</x:f>
        <x:v>0.1</x:v>
      </x:c>
      <x:c r="P1482" s="142" t="n">
        <x:f>IF(M1482&gt;0,N1482/M1482,"")</x:f>
        <x:v>0.1111111111111111</x:v>
      </x:c>
      <x:c r="Q1482" s="141" t="n">
        <x:f>ROUND(L1482*(1+'Assumptions'!$B$7)/'Assumptions'!$B$9,0)*'Assumptions'!$B$9</x:f>
        <x:v>550</x:v>
      </x:c>
      <x:c r="R1482" s="141" t="n">
        <x:f>Q1482-M1482</x:f>
        <x:v>100</x:v>
      </x:c>
      <x:c r="S1482" s="143" t="n">
        <x:f>'Assumptions'!$B$8</x:f>
        <x:v>12</x:v>
      </x:c>
      <x:c r="T1482" s="141" t="n">
        <x:f>N1482*S1482</x:f>
        <x:v>600</x:v>
      </x:c>
      <x:c r="U1482" s="139" t="str">
        <x:v>Source Valid</x:v>
      </x:c>
      <x:c r="V1482" s="139" t="str">
        <x:v>High</x:v>
      </x:c>
      <x:c r="W1482" s="147" t="str">
        <x:v>Source wholesale and buying prices retained</x:v>
      </x:c>
      <x:c r="X1482" s="139" t="str">
        <x:v>Ready</x:v>
      </x:c>
      <x:c r="Y1482" s="144" t="b">
        <x:v>1</x:v>
      </x:c>
      <x:c r="Z1482" s="139" t="str">
        <x:v>WS RATES.pdf</x:v>
      </x:c>
      <x:c r="AA1482" s="139" t="n">
        <x:v>42</x:v>
      </x:c>
      <x:c r="AB1482" s="139" t="n">
        <x:v>6</x:v>
      </x:c>
      <x:c r="AC1482" s="139" t="str">
        <x:v>WOODEN BAT COLOUR(M)</x:v>
      </x:c>
      <x:c r="AD1482" s="145" t="n">
        <x:v>500</x:v>
      </x:c>
      <x:c r="AE1482" s="147" t="str">
        <x:v>Merged across PDFs — Exact/source-linked match</x:v>
      </x:c>
      <x:c r="AF1482" s="147" t="str">
        <x:v>Exact WS RATES.pdf name</x:v>
      </x:c>
      <x:c r="AG1482" s="147" t="str">
        <x:v>Exact WS RATES.pdf category</x:v>
      </x:c>
      <x:c r="AH1482" s="139" t="str">
        <x:v>WS-RATES:42:6</x:v>
      </x:c>
      <x:c r="AI1482" s="146"/>
      <x:c r="AJ1482" s="146"/>
      <x:c r="AK1482" s="146"/>
      <x:c r="AL1482" s="146"/>
      <x:c r="AM1482" s="146"/>
      <x:c r="AN1482" s="147" t="str"/>
    </x:row>
    <x:row r="1483">
      <x:c r="A1483" s="139" t="str">
        <x:v>RS-001482</x:v>
      </x:c>
      <x:c r="B1483" s="147" t="str">
        <x:v>BULBULA PEN 1PC</x:v>
      </x:c>
      <x:c r="C1483" s="139" t="str">
        <x:v>BALL POINT</x:v>
      </x:c>
      <x:c r="D1483" s="139" t="str">
        <x:v>Both</x:v>
      </x:c>
      <x:c r="E1483" s="147" t="str">
        <x:v>From initial classified workbook</x:v>
      </x:c>
      <x:c r="F1483" s="139" t="str">
        <x:v>Piece</x:v>
      </x:c>
      <x:c r="G1483" s="139" t="n">
        <x:v>1</x:v>
      </x:c>
      <x:c r="H1483" s="139" t="str">
        <x:v>Parsed from product name</x:v>
      </x:c>
      <x:c r="I1483" s="139" t="str">
        <x:v>PKR</x:v>
      </x:c>
      <x:c r="J1483" s="140" t="n">
        <x:v>55</x:v>
      </x:c>
      <x:c r="K1483" s="140" t="n">
        <x:v>50</x:v>
      </x:c>
      <x:c r="L1483" s="140" t="n">
        <x:v>55</x:v>
      </x:c>
      <x:c r="M1483" s="140" t="n">
        <x:v>50</x:v>
      </x:c>
      <x:c r="N1483" s="141" t="n">
        <x:f>L1483-M1483</x:f>
        <x:v>5</x:v>
      </x:c>
      <x:c r="O1483" s="142" t="n">
        <x:f>IF(L1483&gt;0,N1483/L1483,"")</x:f>
        <x:v>0.09090909090909091</x:v>
      </x:c>
      <x:c r="P1483" s="142" t="n">
        <x:f>IF(M1483&gt;0,N1483/M1483,"")</x:f>
        <x:v>0.1</x:v>
      </x:c>
      <x:c r="Q1483" s="141" t="n">
        <x:f>ROUND(L1483*(1+'Assumptions'!$B$7)/'Assumptions'!$B$9,0)*'Assumptions'!$B$9</x:f>
        <x:v>60</x:v>
      </x:c>
      <x:c r="R1483" s="141" t="n">
        <x:f>Q1483-M1483</x:f>
        <x:v>10</x:v>
      </x:c>
      <x:c r="S1483" s="143" t="n">
        <x:f>'Assumptions'!$B$8</x:f>
        <x:v>12</x:v>
      </x:c>
      <x:c r="T1483" s="141" t="n">
        <x:f>N1483*S1483</x:f>
        <x:v>60</x:v>
      </x:c>
      <x:c r="U1483" s="139" t="str">
        <x:v>Source Valid</x:v>
      </x:c>
      <x:c r="V1483" s="139" t="str">
        <x:v>High</x:v>
      </x:c>
      <x:c r="W1483" s="147" t="str">
        <x:v>Source wholesale and buying prices retained</x:v>
      </x:c>
      <x:c r="X1483" s="139" t="str">
        <x:v>Ready</x:v>
      </x:c>
      <x:c r="Y1483" s="144" t="b">
        <x:v>1</x:v>
      </x:c>
      <x:c r="Z1483" s="139" t="str">
        <x:v>WS RATES.pdf</x:v>
      </x:c>
      <x:c r="AA1483" s="139" t="n">
        <x:v>42</x:v>
      </x:c>
      <x:c r="AB1483" s="139" t="n">
        <x:v>7</x:v>
      </x:c>
      <x:c r="AC1483" s="139" t="str">
        <x:v>BULBULA PEN 1PC</x:v>
      </x:c>
      <x:c r="AD1483" s="145" t="n">
        <x:v>55</x:v>
      </x:c>
      <x:c r="AE1483" s="147" t="str">
        <x:v>Merged across PDFs — Exact/source-linked match</x:v>
      </x:c>
      <x:c r="AF1483" s="147" t="str">
        <x:v>Exact WS RATES.pdf name</x:v>
      </x:c>
      <x:c r="AG1483" s="147" t="str">
        <x:v>Exact WS RATES.pdf category</x:v>
      </x:c>
      <x:c r="AH1483" s="139" t="str">
        <x:v>WS-RATES:42:7</x:v>
      </x:c>
      <x:c r="AI1483" s="146"/>
      <x:c r="AJ1483" s="146"/>
      <x:c r="AK1483" s="146"/>
      <x:c r="AL1483" s="146"/>
      <x:c r="AM1483" s="146"/>
      <x:c r="AN1483" s="147" t="str"/>
    </x:row>
    <x:row r="1484">
      <x:c r="A1484" s="139" t="str">
        <x:v>RS-001483</x:v>
      </x:c>
      <x:c r="B1484" s="147" t="str">
        <x:v>SNOW SPRAY SMALL 6 KG</x:v>
      </x:c>
      <x:c r="C1484" s="139" t="str">
        <x:v>BIRTHDAY</x:v>
      </x:c>
      <x:c r="D1484" s="139" t="str">
        <x:v>Both</x:v>
      </x:c>
      <x:c r="E1484" s="147" t="str">
        <x:v>From initial classified workbook</x:v>
      </x:c>
      <x:c r="F1484" s="139" t="str">
        <x:v>Piece</x:v>
      </x:c>
      <x:c r="G1484" s="139"/>
      <x:c r="H1484" s="139" t="str">
        <x:v>Not stated</x:v>
      </x:c>
      <x:c r="I1484" s="139" t="str">
        <x:v>PKR</x:v>
      </x:c>
      <x:c r="J1484" s="140" t="n">
        <x:v>90</x:v>
      </x:c>
      <x:c r="K1484" s="140" t="n">
        <x:v>82</x:v>
      </x:c>
      <x:c r="L1484" s="140" t="n">
        <x:v>90</x:v>
      </x:c>
      <x:c r="M1484" s="140" t="n">
        <x:v>82</x:v>
      </x:c>
      <x:c r="N1484" s="141" t="n">
        <x:f>L1484-M1484</x:f>
        <x:v>8</x:v>
      </x:c>
      <x:c r="O1484" s="142" t="n">
        <x:f>IF(L1484&gt;0,N1484/L1484,"")</x:f>
        <x:v>0.08888888888888889</x:v>
      </x:c>
      <x:c r="P1484" s="142" t="n">
        <x:f>IF(M1484&gt;0,N1484/M1484,"")</x:f>
        <x:v>0.0975609756097561</x:v>
      </x:c>
      <x:c r="Q1484" s="141" t="n">
        <x:f>ROUND(L1484*(1+'Assumptions'!$B$7)/'Assumptions'!$B$9,0)*'Assumptions'!$B$9</x:f>
        <x:v>100</x:v>
      </x:c>
      <x:c r="R1484" s="141" t="n">
        <x:f>Q1484-M1484</x:f>
        <x:v>18</x:v>
      </x:c>
      <x:c r="S1484" s="143" t="n">
        <x:f>'Assumptions'!$B$8</x:f>
        <x:v>12</x:v>
      </x:c>
      <x:c r="T1484" s="141" t="n">
        <x:f>N1484*S1484</x:f>
        <x:v>96</x:v>
      </x:c>
      <x:c r="U1484" s="139" t="str">
        <x:v>Source Valid</x:v>
      </x:c>
      <x:c r="V1484" s="139" t="str">
        <x:v>High</x:v>
      </x:c>
      <x:c r="W1484" s="147" t="str">
        <x:v>Source wholesale and buying prices retained</x:v>
      </x:c>
      <x:c r="X1484" s="139" t="str">
        <x:v>Ready</x:v>
      </x:c>
      <x:c r="Y1484" s="144" t="b">
        <x:v>1</x:v>
      </x:c>
      <x:c r="Z1484" s="139" t="str">
        <x:v>WS RATES.pdf</x:v>
      </x:c>
      <x:c r="AA1484" s="139" t="n">
        <x:v>42</x:v>
      </x:c>
      <x:c r="AB1484" s="139" t="n">
        <x:v>8</x:v>
      </x:c>
      <x:c r="AC1484" s="139" t="str">
        <x:v>SNOW SPRAY SMALL 6 KG</x:v>
      </x:c>
      <x:c r="AD1484" s="145" t="n">
        <x:v>90</x:v>
      </x:c>
      <x:c r="AE1484" s="147" t="str">
        <x:v>Merged across PDFs — Exact/source-linked match</x:v>
      </x:c>
      <x:c r="AF1484" s="147" t="str">
        <x:v>Exact WS RATES.pdf name</x:v>
      </x:c>
      <x:c r="AG1484" s="147" t="str">
        <x:v>Exact WS RATES.pdf category</x:v>
      </x:c>
      <x:c r="AH1484" s="139" t="str">
        <x:v>WS-RATES:42:8</x:v>
      </x:c>
      <x:c r="AI1484" s="146"/>
      <x:c r="AJ1484" s="146"/>
      <x:c r="AK1484" s="146"/>
      <x:c r="AL1484" s="146"/>
      <x:c r="AM1484" s="146"/>
      <x:c r="AN1484" s="147" t="str"/>
    </x:row>
    <x:row r="1485">
      <x:c r="A1485" s="139" t="str">
        <x:v>RS-001484</x:v>
      </x:c>
      <x:c r="B1485" s="147" t="str">
        <x:v>WOODEN BAT (SM)</x:v>
      </x:c>
      <x:c r="C1485" s="139" t="str">
        <x:v>BAT</x:v>
      </x:c>
      <x:c r="D1485" s="139" t="str">
        <x:v>Both</x:v>
      </x:c>
      <x:c r="E1485" s="147" t="str">
        <x:v>From initial classified workbook</x:v>
      </x:c>
      <x:c r="F1485" s="139" t="str">
        <x:v>Piece</x:v>
      </x:c>
      <x:c r="G1485" s="139"/>
      <x:c r="H1485" s="139" t="str">
        <x:v>Not stated</x:v>
      </x:c>
      <x:c r="I1485" s="139" t="str">
        <x:v>PKR</x:v>
      </x:c>
      <x:c r="J1485" s="140" t="n">
        <x:v>450</x:v>
      </x:c>
      <x:c r="K1485" s="140" t="n">
        <x:v>350</x:v>
      </x:c>
      <x:c r="L1485" s="140" t="n">
        <x:v>450</x:v>
      </x:c>
      <x:c r="M1485" s="140" t="n">
        <x:v>350</x:v>
      </x:c>
      <x:c r="N1485" s="141" t="n">
        <x:f>L1485-M1485</x:f>
        <x:v>100</x:v>
      </x:c>
      <x:c r="O1485" s="142" t="n">
        <x:f>IF(L1485&gt;0,N1485/L1485,"")</x:f>
        <x:v>0.2222222222222222</x:v>
      </x:c>
      <x:c r="P1485" s="142" t="n">
        <x:f>IF(M1485&gt;0,N1485/M1485,"")</x:f>
        <x:v>0.2857142857142857</x:v>
      </x:c>
      <x:c r="Q1485" s="141" t="n">
        <x:f>ROUND(L1485*(1+'Assumptions'!$B$7)/'Assumptions'!$B$9,0)*'Assumptions'!$B$9</x:f>
        <x:v>495</x:v>
      </x:c>
      <x:c r="R1485" s="141" t="n">
        <x:f>Q1485-M1485</x:f>
        <x:v>145</x:v>
      </x:c>
      <x:c r="S1485" s="143" t="n">
        <x:f>'Assumptions'!$B$8</x:f>
        <x:v>12</x:v>
      </x:c>
      <x:c r="T1485" s="141" t="n">
        <x:f>N1485*S1485</x:f>
        <x:v>1200</x:v>
      </x:c>
      <x:c r="U1485" s="139" t="str">
        <x:v>Source Valid</x:v>
      </x:c>
      <x:c r="V1485" s="139" t="str">
        <x:v>High</x:v>
      </x:c>
      <x:c r="W1485" s="147" t="str">
        <x:v>Source wholesale and buying prices retained</x:v>
      </x:c>
      <x:c r="X1485" s="139" t="str">
        <x:v>Ready</x:v>
      </x:c>
      <x:c r="Y1485" s="144" t="b">
        <x:v>1</x:v>
      </x:c>
      <x:c r="Z1485" s="139" t="str">
        <x:v>WS RATES.pdf</x:v>
      </x:c>
      <x:c r="AA1485" s="139" t="n">
        <x:v>42</x:v>
      </x:c>
      <x:c r="AB1485" s="139" t="n">
        <x:v>9</x:v>
      </x:c>
      <x:c r="AC1485" s="139" t="str">
        <x:v>WOODEN BAT (SM)</x:v>
      </x:c>
      <x:c r="AD1485" s="145" t="n">
        <x:v>450</x:v>
      </x:c>
      <x:c r="AE1485" s="147" t="str">
        <x:v>Merged across PDFs — Exact/source-linked match</x:v>
      </x:c>
      <x:c r="AF1485" s="147" t="str">
        <x:v>Exact WS RATES.pdf name</x:v>
      </x:c>
      <x:c r="AG1485" s="147" t="str">
        <x:v>Exact WS RATES.pdf category</x:v>
      </x:c>
      <x:c r="AH1485" s="139" t="str">
        <x:v>WS-RATES:42:9</x:v>
      </x:c>
      <x:c r="AI1485" s="146"/>
      <x:c r="AJ1485" s="146"/>
      <x:c r="AK1485" s="146"/>
      <x:c r="AL1485" s="146"/>
      <x:c r="AM1485" s="146"/>
      <x:c r="AN1485" s="147" t="str"/>
    </x:row>
    <x:row r="1486">
      <x:c r="A1486" s="139" t="str">
        <x:v>RS-001485</x:v>
      </x:c>
      <x:c r="B1486" s="147" t="str">
        <x:v>WOODEN BAT (S)</x:v>
      </x:c>
      <x:c r="C1486" s="139" t="str">
        <x:v>BAT</x:v>
      </x:c>
      <x:c r="D1486" s="139" t="str">
        <x:v>Both</x:v>
      </x:c>
      <x:c r="E1486" s="147" t="str">
        <x:v>From initial classified workbook</x:v>
      </x:c>
      <x:c r="F1486" s="139" t="str">
        <x:v>Piece</x:v>
      </x:c>
      <x:c r="G1486" s="139"/>
      <x:c r="H1486" s="139" t="str">
        <x:v>Not stated</x:v>
      </x:c>
      <x:c r="I1486" s="139" t="str">
        <x:v>PKR</x:v>
      </x:c>
      <x:c r="J1486" s="140" t="n">
        <x:v>350</x:v>
      </x:c>
      <x:c r="K1486" s="140" t="n">
        <x:v>290</x:v>
      </x:c>
      <x:c r="L1486" s="140" t="n">
        <x:v>350</x:v>
      </x:c>
      <x:c r="M1486" s="140" t="n">
        <x:v>290</x:v>
      </x:c>
      <x:c r="N1486" s="141" t="n">
        <x:f>L1486-M1486</x:f>
        <x:v>60</x:v>
      </x:c>
      <x:c r="O1486" s="142" t="n">
        <x:f>IF(L1486&gt;0,N1486/L1486,"")</x:f>
        <x:v>0.17142857142857143</x:v>
      </x:c>
      <x:c r="P1486" s="142" t="n">
        <x:f>IF(M1486&gt;0,N1486/M1486,"")</x:f>
        <x:v>0.20689655172413793</x:v>
      </x:c>
      <x:c r="Q1486" s="141" t="n">
        <x:f>ROUND(L1486*(1+'Assumptions'!$B$7)/'Assumptions'!$B$9,0)*'Assumptions'!$B$9</x:f>
        <x:v>385</x:v>
      </x:c>
      <x:c r="R1486" s="141" t="n">
        <x:f>Q1486-M1486</x:f>
        <x:v>95</x:v>
      </x:c>
      <x:c r="S1486" s="143" t="n">
        <x:f>'Assumptions'!$B$8</x:f>
        <x:v>12</x:v>
      </x:c>
      <x:c r="T1486" s="141" t="n">
        <x:f>N1486*S1486</x:f>
        <x:v>720</x:v>
      </x:c>
      <x:c r="U1486" s="139" t="str">
        <x:v>Source Valid</x:v>
      </x:c>
      <x:c r="V1486" s="139" t="str">
        <x:v>High</x:v>
      </x:c>
      <x:c r="W1486" s="147" t="str">
        <x:v>Source wholesale and buying prices retained</x:v>
      </x:c>
      <x:c r="X1486" s="139" t="str">
        <x:v>Ready</x:v>
      </x:c>
      <x:c r="Y1486" s="144" t="b">
        <x:v>1</x:v>
      </x:c>
      <x:c r="Z1486" s="139" t="str">
        <x:v>WS RATES.pdf</x:v>
      </x:c>
      <x:c r="AA1486" s="139" t="n">
        <x:v>42</x:v>
      </x:c>
      <x:c r="AB1486" s="139" t="n">
        <x:v>10</x:v>
      </x:c>
      <x:c r="AC1486" s="139" t="str">
        <x:v>WOODEN BAT (S)</x:v>
      </x:c>
      <x:c r="AD1486" s="145" t="n">
        <x:v>350</x:v>
      </x:c>
      <x:c r="AE1486" s="147" t="str">
        <x:v>Merged across PDFs — Exact/source-linked match</x:v>
      </x:c>
      <x:c r="AF1486" s="147" t="str">
        <x:v>Exact WS RATES.pdf name</x:v>
      </x:c>
      <x:c r="AG1486" s="147" t="str">
        <x:v>Exact WS RATES.pdf category</x:v>
      </x:c>
      <x:c r="AH1486" s="139" t="str">
        <x:v>WS-RATES:42:10</x:v>
      </x:c>
      <x:c r="AI1486" s="146"/>
      <x:c r="AJ1486" s="146"/>
      <x:c r="AK1486" s="146"/>
      <x:c r="AL1486" s="146"/>
      <x:c r="AM1486" s="146"/>
      <x:c r="AN1486" s="147" t="str"/>
    </x:row>
    <x:row r="1487">
      <x:c r="A1487" s="139" t="str">
        <x:v>RS-001486</x:v>
      </x:c>
      <x:c r="B1487" s="147" t="str">
        <x:v>....</x:v>
      </x:c>
      <x:c r="C1487" s="139" t="str">
        <x:v>CHINA</x:v>
      </x:c>
      <x:c r="D1487" s="139" t="str">
        <x:v>Both</x:v>
      </x:c>
      <x:c r="E1487" s="147" t="str">
        <x:v>From initial classified workbook</x:v>
      </x:c>
      <x:c r="F1487" s="139" t="str">
        <x:v>Piece</x:v>
      </x:c>
      <x:c r="G1487" s="139"/>
      <x:c r="H1487" s="139" t="str">
        <x:v>Not stated</x:v>
      </x:c>
      <x:c r="I1487" s="139" t="str">
        <x:v>PKR</x:v>
      </x:c>
      <x:c r="J1487" s="140" t="n">
        <x:v>65</x:v>
      </x:c>
      <x:c r="K1487" s="140" t="n">
        <x:v>62</x:v>
      </x:c>
      <x:c r="L1487" s="140" t="n">
        <x:v>65</x:v>
      </x:c>
      <x:c r="M1487" s="140" t="n">
        <x:v>62</x:v>
      </x:c>
      <x:c r="N1487" s="141" t="n">
        <x:f>L1487-M1487</x:f>
        <x:v>3</x:v>
      </x:c>
      <x:c r="O1487" s="142" t="n">
        <x:f>IF(L1487&gt;0,N1487/L1487,"")</x:f>
        <x:v>0.046153846153846156</x:v>
      </x:c>
      <x:c r="P1487" s="142" t="n">
        <x:f>IF(M1487&gt;0,N1487/M1487,"")</x:f>
        <x:v>0.04838709677419355</x:v>
      </x:c>
      <x:c r="Q1487" s="141" t="n">
        <x:f>ROUND(L1487*(1+'Assumptions'!$B$7)/'Assumptions'!$B$9,0)*'Assumptions'!$B$9</x:f>
        <x:v>70</x:v>
      </x:c>
      <x:c r="R1487" s="141" t="n">
        <x:f>Q1487-M1487</x:f>
        <x:v>8</x:v>
      </x:c>
      <x:c r="S1487" s="143" t="n">
        <x:f>'Assumptions'!$B$8</x:f>
        <x:v>12</x:v>
      </x:c>
      <x:c r="T1487" s="141" t="n">
        <x:f>N1487*S1487</x:f>
        <x:v>36</x:v>
      </x:c>
      <x:c r="U1487" s="139" t="str">
        <x:v>Source Valid</x:v>
      </x:c>
      <x:c r="V1487" s="139" t="str">
        <x:v>High</x:v>
      </x:c>
      <x:c r="W1487" s="147" t="str">
        <x:v>Source wholesale and buying prices retained</x:v>
      </x:c>
      <x:c r="X1487" s="139" t="str">
        <x:v>Ready</x:v>
      </x:c>
      <x:c r="Y1487" s="144" t="b">
        <x:v>1</x:v>
      </x:c>
      <x:c r="Z1487" s="139" t="str">
        <x:v>WS RATES.pdf</x:v>
      </x:c>
      <x:c r="AA1487" s="139" t="n">
        <x:v>42</x:v>
      </x:c>
      <x:c r="AB1487" s="139" t="n">
        <x:v>11</x:v>
      </x:c>
      <x:c r="AC1487" s="139" t="str">
        <x:v>....</x:v>
      </x:c>
      <x:c r="AD1487" s="145" t="n">
        <x:v>65</x:v>
      </x:c>
      <x:c r="AE1487" s="147" t="str">
        <x:v>Merged across PDFs — Exact/source-linked match</x:v>
      </x:c>
      <x:c r="AF1487" s="147" t="str">
        <x:v>Exact WS RATES.pdf name</x:v>
      </x:c>
      <x:c r="AG1487" s="147" t="str">
        <x:v>Exact WS RATES.pdf category</x:v>
      </x:c>
      <x:c r="AH1487" s="139" t="str">
        <x:v>WS-RATES:42:11</x:v>
      </x:c>
      <x:c r="AI1487" s="146"/>
      <x:c r="AJ1487" s="146"/>
      <x:c r="AK1487" s="146"/>
      <x:c r="AL1487" s="146"/>
      <x:c r="AM1487" s="146"/>
      <x:c r="AN1487" s="147" t="str"/>
    </x:row>
    <x:row r="1488">
      <x:c r="A1488" s="139" t="str">
        <x:v>RS-001487</x:v>
      </x:c>
      <x:c r="B1488" s="147" t="str">
        <x:v>SNOW SPRAY LARGE</x:v>
      </x:c>
      <x:c r="C1488" s="139" t="str">
        <x:v>BIRTHDAY</x:v>
      </x:c>
      <x:c r="D1488" s="139" t="str">
        <x:v>Both</x:v>
      </x:c>
      <x:c r="E1488" s="147" t="str">
        <x:v>From initial classified workbook</x:v>
      </x:c>
      <x:c r="F1488" s="139" t="str">
        <x:v>Piece</x:v>
      </x:c>
      <x:c r="G1488" s="139"/>
      <x:c r="H1488" s="139" t="str">
        <x:v>Not stated</x:v>
      </x:c>
      <x:c r="I1488" s="139" t="str">
        <x:v>PKR</x:v>
      </x:c>
      <x:c r="J1488" s="140" t="n">
        <x:v>130</x:v>
      </x:c>
      <x:c r="K1488" s="140" t="n">
        <x:v>115</x:v>
      </x:c>
      <x:c r="L1488" s="140" t="n">
        <x:v>130</x:v>
      </x:c>
      <x:c r="M1488" s="140" t="n">
        <x:v>115</x:v>
      </x:c>
      <x:c r="N1488" s="141" t="n">
        <x:f>L1488-M1488</x:f>
        <x:v>15</x:v>
      </x:c>
      <x:c r="O1488" s="142" t="n">
        <x:f>IF(L1488&gt;0,N1488/L1488,"")</x:f>
        <x:v>0.11538461538461539</x:v>
      </x:c>
      <x:c r="P1488" s="142" t="n">
        <x:f>IF(M1488&gt;0,N1488/M1488,"")</x:f>
        <x:v>0.13043478260869565</x:v>
      </x:c>
      <x:c r="Q1488" s="141" t="n">
        <x:f>ROUND(L1488*(1+'Assumptions'!$B$7)/'Assumptions'!$B$9,0)*'Assumptions'!$B$9</x:f>
        <x:v>145</x:v>
      </x:c>
      <x:c r="R1488" s="141" t="n">
        <x:f>Q1488-M1488</x:f>
        <x:v>30</x:v>
      </x:c>
      <x:c r="S1488" s="143" t="n">
        <x:f>'Assumptions'!$B$8</x:f>
        <x:v>12</x:v>
      </x:c>
      <x:c r="T1488" s="141" t="n">
        <x:f>N1488*S1488</x:f>
        <x:v>180</x:v>
      </x:c>
      <x:c r="U1488" s="139" t="str">
        <x:v>Source Valid</x:v>
      </x:c>
      <x:c r="V1488" s="139" t="str">
        <x:v>High</x:v>
      </x:c>
      <x:c r="W1488" s="147" t="str">
        <x:v>Source wholesale and buying prices retained</x:v>
      </x:c>
      <x:c r="X1488" s="139" t="str">
        <x:v>Ready</x:v>
      </x:c>
      <x:c r="Y1488" s="144" t="b">
        <x:v>1</x:v>
      </x:c>
      <x:c r="Z1488" s="139" t="str">
        <x:v>WS RATES.pdf</x:v>
      </x:c>
      <x:c r="AA1488" s="139" t="n">
        <x:v>42</x:v>
      </x:c>
      <x:c r="AB1488" s="139" t="n">
        <x:v>12</x:v>
      </x:c>
      <x:c r="AC1488" s="139" t="str">
        <x:v>SNOW SPRAY LARGE</x:v>
      </x:c>
      <x:c r="AD1488" s="145" t="n">
        <x:v>130</x:v>
      </x:c>
      <x:c r="AE1488" s="147" t="str">
        <x:v>Merged across PDFs — Exact/source-linked match</x:v>
      </x:c>
      <x:c r="AF1488" s="147" t="str">
        <x:v>Exact WS RATES.pdf name</x:v>
      </x:c>
      <x:c r="AG1488" s="147" t="str">
        <x:v>Exact WS RATES.pdf category</x:v>
      </x:c>
      <x:c r="AH1488" s="139" t="str">
        <x:v>WS-RATES:42:12</x:v>
      </x:c>
      <x:c r="AI1488" s="146"/>
      <x:c r="AJ1488" s="146"/>
      <x:c r="AK1488" s="146"/>
      <x:c r="AL1488" s="146"/>
      <x:c r="AM1488" s="146"/>
      <x:c r="AN1488" s="147" t="str"/>
    </x:row>
    <x:row r="1489">
      <x:c r="A1489" s="139" t="str">
        <x:v>RS-001488</x:v>
      </x:c>
      <x:c r="B1489" s="147" t="str">
        <x:v>UMRAH SAVING BOX</x:v>
      </x:c>
      <x:c r="C1489" s="139" t="str">
        <x:v>CHINA</x:v>
      </x:c>
      <x:c r="D1489" s="139" t="str">
        <x:v>Both</x:v>
      </x:c>
      <x:c r="E1489" s="147" t="str">
        <x:v>From initial classified workbook</x:v>
      </x:c>
      <x:c r="F1489" s="139" t="str">
        <x:v>Box</x:v>
      </x:c>
      <x:c r="G1489" s="139"/>
      <x:c r="H1489" s="139" t="str">
        <x:v>Not stated</x:v>
      </x:c>
      <x:c r="I1489" s="139" t="str">
        <x:v>PKR</x:v>
      </x:c>
      <x:c r="J1489" s="140" t="n">
        <x:v>240</x:v>
      </x:c>
      <x:c r="K1489" s="140" t="n">
        <x:v>230</x:v>
      </x:c>
      <x:c r="L1489" s="140" t="n">
        <x:v>240</x:v>
      </x:c>
      <x:c r="M1489" s="140" t="n">
        <x:v>230</x:v>
      </x:c>
      <x:c r="N1489" s="141" t="n">
        <x:f>L1489-M1489</x:f>
        <x:v>10</x:v>
      </x:c>
      <x:c r="O1489" s="142" t="n">
        <x:f>IF(L1489&gt;0,N1489/L1489,"")</x:f>
        <x:v>0.041666666666666664</x:v>
      </x:c>
      <x:c r="P1489" s="142" t="n">
        <x:f>IF(M1489&gt;0,N1489/M1489,"")</x:f>
        <x:v>0.043478260869565216</x:v>
      </x:c>
      <x:c r="Q1489" s="141" t="n">
        <x:f>ROUND(L1489*(1+'Assumptions'!$B$7)/'Assumptions'!$B$9,0)*'Assumptions'!$B$9</x:f>
        <x:v>265</x:v>
      </x:c>
      <x:c r="R1489" s="141" t="n">
        <x:f>Q1489-M1489</x:f>
        <x:v>35</x:v>
      </x:c>
      <x:c r="S1489" s="143" t="n">
        <x:f>'Assumptions'!$B$8</x:f>
        <x:v>12</x:v>
      </x:c>
      <x:c r="T1489" s="141" t="n">
        <x:f>N1489*S1489</x:f>
        <x:v>120</x:v>
      </x:c>
      <x:c r="U1489" s="139" t="str">
        <x:v>Source Valid</x:v>
      </x:c>
      <x:c r="V1489" s="139" t="str">
        <x:v>High</x:v>
      </x:c>
      <x:c r="W1489" s="147" t="str">
        <x:v>Source wholesale and buying prices retained</x:v>
      </x:c>
      <x:c r="X1489" s="139" t="str">
        <x:v>Ready</x:v>
      </x:c>
      <x:c r="Y1489" s="144" t="b">
        <x:v>1</x:v>
      </x:c>
      <x:c r="Z1489" s="139" t="str">
        <x:v>WS RATES.pdf</x:v>
      </x:c>
      <x:c r="AA1489" s="139" t="n">
        <x:v>42</x:v>
      </x:c>
      <x:c r="AB1489" s="139" t="n">
        <x:v>13</x:v>
      </x:c>
      <x:c r="AC1489" s="139" t="str">
        <x:v>UMRAH SAVING BOX</x:v>
      </x:c>
      <x:c r="AD1489" s="145" t="n">
        <x:v>240</x:v>
      </x:c>
      <x:c r="AE1489" s="147" t="str">
        <x:v>Merged across PDFs — Exact/source-linked match</x:v>
      </x:c>
      <x:c r="AF1489" s="147" t="str">
        <x:v>Exact WS RATES.pdf name</x:v>
      </x:c>
      <x:c r="AG1489" s="147" t="str">
        <x:v>Exact WS RATES.pdf category</x:v>
      </x:c>
      <x:c r="AH1489" s="139" t="str">
        <x:v>WS-RATES:42:13</x:v>
      </x:c>
      <x:c r="AI1489" s="146"/>
      <x:c r="AJ1489" s="146"/>
      <x:c r="AK1489" s="146"/>
      <x:c r="AL1489" s="146"/>
      <x:c r="AM1489" s="146"/>
      <x:c r="AN1489" s="147" t="str"/>
    </x:row>
    <x:row r="1490">
      <x:c r="A1490" s="139" t="str">
        <x:v>RS-001489</x:v>
      </x:c>
      <x:c r="B1490" s="147" t="str">
        <x:v>DANTEL POWDER</x:v>
      </x:c>
      <x:c r="C1490" s="139" t="str">
        <x:v>BAT</x:v>
      </x:c>
      <x:c r="D1490" s="139" t="str">
        <x:v>Both</x:v>
      </x:c>
      <x:c r="E1490" s="147" t="str">
        <x:v>From initial classified workbook</x:v>
      </x:c>
      <x:c r="F1490" s="139" t="str">
        <x:v>Piece</x:v>
      </x:c>
      <x:c r="G1490" s="139"/>
      <x:c r="H1490" s="139" t="str">
        <x:v>Not stated</x:v>
      </x:c>
      <x:c r="I1490" s="139" t="str">
        <x:v>PKR</x:v>
      </x:c>
      <x:c r="J1490" s="140" t="n">
        <x:v>360</x:v>
      </x:c>
      <x:c r="K1490" s="140" t="n">
        <x:v>320</x:v>
      </x:c>
      <x:c r="L1490" s="140" t="n">
        <x:v>360</x:v>
      </x:c>
      <x:c r="M1490" s="140" t="n">
        <x:v>320</x:v>
      </x:c>
      <x:c r="N1490" s="141" t="n">
        <x:f>L1490-M1490</x:f>
        <x:v>40</x:v>
      </x:c>
      <x:c r="O1490" s="142" t="n">
        <x:f>IF(L1490&gt;0,N1490/L1490,"")</x:f>
        <x:v>0.1111111111111111</x:v>
      </x:c>
      <x:c r="P1490" s="142" t="n">
        <x:f>IF(M1490&gt;0,N1490/M1490,"")</x:f>
        <x:v>0.125</x:v>
      </x:c>
      <x:c r="Q1490" s="141" t="n">
        <x:f>ROUND(L1490*(1+'Assumptions'!$B$7)/'Assumptions'!$B$9,0)*'Assumptions'!$B$9</x:f>
        <x:v>395</x:v>
      </x:c>
      <x:c r="R1490" s="141" t="n">
        <x:f>Q1490-M1490</x:f>
        <x:v>75</x:v>
      </x:c>
      <x:c r="S1490" s="143" t="n">
        <x:f>'Assumptions'!$B$8</x:f>
        <x:v>12</x:v>
      </x:c>
      <x:c r="T1490" s="141" t="n">
        <x:f>N1490*S1490</x:f>
        <x:v>480</x:v>
      </x:c>
      <x:c r="U1490" s="139" t="str">
        <x:v>Source Valid</x:v>
      </x:c>
      <x:c r="V1490" s="139" t="str">
        <x:v>High</x:v>
      </x:c>
      <x:c r="W1490" s="147" t="str">
        <x:v>Source wholesale and buying prices retained</x:v>
      </x:c>
      <x:c r="X1490" s="139" t="str">
        <x:v>Ready</x:v>
      </x:c>
      <x:c r="Y1490" s="144" t="b">
        <x:v>1</x:v>
      </x:c>
      <x:c r="Z1490" s="139" t="str">
        <x:v>WS RATES.pdf</x:v>
      </x:c>
      <x:c r="AA1490" s="139" t="n">
        <x:v>42</x:v>
      </x:c>
      <x:c r="AB1490" s="139" t="n">
        <x:v>14</x:v>
      </x:c>
      <x:c r="AC1490" s="139" t="str">
        <x:v>DANTEL POWDER</x:v>
      </x:c>
      <x:c r="AD1490" s="145" t="n">
        <x:v>360</x:v>
      </x:c>
      <x:c r="AE1490" s="147" t="str">
        <x:v>Merged across PDFs — Exact/source-linked match</x:v>
      </x:c>
      <x:c r="AF1490" s="147" t="str">
        <x:v>Exact WS RATES.pdf name</x:v>
      </x:c>
      <x:c r="AG1490" s="147" t="str">
        <x:v>Exact WS RATES.pdf category</x:v>
      </x:c>
      <x:c r="AH1490" s="139" t="str">
        <x:v>WS-RATES:42:14</x:v>
      </x:c>
      <x:c r="AI1490" s="146"/>
      <x:c r="AJ1490" s="146"/>
      <x:c r="AK1490" s="146"/>
      <x:c r="AL1490" s="146"/>
      <x:c r="AM1490" s="146"/>
      <x:c r="AN1490" s="147" t="str"/>
    </x:row>
    <x:row r="1491">
      <x:c r="A1491" s="139" t="str">
        <x:v>RS-001490</x:v>
      </x:c>
      <x:c r="B1491" s="147" t="str">
        <x:v>PLASTIC WICKET SET</x:v>
      </x:c>
      <x:c r="C1491" s="139" t="str">
        <x:v>BAT</x:v>
      </x:c>
      <x:c r="D1491" s="139" t="str">
        <x:v>Both</x:v>
      </x:c>
      <x:c r="E1491" s="147" t="str">
        <x:v>From initial classified workbook</x:v>
      </x:c>
      <x:c r="F1491" s="139" t="str">
        <x:v>Set</x:v>
      </x:c>
      <x:c r="G1491" s="139"/>
      <x:c r="H1491" s="139" t="str">
        <x:v>Not stated</x:v>
      </x:c>
      <x:c r="I1491" s="139" t="str">
        <x:v>PKR</x:v>
      </x:c>
      <x:c r="J1491" s="140" t="n">
        <x:v>180</x:v>
      </x:c>
      <x:c r="K1491" s="140" t="n">
        <x:v>145</x:v>
      </x:c>
      <x:c r="L1491" s="140" t="n">
        <x:v>180</x:v>
      </x:c>
      <x:c r="M1491" s="140" t="n">
        <x:v>145</x:v>
      </x:c>
      <x:c r="N1491" s="141" t="n">
        <x:f>L1491-M1491</x:f>
        <x:v>35</x:v>
      </x:c>
      <x:c r="O1491" s="142" t="n">
        <x:f>IF(L1491&gt;0,N1491/L1491,"")</x:f>
        <x:v>0.19444444444444445</x:v>
      </x:c>
      <x:c r="P1491" s="142" t="n">
        <x:f>IF(M1491&gt;0,N1491/M1491,"")</x:f>
        <x:v>0.2413793103448276</x:v>
      </x:c>
      <x:c r="Q1491" s="141" t="n">
        <x:f>ROUND(L1491*(1+'Assumptions'!$B$7)/'Assumptions'!$B$9,0)*'Assumptions'!$B$9</x:f>
        <x:v>200</x:v>
      </x:c>
      <x:c r="R1491" s="141" t="n">
        <x:f>Q1491-M1491</x:f>
        <x:v>55</x:v>
      </x:c>
      <x:c r="S1491" s="143" t="n">
        <x:f>'Assumptions'!$B$8</x:f>
        <x:v>12</x:v>
      </x:c>
      <x:c r="T1491" s="141" t="n">
        <x:f>N1491*S1491</x:f>
        <x:v>420</x:v>
      </x:c>
      <x:c r="U1491" s="139" t="str">
        <x:v>Source Valid</x:v>
      </x:c>
      <x:c r="V1491" s="139" t="str">
        <x:v>High</x:v>
      </x:c>
      <x:c r="W1491" s="147" t="str">
        <x:v>Source wholesale and buying prices retained</x:v>
      </x:c>
      <x:c r="X1491" s="139" t="str">
        <x:v>Ready</x:v>
      </x:c>
      <x:c r="Y1491" s="144" t="b">
        <x:v>1</x:v>
      </x:c>
      <x:c r="Z1491" s="139" t="str">
        <x:v>WS RATES.pdf</x:v>
      </x:c>
      <x:c r="AA1491" s="139" t="n">
        <x:v>42</x:v>
      </x:c>
      <x:c r="AB1491" s="139" t="n">
        <x:v>15</x:v>
      </x:c>
      <x:c r="AC1491" s="139" t="str">
        <x:v>PLASTIC WICKET SET</x:v>
      </x:c>
      <x:c r="AD1491" s="145" t="n">
        <x:v>180</x:v>
      </x:c>
      <x:c r="AE1491" s="147" t="str">
        <x:v>Merged across PDFs — Exact/source-linked match</x:v>
      </x:c>
      <x:c r="AF1491" s="147" t="str">
        <x:v>Exact WS RATES.pdf name</x:v>
      </x:c>
      <x:c r="AG1491" s="147" t="str">
        <x:v>Exact WS RATES.pdf category</x:v>
      </x:c>
      <x:c r="AH1491" s="139" t="str">
        <x:v>WS-RATES:42:15</x:v>
      </x:c>
      <x:c r="AI1491" s="146"/>
      <x:c r="AJ1491" s="146"/>
      <x:c r="AK1491" s="146"/>
      <x:c r="AL1491" s="146"/>
      <x:c r="AM1491" s="146"/>
      <x:c r="AN1491" s="147" t="str"/>
    </x:row>
    <x:row r="1492">
      <x:c r="A1492" s="139" t="str">
        <x:v>RS-001491</x:v>
      </x:c>
      <x:c r="B1492" s="147" t="str">
        <x:v>CHINA MITTI FOAM</x:v>
      </x:c>
      <x:c r="C1492" s="139" t="str">
        <x:v>CLAY</x:v>
      </x:c>
      <x:c r="D1492" s="139" t="str">
        <x:v>Both</x:v>
      </x:c>
      <x:c r="E1492" s="147" t="str">
        <x:v>From initial classified workbook</x:v>
      </x:c>
      <x:c r="F1492" s="139" t="str">
        <x:v>Piece</x:v>
      </x:c>
      <x:c r="G1492" s="139"/>
      <x:c r="H1492" s="139" t="str">
        <x:v>Not stated</x:v>
      </x:c>
      <x:c r="I1492" s="139" t="str">
        <x:v>PKR</x:v>
      </x:c>
      <x:c r="J1492" s="140" t="n">
        <x:v>75</x:v>
      </x:c>
      <x:c r="K1492" s="140" t="n">
        <x:v>64</x:v>
      </x:c>
      <x:c r="L1492" s="140" t="n">
        <x:v>75</x:v>
      </x:c>
      <x:c r="M1492" s="140" t="n">
        <x:v>64</x:v>
      </x:c>
      <x:c r="N1492" s="141" t="n">
        <x:f>L1492-M1492</x:f>
        <x:v>11</x:v>
      </x:c>
      <x:c r="O1492" s="142" t="n">
        <x:f>IF(L1492&gt;0,N1492/L1492,"")</x:f>
        <x:v>0.14666666666666667</x:v>
      </x:c>
      <x:c r="P1492" s="142" t="n">
        <x:f>IF(M1492&gt;0,N1492/M1492,"")</x:f>
        <x:v>0.171875</x:v>
      </x:c>
      <x:c r="Q1492" s="141" t="n">
        <x:f>ROUND(L1492*(1+'Assumptions'!$B$7)/'Assumptions'!$B$9,0)*'Assumptions'!$B$9</x:f>
        <x:v>85</x:v>
      </x:c>
      <x:c r="R1492" s="141" t="n">
        <x:f>Q1492-M1492</x:f>
        <x:v>21</x:v>
      </x:c>
      <x:c r="S1492" s="143" t="n">
        <x:f>'Assumptions'!$B$8</x:f>
        <x:v>12</x:v>
      </x:c>
      <x:c r="T1492" s="141" t="n">
        <x:f>N1492*S1492</x:f>
        <x:v>132</x:v>
      </x:c>
      <x:c r="U1492" s="139" t="str">
        <x:v>Source Valid</x:v>
      </x:c>
      <x:c r="V1492" s="139" t="str">
        <x:v>High</x:v>
      </x:c>
      <x:c r="W1492" s="147" t="str">
        <x:v>Source wholesale and buying prices retained</x:v>
      </x:c>
      <x:c r="X1492" s="139" t="str">
        <x:v>Ready</x:v>
      </x:c>
      <x:c r="Y1492" s="144" t="b">
        <x:v>1</x:v>
      </x:c>
      <x:c r="Z1492" s="139" t="str">
        <x:v>WS RATES.pdf</x:v>
      </x:c>
      <x:c r="AA1492" s="139" t="n">
        <x:v>42</x:v>
      </x:c>
      <x:c r="AB1492" s="139" t="n">
        <x:v>16</x:v>
      </x:c>
      <x:c r="AC1492" s="139" t="str">
        <x:v>CHINA MITTI FOAM</x:v>
      </x:c>
      <x:c r="AD1492" s="145" t="n">
        <x:v>80</x:v>
      </x:c>
      <x:c r="AE1492" s="147" t="str">
        <x:v>Merged across PDFs — Exact/source-linked match</x:v>
      </x:c>
      <x:c r="AF1492" s="147" t="str">
        <x:v>Exact WS RATES.pdf name</x:v>
      </x:c>
      <x:c r="AG1492" s="147" t="str">
        <x:v>Exact WS RATES.pdf category</x:v>
      </x:c>
      <x:c r="AH1492" s="139" t="str">
        <x:v>WS-RATES:42:16</x:v>
      </x:c>
      <x:c r="AI1492" s="146"/>
      <x:c r="AJ1492" s="146"/>
      <x:c r="AK1492" s="146"/>
      <x:c r="AL1492" s="146"/>
      <x:c r="AM1492" s="146"/>
      <x:c r="AN1492" s="147" t="str"/>
    </x:row>
    <x:row r="1493">
      <x:c r="A1493" s="139" t="str">
        <x:v>RS-001492</x:v>
      </x:c>
      <x:c r="B1493" s="147" t="str">
        <x:v>CANVAS ROUND 8 INCH</x:v>
      </x:c>
      <x:c r="C1493" s="139" t="str">
        <x:v>CANVAS BOARD</x:v>
      </x:c>
      <x:c r="D1493" s="139" t="str">
        <x:v>Both</x:v>
      </x:c>
      <x:c r="E1493" s="147" t="str">
        <x:v>From initial classified workbook</x:v>
      </x:c>
      <x:c r="F1493" s="139" t="str">
        <x:v>Piece</x:v>
      </x:c>
      <x:c r="G1493" s="139"/>
      <x:c r="H1493" s="139" t="str">
        <x:v>Not stated</x:v>
      </x:c>
      <x:c r="I1493" s="139" t="str">
        <x:v>PKR</x:v>
      </x:c>
      <x:c r="J1493" s="140" t="n">
        <x:v>180</x:v>
      </x:c>
      <x:c r="K1493" s="140" t="n">
        <x:v>170</x:v>
      </x:c>
      <x:c r="L1493" s="140" t="n">
        <x:v>180</x:v>
      </x:c>
      <x:c r="M1493" s="140" t="n">
        <x:v>170</x:v>
      </x:c>
      <x:c r="N1493" s="141" t="n">
        <x:f>L1493-M1493</x:f>
        <x:v>10</x:v>
      </x:c>
      <x:c r="O1493" s="142" t="n">
        <x:f>IF(L1493&gt;0,N1493/L1493,"")</x:f>
        <x:v>0.05555555555555555</x:v>
      </x:c>
      <x:c r="P1493" s="142" t="n">
        <x:f>IF(M1493&gt;0,N1493/M1493,"")</x:f>
        <x:v>0.058823529411764705</x:v>
      </x:c>
      <x:c r="Q1493" s="141" t="n">
        <x:f>ROUND(L1493*(1+'Assumptions'!$B$7)/'Assumptions'!$B$9,0)*'Assumptions'!$B$9</x:f>
        <x:v>200</x:v>
      </x:c>
      <x:c r="R1493" s="141" t="n">
        <x:f>Q1493-M1493</x:f>
        <x:v>30</x:v>
      </x:c>
      <x:c r="S1493" s="143" t="n">
        <x:f>'Assumptions'!$B$8</x:f>
        <x:v>12</x:v>
      </x:c>
      <x:c r="T1493" s="141" t="n">
        <x:f>N1493*S1493</x:f>
        <x:v>120</x:v>
      </x:c>
      <x:c r="U1493" s="139" t="str">
        <x:v>Source Valid</x:v>
      </x:c>
      <x:c r="V1493" s="139" t="str">
        <x:v>High</x:v>
      </x:c>
      <x:c r="W1493" s="147" t="str">
        <x:v>Source wholesale and buying prices retained</x:v>
      </x:c>
      <x:c r="X1493" s="139" t="str">
        <x:v>Ready</x:v>
      </x:c>
      <x:c r="Y1493" s="144" t="b">
        <x:v>1</x:v>
      </x:c>
      <x:c r="Z1493" s="139" t="str">
        <x:v>WS RATES.pdf</x:v>
      </x:c>
      <x:c r="AA1493" s="139" t="n">
        <x:v>42</x:v>
      </x:c>
      <x:c r="AB1493" s="139" t="n">
        <x:v>17</x:v>
      </x:c>
      <x:c r="AC1493" s="139" t="str">
        <x:v>CANVAS ROUND 8 INCH</x:v>
      </x:c>
      <x:c r="AD1493" s="145" t="n">
        <x:v>180</x:v>
      </x:c>
      <x:c r="AE1493" s="147" t="str">
        <x:v>Merged across PDFs — Exact/source-linked match</x:v>
      </x:c>
      <x:c r="AF1493" s="147" t="str">
        <x:v>Exact WS RATES.pdf name</x:v>
      </x:c>
      <x:c r="AG1493" s="147" t="str">
        <x:v>Exact WS RATES.pdf category</x:v>
      </x:c>
      <x:c r="AH1493" s="139" t="str">
        <x:v>WS-RATES:42:17</x:v>
      </x:c>
      <x:c r="AI1493" s="146"/>
      <x:c r="AJ1493" s="146"/>
      <x:c r="AK1493" s="146"/>
      <x:c r="AL1493" s="146"/>
      <x:c r="AM1493" s="146"/>
      <x:c r="AN1493" s="147" t="str"/>
    </x:row>
    <x:row r="1494">
      <x:c r="A1494" s="139" t="str">
        <x:v>RS-001493</x:v>
      </x:c>
      <x:c r="B1494" s="147" t="str">
        <x:v>CHARCOAL PENCIL PKT</x:v>
      </x:c>
      <x:c r="C1494" s="139" t="str">
        <x:v>PENCILS</x:v>
      </x:c>
      <x:c r="D1494" s="139" t="str">
        <x:v>Wholesale/Bulk</x:v>
      </x:c>
      <x:c r="E1494" s="147" t="str">
        <x:v>From initial classified workbook</x:v>
      </x:c>
      <x:c r="F1494" s="139" t="str">
        <x:v>Piece</x:v>
      </x:c>
      <x:c r="G1494" s="139"/>
      <x:c r="H1494" s="139" t="str">
        <x:v>Not stated</x:v>
      </x:c>
      <x:c r="I1494" s="139" t="str">
        <x:v>PKR</x:v>
      </x:c>
      <x:c r="J1494" s="140" t="n">
        <x:v>480</x:v>
      </x:c>
      <x:c r="K1494" s="140" t="n">
        <x:v>440</x:v>
      </x:c>
      <x:c r="L1494" s="140" t="n">
        <x:v>480</x:v>
      </x:c>
      <x:c r="M1494" s="140" t="n">
        <x:v>440</x:v>
      </x:c>
      <x:c r="N1494" s="141" t="n">
        <x:f>L1494-M1494</x:f>
        <x:v>40</x:v>
      </x:c>
      <x:c r="O1494" s="142" t="n">
        <x:f>IF(L1494&gt;0,N1494/L1494,"")</x:f>
        <x:v>0.08333333333333333</x:v>
      </x:c>
      <x:c r="P1494" s="142" t="n">
        <x:f>IF(M1494&gt;0,N1494/M1494,"")</x:f>
        <x:v>0.09090909090909091</x:v>
      </x:c>
      <x:c r="Q1494" s="141" t="n">
        <x:f>ROUND(L1494*(1+'Assumptions'!$B$7)/'Assumptions'!$B$9,0)*'Assumptions'!$B$9</x:f>
        <x:v>530</x:v>
      </x:c>
      <x:c r="R1494" s="141" t="n">
        <x:f>Q1494-M1494</x:f>
        <x:v>90</x:v>
      </x:c>
      <x:c r="S1494" s="143" t="n">
        <x:f>'Assumptions'!$B$8</x:f>
        <x:v>12</x:v>
      </x:c>
      <x:c r="T1494" s="141" t="n">
        <x:f>N1494*S1494</x:f>
        <x:v>480</x:v>
      </x:c>
      <x:c r="U1494" s="139" t="str">
        <x:v>Source Valid</x:v>
      </x:c>
      <x:c r="V1494" s="139" t="str">
        <x:v>High</x:v>
      </x:c>
      <x:c r="W1494" s="147" t="str">
        <x:v>Source wholesale and buying prices retained</x:v>
      </x:c>
      <x:c r="X1494" s="139" t="str">
        <x:v>Ready</x:v>
      </x:c>
      <x:c r="Y1494" s="144" t="b">
        <x:v>1</x:v>
      </x:c>
      <x:c r="Z1494" s="139" t="str">
        <x:v>WS RATES.pdf</x:v>
      </x:c>
      <x:c r="AA1494" s="139" t="n">
        <x:v>42</x:v>
      </x:c>
      <x:c r="AB1494" s="139" t="n">
        <x:v>18</x:v>
      </x:c>
      <x:c r="AC1494" s="139" t="str">
        <x:v>CHARCOAL PENCIL PKT</x:v>
      </x:c>
      <x:c r="AD1494" s="145" t="n">
        <x:v>480</x:v>
      </x:c>
      <x:c r="AE1494" s="147" t="str">
        <x:v>Merged across PDFs — Exact/source-linked match</x:v>
      </x:c>
      <x:c r="AF1494" s="147" t="str">
        <x:v>Exact WS RATES.pdf name</x:v>
      </x:c>
      <x:c r="AG1494" s="147" t="str">
        <x:v>Exact WS RATES.pdf category</x:v>
      </x:c>
      <x:c r="AH1494" s="139" t="str">
        <x:v>WS-RATES:42:18</x:v>
      </x:c>
      <x:c r="AI1494" s="146"/>
      <x:c r="AJ1494" s="146"/>
      <x:c r="AK1494" s="146"/>
      <x:c r="AL1494" s="146"/>
      <x:c r="AM1494" s="146"/>
      <x:c r="AN1494" s="147" t="str"/>
    </x:row>
    <x:row r="1495">
      <x:c r="A1495" s="139" t="str">
        <x:v>RS-001494</x:v>
      </x:c>
      <x:c r="B1495" s="147" t="str">
        <x:v>PLASTIC BAT NO 6</x:v>
      </x:c>
      <x:c r="C1495" s="139" t="str">
        <x:v>BAT</x:v>
      </x:c>
      <x:c r="D1495" s="139" t="str">
        <x:v>Both</x:v>
      </x:c>
      <x:c r="E1495" s="147" t="str">
        <x:v>From initial classified workbook</x:v>
      </x:c>
      <x:c r="F1495" s="139" t="str">
        <x:v>Piece</x:v>
      </x:c>
      <x:c r="G1495" s="139"/>
      <x:c r="H1495" s="139" t="str">
        <x:v>Not stated</x:v>
      </x:c>
      <x:c r="I1495" s="139" t="str">
        <x:v>PKR</x:v>
      </x:c>
      <x:c r="J1495" s="140" t="n">
        <x:v>165</x:v>
      </x:c>
      <x:c r="K1495" s="140" t="n">
        <x:v>145</x:v>
      </x:c>
      <x:c r="L1495" s="140" t="n">
        <x:v>165</x:v>
      </x:c>
      <x:c r="M1495" s="140" t="n">
        <x:v>145</x:v>
      </x:c>
      <x:c r="N1495" s="141" t="n">
        <x:f>L1495-M1495</x:f>
        <x:v>20</x:v>
      </x:c>
      <x:c r="O1495" s="142" t="n">
        <x:f>IF(L1495&gt;0,N1495/L1495,"")</x:f>
        <x:v>0.12121212121212122</x:v>
      </x:c>
      <x:c r="P1495" s="142" t="n">
        <x:f>IF(M1495&gt;0,N1495/M1495,"")</x:f>
        <x:v>0.13793103448275862</x:v>
      </x:c>
      <x:c r="Q1495" s="141" t="n">
        <x:f>ROUND(L1495*(1+'Assumptions'!$B$7)/'Assumptions'!$B$9,0)*'Assumptions'!$B$9</x:f>
        <x:v>180</x:v>
      </x:c>
      <x:c r="R1495" s="141" t="n">
        <x:f>Q1495-M1495</x:f>
        <x:v>35</x:v>
      </x:c>
      <x:c r="S1495" s="143" t="n">
        <x:f>'Assumptions'!$B$8</x:f>
        <x:v>12</x:v>
      </x:c>
      <x:c r="T1495" s="141" t="n">
        <x:f>N1495*S1495</x:f>
        <x:v>240</x:v>
      </x:c>
      <x:c r="U1495" s="139" t="str">
        <x:v>Source Valid</x:v>
      </x:c>
      <x:c r="V1495" s="139" t="str">
        <x:v>High</x:v>
      </x:c>
      <x:c r="W1495" s="147" t="str">
        <x:v>Source wholesale and buying prices retained</x:v>
      </x:c>
      <x:c r="X1495" s="139" t="str">
        <x:v>Ready</x:v>
      </x:c>
      <x:c r="Y1495" s="144" t="b">
        <x:v>1</x:v>
      </x:c>
      <x:c r="Z1495" s="139" t="str">
        <x:v>WS RATES.pdf</x:v>
      </x:c>
      <x:c r="AA1495" s="139" t="n">
        <x:v>42</x:v>
      </x:c>
      <x:c r="AB1495" s="139" t="n">
        <x:v>19</x:v>
      </x:c>
      <x:c r="AC1495" s="139" t="str">
        <x:v>PLASTIC BAT NO 6</x:v>
      </x:c>
      <x:c r="AD1495" s="145" t="n">
        <x:v>165</x:v>
      </x:c>
      <x:c r="AE1495" s="147" t="str">
        <x:v>Merged across PDFs — Exact/source-linked match</x:v>
      </x:c>
      <x:c r="AF1495" s="147" t="str">
        <x:v>Exact WS RATES.pdf name</x:v>
      </x:c>
      <x:c r="AG1495" s="147" t="str">
        <x:v>Exact WS RATES.pdf category</x:v>
      </x:c>
      <x:c r="AH1495" s="139" t="str">
        <x:v>WS-RATES:42:19</x:v>
      </x:c>
      <x:c r="AI1495" s="146"/>
      <x:c r="AJ1495" s="146"/>
      <x:c r="AK1495" s="146"/>
      <x:c r="AL1495" s="146"/>
      <x:c r="AM1495" s="146"/>
      <x:c r="AN1495" s="147" t="str"/>
    </x:row>
    <x:row r="1496">
      <x:c r="A1496" s="139" t="str">
        <x:v>RS-001495</x:v>
      </x:c>
      <x:c r="B1496" s="147" t="str">
        <x:v>PLASTIC BAT NO 4</x:v>
      </x:c>
      <x:c r="C1496" s="139" t="str">
        <x:v>BAT</x:v>
      </x:c>
      <x:c r="D1496" s="139" t="str">
        <x:v>Both</x:v>
      </x:c>
      <x:c r="E1496" s="147" t="str">
        <x:v>From initial classified workbook</x:v>
      </x:c>
      <x:c r="F1496" s="139" t="str">
        <x:v>Piece</x:v>
      </x:c>
      <x:c r="G1496" s="139"/>
      <x:c r="H1496" s="139" t="str">
        <x:v>Not stated</x:v>
      </x:c>
      <x:c r="I1496" s="139" t="str">
        <x:v>PKR</x:v>
      </x:c>
      <x:c r="J1496" s="140" t="n">
        <x:v>140</x:v>
      </x:c>
      <x:c r="K1496" s="140" t="n">
        <x:v>115</x:v>
      </x:c>
      <x:c r="L1496" s="140" t="n">
        <x:v>140</x:v>
      </x:c>
      <x:c r="M1496" s="140" t="n">
        <x:v>115</x:v>
      </x:c>
      <x:c r="N1496" s="141" t="n">
        <x:f>L1496-M1496</x:f>
        <x:v>25</x:v>
      </x:c>
      <x:c r="O1496" s="142" t="n">
        <x:f>IF(L1496&gt;0,N1496/L1496,"")</x:f>
        <x:v>0.17857142857142858</x:v>
      </x:c>
      <x:c r="P1496" s="142" t="n">
        <x:f>IF(M1496&gt;0,N1496/M1496,"")</x:f>
        <x:v>0.21739130434782608</x:v>
      </x:c>
      <x:c r="Q1496" s="141" t="n">
        <x:f>ROUND(L1496*(1+'Assumptions'!$B$7)/'Assumptions'!$B$9,0)*'Assumptions'!$B$9</x:f>
        <x:v>155</x:v>
      </x:c>
      <x:c r="R1496" s="141" t="n">
        <x:f>Q1496-M1496</x:f>
        <x:v>40</x:v>
      </x:c>
      <x:c r="S1496" s="143" t="n">
        <x:f>'Assumptions'!$B$8</x:f>
        <x:v>12</x:v>
      </x:c>
      <x:c r="T1496" s="141" t="n">
        <x:f>N1496*S1496</x:f>
        <x:v>300</x:v>
      </x:c>
      <x:c r="U1496" s="139" t="str">
        <x:v>Source Valid</x:v>
      </x:c>
      <x:c r="V1496" s="139" t="str">
        <x:v>High</x:v>
      </x:c>
      <x:c r="W1496" s="147" t="str">
        <x:v>Source wholesale and buying prices retained</x:v>
      </x:c>
      <x:c r="X1496" s="139" t="str">
        <x:v>Ready</x:v>
      </x:c>
      <x:c r="Y1496" s="144" t="b">
        <x:v>1</x:v>
      </x:c>
      <x:c r="Z1496" s="139" t="str">
        <x:v>WS RATES.pdf</x:v>
      </x:c>
      <x:c r="AA1496" s="139" t="n">
        <x:v>42</x:v>
      </x:c>
      <x:c r="AB1496" s="139" t="n">
        <x:v>20</x:v>
      </x:c>
      <x:c r="AC1496" s="139" t="str">
        <x:v>PLASTIC BAT NO 4</x:v>
      </x:c>
      <x:c r="AD1496" s="145" t="n">
        <x:v>140</x:v>
      </x:c>
      <x:c r="AE1496" s="147" t="str">
        <x:v>Merged across PDFs — Exact/source-linked match</x:v>
      </x:c>
      <x:c r="AF1496" s="147" t="str">
        <x:v>Exact WS RATES.pdf name</x:v>
      </x:c>
      <x:c r="AG1496" s="147" t="str">
        <x:v>Exact WS RATES.pdf category</x:v>
      </x:c>
      <x:c r="AH1496" s="139" t="str">
        <x:v>WS-RATES:42:20</x:v>
      </x:c>
      <x:c r="AI1496" s="146"/>
      <x:c r="AJ1496" s="146"/>
      <x:c r="AK1496" s="146"/>
      <x:c r="AL1496" s="146"/>
      <x:c r="AM1496" s="146"/>
      <x:c r="AN1496" s="147" t="str"/>
    </x:row>
    <x:row r="1497">
      <x:c r="A1497" s="139" t="str">
        <x:v>RS-001496</x:v>
      </x:c>
      <x:c r="B1497" s="147" t="str">
        <x:v>PLASTIC BAT NO 3</x:v>
      </x:c>
      <x:c r="C1497" s="139" t="str">
        <x:v>BAT</x:v>
      </x:c>
      <x:c r="D1497" s="139" t="str">
        <x:v>Both</x:v>
      </x:c>
      <x:c r="E1497" s="147" t="str">
        <x:v>From initial classified workbook</x:v>
      </x:c>
      <x:c r="F1497" s="139" t="str">
        <x:v>Piece</x:v>
      </x:c>
      <x:c r="G1497" s="139"/>
      <x:c r="H1497" s="139" t="str">
        <x:v>Not stated</x:v>
      </x:c>
      <x:c r="I1497" s="139" t="str">
        <x:v>PKR</x:v>
      </x:c>
      <x:c r="J1497" s="140" t="n">
        <x:v>120</x:v>
      </x:c>
      <x:c r="K1497" s="140" t="n">
        <x:v>100</x:v>
      </x:c>
      <x:c r="L1497" s="140" t="n">
        <x:v>120</x:v>
      </x:c>
      <x:c r="M1497" s="140" t="n">
        <x:v>100</x:v>
      </x:c>
      <x:c r="N1497" s="141" t="n">
        <x:f>L1497-M1497</x:f>
        <x:v>20</x:v>
      </x:c>
      <x:c r="O1497" s="142" t="n">
        <x:f>IF(L1497&gt;0,N1497/L1497,"")</x:f>
        <x:v>0.16666666666666666</x:v>
      </x:c>
      <x:c r="P1497" s="142" t="n">
        <x:f>IF(M1497&gt;0,N1497/M1497,"")</x:f>
        <x:v>0.2</x:v>
      </x:c>
      <x:c r="Q1497" s="141" t="n">
        <x:f>ROUND(L1497*(1+'Assumptions'!$B$7)/'Assumptions'!$B$9,0)*'Assumptions'!$B$9</x:f>
        <x:v>130</x:v>
      </x:c>
      <x:c r="R1497" s="141" t="n">
        <x:f>Q1497-M1497</x:f>
        <x:v>30</x:v>
      </x:c>
      <x:c r="S1497" s="143" t="n">
        <x:f>'Assumptions'!$B$8</x:f>
        <x:v>12</x:v>
      </x:c>
      <x:c r="T1497" s="141" t="n">
        <x:f>N1497*S1497</x:f>
        <x:v>240</x:v>
      </x:c>
      <x:c r="U1497" s="139" t="str">
        <x:v>Source Valid</x:v>
      </x:c>
      <x:c r="V1497" s="139" t="str">
        <x:v>High</x:v>
      </x:c>
      <x:c r="W1497" s="147" t="str">
        <x:v>Source wholesale and buying prices retained</x:v>
      </x:c>
      <x:c r="X1497" s="139" t="str">
        <x:v>Ready</x:v>
      </x:c>
      <x:c r="Y1497" s="144" t="b">
        <x:v>1</x:v>
      </x:c>
      <x:c r="Z1497" s="139" t="str">
        <x:v>WS RATES.pdf</x:v>
      </x:c>
      <x:c r="AA1497" s="139" t="n">
        <x:v>42</x:v>
      </x:c>
      <x:c r="AB1497" s="139" t="n">
        <x:v>21</x:v>
      </x:c>
      <x:c r="AC1497" s="139" t="str">
        <x:v>PLASTIC BAT NO 3</x:v>
      </x:c>
      <x:c r="AD1497" s="145" t="n">
        <x:v>120</x:v>
      </x:c>
      <x:c r="AE1497" s="147" t="str">
        <x:v>Merged across PDFs — Exact/source-linked match</x:v>
      </x:c>
      <x:c r="AF1497" s="147" t="str">
        <x:v>Exact WS RATES.pdf name</x:v>
      </x:c>
      <x:c r="AG1497" s="147" t="str">
        <x:v>Exact WS RATES.pdf category</x:v>
      </x:c>
      <x:c r="AH1497" s="139" t="str">
        <x:v>WS-RATES:42:21</x:v>
      </x:c>
      <x:c r="AI1497" s="146"/>
      <x:c r="AJ1497" s="146"/>
      <x:c r="AK1497" s="146"/>
      <x:c r="AL1497" s="146"/>
      <x:c r="AM1497" s="146"/>
      <x:c r="AN1497" s="147" t="str"/>
    </x:row>
    <x:row r="1498">
      <x:c r="A1498" s="139" t="str">
        <x:v>RS-001497</x:v>
      </x:c>
      <x:c r="B1498" s="147" t="str">
        <x:v>ICE CREAM STICK COLOUR (L)</x:v>
      </x:c>
      <x:c r="C1498" s="139" t="str">
        <x:v>STICKS</x:v>
      </x:c>
      <x:c r="D1498" s="139" t="str">
        <x:v>Both</x:v>
      </x:c>
      <x:c r="E1498" s="147" t="str">
        <x:v>From initial classified workbook</x:v>
      </x:c>
      <x:c r="F1498" s="139" t="str">
        <x:v>Piece</x:v>
      </x:c>
      <x:c r="G1498" s="139"/>
      <x:c r="H1498" s="139" t="str">
        <x:v>Not stated</x:v>
      </x:c>
      <x:c r="I1498" s="139" t="str">
        <x:v>PKR</x:v>
      </x:c>
      <x:c r="J1498" s="140" t="n">
        <x:v>38</x:v>
      </x:c>
      <x:c r="K1498" s="140" t="n">
        <x:v>25</x:v>
      </x:c>
      <x:c r="L1498" s="140" t="n">
        <x:v>38</x:v>
      </x:c>
      <x:c r="M1498" s="140" t="n">
        <x:v>25</x:v>
      </x:c>
      <x:c r="N1498" s="141" t="n">
        <x:f>L1498-M1498</x:f>
        <x:v>13</x:v>
      </x:c>
      <x:c r="O1498" s="142" t="n">
        <x:f>IF(L1498&gt;0,N1498/L1498,"")</x:f>
        <x:v>0.34210526315789475</x:v>
      </x:c>
      <x:c r="P1498" s="142" t="n">
        <x:f>IF(M1498&gt;0,N1498/M1498,"")</x:f>
        <x:v>0.52</x:v>
      </x:c>
      <x:c r="Q1498" s="141" t="n">
        <x:f>ROUND(L1498*(1+'Assumptions'!$B$7)/'Assumptions'!$B$9,0)*'Assumptions'!$B$9</x:f>
        <x:v>40</x:v>
      </x:c>
      <x:c r="R1498" s="141" t="n">
        <x:f>Q1498-M1498</x:f>
        <x:v>15</x:v>
      </x:c>
      <x:c r="S1498" s="143" t="n">
        <x:f>'Assumptions'!$B$8</x:f>
        <x:v>12</x:v>
      </x:c>
      <x:c r="T1498" s="141" t="n">
        <x:f>N1498*S1498</x:f>
        <x:v>156</x:v>
      </x:c>
      <x:c r="U1498" s="139" t="str">
        <x:v>Source Valid</x:v>
      </x:c>
      <x:c r="V1498" s="139" t="str">
        <x:v>High</x:v>
      </x:c>
      <x:c r="W1498" s="147" t="str">
        <x:v>Source wholesale and buying prices retained</x:v>
      </x:c>
      <x:c r="X1498" s="139" t="str">
        <x:v>Ready</x:v>
      </x:c>
      <x:c r="Y1498" s="144" t="b">
        <x:v>1</x:v>
      </x:c>
      <x:c r="Z1498" s="139" t="str">
        <x:v>WS RATES.pdf</x:v>
      </x:c>
      <x:c r="AA1498" s="139" t="n">
        <x:v>42</x:v>
      </x:c>
      <x:c r="AB1498" s="139" t="n">
        <x:v>22</x:v>
      </x:c>
      <x:c r="AC1498" s="139" t="str">
        <x:v>ICE CREAM STICK COLOUR (</x:v>
      </x:c>
      <x:c r="AD1498" s="145" t="n">
        <x:v>38</x:v>
      </x:c>
      <x:c r="AE1498" s="147" t="str">
        <x:v>Merged across PDFs — Truncated-name completion</x:v>
      </x:c>
      <x:c r="AF1498" s="147" t="str">
        <x:v>Completed/updated from WS RATES.pdf</x:v>
      </x:c>
      <x:c r="AG1498" s="147" t="str">
        <x:v>Exact WS RATES.pdf category</x:v>
      </x:c>
      <x:c r="AH1498" s="139" t="str">
        <x:v>WS-RATES:42:22</x:v>
      </x:c>
      <x:c r="AI1498" s="146"/>
      <x:c r="AJ1498" s="146"/>
      <x:c r="AK1498" s="146"/>
      <x:c r="AL1498" s="146"/>
      <x:c r="AM1498" s="146"/>
      <x:c r="AN1498" s="147" t="str"/>
    </x:row>
    <x:row r="1499">
      <x:c r="A1499" s="139" t="str">
        <x:v>RS-001498</x:v>
      </x:c>
      <x:c r="B1499" s="147" t="str">
        <x:v>CANVAS ROUND 6 INCH</x:v>
      </x:c>
      <x:c r="C1499" s="139" t="str">
        <x:v>CANVAS BOARD</x:v>
      </x:c>
      <x:c r="D1499" s="139" t="str">
        <x:v>Both</x:v>
      </x:c>
      <x:c r="E1499" s="147" t="str">
        <x:v>From initial classified workbook</x:v>
      </x:c>
      <x:c r="F1499" s="139" t="str">
        <x:v>Piece</x:v>
      </x:c>
      <x:c r="G1499" s="139"/>
      <x:c r="H1499" s="139" t="str">
        <x:v>Not stated</x:v>
      </x:c>
      <x:c r="I1499" s="139" t="str">
        <x:v>PKR</x:v>
      </x:c>
      <x:c r="J1499" s="140" t="n">
        <x:v>140</x:v>
      </x:c>
      <x:c r="K1499" s="140" t="n">
        <x:v>120</x:v>
      </x:c>
      <x:c r="L1499" s="140" t="n">
        <x:v>140</x:v>
      </x:c>
      <x:c r="M1499" s="140" t="n">
        <x:v>120</x:v>
      </x:c>
      <x:c r="N1499" s="141" t="n">
        <x:f>L1499-M1499</x:f>
        <x:v>20</x:v>
      </x:c>
      <x:c r="O1499" s="142" t="n">
        <x:f>IF(L1499&gt;0,N1499/L1499,"")</x:f>
        <x:v>0.14285714285714285</x:v>
      </x:c>
      <x:c r="P1499" s="142" t="n">
        <x:f>IF(M1499&gt;0,N1499/M1499,"")</x:f>
        <x:v>0.16666666666666666</x:v>
      </x:c>
      <x:c r="Q1499" s="141" t="n">
        <x:f>ROUND(L1499*(1+'Assumptions'!$B$7)/'Assumptions'!$B$9,0)*'Assumptions'!$B$9</x:f>
        <x:v>155</x:v>
      </x:c>
      <x:c r="R1499" s="141" t="n">
        <x:f>Q1499-M1499</x:f>
        <x:v>35</x:v>
      </x:c>
      <x:c r="S1499" s="143" t="n">
        <x:f>'Assumptions'!$B$8</x:f>
        <x:v>12</x:v>
      </x:c>
      <x:c r="T1499" s="141" t="n">
        <x:f>N1499*S1499</x:f>
        <x:v>240</x:v>
      </x:c>
      <x:c r="U1499" s="139" t="str">
        <x:v>Source Valid</x:v>
      </x:c>
      <x:c r="V1499" s="139" t="str">
        <x:v>High</x:v>
      </x:c>
      <x:c r="W1499" s="147" t="str">
        <x:v>Source wholesale and buying prices retained</x:v>
      </x:c>
      <x:c r="X1499" s="139" t="str">
        <x:v>Ready</x:v>
      </x:c>
      <x:c r="Y1499" s="144" t="b">
        <x:v>1</x:v>
      </x:c>
      <x:c r="Z1499" s="139" t="str">
        <x:v>WS RATES.pdf</x:v>
      </x:c>
      <x:c r="AA1499" s="139" t="n">
        <x:v>42</x:v>
      </x:c>
      <x:c r="AB1499" s="139" t="n">
        <x:v>23</x:v>
      </x:c>
      <x:c r="AC1499" s="139" t="str">
        <x:v>CANVAS ROUND 6 INCH</x:v>
      </x:c>
      <x:c r="AD1499" s="145" t="n">
        <x:v>140</x:v>
      </x:c>
      <x:c r="AE1499" s="147" t="str">
        <x:v>Merged across PDFs — Exact/source-linked match</x:v>
      </x:c>
      <x:c r="AF1499" s="147" t="str">
        <x:v>Exact WS RATES.pdf name</x:v>
      </x:c>
      <x:c r="AG1499" s="147" t="str">
        <x:v>Exact WS RATES.pdf category</x:v>
      </x:c>
      <x:c r="AH1499" s="139" t="str">
        <x:v>WS-RATES:42:23</x:v>
      </x:c>
      <x:c r="AI1499" s="146"/>
      <x:c r="AJ1499" s="146"/>
      <x:c r="AK1499" s="146"/>
      <x:c r="AL1499" s="146"/>
      <x:c r="AM1499" s="146"/>
      <x:c r="AN1499" s="147" t="str"/>
    </x:row>
    <x:row r="1500">
      <x:c r="A1500" s="139" t="str">
        <x:v>RS-001499</x:v>
      </x:c>
      <x:c r="B1500" s="147" t="str">
        <x:v>CANVAS 2X3</x:v>
      </x:c>
      <x:c r="C1500" s="139" t="str">
        <x:v>CANVAS BOARD</x:v>
      </x:c>
      <x:c r="D1500" s="139" t="str">
        <x:v>Both</x:v>
      </x:c>
      <x:c r="E1500" s="147" t="str">
        <x:v>From initial classified workbook</x:v>
      </x:c>
      <x:c r="F1500" s="139" t="str">
        <x:v>Piece</x:v>
      </x:c>
      <x:c r="G1500" s="139"/>
      <x:c r="H1500" s="139" t="str">
        <x:v>Not stated</x:v>
      </x:c>
      <x:c r="I1500" s="139" t="str">
        <x:v>PKR</x:v>
      </x:c>
      <x:c r="J1500" s="140" t="n">
        <x:v>330</x:v>
      </x:c>
      <x:c r="K1500" s="140" t="n">
        <x:v>300</x:v>
      </x:c>
      <x:c r="L1500" s="140" t="n">
        <x:v>330</x:v>
      </x:c>
      <x:c r="M1500" s="140" t="n">
        <x:v>300</x:v>
      </x:c>
      <x:c r="N1500" s="141" t="n">
        <x:f>L1500-M1500</x:f>
        <x:v>30</x:v>
      </x:c>
      <x:c r="O1500" s="142" t="n">
        <x:f>IF(L1500&gt;0,N1500/L1500,"")</x:f>
        <x:v>0.09090909090909091</x:v>
      </x:c>
      <x:c r="P1500" s="142" t="n">
        <x:f>IF(M1500&gt;0,N1500/M1500,"")</x:f>
        <x:v>0.1</x:v>
      </x:c>
      <x:c r="Q1500" s="141" t="n">
        <x:f>ROUND(L1500*(1+'Assumptions'!$B$7)/'Assumptions'!$B$9,0)*'Assumptions'!$B$9</x:f>
        <x:v>365</x:v>
      </x:c>
      <x:c r="R1500" s="141" t="n">
        <x:f>Q1500-M1500</x:f>
        <x:v>65</x:v>
      </x:c>
      <x:c r="S1500" s="143" t="n">
        <x:f>'Assumptions'!$B$8</x:f>
        <x:v>12</x:v>
      </x:c>
      <x:c r="T1500" s="141" t="n">
        <x:f>N1500*S1500</x:f>
        <x:v>360</x:v>
      </x:c>
      <x:c r="U1500" s="139" t="str">
        <x:v>Source Valid</x:v>
      </x:c>
      <x:c r="V1500" s="139" t="str">
        <x:v>High</x:v>
      </x:c>
      <x:c r="W1500" s="147" t="str">
        <x:v>Source wholesale and buying prices retained</x:v>
      </x:c>
      <x:c r="X1500" s="139" t="str">
        <x:v>Ready</x:v>
      </x:c>
      <x:c r="Y1500" s="144" t="b">
        <x:v>1</x:v>
      </x:c>
      <x:c r="Z1500" s="139" t="str">
        <x:v>WS RATES.pdf</x:v>
      </x:c>
      <x:c r="AA1500" s="139" t="n">
        <x:v>42</x:v>
      </x:c>
      <x:c r="AB1500" s="139" t="n">
        <x:v>24</x:v>
      </x:c>
      <x:c r="AC1500" s="139" t="str">
        <x:v>CANVAS 2X3</x:v>
      </x:c>
      <x:c r="AD1500" s="145" t="n">
        <x:v>330</x:v>
      </x:c>
      <x:c r="AE1500" s="147" t="str">
        <x:v>Merged across PDFs — Exact/source-linked match</x:v>
      </x:c>
      <x:c r="AF1500" s="147" t="str">
        <x:v>Exact WS RATES.pdf name</x:v>
      </x:c>
      <x:c r="AG1500" s="147" t="str">
        <x:v>Exact WS RATES.pdf category</x:v>
      </x:c>
      <x:c r="AH1500" s="139" t="str">
        <x:v>WS-RATES:42:24</x:v>
      </x:c>
      <x:c r="AI1500" s="146"/>
      <x:c r="AJ1500" s="146"/>
      <x:c r="AK1500" s="146"/>
      <x:c r="AL1500" s="146"/>
      <x:c r="AM1500" s="146"/>
      <x:c r="AN1500" s="147" t="str"/>
    </x:row>
    <x:row r="1501">
      <x:c r="A1501" s="139" t="str">
        <x:v>RS-001500</x:v>
      </x:c>
      <x:c r="B1501" s="147" t="str">
        <x:v>ICE CREAM STICK COLOUR (S)</x:v>
      </x:c>
      <x:c r="C1501" s="139" t="str">
        <x:v>STICKS</x:v>
      </x:c>
      <x:c r="D1501" s="139" t="str">
        <x:v>Both</x:v>
      </x:c>
      <x:c r="E1501" s="147" t="str">
        <x:v>From initial classified workbook</x:v>
      </x:c>
      <x:c r="F1501" s="139" t="str">
        <x:v>Piece</x:v>
      </x:c>
      <x:c r="G1501" s="139"/>
      <x:c r="H1501" s="139" t="str">
        <x:v>Not stated</x:v>
      </x:c>
      <x:c r="I1501" s="139" t="str">
        <x:v>PKR</x:v>
      </x:c>
      <x:c r="J1501" s="140" t="n">
        <x:v>21</x:v>
      </x:c>
      <x:c r="K1501" s="140" t="n">
        <x:v>14</x:v>
      </x:c>
      <x:c r="L1501" s="140" t="n">
        <x:v>21</x:v>
      </x:c>
      <x:c r="M1501" s="140" t="n">
        <x:v>14</x:v>
      </x:c>
      <x:c r="N1501" s="141" t="n">
        <x:f>L1501-M1501</x:f>
        <x:v>7</x:v>
      </x:c>
      <x:c r="O1501" s="142" t="n">
        <x:f>IF(L1501&gt;0,N1501/L1501,"")</x:f>
        <x:v>0.3333333333333333</x:v>
      </x:c>
      <x:c r="P1501" s="142" t="n">
        <x:f>IF(M1501&gt;0,N1501/M1501,"")</x:f>
        <x:v>0.5</x:v>
      </x:c>
      <x:c r="Q1501" s="141" t="n">
        <x:f>ROUND(L1501*(1+'Assumptions'!$B$7)/'Assumptions'!$B$9,0)*'Assumptions'!$B$9</x:f>
        <x:v>25</x:v>
      </x:c>
      <x:c r="R1501" s="141" t="n">
        <x:f>Q1501-M1501</x:f>
        <x:v>11</x:v>
      </x:c>
      <x:c r="S1501" s="143" t="n">
        <x:f>'Assumptions'!$B$8</x:f>
        <x:v>12</x:v>
      </x:c>
      <x:c r="T1501" s="141" t="n">
        <x:f>N1501*S1501</x:f>
        <x:v>84</x:v>
      </x:c>
      <x:c r="U1501" s="139" t="str">
        <x:v>Source Valid</x:v>
      </x:c>
      <x:c r="V1501" s="139" t="str">
        <x:v>High</x:v>
      </x:c>
      <x:c r="W1501" s="147" t="str">
        <x:v>Source wholesale and buying prices retained</x:v>
      </x:c>
      <x:c r="X1501" s="139" t="str">
        <x:v>Ready</x:v>
      </x:c>
      <x:c r="Y1501" s="144" t="b">
        <x:v>1</x:v>
      </x:c>
      <x:c r="Z1501" s="139" t="str">
        <x:v>WS RATES.pdf</x:v>
      </x:c>
      <x:c r="AA1501" s="139" t="n">
        <x:v>42</x:v>
      </x:c>
      <x:c r="AB1501" s="139" t="n">
        <x:v>25</x:v>
      </x:c>
      <x:c r="AC1501" s="139" t="str">
        <x:v>ICE CREAM STICK COLOUR (</x:v>
      </x:c>
      <x:c r="AD1501" s="145" t="n">
        <x:v>21</x:v>
      </x:c>
      <x:c r="AE1501" s="147" t="str">
        <x:v>Merged across PDFs — Truncated-name completion</x:v>
      </x:c>
      <x:c r="AF1501" s="147" t="str">
        <x:v>Completed/updated from WS RATES.pdf</x:v>
      </x:c>
      <x:c r="AG1501" s="147" t="str">
        <x:v>Exact WS RATES.pdf category</x:v>
      </x:c>
      <x:c r="AH1501" s="139" t="str">
        <x:v>WS-RATES:42:25</x:v>
      </x:c>
      <x:c r="AI1501" s="146"/>
      <x:c r="AJ1501" s="146"/>
      <x:c r="AK1501" s="146"/>
      <x:c r="AL1501" s="146"/>
      <x:c r="AM1501" s="146"/>
      <x:c r="AN1501" s="147" t="str"/>
    </x:row>
    <x:row r="1502">
      <x:c r="A1502" s="139" t="str">
        <x:v>RS-001501</x:v>
      </x:c>
      <x:c r="B1502" s="147" t="str">
        <x:v>PLASTIC BAT NO 2</x:v>
      </x:c>
      <x:c r="C1502" s="139" t="str">
        <x:v>BAT</x:v>
      </x:c>
      <x:c r="D1502" s="139" t="str">
        <x:v>Both</x:v>
      </x:c>
      <x:c r="E1502" s="147" t="str">
        <x:v>From initial classified workbook</x:v>
      </x:c>
      <x:c r="F1502" s="139" t="str">
        <x:v>Piece</x:v>
      </x:c>
      <x:c r="G1502" s="139"/>
      <x:c r="H1502" s="139" t="str">
        <x:v>Not stated</x:v>
      </x:c>
      <x:c r="I1502" s="139" t="str">
        <x:v>PKR</x:v>
      </x:c>
      <x:c r="J1502" s="140" t="n">
        <x:v>100</x:v>
      </x:c>
      <x:c r="K1502" s="140" t="n">
        <x:v>85</x:v>
      </x:c>
      <x:c r="L1502" s="140" t="n">
        <x:v>100</x:v>
      </x:c>
      <x:c r="M1502" s="140" t="n">
        <x:v>85</x:v>
      </x:c>
      <x:c r="N1502" s="141" t="n">
        <x:f>L1502-M1502</x:f>
        <x:v>15</x:v>
      </x:c>
      <x:c r="O1502" s="142" t="n">
        <x:f>IF(L1502&gt;0,N1502/L1502,"")</x:f>
        <x:v>0.15</x:v>
      </x:c>
      <x:c r="P1502" s="142" t="n">
        <x:f>IF(M1502&gt;0,N1502/M1502,"")</x:f>
        <x:v>0.17647058823529413</x:v>
      </x:c>
      <x:c r="Q1502" s="141" t="n">
        <x:f>ROUND(L1502*(1+'Assumptions'!$B$7)/'Assumptions'!$B$9,0)*'Assumptions'!$B$9</x:f>
        <x:v>110</x:v>
      </x:c>
      <x:c r="R1502" s="141" t="n">
        <x:f>Q1502-M1502</x:f>
        <x:v>25</x:v>
      </x:c>
      <x:c r="S1502" s="143" t="n">
        <x:f>'Assumptions'!$B$8</x:f>
        <x:v>12</x:v>
      </x:c>
      <x:c r="T1502" s="141" t="n">
        <x:f>N1502*S1502</x:f>
        <x:v>180</x:v>
      </x:c>
      <x:c r="U1502" s="139" t="str">
        <x:v>Source Valid</x:v>
      </x:c>
      <x:c r="V1502" s="139" t="str">
        <x:v>High</x:v>
      </x:c>
      <x:c r="W1502" s="147" t="str">
        <x:v>Source wholesale and buying prices retained</x:v>
      </x:c>
      <x:c r="X1502" s="139" t="str">
        <x:v>Ready</x:v>
      </x:c>
      <x:c r="Y1502" s="144" t="b">
        <x:v>1</x:v>
      </x:c>
      <x:c r="Z1502" s="139" t="str">
        <x:v>WS RATES.pdf</x:v>
      </x:c>
      <x:c r="AA1502" s="139" t="n">
        <x:v>42</x:v>
      </x:c>
      <x:c r="AB1502" s="139" t="n">
        <x:v>26</x:v>
      </x:c>
      <x:c r="AC1502" s="139" t="str">
        <x:v>PLASTIC BAT NO 2</x:v>
      </x:c>
      <x:c r="AD1502" s="145" t="n">
        <x:v>100</x:v>
      </x:c>
      <x:c r="AE1502" s="147" t="str">
        <x:v>Merged across PDFs — Exact/source-linked match</x:v>
      </x:c>
      <x:c r="AF1502" s="147" t="str">
        <x:v>Exact WS RATES.pdf name</x:v>
      </x:c>
      <x:c r="AG1502" s="147" t="str">
        <x:v>Exact WS RATES.pdf category</x:v>
      </x:c>
      <x:c r="AH1502" s="139" t="str">
        <x:v>WS-RATES:42:26</x:v>
      </x:c>
      <x:c r="AI1502" s="146"/>
      <x:c r="AJ1502" s="146"/>
      <x:c r="AK1502" s="146"/>
      <x:c r="AL1502" s="146"/>
      <x:c r="AM1502" s="146"/>
      <x:c r="AN1502" s="147" t="str"/>
    </x:row>
    <x:row r="1503">
      <x:c r="A1503" s="139" t="str">
        <x:v>RS-001502</x:v>
      </x:c>
      <x:c r="B1503" s="147" t="str">
        <x:v>CANVAS 1.5X1.5</x:v>
      </x:c>
      <x:c r="C1503" s="139" t="str">
        <x:v>CANVAS BOARD</x:v>
      </x:c>
      <x:c r="D1503" s="139" t="str">
        <x:v>Both</x:v>
      </x:c>
      <x:c r="E1503" s="147" t="str">
        <x:v>From initial classified workbook</x:v>
      </x:c>
      <x:c r="F1503" s="139" t="str">
        <x:v>Piece</x:v>
      </x:c>
      <x:c r="G1503" s="139"/>
      <x:c r="H1503" s="139" t="str">
        <x:v>Not stated</x:v>
      </x:c>
      <x:c r="I1503" s="139" t="str">
        <x:v>PKR</x:v>
      </x:c>
      <x:c r="J1503" s="140" t="n">
        <x:v>140</x:v>
      </x:c>
      <x:c r="K1503" s="140" t="n">
        <x:v>115</x:v>
      </x:c>
      <x:c r="L1503" s="140" t="n">
        <x:v>140</x:v>
      </x:c>
      <x:c r="M1503" s="140" t="n">
        <x:v>115</x:v>
      </x:c>
      <x:c r="N1503" s="141" t="n">
        <x:f>L1503-M1503</x:f>
        <x:v>25</x:v>
      </x:c>
      <x:c r="O1503" s="142" t="n">
        <x:f>IF(L1503&gt;0,N1503/L1503,"")</x:f>
        <x:v>0.17857142857142858</x:v>
      </x:c>
      <x:c r="P1503" s="142" t="n">
        <x:f>IF(M1503&gt;0,N1503/M1503,"")</x:f>
        <x:v>0.21739130434782608</x:v>
      </x:c>
      <x:c r="Q1503" s="141" t="n">
        <x:f>ROUND(L1503*(1+'Assumptions'!$B$7)/'Assumptions'!$B$9,0)*'Assumptions'!$B$9</x:f>
        <x:v>155</x:v>
      </x:c>
      <x:c r="R1503" s="141" t="n">
        <x:f>Q1503-M1503</x:f>
        <x:v>40</x:v>
      </x:c>
      <x:c r="S1503" s="143" t="n">
        <x:f>'Assumptions'!$B$8</x:f>
        <x:v>12</x:v>
      </x:c>
      <x:c r="T1503" s="141" t="n">
        <x:f>N1503*S1503</x:f>
        <x:v>300</x:v>
      </x:c>
      <x:c r="U1503" s="139" t="str">
        <x:v>Source Valid</x:v>
      </x:c>
      <x:c r="V1503" s="139" t="str">
        <x:v>High</x:v>
      </x:c>
      <x:c r="W1503" s="147" t="str">
        <x:v>Source wholesale and buying prices retained</x:v>
      </x:c>
      <x:c r="X1503" s="139" t="str">
        <x:v>Ready</x:v>
      </x:c>
      <x:c r="Y1503" s="144" t="b">
        <x:v>1</x:v>
      </x:c>
      <x:c r="Z1503" s="139" t="str">
        <x:v>WS RATES.pdf</x:v>
      </x:c>
      <x:c r="AA1503" s="139" t="n">
        <x:v>42</x:v>
      </x:c>
      <x:c r="AB1503" s="139" t="n">
        <x:v>27</x:v>
      </x:c>
      <x:c r="AC1503" s="139" t="str">
        <x:v>CANVAS 1.5X1.5</x:v>
      </x:c>
      <x:c r="AD1503" s="145" t="n">
        <x:v>140</x:v>
      </x:c>
      <x:c r="AE1503" s="147" t="str">
        <x:v>Merged across PDFs — Exact/source-linked match</x:v>
      </x:c>
      <x:c r="AF1503" s="147" t="str">
        <x:v>Exact WS RATES.pdf name</x:v>
      </x:c>
      <x:c r="AG1503" s="147" t="str">
        <x:v>Exact WS RATES.pdf category</x:v>
      </x:c>
      <x:c r="AH1503" s="139" t="str">
        <x:v>WS-RATES:42:27</x:v>
      </x:c>
      <x:c r="AI1503" s="146"/>
      <x:c r="AJ1503" s="146"/>
      <x:c r="AK1503" s="146"/>
      <x:c r="AL1503" s="146"/>
      <x:c r="AM1503" s="146"/>
      <x:c r="AN1503" s="147" t="str"/>
    </x:row>
    <x:row r="1504">
      <x:c r="A1504" s="139" t="str">
        <x:v>RS-001503</x:v>
      </x:c>
      <x:c r="B1504" s="147" t="str">
        <x:v>CANVAS 2X2</x:v>
      </x:c>
      <x:c r="C1504" s="139" t="str">
        <x:v>CANVAS BOARD</x:v>
      </x:c>
      <x:c r="D1504" s="139" t="str">
        <x:v>Both</x:v>
      </x:c>
      <x:c r="E1504" s="147" t="str">
        <x:v>From initial classified workbook</x:v>
      </x:c>
      <x:c r="F1504" s="139" t="str">
        <x:v>Piece</x:v>
      </x:c>
      <x:c r="G1504" s="139"/>
      <x:c r="H1504" s="139" t="str">
        <x:v>Not stated</x:v>
      </x:c>
      <x:c r="I1504" s="139" t="str">
        <x:v>PKR</x:v>
      </x:c>
      <x:c r="J1504" s="140" t="n">
        <x:v>230</x:v>
      </x:c>
      <x:c r="K1504" s="140" t="n">
        <x:v>200</x:v>
      </x:c>
      <x:c r="L1504" s="140" t="n">
        <x:v>230</x:v>
      </x:c>
      <x:c r="M1504" s="140" t="n">
        <x:v>200</x:v>
      </x:c>
      <x:c r="N1504" s="141" t="n">
        <x:f>L1504-M1504</x:f>
        <x:v>30</x:v>
      </x:c>
      <x:c r="O1504" s="142" t="n">
        <x:f>IF(L1504&gt;0,N1504/L1504,"")</x:f>
        <x:v>0.13043478260869565</x:v>
      </x:c>
      <x:c r="P1504" s="142" t="n">
        <x:f>IF(M1504&gt;0,N1504/M1504,"")</x:f>
        <x:v>0.15</x:v>
      </x:c>
      <x:c r="Q1504" s="141" t="n">
        <x:f>ROUND(L1504*(1+'Assumptions'!$B$7)/'Assumptions'!$B$9,0)*'Assumptions'!$B$9</x:f>
        <x:v>255</x:v>
      </x:c>
      <x:c r="R1504" s="141" t="n">
        <x:f>Q1504-M1504</x:f>
        <x:v>55</x:v>
      </x:c>
      <x:c r="S1504" s="143" t="n">
        <x:f>'Assumptions'!$B$8</x:f>
        <x:v>12</x:v>
      </x:c>
      <x:c r="T1504" s="141" t="n">
        <x:f>N1504*S1504</x:f>
        <x:v>360</x:v>
      </x:c>
      <x:c r="U1504" s="139" t="str">
        <x:v>Source Valid</x:v>
      </x:c>
      <x:c r="V1504" s="139" t="str">
        <x:v>High</x:v>
      </x:c>
      <x:c r="W1504" s="147" t="str">
        <x:v>Source wholesale and buying prices retained</x:v>
      </x:c>
      <x:c r="X1504" s="139" t="str">
        <x:v>Ready</x:v>
      </x:c>
      <x:c r="Y1504" s="144" t="b">
        <x:v>1</x:v>
      </x:c>
      <x:c r="Z1504" s="139" t="str">
        <x:v>WS RATES.pdf</x:v>
      </x:c>
      <x:c r="AA1504" s="139" t="n">
        <x:v>42</x:v>
      </x:c>
      <x:c r="AB1504" s="139" t="n">
        <x:v>28</x:v>
      </x:c>
      <x:c r="AC1504" s="139" t="str">
        <x:v>CANVAS 2X2</x:v>
      </x:c>
      <x:c r="AD1504" s="145" t="n">
        <x:v>230</x:v>
      </x:c>
      <x:c r="AE1504" s="147" t="str">
        <x:v>Merged across PDFs — Exact/source-linked match</x:v>
      </x:c>
      <x:c r="AF1504" s="147" t="str">
        <x:v>Exact WS RATES.pdf name</x:v>
      </x:c>
      <x:c r="AG1504" s="147" t="str">
        <x:v>Exact WS RATES.pdf category</x:v>
      </x:c>
      <x:c r="AH1504" s="139" t="str">
        <x:v>WS-RATES:42:28</x:v>
      </x:c>
      <x:c r="AI1504" s="146"/>
      <x:c r="AJ1504" s="146"/>
      <x:c r="AK1504" s="146"/>
      <x:c r="AL1504" s="146"/>
      <x:c r="AM1504" s="146"/>
      <x:c r="AN1504" s="147" t="str"/>
    </x:row>
    <x:row r="1505">
      <x:c r="A1505" s="139" t="str">
        <x:v>RS-001504</x:v>
      </x:c>
      <x:c r="B1505" s="147" t="str">
        <x:v>PLASTIC BAT NO 1</x:v>
      </x:c>
      <x:c r="C1505" s="139" t="str">
        <x:v>BAT</x:v>
      </x:c>
      <x:c r="D1505" s="139" t="str">
        <x:v>Both</x:v>
      </x:c>
      <x:c r="E1505" s="147" t="str">
        <x:v>From initial classified workbook</x:v>
      </x:c>
      <x:c r="F1505" s="139" t="str">
        <x:v>Piece</x:v>
      </x:c>
      <x:c r="G1505" s="139"/>
      <x:c r="H1505" s="139" t="str">
        <x:v>Not stated</x:v>
      </x:c>
      <x:c r="I1505" s="139" t="str">
        <x:v>PKR</x:v>
      </x:c>
      <x:c r="J1505" s="140" t="n">
        <x:v>90</x:v>
      </x:c>
      <x:c r="K1505" s="140" t="n">
        <x:v>80</x:v>
      </x:c>
      <x:c r="L1505" s="140" t="n">
        <x:v>90</x:v>
      </x:c>
      <x:c r="M1505" s="140" t="n">
        <x:v>80</x:v>
      </x:c>
      <x:c r="N1505" s="141" t="n">
        <x:f>L1505-M1505</x:f>
        <x:v>10</x:v>
      </x:c>
      <x:c r="O1505" s="142" t="n">
        <x:f>IF(L1505&gt;0,N1505/L1505,"")</x:f>
        <x:v>0.1111111111111111</x:v>
      </x:c>
      <x:c r="P1505" s="142" t="n">
        <x:f>IF(M1505&gt;0,N1505/M1505,"")</x:f>
        <x:v>0.125</x:v>
      </x:c>
      <x:c r="Q1505" s="141" t="n">
        <x:f>ROUND(L1505*(1+'Assumptions'!$B$7)/'Assumptions'!$B$9,0)*'Assumptions'!$B$9</x:f>
        <x:v>100</x:v>
      </x:c>
      <x:c r="R1505" s="141" t="n">
        <x:f>Q1505-M1505</x:f>
        <x:v>20</x:v>
      </x:c>
      <x:c r="S1505" s="143" t="n">
        <x:f>'Assumptions'!$B$8</x:f>
        <x:v>12</x:v>
      </x:c>
      <x:c r="T1505" s="141" t="n">
        <x:f>N1505*S1505</x:f>
        <x:v>120</x:v>
      </x:c>
      <x:c r="U1505" s="139" t="str">
        <x:v>Source Valid</x:v>
      </x:c>
      <x:c r="V1505" s="139" t="str">
        <x:v>High</x:v>
      </x:c>
      <x:c r="W1505" s="147" t="str">
        <x:v>Source wholesale and buying prices retained</x:v>
      </x:c>
      <x:c r="X1505" s="139" t="str">
        <x:v>Ready</x:v>
      </x:c>
      <x:c r="Y1505" s="144" t="b">
        <x:v>1</x:v>
      </x:c>
      <x:c r="Z1505" s="139" t="str">
        <x:v>WS RATES.pdf</x:v>
      </x:c>
      <x:c r="AA1505" s="139" t="n">
        <x:v>42</x:v>
      </x:c>
      <x:c r="AB1505" s="139" t="n">
        <x:v>29</x:v>
      </x:c>
      <x:c r="AC1505" s="139" t="str">
        <x:v>PLASTIC BAT NO 1</x:v>
      </x:c>
      <x:c r="AD1505" s="145" t="n">
        <x:v>90</x:v>
      </x:c>
      <x:c r="AE1505" s="147" t="str">
        <x:v>Merged across PDFs — Exact/source-linked match</x:v>
      </x:c>
      <x:c r="AF1505" s="147" t="str">
        <x:v>Exact WS RATES.pdf name</x:v>
      </x:c>
      <x:c r="AG1505" s="147" t="str">
        <x:v>Exact WS RATES.pdf category</x:v>
      </x:c>
      <x:c r="AH1505" s="139" t="str">
        <x:v>WS-RATES:42:29</x:v>
      </x:c>
      <x:c r="AI1505" s="146"/>
      <x:c r="AJ1505" s="146"/>
      <x:c r="AK1505" s="146"/>
      <x:c r="AL1505" s="146"/>
      <x:c r="AM1505" s="146"/>
      <x:c r="AN1505" s="147" t="str"/>
    </x:row>
    <x:row r="1506">
      <x:c r="A1506" s="139" t="str">
        <x:v>RS-001505</x:v>
      </x:c>
      <x:c r="B1506" s="147" t="str">
        <x:v>ICE CREAM STICK WHITE (L)</x:v>
      </x:c>
      <x:c r="C1506" s="139" t="str">
        <x:v>STICKS</x:v>
      </x:c>
      <x:c r="D1506" s="139" t="str">
        <x:v>Both</x:v>
      </x:c>
      <x:c r="E1506" s="147" t="str">
        <x:v>From initial classified workbook</x:v>
      </x:c>
      <x:c r="F1506" s="139" t="str">
        <x:v>Piece</x:v>
      </x:c>
      <x:c r="G1506" s="139"/>
      <x:c r="H1506" s="139" t="str">
        <x:v>Not stated</x:v>
      </x:c>
      <x:c r="I1506" s="139" t="str">
        <x:v>PKR</x:v>
      </x:c>
      <x:c r="J1506" s="140" t="n">
        <x:v>33</x:v>
      </x:c>
      <x:c r="K1506" s="140" t="n">
        <x:v>22</x:v>
      </x:c>
      <x:c r="L1506" s="140" t="n">
        <x:v>33</x:v>
      </x:c>
      <x:c r="M1506" s="140" t="n">
        <x:v>22</x:v>
      </x:c>
      <x:c r="N1506" s="141" t="n">
        <x:f>L1506-M1506</x:f>
        <x:v>11</x:v>
      </x:c>
      <x:c r="O1506" s="142" t="n">
        <x:f>IF(L1506&gt;0,N1506/L1506,"")</x:f>
        <x:v>0.3333333333333333</x:v>
      </x:c>
      <x:c r="P1506" s="142" t="n">
        <x:f>IF(M1506&gt;0,N1506/M1506,"")</x:f>
        <x:v>0.5</x:v>
      </x:c>
      <x:c r="Q1506" s="141" t="n">
        <x:f>ROUND(L1506*(1+'Assumptions'!$B$7)/'Assumptions'!$B$9,0)*'Assumptions'!$B$9</x:f>
        <x:v>35</x:v>
      </x:c>
      <x:c r="R1506" s="141" t="n">
        <x:f>Q1506-M1506</x:f>
        <x:v>13</x:v>
      </x:c>
      <x:c r="S1506" s="143" t="n">
        <x:f>'Assumptions'!$B$8</x:f>
        <x:v>12</x:v>
      </x:c>
      <x:c r="T1506" s="141" t="n">
        <x:f>N1506*S1506</x:f>
        <x:v>132</x:v>
      </x:c>
      <x:c r="U1506" s="139" t="str">
        <x:v>Source Valid</x:v>
      </x:c>
      <x:c r="V1506" s="139" t="str">
        <x:v>High</x:v>
      </x:c>
      <x:c r="W1506" s="147" t="str">
        <x:v>Source wholesale and buying prices retained</x:v>
      </x:c>
      <x:c r="X1506" s="139" t="str">
        <x:v>Ready</x:v>
      </x:c>
      <x:c r="Y1506" s="144" t="b">
        <x:v>1</x:v>
      </x:c>
      <x:c r="Z1506" s="139" t="str">
        <x:v>WS RATES.pdf</x:v>
      </x:c>
      <x:c r="AA1506" s="139" t="n">
        <x:v>42</x:v>
      </x:c>
      <x:c r="AB1506" s="139" t="n">
        <x:v>30</x:v>
      </x:c>
      <x:c r="AC1506" s="139" t="str">
        <x:v>ICE CREAM STICK WHITE (L)</x:v>
      </x:c>
      <x:c r="AD1506" s="145" t="n">
        <x:v>33</x:v>
      </x:c>
      <x:c r="AE1506" s="147" t="str">
        <x:v>Merged across PDFs — Exact/source-linked match</x:v>
      </x:c>
      <x:c r="AF1506" s="147" t="str">
        <x:v>Exact WS RATES.pdf name</x:v>
      </x:c>
      <x:c r="AG1506" s="147" t="str">
        <x:v>Exact WS RATES.pdf category</x:v>
      </x:c>
      <x:c r="AH1506" s="139" t="str">
        <x:v>WS-RATES:42:30</x:v>
      </x:c>
      <x:c r="AI1506" s="146"/>
      <x:c r="AJ1506" s="146"/>
      <x:c r="AK1506" s="146"/>
      <x:c r="AL1506" s="146"/>
      <x:c r="AM1506" s="146"/>
      <x:c r="AN1506" s="147" t="str"/>
    </x:row>
    <x:row r="1507">
      <x:c r="A1507" s="139" t="str">
        <x:v>RS-001506</x:v>
      </x:c>
      <x:c r="B1507" s="147" t="str">
        <x:v>CANVAS 1.5X2</x:v>
      </x:c>
      <x:c r="C1507" s="139" t="str">
        <x:v>CANVAS BOARD</x:v>
      </x:c>
      <x:c r="D1507" s="139" t="str">
        <x:v>Both</x:v>
      </x:c>
      <x:c r="E1507" s="147" t="str">
        <x:v>From initial classified workbook</x:v>
      </x:c>
      <x:c r="F1507" s="139" t="str">
        <x:v>Piece</x:v>
      </x:c>
      <x:c r="G1507" s="139"/>
      <x:c r="H1507" s="139" t="str">
        <x:v>Not stated</x:v>
      </x:c>
      <x:c r="I1507" s="139" t="str">
        <x:v>PKR</x:v>
      </x:c>
      <x:c r="J1507" s="140" t="n">
        <x:v>180</x:v>
      </x:c>
      <x:c r="K1507" s="140" t="n">
        <x:v>140</x:v>
      </x:c>
      <x:c r="L1507" s="140" t="n">
        <x:v>180</x:v>
      </x:c>
      <x:c r="M1507" s="140" t="n">
        <x:v>140</x:v>
      </x:c>
      <x:c r="N1507" s="141" t="n">
        <x:f>L1507-M1507</x:f>
        <x:v>40</x:v>
      </x:c>
      <x:c r="O1507" s="142" t="n">
        <x:f>IF(L1507&gt;0,N1507/L1507,"")</x:f>
        <x:v>0.2222222222222222</x:v>
      </x:c>
      <x:c r="P1507" s="142" t="n">
        <x:f>IF(M1507&gt;0,N1507/M1507,"")</x:f>
        <x:v>0.2857142857142857</x:v>
      </x:c>
      <x:c r="Q1507" s="141" t="n">
        <x:f>ROUND(L1507*(1+'Assumptions'!$B$7)/'Assumptions'!$B$9,0)*'Assumptions'!$B$9</x:f>
        <x:v>200</x:v>
      </x:c>
      <x:c r="R1507" s="141" t="n">
        <x:f>Q1507-M1507</x:f>
        <x:v>60</x:v>
      </x:c>
      <x:c r="S1507" s="143" t="n">
        <x:f>'Assumptions'!$B$8</x:f>
        <x:v>12</x:v>
      </x:c>
      <x:c r="T1507" s="141" t="n">
        <x:f>N1507*S1507</x:f>
        <x:v>480</x:v>
      </x:c>
      <x:c r="U1507" s="139" t="str">
        <x:v>Source Valid</x:v>
      </x:c>
      <x:c r="V1507" s="139" t="str">
        <x:v>High</x:v>
      </x:c>
      <x:c r="W1507" s="147" t="str">
        <x:v>Source wholesale and buying prices retained</x:v>
      </x:c>
      <x:c r="X1507" s="139" t="str">
        <x:v>Ready</x:v>
      </x:c>
      <x:c r="Y1507" s="144" t="b">
        <x:v>1</x:v>
      </x:c>
      <x:c r="Z1507" s="139" t="str">
        <x:v>WS RATES.pdf</x:v>
      </x:c>
      <x:c r="AA1507" s="139" t="n">
        <x:v>42</x:v>
      </x:c>
      <x:c r="AB1507" s="139" t="n">
        <x:v>31</x:v>
      </x:c>
      <x:c r="AC1507" s="139" t="str">
        <x:v>CANVAS 1.5X2</x:v>
      </x:c>
      <x:c r="AD1507" s="145" t="n">
        <x:v>180</x:v>
      </x:c>
      <x:c r="AE1507" s="147" t="str">
        <x:v>Merged across PDFs — Exact/source-linked match</x:v>
      </x:c>
      <x:c r="AF1507" s="147" t="str">
        <x:v>Exact WS RATES.pdf name</x:v>
      </x:c>
      <x:c r="AG1507" s="147" t="str">
        <x:v>Exact WS RATES.pdf category</x:v>
      </x:c>
      <x:c r="AH1507" s="139" t="str">
        <x:v>WS-RATES:42:31</x:v>
      </x:c>
      <x:c r="AI1507" s="146"/>
      <x:c r="AJ1507" s="146"/>
      <x:c r="AK1507" s="146"/>
      <x:c r="AL1507" s="146"/>
      <x:c r="AM1507" s="146"/>
      <x:c r="AN1507" s="147" t="str"/>
    </x:row>
    <x:row r="1508">
      <x:c r="A1508" s="139" t="str">
        <x:v>RS-001507</x:v>
      </x:c>
      <x:c r="B1508" s="147" t="str">
        <x:v>PLASTIC BAT NO 0</x:v>
      </x:c>
      <x:c r="C1508" s="139" t="str">
        <x:v>BAT</x:v>
      </x:c>
      <x:c r="D1508" s="139" t="str">
        <x:v>Both</x:v>
      </x:c>
      <x:c r="E1508" s="147" t="str">
        <x:v>From initial classified workbook</x:v>
      </x:c>
      <x:c r="F1508" s="139" t="str">
        <x:v>Piece</x:v>
      </x:c>
      <x:c r="G1508" s="139"/>
      <x:c r="H1508" s="139" t="str">
        <x:v>Not stated</x:v>
      </x:c>
      <x:c r="I1508" s="139" t="str">
        <x:v>PKR</x:v>
      </x:c>
      <x:c r="J1508" s="140" t="n">
        <x:v>70</x:v>
      </x:c>
      <x:c r="K1508" s="140" t="n">
        <x:v>60</x:v>
      </x:c>
      <x:c r="L1508" s="140" t="n">
        <x:v>70</x:v>
      </x:c>
      <x:c r="M1508" s="140" t="n">
        <x:v>60</x:v>
      </x:c>
      <x:c r="N1508" s="141" t="n">
        <x:f>L1508-M1508</x:f>
        <x:v>10</x:v>
      </x:c>
      <x:c r="O1508" s="142" t="n">
        <x:f>IF(L1508&gt;0,N1508/L1508,"")</x:f>
        <x:v>0.14285714285714285</x:v>
      </x:c>
      <x:c r="P1508" s="142" t="n">
        <x:f>IF(M1508&gt;0,N1508/M1508,"")</x:f>
        <x:v>0.16666666666666666</x:v>
      </x:c>
      <x:c r="Q1508" s="141" t="n">
        <x:f>ROUND(L1508*(1+'Assumptions'!$B$7)/'Assumptions'!$B$9,0)*'Assumptions'!$B$9</x:f>
        <x:v>75</x:v>
      </x:c>
      <x:c r="R1508" s="141" t="n">
        <x:f>Q1508-M1508</x:f>
        <x:v>15</x:v>
      </x:c>
      <x:c r="S1508" s="143" t="n">
        <x:f>'Assumptions'!$B$8</x:f>
        <x:v>12</x:v>
      </x:c>
      <x:c r="T1508" s="141" t="n">
        <x:f>N1508*S1508</x:f>
        <x:v>120</x:v>
      </x:c>
      <x:c r="U1508" s="139" t="str">
        <x:v>Source Valid</x:v>
      </x:c>
      <x:c r="V1508" s="139" t="str">
        <x:v>High</x:v>
      </x:c>
      <x:c r="W1508" s="147" t="str">
        <x:v>Source wholesale and buying prices retained</x:v>
      </x:c>
      <x:c r="X1508" s="139" t="str">
        <x:v>Ready</x:v>
      </x:c>
      <x:c r="Y1508" s="144" t="b">
        <x:v>1</x:v>
      </x:c>
      <x:c r="Z1508" s="139" t="str">
        <x:v>WS RATES.pdf</x:v>
      </x:c>
      <x:c r="AA1508" s="139" t="n">
        <x:v>42</x:v>
      </x:c>
      <x:c r="AB1508" s="139" t="n">
        <x:v>32</x:v>
      </x:c>
      <x:c r="AC1508" s="139" t="str">
        <x:v>PLASTIC BAT NO 0</x:v>
      </x:c>
      <x:c r="AD1508" s="145" t="n">
        <x:v>70</x:v>
      </x:c>
      <x:c r="AE1508" s="147" t="str">
        <x:v>Merged across PDFs — Exact/source-linked match</x:v>
      </x:c>
      <x:c r="AF1508" s="147" t="str">
        <x:v>Exact WS RATES.pdf name</x:v>
      </x:c>
      <x:c r="AG1508" s="147" t="str">
        <x:v>Exact WS RATES.pdf category</x:v>
      </x:c>
      <x:c r="AH1508" s="139" t="str">
        <x:v>WS-RATES:42:32</x:v>
      </x:c>
      <x:c r="AI1508" s="146"/>
      <x:c r="AJ1508" s="146"/>
      <x:c r="AK1508" s="146"/>
      <x:c r="AL1508" s="146"/>
      <x:c r="AM1508" s="146"/>
      <x:c r="AN1508" s="147" t="str"/>
    </x:row>
    <x:row r="1509">
      <x:c r="A1509" s="139" t="str">
        <x:v>RS-001508</x:v>
      </x:c>
      <x:c r="B1509" s="147" t="str">
        <x:v>CANVAS 1X2</x:v>
      </x:c>
      <x:c r="C1509" s="139" t="str">
        <x:v>CANVAS BOARD</x:v>
      </x:c>
      <x:c r="D1509" s="139" t="str">
        <x:v>Both</x:v>
      </x:c>
      <x:c r="E1509" s="147" t="str">
        <x:v>From initial classified workbook</x:v>
      </x:c>
      <x:c r="F1509" s="139" t="str">
        <x:v>Piece</x:v>
      </x:c>
      <x:c r="G1509" s="139"/>
      <x:c r="H1509" s="139" t="str">
        <x:v>Not stated</x:v>
      </x:c>
      <x:c r="I1509" s="139" t="str">
        <x:v>PKR</x:v>
      </x:c>
      <x:c r="J1509" s="140" t="n">
        <x:v>135</x:v>
      </x:c>
      <x:c r="K1509" s="140" t="n">
        <x:v>110</x:v>
      </x:c>
      <x:c r="L1509" s="140" t="n">
        <x:v>135</x:v>
      </x:c>
      <x:c r="M1509" s="140" t="n">
        <x:v>110</x:v>
      </x:c>
      <x:c r="N1509" s="141" t="n">
        <x:f>L1509-M1509</x:f>
        <x:v>25</x:v>
      </x:c>
      <x:c r="O1509" s="142" t="n">
        <x:f>IF(L1509&gt;0,N1509/L1509,"")</x:f>
        <x:v>0.18518518518518517</x:v>
      </x:c>
      <x:c r="P1509" s="142" t="n">
        <x:f>IF(M1509&gt;0,N1509/M1509,"")</x:f>
        <x:v>0.22727272727272727</x:v>
      </x:c>
      <x:c r="Q1509" s="141" t="n">
        <x:f>ROUND(L1509*(1+'Assumptions'!$B$7)/'Assumptions'!$B$9,0)*'Assumptions'!$B$9</x:f>
        <x:v>150</x:v>
      </x:c>
      <x:c r="R1509" s="141" t="n">
        <x:f>Q1509-M1509</x:f>
        <x:v>40</x:v>
      </x:c>
      <x:c r="S1509" s="143" t="n">
        <x:f>'Assumptions'!$B$8</x:f>
        <x:v>12</x:v>
      </x:c>
      <x:c r="T1509" s="141" t="n">
        <x:f>N1509*S1509</x:f>
        <x:v>300</x:v>
      </x:c>
      <x:c r="U1509" s="139" t="str">
        <x:v>Source Valid</x:v>
      </x:c>
      <x:c r="V1509" s="139" t="str">
        <x:v>High</x:v>
      </x:c>
      <x:c r="W1509" s="147" t="str">
        <x:v>Source wholesale and buying prices retained</x:v>
      </x:c>
      <x:c r="X1509" s="139" t="str">
        <x:v>Ready</x:v>
      </x:c>
      <x:c r="Y1509" s="144" t="b">
        <x:v>1</x:v>
      </x:c>
      <x:c r="Z1509" s="139" t="str">
        <x:v>WS RATES.pdf</x:v>
      </x:c>
      <x:c r="AA1509" s="139" t="n">
        <x:v>42</x:v>
      </x:c>
      <x:c r="AB1509" s="139" t="n">
        <x:v>33</x:v>
      </x:c>
      <x:c r="AC1509" s="139" t="str">
        <x:v>CANVAS 1X2</x:v>
      </x:c>
      <x:c r="AD1509" s="145" t="n">
        <x:v>135</x:v>
      </x:c>
      <x:c r="AE1509" s="147" t="str">
        <x:v>Merged across PDFs — Exact/source-linked match</x:v>
      </x:c>
      <x:c r="AF1509" s="147" t="str">
        <x:v>Exact WS RATES.pdf name</x:v>
      </x:c>
      <x:c r="AG1509" s="147" t="str">
        <x:v>Exact WS RATES.pdf category</x:v>
      </x:c>
      <x:c r="AH1509" s="139" t="str">
        <x:v>WS-RATES:42:33</x:v>
      </x:c>
      <x:c r="AI1509" s="146"/>
      <x:c r="AJ1509" s="146"/>
      <x:c r="AK1509" s="146"/>
      <x:c r="AL1509" s="146"/>
      <x:c r="AM1509" s="146"/>
      <x:c r="AN1509" s="147" t="str"/>
    </x:row>
    <x:row r="1510">
      <x:c r="A1510" s="139" t="str">
        <x:v>RS-001509</x:v>
      </x:c>
      <x:c r="B1510" s="147" t="str">
        <x:v>ICE CREAM STICK WHITE (S)</x:v>
      </x:c>
      <x:c r="C1510" s="139" t="str">
        <x:v>STICKS</x:v>
      </x:c>
      <x:c r="D1510" s="139" t="str">
        <x:v>Both</x:v>
      </x:c>
      <x:c r="E1510" s="147" t="str">
        <x:v>From initial classified workbook</x:v>
      </x:c>
      <x:c r="F1510" s="139" t="str">
        <x:v>Piece</x:v>
      </x:c>
      <x:c r="G1510" s="139"/>
      <x:c r="H1510" s="139" t="str">
        <x:v>Not stated</x:v>
      </x:c>
      <x:c r="I1510" s="139" t="str">
        <x:v>PKR</x:v>
      </x:c>
      <x:c r="J1510" s="140" t="n">
        <x:v>16</x:v>
      </x:c>
      <x:c r="K1510" s="140" t="n">
        <x:v>10</x:v>
      </x:c>
      <x:c r="L1510" s="140" t="n">
        <x:v>16</x:v>
      </x:c>
      <x:c r="M1510" s="140" t="n">
        <x:v>10</x:v>
      </x:c>
      <x:c r="N1510" s="141" t="n">
        <x:f>L1510-M1510</x:f>
        <x:v>6</x:v>
      </x:c>
      <x:c r="O1510" s="142" t="n">
        <x:f>IF(L1510&gt;0,N1510/L1510,"")</x:f>
        <x:v>0.375</x:v>
      </x:c>
      <x:c r="P1510" s="142" t="n">
        <x:f>IF(M1510&gt;0,N1510/M1510,"")</x:f>
        <x:v>0.6</x:v>
      </x:c>
      <x:c r="Q1510" s="141" t="n">
        <x:f>ROUND(L1510*(1+'Assumptions'!$B$7)/'Assumptions'!$B$9,0)*'Assumptions'!$B$9</x:f>
        <x:v>20</x:v>
      </x:c>
      <x:c r="R1510" s="141" t="n">
        <x:f>Q1510-M1510</x:f>
        <x:v>10</x:v>
      </x:c>
      <x:c r="S1510" s="143" t="n">
        <x:f>'Assumptions'!$B$8</x:f>
        <x:v>12</x:v>
      </x:c>
      <x:c r="T1510" s="141" t="n">
        <x:f>N1510*S1510</x:f>
        <x:v>72</x:v>
      </x:c>
      <x:c r="U1510" s="139" t="str">
        <x:v>Source Valid</x:v>
      </x:c>
      <x:c r="V1510" s="139" t="str">
        <x:v>High</x:v>
      </x:c>
      <x:c r="W1510" s="147" t="str">
        <x:v>Source wholesale and buying prices retained</x:v>
      </x:c>
      <x:c r="X1510" s="139" t="str">
        <x:v>Ready</x:v>
      </x:c>
      <x:c r="Y1510" s="144" t="b">
        <x:v>1</x:v>
      </x:c>
      <x:c r="Z1510" s="139" t="str">
        <x:v>WS RATES.pdf</x:v>
      </x:c>
      <x:c r="AA1510" s="139" t="n">
        <x:v>42</x:v>
      </x:c>
      <x:c r="AB1510" s="139" t="n">
        <x:v>34</x:v>
      </x:c>
      <x:c r="AC1510" s="139" t="str">
        <x:v>ICE CREAM STICK WHITE (S)</x:v>
      </x:c>
      <x:c r="AD1510" s="145" t="n">
        <x:v>16</x:v>
      </x:c>
      <x:c r="AE1510" s="147" t="str">
        <x:v>Merged across PDFs — Exact/source-linked match</x:v>
      </x:c>
      <x:c r="AF1510" s="147" t="str">
        <x:v>Exact WS RATES.pdf name</x:v>
      </x:c>
      <x:c r="AG1510" s="147" t="str">
        <x:v>Exact WS RATES.pdf category</x:v>
      </x:c>
      <x:c r="AH1510" s="139" t="str">
        <x:v>WS-RATES:42:34</x:v>
      </x:c>
      <x:c r="AI1510" s="146"/>
      <x:c r="AJ1510" s="146"/>
      <x:c r="AK1510" s="146"/>
      <x:c r="AL1510" s="146"/>
      <x:c r="AM1510" s="146"/>
      <x:c r="AN1510" s="147" t="str"/>
    </x:row>
    <x:row r="1511">
      <x:c r="A1511" s="139" t="str">
        <x:v>RS-001510</x:v>
      </x:c>
      <x:c r="B1511" s="147" t="str">
        <x:v>CANVAS 1X1.5</x:v>
      </x:c>
      <x:c r="C1511" s="139" t="str">
        <x:v>CANVAS BOARD</x:v>
      </x:c>
      <x:c r="D1511" s="139" t="str">
        <x:v>Both</x:v>
      </x:c>
      <x:c r="E1511" s="147" t="str">
        <x:v>From initial classified workbook</x:v>
      </x:c>
      <x:c r="F1511" s="139" t="str">
        <x:v>Piece</x:v>
      </x:c>
      <x:c r="G1511" s="139"/>
      <x:c r="H1511" s="139" t="str">
        <x:v>Not stated</x:v>
      </x:c>
      <x:c r="I1511" s="139" t="str">
        <x:v>PKR</x:v>
      </x:c>
      <x:c r="J1511" s="140" t="n">
        <x:v>110</x:v>
      </x:c>
      <x:c r="K1511" s="140" t="n">
        <x:v>90</x:v>
      </x:c>
      <x:c r="L1511" s="140" t="n">
        <x:v>110</x:v>
      </x:c>
      <x:c r="M1511" s="140" t="n">
        <x:v>90</x:v>
      </x:c>
      <x:c r="N1511" s="141" t="n">
        <x:f>L1511-M1511</x:f>
        <x:v>20</x:v>
      </x:c>
      <x:c r="O1511" s="142" t="n">
        <x:f>IF(L1511&gt;0,N1511/L1511,"")</x:f>
        <x:v>0.18181818181818182</x:v>
      </x:c>
      <x:c r="P1511" s="142" t="n">
        <x:f>IF(M1511&gt;0,N1511/M1511,"")</x:f>
        <x:v>0.2222222222222222</x:v>
      </x:c>
      <x:c r="Q1511" s="141" t="n">
        <x:f>ROUND(L1511*(1+'Assumptions'!$B$7)/'Assumptions'!$B$9,0)*'Assumptions'!$B$9</x:f>
        <x:v>120</x:v>
      </x:c>
      <x:c r="R1511" s="141" t="n">
        <x:f>Q1511-M1511</x:f>
        <x:v>30</x:v>
      </x:c>
      <x:c r="S1511" s="143" t="n">
        <x:f>'Assumptions'!$B$8</x:f>
        <x:v>12</x:v>
      </x:c>
      <x:c r="T1511" s="141" t="n">
        <x:f>N1511*S1511</x:f>
        <x:v>240</x:v>
      </x:c>
      <x:c r="U1511" s="139" t="str">
        <x:v>Source Valid</x:v>
      </x:c>
      <x:c r="V1511" s="139" t="str">
        <x:v>High</x:v>
      </x:c>
      <x:c r="W1511" s="147" t="str">
        <x:v>Source wholesale and buying prices retained</x:v>
      </x:c>
      <x:c r="X1511" s="139" t="str">
        <x:v>Ready</x:v>
      </x:c>
      <x:c r="Y1511" s="144" t="b">
        <x:v>1</x:v>
      </x:c>
      <x:c r="Z1511" s="139" t="str">
        <x:v>WS RATES.pdf</x:v>
      </x:c>
      <x:c r="AA1511" s="139" t="n">
        <x:v>42</x:v>
      </x:c>
      <x:c r="AB1511" s="139" t="n">
        <x:v>35</x:v>
      </x:c>
      <x:c r="AC1511" s="139" t="str">
        <x:v>CANVAS 1X1.5</x:v>
      </x:c>
      <x:c r="AD1511" s="145" t="n">
        <x:v>110</x:v>
      </x:c>
      <x:c r="AE1511" s="147" t="str">
        <x:v>Merged across PDFs — Exact/source-linked match</x:v>
      </x:c>
      <x:c r="AF1511" s="147" t="str">
        <x:v>Exact WS RATES.pdf name</x:v>
      </x:c>
      <x:c r="AG1511" s="147" t="str">
        <x:v>Exact WS RATES.pdf category</x:v>
      </x:c>
      <x:c r="AH1511" s="139" t="str">
        <x:v>WS-RATES:42:35</x:v>
      </x:c>
      <x:c r="AI1511" s="146"/>
      <x:c r="AJ1511" s="146"/>
      <x:c r="AK1511" s="146"/>
      <x:c r="AL1511" s="146"/>
      <x:c r="AM1511" s="146"/>
      <x:c r="AN1511" s="147" t="str"/>
    </x:row>
    <x:row r="1512">
      <x:c r="A1512" s="139" t="str">
        <x:v>RS-001511</x:v>
      </x:c>
      <x:c r="B1512" s="147" t="str">
        <x:v>CANVAS 1X1</x:v>
      </x:c>
      <x:c r="C1512" s="139" t="str">
        <x:v>CANVAS BOARD</x:v>
      </x:c>
      <x:c r="D1512" s="139" t="str">
        <x:v>Both</x:v>
      </x:c>
      <x:c r="E1512" s="147" t="str">
        <x:v>From initial classified workbook</x:v>
      </x:c>
      <x:c r="F1512" s="139" t="str">
        <x:v>Piece</x:v>
      </x:c>
      <x:c r="G1512" s="139"/>
      <x:c r="H1512" s="139" t="str">
        <x:v>Not stated</x:v>
      </x:c>
      <x:c r="I1512" s="139" t="str">
        <x:v>PKR</x:v>
      </x:c>
      <x:c r="J1512" s="140" t="n">
        <x:v>90</x:v>
      </x:c>
      <x:c r="K1512" s="140" t="n">
        <x:v>70</x:v>
      </x:c>
      <x:c r="L1512" s="140" t="n">
        <x:v>90</x:v>
      </x:c>
      <x:c r="M1512" s="140" t="n">
        <x:v>70</x:v>
      </x:c>
      <x:c r="N1512" s="141" t="n">
        <x:f>L1512-M1512</x:f>
        <x:v>20</x:v>
      </x:c>
      <x:c r="O1512" s="142" t="n">
        <x:f>IF(L1512&gt;0,N1512/L1512,"")</x:f>
        <x:v>0.2222222222222222</x:v>
      </x:c>
      <x:c r="P1512" s="142" t="n">
        <x:f>IF(M1512&gt;0,N1512/M1512,"")</x:f>
        <x:v>0.2857142857142857</x:v>
      </x:c>
      <x:c r="Q1512" s="141" t="n">
        <x:f>ROUND(L1512*(1+'Assumptions'!$B$7)/'Assumptions'!$B$9,0)*'Assumptions'!$B$9</x:f>
        <x:v>100</x:v>
      </x:c>
      <x:c r="R1512" s="141" t="n">
        <x:f>Q1512-M1512</x:f>
        <x:v>30</x:v>
      </x:c>
      <x:c r="S1512" s="143" t="n">
        <x:f>'Assumptions'!$B$8</x:f>
        <x:v>12</x:v>
      </x:c>
      <x:c r="T1512" s="141" t="n">
        <x:f>N1512*S1512</x:f>
        <x:v>240</x:v>
      </x:c>
      <x:c r="U1512" s="139" t="str">
        <x:v>Source Valid</x:v>
      </x:c>
      <x:c r="V1512" s="139" t="str">
        <x:v>High</x:v>
      </x:c>
      <x:c r="W1512" s="147" t="str">
        <x:v>Source wholesale and buying prices retained</x:v>
      </x:c>
      <x:c r="X1512" s="139" t="str">
        <x:v>Ready</x:v>
      </x:c>
      <x:c r="Y1512" s="144" t="b">
        <x:v>1</x:v>
      </x:c>
      <x:c r="Z1512" s="139" t="str">
        <x:v>WS RATES.pdf</x:v>
      </x:c>
      <x:c r="AA1512" s="139" t="n">
        <x:v>42</x:v>
      </x:c>
      <x:c r="AB1512" s="139" t="n">
        <x:v>36</x:v>
      </x:c>
      <x:c r="AC1512" s="139" t="str">
        <x:v>CANVAS 1X1</x:v>
      </x:c>
      <x:c r="AD1512" s="145" t="n">
        <x:v>90</x:v>
      </x:c>
      <x:c r="AE1512" s="147" t="str">
        <x:v>Merged across PDFs — Exact/source-linked match</x:v>
      </x:c>
      <x:c r="AF1512" s="147" t="str">
        <x:v>Exact WS RATES.pdf name</x:v>
      </x:c>
      <x:c r="AG1512" s="147" t="str">
        <x:v>Exact WS RATES.pdf category</x:v>
      </x:c>
      <x:c r="AH1512" s="139" t="str">
        <x:v>WS-RATES:42:36</x:v>
      </x:c>
      <x:c r="AI1512" s="146"/>
      <x:c r="AJ1512" s="146"/>
      <x:c r="AK1512" s="146"/>
      <x:c r="AL1512" s="146"/>
      <x:c r="AM1512" s="146"/>
      <x:c r="AN1512" s="147" t="str"/>
    </x:row>
    <x:row r="1513">
      <x:c r="A1513" s="139" t="str">
        <x:v>RS-001512</x:v>
      </x:c>
      <x:c r="B1513" s="147" t="str">
        <x:v>SLATE PAK ITEHAD</x:v>
      </x:c>
      <x:c r="C1513" s="139" t="str">
        <x:v>CHINA</x:v>
      </x:c>
      <x:c r="D1513" s="139" t="str">
        <x:v>Both</x:v>
      </x:c>
      <x:c r="E1513" s="147" t="str">
        <x:v>From initial classified workbook</x:v>
      </x:c>
      <x:c r="F1513" s="139" t="str">
        <x:v>Piece</x:v>
      </x:c>
      <x:c r="G1513" s="139"/>
      <x:c r="H1513" s="139" t="str">
        <x:v>Not stated</x:v>
      </x:c>
      <x:c r="I1513" s="139" t="str">
        <x:v>PKR</x:v>
      </x:c>
      <x:c r="J1513" s="140" t="n">
        <x:v>120</x:v>
      </x:c>
      <x:c r="K1513" s="140" t="n">
        <x:v>110</x:v>
      </x:c>
      <x:c r="L1513" s="140" t="n">
        <x:v>120</x:v>
      </x:c>
      <x:c r="M1513" s="140" t="n">
        <x:v>110</x:v>
      </x:c>
      <x:c r="N1513" s="141" t="n">
        <x:f>L1513-M1513</x:f>
        <x:v>10</x:v>
      </x:c>
      <x:c r="O1513" s="142" t="n">
        <x:f>IF(L1513&gt;0,N1513/L1513,"")</x:f>
        <x:v>0.08333333333333333</x:v>
      </x:c>
      <x:c r="P1513" s="142" t="n">
        <x:f>IF(M1513&gt;0,N1513/M1513,"")</x:f>
        <x:v>0.09090909090909091</x:v>
      </x:c>
      <x:c r="Q1513" s="141" t="n">
        <x:f>ROUND(L1513*(1+'Assumptions'!$B$7)/'Assumptions'!$B$9,0)*'Assumptions'!$B$9</x:f>
        <x:v>130</x:v>
      </x:c>
      <x:c r="R1513" s="141" t="n">
        <x:f>Q1513-M1513</x:f>
        <x:v>20</x:v>
      </x:c>
      <x:c r="S1513" s="143" t="n">
        <x:f>'Assumptions'!$B$8</x:f>
        <x:v>12</x:v>
      </x:c>
      <x:c r="T1513" s="141" t="n">
        <x:f>N1513*S1513</x:f>
        <x:v>120</x:v>
      </x:c>
      <x:c r="U1513" s="139" t="str">
        <x:v>Source Valid</x:v>
      </x:c>
      <x:c r="V1513" s="139" t="str">
        <x:v>High</x:v>
      </x:c>
      <x:c r="W1513" s="147" t="str">
        <x:v>Source wholesale and buying prices retained</x:v>
      </x:c>
      <x:c r="X1513" s="139" t="str">
        <x:v>Ready</x:v>
      </x:c>
      <x:c r="Y1513" s="144" t="b">
        <x:v>1</x:v>
      </x:c>
      <x:c r="Z1513" s="139" t="str">
        <x:v>WS RATES.pdf</x:v>
      </x:c>
      <x:c r="AA1513" s="139" t="n">
        <x:v>42</x:v>
      </x:c>
      <x:c r="AB1513" s="139" t="n">
        <x:v>37</x:v>
      </x:c>
      <x:c r="AC1513" s="139" t="str">
        <x:v>SLATE PAK ITEHAD</x:v>
      </x:c>
      <x:c r="AD1513" s="145" t="n">
        <x:v>120</x:v>
      </x:c>
      <x:c r="AE1513" s="147" t="str">
        <x:v>Merged across PDFs — Exact/source-linked match</x:v>
      </x:c>
      <x:c r="AF1513" s="147" t="str">
        <x:v>Exact WS RATES.pdf name</x:v>
      </x:c>
      <x:c r="AG1513" s="147" t="str">
        <x:v>Exact WS RATES.pdf category</x:v>
      </x:c>
      <x:c r="AH1513" s="139" t="str">
        <x:v>WS-RATES:42:37</x:v>
      </x:c>
      <x:c r="AI1513" s="146"/>
      <x:c r="AJ1513" s="146"/>
      <x:c r="AK1513" s="146"/>
      <x:c r="AL1513" s="146"/>
      <x:c r="AM1513" s="146"/>
      <x:c r="AN1513" s="147" t="str"/>
    </x:row>
    <x:row r="1514">
      <x:c r="A1514" s="139" t="str">
        <x:v>RS-001513</x:v>
      </x:c>
      <x:c r="B1514" s="147" t="str">
        <x:v>PLASTIC BALL NO 85</x:v>
      </x:c>
      <x:c r="C1514" s="139" t="str">
        <x:v>BALL</x:v>
      </x:c>
      <x:c r="D1514" s="139" t="str">
        <x:v>Both</x:v>
      </x:c>
      <x:c r="E1514" s="147" t="str">
        <x:v>From initial classified workbook</x:v>
      </x:c>
      <x:c r="F1514" s="139" t="str">
        <x:v>Piece</x:v>
      </x:c>
      <x:c r="G1514" s="139"/>
      <x:c r="H1514" s="139" t="str">
        <x:v>Not stated</x:v>
      </x:c>
      <x:c r="I1514" s="139" t="str">
        <x:v>PKR</x:v>
      </x:c>
      <x:c r="J1514" s="140" t="n">
        <x:v>85</x:v>
      </x:c>
      <x:c r="K1514" s="140" t="n">
        <x:v>75</x:v>
      </x:c>
      <x:c r="L1514" s="140" t="n">
        <x:v>85</x:v>
      </x:c>
      <x:c r="M1514" s="140" t="n">
        <x:v>75</x:v>
      </x:c>
      <x:c r="N1514" s="141" t="n">
        <x:f>L1514-M1514</x:f>
        <x:v>10</x:v>
      </x:c>
      <x:c r="O1514" s="142" t="n">
        <x:f>IF(L1514&gt;0,N1514/L1514,"")</x:f>
        <x:v>0.11764705882352941</x:v>
      </x:c>
      <x:c r="P1514" s="142" t="n">
        <x:f>IF(M1514&gt;0,N1514/M1514,"")</x:f>
        <x:v>0.13333333333333333</x:v>
      </x:c>
      <x:c r="Q1514" s="141" t="n">
        <x:f>ROUND(L1514*(1+'Assumptions'!$B$7)/'Assumptions'!$B$9,0)*'Assumptions'!$B$9</x:f>
        <x:v>95</x:v>
      </x:c>
      <x:c r="R1514" s="141" t="n">
        <x:f>Q1514-M1514</x:f>
        <x:v>20</x:v>
      </x:c>
      <x:c r="S1514" s="143" t="n">
        <x:f>'Assumptions'!$B$8</x:f>
        <x:v>12</x:v>
      </x:c>
      <x:c r="T1514" s="141" t="n">
        <x:f>N1514*S1514</x:f>
        <x:v>120</x:v>
      </x:c>
      <x:c r="U1514" s="139" t="str">
        <x:v>Source Valid</x:v>
      </x:c>
      <x:c r="V1514" s="139" t="str">
        <x:v>High</x:v>
      </x:c>
      <x:c r="W1514" s="147" t="str">
        <x:v>Source wholesale and buying prices retained</x:v>
      </x:c>
      <x:c r="X1514" s="139" t="str">
        <x:v>Ready</x:v>
      </x:c>
      <x:c r="Y1514" s="144" t="b">
        <x:v>1</x:v>
      </x:c>
      <x:c r="Z1514" s="139" t="str">
        <x:v>WS RATES.pdf</x:v>
      </x:c>
      <x:c r="AA1514" s="139" t="n">
        <x:v>43</x:v>
      </x:c>
      <x:c r="AB1514" s="139" t="n">
        <x:v>2</x:v>
      </x:c>
      <x:c r="AC1514" s="139" t="str">
        <x:v>PLASTIC BALL NO 85</x:v>
      </x:c>
      <x:c r="AD1514" s="145" t="n">
        <x:v>85</x:v>
      </x:c>
      <x:c r="AE1514" s="147" t="str">
        <x:v>Merged across PDFs — Exact/source-linked match</x:v>
      </x:c>
      <x:c r="AF1514" s="147" t="str">
        <x:v>Exact WS RATES.pdf name</x:v>
      </x:c>
      <x:c r="AG1514" s="147" t="str">
        <x:v>Exact WS RATES.pdf category</x:v>
      </x:c>
      <x:c r="AH1514" s="139" t="str">
        <x:v>WS-RATES:43:2</x:v>
      </x:c>
      <x:c r="AI1514" s="146"/>
      <x:c r="AJ1514" s="146"/>
      <x:c r="AK1514" s="146"/>
      <x:c r="AL1514" s="146"/>
      <x:c r="AM1514" s="146"/>
      <x:c r="AN1514" s="147" t="str"/>
    </x:row>
    <x:row r="1515">
      <x:c r="A1515" s="139" t="str">
        <x:v>RS-001514</x:v>
      </x:c>
      <x:c r="B1515" s="147" t="str">
        <x:v>CANVAS 10X10</x:v>
      </x:c>
      <x:c r="C1515" s="139" t="str">
        <x:v>CANVAS BOARD</x:v>
      </x:c>
      <x:c r="D1515" s="139" t="str">
        <x:v>Both</x:v>
      </x:c>
      <x:c r="E1515" s="147" t="str">
        <x:v>From initial classified workbook</x:v>
      </x:c>
      <x:c r="F1515" s="139" t="str">
        <x:v>Piece</x:v>
      </x:c>
      <x:c r="G1515" s="139"/>
      <x:c r="H1515" s="139" t="str">
        <x:v>Not stated</x:v>
      </x:c>
      <x:c r="I1515" s="139" t="str">
        <x:v>PKR</x:v>
      </x:c>
      <x:c r="J1515" s="140" t="n">
        <x:v>80</x:v>
      </x:c>
      <x:c r="K1515" s="140" t="n">
        <x:v>65</x:v>
      </x:c>
      <x:c r="L1515" s="140" t="n">
        <x:v>80</x:v>
      </x:c>
      <x:c r="M1515" s="140" t="n">
        <x:v>65</x:v>
      </x:c>
      <x:c r="N1515" s="141" t="n">
        <x:f>L1515-M1515</x:f>
        <x:v>15</x:v>
      </x:c>
      <x:c r="O1515" s="142" t="n">
        <x:f>IF(L1515&gt;0,N1515/L1515,"")</x:f>
        <x:v>0.1875</x:v>
      </x:c>
      <x:c r="P1515" s="142" t="n">
        <x:f>IF(M1515&gt;0,N1515/M1515,"")</x:f>
        <x:v>0.23076923076923078</x:v>
      </x:c>
      <x:c r="Q1515" s="141" t="n">
        <x:f>ROUND(L1515*(1+'Assumptions'!$B$7)/'Assumptions'!$B$9,0)*'Assumptions'!$B$9</x:f>
        <x:v>90</x:v>
      </x:c>
      <x:c r="R1515" s="141" t="n">
        <x:f>Q1515-M1515</x:f>
        <x:v>25</x:v>
      </x:c>
      <x:c r="S1515" s="143" t="n">
        <x:f>'Assumptions'!$B$8</x:f>
        <x:v>12</x:v>
      </x:c>
      <x:c r="T1515" s="141" t="n">
        <x:f>N1515*S1515</x:f>
        <x:v>180</x:v>
      </x:c>
      <x:c r="U1515" s="139" t="str">
        <x:v>Source Valid</x:v>
      </x:c>
      <x:c r="V1515" s="139" t="str">
        <x:v>High</x:v>
      </x:c>
      <x:c r="W1515" s="147" t="str">
        <x:v>Source wholesale and buying prices retained</x:v>
      </x:c>
      <x:c r="X1515" s="139" t="str">
        <x:v>Ready</x:v>
      </x:c>
      <x:c r="Y1515" s="144" t="b">
        <x:v>1</x:v>
      </x:c>
      <x:c r="Z1515" s="139" t="str">
        <x:v>WS RATES.pdf</x:v>
      </x:c>
      <x:c r="AA1515" s="139" t="n">
        <x:v>43</x:v>
      </x:c>
      <x:c r="AB1515" s="139" t="n">
        <x:v>3</x:v>
      </x:c>
      <x:c r="AC1515" s="139" t="str">
        <x:v>CANVAS 10X10</x:v>
      </x:c>
      <x:c r="AD1515" s="145" t="n">
        <x:v>80</x:v>
      </x:c>
      <x:c r="AE1515" s="147" t="str">
        <x:v>Merged across PDFs — Exact/source-linked match</x:v>
      </x:c>
      <x:c r="AF1515" s="147" t="str">
        <x:v>Exact WS RATES.pdf name</x:v>
      </x:c>
      <x:c r="AG1515" s="147" t="str">
        <x:v>Exact WS RATES.pdf category</x:v>
      </x:c>
      <x:c r="AH1515" s="139" t="str">
        <x:v>WS-RATES:43:3</x:v>
      </x:c>
      <x:c r="AI1515" s="146"/>
      <x:c r="AJ1515" s="146"/>
      <x:c r="AK1515" s="146"/>
      <x:c r="AL1515" s="146"/>
      <x:c r="AM1515" s="146"/>
      <x:c r="AN1515" s="147" t="str"/>
    </x:row>
    <x:row r="1516">
      <x:c r="A1516" s="139" t="str">
        <x:v>RS-001515</x:v>
      </x:c>
      <x:c r="B1516" s="147" t="str">
        <x:v>CANVAS 8X8</x:v>
      </x:c>
      <x:c r="C1516" s="139" t="str">
        <x:v>CANVAS BOARD</x:v>
      </x:c>
      <x:c r="D1516" s="139" t="str">
        <x:v>Both</x:v>
      </x:c>
      <x:c r="E1516" s="147" t="str">
        <x:v>From initial classified workbook</x:v>
      </x:c>
      <x:c r="F1516" s="139" t="str">
        <x:v>Piece</x:v>
      </x:c>
      <x:c r="G1516" s="139"/>
      <x:c r="H1516" s="139" t="str">
        <x:v>Not stated</x:v>
      </x:c>
      <x:c r="I1516" s="139" t="str">
        <x:v>PKR</x:v>
      </x:c>
      <x:c r="J1516" s="140" t="n">
        <x:v>75</x:v>
      </x:c>
      <x:c r="K1516" s="140" t="n">
        <x:v>55</x:v>
      </x:c>
      <x:c r="L1516" s="140" t="n">
        <x:v>75</x:v>
      </x:c>
      <x:c r="M1516" s="140" t="n">
        <x:v>55</x:v>
      </x:c>
      <x:c r="N1516" s="141" t="n">
        <x:f>L1516-M1516</x:f>
        <x:v>20</x:v>
      </x:c>
      <x:c r="O1516" s="142" t="n">
        <x:f>IF(L1516&gt;0,N1516/L1516,"")</x:f>
        <x:v>0.26666666666666666</x:v>
      </x:c>
      <x:c r="P1516" s="142" t="n">
        <x:f>IF(M1516&gt;0,N1516/M1516,"")</x:f>
        <x:v>0.36363636363636365</x:v>
      </x:c>
      <x:c r="Q1516" s="141" t="n">
        <x:f>ROUND(L1516*(1+'Assumptions'!$B$7)/'Assumptions'!$B$9,0)*'Assumptions'!$B$9</x:f>
        <x:v>85</x:v>
      </x:c>
      <x:c r="R1516" s="141" t="n">
        <x:f>Q1516-M1516</x:f>
        <x:v>30</x:v>
      </x:c>
      <x:c r="S1516" s="143" t="n">
        <x:f>'Assumptions'!$B$8</x:f>
        <x:v>12</x:v>
      </x:c>
      <x:c r="T1516" s="141" t="n">
        <x:f>N1516*S1516</x:f>
        <x:v>240</x:v>
      </x:c>
      <x:c r="U1516" s="139" t="str">
        <x:v>Source Valid</x:v>
      </x:c>
      <x:c r="V1516" s="139" t="str">
        <x:v>High</x:v>
      </x:c>
      <x:c r="W1516" s="147" t="str">
        <x:v>Source wholesale and buying prices retained</x:v>
      </x:c>
      <x:c r="X1516" s="139" t="str">
        <x:v>Ready</x:v>
      </x:c>
      <x:c r="Y1516" s="144" t="b">
        <x:v>1</x:v>
      </x:c>
      <x:c r="Z1516" s="139" t="str">
        <x:v>WS RATES.pdf</x:v>
      </x:c>
      <x:c r="AA1516" s="139" t="n">
        <x:v>43</x:v>
      </x:c>
      <x:c r="AB1516" s="139" t="n">
        <x:v>4</x:v>
      </x:c>
      <x:c r="AC1516" s="139" t="str">
        <x:v>CANVAS 8X8</x:v>
      </x:c>
      <x:c r="AD1516" s="145" t="n">
        <x:v>75</x:v>
      </x:c>
      <x:c r="AE1516" s="147" t="str">
        <x:v>Merged across PDFs — Exact/source-linked match</x:v>
      </x:c>
      <x:c r="AF1516" s="147" t="str">
        <x:v>Exact WS RATES.pdf name</x:v>
      </x:c>
      <x:c r="AG1516" s="147" t="str">
        <x:v>Exact WS RATES.pdf category</x:v>
      </x:c>
      <x:c r="AH1516" s="139" t="str">
        <x:v>WS-RATES:43:4</x:v>
      </x:c>
      <x:c r="AI1516" s="146"/>
      <x:c r="AJ1516" s="146"/>
      <x:c r="AK1516" s="146"/>
      <x:c r="AL1516" s="146"/>
      <x:c r="AM1516" s="146"/>
      <x:c r="AN1516" s="147" t="str"/>
    </x:row>
    <x:row r="1517">
      <x:c r="A1517" s="139" t="str">
        <x:v>RS-001516</x:v>
      </x:c>
      <x:c r="B1517" s="147" t="str">
        <x:v>PLASTIC BALL NO 80</x:v>
      </x:c>
      <x:c r="C1517" s="139" t="str">
        <x:v>BALL</x:v>
      </x:c>
      <x:c r="D1517" s="139" t="str">
        <x:v>Both</x:v>
      </x:c>
      <x:c r="E1517" s="147" t="str">
        <x:v>From initial classified workbook</x:v>
      </x:c>
      <x:c r="F1517" s="139" t="str">
        <x:v>Piece</x:v>
      </x:c>
      <x:c r="G1517" s="139"/>
      <x:c r="H1517" s="139" t="str">
        <x:v>Not stated</x:v>
      </x:c>
      <x:c r="I1517" s="139" t="str">
        <x:v>PKR</x:v>
      </x:c>
      <x:c r="J1517" s="140" t="n">
        <x:v>80</x:v>
      </x:c>
      <x:c r="K1517" s="140" t="n">
        <x:v>70</x:v>
      </x:c>
      <x:c r="L1517" s="140" t="n">
        <x:v>80</x:v>
      </x:c>
      <x:c r="M1517" s="140" t="n">
        <x:v>70</x:v>
      </x:c>
      <x:c r="N1517" s="141" t="n">
        <x:f>L1517-M1517</x:f>
        <x:v>10</x:v>
      </x:c>
      <x:c r="O1517" s="142" t="n">
        <x:f>IF(L1517&gt;0,N1517/L1517,"")</x:f>
        <x:v>0.125</x:v>
      </x:c>
      <x:c r="P1517" s="142" t="n">
        <x:f>IF(M1517&gt;0,N1517/M1517,"")</x:f>
        <x:v>0.14285714285714285</x:v>
      </x:c>
      <x:c r="Q1517" s="141" t="n">
        <x:f>ROUND(L1517*(1+'Assumptions'!$B$7)/'Assumptions'!$B$9,0)*'Assumptions'!$B$9</x:f>
        <x:v>90</x:v>
      </x:c>
      <x:c r="R1517" s="141" t="n">
        <x:f>Q1517-M1517</x:f>
        <x:v>20</x:v>
      </x:c>
      <x:c r="S1517" s="143" t="n">
        <x:f>'Assumptions'!$B$8</x:f>
        <x:v>12</x:v>
      </x:c>
      <x:c r="T1517" s="141" t="n">
        <x:f>N1517*S1517</x:f>
        <x:v>120</x:v>
      </x:c>
      <x:c r="U1517" s="139" t="str">
        <x:v>Source Valid</x:v>
      </x:c>
      <x:c r="V1517" s="139" t="str">
        <x:v>High</x:v>
      </x:c>
      <x:c r="W1517" s="147" t="str">
        <x:v>Source wholesale and buying prices retained</x:v>
      </x:c>
      <x:c r="X1517" s="139" t="str">
        <x:v>Ready</x:v>
      </x:c>
      <x:c r="Y1517" s="144" t="b">
        <x:v>1</x:v>
      </x:c>
      <x:c r="Z1517" s="139" t="str">
        <x:v>WS RATES.pdf</x:v>
      </x:c>
      <x:c r="AA1517" s="139" t="n">
        <x:v>43</x:v>
      </x:c>
      <x:c r="AB1517" s="139" t="n">
        <x:v>5</x:v>
      </x:c>
      <x:c r="AC1517" s="139" t="str">
        <x:v>PLASTIC BALL NO 80</x:v>
      </x:c>
      <x:c r="AD1517" s="145" t="n">
        <x:v>80</x:v>
      </x:c>
      <x:c r="AE1517" s="147" t="str">
        <x:v>Merged across PDFs — Exact/source-linked match</x:v>
      </x:c>
      <x:c r="AF1517" s="147" t="str">
        <x:v>Exact WS RATES.pdf name</x:v>
      </x:c>
      <x:c r="AG1517" s="147" t="str">
        <x:v>Exact WS RATES.pdf category</x:v>
      </x:c>
      <x:c r="AH1517" s="139" t="str">
        <x:v>WS-RATES:43:5</x:v>
      </x:c>
      <x:c r="AI1517" s="146"/>
      <x:c r="AJ1517" s="146"/>
      <x:c r="AK1517" s="146"/>
      <x:c r="AL1517" s="146"/>
      <x:c r="AM1517" s="146"/>
      <x:c r="AN1517" s="147" t="str"/>
    </x:row>
    <x:row r="1518">
      <x:c r="A1518" s="139" t="str">
        <x:v>RS-001517</x:v>
      </x:c>
      <x:c r="B1518" s="147" t="str">
        <x:v>SLATE NAFEES</x:v>
      </x:c>
      <x:c r="C1518" s="139" t="str">
        <x:v>CHINA</x:v>
      </x:c>
      <x:c r="D1518" s="139" t="str">
        <x:v>Both</x:v>
      </x:c>
      <x:c r="E1518" s="147" t="str">
        <x:v>From initial classified workbook</x:v>
      </x:c>
      <x:c r="F1518" s="139" t="str">
        <x:v>Piece</x:v>
      </x:c>
      <x:c r="G1518" s="139"/>
      <x:c r="H1518" s="139" t="str">
        <x:v>Not stated</x:v>
      </x:c>
      <x:c r="I1518" s="139" t="str">
        <x:v>PKR</x:v>
      </x:c>
      <x:c r="J1518" s="140" t="n">
        <x:v>75</x:v>
      </x:c>
      <x:c r="K1518" s="140" t="n">
        <x:v>63</x:v>
      </x:c>
      <x:c r="L1518" s="140" t="n">
        <x:v>75</x:v>
      </x:c>
      <x:c r="M1518" s="140" t="n">
        <x:v>63</x:v>
      </x:c>
      <x:c r="N1518" s="141" t="n">
        <x:f>L1518-M1518</x:f>
        <x:v>12</x:v>
      </x:c>
      <x:c r="O1518" s="142" t="n">
        <x:f>IF(L1518&gt;0,N1518/L1518,"")</x:f>
        <x:v>0.16</x:v>
      </x:c>
      <x:c r="P1518" s="142" t="n">
        <x:f>IF(M1518&gt;0,N1518/M1518,"")</x:f>
        <x:v>0.19047619047619047</x:v>
      </x:c>
      <x:c r="Q1518" s="141" t="n">
        <x:f>ROUND(L1518*(1+'Assumptions'!$B$7)/'Assumptions'!$B$9,0)*'Assumptions'!$B$9</x:f>
        <x:v>85</x:v>
      </x:c>
      <x:c r="R1518" s="141" t="n">
        <x:f>Q1518-M1518</x:f>
        <x:v>22</x:v>
      </x:c>
      <x:c r="S1518" s="143" t="n">
        <x:f>'Assumptions'!$B$8</x:f>
        <x:v>12</x:v>
      </x:c>
      <x:c r="T1518" s="141" t="n">
        <x:f>N1518*S1518</x:f>
        <x:v>144</x:v>
      </x:c>
      <x:c r="U1518" s="139" t="str">
        <x:v>Source Valid</x:v>
      </x:c>
      <x:c r="V1518" s="139" t="str">
        <x:v>High</x:v>
      </x:c>
      <x:c r="W1518" s="147" t="str">
        <x:v>Source wholesale and buying prices retained</x:v>
      </x:c>
      <x:c r="X1518" s="139" t="str">
        <x:v>Ready</x:v>
      </x:c>
      <x:c r="Y1518" s="144" t="b">
        <x:v>1</x:v>
      </x:c>
      <x:c r="Z1518" s="139" t="str">
        <x:v>WS RATES.pdf</x:v>
      </x:c>
      <x:c r="AA1518" s="139" t="n">
        <x:v>43</x:v>
      </x:c>
      <x:c r="AB1518" s="139" t="n">
        <x:v>6</x:v>
      </x:c>
      <x:c r="AC1518" s="139" t="str">
        <x:v>SLATE NAFEES</x:v>
      </x:c>
      <x:c r="AD1518" s="145" t="n">
        <x:v>75</x:v>
      </x:c>
      <x:c r="AE1518" s="147" t="str">
        <x:v>Merged across PDFs — Exact/source-linked match</x:v>
      </x:c>
      <x:c r="AF1518" s="147" t="str">
        <x:v>Exact WS RATES.pdf name</x:v>
      </x:c>
      <x:c r="AG1518" s="147" t="str">
        <x:v>Exact WS RATES.pdf category</x:v>
      </x:c>
      <x:c r="AH1518" s="139" t="str">
        <x:v>WS-RATES:43:6</x:v>
      </x:c>
      <x:c r="AI1518" s="146"/>
      <x:c r="AJ1518" s="146"/>
      <x:c r="AK1518" s="146"/>
      <x:c r="AL1518" s="146"/>
      <x:c r="AM1518" s="146"/>
      <x:c r="AN1518" s="147" t="str"/>
    </x:row>
    <x:row r="1519">
      <x:c r="A1519" s="139" t="str">
        <x:v>RS-001518</x:v>
      </x:c>
      <x:c r="B1519" s="147" t="str">
        <x:v>CANVAS 6X6</x:v>
      </x:c>
      <x:c r="C1519" s="139" t="str">
        <x:v>CANVAS BOARD</x:v>
      </x:c>
      <x:c r="D1519" s="139" t="str">
        <x:v>Both</x:v>
      </x:c>
      <x:c r="E1519" s="147" t="str">
        <x:v>From initial classified workbook</x:v>
      </x:c>
      <x:c r="F1519" s="139" t="str">
        <x:v>Piece</x:v>
      </x:c>
      <x:c r="G1519" s="139"/>
      <x:c r="H1519" s="139" t="str">
        <x:v>Not stated</x:v>
      </x:c>
      <x:c r="I1519" s="139" t="str">
        <x:v>PKR</x:v>
      </x:c>
      <x:c r="J1519" s="140" t="n">
        <x:v>60</x:v>
      </x:c>
      <x:c r="K1519" s="140" t="n">
        <x:v>50</x:v>
      </x:c>
      <x:c r="L1519" s="140" t="n">
        <x:v>60</x:v>
      </x:c>
      <x:c r="M1519" s="140" t="n">
        <x:v>50</x:v>
      </x:c>
      <x:c r="N1519" s="141" t="n">
        <x:f>L1519-M1519</x:f>
        <x:v>10</x:v>
      </x:c>
      <x:c r="O1519" s="142" t="n">
        <x:f>IF(L1519&gt;0,N1519/L1519,"")</x:f>
        <x:v>0.16666666666666666</x:v>
      </x:c>
      <x:c r="P1519" s="142" t="n">
        <x:f>IF(M1519&gt;0,N1519/M1519,"")</x:f>
        <x:v>0.2</x:v>
      </x:c>
      <x:c r="Q1519" s="141" t="n">
        <x:f>ROUND(L1519*(1+'Assumptions'!$B$7)/'Assumptions'!$B$9,0)*'Assumptions'!$B$9</x:f>
        <x:v>65</x:v>
      </x:c>
      <x:c r="R1519" s="141" t="n">
        <x:f>Q1519-M1519</x:f>
        <x:v>15</x:v>
      </x:c>
      <x:c r="S1519" s="143" t="n">
        <x:f>'Assumptions'!$B$8</x:f>
        <x:v>12</x:v>
      </x:c>
      <x:c r="T1519" s="141" t="n">
        <x:f>N1519*S1519</x:f>
        <x:v>120</x:v>
      </x:c>
      <x:c r="U1519" s="139" t="str">
        <x:v>Source Valid</x:v>
      </x:c>
      <x:c r="V1519" s="139" t="str">
        <x:v>High</x:v>
      </x:c>
      <x:c r="W1519" s="147" t="str">
        <x:v>Source wholesale and buying prices retained</x:v>
      </x:c>
      <x:c r="X1519" s="139" t="str">
        <x:v>Ready</x:v>
      </x:c>
      <x:c r="Y1519" s="144" t="b">
        <x:v>1</x:v>
      </x:c>
      <x:c r="Z1519" s="139" t="str">
        <x:v>WS RATES.pdf</x:v>
      </x:c>
      <x:c r="AA1519" s="139" t="n">
        <x:v>43</x:v>
      </x:c>
      <x:c r="AB1519" s="139" t="n">
        <x:v>7</x:v>
      </x:c>
      <x:c r="AC1519" s="139" t="str">
        <x:v>CANVAS 6X6</x:v>
      </x:c>
      <x:c r="AD1519" s="145" t="n">
        <x:v>60</x:v>
      </x:c>
      <x:c r="AE1519" s="147" t="str">
        <x:v>Merged across PDFs — Exact/source-linked match</x:v>
      </x:c>
      <x:c r="AF1519" s="147" t="str">
        <x:v>Exact WS RATES.pdf name</x:v>
      </x:c>
      <x:c r="AG1519" s="147" t="str">
        <x:v>Exact WS RATES.pdf category</x:v>
      </x:c>
      <x:c r="AH1519" s="139" t="str">
        <x:v>WS-RATES:43:7</x:v>
      </x:c>
      <x:c r="AI1519" s="146"/>
      <x:c r="AJ1519" s="146"/>
      <x:c r="AK1519" s="146"/>
      <x:c r="AL1519" s="146"/>
      <x:c r="AM1519" s="146"/>
      <x:c r="AN1519" s="147" t="str"/>
    </x:row>
    <x:row r="1520">
      <x:c r="A1520" s="139" t="str">
        <x:v>RS-001519</x:v>
      </x:c>
      <x:c r="B1520" s="147" t="str">
        <x:v>PLASTIC BALL DORI</x:v>
      </x:c>
      <x:c r="C1520" s="139" t="str">
        <x:v>BALL</x:v>
      </x:c>
      <x:c r="D1520" s="139" t="str">
        <x:v>Both</x:v>
      </x:c>
      <x:c r="E1520" s="147" t="str">
        <x:v>From initial classified workbook</x:v>
      </x:c>
      <x:c r="F1520" s="139" t="str">
        <x:v>Piece</x:v>
      </x:c>
      <x:c r="G1520" s="139"/>
      <x:c r="H1520" s="139" t="str">
        <x:v>Not stated</x:v>
      </x:c>
      <x:c r="I1520" s="139" t="str">
        <x:v>PKR</x:v>
      </x:c>
      <x:c r="J1520" s="140" t="n">
        <x:v>135</x:v>
      </x:c>
      <x:c r="K1520" s="140" t="n">
        <x:v>118</x:v>
      </x:c>
      <x:c r="L1520" s="140" t="n">
        <x:v>135</x:v>
      </x:c>
      <x:c r="M1520" s="140" t="n">
        <x:v>118</x:v>
      </x:c>
      <x:c r="N1520" s="141" t="n">
        <x:f>L1520-M1520</x:f>
        <x:v>17</x:v>
      </x:c>
      <x:c r="O1520" s="142" t="n">
        <x:f>IF(L1520&gt;0,N1520/L1520,"")</x:f>
        <x:v>0.1259259259259259</x:v>
      </x:c>
      <x:c r="P1520" s="142" t="n">
        <x:f>IF(M1520&gt;0,N1520/M1520,"")</x:f>
        <x:v>0.1440677966101695</x:v>
      </x:c>
      <x:c r="Q1520" s="141" t="n">
        <x:f>ROUND(L1520*(1+'Assumptions'!$B$7)/'Assumptions'!$B$9,0)*'Assumptions'!$B$9</x:f>
        <x:v>150</x:v>
      </x:c>
      <x:c r="R1520" s="141" t="n">
        <x:f>Q1520-M1520</x:f>
        <x:v>32</x:v>
      </x:c>
      <x:c r="S1520" s="143" t="n">
        <x:f>'Assumptions'!$B$8</x:f>
        <x:v>12</x:v>
      </x:c>
      <x:c r="T1520" s="141" t="n">
        <x:f>N1520*S1520</x:f>
        <x:v>204</x:v>
      </x:c>
      <x:c r="U1520" s="139" t="str">
        <x:v>Source Valid</x:v>
      </x:c>
      <x:c r="V1520" s="139" t="str">
        <x:v>High</x:v>
      </x:c>
      <x:c r="W1520" s="147" t="str">
        <x:v>Source wholesale and buying prices retained</x:v>
      </x:c>
      <x:c r="X1520" s="139" t="str">
        <x:v>Ready</x:v>
      </x:c>
      <x:c r="Y1520" s="144" t="b">
        <x:v>1</x:v>
      </x:c>
      <x:c r="Z1520" s="139" t="str">
        <x:v>WS RATES.pdf</x:v>
      </x:c>
      <x:c r="AA1520" s="139" t="n">
        <x:v>43</x:v>
      </x:c>
      <x:c r="AB1520" s="139" t="n">
        <x:v>8</x:v>
      </x:c>
      <x:c r="AC1520" s="139" t="str">
        <x:v>PLASTIC BALL DORI</x:v>
      </x:c>
      <x:c r="AD1520" s="145" t="n">
        <x:v>135</x:v>
      </x:c>
      <x:c r="AE1520" s="147" t="str">
        <x:v>Merged across PDFs — Exact/source-linked match</x:v>
      </x:c>
      <x:c r="AF1520" s="147" t="str">
        <x:v>Exact WS RATES.pdf name</x:v>
      </x:c>
      <x:c r="AG1520" s="147" t="str">
        <x:v>Exact WS RATES.pdf category</x:v>
      </x:c>
      <x:c r="AH1520" s="139" t="str">
        <x:v>WS-RATES:43:8</x:v>
      </x:c>
      <x:c r="AI1520" s="146"/>
      <x:c r="AJ1520" s="146"/>
      <x:c r="AK1520" s="146"/>
      <x:c r="AL1520" s="146"/>
      <x:c r="AM1520" s="146"/>
      <x:c r="AN1520" s="147" t="str"/>
    </x:row>
    <x:row r="1521">
      <x:c r="A1521" s="139" t="str">
        <x:v>RS-001520</x:v>
      </x:c>
      <x:c r="B1521" s="147" t="str">
        <x:v>PLASTIC BALL NO 70</x:v>
      </x:c>
      <x:c r="C1521" s="139" t="str">
        <x:v>BALL</x:v>
      </x:c>
      <x:c r="D1521" s="139" t="str">
        <x:v>Both</x:v>
      </x:c>
      <x:c r="E1521" s="147" t="str">
        <x:v>From initial classified workbook</x:v>
      </x:c>
      <x:c r="F1521" s="139" t="str">
        <x:v>Piece</x:v>
      </x:c>
      <x:c r="G1521" s="139"/>
      <x:c r="H1521" s="139" t="str">
        <x:v>Not stated</x:v>
      </x:c>
      <x:c r="I1521" s="139" t="str">
        <x:v>PKR</x:v>
      </x:c>
      <x:c r="J1521" s="140" t="n">
        <x:v>70</x:v>
      </x:c>
      <x:c r="K1521" s="140" t="n">
        <x:v>60</x:v>
      </x:c>
      <x:c r="L1521" s="140" t="n">
        <x:v>70</x:v>
      </x:c>
      <x:c r="M1521" s="140" t="n">
        <x:v>60</x:v>
      </x:c>
      <x:c r="N1521" s="141" t="n">
        <x:f>L1521-M1521</x:f>
        <x:v>10</x:v>
      </x:c>
      <x:c r="O1521" s="142" t="n">
        <x:f>IF(L1521&gt;0,N1521/L1521,"")</x:f>
        <x:v>0.14285714285714285</x:v>
      </x:c>
      <x:c r="P1521" s="142" t="n">
        <x:f>IF(M1521&gt;0,N1521/M1521,"")</x:f>
        <x:v>0.16666666666666666</x:v>
      </x:c>
      <x:c r="Q1521" s="141" t="n">
        <x:f>ROUND(L1521*(1+'Assumptions'!$B$7)/'Assumptions'!$B$9,0)*'Assumptions'!$B$9</x:f>
        <x:v>75</x:v>
      </x:c>
      <x:c r="R1521" s="141" t="n">
        <x:f>Q1521-M1521</x:f>
        <x:v>15</x:v>
      </x:c>
      <x:c r="S1521" s="143" t="n">
        <x:f>'Assumptions'!$B$8</x:f>
        <x:v>12</x:v>
      </x:c>
      <x:c r="T1521" s="141" t="n">
        <x:f>N1521*S1521</x:f>
        <x:v>120</x:v>
      </x:c>
      <x:c r="U1521" s="139" t="str">
        <x:v>Source Valid</x:v>
      </x:c>
      <x:c r="V1521" s="139" t="str">
        <x:v>High</x:v>
      </x:c>
      <x:c r="W1521" s="147" t="str">
        <x:v>Source wholesale and buying prices retained</x:v>
      </x:c>
      <x:c r="X1521" s="139" t="str">
        <x:v>Ready</x:v>
      </x:c>
      <x:c r="Y1521" s="144" t="b">
        <x:v>1</x:v>
      </x:c>
      <x:c r="Z1521" s="139" t="str">
        <x:v>WS RATES.pdf</x:v>
      </x:c>
      <x:c r="AA1521" s="139" t="n">
        <x:v>43</x:v>
      </x:c>
      <x:c r="AB1521" s="139" t="n">
        <x:v>9</x:v>
      </x:c>
      <x:c r="AC1521" s="139" t="str">
        <x:v>PLASTIC BALL NO 70</x:v>
      </x:c>
      <x:c r="AD1521" s="145" t="n">
        <x:v>70</x:v>
      </x:c>
      <x:c r="AE1521" s="147" t="str">
        <x:v>Merged across PDFs — Exact/source-linked match</x:v>
      </x:c>
      <x:c r="AF1521" s="147" t="str">
        <x:v>Exact WS RATES.pdf name</x:v>
      </x:c>
      <x:c r="AG1521" s="147" t="str">
        <x:v>Exact WS RATES.pdf category</x:v>
      </x:c>
      <x:c r="AH1521" s="139" t="str">
        <x:v>WS-RATES:43:9</x:v>
      </x:c>
      <x:c r="AI1521" s="146"/>
      <x:c r="AJ1521" s="146"/>
      <x:c r="AK1521" s="146"/>
      <x:c r="AL1521" s="146"/>
      <x:c r="AM1521" s="146"/>
      <x:c r="AN1521" s="147" t="str"/>
    </x:row>
    <x:row r="1522">
      <x:c r="A1522" s="139" t="str">
        <x:v>RS-001521</x:v>
      </x:c>
      <x:c r="B1522" s="147" t="str">
        <x:v>DUSTER FANCY MAGNETIC</x:v>
      </x:c>
      <x:c r="C1522" s="139" t="str">
        <x:v>CHINA</x:v>
      </x:c>
      <x:c r="D1522" s="139" t="str">
        <x:v>Both</x:v>
      </x:c>
      <x:c r="E1522" s="147" t="str">
        <x:v>From initial classified workbook</x:v>
      </x:c>
      <x:c r="F1522" s="139" t="str">
        <x:v>Piece</x:v>
      </x:c>
      <x:c r="G1522" s="139"/>
      <x:c r="H1522" s="139" t="str">
        <x:v>Not stated</x:v>
      </x:c>
      <x:c r="I1522" s="139" t="str">
        <x:v>PKR</x:v>
      </x:c>
      <x:c r="J1522" s="140" t="n">
        <x:v>95</x:v>
      </x:c>
      <x:c r="K1522" s="140" t="n">
        <x:v>85</x:v>
      </x:c>
      <x:c r="L1522" s="140" t="n">
        <x:v>95</x:v>
      </x:c>
      <x:c r="M1522" s="140" t="n">
        <x:v>85</x:v>
      </x:c>
      <x:c r="N1522" s="141" t="n">
        <x:f>L1522-M1522</x:f>
        <x:v>10</x:v>
      </x:c>
      <x:c r="O1522" s="142" t="n">
        <x:f>IF(L1522&gt;0,N1522/L1522,"")</x:f>
        <x:v>0.10526315789473684</x:v>
      </x:c>
      <x:c r="P1522" s="142" t="n">
        <x:f>IF(M1522&gt;0,N1522/M1522,"")</x:f>
        <x:v>0.11764705882352941</x:v>
      </x:c>
      <x:c r="Q1522" s="141" t="n">
        <x:f>ROUND(L1522*(1+'Assumptions'!$B$7)/'Assumptions'!$B$9,0)*'Assumptions'!$B$9</x:f>
        <x:v>105</x:v>
      </x:c>
      <x:c r="R1522" s="141" t="n">
        <x:f>Q1522-M1522</x:f>
        <x:v>20</x:v>
      </x:c>
      <x:c r="S1522" s="143" t="n">
        <x:f>'Assumptions'!$B$8</x:f>
        <x:v>12</x:v>
      </x:c>
      <x:c r="T1522" s="141" t="n">
        <x:f>N1522*S1522</x:f>
        <x:v>120</x:v>
      </x:c>
      <x:c r="U1522" s="139" t="str">
        <x:v>Source Valid</x:v>
      </x:c>
      <x:c r="V1522" s="139" t="str">
        <x:v>High</x:v>
      </x:c>
      <x:c r="W1522" s="147" t="str">
        <x:v>Source wholesale and buying prices retained</x:v>
      </x:c>
      <x:c r="X1522" s="139" t="str">
        <x:v>Ready</x:v>
      </x:c>
      <x:c r="Y1522" s="144" t="b">
        <x:v>1</x:v>
      </x:c>
      <x:c r="Z1522" s="139" t="str">
        <x:v>WS RATES.pdf</x:v>
      </x:c>
      <x:c r="AA1522" s="139" t="n">
        <x:v>43</x:v>
      </x:c>
      <x:c r="AB1522" s="139" t="n">
        <x:v>10</x:v>
      </x:c>
      <x:c r="AC1522" s="139" t="str">
        <x:v>DUSTER FANCY MAGNETIC</x:v>
      </x:c>
      <x:c r="AD1522" s="145" t="n">
        <x:v>95</x:v>
      </x:c>
      <x:c r="AE1522" s="147" t="str">
        <x:v>Merged across PDFs — Exact/source-linked match</x:v>
      </x:c>
      <x:c r="AF1522" s="147" t="str">
        <x:v>Exact WS RATES.pdf name</x:v>
      </x:c>
      <x:c r="AG1522" s="147" t="str">
        <x:v>Exact WS RATES.pdf category</x:v>
      </x:c>
      <x:c r="AH1522" s="139" t="str">
        <x:v>WS-RATES:43:10</x:v>
      </x:c>
      <x:c r="AI1522" s="146"/>
      <x:c r="AJ1522" s="146"/>
      <x:c r="AK1522" s="146"/>
      <x:c r="AL1522" s="146"/>
      <x:c r="AM1522" s="146"/>
      <x:c r="AN1522" s="147" t="str"/>
    </x:row>
    <x:row r="1523">
      <x:c r="A1523" s="139" t="str">
        <x:v>RS-001522</x:v>
      </x:c>
      <x:c r="B1523" s="147" t="str">
        <x:v>SM COMPASS PATA</x:v>
      </x:c>
      <x:c r="C1523" s="139" t="str">
        <x:v>COMPASS</x:v>
      </x:c>
      <x:c r="D1523" s="139" t="str">
        <x:v>Both</x:v>
      </x:c>
      <x:c r="E1523" s="147" t="str">
        <x:v>From initial classified workbook</x:v>
      </x:c>
      <x:c r="F1523" s="139" t="str">
        <x:v>Piece</x:v>
      </x:c>
      <x:c r="G1523" s="139"/>
      <x:c r="H1523" s="139" t="str">
        <x:v>Not stated</x:v>
      </x:c>
      <x:c r="I1523" s="139" t="str">
        <x:v>PKR</x:v>
      </x:c>
      <x:c r="J1523" s="140" t="n">
        <x:v>480</x:v>
      </x:c>
      <x:c r="K1523" s="140" t="n">
        <x:v>288</x:v>
      </x:c>
      <x:c r="L1523" s="140" t="n">
        <x:v>480</x:v>
      </x:c>
      <x:c r="M1523" s="140" t="n">
        <x:v>288</x:v>
      </x:c>
      <x:c r="N1523" s="141" t="n">
        <x:f>L1523-M1523</x:f>
        <x:v>192</x:v>
      </x:c>
      <x:c r="O1523" s="142" t="n">
        <x:f>IF(L1523&gt;0,N1523/L1523,"")</x:f>
        <x:v>0.4</x:v>
      </x:c>
      <x:c r="P1523" s="142" t="n">
        <x:f>IF(M1523&gt;0,N1523/M1523,"")</x:f>
        <x:v>0.6666666666666666</x:v>
      </x:c>
      <x:c r="Q1523" s="141" t="n">
        <x:f>ROUND(L1523*(1+'Assumptions'!$B$7)/'Assumptions'!$B$9,0)*'Assumptions'!$B$9</x:f>
        <x:v>530</x:v>
      </x:c>
      <x:c r="R1523" s="141" t="n">
        <x:f>Q1523-M1523</x:f>
        <x:v>242</x:v>
      </x:c>
      <x:c r="S1523" s="143" t="n">
        <x:f>'Assumptions'!$B$8</x:f>
        <x:v>12</x:v>
      </x:c>
      <x:c r="T1523" s="141" t="n">
        <x:f>N1523*S1523</x:f>
        <x:v>2304</x:v>
      </x:c>
      <x:c r="U1523" s="139" t="str">
        <x:v>Source Valid</x:v>
      </x:c>
      <x:c r="V1523" s="139" t="str">
        <x:v>High</x:v>
      </x:c>
      <x:c r="W1523" s="147" t="str">
        <x:v>Source wholesale and buying prices retained</x:v>
      </x:c>
      <x:c r="X1523" s="139" t="str">
        <x:v>Ready</x:v>
      </x:c>
      <x:c r="Y1523" s="144" t="b">
        <x:v>1</x:v>
      </x:c>
      <x:c r="Z1523" s="139" t="str">
        <x:v>WS RATES.pdf</x:v>
      </x:c>
      <x:c r="AA1523" s="139" t="n">
        <x:v>43</x:v>
      </x:c>
      <x:c r="AB1523" s="139" t="n">
        <x:v>11</x:v>
      </x:c>
      <x:c r="AC1523" s="139" t="str">
        <x:v>SM COMPASS PATA</x:v>
      </x:c>
      <x:c r="AD1523" s="145" t="n">
        <x:v>480</x:v>
      </x:c>
      <x:c r="AE1523" s="147" t="str">
        <x:v>Merged across PDFs — Exact/source-linked match</x:v>
      </x:c>
      <x:c r="AF1523" s="147" t="str">
        <x:v>Exact WS RATES.pdf name</x:v>
      </x:c>
      <x:c r="AG1523" s="147" t="str">
        <x:v>Exact WS RATES.pdf category</x:v>
      </x:c>
      <x:c r="AH1523" s="139" t="str">
        <x:v>WS-RATES:43:11</x:v>
      </x:c>
      <x:c r="AI1523" s="146"/>
      <x:c r="AJ1523" s="146"/>
      <x:c r="AK1523" s="146"/>
      <x:c r="AL1523" s="146"/>
      <x:c r="AM1523" s="146"/>
      <x:c r="AN1523" s="147" t="str"/>
    </x:row>
    <x:row r="1524">
      <x:c r="A1524" s="139" t="str">
        <x:v>RS-001523</x:v>
      </x:c>
      <x:c r="B1524" s="147" t="str">
        <x:v>175 GRAM BALL KING</x:v>
      </x:c>
      <x:c r="C1524" s="139" t="str">
        <x:v>BALL</x:v>
      </x:c>
      <x:c r="D1524" s="139" t="str">
        <x:v>Both</x:v>
      </x:c>
      <x:c r="E1524" s="147" t="str">
        <x:v>From initial classified workbook</x:v>
      </x:c>
      <x:c r="F1524" s="139" t="str">
        <x:v>Piece</x:v>
      </x:c>
      <x:c r="G1524" s="139"/>
      <x:c r="H1524" s="139" t="str">
        <x:v>Not stated</x:v>
      </x:c>
      <x:c r="I1524" s="139" t="str">
        <x:v>PKR</x:v>
      </x:c>
      <x:c r="J1524" s="140" t="n">
        <x:v>260</x:v>
      </x:c>
      <x:c r="K1524" s="140" t="n">
        <x:v>215</x:v>
      </x:c>
      <x:c r="L1524" s="140" t="n">
        <x:v>260</x:v>
      </x:c>
      <x:c r="M1524" s="140" t="n">
        <x:v>215</x:v>
      </x:c>
      <x:c r="N1524" s="141" t="n">
        <x:f>L1524-M1524</x:f>
        <x:v>45</x:v>
      </x:c>
      <x:c r="O1524" s="142" t="n">
        <x:f>IF(L1524&gt;0,N1524/L1524,"")</x:f>
        <x:v>0.17307692307692307</x:v>
      </x:c>
      <x:c r="P1524" s="142" t="n">
        <x:f>IF(M1524&gt;0,N1524/M1524,"")</x:f>
        <x:v>0.20930232558139536</x:v>
      </x:c>
      <x:c r="Q1524" s="141" t="n">
        <x:f>ROUND(L1524*(1+'Assumptions'!$B$7)/'Assumptions'!$B$9,0)*'Assumptions'!$B$9</x:f>
        <x:v>285</x:v>
      </x:c>
      <x:c r="R1524" s="141" t="n">
        <x:f>Q1524-M1524</x:f>
        <x:v>70</x:v>
      </x:c>
      <x:c r="S1524" s="143" t="n">
        <x:f>'Assumptions'!$B$8</x:f>
        <x:v>12</x:v>
      </x:c>
      <x:c r="T1524" s="141" t="n">
        <x:f>N1524*S1524</x:f>
        <x:v>540</x:v>
      </x:c>
      <x:c r="U1524" s="139" t="str">
        <x:v>Source Valid</x:v>
      </x:c>
      <x:c r="V1524" s="139" t="str">
        <x:v>High</x:v>
      </x:c>
      <x:c r="W1524" s="147" t="str">
        <x:v>Source wholesale and buying prices retained</x:v>
      </x:c>
      <x:c r="X1524" s="139" t="str">
        <x:v>Ready</x:v>
      </x:c>
      <x:c r="Y1524" s="144" t="b">
        <x:v>1</x:v>
      </x:c>
      <x:c r="Z1524" s="139" t="str">
        <x:v>WS RATES.pdf</x:v>
      </x:c>
      <x:c r="AA1524" s="139" t="n">
        <x:v>43</x:v>
      </x:c>
      <x:c r="AB1524" s="139" t="n">
        <x:v>12</x:v>
      </x:c>
      <x:c r="AC1524" s="139" t="str">
        <x:v>175 GRAM BALL KING</x:v>
      </x:c>
      <x:c r="AD1524" s="145" t="n">
        <x:v>260</x:v>
      </x:c>
      <x:c r="AE1524" s="147" t="str">
        <x:v>Merged across PDFs — Exact/source-linked match</x:v>
      </x:c>
      <x:c r="AF1524" s="147" t="str">
        <x:v>Exact WS RATES.pdf name</x:v>
      </x:c>
      <x:c r="AG1524" s="147" t="str">
        <x:v>Exact WS RATES.pdf category</x:v>
      </x:c>
      <x:c r="AH1524" s="139" t="str">
        <x:v>WS-RATES:43:12</x:v>
      </x:c>
      <x:c r="AI1524" s="146"/>
      <x:c r="AJ1524" s="146"/>
      <x:c r="AK1524" s="146"/>
      <x:c r="AL1524" s="146"/>
      <x:c r="AM1524" s="146"/>
      <x:c r="AN1524" s="147" t="str"/>
    </x:row>
    <x:row r="1525">
      <x:c r="A1525" s="139" t="str">
        <x:v>RS-001524</x:v>
      </x:c>
      <x:c r="B1525" s="147" t="str">
        <x:v>150 GRAM BALL KING</x:v>
      </x:c>
      <x:c r="C1525" s="139" t="str">
        <x:v>BALL</x:v>
      </x:c>
      <x:c r="D1525" s="139" t="str">
        <x:v>Both</x:v>
      </x:c>
      <x:c r="E1525" s="147" t="str">
        <x:v>From initial classified workbook</x:v>
      </x:c>
      <x:c r="F1525" s="139" t="str">
        <x:v>Piece</x:v>
      </x:c>
      <x:c r="G1525" s="139"/>
      <x:c r="H1525" s="139" t="str">
        <x:v>Not stated</x:v>
      </x:c>
      <x:c r="I1525" s="139" t="str">
        <x:v>PKR</x:v>
      </x:c>
      <x:c r="J1525" s="140" t="n">
        <x:v>230</x:v>
      </x:c>
      <x:c r="K1525" s="140" t="n">
        <x:v>190</x:v>
      </x:c>
      <x:c r="L1525" s="140" t="n">
        <x:v>230</x:v>
      </x:c>
      <x:c r="M1525" s="140" t="n">
        <x:v>190</x:v>
      </x:c>
      <x:c r="N1525" s="141" t="n">
        <x:f>L1525-M1525</x:f>
        <x:v>40</x:v>
      </x:c>
      <x:c r="O1525" s="142" t="n">
        <x:f>IF(L1525&gt;0,N1525/L1525,"")</x:f>
        <x:v>0.17391304347826086</x:v>
      </x:c>
      <x:c r="P1525" s="142" t="n">
        <x:f>IF(M1525&gt;0,N1525/M1525,"")</x:f>
        <x:v>0.21052631578947367</x:v>
      </x:c>
      <x:c r="Q1525" s="141" t="n">
        <x:f>ROUND(L1525*(1+'Assumptions'!$B$7)/'Assumptions'!$B$9,0)*'Assumptions'!$B$9</x:f>
        <x:v>255</x:v>
      </x:c>
      <x:c r="R1525" s="141" t="n">
        <x:f>Q1525-M1525</x:f>
        <x:v>65</x:v>
      </x:c>
      <x:c r="S1525" s="143" t="n">
        <x:f>'Assumptions'!$B$8</x:f>
        <x:v>12</x:v>
      </x:c>
      <x:c r="T1525" s="141" t="n">
        <x:f>N1525*S1525</x:f>
        <x:v>480</x:v>
      </x:c>
      <x:c r="U1525" s="139" t="str">
        <x:v>Source Valid</x:v>
      </x:c>
      <x:c r="V1525" s="139" t="str">
        <x:v>High</x:v>
      </x:c>
      <x:c r="W1525" s="147" t="str">
        <x:v>Source wholesale and buying prices retained</x:v>
      </x:c>
      <x:c r="X1525" s="139" t="str">
        <x:v>Ready</x:v>
      </x:c>
      <x:c r="Y1525" s="144" t="b">
        <x:v>1</x:v>
      </x:c>
      <x:c r="Z1525" s="139" t="str">
        <x:v>WS RATES.pdf</x:v>
      </x:c>
      <x:c r="AA1525" s="139" t="n">
        <x:v>43</x:v>
      </x:c>
      <x:c r="AB1525" s="139" t="n">
        <x:v>13</x:v>
      </x:c>
      <x:c r="AC1525" s="139" t="str">
        <x:v>150 GRAM BALL KING</x:v>
      </x:c>
      <x:c r="AD1525" s="145" t="n">
        <x:v>230</x:v>
      </x:c>
      <x:c r="AE1525" s="147" t="str">
        <x:v>Merged across PDFs — Exact/source-linked match</x:v>
      </x:c>
      <x:c r="AF1525" s="147" t="str">
        <x:v>Exact WS RATES.pdf name</x:v>
      </x:c>
      <x:c r="AG1525" s="147" t="str">
        <x:v>Exact WS RATES.pdf category</x:v>
      </x:c>
      <x:c r="AH1525" s="139" t="str">
        <x:v>WS-RATES:43:13</x:v>
      </x:c>
      <x:c r="AI1525" s="146"/>
      <x:c r="AJ1525" s="146"/>
      <x:c r="AK1525" s="146"/>
      <x:c r="AL1525" s="146"/>
      <x:c r="AM1525" s="146"/>
      <x:c r="AN1525" s="147" t="str"/>
    </x:row>
    <x:row r="1526">
      <x:c r="A1526" s="139" t="str">
        <x:v>RS-001525</x:v>
      </x:c>
      <x:c r="B1526" s="147" t="str">
        <x:v>125 GRAM BALL KING</x:v>
      </x:c>
      <x:c r="C1526" s="139" t="str">
        <x:v>BALL</x:v>
      </x:c>
      <x:c r="D1526" s="139" t="str">
        <x:v>Both</x:v>
      </x:c>
      <x:c r="E1526" s="147" t="str">
        <x:v>From initial classified workbook</x:v>
      </x:c>
      <x:c r="F1526" s="139" t="str">
        <x:v>Piece</x:v>
      </x:c>
      <x:c r="G1526" s="139"/>
      <x:c r="H1526" s="139" t="str">
        <x:v>Not stated</x:v>
      </x:c>
      <x:c r="I1526" s="139" t="str">
        <x:v>PKR</x:v>
      </x:c>
      <x:c r="J1526" s="140" t="n">
        <x:v>210</x:v>
      </x:c>
      <x:c r="K1526" s="140" t="n">
        <x:v>195</x:v>
      </x:c>
      <x:c r="L1526" s="140" t="n">
        <x:v>210</x:v>
      </x:c>
      <x:c r="M1526" s="140" t="n">
        <x:v>195</x:v>
      </x:c>
      <x:c r="N1526" s="141" t="n">
        <x:f>L1526-M1526</x:f>
        <x:v>15</x:v>
      </x:c>
      <x:c r="O1526" s="142" t="n">
        <x:f>IF(L1526&gt;0,N1526/L1526,"")</x:f>
        <x:v>0.07142857142857142</x:v>
      </x:c>
      <x:c r="P1526" s="142" t="n">
        <x:f>IF(M1526&gt;0,N1526/M1526,"")</x:f>
        <x:v>0.07692307692307693</x:v>
      </x:c>
      <x:c r="Q1526" s="141" t="n">
        <x:f>ROUND(L1526*(1+'Assumptions'!$B$7)/'Assumptions'!$B$9,0)*'Assumptions'!$B$9</x:f>
        <x:v>230</x:v>
      </x:c>
      <x:c r="R1526" s="141" t="n">
        <x:f>Q1526-M1526</x:f>
        <x:v>35</x:v>
      </x:c>
      <x:c r="S1526" s="143" t="n">
        <x:f>'Assumptions'!$B$8</x:f>
        <x:v>12</x:v>
      </x:c>
      <x:c r="T1526" s="141" t="n">
        <x:f>N1526*S1526</x:f>
        <x:v>180</x:v>
      </x:c>
      <x:c r="U1526" s="139" t="str">
        <x:v>Source Valid</x:v>
      </x:c>
      <x:c r="V1526" s="139" t="str">
        <x:v>High</x:v>
      </x:c>
      <x:c r="W1526" s="147" t="str">
        <x:v>Source wholesale and buying prices retained</x:v>
      </x:c>
      <x:c r="X1526" s="139" t="str">
        <x:v>Ready</x:v>
      </x:c>
      <x:c r="Y1526" s="144" t="b">
        <x:v>1</x:v>
      </x:c>
      <x:c r="Z1526" s="139" t="str">
        <x:v>WS RATES.pdf</x:v>
      </x:c>
      <x:c r="AA1526" s="139" t="n">
        <x:v>43</x:v>
      </x:c>
      <x:c r="AB1526" s="139" t="n">
        <x:v>14</x:v>
      </x:c>
      <x:c r="AC1526" s="139" t="str">
        <x:v>125 GRAM BALL KING</x:v>
      </x:c>
      <x:c r="AD1526" s="145" t="n">
        <x:v>210</x:v>
      </x:c>
      <x:c r="AE1526" s="147" t="str">
        <x:v>Merged across PDFs — Exact/source-linked match</x:v>
      </x:c>
      <x:c r="AF1526" s="147" t="str">
        <x:v>Exact WS RATES.pdf name</x:v>
      </x:c>
      <x:c r="AG1526" s="147" t="str">
        <x:v>Exact WS RATES.pdf category</x:v>
      </x:c>
      <x:c r="AH1526" s="139" t="str">
        <x:v>WS-RATES:43:14</x:v>
      </x:c>
      <x:c r="AI1526" s="146"/>
      <x:c r="AJ1526" s="146"/>
      <x:c r="AK1526" s="146"/>
      <x:c r="AL1526" s="146"/>
      <x:c r="AM1526" s="146"/>
      <x:c r="AN1526" s="147" t="str"/>
    </x:row>
    <x:row r="1527">
      <x:c r="A1527" s="139" t="str">
        <x:v>RS-001526</x:v>
      </x:c>
      <x:c r="B1527" s="147" t="str">
        <x:v>AIR PUMP LARGE</x:v>
      </x:c>
      <x:c r="C1527" s="139" t="str">
        <x:v>CHINA</x:v>
      </x:c>
      <x:c r="D1527" s="139" t="str">
        <x:v>Both</x:v>
      </x:c>
      <x:c r="E1527" s="147" t="str">
        <x:v>From initial classified workbook</x:v>
      </x:c>
      <x:c r="F1527" s="139" t="str">
        <x:v>Piece</x:v>
      </x:c>
      <x:c r="G1527" s="139"/>
      <x:c r="H1527" s="139" t="str">
        <x:v>Not stated</x:v>
      </x:c>
      <x:c r="I1527" s="139" t="str">
        <x:v>PKR</x:v>
      </x:c>
      <x:c r="J1527" s="140" t="n">
        <x:v>460</x:v>
      </x:c>
      <x:c r="K1527" s="140" t="n">
        <x:v>400</x:v>
      </x:c>
      <x:c r="L1527" s="140" t="n">
        <x:v>460</x:v>
      </x:c>
      <x:c r="M1527" s="140" t="n">
        <x:v>400</x:v>
      </x:c>
      <x:c r="N1527" s="141" t="n">
        <x:f>L1527-M1527</x:f>
        <x:v>60</x:v>
      </x:c>
      <x:c r="O1527" s="142" t="n">
        <x:f>IF(L1527&gt;0,N1527/L1527,"")</x:f>
        <x:v>0.13043478260869565</x:v>
      </x:c>
      <x:c r="P1527" s="142" t="n">
        <x:f>IF(M1527&gt;0,N1527/M1527,"")</x:f>
        <x:v>0.15</x:v>
      </x:c>
      <x:c r="Q1527" s="141" t="n">
        <x:f>ROUND(L1527*(1+'Assumptions'!$B$7)/'Assumptions'!$B$9,0)*'Assumptions'!$B$9</x:f>
        <x:v>505</x:v>
      </x:c>
      <x:c r="R1527" s="141" t="n">
        <x:f>Q1527-M1527</x:f>
        <x:v>105</x:v>
      </x:c>
      <x:c r="S1527" s="143" t="n">
        <x:f>'Assumptions'!$B$8</x:f>
        <x:v>12</x:v>
      </x:c>
      <x:c r="T1527" s="141" t="n">
        <x:f>N1527*S1527</x:f>
        <x:v>720</x:v>
      </x:c>
      <x:c r="U1527" s="139" t="str">
        <x:v>Source Valid</x:v>
      </x:c>
      <x:c r="V1527" s="139" t="str">
        <x:v>High</x:v>
      </x:c>
      <x:c r="W1527" s="147" t="str">
        <x:v>Source wholesale and buying prices retained</x:v>
      </x:c>
      <x:c r="X1527" s="139" t="str">
        <x:v>Ready</x:v>
      </x:c>
      <x:c r="Y1527" s="144" t="b">
        <x:v>1</x:v>
      </x:c>
      <x:c r="Z1527" s="139" t="str">
        <x:v>WS RATES.pdf</x:v>
      </x:c>
      <x:c r="AA1527" s="139" t="n">
        <x:v>43</x:v>
      </x:c>
      <x:c r="AB1527" s="139" t="n">
        <x:v>15</x:v>
      </x:c>
      <x:c r="AC1527" s="139" t="str">
        <x:v>AIR PUMP LARGE</x:v>
      </x:c>
      <x:c r="AD1527" s="145" t="n">
        <x:v>460</x:v>
      </x:c>
      <x:c r="AE1527" s="147" t="str">
        <x:v>Merged across PDFs — Exact/source-linked match</x:v>
      </x:c>
      <x:c r="AF1527" s="147" t="str">
        <x:v>Exact WS RATES.pdf name</x:v>
      </x:c>
      <x:c r="AG1527" s="147" t="str">
        <x:v>Exact WS RATES.pdf category</x:v>
      </x:c>
      <x:c r="AH1527" s="139" t="str">
        <x:v>WS-RATES:43:15</x:v>
      </x:c>
      <x:c r="AI1527" s="146"/>
      <x:c r="AJ1527" s="146"/>
      <x:c r="AK1527" s="146"/>
      <x:c r="AL1527" s="146"/>
      <x:c r="AM1527" s="146"/>
      <x:c r="AN1527" s="147" t="str"/>
    </x:row>
    <x:row r="1528">
      <x:c r="A1528" s="139" t="str">
        <x:v>RS-001527</x:v>
      </x:c>
      <x:c r="B1528" s="147" t="str">
        <x:v>SM SET SQUARE</x:v>
      </x:c>
      <x:c r="C1528" s="139" t="str">
        <x:v>D-SET SQARE</x:v>
      </x:c>
      <x:c r="D1528" s="139" t="str">
        <x:v>Both</x:v>
      </x:c>
      <x:c r="E1528" s="147" t="str">
        <x:v>From initial classified workbook</x:v>
      </x:c>
      <x:c r="F1528" s="139" t="str">
        <x:v>Set</x:v>
      </x:c>
      <x:c r="G1528" s="139"/>
      <x:c r="H1528" s="139" t="str">
        <x:v>Not stated</x:v>
      </x:c>
      <x:c r="I1528" s="139" t="str">
        <x:v>PKR</x:v>
      </x:c>
      <x:c r="J1528" s="140" t="n">
        <x:v>42</x:v>
      </x:c>
      <x:c r="K1528" s="140" t="n">
        <x:v>39</x:v>
      </x:c>
      <x:c r="L1528" s="140" t="n">
        <x:v>42</x:v>
      </x:c>
      <x:c r="M1528" s="140" t="n">
        <x:v>39</x:v>
      </x:c>
      <x:c r="N1528" s="141" t="n">
        <x:f>L1528-M1528</x:f>
        <x:v>3</x:v>
      </x:c>
      <x:c r="O1528" s="142" t="n">
        <x:f>IF(L1528&gt;0,N1528/L1528,"")</x:f>
        <x:v>0.07142857142857142</x:v>
      </x:c>
      <x:c r="P1528" s="142" t="n">
        <x:f>IF(M1528&gt;0,N1528/M1528,"")</x:f>
        <x:v>0.07692307692307693</x:v>
      </x:c>
      <x:c r="Q1528" s="141" t="n">
        <x:f>ROUND(L1528*(1+'Assumptions'!$B$7)/'Assumptions'!$B$9,0)*'Assumptions'!$B$9</x:f>
        <x:v>45</x:v>
      </x:c>
      <x:c r="R1528" s="141" t="n">
        <x:f>Q1528-M1528</x:f>
        <x:v>6</x:v>
      </x:c>
      <x:c r="S1528" s="143" t="n">
        <x:f>'Assumptions'!$B$8</x:f>
        <x:v>12</x:v>
      </x:c>
      <x:c r="T1528" s="141" t="n">
        <x:f>N1528*S1528</x:f>
        <x:v>36</x:v>
      </x:c>
      <x:c r="U1528" s="139" t="str">
        <x:v>Source Valid</x:v>
      </x:c>
      <x:c r="V1528" s="139" t="str">
        <x:v>High</x:v>
      </x:c>
      <x:c r="W1528" s="147" t="str">
        <x:v>Source wholesale and buying prices retained</x:v>
      </x:c>
      <x:c r="X1528" s="139" t="str">
        <x:v>Ready</x:v>
      </x:c>
      <x:c r="Y1528" s="144" t="b">
        <x:v>1</x:v>
      </x:c>
      <x:c r="Z1528" s="139" t="str">
        <x:v>WS RATES.pdf</x:v>
      </x:c>
      <x:c r="AA1528" s="139" t="n">
        <x:v>43</x:v>
      </x:c>
      <x:c r="AB1528" s="139" t="n">
        <x:v>16</x:v>
      </x:c>
      <x:c r="AC1528" s="139" t="str">
        <x:v>SM SET SQUARE</x:v>
      </x:c>
      <x:c r="AD1528" s="145" t="n">
        <x:v>42</x:v>
      </x:c>
      <x:c r="AE1528" s="147" t="str">
        <x:v>Merged across PDFs — Exact/source-linked match</x:v>
      </x:c>
      <x:c r="AF1528" s="147" t="str">
        <x:v>Exact WS RATES.pdf name</x:v>
      </x:c>
      <x:c r="AG1528" s="147" t="str">
        <x:v>Exact WS RATES.pdf category</x:v>
      </x:c>
      <x:c r="AH1528" s="139" t="str">
        <x:v>WS-RATES:43:16</x:v>
      </x:c>
      <x:c r="AI1528" s="146"/>
      <x:c r="AJ1528" s="146"/>
      <x:c r="AK1528" s="146"/>
      <x:c r="AL1528" s="146"/>
      <x:c r="AM1528" s="146"/>
      <x:c r="AN1528" s="147" t="str"/>
    </x:row>
    <x:row r="1529">
      <x:c r="A1529" s="139" t="str">
        <x:v>RS-001528</x:v>
      </x:c>
      <x:c r="B1529" s="147" t="str">
        <x:v>SM D</x:v>
      </x:c>
      <x:c r="C1529" s="139" t="str">
        <x:v>D</x:v>
      </x:c>
      <x:c r="D1529" s="139" t="str">
        <x:v>Both</x:v>
      </x:c>
      <x:c r="E1529" s="147" t="str">
        <x:v>From initial classified workbook</x:v>
      </x:c>
      <x:c r="F1529" s="139" t="str">
        <x:v>Piece</x:v>
      </x:c>
      <x:c r="G1529" s="139"/>
      <x:c r="H1529" s="139" t="str">
        <x:v>Not stated</x:v>
      </x:c>
      <x:c r="I1529" s="139" t="str">
        <x:v>PKR</x:v>
      </x:c>
      <x:c r="J1529" s="140" t="n">
        <x:v>10</x:v>
      </x:c>
      <x:c r="K1529" s="140" t="n">
        <x:v>8</x:v>
      </x:c>
      <x:c r="L1529" s="140" t="n">
        <x:v>10</x:v>
      </x:c>
      <x:c r="M1529" s="140" t="n">
        <x:v>8</x:v>
      </x:c>
      <x:c r="N1529" s="141" t="n">
        <x:f>L1529-M1529</x:f>
        <x:v>2</x:v>
      </x:c>
      <x:c r="O1529" s="142" t="n">
        <x:f>IF(L1529&gt;0,N1529/L1529,"")</x:f>
        <x:v>0.2</x:v>
      </x:c>
      <x:c r="P1529" s="142" t="n">
        <x:f>IF(M1529&gt;0,N1529/M1529,"")</x:f>
        <x:v>0.25</x:v>
      </x:c>
      <x:c r="Q1529" s="141" t="n">
        <x:f>ROUND(L1529*(1+'Assumptions'!$B$7)/'Assumptions'!$B$9,0)*'Assumptions'!$B$9</x:f>
        <x:v>10</x:v>
      </x:c>
      <x:c r="R1529" s="141" t="n">
        <x:f>Q1529-M1529</x:f>
        <x:v>2</x:v>
      </x:c>
      <x:c r="S1529" s="143" t="n">
        <x:f>'Assumptions'!$B$8</x:f>
        <x:v>12</x:v>
      </x:c>
      <x:c r="T1529" s="141" t="n">
        <x:f>N1529*S1529</x:f>
        <x:v>24</x:v>
      </x:c>
      <x:c r="U1529" s="139" t="str">
        <x:v>Source Valid</x:v>
      </x:c>
      <x:c r="V1529" s="139" t="str">
        <x:v>High</x:v>
      </x:c>
      <x:c r="W1529" s="147" t="str">
        <x:v>Source wholesale and buying prices retained</x:v>
      </x:c>
      <x:c r="X1529" s="139" t="str">
        <x:v>Review Required</x:v>
      </x:c>
      <x:c r="Y1529" s="144" t="b">
        <x:v>0</x:v>
      </x:c>
      <x:c r="Z1529" s="139" t="str">
        <x:v>WS RATES.pdf</x:v>
      </x:c>
      <x:c r="AA1529" s="139" t="n">
        <x:v>43</x:v>
      </x:c>
      <x:c r="AB1529" s="139" t="n">
        <x:v>17</x:v>
      </x:c>
      <x:c r="AC1529" s="139" t="str">
        <x:v>SM D</x:v>
      </x:c>
      <x:c r="AD1529" s="145" t="n">
        <x:v>10</x:v>
      </x:c>
      <x:c r="AE1529" s="147" t="str">
        <x:v>Merged across PDFs — Exact/source-linked match</x:v>
      </x:c>
      <x:c r="AF1529" s="147" t="str">
        <x:v>Exact WS RATES.pdf name</x:v>
      </x:c>
      <x:c r="AG1529" s="147" t="str">
        <x:v>Exact WS RATES.pdf category</x:v>
      </x:c>
      <x:c r="AH1529" s="139" t="str">
        <x:v>WS-RATES:43:17</x:v>
      </x:c>
      <x:c r="AI1529" s="146"/>
      <x:c r="AJ1529" s="146"/>
      <x:c r="AK1529" s="146"/>
      <x:c r="AL1529" s="146"/>
      <x:c r="AM1529" s="146"/>
      <x:c r="AN1529" s="147" t="str">
        <x:v>Ambiguous/truncated product identity</x:v>
      </x:c>
    </x:row>
    <x:row r="1530">
      <x:c r="A1530" s="139" t="str">
        <x:v>RS-001529</x:v>
      </x:c>
      <x:c r="B1530" s="147" t="str">
        <x:v>PEPSI BALL 100 G</x:v>
      </x:c>
      <x:c r="C1530" s="139" t="str">
        <x:v>BALL</x:v>
      </x:c>
      <x:c r="D1530" s="139" t="str">
        <x:v>Both</x:v>
      </x:c>
      <x:c r="E1530" s="147" t="str">
        <x:v>From initial classified workbook</x:v>
      </x:c>
      <x:c r="F1530" s="139" t="str">
        <x:v>Piece</x:v>
      </x:c>
      <x:c r="G1530" s="139"/>
      <x:c r="H1530" s="139" t="str">
        <x:v>Not stated</x:v>
      </x:c>
      <x:c r="I1530" s="139" t="str">
        <x:v>PKR</x:v>
      </x:c>
      <x:c r="J1530" s="140" t="n">
        <x:v>115</x:v>
      </x:c>
      <x:c r="K1530" s="140" t="n">
        <x:v>96</x:v>
      </x:c>
      <x:c r="L1530" s="140" t="n">
        <x:v>115</x:v>
      </x:c>
      <x:c r="M1530" s="140" t="n">
        <x:v>96</x:v>
      </x:c>
      <x:c r="N1530" s="141" t="n">
        <x:f>L1530-M1530</x:f>
        <x:v>19</x:v>
      </x:c>
      <x:c r="O1530" s="142" t="n">
        <x:f>IF(L1530&gt;0,N1530/L1530,"")</x:f>
        <x:v>0.16521739130434782</x:v>
      </x:c>
      <x:c r="P1530" s="142" t="n">
        <x:f>IF(M1530&gt;0,N1530/M1530,"")</x:f>
        <x:v>0.19791666666666666</x:v>
      </x:c>
      <x:c r="Q1530" s="141" t="n">
        <x:f>ROUND(L1530*(1+'Assumptions'!$B$7)/'Assumptions'!$B$9,0)*'Assumptions'!$B$9</x:f>
        <x:v>125</x:v>
      </x:c>
      <x:c r="R1530" s="141" t="n">
        <x:f>Q1530-M1530</x:f>
        <x:v>29</x:v>
      </x:c>
      <x:c r="S1530" s="143" t="n">
        <x:f>'Assumptions'!$B$8</x:f>
        <x:v>12</x:v>
      </x:c>
      <x:c r="T1530" s="141" t="n">
        <x:f>N1530*S1530</x:f>
        <x:v>228</x:v>
      </x:c>
      <x:c r="U1530" s="139" t="str">
        <x:v>Source Valid</x:v>
      </x:c>
      <x:c r="V1530" s="139" t="str">
        <x:v>High</x:v>
      </x:c>
      <x:c r="W1530" s="147" t="str">
        <x:v>Source wholesale and buying prices retained</x:v>
      </x:c>
      <x:c r="X1530" s="139" t="str">
        <x:v>Ready</x:v>
      </x:c>
      <x:c r="Y1530" s="144" t="b">
        <x:v>1</x:v>
      </x:c>
      <x:c r="Z1530" s="139" t="str">
        <x:v>WS RATES.pdf</x:v>
      </x:c>
      <x:c r="AA1530" s="139" t="n">
        <x:v>43</x:v>
      </x:c>
      <x:c r="AB1530" s="139" t="n">
        <x:v>18</x:v>
      </x:c>
      <x:c r="AC1530" s="139" t="str">
        <x:v>PEPSI BALL 100 G</x:v>
      </x:c>
      <x:c r="AD1530" s="145" t="n">
        <x:v>115</x:v>
      </x:c>
      <x:c r="AE1530" s="147" t="str">
        <x:v>Merged across PDFs — Exact/source-linked match</x:v>
      </x:c>
      <x:c r="AF1530" s="147" t="str">
        <x:v>Exact WS RATES.pdf name</x:v>
      </x:c>
      <x:c r="AG1530" s="147" t="str">
        <x:v>Exact WS RATES.pdf category</x:v>
      </x:c>
      <x:c r="AH1530" s="139" t="str">
        <x:v>WS-RATES:43:18</x:v>
      </x:c>
      <x:c r="AI1530" s="146"/>
      <x:c r="AJ1530" s="146"/>
      <x:c r="AK1530" s="146"/>
      <x:c r="AL1530" s="146"/>
      <x:c r="AM1530" s="146"/>
      <x:c r="AN1530" s="147" t="str"/>
    </x:row>
    <x:row r="1531">
      <x:c r="A1531" s="139" t="str">
        <x:v>RS-001530</x:v>
      </x:c>
      <x:c r="B1531" s="147" t="str">
        <x:v>SM D PRIME (1PCS)</x:v>
      </x:c>
      <x:c r="C1531" s="139" t="str">
        <x:v>D</x:v>
      </x:c>
      <x:c r="D1531" s="139" t="str">
        <x:v>Both</x:v>
      </x:c>
      <x:c r="E1531" s="147" t="str">
        <x:v>From initial classified workbook</x:v>
      </x:c>
      <x:c r="F1531" s="139" t="str">
        <x:v>Rim</x:v>
      </x:c>
      <x:c r="G1531" s="139" t="n">
        <x:v>1</x:v>
      </x:c>
      <x:c r="H1531" s="139" t="str">
        <x:v>Parsed from product name</x:v>
      </x:c>
      <x:c r="I1531" s="139" t="str">
        <x:v>PKR</x:v>
      </x:c>
      <x:c r="J1531" s="140" t="n">
        <x:v>16</x:v>
      </x:c>
      <x:c r="K1531" s="140" t="n">
        <x:v>14</x:v>
      </x:c>
      <x:c r="L1531" s="140" t="n">
        <x:v>16</x:v>
      </x:c>
      <x:c r="M1531" s="140" t="n">
        <x:v>14</x:v>
      </x:c>
      <x:c r="N1531" s="141" t="n">
        <x:f>L1531-M1531</x:f>
        <x:v>2</x:v>
      </x:c>
      <x:c r="O1531" s="142" t="n">
        <x:f>IF(L1531&gt;0,N1531/L1531,"")</x:f>
        <x:v>0.125</x:v>
      </x:c>
      <x:c r="P1531" s="142" t="n">
        <x:f>IF(M1531&gt;0,N1531/M1531,"")</x:f>
        <x:v>0.14285714285714285</x:v>
      </x:c>
      <x:c r="Q1531" s="141" t="n">
        <x:f>ROUND(L1531*(1+'Assumptions'!$B$7)/'Assumptions'!$B$9,0)*'Assumptions'!$B$9</x:f>
        <x:v>20</x:v>
      </x:c>
      <x:c r="R1531" s="141" t="n">
        <x:f>Q1531-M1531</x:f>
        <x:v>6</x:v>
      </x:c>
      <x:c r="S1531" s="143" t="n">
        <x:f>'Assumptions'!$B$8</x:f>
        <x:v>12</x:v>
      </x:c>
      <x:c r="T1531" s="141" t="n">
        <x:f>N1531*S1531</x:f>
        <x:v>24</x:v>
      </x:c>
      <x:c r="U1531" s="139" t="str">
        <x:v>Source Valid</x:v>
      </x:c>
      <x:c r="V1531" s="139" t="str">
        <x:v>High</x:v>
      </x:c>
      <x:c r="W1531" s="147" t="str">
        <x:v>Source wholesale and buying prices retained</x:v>
      </x:c>
      <x:c r="X1531" s="139" t="str">
        <x:v>Ready</x:v>
      </x:c>
      <x:c r="Y1531" s="144" t="b">
        <x:v>1</x:v>
      </x:c>
      <x:c r="Z1531" s="139" t="str">
        <x:v>WS RATES.pdf</x:v>
      </x:c>
      <x:c r="AA1531" s="139" t="n">
        <x:v>43</x:v>
      </x:c>
      <x:c r="AB1531" s="139" t="n">
        <x:v>19</x:v>
      </x:c>
      <x:c r="AC1531" s="139" t="str">
        <x:v>SM D PRIME (1PCS)</x:v>
      </x:c>
      <x:c r="AD1531" s="145" t="n">
        <x:v>16</x:v>
      </x:c>
      <x:c r="AE1531" s="147" t="str">
        <x:v>Merged across PDFs — Exact/source-linked match</x:v>
      </x:c>
      <x:c r="AF1531" s="147" t="str">
        <x:v>Exact WS RATES.pdf name</x:v>
      </x:c>
      <x:c r="AG1531" s="147" t="str">
        <x:v>Exact WS RATES.pdf category</x:v>
      </x:c>
      <x:c r="AH1531" s="139" t="str">
        <x:v>WS-RATES:43:19</x:v>
      </x:c>
      <x:c r="AI1531" s="146"/>
      <x:c r="AJ1531" s="146"/>
      <x:c r="AK1531" s="146"/>
      <x:c r="AL1531" s="146"/>
      <x:c r="AM1531" s="146"/>
      <x:c r="AN1531" s="147" t="str"/>
    </x:row>
    <x:row r="1532">
      <x:c r="A1532" s="139" t="str">
        <x:v>RS-001531</x:v>
      </x:c>
      <x:c r="B1532" s="147" t="str">
        <x:v>PEPSI BALL 70 G</x:v>
      </x:c>
      <x:c r="C1532" s="139" t="str">
        <x:v>BALL</x:v>
      </x:c>
      <x:c r="D1532" s="139" t="str">
        <x:v>Both</x:v>
      </x:c>
      <x:c r="E1532" s="147" t="str">
        <x:v>From initial classified workbook</x:v>
      </x:c>
      <x:c r="F1532" s="139" t="str">
        <x:v>Piece</x:v>
      </x:c>
      <x:c r="G1532" s="139"/>
      <x:c r="H1532" s="139" t="str">
        <x:v>Not stated</x:v>
      </x:c>
      <x:c r="I1532" s="139" t="str">
        <x:v>PKR</x:v>
      </x:c>
      <x:c r="J1532" s="140" t="n">
        <x:v>90</x:v>
      </x:c>
      <x:c r="K1532" s="140" t="n">
        <x:v>69</x:v>
      </x:c>
      <x:c r="L1532" s="140" t="n">
        <x:v>90</x:v>
      </x:c>
      <x:c r="M1532" s="140" t="n">
        <x:v>69</x:v>
      </x:c>
      <x:c r="N1532" s="141" t="n">
        <x:f>L1532-M1532</x:f>
        <x:v>21</x:v>
      </x:c>
      <x:c r="O1532" s="142" t="n">
        <x:f>IF(L1532&gt;0,N1532/L1532,"")</x:f>
        <x:v>0.23333333333333334</x:v>
      </x:c>
      <x:c r="P1532" s="142" t="n">
        <x:f>IF(M1532&gt;0,N1532/M1532,"")</x:f>
        <x:v>0.30434782608695654</x:v>
      </x:c>
      <x:c r="Q1532" s="141" t="n">
        <x:f>ROUND(L1532*(1+'Assumptions'!$B$7)/'Assumptions'!$B$9,0)*'Assumptions'!$B$9</x:f>
        <x:v>100</x:v>
      </x:c>
      <x:c r="R1532" s="141" t="n">
        <x:f>Q1532-M1532</x:f>
        <x:v>31</x:v>
      </x:c>
      <x:c r="S1532" s="143" t="n">
        <x:f>'Assumptions'!$B$8</x:f>
        <x:v>12</x:v>
      </x:c>
      <x:c r="T1532" s="141" t="n">
        <x:f>N1532*S1532</x:f>
        <x:v>252</x:v>
      </x:c>
      <x:c r="U1532" s="139" t="str">
        <x:v>Source Valid</x:v>
      </x:c>
      <x:c r="V1532" s="139" t="str">
        <x:v>High</x:v>
      </x:c>
      <x:c r="W1532" s="147" t="str">
        <x:v>Source wholesale and buying prices retained</x:v>
      </x:c>
      <x:c r="X1532" s="139" t="str">
        <x:v>Ready</x:v>
      </x:c>
      <x:c r="Y1532" s="144" t="b">
        <x:v>1</x:v>
      </x:c>
      <x:c r="Z1532" s="139" t="str">
        <x:v>WS RATES.pdf</x:v>
      </x:c>
      <x:c r="AA1532" s="139" t="n">
        <x:v>43</x:v>
      </x:c>
      <x:c r="AB1532" s="139" t="n">
        <x:v>20</x:v>
      </x:c>
      <x:c r="AC1532" s="139" t="str">
        <x:v>PEPSI BALL 70 G</x:v>
      </x:c>
      <x:c r="AD1532" s="145" t="n">
        <x:v>90</x:v>
      </x:c>
      <x:c r="AE1532" s="147" t="str">
        <x:v>Merged across PDFs — Exact/source-linked match</x:v>
      </x:c>
      <x:c r="AF1532" s="147" t="str">
        <x:v>Exact WS RATES.pdf name</x:v>
      </x:c>
      <x:c r="AG1532" s="147" t="str">
        <x:v>Exact WS RATES.pdf category</x:v>
      </x:c>
      <x:c r="AH1532" s="139" t="str">
        <x:v>WS-RATES:43:20</x:v>
      </x:c>
      <x:c r="AI1532" s="146"/>
      <x:c r="AJ1532" s="146"/>
      <x:c r="AK1532" s="146"/>
      <x:c r="AL1532" s="146"/>
      <x:c r="AM1532" s="146"/>
      <x:c r="AN1532" s="147" t="str"/>
    </x:row>
    <x:row r="1533">
      <x:c r="A1533" s="139" t="str">
        <x:v>RS-001532</x:v>
      </x:c>
      <x:c r="B1533" s="147" t="str">
        <x:v>SM SCALE 6 INCH (12PCS)</x:v>
      </x:c>
      <x:c r="C1533" s="139" t="str">
        <x:v>SCALES</x:v>
      </x:c>
      <x:c r="D1533" s="139" t="str">
        <x:v>Wholesale/Bulk</x:v>
      </x:c>
      <x:c r="E1533" s="147" t="str">
        <x:v>From initial classified workbook</x:v>
      </x:c>
      <x:c r="F1533" s="139" t="str">
        <x:v>Pack</x:v>
      </x:c>
      <x:c r="G1533" s="139" t="n">
        <x:v>12</x:v>
      </x:c>
      <x:c r="H1533" s="139" t="str">
        <x:v>Parsed from product name</x:v>
      </x:c>
      <x:c r="I1533" s="139" t="str">
        <x:v>PKR</x:v>
      </x:c>
      <x:c r="J1533" s="140" t="n">
        <x:v>45</x:v>
      </x:c>
      <x:c r="K1533" s="140" t="n">
        <x:v>36</x:v>
      </x:c>
      <x:c r="L1533" s="140" t="n">
        <x:v>45</x:v>
      </x:c>
      <x:c r="M1533" s="140" t="n">
        <x:v>36</x:v>
      </x:c>
      <x:c r="N1533" s="141" t="n">
        <x:f>L1533-M1533</x:f>
        <x:v>9</x:v>
      </x:c>
      <x:c r="O1533" s="142" t="n">
        <x:f>IF(L1533&gt;0,N1533/L1533,"")</x:f>
        <x:v>0.2</x:v>
      </x:c>
      <x:c r="P1533" s="142" t="n">
        <x:f>IF(M1533&gt;0,N1533/M1533,"")</x:f>
        <x:v>0.25</x:v>
      </x:c>
      <x:c r="Q1533" s="141" t="n">
        <x:f>ROUND(L1533*(1+'Assumptions'!$B$7)/'Assumptions'!$B$9,0)*'Assumptions'!$B$9</x:f>
        <x:v>50</x:v>
      </x:c>
      <x:c r="R1533" s="141" t="n">
        <x:f>Q1533-M1533</x:f>
        <x:v>14</x:v>
      </x:c>
      <x:c r="S1533" s="143" t="n">
        <x:f>'Assumptions'!$B$8</x:f>
        <x:v>12</x:v>
      </x:c>
      <x:c r="T1533" s="141" t="n">
        <x:f>N1533*S1533</x:f>
        <x:v>108</x:v>
      </x:c>
      <x:c r="U1533" s="139" t="str">
        <x:v>Source Valid</x:v>
      </x:c>
      <x:c r="V1533" s="139" t="str">
        <x:v>High</x:v>
      </x:c>
      <x:c r="W1533" s="147" t="str">
        <x:v>Source wholesale and buying prices retained</x:v>
      </x:c>
      <x:c r="X1533" s="139" t="str">
        <x:v>Ready</x:v>
      </x:c>
      <x:c r="Y1533" s="144" t="b">
        <x:v>1</x:v>
      </x:c>
      <x:c r="Z1533" s="139" t="str">
        <x:v>WS RATES.pdf</x:v>
      </x:c>
      <x:c r="AA1533" s="139" t="n">
        <x:v>43</x:v>
      </x:c>
      <x:c r="AB1533" s="139" t="n">
        <x:v>21</x:v>
      </x:c>
      <x:c r="AC1533" s="139" t="str">
        <x:v>SM SCALE 6 INCH (12PCS)</x:v>
      </x:c>
      <x:c r="AD1533" s="145" t="n">
        <x:v>45</x:v>
      </x:c>
      <x:c r="AE1533" s="147" t="str">
        <x:v>Merged across PDFs — Exact/source-linked match</x:v>
      </x:c>
      <x:c r="AF1533" s="147" t="str">
        <x:v>Exact WS RATES.pdf name</x:v>
      </x:c>
      <x:c r="AG1533" s="147" t="str">
        <x:v>Exact WS RATES.pdf category</x:v>
      </x:c>
      <x:c r="AH1533" s="139" t="str">
        <x:v>WS-RATES:43:21</x:v>
      </x:c>
      <x:c r="AI1533" s="146"/>
      <x:c r="AJ1533" s="146"/>
      <x:c r="AK1533" s="146"/>
      <x:c r="AL1533" s="146"/>
      <x:c r="AM1533" s="146"/>
      <x:c r="AN1533" s="147" t="str"/>
    </x:row>
    <x:row r="1534">
      <x:c r="A1534" s="139" t="str">
        <x:v>RS-001533</x:v>
      </x:c>
      <x:c r="B1534" s="147" t="str">
        <x:v>534563</x:v>
      </x:c>
      <x:c r="C1534" s="139" t="str">
        <x:v>BALL</x:v>
      </x:c>
      <x:c r="D1534" s="139" t="str">
        <x:v>Both</x:v>
      </x:c>
      <x:c r="E1534" s="147" t="str">
        <x:v>From initial classified workbook</x:v>
      </x:c>
      <x:c r="F1534" s="139" t="str">
        <x:v>Piece</x:v>
      </x:c>
      <x:c r="G1534" s="139"/>
      <x:c r="H1534" s="139" t="str">
        <x:v>Not stated</x:v>
      </x:c>
      <x:c r="I1534" s="139" t="str">
        <x:v>PKR</x:v>
      </x:c>
      <x:c r="J1534" s="140" t="n">
        <x:v>34</x:v>
      </x:c>
      <x:c r="K1534" s="140" t="n">
        <x:v>31</x:v>
      </x:c>
      <x:c r="L1534" s="140" t="n">
        <x:v>34</x:v>
      </x:c>
      <x:c r="M1534" s="140" t="n">
        <x:v>31</x:v>
      </x:c>
      <x:c r="N1534" s="141" t="n">
        <x:f>L1534-M1534</x:f>
        <x:v>3</x:v>
      </x:c>
      <x:c r="O1534" s="142" t="n">
        <x:f>IF(L1534&gt;0,N1534/L1534,"")</x:f>
        <x:v>0.08823529411764706</x:v>
      </x:c>
      <x:c r="P1534" s="142" t="n">
        <x:f>IF(M1534&gt;0,N1534/M1534,"")</x:f>
        <x:v>0.0967741935483871</x:v>
      </x:c>
      <x:c r="Q1534" s="141" t="n">
        <x:f>ROUND(L1534*(1+'Assumptions'!$B$7)/'Assumptions'!$B$9,0)*'Assumptions'!$B$9</x:f>
        <x:v>35</x:v>
      </x:c>
      <x:c r="R1534" s="141" t="n">
        <x:f>Q1534-M1534</x:f>
        <x:v>4</x:v>
      </x:c>
      <x:c r="S1534" s="143" t="n">
        <x:f>'Assumptions'!$B$8</x:f>
        <x:v>12</x:v>
      </x:c>
      <x:c r="T1534" s="141" t="n">
        <x:f>N1534*S1534</x:f>
        <x:v>36</x:v>
      </x:c>
      <x:c r="U1534" s="139" t="str">
        <x:v>Source Valid</x:v>
      </x:c>
      <x:c r="V1534" s="139" t="str">
        <x:v>High</x:v>
      </x:c>
      <x:c r="W1534" s="147" t="str">
        <x:v>Source wholesale and buying prices retained</x:v>
      </x:c>
      <x:c r="X1534" s="139" t="str">
        <x:v>Ready</x:v>
      </x:c>
      <x:c r="Y1534" s="144" t="b">
        <x:v>1</x:v>
      </x:c>
      <x:c r="Z1534" s="139" t="str">
        <x:v>WS RATES.pdf</x:v>
      </x:c>
      <x:c r="AA1534" s="139" t="n">
        <x:v>43</x:v>
      </x:c>
      <x:c r="AB1534" s="139" t="n">
        <x:v>22</x:v>
      </x:c>
      <x:c r="AC1534" s="139" t="str">
        <x:v>534563</x:v>
      </x:c>
      <x:c r="AD1534" s="145" t="n">
        <x:v>34</x:v>
      </x:c>
      <x:c r="AE1534" s="147" t="str">
        <x:v>Merged across PDFs — Exact/source-linked match</x:v>
      </x:c>
      <x:c r="AF1534" s="147" t="str">
        <x:v>Exact WS RATES.pdf name</x:v>
      </x:c>
      <x:c r="AG1534" s="147" t="str">
        <x:v>Exact WS RATES.pdf category</x:v>
      </x:c>
      <x:c r="AH1534" s="139" t="str">
        <x:v>WS-RATES:43:22</x:v>
      </x:c>
      <x:c r="AI1534" s="146"/>
      <x:c r="AJ1534" s="146"/>
      <x:c r="AK1534" s="146"/>
      <x:c r="AL1534" s="146"/>
      <x:c r="AM1534" s="146"/>
      <x:c r="AN1534" s="147" t="str"/>
    </x:row>
    <x:row r="1535">
      <x:c r="A1535" s="139" t="str">
        <x:v>RS-001534</x:v>
      </x:c>
      <x:c r="B1535" s="147" t="str">
        <x:v>SM SCALE 12 INCH (12PCS)</x:v>
      </x:c>
      <x:c r="C1535" s="139" t="str">
        <x:v>SCALES</x:v>
      </x:c>
      <x:c r="D1535" s="139" t="str">
        <x:v>Wholesale/Bulk</x:v>
      </x:c>
      <x:c r="E1535" s="147" t="str">
        <x:v>From initial classified workbook</x:v>
      </x:c>
      <x:c r="F1535" s="139" t="str">
        <x:v>Pack</x:v>
      </x:c>
      <x:c r="G1535" s="139" t="n">
        <x:v>12</x:v>
      </x:c>
      <x:c r="H1535" s="139" t="str">
        <x:v>Parsed from product name</x:v>
      </x:c>
      <x:c r="I1535" s="139" t="str">
        <x:v>PKR</x:v>
      </x:c>
      <x:c r="J1535" s="140" t="n">
        <x:v>95</x:v>
      </x:c>
      <x:c r="K1535" s="140" t="n">
        <x:v>80</x:v>
      </x:c>
      <x:c r="L1535" s="140" t="n">
        <x:v>95</x:v>
      </x:c>
      <x:c r="M1535" s="140" t="n">
        <x:v>80</x:v>
      </x:c>
      <x:c r="N1535" s="141" t="n">
        <x:f>L1535-M1535</x:f>
        <x:v>15</x:v>
      </x:c>
      <x:c r="O1535" s="142" t="n">
        <x:f>IF(L1535&gt;0,N1535/L1535,"")</x:f>
        <x:v>0.15789473684210525</x:v>
      </x:c>
      <x:c r="P1535" s="142" t="n">
        <x:f>IF(M1535&gt;0,N1535/M1535,"")</x:f>
        <x:v>0.1875</x:v>
      </x:c>
      <x:c r="Q1535" s="141" t="n">
        <x:f>ROUND(L1535*(1+'Assumptions'!$B$7)/'Assumptions'!$B$9,0)*'Assumptions'!$B$9</x:f>
        <x:v>105</x:v>
      </x:c>
      <x:c r="R1535" s="141" t="n">
        <x:f>Q1535-M1535</x:f>
        <x:v>25</x:v>
      </x:c>
      <x:c r="S1535" s="143" t="n">
        <x:f>'Assumptions'!$B$8</x:f>
        <x:v>12</x:v>
      </x:c>
      <x:c r="T1535" s="141" t="n">
        <x:f>N1535*S1535</x:f>
        <x:v>180</x:v>
      </x:c>
      <x:c r="U1535" s="139" t="str">
        <x:v>Source Valid</x:v>
      </x:c>
      <x:c r="V1535" s="139" t="str">
        <x:v>High</x:v>
      </x:c>
      <x:c r="W1535" s="147" t="str">
        <x:v>Source wholesale and buying prices retained</x:v>
      </x:c>
      <x:c r="X1535" s="139" t="str">
        <x:v>Ready</x:v>
      </x:c>
      <x:c r="Y1535" s="144" t="b">
        <x:v>1</x:v>
      </x:c>
      <x:c r="Z1535" s="139" t="str">
        <x:v>WS RATES.pdf</x:v>
      </x:c>
      <x:c r="AA1535" s="139" t="n">
        <x:v>43</x:v>
      </x:c>
      <x:c r="AB1535" s="139" t="n">
        <x:v>23</x:v>
      </x:c>
      <x:c r="AC1535" s="139" t="str">
        <x:v>SM SCALE 12 INCH (12PCS)</x:v>
      </x:c>
      <x:c r="AD1535" s="145" t="n">
        <x:v>95</x:v>
      </x:c>
      <x:c r="AE1535" s="147" t="str">
        <x:v>Merged across PDFs — Exact/source-linked match</x:v>
      </x:c>
      <x:c r="AF1535" s="147" t="str">
        <x:v>Exact WS RATES.pdf name</x:v>
      </x:c>
      <x:c r="AG1535" s="147" t="str">
        <x:v>Exact WS RATES.pdf category</x:v>
      </x:c>
      <x:c r="AH1535" s="139" t="str">
        <x:v>WS-RATES:43:23</x:v>
      </x:c>
      <x:c r="AI1535" s="146"/>
      <x:c r="AJ1535" s="146"/>
      <x:c r="AK1535" s="146"/>
      <x:c r="AL1535" s="146"/>
      <x:c r="AM1535" s="146"/>
      <x:c r="AN1535" s="147" t="str"/>
    </x:row>
    <x:row r="1536">
      <x:c r="A1536" s="139" t="str">
        <x:v>RS-001535</x:v>
      </x:c>
      <x:c r="B1536" s="147" t="str">
        <x:v>MAGIC DEPOXI STEEL</x:v>
      </x:c>
      <x:c r="C1536" s="139" t="str">
        <x:v>GUM STICK</x:v>
      </x:c>
      <x:c r="D1536" s="139" t="str">
        <x:v>Both</x:v>
      </x:c>
      <x:c r="E1536" s="147" t="str">
        <x:v>From initial classified workbook</x:v>
      </x:c>
      <x:c r="F1536" s="139" t="str">
        <x:v>Piece</x:v>
      </x:c>
      <x:c r="G1536" s="139"/>
      <x:c r="H1536" s="139" t="str">
        <x:v>Not stated</x:v>
      </x:c>
      <x:c r="I1536" s="139" t="str">
        <x:v>PKR</x:v>
      </x:c>
      <x:c r="J1536" s="140" t="n">
        <x:v>530</x:v>
      </x:c>
      <x:c r="K1536" s="140" t="n">
        <x:v>500</x:v>
      </x:c>
      <x:c r="L1536" s="140" t="n">
        <x:v>530</x:v>
      </x:c>
      <x:c r="M1536" s="140" t="n">
        <x:v>500</x:v>
      </x:c>
      <x:c r="N1536" s="141" t="n">
        <x:f>L1536-M1536</x:f>
        <x:v>30</x:v>
      </x:c>
      <x:c r="O1536" s="142" t="n">
        <x:f>IF(L1536&gt;0,N1536/L1536,"")</x:f>
        <x:v>0.05660377358490566</x:v>
      </x:c>
      <x:c r="P1536" s="142" t="n">
        <x:f>IF(M1536&gt;0,N1536/M1536,"")</x:f>
        <x:v>0.06</x:v>
      </x:c>
      <x:c r="Q1536" s="141" t="n">
        <x:f>ROUND(L1536*(1+'Assumptions'!$B$7)/'Assumptions'!$B$9,0)*'Assumptions'!$B$9</x:f>
        <x:v>585</x:v>
      </x:c>
      <x:c r="R1536" s="141" t="n">
        <x:f>Q1536-M1536</x:f>
        <x:v>85</x:v>
      </x:c>
      <x:c r="S1536" s="143" t="n">
        <x:f>'Assumptions'!$B$8</x:f>
        <x:v>12</x:v>
      </x:c>
      <x:c r="T1536" s="141" t="n">
        <x:f>N1536*S1536</x:f>
        <x:v>360</x:v>
      </x:c>
      <x:c r="U1536" s="139" t="str">
        <x:v>Source Valid</x:v>
      </x:c>
      <x:c r="V1536" s="139" t="str">
        <x:v>High</x:v>
      </x:c>
      <x:c r="W1536" s="147" t="str">
        <x:v>Source wholesale and buying prices retained</x:v>
      </x:c>
      <x:c r="X1536" s="139" t="str">
        <x:v>Ready</x:v>
      </x:c>
      <x:c r="Y1536" s="144" t="b">
        <x:v>1</x:v>
      </x:c>
      <x:c r="Z1536" s="139" t="str">
        <x:v>WS RATES.pdf</x:v>
      </x:c>
      <x:c r="AA1536" s="139" t="n">
        <x:v>43</x:v>
      </x:c>
      <x:c r="AB1536" s="139" t="n">
        <x:v>24</x:v>
      </x:c>
      <x:c r="AC1536" s="139" t="str">
        <x:v>MAGIC DEPOXI STEEL</x:v>
      </x:c>
      <x:c r="AD1536" s="145" t="n">
        <x:v>530</x:v>
      </x:c>
      <x:c r="AE1536" s="147" t="str">
        <x:v>Merged across PDFs — Exact/source-linked match</x:v>
      </x:c>
      <x:c r="AF1536" s="147" t="str">
        <x:v>Exact WS RATES.pdf name</x:v>
      </x:c>
      <x:c r="AG1536" s="147" t="str">
        <x:v>Exact WS RATES.pdf category</x:v>
      </x:c>
      <x:c r="AH1536" s="139" t="str">
        <x:v>WS-RATES:43:24</x:v>
      </x:c>
      <x:c r="AI1536" s="146"/>
      <x:c r="AJ1536" s="146"/>
      <x:c r="AK1536" s="146"/>
      <x:c r="AL1536" s="146"/>
      <x:c r="AM1536" s="146"/>
      <x:c r="AN1536" s="147" t="str"/>
    </x:row>
    <x:row r="1537">
      <x:c r="A1537" s="139" t="str">
        <x:v>RS-001536</x:v>
      </x:c>
      <x:c r="B1537" s="147" t="str">
        <x:v>CA BALL</x:v>
      </x:c>
      <x:c r="C1537" s="139" t="str">
        <x:v>BALL</x:v>
      </x:c>
      <x:c r="D1537" s="139" t="str">
        <x:v>Both</x:v>
      </x:c>
      <x:c r="E1537" s="147" t="str">
        <x:v>From initial classified workbook</x:v>
      </x:c>
      <x:c r="F1537" s="139" t="str">
        <x:v>Piece</x:v>
      </x:c>
      <x:c r="G1537" s="139"/>
      <x:c r="H1537" s="139" t="str">
        <x:v>Not stated</x:v>
      </x:c>
      <x:c r="I1537" s="139" t="str">
        <x:v>PKR</x:v>
      </x:c>
      <x:c r="J1537" s="140" t="n">
        <x:v>80</x:v>
      </x:c>
      <x:c r="K1537" s="140" t="n">
        <x:v>67</x:v>
      </x:c>
      <x:c r="L1537" s="140" t="n">
        <x:v>80</x:v>
      </x:c>
      <x:c r="M1537" s="140" t="n">
        <x:v>67</x:v>
      </x:c>
      <x:c r="N1537" s="141" t="n">
        <x:f>L1537-M1537</x:f>
        <x:v>13</x:v>
      </x:c>
      <x:c r="O1537" s="142" t="n">
        <x:f>IF(L1537&gt;0,N1537/L1537,"")</x:f>
        <x:v>0.1625</x:v>
      </x:c>
      <x:c r="P1537" s="142" t="n">
        <x:f>IF(M1537&gt;0,N1537/M1537,"")</x:f>
        <x:v>0.19402985074626866</x:v>
      </x:c>
      <x:c r="Q1537" s="141" t="n">
        <x:f>ROUND(L1537*(1+'Assumptions'!$B$7)/'Assumptions'!$B$9,0)*'Assumptions'!$B$9</x:f>
        <x:v>90</x:v>
      </x:c>
      <x:c r="R1537" s="141" t="n">
        <x:f>Q1537-M1537</x:f>
        <x:v>23</x:v>
      </x:c>
      <x:c r="S1537" s="143" t="n">
        <x:f>'Assumptions'!$B$8</x:f>
        <x:v>12</x:v>
      </x:c>
      <x:c r="T1537" s="141" t="n">
        <x:f>N1537*S1537</x:f>
        <x:v>156</x:v>
      </x:c>
      <x:c r="U1537" s="139" t="str">
        <x:v>Source Valid</x:v>
      </x:c>
      <x:c r="V1537" s="139" t="str">
        <x:v>High</x:v>
      </x:c>
      <x:c r="W1537" s="147" t="str">
        <x:v>Source wholesale and buying prices retained</x:v>
      </x:c>
      <x:c r="X1537" s="139" t="str">
        <x:v>Ready</x:v>
      </x:c>
      <x:c r="Y1537" s="144" t="b">
        <x:v>1</x:v>
      </x:c>
      <x:c r="Z1537" s="139" t="str">
        <x:v>WS RATES.pdf</x:v>
      </x:c>
      <x:c r="AA1537" s="139" t="n">
        <x:v>43</x:v>
      </x:c>
      <x:c r="AB1537" s="139" t="n">
        <x:v>25</x:v>
      </x:c>
      <x:c r="AC1537" s="139" t="str">
        <x:v>CA BALL</x:v>
      </x:c>
      <x:c r="AD1537" s="145" t="n">
        <x:v>80</x:v>
      </x:c>
      <x:c r="AE1537" s="147" t="str">
        <x:v>Merged across PDFs — Exact/source-linked match</x:v>
      </x:c>
      <x:c r="AF1537" s="147" t="str">
        <x:v>Exact WS RATES.pdf name</x:v>
      </x:c>
      <x:c r="AG1537" s="147" t="str">
        <x:v>Exact WS RATES.pdf category</x:v>
      </x:c>
      <x:c r="AH1537" s="139" t="str">
        <x:v>WS-RATES:43:25</x:v>
      </x:c>
      <x:c r="AI1537" s="146"/>
      <x:c r="AJ1537" s="146"/>
      <x:c r="AK1537" s="146"/>
      <x:c r="AL1537" s="146"/>
      <x:c r="AM1537" s="146"/>
      <x:c r="AN1537" s="147" t="str"/>
    </x:row>
    <x:row r="1538">
      <x:c r="A1538" s="139" t="str">
        <x:v>RS-001537</x:v>
      </x:c>
      <x:c r="B1538" s="147" t="str">
        <x:v>PRACTICE BALL</x:v>
      </x:c>
      <x:c r="C1538" s="139" t="str">
        <x:v>BALL</x:v>
      </x:c>
      <x:c r="D1538" s="139" t="str">
        <x:v>Both</x:v>
      </x:c>
      <x:c r="E1538" s="147" t="str">
        <x:v>From initial classified workbook</x:v>
      </x:c>
      <x:c r="F1538" s="139" t="str">
        <x:v>Piece</x:v>
      </x:c>
      <x:c r="G1538" s="139"/>
      <x:c r="H1538" s="139" t="str">
        <x:v>Not stated</x:v>
      </x:c>
      <x:c r="I1538" s="139" t="str">
        <x:v>PKR</x:v>
      </x:c>
      <x:c r="J1538" s="140" t="n">
        <x:v>130</x:v>
      </x:c>
      <x:c r="K1538" s="140" t="n">
        <x:v>115</x:v>
      </x:c>
      <x:c r="L1538" s="140" t="n">
        <x:v>130</x:v>
      </x:c>
      <x:c r="M1538" s="140" t="n">
        <x:v>115</x:v>
      </x:c>
      <x:c r="N1538" s="141" t="n">
        <x:f>L1538-M1538</x:f>
        <x:v>15</x:v>
      </x:c>
      <x:c r="O1538" s="142" t="n">
        <x:f>IF(L1538&gt;0,N1538/L1538,"")</x:f>
        <x:v>0.11538461538461539</x:v>
      </x:c>
      <x:c r="P1538" s="142" t="n">
        <x:f>IF(M1538&gt;0,N1538/M1538,"")</x:f>
        <x:v>0.13043478260869565</x:v>
      </x:c>
      <x:c r="Q1538" s="141" t="n">
        <x:f>ROUND(L1538*(1+'Assumptions'!$B$7)/'Assumptions'!$B$9,0)*'Assumptions'!$B$9</x:f>
        <x:v>145</x:v>
      </x:c>
      <x:c r="R1538" s="141" t="n">
        <x:f>Q1538-M1538</x:f>
        <x:v>30</x:v>
      </x:c>
      <x:c r="S1538" s="143" t="n">
        <x:f>'Assumptions'!$B$8</x:f>
        <x:v>12</x:v>
      </x:c>
      <x:c r="T1538" s="141" t="n">
        <x:f>N1538*S1538</x:f>
        <x:v>180</x:v>
      </x:c>
      <x:c r="U1538" s="139" t="str">
        <x:v>Source Valid</x:v>
      </x:c>
      <x:c r="V1538" s="139" t="str">
        <x:v>High</x:v>
      </x:c>
      <x:c r="W1538" s="147" t="str">
        <x:v>Source wholesale and buying prices retained</x:v>
      </x:c>
      <x:c r="X1538" s="139" t="str">
        <x:v>Ready</x:v>
      </x:c>
      <x:c r="Y1538" s="144" t="b">
        <x:v>1</x:v>
      </x:c>
      <x:c r="Z1538" s="139" t="str">
        <x:v>WS RATES.pdf</x:v>
      </x:c>
      <x:c r="AA1538" s="139" t="n">
        <x:v>43</x:v>
      </x:c>
      <x:c r="AB1538" s="139" t="n">
        <x:v>26</x:v>
      </x:c>
      <x:c r="AC1538" s="139" t="str">
        <x:v>PRACTICE BALL</x:v>
      </x:c>
      <x:c r="AD1538" s="145" t="n">
        <x:v>130</x:v>
      </x:c>
      <x:c r="AE1538" s="147" t="str">
        <x:v>Merged across PDFs — Exact/source-linked match</x:v>
      </x:c>
      <x:c r="AF1538" s="147" t="str">
        <x:v>Exact WS RATES.pdf name</x:v>
      </x:c>
      <x:c r="AG1538" s="147" t="str">
        <x:v>Exact WS RATES.pdf category</x:v>
      </x:c>
      <x:c r="AH1538" s="139" t="str">
        <x:v>WS-RATES:43:26</x:v>
      </x:c>
      <x:c r="AI1538" s="146"/>
      <x:c r="AJ1538" s="146"/>
      <x:c r="AK1538" s="146"/>
      <x:c r="AL1538" s="146"/>
      <x:c r="AM1538" s="146"/>
      <x:c r="AN1538" s="147" t="str"/>
    </x:row>
    <x:row r="1539">
      <x:c r="A1539" s="139" t="str">
        <x:v>RS-001538</x:v>
      </x:c>
      <x:c r="B1539" s="147" t="str">
        <x:v>DOT BALL</x:v>
      </x:c>
      <x:c r="C1539" s="139" t="str">
        <x:v>BALL</x:v>
      </x:c>
      <x:c r="D1539" s="139" t="str">
        <x:v>Both</x:v>
      </x:c>
      <x:c r="E1539" s="147" t="str">
        <x:v>From initial classified workbook</x:v>
      </x:c>
      <x:c r="F1539" s="139" t="str">
        <x:v>Piece</x:v>
      </x:c>
      <x:c r="G1539" s="139"/>
      <x:c r="H1539" s="139" t="str">
        <x:v>Not stated</x:v>
      </x:c>
      <x:c r="I1539" s="139" t="str">
        <x:v>PKR</x:v>
      </x:c>
      <x:c r="J1539" s="140" t="n">
        <x:v>135</x:v>
      </x:c>
      <x:c r="K1539" s="140" t="n">
        <x:v>120</x:v>
      </x:c>
      <x:c r="L1539" s="140" t="n">
        <x:v>135</x:v>
      </x:c>
      <x:c r="M1539" s="140" t="n">
        <x:v>120</x:v>
      </x:c>
      <x:c r="N1539" s="141" t="n">
        <x:f>L1539-M1539</x:f>
        <x:v>15</x:v>
      </x:c>
      <x:c r="O1539" s="142" t="n">
        <x:f>IF(L1539&gt;0,N1539/L1539,"")</x:f>
        <x:v>0.1111111111111111</x:v>
      </x:c>
      <x:c r="P1539" s="142" t="n">
        <x:f>IF(M1539&gt;0,N1539/M1539,"")</x:f>
        <x:v>0.125</x:v>
      </x:c>
      <x:c r="Q1539" s="141" t="n">
        <x:f>ROUND(L1539*(1+'Assumptions'!$B$7)/'Assumptions'!$B$9,0)*'Assumptions'!$B$9</x:f>
        <x:v>150</x:v>
      </x:c>
      <x:c r="R1539" s="141" t="n">
        <x:f>Q1539-M1539</x:f>
        <x:v>30</x:v>
      </x:c>
      <x:c r="S1539" s="143" t="n">
        <x:f>'Assumptions'!$B$8</x:f>
        <x:v>12</x:v>
      </x:c>
      <x:c r="T1539" s="141" t="n">
        <x:f>N1539*S1539</x:f>
        <x:v>180</x:v>
      </x:c>
      <x:c r="U1539" s="139" t="str">
        <x:v>Source Valid</x:v>
      </x:c>
      <x:c r="V1539" s="139" t="str">
        <x:v>High</x:v>
      </x:c>
      <x:c r="W1539" s="147" t="str">
        <x:v>Source wholesale and buying prices retained</x:v>
      </x:c>
      <x:c r="X1539" s="139" t="str">
        <x:v>Ready</x:v>
      </x:c>
      <x:c r="Y1539" s="144" t="b">
        <x:v>1</x:v>
      </x:c>
      <x:c r="Z1539" s="139" t="str">
        <x:v>WS RATES.pdf</x:v>
      </x:c>
      <x:c r="AA1539" s="139" t="n">
        <x:v>43</x:v>
      </x:c>
      <x:c r="AB1539" s="139" t="n">
        <x:v>27</x:v>
      </x:c>
      <x:c r="AC1539" s="139" t="str">
        <x:v>DOT BALL</x:v>
      </x:c>
      <x:c r="AD1539" s="145" t="n">
        <x:v>135</x:v>
      </x:c>
      <x:c r="AE1539" s="147" t="str">
        <x:v>Merged across PDFs — Exact/source-linked match</x:v>
      </x:c>
      <x:c r="AF1539" s="147" t="str">
        <x:v>Exact WS RATES.pdf name</x:v>
      </x:c>
      <x:c r="AG1539" s="147" t="str">
        <x:v>Exact WS RATES.pdf category</x:v>
      </x:c>
      <x:c r="AH1539" s="139" t="str">
        <x:v>WS-RATES:43:27</x:v>
      </x:c>
      <x:c r="AI1539" s="146"/>
      <x:c r="AJ1539" s="146"/>
      <x:c r="AK1539" s="146"/>
      <x:c r="AL1539" s="146"/>
      <x:c r="AM1539" s="146"/>
      <x:c r="AN1539" s="147" t="str"/>
    </x:row>
    <x:row r="1540">
      <x:c r="A1540" s="139" t="str">
        <x:v>RS-001539</x:v>
      </x:c>
      <x:c r="B1540" s="147" t="str">
        <x:v>FANCY TAPE</x:v>
      </x:c>
      <x:c r="C1540" s="139" t="str">
        <x:v>TAPE</x:v>
      </x:c>
      <x:c r="D1540" s="139" t="str">
        <x:v>Both</x:v>
      </x:c>
      <x:c r="E1540" s="147" t="str">
        <x:v>From initial classified workbook</x:v>
      </x:c>
      <x:c r="F1540" s="139" t="str">
        <x:v>Piece</x:v>
      </x:c>
      <x:c r="G1540" s="139"/>
      <x:c r="H1540" s="139" t="str">
        <x:v>Not stated</x:v>
      </x:c>
      <x:c r="I1540" s="139" t="str">
        <x:v>PKR</x:v>
      </x:c>
      <x:c r="J1540" s="140" t="n">
        <x:v>90</x:v>
      </x:c>
      <x:c r="K1540" s="140" t="n">
        <x:v>80</x:v>
      </x:c>
      <x:c r="L1540" s="140" t="n">
        <x:v>90</x:v>
      </x:c>
      <x:c r="M1540" s="140" t="n">
        <x:v>80</x:v>
      </x:c>
      <x:c r="N1540" s="141" t="n">
        <x:f>L1540-M1540</x:f>
        <x:v>10</x:v>
      </x:c>
      <x:c r="O1540" s="142" t="n">
        <x:f>IF(L1540&gt;0,N1540/L1540,"")</x:f>
        <x:v>0.1111111111111111</x:v>
      </x:c>
      <x:c r="P1540" s="142" t="n">
        <x:f>IF(M1540&gt;0,N1540/M1540,"")</x:f>
        <x:v>0.125</x:v>
      </x:c>
      <x:c r="Q1540" s="141" t="n">
        <x:f>ROUND(L1540*(1+'Assumptions'!$B$7)/'Assumptions'!$B$9,0)*'Assumptions'!$B$9</x:f>
        <x:v>100</x:v>
      </x:c>
      <x:c r="R1540" s="141" t="n">
        <x:f>Q1540-M1540</x:f>
        <x:v>20</x:v>
      </x:c>
      <x:c r="S1540" s="143" t="n">
        <x:f>'Assumptions'!$B$8</x:f>
        <x:v>12</x:v>
      </x:c>
      <x:c r="T1540" s="141" t="n">
        <x:f>N1540*S1540</x:f>
        <x:v>120</x:v>
      </x:c>
      <x:c r="U1540" s="139" t="str">
        <x:v>Source Valid</x:v>
      </x:c>
      <x:c r="V1540" s="139" t="str">
        <x:v>High</x:v>
      </x:c>
      <x:c r="W1540" s="147" t="str">
        <x:v>Source wholesale and buying prices retained</x:v>
      </x:c>
      <x:c r="X1540" s="139" t="str">
        <x:v>Ready</x:v>
      </x:c>
      <x:c r="Y1540" s="144" t="b">
        <x:v>1</x:v>
      </x:c>
      <x:c r="Z1540" s="139" t="str">
        <x:v>WS RATES.pdf</x:v>
      </x:c>
      <x:c r="AA1540" s="139" t="n">
        <x:v>43</x:v>
      </x:c>
      <x:c r="AB1540" s="139" t="n">
        <x:v>28</x:v>
      </x:c>
      <x:c r="AC1540" s="139" t="str">
        <x:v>FANCY TAPE</x:v>
      </x:c>
      <x:c r="AD1540" s="145" t="n">
        <x:v>90</x:v>
      </x:c>
      <x:c r="AE1540" s="147" t="str">
        <x:v>Merged across PDFs — Exact/source-linked match</x:v>
      </x:c>
      <x:c r="AF1540" s="147" t="str">
        <x:v>Exact WS RATES.pdf name</x:v>
      </x:c>
      <x:c r="AG1540" s="147" t="str">
        <x:v>Exact WS RATES.pdf category</x:v>
      </x:c>
      <x:c r="AH1540" s="139" t="str">
        <x:v>WS-RATES:43:28</x:v>
      </x:c>
      <x:c r="AI1540" s="146"/>
      <x:c r="AJ1540" s="146"/>
      <x:c r="AK1540" s="146"/>
      <x:c r="AL1540" s="146"/>
      <x:c r="AM1540" s="146"/>
      <x:c r="AN1540" s="147" t="str"/>
    </x:row>
    <x:row r="1541">
      <x:c r="A1541" s="139" t="str">
        <x:v>RS-001540</x:v>
      </x:c>
      <x:c r="B1541" s="147" t="str">
        <x:v>CHAMAK TAPE (L)</x:v>
      </x:c>
      <x:c r="C1541" s="139" t="str">
        <x:v>TAPE</x:v>
      </x:c>
      <x:c r="D1541" s="139" t="str">
        <x:v>Both</x:v>
      </x:c>
      <x:c r="E1541" s="147" t="str">
        <x:v>From initial classified workbook</x:v>
      </x:c>
      <x:c r="F1541" s="139" t="str">
        <x:v>Piece</x:v>
      </x:c>
      <x:c r="G1541" s="139"/>
      <x:c r="H1541" s="139" t="str">
        <x:v>Not stated</x:v>
      </x:c>
      <x:c r="I1541" s="139" t="str">
        <x:v>PKR</x:v>
      </x:c>
      <x:c r="J1541" s="140" t="n">
        <x:v>216</x:v>
      </x:c>
      <x:c r="K1541" s="140" t="n">
        <x:v>185</x:v>
      </x:c>
      <x:c r="L1541" s="140" t="n">
        <x:v>216</x:v>
      </x:c>
      <x:c r="M1541" s="140" t="n">
        <x:v>185</x:v>
      </x:c>
      <x:c r="N1541" s="141" t="n">
        <x:f>L1541-M1541</x:f>
        <x:v>31</x:v>
      </x:c>
      <x:c r="O1541" s="142" t="n">
        <x:f>IF(L1541&gt;0,N1541/L1541,"")</x:f>
        <x:v>0.14351851851851852</x:v>
      </x:c>
      <x:c r="P1541" s="142" t="n">
        <x:f>IF(M1541&gt;0,N1541/M1541,"")</x:f>
        <x:v>0.16756756756756758</x:v>
      </x:c>
      <x:c r="Q1541" s="141" t="n">
        <x:f>ROUND(L1541*(1+'Assumptions'!$B$7)/'Assumptions'!$B$9,0)*'Assumptions'!$B$9</x:f>
        <x:v>240</x:v>
      </x:c>
      <x:c r="R1541" s="141" t="n">
        <x:f>Q1541-M1541</x:f>
        <x:v>55</x:v>
      </x:c>
      <x:c r="S1541" s="143" t="n">
        <x:f>'Assumptions'!$B$8</x:f>
        <x:v>12</x:v>
      </x:c>
      <x:c r="T1541" s="141" t="n">
        <x:f>N1541*S1541</x:f>
        <x:v>372</x:v>
      </x:c>
      <x:c r="U1541" s="139" t="str">
        <x:v>Source Valid</x:v>
      </x:c>
      <x:c r="V1541" s="139" t="str">
        <x:v>High</x:v>
      </x:c>
      <x:c r="W1541" s="147" t="str">
        <x:v>Source wholesale and buying prices retained</x:v>
      </x:c>
      <x:c r="X1541" s="139" t="str">
        <x:v>Ready</x:v>
      </x:c>
      <x:c r="Y1541" s="144" t="b">
        <x:v>1</x:v>
      </x:c>
      <x:c r="Z1541" s="139" t="str">
        <x:v>WS RATES.pdf</x:v>
      </x:c>
      <x:c r="AA1541" s="139" t="n">
        <x:v>43</x:v>
      </x:c>
      <x:c r="AB1541" s="139" t="n">
        <x:v>29</x:v>
      </x:c>
      <x:c r="AC1541" s="139" t="str">
        <x:v>CHAMAK TAPE (L)</x:v>
      </x:c>
      <x:c r="AD1541" s="145" t="n">
        <x:v>216</x:v>
      </x:c>
      <x:c r="AE1541" s="147" t="str">
        <x:v>Merged across PDFs — Exact/source-linked match</x:v>
      </x:c>
      <x:c r="AF1541" s="147" t="str">
        <x:v>Exact WS RATES.pdf name</x:v>
      </x:c>
      <x:c r="AG1541" s="147" t="str">
        <x:v>Exact WS RATES.pdf category</x:v>
      </x:c>
      <x:c r="AH1541" s="139" t="str">
        <x:v>WS-RATES:43:29</x:v>
      </x:c>
      <x:c r="AI1541" s="146"/>
      <x:c r="AJ1541" s="146"/>
      <x:c r="AK1541" s="146"/>
      <x:c r="AL1541" s="146"/>
      <x:c r="AM1541" s="146"/>
      <x:c r="AN1541" s="147" t="str"/>
    </x:row>
    <x:row r="1542">
      <x:c r="A1542" s="139" t="str">
        <x:v>RS-001541</x:v>
      </x:c>
      <x:c r="B1542" s="147" t="str">
        <x:v>CHAMAK TAPE (S)</x:v>
      </x:c>
      <x:c r="C1542" s="139" t="str">
        <x:v>TAPE</x:v>
      </x:c>
      <x:c r="D1542" s="139" t="str">
        <x:v>Both</x:v>
      </x:c>
      <x:c r="E1542" s="147" t="str">
        <x:v>From initial classified workbook</x:v>
      </x:c>
      <x:c r="F1542" s="139" t="str">
        <x:v>Piece</x:v>
      </x:c>
      <x:c r="G1542" s="139"/>
      <x:c r="H1542" s="139" t="str">
        <x:v>Not stated</x:v>
      </x:c>
      <x:c r="I1542" s="139" t="str">
        <x:v>PKR</x:v>
      </x:c>
      <x:c r="J1542" s="140" t="n">
        <x:v>100</x:v>
      </x:c>
      <x:c r="K1542" s="140" t="n">
        <x:v>90</x:v>
      </x:c>
      <x:c r="L1542" s="140" t="n">
        <x:v>100</x:v>
      </x:c>
      <x:c r="M1542" s="140" t="n">
        <x:v>90</x:v>
      </x:c>
      <x:c r="N1542" s="141" t="n">
        <x:f>L1542-M1542</x:f>
        <x:v>10</x:v>
      </x:c>
      <x:c r="O1542" s="142" t="n">
        <x:f>IF(L1542&gt;0,N1542/L1542,"")</x:f>
        <x:v>0.1</x:v>
      </x:c>
      <x:c r="P1542" s="142" t="n">
        <x:f>IF(M1542&gt;0,N1542/M1542,"")</x:f>
        <x:v>0.1111111111111111</x:v>
      </x:c>
      <x:c r="Q1542" s="141" t="n">
        <x:f>ROUND(L1542*(1+'Assumptions'!$B$7)/'Assumptions'!$B$9,0)*'Assumptions'!$B$9</x:f>
        <x:v>110</x:v>
      </x:c>
      <x:c r="R1542" s="141" t="n">
        <x:f>Q1542-M1542</x:f>
        <x:v>20</x:v>
      </x:c>
      <x:c r="S1542" s="143" t="n">
        <x:f>'Assumptions'!$B$8</x:f>
        <x:v>12</x:v>
      </x:c>
      <x:c r="T1542" s="141" t="n">
        <x:f>N1542*S1542</x:f>
        <x:v>120</x:v>
      </x:c>
      <x:c r="U1542" s="139" t="str">
        <x:v>Source Valid</x:v>
      </x:c>
      <x:c r="V1542" s="139" t="str">
        <x:v>High</x:v>
      </x:c>
      <x:c r="W1542" s="147" t="str">
        <x:v>Source wholesale and buying prices retained</x:v>
      </x:c>
      <x:c r="X1542" s="139" t="str">
        <x:v>Ready</x:v>
      </x:c>
      <x:c r="Y1542" s="144" t="b">
        <x:v>1</x:v>
      </x:c>
      <x:c r="Z1542" s="139" t="str">
        <x:v>WS RATES.pdf</x:v>
      </x:c>
      <x:c r="AA1542" s="139" t="n">
        <x:v>43</x:v>
      </x:c>
      <x:c r="AB1542" s="139" t="n">
        <x:v>30</x:v>
      </x:c>
      <x:c r="AC1542" s="139" t="str">
        <x:v>CHAMAK TAPE (S)</x:v>
      </x:c>
      <x:c r="AD1542" s="145" t="n">
        <x:v>100</x:v>
      </x:c>
      <x:c r="AE1542" s="147" t="str">
        <x:v>Merged across PDFs — Exact/source-linked match</x:v>
      </x:c>
      <x:c r="AF1542" s="147" t="str">
        <x:v>Exact WS RATES.pdf name</x:v>
      </x:c>
      <x:c r="AG1542" s="147" t="str">
        <x:v>Exact WS RATES.pdf category</x:v>
      </x:c>
      <x:c r="AH1542" s="139" t="str">
        <x:v>WS-RATES:43:30</x:v>
      </x:c>
      <x:c r="AI1542" s="146"/>
      <x:c r="AJ1542" s="146"/>
      <x:c r="AK1542" s="146"/>
      <x:c r="AL1542" s="146"/>
      <x:c r="AM1542" s="146"/>
      <x:c r="AN1542" s="147" t="str"/>
    </x:row>
    <x:row r="1543">
      <x:c r="A1543" s="139" t="str">
        <x:v>RS-001542</x:v>
      </x:c>
      <x:c r="B1543" s="147" t="str">
        <x:v>GUN ROD SMALL</x:v>
      </x:c>
      <x:c r="C1543" s="139" t="str">
        <x:v>GLUE GUN ROD</x:v>
      </x:c>
      <x:c r="D1543" s="139" t="str">
        <x:v>Both</x:v>
      </x:c>
      <x:c r="E1543" s="147" t="str">
        <x:v>From initial classified workbook</x:v>
      </x:c>
      <x:c r="F1543" s="139" t="str">
        <x:v>Piece</x:v>
      </x:c>
      <x:c r="G1543" s="139"/>
      <x:c r="H1543" s="139" t="str">
        <x:v>Not stated</x:v>
      </x:c>
      <x:c r="I1543" s="139" t="str">
        <x:v>PKR</x:v>
      </x:c>
      <x:c r="J1543" s="140" t="n">
        <x:v>11</x:v>
      </x:c>
      <x:c r="K1543" s="140" t="n">
        <x:v>8</x:v>
      </x:c>
      <x:c r="L1543" s="140" t="n">
        <x:v>11</x:v>
      </x:c>
      <x:c r="M1543" s="140" t="n">
        <x:v>8</x:v>
      </x:c>
      <x:c r="N1543" s="141" t="n">
        <x:f>L1543-M1543</x:f>
        <x:v>3</x:v>
      </x:c>
      <x:c r="O1543" s="142" t="n">
        <x:f>IF(L1543&gt;0,N1543/L1543,"")</x:f>
        <x:v>0.2727272727272727</x:v>
      </x:c>
      <x:c r="P1543" s="142" t="n">
        <x:f>IF(M1543&gt;0,N1543/M1543,"")</x:f>
        <x:v>0.375</x:v>
      </x:c>
      <x:c r="Q1543" s="141" t="n">
        <x:f>ROUND(L1543*(1+'Assumptions'!$B$7)/'Assumptions'!$B$9,0)*'Assumptions'!$B$9</x:f>
        <x:v>10</x:v>
      </x:c>
      <x:c r="R1543" s="141" t="n">
        <x:f>Q1543-M1543</x:f>
        <x:v>2</x:v>
      </x:c>
      <x:c r="S1543" s="143" t="n">
        <x:f>'Assumptions'!$B$8</x:f>
        <x:v>12</x:v>
      </x:c>
      <x:c r="T1543" s="141" t="n">
        <x:f>N1543*S1543</x:f>
        <x:v>36</x:v>
      </x:c>
      <x:c r="U1543" s="139" t="str">
        <x:v>Source Valid</x:v>
      </x:c>
      <x:c r="V1543" s="139" t="str">
        <x:v>High</x:v>
      </x:c>
      <x:c r="W1543" s="147" t="str">
        <x:v>Source wholesale and buying prices retained</x:v>
      </x:c>
      <x:c r="X1543" s="139" t="str">
        <x:v>Ready</x:v>
      </x:c>
      <x:c r="Y1543" s="144" t="b">
        <x:v>1</x:v>
      </x:c>
      <x:c r="Z1543" s="139" t="str">
        <x:v>WS RATES.pdf</x:v>
      </x:c>
      <x:c r="AA1543" s="139" t="n">
        <x:v>43</x:v>
      </x:c>
      <x:c r="AB1543" s="139" t="n">
        <x:v>31</x:v>
      </x:c>
      <x:c r="AC1543" s="139" t="str">
        <x:v>GUN ROD SMALL</x:v>
      </x:c>
      <x:c r="AD1543" s="145" t="n">
        <x:v>11</x:v>
      </x:c>
      <x:c r="AE1543" s="147" t="str">
        <x:v>Merged across PDFs — Exact/source-linked match</x:v>
      </x:c>
      <x:c r="AF1543" s="147" t="str">
        <x:v>Exact WS RATES.pdf name</x:v>
      </x:c>
      <x:c r="AG1543" s="147" t="str">
        <x:v>Exact WS RATES.pdf category</x:v>
      </x:c>
      <x:c r="AH1543" s="139" t="str">
        <x:v>WS-RATES:43:31</x:v>
      </x:c>
      <x:c r="AI1543" s="146"/>
      <x:c r="AJ1543" s="146"/>
      <x:c r="AK1543" s="146"/>
      <x:c r="AL1543" s="146"/>
      <x:c r="AM1543" s="146"/>
      <x:c r="AN1543" s="147" t="str"/>
    </x:row>
    <x:row r="1544">
      <x:c r="A1544" s="139" t="str">
        <x:v>RS-001543</x:v>
      </x:c>
      <x:c r="B1544" s="147" t="str">
        <x:v>BINDING TAPE 3" 20 YD</x:v>
      </x:c>
      <x:c r="C1544" s="139" t="str">
        <x:v>TAPE</x:v>
      </x:c>
      <x:c r="D1544" s="139" t="str">
        <x:v>Both</x:v>
      </x:c>
      <x:c r="E1544" s="147" t="str">
        <x:v>From initial classified workbook</x:v>
      </x:c>
      <x:c r="F1544" s="139" t="str">
        <x:v>Piece</x:v>
      </x:c>
      <x:c r="G1544" s="139"/>
      <x:c r="H1544" s="139" t="str">
        <x:v>Not stated</x:v>
      </x:c>
      <x:c r="I1544" s="139" t="str">
        <x:v>PKR</x:v>
      </x:c>
      <x:c r="J1544" s="140" t="n">
        <x:v>235</x:v>
      </x:c>
      <x:c r="K1544" s="140" t="n">
        <x:v>215</x:v>
      </x:c>
      <x:c r="L1544" s="140" t="n">
        <x:v>235</x:v>
      </x:c>
      <x:c r="M1544" s="140" t="n">
        <x:v>215</x:v>
      </x:c>
      <x:c r="N1544" s="141" t="n">
        <x:f>L1544-M1544</x:f>
        <x:v>20</x:v>
      </x:c>
      <x:c r="O1544" s="142" t="n">
        <x:f>IF(L1544&gt;0,N1544/L1544,"")</x:f>
        <x:v>0.0851063829787234</x:v>
      </x:c>
      <x:c r="P1544" s="142" t="n">
        <x:f>IF(M1544&gt;0,N1544/M1544,"")</x:f>
        <x:v>0.09302325581395349</x:v>
      </x:c>
      <x:c r="Q1544" s="141" t="n">
        <x:f>ROUND(L1544*(1+'Assumptions'!$B$7)/'Assumptions'!$B$9,0)*'Assumptions'!$B$9</x:f>
        <x:v>260</x:v>
      </x:c>
      <x:c r="R1544" s="141" t="n">
        <x:f>Q1544-M1544</x:f>
        <x:v>45</x:v>
      </x:c>
      <x:c r="S1544" s="143" t="n">
        <x:f>'Assumptions'!$B$8</x:f>
        <x:v>12</x:v>
      </x:c>
      <x:c r="T1544" s="141" t="n">
        <x:f>N1544*S1544</x:f>
        <x:v>240</x:v>
      </x:c>
      <x:c r="U1544" s="139" t="str">
        <x:v>Source Valid</x:v>
      </x:c>
      <x:c r="V1544" s="139" t="str">
        <x:v>High</x:v>
      </x:c>
      <x:c r="W1544" s="147" t="str">
        <x:v>Source wholesale and buying prices retained</x:v>
      </x:c>
      <x:c r="X1544" s="139" t="str">
        <x:v>Ready</x:v>
      </x:c>
      <x:c r="Y1544" s="144" t="b">
        <x:v>1</x:v>
      </x:c>
      <x:c r="Z1544" s="139" t="str">
        <x:v>WS RATES.pdf</x:v>
      </x:c>
      <x:c r="AA1544" s="139" t="n">
        <x:v>43</x:v>
      </x:c>
      <x:c r="AB1544" s="139" t="n">
        <x:v>32</x:v>
      </x:c>
      <x:c r="AC1544" s="139" t="str">
        <x:v>BINDING TAPE 3" 20 YD</x:v>
      </x:c>
      <x:c r="AD1544" s="145" t="n">
        <x:v>235</x:v>
      </x:c>
      <x:c r="AE1544" s="147" t="str">
        <x:v>Merged across PDFs — Exact/source-linked match</x:v>
      </x:c>
      <x:c r="AF1544" s="147" t="str">
        <x:v>Exact WS RATES.pdf name</x:v>
      </x:c>
      <x:c r="AG1544" s="147" t="str">
        <x:v>Exact WS RATES.pdf category</x:v>
      </x:c>
      <x:c r="AH1544" s="139" t="str">
        <x:v>WS-RATES:43:32</x:v>
      </x:c>
      <x:c r="AI1544" s="146"/>
      <x:c r="AJ1544" s="146"/>
      <x:c r="AK1544" s="146"/>
      <x:c r="AL1544" s="146"/>
      <x:c r="AM1544" s="146"/>
      <x:c r="AN1544" s="147" t="str"/>
    </x:row>
    <x:row r="1545">
      <x:c r="A1545" s="139" t="str">
        <x:v>RS-001544</x:v>
      </x:c>
      <x:c r="B1545" s="147" t="str">
        <x:v>GUN ROD LARGE</x:v>
      </x:c>
      <x:c r="C1545" s="139" t="str">
        <x:v>GLUE GUN ROD</x:v>
      </x:c>
      <x:c r="D1545" s="139" t="str">
        <x:v>Both</x:v>
      </x:c>
      <x:c r="E1545" s="147" t="str">
        <x:v>From initial classified workbook</x:v>
      </x:c>
      <x:c r="F1545" s="139" t="str">
        <x:v>Piece</x:v>
      </x:c>
      <x:c r="G1545" s="139"/>
      <x:c r="H1545" s="139" t="str">
        <x:v>Not stated</x:v>
      </x:c>
      <x:c r="I1545" s="139" t="str">
        <x:v>PKR</x:v>
      </x:c>
      <x:c r="J1545" s="140" t="n">
        <x:v>22</x:v>
      </x:c>
      <x:c r="K1545" s="140" t="n">
        <x:v>16</x:v>
      </x:c>
      <x:c r="L1545" s="140" t="n">
        <x:v>22</x:v>
      </x:c>
      <x:c r="M1545" s="140" t="n">
        <x:v>16</x:v>
      </x:c>
      <x:c r="N1545" s="141" t="n">
        <x:f>L1545-M1545</x:f>
        <x:v>6</x:v>
      </x:c>
      <x:c r="O1545" s="142" t="n">
        <x:f>IF(L1545&gt;0,N1545/L1545,"")</x:f>
        <x:v>0.2727272727272727</x:v>
      </x:c>
      <x:c r="P1545" s="142" t="n">
        <x:f>IF(M1545&gt;0,N1545/M1545,"")</x:f>
        <x:v>0.375</x:v>
      </x:c>
      <x:c r="Q1545" s="141" t="n">
        <x:f>ROUND(L1545*(1+'Assumptions'!$B$7)/'Assumptions'!$B$9,0)*'Assumptions'!$B$9</x:f>
        <x:v>25</x:v>
      </x:c>
      <x:c r="R1545" s="141" t="n">
        <x:f>Q1545-M1545</x:f>
        <x:v>9</x:v>
      </x:c>
      <x:c r="S1545" s="143" t="n">
        <x:f>'Assumptions'!$B$8</x:f>
        <x:v>12</x:v>
      </x:c>
      <x:c r="T1545" s="141" t="n">
        <x:f>N1545*S1545</x:f>
        <x:v>72</x:v>
      </x:c>
      <x:c r="U1545" s="139" t="str">
        <x:v>Source Valid</x:v>
      </x:c>
      <x:c r="V1545" s="139" t="str">
        <x:v>High</x:v>
      </x:c>
      <x:c r="W1545" s="147" t="str">
        <x:v>Source wholesale and buying prices retained</x:v>
      </x:c>
      <x:c r="X1545" s="139" t="str">
        <x:v>Ready</x:v>
      </x:c>
      <x:c r="Y1545" s="144" t="b">
        <x:v>1</x:v>
      </x:c>
      <x:c r="Z1545" s="139" t="str">
        <x:v>WS RATES.pdf</x:v>
      </x:c>
      <x:c r="AA1545" s="139" t="n">
        <x:v>43</x:v>
      </x:c>
      <x:c r="AB1545" s="139" t="n">
        <x:v>33</x:v>
      </x:c>
      <x:c r="AC1545" s="139" t="str">
        <x:v>GUN ROD LARGE</x:v>
      </x:c>
      <x:c r="AD1545" s="145" t="n">
        <x:v>22</x:v>
      </x:c>
      <x:c r="AE1545" s="147" t="str">
        <x:v>Merged across PDFs — Exact/source-linked match</x:v>
      </x:c>
      <x:c r="AF1545" s="147" t="str">
        <x:v>Exact WS RATES.pdf name</x:v>
      </x:c>
      <x:c r="AG1545" s="147" t="str">
        <x:v>Exact WS RATES.pdf category</x:v>
      </x:c>
      <x:c r="AH1545" s="139" t="str">
        <x:v>WS-RATES:43:33</x:v>
      </x:c>
      <x:c r="AI1545" s="146"/>
      <x:c r="AJ1545" s="146"/>
      <x:c r="AK1545" s="146"/>
      <x:c r="AL1545" s="146"/>
      <x:c r="AM1545" s="146"/>
      <x:c r="AN1545" s="147" t="str"/>
    </x:row>
    <x:row r="1546">
      <x:c r="A1546" s="139" t="str">
        <x:v>RS-001545</x:v>
      </x:c>
      <x:c r="B1546" s="147" t="str">
        <x:v>BINDING TAPE 3" 10 YD</x:v>
      </x:c>
      <x:c r="C1546" s="139" t="str">
        <x:v>TAPE</x:v>
      </x:c>
      <x:c r="D1546" s="139" t="str">
        <x:v>Both</x:v>
      </x:c>
      <x:c r="E1546" s="147" t="str">
        <x:v>From initial classified workbook</x:v>
      </x:c>
      <x:c r="F1546" s="139" t="str">
        <x:v>Piece</x:v>
      </x:c>
      <x:c r="G1546" s="139"/>
      <x:c r="H1546" s="139" t="str">
        <x:v>Not stated</x:v>
      </x:c>
      <x:c r="I1546" s="139" t="str">
        <x:v>PKR</x:v>
      </x:c>
      <x:c r="J1546" s="140" t="n">
        <x:v>130</x:v>
      </x:c>
      <x:c r="K1546" s="140" t="n">
        <x:v>115</x:v>
      </x:c>
      <x:c r="L1546" s="140" t="n">
        <x:v>130</x:v>
      </x:c>
      <x:c r="M1546" s="140" t="n">
        <x:v>115</x:v>
      </x:c>
      <x:c r="N1546" s="141" t="n">
        <x:f>L1546-M1546</x:f>
        <x:v>15</x:v>
      </x:c>
      <x:c r="O1546" s="142" t="n">
        <x:f>IF(L1546&gt;0,N1546/L1546,"")</x:f>
        <x:v>0.11538461538461539</x:v>
      </x:c>
      <x:c r="P1546" s="142" t="n">
        <x:f>IF(M1546&gt;0,N1546/M1546,"")</x:f>
        <x:v>0.13043478260869565</x:v>
      </x:c>
      <x:c r="Q1546" s="141" t="n">
        <x:f>ROUND(L1546*(1+'Assumptions'!$B$7)/'Assumptions'!$B$9,0)*'Assumptions'!$B$9</x:f>
        <x:v>145</x:v>
      </x:c>
      <x:c r="R1546" s="141" t="n">
        <x:f>Q1546-M1546</x:f>
        <x:v>30</x:v>
      </x:c>
      <x:c r="S1546" s="143" t="n">
        <x:f>'Assumptions'!$B$8</x:f>
        <x:v>12</x:v>
      </x:c>
      <x:c r="T1546" s="141" t="n">
        <x:f>N1546*S1546</x:f>
        <x:v>180</x:v>
      </x:c>
      <x:c r="U1546" s="139" t="str">
        <x:v>Source Valid</x:v>
      </x:c>
      <x:c r="V1546" s="139" t="str">
        <x:v>High</x:v>
      </x:c>
      <x:c r="W1546" s="147" t="str">
        <x:v>Source wholesale and buying prices retained</x:v>
      </x:c>
      <x:c r="X1546" s="139" t="str">
        <x:v>Ready</x:v>
      </x:c>
      <x:c r="Y1546" s="144" t="b">
        <x:v>1</x:v>
      </x:c>
      <x:c r="Z1546" s="139" t="str">
        <x:v>WS RATES.pdf</x:v>
      </x:c>
      <x:c r="AA1546" s="139" t="n">
        <x:v>43</x:v>
      </x:c>
      <x:c r="AB1546" s="139" t="n">
        <x:v>34</x:v>
      </x:c>
      <x:c r="AC1546" s="139" t="str">
        <x:v>BINDING TAPE 3" 10 YD</x:v>
      </x:c>
      <x:c r="AD1546" s="145" t="n">
        <x:v>130</x:v>
      </x:c>
      <x:c r="AE1546" s="147" t="str">
        <x:v>Merged across PDFs — Exact/source-linked match</x:v>
      </x:c>
      <x:c r="AF1546" s="147" t="str">
        <x:v>Exact WS RATES.pdf name</x:v>
      </x:c>
      <x:c r="AG1546" s="147" t="str">
        <x:v>Exact WS RATES.pdf category</x:v>
      </x:c>
      <x:c r="AH1546" s="139" t="str">
        <x:v>WS-RATES:43:34</x:v>
      </x:c>
      <x:c r="AI1546" s="146"/>
      <x:c r="AJ1546" s="146"/>
      <x:c r="AK1546" s="146"/>
      <x:c r="AL1546" s="146"/>
      <x:c r="AM1546" s="146"/>
      <x:c r="AN1546" s="147" t="str"/>
    </x:row>
    <x:row r="1547">
      <x:c r="A1547" s="139" t="str">
        <x:v>RS-001546</x:v>
      </x:c>
      <x:c r="B1547" s="147" t="str">
        <x:v>GMSA GUN ROD (S) 1 PC</x:v>
      </x:c>
      <x:c r="C1547" s="139" t="str">
        <x:v>GLUE GUN ROD</x:v>
      </x:c>
      <x:c r="D1547" s="139" t="str">
        <x:v>Both</x:v>
      </x:c>
      <x:c r="E1547" s="147" t="str">
        <x:v>From initial classified workbook</x:v>
      </x:c>
      <x:c r="F1547" s="139" t="str">
        <x:v>Piece</x:v>
      </x:c>
      <x:c r="G1547" s="139" t="n">
        <x:v>1</x:v>
      </x:c>
      <x:c r="H1547" s="139" t="str">
        <x:v>Parsed from product name</x:v>
      </x:c>
      <x:c r="I1547" s="139" t="str">
        <x:v>PKR</x:v>
      </x:c>
      <x:c r="J1547" s="140" t="n">
        <x:v>16</x:v>
      </x:c>
      <x:c r="K1547" s="140" t="n">
        <x:v>14</x:v>
      </x:c>
      <x:c r="L1547" s="140" t="n">
        <x:v>16</x:v>
      </x:c>
      <x:c r="M1547" s="140" t="n">
        <x:v>14</x:v>
      </x:c>
      <x:c r="N1547" s="141" t="n">
        <x:f>L1547-M1547</x:f>
        <x:v>2</x:v>
      </x:c>
      <x:c r="O1547" s="142" t="n">
        <x:f>IF(L1547&gt;0,N1547/L1547,"")</x:f>
        <x:v>0.125</x:v>
      </x:c>
      <x:c r="P1547" s="142" t="n">
        <x:f>IF(M1547&gt;0,N1547/M1547,"")</x:f>
        <x:v>0.14285714285714285</x:v>
      </x:c>
      <x:c r="Q1547" s="141" t="n">
        <x:f>ROUND(L1547*(1+'Assumptions'!$B$7)/'Assumptions'!$B$9,0)*'Assumptions'!$B$9</x:f>
        <x:v>20</x:v>
      </x:c>
      <x:c r="R1547" s="141" t="n">
        <x:f>Q1547-M1547</x:f>
        <x:v>6</x:v>
      </x:c>
      <x:c r="S1547" s="143" t="n">
        <x:f>'Assumptions'!$B$8</x:f>
        <x:v>12</x:v>
      </x:c>
      <x:c r="T1547" s="141" t="n">
        <x:f>N1547*S1547</x:f>
        <x:v>24</x:v>
      </x:c>
      <x:c r="U1547" s="139" t="str">
        <x:v>Source Valid</x:v>
      </x:c>
      <x:c r="V1547" s="139" t="str">
        <x:v>High</x:v>
      </x:c>
      <x:c r="W1547" s="147" t="str">
        <x:v>Source wholesale and buying prices retained</x:v>
      </x:c>
      <x:c r="X1547" s="139" t="str">
        <x:v>Ready</x:v>
      </x:c>
      <x:c r="Y1547" s="144" t="b">
        <x:v>1</x:v>
      </x:c>
      <x:c r="Z1547" s="139" t="str">
        <x:v>WS RATES.pdf</x:v>
      </x:c>
      <x:c r="AA1547" s="139" t="n">
        <x:v>43</x:v>
      </x:c>
      <x:c r="AB1547" s="139" t="n">
        <x:v>35</x:v>
      </x:c>
      <x:c r="AC1547" s="139" t="str">
        <x:v>GMSA GUN ROD (S) 1 PC</x:v>
      </x:c>
      <x:c r="AD1547" s="145" t="n">
        <x:v>16</x:v>
      </x:c>
      <x:c r="AE1547" s="147" t="str">
        <x:v>Merged across PDFs — Exact/source-linked match</x:v>
      </x:c>
      <x:c r="AF1547" s="147" t="str">
        <x:v>Exact WS RATES.pdf name</x:v>
      </x:c>
      <x:c r="AG1547" s="147" t="str">
        <x:v>Exact WS RATES.pdf category</x:v>
      </x:c>
      <x:c r="AH1547" s="139" t="str">
        <x:v>WS-RATES:43:35</x:v>
      </x:c>
      <x:c r="AI1547" s="146"/>
      <x:c r="AJ1547" s="146"/>
      <x:c r="AK1547" s="146"/>
      <x:c r="AL1547" s="146"/>
      <x:c r="AM1547" s="146"/>
      <x:c r="AN1547" s="147" t="str"/>
    </x:row>
    <x:row r="1548">
      <x:c r="A1548" s="139" t="str">
        <x:v>RS-001547</x:v>
      </x:c>
      <x:c r="B1548" s="147" t="str">
        <x:v>BINDING TAPE 2" 50 YD</x:v>
      </x:c>
      <x:c r="C1548" s="139" t="str">
        <x:v>TAPE</x:v>
      </x:c>
      <x:c r="D1548" s="139" t="str">
        <x:v>Both</x:v>
      </x:c>
      <x:c r="E1548" s="147" t="str">
        <x:v>From initial classified workbook</x:v>
      </x:c>
      <x:c r="F1548" s="139" t="str">
        <x:v>Piece</x:v>
      </x:c>
      <x:c r="G1548" s="139"/>
      <x:c r="H1548" s="139" t="str">
        <x:v>Not stated</x:v>
      </x:c>
      <x:c r="I1548" s="139" t="str">
        <x:v>PKR</x:v>
      </x:c>
      <x:c r="J1548" s="140" t="n">
        <x:v>480</x:v>
      </x:c>
      <x:c r="K1548" s="140" t="n">
        <x:v>455</x:v>
      </x:c>
      <x:c r="L1548" s="140" t="n">
        <x:v>480</x:v>
      </x:c>
      <x:c r="M1548" s="140" t="n">
        <x:v>455</x:v>
      </x:c>
      <x:c r="N1548" s="141" t="n">
        <x:f>L1548-M1548</x:f>
        <x:v>25</x:v>
      </x:c>
      <x:c r="O1548" s="142" t="n">
        <x:f>IF(L1548&gt;0,N1548/L1548,"")</x:f>
        <x:v>0.052083333333333336</x:v>
      </x:c>
      <x:c r="P1548" s="142" t="n">
        <x:f>IF(M1548&gt;0,N1548/M1548,"")</x:f>
        <x:v>0.054945054945054944</x:v>
      </x:c>
      <x:c r="Q1548" s="141" t="n">
        <x:f>ROUND(L1548*(1+'Assumptions'!$B$7)/'Assumptions'!$B$9,0)*'Assumptions'!$B$9</x:f>
        <x:v>530</x:v>
      </x:c>
      <x:c r="R1548" s="141" t="n">
        <x:f>Q1548-M1548</x:f>
        <x:v>75</x:v>
      </x:c>
      <x:c r="S1548" s="143" t="n">
        <x:f>'Assumptions'!$B$8</x:f>
        <x:v>12</x:v>
      </x:c>
      <x:c r="T1548" s="141" t="n">
        <x:f>N1548*S1548</x:f>
        <x:v>300</x:v>
      </x:c>
      <x:c r="U1548" s="139" t="str">
        <x:v>Source Valid</x:v>
      </x:c>
      <x:c r="V1548" s="139" t="str">
        <x:v>High</x:v>
      </x:c>
      <x:c r="W1548" s="147" t="str">
        <x:v>Source wholesale and buying prices retained</x:v>
      </x:c>
      <x:c r="X1548" s="139" t="str">
        <x:v>Ready</x:v>
      </x:c>
      <x:c r="Y1548" s="144" t="b">
        <x:v>1</x:v>
      </x:c>
      <x:c r="Z1548" s="139" t="str">
        <x:v>WS RATES.pdf</x:v>
      </x:c>
      <x:c r="AA1548" s="139" t="n">
        <x:v>43</x:v>
      </x:c>
      <x:c r="AB1548" s="139" t="n">
        <x:v>36</x:v>
      </x:c>
      <x:c r="AC1548" s="139" t="str">
        <x:v>BINDING TAPE 2" 50 YD</x:v>
      </x:c>
      <x:c r="AD1548" s="145" t="n">
        <x:v>480</x:v>
      </x:c>
      <x:c r="AE1548" s="147" t="str">
        <x:v>Merged across PDFs — Exact/source-linked match</x:v>
      </x:c>
      <x:c r="AF1548" s="147" t="str">
        <x:v>Exact WS RATES.pdf name</x:v>
      </x:c>
      <x:c r="AG1548" s="147" t="str">
        <x:v>Exact WS RATES.pdf category</x:v>
      </x:c>
      <x:c r="AH1548" s="139" t="str">
        <x:v>WS-RATES:43:36</x:v>
      </x:c>
      <x:c r="AI1548" s="146"/>
      <x:c r="AJ1548" s="146"/>
      <x:c r="AK1548" s="146"/>
      <x:c r="AL1548" s="146"/>
      <x:c r="AM1548" s="146"/>
      <x:c r="AN1548" s="147" t="str"/>
    </x:row>
    <x:row r="1549">
      <x:c r="A1549" s="139" t="str">
        <x:v>RS-001548</x:v>
      </x:c>
      <x:c r="B1549" s="147" t="str">
        <x:v>BINDING TAPE 2" 40 YD</x:v>
      </x:c>
      <x:c r="C1549" s="139" t="str">
        <x:v>TAPE</x:v>
      </x:c>
      <x:c r="D1549" s="139" t="str">
        <x:v>Both</x:v>
      </x:c>
      <x:c r="E1549" s="147" t="str">
        <x:v>From initial classified workbook</x:v>
      </x:c>
      <x:c r="F1549" s="139" t="str">
        <x:v>Piece</x:v>
      </x:c>
      <x:c r="G1549" s="139"/>
      <x:c r="H1549" s="139" t="str">
        <x:v>Not stated</x:v>
      </x:c>
      <x:c r="I1549" s="139" t="str">
        <x:v>PKR</x:v>
      </x:c>
      <x:c r="J1549" s="140" t="n">
        <x:v>360</x:v>
      </x:c>
      <x:c r="K1549" s="140" t="n">
        <x:v>330</x:v>
      </x:c>
      <x:c r="L1549" s="140" t="n">
        <x:v>360</x:v>
      </x:c>
      <x:c r="M1549" s="140" t="n">
        <x:v>330</x:v>
      </x:c>
      <x:c r="N1549" s="141" t="n">
        <x:f>L1549-M1549</x:f>
        <x:v>30</x:v>
      </x:c>
      <x:c r="O1549" s="142" t="n">
        <x:f>IF(L1549&gt;0,N1549/L1549,"")</x:f>
        <x:v>0.08333333333333333</x:v>
      </x:c>
      <x:c r="P1549" s="142" t="n">
        <x:f>IF(M1549&gt;0,N1549/M1549,"")</x:f>
        <x:v>0.09090909090909091</x:v>
      </x:c>
      <x:c r="Q1549" s="141" t="n">
        <x:f>ROUND(L1549*(1+'Assumptions'!$B$7)/'Assumptions'!$B$9,0)*'Assumptions'!$B$9</x:f>
        <x:v>395</x:v>
      </x:c>
      <x:c r="R1549" s="141" t="n">
        <x:f>Q1549-M1549</x:f>
        <x:v>65</x:v>
      </x:c>
      <x:c r="S1549" s="143" t="n">
        <x:f>'Assumptions'!$B$8</x:f>
        <x:v>12</x:v>
      </x:c>
      <x:c r="T1549" s="141" t="n">
        <x:f>N1549*S1549</x:f>
        <x:v>360</x:v>
      </x:c>
      <x:c r="U1549" s="139" t="str">
        <x:v>Source Valid</x:v>
      </x:c>
      <x:c r="V1549" s="139" t="str">
        <x:v>High</x:v>
      </x:c>
      <x:c r="W1549" s="147" t="str">
        <x:v>Source wholesale and buying prices retained</x:v>
      </x:c>
      <x:c r="X1549" s="139" t="str">
        <x:v>Ready</x:v>
      </x:c>
      <x:c r="Y1549" s="144" t="b">
        <x:v>1</x:v>
      </x:c>
      <x:c r="Z1549" s="139" t="str">
        <x:v>WS RATES.pdf</x:v>
      </x:c>
      <x:c r="AA1549" s="139" t="n">
        <x:v>43</x:v>
      </x:c>
      <x:c r="AB1549" s="139" t="n">
        <x:v>37</x:v>
      </x:c>
      <x:c r="AC1549" s="139" t="str">
        <x:v>BINDING TAPE 2" 40 YD</x:v>
      </x:c>
      <x:c r="AD1549" s="145" t="n">
        <x:v>360</x:v>
      </x:c>
      <x:c r="AE1549" s="147" t="str">
        <x:v>Merged across PDFs — Exact/source-linked match</x:v>
      </x:c>
      <x:c r="AF1549" s="147" t="str">
        <x:v>Exact WS RATES.pdf name</x:v>
      </x:c>
      <x:c r="AG1549" s="147" t="str">
        <x:v>Exact WS RATES.pdf category</x:v>
      </x:c>
      <x:c r="AH1549" s="139" t="str">
        <x:v>WS-RATES:43:37</x:v>
      </x:c>
      <x:c r="AI1549" s="146"/>
      <x:c r="AJ1549" s="146"/>
      <x:c r="AK1549" s="146"/>
      <x:c r="AL1549" s="146"/>
      <x:c r="AM1549" s="146"/>
      <x:c r="AN1549" s="147" t="str"/>
    </x:row>
    <x:row r="1550">
      <x:c r="A1550" s="139" t="str">
        <x:v>RS-001549</x:v>
      </x:c>
      <x:c r="B1550" s="147" t="str">
        <x:v>GMSA GUN ROD (S) PKT</x:v>
      </x:c>
      <x:c r="C1550" s="139" t="str">
        <x:v>GLUE GUN ROD</x:v>
      </x:c>
      <x:c r="D1550" s="139" t="str">
        <x:v>Wholesale/Bulk</x:v>
      </x:c>
      <x:c r="E1550" s="147" t="str">
        <x:v>From initial classified workbook</x:v>
      </x:c>
      <x:c r="F1550" s="139" t="str">
        <x:v>Piece</x:v>
      </x:c>
      <x:c r="G1550" s="139"/>
      <x:c r="H1550" s="139" t="str">
        <x:v>Not stated</x:v>
      </x:c>
      <x:c r="I1550" s="139" t="str">
        <x:v>PKR</x:v>
      </x:c>
      <x:c r="J1550" s="140" t="n">
        <x:v>800</x:v>
      </x:c>
      <x:c r="K1550" s="140" t="n">
        <x:v>560</x:v>
      </x:c>
      <x:c r="L1550" s="140" t="n">
        <x:v>800</x:v>
      </x:c>
      <x:c r="M1550" s="140" t="n">
        <x:v>560</x:v>
      </x:c>
      <x:c r="N1550" s="141" t="n">
        <x:f>L1550-M1550</x:f>
        <x:v>240</x:v>
      </x:c>
      <x:c r="O1550" s="142" t="n">
        <x:f>IF(L1550&gt;0,N1550/L1550,"")</x:f>
        <x:v>0.3</x:v>
      </x:c>
      <x:c r="P1550" s="142" t="n">
        <x:f>IF(M1550&gt;0,N1550/M1550,"")</x:f>
        <x:v>0.42857142857142855</x:v>
      </x:c>
      <x:c r="Q1550" s="141" t="n">
        <x:f>ROUND(L1550*(1+'Assumptions'!$B$7)/'Assumptions'!$B$9,0)*'Assumptions'!$B$9</x:f>
        <x:v>880</x:v>
      </x:c>
      <x:c r="R1550" s="141" t="n">
        <x:f>Q1550-M1550</x:f>
        <x:v>320</x:v>
      </x:c>
      <x:c r="S1550" s="143" t="n">
        <x:f>'Assumptions'!$B$8</x:f>
        <x:v>12</x:v>
      </x:c>
      <x:c r="T1550" s="141" t="n">
        <x:f>N1550*S1550</x:f>
        <x:v>2880</x:v>
      </x:c>
      <x:c r="U1550" s="139" t="str">
        <x:v>Source Valid</x:v>
      </x:c>
      <x:c r="V1550" s="139" t="str">
        <x:v>High</x:v>
      </x:c>
      <x:c r="W1550" s="147" t="str">
        <x:v>Source wholesale and buying prices retained</x:v>
      </x:c>
      <x:c r="X1550" s="139" t="str">
        <x:v>Ready</x:v>
      </x:c>
      <x:c r="Y1550" s="144" t="b">
        <x:v>1</x:v>
      </x:c>
      <x:c r="Z1550" s="139" t="str">
        <x:v>WS RATES.pdf</x:v>
      </x:c>
      <x:c r="AA1550" s="139" t="n">
        <x:v>44</x:v>
      </x:c>
      <x:c r="AB1550" s="139" t="n">
        <x:v>2</x:v>
      </x:c>
      <x:c r="AC1550" s="139" t="str">
        <x:v>GMSA GUN ROD (S) PKT</x:v>
      </x:c>
      <x:c r="AD1550" s="145" t="n">
        <x:v>800</x:v>
      </x:c>
      <x:c r="AE1550" s="147" t="str">
        <x:v>Merged across PDFs — Exact/source-linked match</x:v>
      </x:c>
      <x:c r="AF1550" s="147" t="str">
        <x:v>Exact WS RATES.pdf name</x:v>
      </x:c>
      <x:c r="AG1550" s="147" t="str">
        <x:v>Exact WS RATES.pdf category</x:v>
      </x:c>
      <x:c r="AH1550" s="139" t="str">
        <x:v>WS-RATES:44:2</x:v>
      </x:c>
      <x:c r="AI1550" s="146"/>
      <x:c r="AJ1550" s="146"/>
      <x:c r="AK1550" s="146"/>
      <x:c r="AL1550" s="146"/>
      <x:c r="AM1550" s="146"/>
      <x:c r="AN1550" s="147" t="str"/>
    </x:row>
    <x:row r="1551">
      <x:c r="A1551" s="139" t="str">
        <x:v>RS-001550</x:v>
      </x:c>
      <x:c r="B1551" s="147" t="str">
        <x:v>BINDING TAPE 2" 30 YD</x:v>
      </x:c>
      <x:c r="C1551" s="139" t="str">
        <x:v>TAPE</x:v>
      </x:c>
      <x:c r="D1551" s="139" t="str">
        <x:v>Both</x:v>
      </x:c>
      <x:c r="E1551" s="147" t="str">
        <x:v>From initial classified workbook</x:v>
      </x:c>
      <x:c r="F1551" s="139" t="str">
        <x:v>Piece</x:v>
      </x:c>
      <x:c r="G1551" s="139"/>
      <x:c r="H1551" s="139" t="str">
        <x:v>Not stated</x:v>
      </x:c>
      <x:c r="I1551" s="139" t="str">
        <x:v>PKR</x:v>
      </x:c>
      <x:c r="J1551" s="140" t="n">
        <x:v>270</x:v>
      </x:c>
      <x:c r="K1551" s="140" t="n">
        <x:v>235</x:v>
      </x:c>
      <x:c r="L1551" s="140" t="n">
        <x:v>270</x:v>
      </x:c>
      <x:c r="M1551" s="140" t="n">
        <x:v>235</x:v>
      </x:c>
      <x:c r="N1551" s="141" t="n">
        <x:f>L1551-M1551</x:f>
        <x:v>35</x:v>
      </x:c>
      <x:c r="O1551" s="142" t="n">
        <x:f>IF(L1551&gt;0,N1551/L1551,"")</x:f>
        <x:v>0.12962962962962962</x:v>
      </x:c>
      <x:c r="P1551" s="142" t="n">
        <x:f>IF(M1551&gt;0,N1551/M1551,"")</x:f>
        <x:v>0.14893617021276595</x:v>
      </x:c>
      <x:c r="Q1551" s="141" t="n">
        <x:f>ROUND(L1551*(1+'Assumptions'!$B$7)/'Assumptions'!$B$9,0)*'Assumptions'!$B$9</x:f>
        <x:v>295</x:v>
      </x:c>
      <x:c r="R1551" s="141" t="n">
        <x:f>Q1551-M1551</x:f>
        <x:v>60</x:v>
      </x:c>
      <x:c r="S1551" s="143" t="n">
        <x:f>'Assumptions'!$B$8</x:f>
        <x:v>12</x:v>
      </x:c>
      <x:c r="T1551" s="141" t="n">
        <x:f>N1551*S1551</x:f>
        <x:v>420</x:v>
      </x:c>
      <x:c r="U1551" s="139" t="str">
        <x:v>Source Valid</x:v>
      </x:c>
      <x:c r="V1551" s="139" t="str">
        <x:v>High</x:v>
      </x:c>
      <x:c r="W1551" s="147" t="str">
        <x:v>Source wholesale and buying prices retained</x:v>
      </x:c>
      <x:c r="X1551" s="139" t="str">
        <x:v>Ready</x:v>
      </x:c>
      <x:c r="Y1551" s="144" t="b">
        <x:v>1</x:v>
      </x:c>
      <x:c r="Z1551" s="139" t="str">
        <x:v>WS RATES.pdf</x:v>
      </x:c>
      <x:c r="AA1551" s="139" t="n">
        <x:v>44</x:v>
      </x:c>
      <x:c r="AB1551" s="139" t="n">
        <x:v>3</x:v>
      </x:c>
      <x:c r="AC1551" s="139" t="str">
        <x:v>BINDING TAPE 2" 30 YD</x:v>
      </x:c>
      <x:c r="AD1551" s="145" t="n">
        <x:v>270</x:v>
      </x:c>
      <x:c r="AE1551" s="147" t="str">
        <x:v>Merged across PDFs — Exact/source-linked match</x:v>
      </x:c>
      <x:c r="AF1551" s="147" t="str">
        <x:v>Exact WS RATES.pdf name</x:v>
      </x:c>
      <x:c r="AG1551" s="147" t="str">
        <x:v>Exact WS RATES.pdf category</x:v>
      </x:c>
      <x:c r="AH1551" s="139" t="str">
        <x:v>WS-RATES:44:3</x:v>
      </x:c>
      <x:c r="AI1551" s="146"/>
      <x:c r="AJ1551" s="146"/>
      <x:c r="AK1551" s="146"/>
      <x:c r="AL1551" s="146"/>
      <x:c r="AM1551" s="146"/>
      <x:c r="AN1551" s="147" t="str"/>
    </x:row>
    <x:row r="1552">
      <x:c r="A1552" s="139" t="str">
        <x:v>RS-001551</x:v>
      </x:c>
      <x:c r="B1552" s="147" t="str">
        <x:v>BINDING TAPE 2" 20 YD</x:v>
      </x:c>
      <x:c r="C1552" s="139" t="str">
        <x:v>TAPE</x:v>
      </x:c>
      <x:c r="D1552" s="139" t="str">
        <x:v>Both</x:v>
      </x:c>
      <x:c r="E1552" s="147" t="str">
        <x:v>From initial classified workbook</x:v>
      </x:c>
      <x:c r="F1552" s="139" t="str">
        <x:v>Piece</x:v>
      </x:c>
      <x:c r="G1552" s="139"/>
      <x:c r="H1552" s="139" t="str">
        <x:v>Not stated</x:v>
      </x:c>
      <x:c r="I1552" s="139" t="str">
        <x:v>PKR</x:v>
      </x:c>
      <x:c r="J1552" s="140" t="n">
        <x:v>160</x:v>
      </x:c>
      <x:c r="K1552" s="140" t="n">
        <x:v>143</x:v>
      </x:c>
      <x:c r="L1552" s="140" t="n">
        <x:v>160</x:v>
      </x:c>
      <x:c r="M1552" s="140" t="n">
        <x:v>143</x:v>
      </x:c>
      <x:c r="N1552" s="141" t="n">
        <x:f>L1552-M1552</x:f>
        <x:v>17</x:v>
      </x:c>
      <x:c r="O1552" s="142" t="n">
        <x:f>IF(L1552&gt;0,N1552/L1552,"")</x:f>
        <x:v>0.10625</x:v>
      </x:c>
      <x:c r="P1552" s="142" t="n">
        <x:f>IF(M1552&gt;0,N1552/M1552,"")</x:f>
        <x:v>0.11888111888111888</x:v>
      </x:c>
      <x:c r="Q1552" s="141" t="n">
        <x:f>ROUND(L1552*(1+'Assumptions'!$B$7)/'Assumptions'!$B$9,0)*'Assumptions'!$B$9</x:f>
        <x:v>175</x:v>
      </x:c>
      <x:c r="R1552" s="141" t="n">
        <x:f>Q1552-M1552</x:f>
        <x:v>32</x:v>
      </x:c>
      <x:c r="S1552" s="143" t="n">
        <x:f>'Assumptions'!$B$8</x:f>
        <x:v>12</x:v>
      </x:c>
      <x:c r="T1552" s="141" t="n">
        <x:f>N1552*S1552</x:f>
        <x:v>204</x:v>
      </x:c>
      <x:c r="U1552" s="139" t="str">
        <x:v>Source Valid</x:v>
      </x:c>
      <x:c r="V1552" s="139" t="str">
        <x:v>High</x:v>
      </x:c>
      <x:c r="W1552" s="147" t="str">
        <x:v>Source wholesale and buying prices retained</x:v>
      </x:c>
      <x:c r="X1552" s="139" t="str">
        <x:v>Ready</x:v>
      </x:c>
      <x:c r="Y1552" s="144" t="b">
        <x:v>1</x:v>
      </x:c>
      <x:c r="Z1552" s="139" t="str">
        <x:v>WS RATES.pdf</x:v>
      </x:c>
      <x:c r="AA1552" s="139" t="n">
        <x:v>44</x:v>
      </x:c>
      <x:c r="AB1552" s="139" t="n">
        <x:v>4</x:v>
      </x:c>
      <x:c r="AC1552" s="139" t="str">
        <x:v>BINDING TAPE 2" 20 YD</x:v>
      </x:c>
      <x:c r="AD1552" s="145" t="n">
        <x:v>160</x:v>
      </x:c>
      <x:c r="AE1552" s="147" t="str">
        <x:v>Merged across PDFs — Exact/source-linked match</x:v>
      </x:c>
      <x:c r="AF1552" s="147" t="str">
        <x:v>Exact WS RATES.pdf name</x:v>
      </x:c>
      <x:c r="AG1552" s="147" t="str">
        <x:v>Exact WS RATES.pdf category</x:v>
      </x:c>
      <x:c r="AH1552" s="139" t="str">
        <x:v>WS-RATES:44:4</x:v>
      </x:c>
      <x:c r="AI1552" s="146"/>
      <x:c r="AJ1552" s="146"/>
      <x:c r="AK1552" s="146"/>
      <x:c r="AL1552" s="146"/>
      <x:c r="AM1552" s="146"/>
      <x:c r="AN1552" s="147" t="str"/>
    </x:row>
    <x:row r="1553">
      <x:c r="A1553" s="139" t="str">
        <x:v>RS-001552</x:v>
      </x:c>
      <x:c r="B1553" s="147" t="str">
        <x:v>GMSA GUN ROD (L) 1PC</x:v>
      </x:c>
      <x:c r="C1553" s="139" t="str">
        <x:v>GLUE GUN ROD</x:v>
      </x:c>
      <x:c r="D1553" s="139" t="str">
        <x:v>Both</x:v>
      </x:c>
      <x:c r="E1553" s="147" t="str">
        <x:v>From initial classified workbook</x:v>
      </x:c>
      <x:c r="F1553" s="139" t="str">
        <x:v>Piece</x:v>
      </x:c>
      <x:c r="G1553" s="139" t="n">
        <x:v>1</x:v>
      </x:c>
      <x:c r="H1553" s="139" t="str">
        <x:v>Parsed from product name</x:v>
      </x:c>
      <x:c r="I1553" s="139" t="str">
        <x:v>PKR</x:v>
      </x:c>
      <x:c r="J1553" s="140" t="n">
        <x:v>36</x:v>
      </x:c>
      <x:c r="K1553" s="140" t="n">
        <x:v>28</x:v>
      </x:c>
      <x:c r="L1553" s="140" t="n">
        <x:v>36</x:v>
      </x:c>
      <x:c r="M1553" s="140" t="n">
        <x:v>28</x:v>
      </x:c>
      <x:c r="N1553" s="141" t="n">
        <x:f>L1553-M1553</x:f>
        <x:v>8</x:v>
      </x:c>
      <x:c r="O1553" s="142" t="n">
        <x:f>IF(L1553&gt;0,N1553/L1553,"")</x:f>
        <x:v>0.2222222222222222</x:v>
      </x:c>
      <x:c r="P1553" s="142" t="n">
        <x:f>IF(M1553&gt;0,N1553/M1553,"")</x:f>
        <x:v>0.2857142857142857</x:v>
      </x:c>
      <x:c r="Q1553" s="141" t="n">
        <x:f>ROUND(L1553*(1+'Assumptions'!$B$7)/'Assumptions'!$B$9,0)*'Assumptions'!$B$9</x:f>
        <x:v>40</x:v>
      </x:c>
      <x:c r="R1553" s="141" t="n">
        <x:f>Q1553-M1553</x:f>
        <x:v>12</x:v>
      </x:c>
      <x:c r="S1553" s="143" t="n">
        <x:f>'Assumptions'!$B$8</x:f>
        <x:v>12</x:v>
      </x:c>
      <x:c r="T1553" s="141" t="n">
        <x:f>N1553*S1553</x:f>
        <x:v>96</x:v>
      </x:c>
      <x:c r="U1553" s="139" t="str">
        <x:v>Source Valid</x:v>
      </x:c>
      <x:c r="V1553" s="139" t="str">
        <x:v>High</x:v>
      </x:c>
      <x:c r="W1553" s="147" t="str">
        <x:v>Source wholesale and buying prices retained</x:v>
      </x:c>
      <x:c r="X1553" s="139" t="str">
        <x:v>Ready</x:v>
      </x:c>
      <x:c r="Y1553" s="144" t="b">
        <x:v>1</x:v>
      </x:c>
      <x:c r="Z1553" s="139" t="str">
        <x:v>WS RATES.pdf</x:v>
      </x:c>
      <x:c r="AA1553" s="139" t="n">
        <x:v>44</x:v>
      </x:c>
      <x:c r="AB1553" s="139" t="n">
        <x:v>5</x:v>
      </x:c>
      <x:c r="AC1553" s="139" t="str">
        <x:v>GMSA GUN ROD (L) 1PC</x:v>
      </x:c>
      <x:c r="AD1553" s="145" t="n">
        <x:v>36</x:v>
      </x:c>
      <x:c r="AE1553" s="147" t="str">
        <x:v>Merged across PDFs — Exact/source-linked match</x:v>
      </x:c>
      <x:c r="AF1553" s="147" t="str">
        <x:v>Exact WS RATES.pdf name</x:v>
      </x:c>
      <x:c r="AG1553" s="147" t="str">
        <x:v>Exact WS RATES.pdf category</x:v>
      </x:c>
      <x:c r="AH1553" s="139" t="str">
        <x:v>WS-RATES:44:5</x:v>
      </x:c>
      <x:c r="AI1553" s="146"/>
      <x:c r="AJ1553" s="146"/>
      <x:c r="AK1553" s="146"/>
      <x:c r="AL1553" s="146"/>
      <x:c r="AM1553" s="146"/>
      <x:c r="AN1553" s="147" t="str"/>
    </x:row>
    <x:row r="1554">
      <x:c r="A1554" s="139" t="str">
        <x:v>RS-001553</x:v>
      </x:c>
      <x:c r="B1554" s="147" t="str">
        <x:v>BINDING TAPE 2" 10 YD</x:v>
      </x:c>
      <x:c r="C1554" s="139" t="str">
        <x:v>TAPE</x:v>
      </x:c>
      <x:c r="D1554" s="139" t="str">
        <x:v>Both</x:v>
      </x:c>
      <x:c r="E1554" s="147" t="str">
        <x:v>From initial classified workbook</x:v>
      </x:c>
      <x:c r="F1554" s="139" t="str">
        <x:v>Piece</x:v>
      </x:c>
      <x:c r="G1554" s="139"/>
      <x:c r="H1554" s="139" t="str">
        <x:v>Not stated</x:v>
      </x:c>
      <x:c r="I1554" s="139" t="str">
        <x:v>PKR</x:v>
      </x:c>
      <x:c r="J1554" s="140" t="n">
        <x:v>88</x:v>
      </x:c>
      <x:c r="K1554" s="140" t="n">
        <x:v>78</x:v>
      </x:c>
      <x:c r="L1554" s="140" t="n">
        <x:v>88</x:v>
      </x:c>
      <x:c r="M1554" s="140" t="n">
        <x:v>78</x:v>
      </x:c>
      <x:c r="N1554" s="141" t="n">
        <x:f>L1554-M1554</x:f>
        <x:v>10</x:v>
      </x:c>
      <x:c r="O1554" s="142" t="n">
        <x:f>IF(L1554&gt;0,N1554/L1554,"")</x:f>
        <x:v>0.11363636363636363</x:v>
      </x:c>
      <x:c r="P1554" s="142" t="n">
        <x:f>IF(M1554&gt;0,N1554/M1554,"")</x:f>
        <x:v>0.1282051282051282</x:v>
      </x:c>
      <x:c r="Q1554" s="141" t="n">
        <x:f>ROUND(L1554*(1+'Assumptions'!$B$7)/'Assumptions'!$B$9,0)*'Assumptions'!$B$9</x:f>
        <x:v>95</x:v>
      </x:c>
      <x:c r="R1554" s="141" t="n">
        <x:f>Q1554-M1554</x:f>
        <x:v>17</x:v>
      </x:c>
      <x:c r="S1554" s="143" t="n">
        <x:f>'Assumptions'!$B$8</x:f>
        <x:v>12</x:v>
      </x:c>
      <x:c r="T1554" s="141" t="n">
        <x:f>N1554*S1554</x:f>
        <x:v>120</x:v>
      </x:c>
      <x:c r="U1554" s="139" t="str">
        <x:v>Source Valid</x:v>
      </x:c>
      <x:c r="V1554" s="139" t="str">
        <x:v>High</x:v>
      </x:c>
      <x:c r="W1554" s="147" t="str">
        <x:v>Source wholesale and buying prices retained</x:v>
      </x:c>
      <x:c r="X1554" s="139" t="str">
        <x:v>Ready</x:v>
      </x:c>
      <x:c r="Y1554" s="144" t="b">
        <x:v>1</x:v>
      </x:c>
      <x:c r="Z1554" s="139" t="str">
        <x:v>WS RATES.pdf</x:v>
      </x:c>
      <x:c r="AA1554" s="139" t="n">
        <x:v>44</x:v>
      </x:c>
      <x:c r="AB1554" s="139" t="n">
        <x:v>6</x:v>
      </x:c>
      <x:c r="AC1554" s="139" t="str">
        <x:v>BINDING TAPE 2" 10 YD</x:v>
      </x:c>
      <x:c r="AD1554" s="145" t="n">
        <x:v>88</x:v>
      </x:c>
      <x:c r="AE1554" s="147" t="str">
        <x:v>Merged across PDFs — Exact/source-linked match</x:v>
      </x:c>
      <x:c r="AF1554" s="147" t="str">
        <x:v>Exact WS RATES.pdf name</x:v>
      </x:c>
      <x:c r="AG1554" s="147" t="str">
        <x:v>Exact WS RATES.pdf category</x:v>
      </x:c>
      <x:c r="AH1554" s="139" t="str">
        <x:v>WS-RATES:44:6</x:v>
      </x:c>
      <x:c r="AI1554" s="146"/>
      <x:c r="AJ1554" s="146"/>
      <x:c r="AK1554" s="146"/>
      <x:c r="AL1554" s="146"/>
      <x:c r="AM1554" s="146"/>
      <x:c r="AN1554" s="147" t="str"/>
    </x:row>
    <x:row r="1555">
      <x:c r="A1555" s="139" t="str">
        <x:v>RS-001554</x:v>
      </x:c>
      <x:c r="B1555" s="147" t="str">
        <x:v>CARD CHUTKI L</x:v>
      </x:c>
      <x:c r="C1555" s="139" t="str">
        <x:v>CHINA</x:v>
      </x:c>
      <x:c r="D1555" s="139" t="str">
        <x:v>Both</x:v>
      </x:c>
      <x:c r="E1555" s="147" t="str">
        <x:v>From initial classified workbook</x:v>
      </x:c>
      <x:c r="F1555" s="139" t="str">
        <x:v>Piece</x:v>
      </x:c>
      <x:c r="G1555" s="139"/>
      <x:c r="H1555" s="139" t="str">
        <x:v>Not stated</x:v>
      </x:c>
      <x:c r="I1555" s="139" t="str">
        <x:v>PKR</x:v>
      </x:c>
      <x:c r="J1555" s="140" t="n">
        <x:v>12</x:v>
      </x:c>
      <x:c r="K1555" s="140" t="n">
        <x:v>10</x:v>
      </x:c>
      <x:c r="L1555" s="140" t="n">
        <x:v>12</x:v>
      </x:c>
      <x:c r="M1555" s="140" t="n">
        <x:v>10</x:v>
      </x:c>
      <x:c r="N1555" s="141" t="n">
        <x:f>L1555-M1555</x:f>
        <x:v>2</x:v>
      </x:c>
      <x:c r="O1555" s="142" t="n">
        <x:f>IF(L1555&gt;0,N1555/L1555,"")</x:f>
        <x:v>0.16666666666666666</x:v>
      </x:c>
      <x:c r="P1555" s="142" t="n">
        <x:f>IF(M1555&gt;0,N1555/M1555,"")</x:f>
        <x:v>0.2</x:v>
      </x:c>
      <x:c r="Q1555" s="141" t="n">
        <x:f>ROUND(L1555*(1+'Assumptions'!$B$7)/'Assumptions'!$B$9,0)*'Assumptions'!$B$9</x:f>
        <x:v>15</x:v>
      </x:c>
      <x:c r="R1555" s="141" t="n">
        <x:f>Q1555-M1555</x:f>
        <x:v>5</x:v>
      </x:c>
      <x:c r="S1555" s="143" t="n">
        <x:f>'Assumptions'!$B$8</x:f>
        <x:v>12</x:v>
      </x:c>
      <x:c r="T1555" s="141" t="n">
        <x:f>N1555*S1555</x:f>
        <x:v>24</x:v>
      </x:c>
      <x:c r="U1555" s="139" t="str">
        <x:v>Source Valid</x:v>
      </x:c>
      <x:c r="V1555" s="139" t="str">
        <x:v>High</x:v>
      </x:c>
      <x:c r="W1555" s="147" t="str">
        <x:v>Source wholesale and buying prices retained</x:v>
      </x:c>
      <x:c r="X1555" s="139" t="str">
        <x:v>Ready</x:v>
      </x:c>
      <x:c r="Y1555" s="144" t="b">
        <x:v>1</x:v>
      </x:c>
      <x:c r="Z1555" s="139" t="str">
        <x:v>WS RATES.pdf</x:v>
      </x:c>
      <x:c r="AA1555" s="139" t="n">
        <x:v>44</x:v>
      </x:c>
      <x:c r="AB1555" s="139" t="n">
        <x:v>7</x:v>
      </x:c>
      <x:c r="AC1555" s="139" t="str">
        <x:v>CARD CHUTKI L</x:v>
      </x:c>
      <x:c r="AD1555" s="145" t="n">
        <x:v>12</x:v>
      </x:c>
      <x:c r="AE1555" s="147" t="str">
        <x:v>Merged across PDFs — Exact/source-linked match</x:v>
      </x:c>
      <x:c r="AF1555" s="147" t="str">
        <x:v>Exact WS RATES.pdf name</x:v>
      </x:c>
      <x:c r="AG1555" s="147" t="str">
        <x:v>Exact WS RATES.pdf category</x:v>
      </x:c>
      <x:c r="AH1555" s="139" t="str">
        <x:v>WS-RATES:44:7</x:v>
      </x:c>
      <x:c r="AI1555" s="146"/>
      <x:c r="AJ1555" s="146"/>
      <x:c r="AK1555" s="146"/>
      <x:c r="AL1555" s="146"/>
      <x:c r="AM1555" s="146"/>
      <x:c r="AN1555" s="147" t="str"/>
    </x:row>
    <x:row r="1556">
      <x:c r="A1556" s="139" t="str">
        <x:v>RS-001555</x:v>
      </x:c>
      <x:c r="B1556" s="147" t="str">
        <x:v>MAGIC BALL SMALL</x:v>
      </x:c>
      <x:c r="C1556" s="139" t="str">
        <x:v>CHINA</x:v>
      </x:c>
      <x:c r="D1556" s="139" t="str">
        <x:v>Both</x:v>
      </x:c>
      <x:c r="E1556" s="147" t="str">
        <x:v>From initial classified workbook</x:v>
      </x:c>
      <x:c r="F1556" s="139" t="str">
        <x:v>Piece</x:v>
      </x:c>
      <x:c r="G1556" s="139"/>
      <x:c r="H1556" s="139" t="str">
        <x:v>Not stated</x:v>
      </x:c>
      <x:c r="I1556" s="139" t="str">
        <x:v>PKR</x:v>
      </x:c>
      <x:c r="J1556" s="140" t="n">
        <x:v>10</x:v>
      </x:c>
      <x:c r="K1556" s="140" t="n">
        <x:v>8</x:v>
      </x:c>
      <x:c r="L1556" s="140" t="n">
        <x:v>10</x:v>
      </x:c>
      <x:c r="M1556" s="140" t="n">
        <x:v>8</x:v>
      </x:c>
      <x:c r="N1556" s="141" t="n">
        <x:f>L1556-M1556</x:f>
        <x:v>2</x:v>
      </x:c>
      <x:c r="O1556" s="142" t="n">
        <x:f>IF(L1556&gt;0,N1556/L1556,"")</x:f>
        <x:v>0.2</x:v>
      </x:c>
      <x:c r="P1556" s="142" t="n">
        <x:f>IF(M1556&gt;0,N1556/M1556,"")</x:f>
        <x:v>0.25</x:v>
      </x:c>
      <x:c r="Q1556" s="141" t="n">
        <x:f>ROUND(L1556*(1+'Assumptions'!$B$7)/'Assumptions'!$B$9,0)*'Assumptions'!$B$9</x:f>
        <x:v>10</x:v>
      </x:c>
      <x:c r="R1556" s="141" t="n">
        <x:f>Q1556-M1556</x:f>
        <x:v>2</x:v>
      </x:c>
      <x:c r="S1556" s="143" t="n">
        <x:f>'Assumptions'!$B$8</x:f>
        <x:v>12</x:v>
      </x:c>
      <x:c r="T1556" s="141" t="n">
        <x:f>N1556*S1556</x:f>
        <x:v>24</x:v>
      </x:c>
      <x:c r="U1556" s="139" t="str">
        <x:v>Source Valid</x:v>
      </x:c>
      <x:c r="V1556" s="139" t="str">
        <x:v>High</x:v>
      </x:c>
      <x:c r="W1556" s="147" t="str">
        <x:v>Source wholesale and buying prices retained</x:v>
      </x:c>
      <x:c r="X1556" s="139" t="str">
        <x:v>Ready</x:v>
      </x:c>
      <x:c r="Y1556" s="144" t="b">
        <x:v>1</x:v>
      </x:c>
      <x:c r="Z1556" s="139" t="str">
        <x:v>WS RATES.pdf</x:v>
      </x:c>
      <x:c r="AA1556" s="139" t="n">
        <x:v>44</x:v>
      </x:c>
      <x:c r="AB1556" s="139" t="n">
        <x:v>8</x:v>
      </x:c>
      <x:c r="AC1556" s="139" t="str">
        <x:v>MAGIC BALL SMALL</x:v>
      </x:c>
      <x:c r="AD1556" s="145" t="n">
        <x:v>10</x:v>
      </x:c>
      <x:c r="AE1556" s="147" t="str">
        <x:v>Merged across PDFs — Exact/source-linked match</x:v>
      </x:c>
      <x:c r="AF1556" s="147" t="str">
        <x:v>Exact WS RATES.pdf name</x:v>
      </x:c>
      <x:c r="AG1556" s="147" t="str">
        <x:v>Exact WS RATES.pdf category</x:v>
      </x:c>
      <x:c r="AH1556" s="139" t="str">
        <x:v>WS-RATES:44:8</x:v>
      </x:c>
      <x:c r="AI1556" s="146"/>
      <x:c r="AJ1556" s="146"/>
      <x:c r="AK1556" s="146"/>
      <x:c r="AL1556" s="146"/>
      <x:c r="AM1556" s="146"/>
      <x:c r="AN1556" s="147" t="str"/>
    </x:row>
    <x:row r="1557">
      <x:c r="A1557" s="139" t="str">
        <x:v>RS-001556</x:v>
      </x:c>
      <x:c r="B1557" s="147" t="str">
        <x:v>BINDING TAPE 2" 5 YD</x:v>
      </x:c>
      <x:c r="C1557" s="139" t="str">
        <x:v>TAPE</x:v>
      </x:c>
      <x:c r="D1557" s="139" t="str">
        <x:v>Both</x:v>
      </x:c>
      <x:c r="E1557" s="147" t="str">
        <x:v>From initial classified workbook</x:v>
      </x:c>
      <x:c r="F1557" s="139" t="str">
        <x:v>Piece</x:v>
      </x:c>
      <x:c r="G1557" s="139"/>
      <x:c r="H1557" s="139" t="str">
        <x:v>Not stated</x:v>
      </x:c>
      <x:c r="I1557" s="139" t="str">
        <x:v>PKR</x:v>
      </x:c>
      <x:c r="J1557" s="140" t="n">
        <x:v>58</x:v>
      </x:c>
      <x:c r="K1557" s="140" t="n">
        <x:v>54</x:v>
      </x:c>
      <x:c r="L1557" s="140" t="n">
        <x:v>58</x:v>
      </x:c>
      <x:c r="M1557" s="140" t="n">
        <x:v>54</x:v>
      </x:c>
      <x:c r="N1557" s="141" t="n">
        <x:f>L1557-M1557</x:f>
        <x:v>4</x:v>
      </x:c>
      <x:c r="O1557" s="142" t="n">
        <x:f>IF(L1557&gt;0,N1557/L1557,"")</x:f>
        <x:v>0.06896551724137931</x:v>
      </x:c>
      <x:c r="P1557" s="142" t="n">
        <x:f>IF(M1557&gt;0,N1557/M1557,"")</x:f>
        <x:v>0.07407407407407407</x:v>
      </x:c>
      <x:c r="Q1557" s="141" t="n">
        <x:f>ROUND(L1557*(1+'Assumptions'!$B$7)/'Assumptions'!$B$9,0)*'Assumptions'!$B$9</x:f>
        <x:v>65</x:v>
      </x:c>
      <x:c r="R1557" s="141" t="n">
        <x:f>Q1557-M1557</x:f>
        <x:v>11</x:v>
      </x:c>
      <x:c r="S1557" s="143" t="n">
        <x:f>'Assumptions'!$B$8</x:f>
        <x:v>12</x:v>
      </x:c>
      <x:c r="T1557" s="141" t="n">
        <x:f>N1557*S1557</x:f>
        <x:v>48</x:v>
      </x:c>
      <x:c r="U1557" s="139" t="str">
        <x:v>Source Valid</x:v>
      </x:c>
      <x:c r="V1557" s="139" t="str">
        <x:v>High</x:v>
      </x:c>
      <x:c r="W1557" s="147" t="str">
        <x:v>Source wholesale and buying prices retained</x:v>
      </x:c>
      <x:c r="X1557" s="139" t="str">
        <x:v>Ready</x:v>
      </x:c>
      <x:c r="Y1557" s="144" t="b">
        <x:v>1</x:v>
      </x:c>
      <x:c r="Z1557" s="139" t="str">
        <x:v>WS RATES.pdf</x:v>
      </x:c>
      <x:c r="AA1557" s="139" t="n">
        <x:v>44</x:v>
      </x:c>
      <x:c r="AB1557" s="139" t="n">
        <x:v>9</x:v>
      </x:c>
      <x:c r="AC1557" s="139" t="str">
        <x:v>BINDING TAPE 2" 5 YD</x:v>
      </x:c>
      <x:c r="AD1557" s="145" t="n">
        <x:v>58</x:v>
      </x:c>
      <x:c r="AE1557" s="147" t="str">
        <x:v>Merged across PDFs — Exact/source-linked match</x:v>
      </x:c>
      <x:c r="AF1557" s="147" t="str">
        <x:v>Exact WS RATES.pdf name</x:v>
      </x:c>
      <x:c r="AG1557" s="147" t="str">
        <x:v>Exact WS RATES.pdf category</x:v>
      </x:c>
      <x:c r="AH1557" s="139" t="str">
        <x:v>WS-RATES:44:9</x:v>
      </x:c>
      <x:c r="AI1557" s="146"/>
      <x:c r="AJ1557" s="146"/>
      <x:c r="AK1557" s="146"/>
      <x:c r="AL1557" s="146"/>
      <x:c r="AM1557" s="146"/>
      <x:c r="AN1557" s="147" t="str"/>
    </x:row>
    <x:row r="1558">
      <x:c r="A1558" s="139" t="str">
        <x:v>RS-001557</x:v>
      </x:c>
      <x:c r="B1558" s="147" t="str">
        <x:v>MAGIC BALL LARGE</x:v>
      </x:c>
      <x:c r="C1558" s="139" t="str">
        <x:v>CHINA</x:v>
      </x:c>
      <x:c r="D1558" s="139" t="str">
        <x:v>Both</x:v>
      </x:c>
      <x:c r="E1558" s="147" t="str">
        <x:v>From initial classified workbook</x:v>
      </x:c>
      <x:c r="F1558" s="139" t="str">
        <x:v>Piece</x:v>
      </x:c>
      <x:c r="G1558" s="139"/>
      <x:c r="H1558" s="139" t="str">
        <x:v>Not stated</x:v>
      </x:c>
      <x:c r="I1558" s="139" t="str">
        <x:v>PKR</x:v>
      </x:c>
      <x:c r="J1558" s="140" t="n">
        <x:v>20</x:v>
      </x:c>
      <x:c r="K1558" s="140" t="n">
        <x:v>15</x:v>
      </x:c>
      <x:c r="L1558" s="140" t="n">
        <x:v>20</x:v>
      </x:c>
      <x:c r="M1558" s="140" t="n">
        <x:v>15</x:v>
      </x:c>
      <x:c r="N1558" s="141" t="n">
        <x:f>L1558-M1558</x:f>
        <x:v>5</x:v>
      </x:c>
      <x:c r="O1558" s="142" t="n">
        <x:f>IF(L1558&gt;0,N1558/L1558,"")</x:f>
        <x:v>0.25</x:v>
      </x:c>
      <x:c r="P1558" s="142" t="n">
        <x:f>IF(M1558&gt;0,N1558/M1558,"")</x:f>
        <x:v>0.3333333333333333</x:v>
      </x:c>
      <x:c r="Q1558" s="141" t="n">
        <x:f>ROUND(L1558*(1+'Assumptions'!$B$7)/'Assumptions'!$B$9,0)*'Assumptions'!$B$9</x:f>
        <x:v>20</x:v>
      </x:c>
      <x:c r="R1558" s="141" t="n">
        <x:f>Q1558-M1558</x:f>
        <x:v>5</x:v>
      </x:c>
      <x:c r="S1558" s="143" t="n">
        <x:f>'Assumptions'!$B$8</x:f>
        <x:v>12</x:v>
      </x:c>
      <x:c r="T1558" s="141" t="n">
        <x:f>N1558*S1558</x:f>
        <x:v>60</x:v>
      </x:c>
      <x:c r="U1558" s="139" t="str">
        <x:v>Source Valid</x:v>
      </x:c>
      <x:c r="V1558" s="139" t="str">
        <x:v>High</x:v>
      </x:c>
      <x:c r="W1558" s="147" t="str">
        <x:v>Source wholesale and buying prices retained</x:v>
      </x:c>
      <x:c r="X1558" s="139" t="str">
        <x:v>Ready</x:v>
      </x:c>
      <x:c r="Y1558" s="144" t="b">
        <x:v>1</x:v>
      </x:c>
      <x:c r="Z1558" s="139" t="str">
        <x:v>WS RATES.pdf</x:v>
      </x:c>
      <x:c r="AA1558" s="139" t="n">
        <x:v>44</x:v>
      </x:c>
      <x:c r="AB1558" s="139" t="n">
        <x:v>10</x:v>
      </x:c>
      <x:c r="AC1558" s="139" t="str">
        <x:v>MAGIC BALL LARGE</x:v>
      </x:c>
      <x:c r="AD1558" s="145" t="n">
        <x:v>20</x:v>
      </x:c>
      <x:c r="AE1558" s="147" t="str">
        <x:v>Merged across PDFs — Exact/source-linked match</x:v>
      </x:c>
      <x:c r="AF1558" s="147" t="str">
        <x:v>Exact WS RATES.pdf name</x:v>
      </x:c>
      <x:c r="AG1558" s="147" t="str">
        <x:v>Exact WS RATES.pdf category</x:v>
      </x:c>
      <x:c r="AH1558" s="139" t="str">
        <x:v>WS-RATES:44:10</x:v>
      </x:c>
      <x:c r="AI1558" s="146"/>
      <x:c r="AJ1558" s="146"/>
      <x:c r="AK1558" s="146"/>
      <x:c r="AL1558" s="146"/>
      <x:c r="AM1558" s="146"/>
      <x:c r="AN1558" s="147" t="str"/>
    </x:row>
    <x:row r="1559">
      <x:c r="A1559" s="139" t="str">
        <x:v>RS-001558</x:v>
      </x:c>
      <x:c r="B1559" s="147" t="str">
        <x:v>BINDING TAPE 1.5" 10 YD</x:v>
      </x:c>
      <x:c r="C1559" s="139" t="str">
        <x:v>TAPE</x:v>
      </x:c>
      <x:c r="D1559" s="139" t="str">
        <x:v>Both</x:v>
      </x:c>
      <x:c r="E1559" s="147" t="str">
        <x:v>From initial classified workbook</x:v>
      </x:c>
      <x:c r="F1559" s="139" t="str">
        <x:v>Piece</x:v>
      </x:c>
      <x:c r="G1559" s="139"/>
      <x:c r="H1559" s="139" t="str">
        <x:v>Not stated</x:v>
      </x:c>
      <x:c r="I1559" s="139" t="str">
        <x:v>PKR</x:v>
      </x:c>
      <x:c r="J1559" s="140" t="n">
        <x:v>75</x:v>
      </x:c>
      <x:c r="K1559" s="140" t="n">
        <x:v>63</x:v>
      </x:c>
      <x:c r="L1559" s="140" t="n">
        <x:v>75</x:v>
      </x:c>
      <x:c r="M1559" s="140" t="n">
        <x:v>63</x:v>
      </x:c>
      <x:c r="N1559" s="141" t="n">
        <x:f>L1559-M1559</x:f>
        <x:v>12</x:v>
      </x:c>
      <x:c r="O1559" s="142" t="n">
        <x:f>IF(L1559&gt;0,N1559/L1559,"")</x:f>
        <x:v>0.16</x:v>
      </x:c>
      <x:c r="P1559" s="142" t="n">
        <x:f>IF(M1559&gt;0,N1559/M1559,"")</x:f>
        <x:v>0.19047619047619047</x:v>
      </x:c>
      <x:c r="Q1559" s="141" t="n">
        <x:f>ROUND(L1559*(1+'Assumptions'!$B$7)/'Assumptions'!$B$9,0)*'Assumptions'!$B$9</x:f>
        <x:v>85</x:v>
      </x:c>
      <x:c r="R1559" s="141" t="n">
        <x:f>Q1559-M1559</x:f>
        <x:v>22</x:v>
      </x:c>
      <x:c r="S1559" s="143" t="n">
        <x:f>'Assumptions'!$B$8</x:f>
        <x:v>12</x:v>
      </x:c>
      <x:c r="T1559" s="141" t="n">
        <x:f>N1559*S1559</x:f>
        <x:v>144</x:v>
      </x:c>
      <x:c r="U1559" s="139" t="str">
        <x:v>Source Valid</x:v>
      </x:c>
      <x:c r="V1559" s="139" t="str">
        <x:v>High</x:v>
      </x:c>
      <x:c r="W1559" s="147" t="str">
        <x:v>Source wholesale and buying prices retained</x:v>
      </x:c>
      <x:c r="X1559" s="139" t="str">
        <x:v>Ready</x:v>
      </x:c>
      <x:c r="Y1559" s="144" t="b">
        <x:v>1</x:v>
      </x:c>
      <x:c r="Z1559" s="139" t="str">
        <x:v>WS RATES.pdf</x:v>
      </x:c>
      <x:c r="AA1559" s="139" t="n">
        <x:v>44</x:v>
      </x:c>
      <x:c r="AB1559" s="139" t="n">
        <x:v>11</x:v>
      </x:c>
      <x:c r="AC1559" s="139" t="str">
        <x:v>BINDING TAPE 1.5" 10 YD</x:v>
      </x:c>
      <x:c r="AD1559" s="145" t="n">
        <x:v>75</x:v>
      </x:c>
      <x:c r="AE1559" s="147" t="str">
        <x:v>Merged across PDFs — Exact/source-linked match</x:v>
      </x:c>
      <x:c r="AF1559" s="147" t="str">
        <x:v>Exact WS RATES.pdf name</x:v>
      </x:c>
      <x:c r="AG1559" s="147" t="str">
        <x:v>Exact WS RATES.pdf category</x:v>
      </x:c>
      <x:c r="AH1559" s="139" t="str">
        <x:v>WS-RATES:44:11</x:v>
      </x:c>
      <x:c r="AI1559" s="146"/>
      <x:c r="AJ1559" s="146"/>
      <x:c r="AK1559" s="146"/>
      <x:c r="AL1559" s="146"/>
      <x:c r="AM1559" s="146"/>
      <x:c r="AN1559" s="147" t="str"/>
    </x:row>
    <x:row r="1560">
      <x:c r="A1560" s="139" t="str">
        <x:v>RS-001559</x:v>
      </x:c>
      <x:c r="B1560" s="147" t="str">
        <x:v>LUDO DANA WHITE(16MM)</x:v>
      </x:c>
      <x:c r="C1560" s="139" t="str">
        <x:v>LUDO DANA + GOTI</x:v>
      </x:c>
      <x:c r="D1560" s="139" t="str">
        <x:v>Both</x:v>
      </x:c>
      <x:c r="E1560" s="147" t="str">
        <x:v>From initial classified workbook</x:v>
      </x:c>
      <x:c r="F1560" s="139" t="str">
        <x:v>Piece</x:v>
      </x:c>
      <x:c r="G1560" s="139"/>
      <x:c r="H1560" s="139" t="str">
        <x:v>Not stated</x:v>
      </x:c>
      <x:c r="I1560" s="139" t="str">
        <x:v>PKR</x:v>
      </x:c>
      <x:c r="J1560" s="140" t="n">
        <x:v>9</x:v>
      </x:c>
      <x:c r="K1560" s="140" t="n">
        <x:v>7</x:v>
      </x:c>
      <x:c r="L1560" s="140" t="n">
        <x:v>9</x:v>
      </x:c>
      <x:c r="M1560" s="140" t="n">
        <x:v>7</x:v>
      </x:c>
      <x:c r="N1560" s="141" t="n">
        <x:f>L1560-M1560</x:f>
        <x:v>2</x:v>
      </x:c>
      <x:c r="O1560" s="142" t="n">
        <x:f>IF(L1560&gt;0,N1560/L1560,"")</x:f>
        <x:v>0.2222222222222222</x:v>
      </x:c>
      <x:c r="P1560" s="142" t="n">
        <x:f>IF(M1560&gt;0,N1560/M1560,"")</x:f>
        <x:v>0.2857142857142857</x:v>
      </x:c>
      <x:c r="Q1560" s="141" t="n">
        <x:f>ROUND(L1560*(1+'Assumptions'!$B$7)/'Assumptions'!$B$9,0)*'Assumptions'!$B$9</x:f>
        <x:v>10</x:v>
      </x:c>
      <x:c r="R1560" s="141" t="n">
        <x:f>Q1560-M1560</x:f>
        <x:v>3</x:v>
      </x:c>
      <x:c r="S1560" s="143" t="n">
        <x:f>'Assumptions'!$B$8</x:f>
        <x:v>12</x:v>
      </x:c>
      <x:c r="T1560" s="141" t="n">
        <x:f>N1560*S1560</x:f>
        <x:v>24</x:v>
      </x:c>
      <x:c r="U1560" s="139" t="str">
        <x:v>Source Valid</x:v>
      </x:c>
      <x:c r="V1560" s="139" t="str">
        <x:v>High</x:v>
      </x:c>
      <x:c r="W1560" s="147" t="str">
        <x:v>Source wholesale and buying prices retained</x:v>
      </x:c>
      <x:c r="X1560" s="139" t="str">
        <x:v>Ready</x:v>
      </x:c>
      <x:c r="Y1560" s="144" t="b">
        <x:v>1</x:v>
      </x:c>
      <x:c r="Z1560" s="139" t="str">
        <x:v>WS RATES.pdf</x:v>
      </x:c>
      <x:c r="AA1560" s="139" t="n">
        <x:v>44</x:v>
      </x:c>
      <x:c r="AB1560" s="139" t="n">
        <x:v>12</x:v>
      </x:c>
      <x:c r="AC1560" s="139" t="str">
        <x:v>LUDO DANA WHITE(16MM)</x:v>
      </x:c>
      <x:c r="AD1560" s="145" t="n">
        <x:v>9</x:v>
      </x:c>
      <x:c r="AE1560" s="147" t="str">
        <x:v>Merged across PDFs — Exact/source-linked match</x:v>
      </x:c>
      <x:c r="AF1560" s="147" t="str">
        <x:v>Exact WS RATES.pdf name</x:v>
      </x:c>
      <x:c r="AG1560" s="147" t="str">
        <x:v>Exact WS RATES.pdf category</x:v>
      </x:c>
      <x:c r="AH1560" s="139" t="str">
        <x:v>WS-RATES:44:12</x:v>
      </x:c>
      <x:c r="AI1560" s="146"/>
      <x:c r="AJ1560" s="146"/>
      <x:c r="AK1560" s="146"/>
      <x:c r="AL1560" s="146"/>
      <x:c r="AM1560" s="146"/>
      <x:c r="AN1560" s="147" t="str"/>
    </x:row>
    <x:row r="1561">
      <x:c r="A1561" s="139" t="str">
        <x:v>RS-001560</x:v>
      </x:c>
      <x:c r="B1561" s="147" t="str">
        <x:v>LUDO DANA WHITE(14MM)</x:v>
      </x:c>
      <x:c r="C1561" s="139" t="str">
        <x:v>LUDO DANA + GOTI</x:v>
      </x:c>
      <x:c r="D1561" s="139" t="str">
        <x:v>Both</x:v>
      </x:c>
      <x:c r="E1561" s="147" t="str">
        <x:v>From initial classified workbook</x:v>
      </x:c>
      <x:c r="F1561" s="139" t="str">
        <x:v>Piece</x:v>
      </x:c>
      <x:c r="G1561" s="139"/>
      <x:c r="H1561" s="139" t="str">
        <x:v>Not stated</x:v>
      </x:c>
      <x:c r="I1561" s="139" t="str">
        <x:v>PKR</x:v>
      </x:c>
      <x:c r="J1561" s="140" t="n">
        <x:v>6</x:v>
      </x:c>
      <x:c r="K1561" s="140" t="n">
        <x:v>5</x:v>
      </x:c>
      <x:c r="L1561" s="140" t="n">
        <x:v>6</x:v>
      </x:c>
      <x:c r="M1561" s="140" t="n">
        <x:v>5</x:v>
      </x:c>
      <x:c r="N1561" s="141" t="n">
        <x:f>L1561-M1561</x:f>
        <x:v>1</x:v>
      </x:c>
      <x:c r="O1561" s="142" t="n">
        <x:f>IF(L1561&gt;0,N1561/L1561,"")</x:f>
        <x:v>0.16666666666666666</x:v>
      </x:c>
      <x:c r="P1561" s="142" t="n">
        <x:f>IF(M1561&gt;0,N1561/M1561,"")</x:f>
        <x:v>0.2</x:v>
      </x:c>
      <x:c r="Q1561" s="141" t="n">
        <x:f>ROUND(L1561*(1+'Assumptions'!$B$7)/'Assumptions'!$B$9,0)*'Assumptions'!$B$9</x:f>
        <x:v>5</x:v>
      </x:c>
      <x:c r="R1561" s="141" t="n">
        <x:f>Q1561-M1561</x:f>
        <x:v>0</x:v>
      </x:c>
      <x:c r="S1561" s="143" t="n">
        <x:f>'Assumptions'!$B$8</x:f>
        <x:v>12</x:v>
      </x:c>
      <x:c r="T1561" s="141" t="n">
        <x:f>N1561*S1561</x:f>
        <x:v>12</x:v>
      </x:c>
      <x:c r="U1561" s="139" t="str">
        <x:v>Source Valid</x:v>
      </x:c>
      <x:c r="V1561" s="139" t="str">
        <x:v>High</x:v>
      </x:c>
      <x:c r="W1561" s="147" t="str">
        <x:v>Source wholesale and buying prices retained</x:v>
      </x:c>
      <x:c r="X1561" s="139" t="str">
        <x:v>Ready</x:v>
      </x:c>
      <x:c r="Y1561" s="144" t="b">
        <x:v>1</x:v>
      </x:c>
      <x:c r="Z1561" s="139" t="str">
        <x:v>WS RATES.pdf</x:v>
      </x:c>
      <x:c r="AA1561" s="139" t="n">
        <x:v>44</x:v>
      </x:c>
      <x:c r="AB1561" s="139" t="n">
        <x:v>13</x:v>
      </x:c>
      <x:c r="AC1561" s="139" t="str">
        <x:v>LUDO DANA WHITE(14MM)</x:v>
      </x:c>
      <x:c r="AD1561" s="145" t="n">
        <x:v>6</x:v>
      </x:c>
      <x:c r="AE1561" s="147" t="str">
        <x:v>Merged across PDFs — Exact/source-linked match</x:v>
      </x:c>
      <x:c r="AF1561" s="147" t="str">
        <x:v>Exact WS RATES.pdf name</x:v>
      </x:c>
      <x:c r="AG1561" s="147" t="str">
        <x:v>Exact WS RATES.pdf category</x:v>
      </x:c>
      <x:c r="AH1561" s="139" t="str">
        <x:v>WS-RATES:44:13</x:v>
      </x:c>
      <x:c r="AI1561" s="146"/>
      <x:c r="AJ1561" s="146"/>
      <x:c r="AK1561" s="146"/>
      <x:c r="AL1561" s="146"/>
      <x:c r="AM1561" s="146"/>
      <x:c r="AN1561" s="147" t="str"/>
    </x:row>
    <x:row r="1562">
      <x:c r="A1562" s="139" t="str">
        <x:v>RS-001561</x:v>
      </x:c>
      <x:c r="B1562" s="147" t="str">
        <x:v>LUDO DANA CRYSTAL(16MM)</x:v>
      </x:c>
      <x:c r="C1562" s="139" t="str">
        <x:v>LUDO DANA + GOTI</x:v>
      </x:c>
      <x:c r="D1562" s="139" t="str">
        <x:v>Both</x:v>
      </x:c>
      <x:c r="E1562" s="147" t="str">
        <x:v>From initial classified workbook</x:v>
      </x:c>
      <x:c r="F1562" s="139" t="str">
        <x:v>Piece</x:v>
      </x:c>
      <x:c r="G1562" s="139"/>
      <x:c r="H1562" s="139" t="str">
        <x:v>Not stated</x:v>
      </x:c>
      <x:c r="I1562" s="139" t="str">
        <x:v>PKR</x:v>
      </x:c>
      <x:c r="J1562" s="140" t="n">
        <x:v>12</x:v>
      </x:c>
      <x:c r="K1562" s="140" t="n">
        <x:v>8</x:v>
      </x:c>
      <x:c r="L1562" s="140" t="n">
        <x:v>12</x:v>
      </x:c>
      <x:c r="M1562" s="140" t="n">
        <x:v>8</x:v>
      </x:c>
      <x:c r="N1562" s="141" t="n">
        <x:f>L1562-M1562</x:f>
        <x:v>4</x:v>
      </x:c>
      <x:c r="O1562" s="142" t="n">
        <x:f>IF(L1562&gt;0,N1562/L1562,"")</x:f>
        <x:v>0.3333333333333333</x:v>
      </x:c>
      <x:c r="P1562" s="142" t="n">
        <x:f>IF(M1562&gt;0,N1562/M1562,"")</x:f>
        <x:v>0.5</x:v>
      </x:c>
      <x:c r="Q1562" s="141" t="n">
        <x:f>ROUND(L1562*(1+'Assumptions'!$B$7)/'Assumptions'!$B$9,0)*'Assumptions'!$B$9</x:f>
        <x:v>15</x:v>
      </x:c>
      <x:c r="R1562" s="141" t="n">
        <x:f>Q1562-M1562</x:f>
        <x:v>7</x:v>
      </x:c>
      <x:c r="S1562" s="143" t="n">
        <x:f>'Assumptions'!$B$8</x:f>
        <x:v>12</x:v>
      </x:c>
      <x:c r="T1562" s="141" t="n">
        <x:f>N1562*S1562</x:f>
        <x:v>48</x:v>
      </x:c>
      <x:c r="U1562" s="139" t="str">
        <x:v>Source Valid</x:v>
      </x:c>
      <x:c r="V1562" s="139" t="str">
        <x:v>High</x:v>
      </x:c>
      <x:c r="W1562" s="147" t="str">
        <x:v>Source wholesale and buying prices retained</x:v>
      </x:c>
      <x:c r="X1562" s="139" t="str">
        <x:v>Ready</x:v>
      </x:c>
      <x:c r="Y1562" s="144" t="b">
        <x:v>1</x:v>
      </x:c>
      <x:c r="Z1562" s="139" t="str">
        <x:v>WS RATES.pdf</x:v>
      </x:c>
      <x:c r="AA1562" s="139" t="n">
        <x:v>44</x:v>
      </x:c>
      <x:c r="AB1562" s="139" t="n">
        <x:v>14</x:v>
      </x:c>
      <x:c r="AC1562" s="139" t="str">
        <x:v>LUDO DANA CRYSTAL(16MM)</x:v>
      </x:c>
      <x:c r="AD1562" s="145" t="n">
        <x:v>12</x:v>
      </x:c>
      <x:c r="AE1562" s="147" t="str">
        <x:v>Merged across PDFs — Exact/source-linked match</x:v>
      </x:c>
      <x:c r="AF1562" s="147" t="str">
        <x:v>Exact WS RATES.pdf name</x:v>
      </x:c>
      <x:c r="AG1562" s="147" t="str">
        <x:v>Exact WS RATES.pdf category</x:v>
      </x:c>
      <x:c r="AH1562" s="139" t="str">
        <x:v>WS-RATES:44:14</x:v>
      </x:c>
      <x:c r="AI1562" s="146"/>
      <x:c r="AJ1562" s="146"/>
      <x:c r="AK1562" s="146"/>
      <x:c r="AL1562" s="146"/>
      <x:c r="AM1562" s="146"/>
      <x:c r="AN1562" s="147" t="str"/>
    </x:row>
    <x:row r="1563">
      <x:c r="A1563" s="139" t="str">
        <x:v>RS-001562</x:v>
      </x:c>
      <x:c r="B1563" s="147" t="str">
        <x:v>BINDING TAPE 1" 20 YD</x:v>
      </x:c>
      <x:c r="C1563" s="139" t="str">
        <x:v>TAPE</x:v>
      </x:c>
      <x:c r="D1563" s="139" t="str">
        <x:v>Both</x:v>
      </x:c>
      <x:c r="E1563" s="147" t="str">
        <x:v>From initial classified workbook</x:v>
      </x:c>
      <x:c r="F1563" s="139" t="str">
        <x:v>Piece</x:v>
      </x:c>
      <x:c r="G1563" s="139"/>
      <x:c r="H1563" s="139" t="str">
        <x:v>Not stated</x:v>
      </x:c>
      <x:c r="I1563" s="139" t="str">
        <x:v>PKR</x:v>
      </x:c>
      <x:c r="J1563" s="140" t="n">
        <x:v>85</x:v>
      </x:c>
      <x:c r="K1563" s="140" t="n">
        <x:v>72</x:v>
      </x:c>
      <x:c r="L1563" s="140" t="n">
        <x:v>85</x:v>
      </x:c>
      <x:c r="M1563" s="140" t="n">
        <x:v>72</x:v>
      </x:c>
      <x:c r="N1563" s="141" t="n">
        <x:f>L1563-M1563</x:f>
        <x:v>13</x:v>
      </x:c>
      <x:c r="O1563" s="142" t="n">
        <x:f>IF(L1563&gt;0,N1563/L1563,"")</x:f>
        <x:v>0.15294117647058825</x:v>
      </x:c>
      <x:c r="P1563" s="142" t="n">
        <x:f>IF(M1563&gt;0,N1563/M1563,"")</x:f>
        <x:v>0.18055555555555555</x:v>
      </x:c>
      <x:c r="Q1563" s="141" t="n">
        <x:f>ROUND(L1563*(1+'Assumptions'!$B$7)/'Assumptions'!$B$9,0)*'Assumptions'!$B$9</x:f>
        <x:v>95</x:v>
      </x:c>
      <x:c r="R1563" s="141" t="n">
        <x:f>Q1563-M1563</x:f>
        <x:v>23</x:v>
      </x:c>
      <x:c r="S1563" s="143" t="n">
        <x:f>'Assumptions'!$B$8</x:f>
        <x:v>12</x:v>
      </x:c>
      <x:c r="T1563" s="141" t="n">
        <x:f>N1563*S1563</x:f>
        <x:v>156</x:v>
      </x:c>
      <x:c r="U1563" s="139" t="str">
        <x:v>Source Valid</x:v>
      </x:c>
      <x:c r="V1563" s="139" t="str">
        <x:v>High</x:v>
      </x:c>
      <x:c r="W1563" s="147" t="str">
        <x:v>Source wholesale and buying prices retained</x:v>
      </x:c>
      <x:c r="X1563" s="139" t="str">
        <x:v>Ready</x:v>
      </x:c>
      <x:c r="Y1563" s="144" t="b">
        <x:v>1</x:v>
      </x:c>
      <x:c r="Z1563" s="139" t="str">
        <x:v>WS RATES.pdf</x:v>
      </x:c>
      <x:c r="AA1563" s="139" t="n">
        <x:v>44</x:v>
      </x:c>
      <x:c r="AB1563" s="139" t="n">
        <x:v>15</x:v>
      </x:c>
      <x:c r="AC1563" s="139" t="str">
        <x:v>BINDING TAPE 1" 20 YD</x:v>
      </x:c>
      <x:c r="AD1563" s="145" t="n">
        <x:v>85</x:v>
      </x:c>
      <x:c r="AE1563" s="147" t="str">
        <x:v>Merged across PDFs — Exact/source-linked match</x:v>
      </x:c>
      <x:c r="AF1563" s="147" t="str">
        <x:v>Exact WS RATES.pdf name</x:v>
      </x:c>
      <x:c r="AG1563" s="147" t="str">
        <x:v>Exact WS RATES.pdf category</x:v>
      </x:c>
      <x:c r="AH1563" s="139" t="str">
        <x:v>WS-RATES:44:15</x:v>
      </x:c>
      <x:c r="AI1563" s="146"/>
      <x:c r="AJ1563" s="146"/>
      <x:c r="AK1563" s="146"/>
      <x:c r="AL1563" s="146"/>
      <x:c r="AM1563" s="146"/>
      <x:c r="AN1563" s="147" t="str"/>
    </x:row>
    <x:row r="1564">
      <x:c r="A1564" s="139" t="str">
        <x:v>RS-001563</x:v>
      </x:c>
      <x:c r="B1564" s="147" t="str">
        <x:v>GMSA ELFI 50 GRAM</x:v>
      </x:c>
      <x:c r="C1564" s="139" t="str">
        <x:v>GUM STICK</x:v>
      </x:c>
      <x:c r="D1564" s="139" t="str">
        <x:v>Both</x:v>
      </x:c>
      <x:c r="E1564" s="147" t="str">
        <x:v>From initial classified workbook</x:v>
      </x:c>
      <x:c r="F1564" s="139" t="str">
        <x:v>Piece</x:v>
      </x:c>
      <x:c r="G1564" s="139"/>
      <x:c r="H1564" s="139" t="str">
        <x:v>Not stated</x:v>
      </x:c>
      <x:c r="I1564" s="139" t="str">
        <x:v>PKR</x:v>
      </x:c>
      <x:c r="J1564" s="140" t="n">
        <x:v>290</x:v>
      </x:c>
      <x:c r="K1564" s="140" t="n">
        <x:v>282</x:v>
      </x:c>
      <x:c r="L1564" s="140" t="n">
        <x:v>290</x:v>
      </x:c>
      <x:c r="M1564" s="140" t="n">
        <x:v>282</x:v>
      </x:c>
      <x:c r="N1564" s="141" t="n">
        <x:f>L1564-M1564</x:f>
        <x:v>8</x:v>
      </x:c>
      <x:c r="O1564" s="142" t="n">
        <x:f>IF(L1564&gt;0,N1564/L1564,"")</x:f>
        <x:v>0.027586206896551724</x:v>
      </x:c>
      <x:c r="P1564" s="142" t="n">
        <x:f>IF(M1564&gt;0,N1564/M1564,"")</x:f>
        <x:v>0.028368794326241134</x:v>
      </x:c>
      <x:c r="Q1564" s="141" t="n">
        <x:f>ROUND(L1564*(1+'Assumptions'!$B$7)/'Assumptions'!$B$9,0)*'Assumptions'!$B$9</x:f>
        <x:v>320</x:v>
      </x:c>
      <x:c r="R1564" s="141" t="n">
        <x:f>Q1564-M1564</x:f>
        <x:v>38</x:v>
      </x:c>
      <x:c r="S1564" s="143" t="n">
        <x:f>'Assumptions'!$B$8</x:f>
        <x:v>12</x:v>
      </x:c>
      <x:c r="T1564" s="141" t="n">
        <x:f>N1564*S1564</x:f>
        <x:v>96</x:v>
      </x:c>
      <x:c r="U1564" s="139" t="str">
        <x:v>Source Valid</x:v>
      </x:c>
      <x:c r="V1564" s="139" t="str">
        <x:v>High</x:v>
      </x:c>
      <x:c r="W1564" s="147" t="str">
        <x:v>Source wholesale and buying prices retained</x:v>
      </x:c>
      <x:c r="X1564" s="139" t="str">
        <x:v>Ready</x:v>
      </x:c>
      <x:c r="Y1564" s="144" t="b">
        <x:v>1</x:v>
      </x:c>
      <x:c r="Z1564" s="139" t="str">
        <x:v>WS RATES.pdf</x:v>
      </x:c>
      <x:c r="AA1564" s="139" t="n">
        <x:v>44</x:v>
      </x:c>
      <x:c r="AB1564" s="139" t="n">
        <x:v>16</x:v>
      </x:c>
      <x:c r="AC1564" s="139" t="str">
        <x:v>GMSA ELFI 50 GRAM</x:v>
      </x:c>
      <x:c r="AD1564" s="145" t="n">
        <x:v>290</x:v>
      </x:c>
      <x:c r="AE1564" s="147" t="str">
        <x:v>Merged across PDFs — Exact/source-linked match</x:v>
      </x:c>
      <x:c r="AF1564" s="147" t="str">
        <x:v>Exact WS RATES.pdf name</x:v>
      </x:c>
      <x:c r="AG1564" s="147" t="str">
        <x:v>Exact WS RATES.pdf category</x:v>
      </x:c>
      <x:c r="AH1564" s="139" t="str">
        <x:v>WS-RATES:44:16</x:v>
      </x:c>
      <x:c r="AI1564" s="146"/>
      <x:c r="AJ1564" s="146"/>
      <x:c r="AK1564" s="146"/>
      <x:c r="AL1564" s="146"/>
      <x:c r="AM1564" s="146"/>
      <x:c r="AN1564" s="147" t="str"/>
    </x:row>
    <x:row r="1565">
      <x:c r="A1565" s="139" t="str">
        <x:v>RS-001564</x:v>
      </x:c>
      <x:c r="B1565" s="147" t="str">
        <x:v>LUDO DANA CRYSTAL(14MM)</x:v>
      </x:c>
      <x:c r="C1565" s="139" t="str">
        <x:v>LUDO DANA + GOTI</x:v>
      </x:c>
      <x:c r="D1565" s="139" t="str">
        <x:v>Both</x:v>
      </x:c>
      <x:c r="E1565" s="147" t="str">
        <x:v>From initial classified workbook</x:v>
      </x:c>
      <x:c r="F1565" s="139" t="str">
        <x:v>Piece</x:v>
      </x:c>
      <x:c r="G1565" s="139"/>
      <x:c r="H1565" s="139" t="str">
        <x:v>Not stated</x:v>
      </x:c>
      <x:c r="I1565" s="139" t="str">
        <x:v>PKR</x:v>
      </x:c>
      <x:c r="J1565" s="140" t="n">
        <x:v>8</x:v>
      </x:c>
      <x:c r="K1565" s="140" t="n">
        <x:v>6</x:v>
      </x:c>
      <x:c r="L1565" s="140" t="n">
        <x:v>8</x:v>
      </x:c>
      <x:c r="M1565" s="140" t="n">
        <x:v>6</x:v>
      </x:c>
      <x:c r="N1565" s="141" t="n">
        <x:f>L1565-M1565</x:f>
        <x:v>2</x:v>
      </x:c>
      <x:c r="O1565" s="142" t="n">
        <x:f>IF(L1565&gt;0,N1565/L1565,"")</x:f>
        <x:v>0.25</x:v>
      </x:c>
      <x:c r="P1565" s="142" t="n">
        <x:f>IF(M1565&gt;0,N1565/M1565,"")</x:f>
        <x:v>0.3333333333333333</x:v>
      </x:c>
      <x:c r="Q1565" s="141" t="n">
        <x:f>ROUND(L1565*(1+'Assumptions'!$B$7)/'Assumptions'!$B$9,0)*'Assumptions'!$B$9</x:f>
        <x:v>10</x:v>
      </x:c>
      <x:c r="R1565" s="141" t="n">
        <x:f>Q1565-M1565</x:f>
        <x:v>4</x:v>
      </x:c>
      <x:c r="S1565" s="143" t="n">
        <x:f>'Assumptions'!$B$8</x:f>
        <x:v>12</x:v>
      </x:c>
      <x:c r="T1565" s="141" t="n">
        <x:f>N1565*S1565</x:f>
        <x:v>24</x:v>
      </x:c>
      <x:c r="U1565" s="139" t="str">
        <x:v>Source Valid</x:v>
      </x:c>
      <x:c r="V1565" s="139" t="str">
        <x:v>High</x:v>
      </x:c>
      <x:c r="W1565" s="147" t="str">
        <x:v>Source wholesale and buying prices retained</x:v>
      </x:c>
      <x:c r="X1565" s="139" t="str">
        <x:v>Ready</x:v>
      </x:c>
      <x:c r="Y1565" s="144" t="b">
        <x:v>1</x:v>
      </x:c>
      <x:c r="Z1565" s="139" t="str">
        <x:v>WS RATES.pdf</x:v>
      </x:c>
      <x:c r="AA1565" s="139" t="n">
        <x:v>44</x:v>
      </x:c>
      <x:c r="AB1565" s="139" t="n">
        <x:v>17</x:v>
      </x:c>
      <x:c r="AC1565" s="139" t="str">
        <x:v>LUDO DANA CRYSTAL(14MM</x:v>
      </x:c>
      <x:c r="AD1565" s="145" t="n">
        <x:v>8</x:v>
      </x:c>
      <x:c r="AE1565" s="147" t="str">
        <x:v>Merged across PDFs — Exact/source-linked match</x:v>
      </x:c>
      <x:c r="AF1565" s="147" t="str">
        <x:v>Completed/updated from WS RATES.pdf</x:v>
      </x:c>
      <x:c r="AG1565" s="147" t="str">
        <x:v>Exact WS RATES.pdf category</x:v>
      </x:c>
      <x:c r="AH1565" s="139" t="str">
        <x:v>WS-RATES:44:17</x:v>
      </x:c>
      <x:c r="AI1565" s="146"/>
      <x:c r="AJ1565" s="146"/>
      <x:c r="AK1565" s="146"/>
      <x:c r="AL1565" s="146"/>
      <x:c r="AM1565" s="146"/>
      <x:c r="AN1565" s="147" t="str"/>
    </x:row>
    <x:row r="1566">
      <x:c r="A1566" s="139" t="str">
        <x:v>RS-001565</x:v>
      </x:c>
      <x:c r="B1566" s="147" t="str">
        <x:v>BINDING TAPE 1" 10 YD</x:v>
      </x:c>
      <x:c r="C1566" s="139" t="str">
        <x:v>TAPE</x:v>
      </x:c>
      <x:c r="D1566" s="139" t="str">
        <x:v>Both</x:v>
      </x:c>
      <x:c r="E1566" s="147" t="str">
        <x:v>From initial classified workbook</x:v>
      </x:c>
      <x:c r="F1566" s="139" t="str">
        <x:v>Piece</x:v>
      </x:c>
      <x:c r="G1566" s="139"/>
      <x:c r="H1566" s="139" t="str">
        <x:v>Not stated</x:v>
      </x:c>
      <x:c r="I1566" s="139" t="str">
        <x:v>PKR</x:v>
      </x:c>
      <x:c r="J1566" s="140" t="n">
        <x:v>46</x:v>
      </x:c>
      <x:c r="K1566" s="140" t="n">
        <x:v>40</x:v>
      </x:c>
      <x:c r="L1566" s="140" t="n">
        <x:v>46</x:v>
      </x:c>
      <x:c r="M1566" s="140" t="n">
        <x:v>40</x:v>
      </x:c>
      <x:c r="N1566" s="141" t="n">
        <x:f>L1566-M1566</x:f>
        <x:v>6</x:v>
      </x:c>
      <x:c r="O1566" s="142" t="n">
        <x:f>IF(L1566&gt;0,N1566/L1566,"")</x:f>
        <x:v>0.13043478260869565</x:v>
      </x:c>
      <x:c r="P1566" s="142" t="n">
        <x:f>IF(M1566&gt;0,N1566/M1566,"")</x:f>
        <x:v>0.15</x:v>
      </x:c>
      <x:c r="Q1566" s="141" t="n">
        <x:f>ROUND(L1566*(1+'Assumptions'!$B$7)/'Assumptions'!$B$9,0)*'Assumptions'!$B$9</x:f>
        <x:v>50</x:v>
      </x:c>
      <x:c r="R1566" s="141" t="n">
        <x:f>Q1566-M1566</x:f>
        <x:v>10</x:v>
      </x:c>
      <x:c r="S1566" s="143" t="n">
        <x:f>'Assumptions'!$B$8</x:f>
        <x:v>12</x:v>
      </x:c>
      <x:c r="T1566" s="141" t="n">
        <x:f>N1566*S1566</x:f>
        <x:v>72</x:v>
      </x:c>
      <x:c r="U1566" s="139" t="str">
        <x:v>Source Valid</x:v>
      </x:c>
      <x:c r="V1566" s="139" t="str">
        <x:v>High</x:v>
      </x:c>
      <x:c r="W1566" s="147" t="str">
        <x:v>Source wholesale and buying prices retained</x:v>
      </x:c>
      <x:c r="X1566" s="139" t="str">
        <x:v>Ready</x:v>
      </x:c>
      <x:c r="Y1566" s="144" t="b">
        <x:v>1</x:v>
      </x:c>
      <x:c r="Z1566" s="139" t="str">
        <x:v>WS RATES.pdf</x:v>
      </x:c>
      <x:c r="AA1566" s="139" t="n">
        <x:v>44</x:v>
      </x:c>
      <x:c r="AB1566" s="139" t="n">
        <x:v>18</x:v>
      </x:c>
      <x:c r="AC1566" s="139" t="str">
        <x:v>BINDING TAPE 1" 10 YD</x:v>
      </x:c>
      <x:c r="AD1566" s="145" t="n">
        <x:v>46</x:v>
      </x:c>
      <x:c r="AE1566" s="147" t="str">
        <x:v>Merged across PDFs — Exact/source-linked match</x:v>
      </x:c>
      <x:c r="AF1566" s="147" t="str">
        <x:v>Exact WS RATES.pdf name</x:v>
      </x:c>
      <x:c r="AG1566" s="147" t="str">
        <x:v>Exact WS RATES.pdf category</x:v>
      </x:c>
      <x:c r="AH1566" s="139" t="str">
        <x:v>WS-RATES:44:18</x:v>
      </x:c>
      <x:c r="AI1566" s="146"/>
      <x:c r="AJ1566" s="146"/>
      <x:c r="AK1566" s="146"/>
      <x:c r="AL1566" s="146"/>
      <x:c r="AM1566" s="146"/>
      <x:c r="AN1566" s="147" t="str"/>
    </x:row>
    <x:row r="1567">
      <x:c r="A1567" s="139" t="str">
        <x:v>RS-001566</x:v>
      </x:c>
      <x:c r="B1567" s="147" t="str">
        <x:v>POKER</x:v>
      </x:c>
      <x:c r="C1567" s="139" t="str">
        <x:v>CHINA</x:v>
      </x:c>
      <x:c r="D1567" s="139" t="str">
        <x:v>Both</x:v>
      </x:c>
      <x:c r="E1567" s="147" t="str">
        <x:v>From initial classified workbook</x:v>
      </x:c>
      <x:c r="F1567" s="139" t="str">
        <x:v>Piece</x:v>
      </x:c>
      <x:c r="G1567" s="139"/>
      <x:c r="H1567" s="139" t="str">
        <x:v>Not stated</x:v>
      </x:c>
      <x:c r="I1567" s="139" t="str">
        <x:v>PKR</x:v>
      </x:c>
      <x:c r="J1567" s="140" t="n">
        <x:v>150</x:v>
      </x:c>
      <x:c r="K1567" s="140" t="n">
        <x:v>125</x:v>
      </x:c>
      <x:c r="L1567" s="140" t="n">
        <x:v>150</x:v>
      </x:c>
      <x:c r="M1567" s="140" t="n">
        <x:v>125</x:v>
      </x:c>
      <x:c r="N1567" s="141" t="n">
        <x:f>L1567-M1567</x:f>
        <x:v>25</x:v>
      </x:c>
      <x:c r="O1567" s="142" t="n">
        <x:f>IF(L1567&gt;0,N1567/L1567,"")</x:f>
        <x:v>0.16666666666666666</x:v>
      </x:c>
      <x:c r="P1567" s="142" t="n">
        <x:f>IF(M1567&gt;0,N1567/M1567,"")</x:f>
        <x:v>0.2</x:v>
      </x:c>
      <x:c r="Q1567" s="141" t="n">
        <x:f>ROUND(L1567*(1+'Assumptions'!$B$7)/'Assumptions'!$B$9,0)*'Assumptions'!$B$9</x:f>
        <x:v>165</x:v>
      </x:c>
      <x:c r="R1567" s="141" t="n">
        <x:f>Q1567-M1567</x:f>
        <x:v>40</x:v>
      </x:c>
      <x:c r="S1567" s="143" t="n">
        <x:f>'Assumptions'!$B$8</x:f>
        <x:v>12</x:v>
      </x:c>
      <x:c r="T1567" s="141" t="n">
        <x:f>N1567*S1567</x:f>
        <x:v>300</x:v>
      </x:c>
      <x:c r="U1567" s="139" t="str">
        <x:v>Source Valid</x:v>
      </x:c>
      <x:c r="V1567" s="139" t="str">
        <x:v>High</x:v>
      </x:c>
      <x:c r="W1567" s="147" t="str">
        <x:v>Source wholesale and buying prices retained</x:v>
      </x:c>
      <x:c r="X1567" s="139" t="str">
        <x:v>Ready</x:v>
      </x:c>
      <x:c r="Y1567" s="144" t="b">
        <x:v>1</x:v>
      </x:c>
      <x:c r="Z1567" s="139" t="str">
        <x:v>WS RATES.pdf</x:v>
      </x:c>
      <x:c r="AA1567" s="139" t="n">
        <x:v>44</x:v>
      </x:c>
      <x:c r="AB1567" s="139" t="n">
        <x:v>19</x:v>
      </x:c>
      <x:c r="AC1567" s="139" t="str">
        <x:v>POKER</x:v>
      </x:c>
      <x:c r="AD1567" s="145" t="n">
        <x:v>150</x:v>
      </x:c>
      <x:c r="AE1567" s="147" t="str">
        <x:v>Merged across PDFs — Exact/source-linked match</x:v>
      </x:c>
      <x:c r="AF1567" s="147" t="str">
        <x:v>Exact WS RATES.pdf name</x:v>
      </x:c>
      <x:c r="AG1567" s="147" t="str">
        <x:v>Exact WS RATES.pdf category</x:v>
      </x:c>
      <x:c r="AH1567" s="139" t="str">
        <x:v>WS-RATES:44:19</x:v>
      </x:c>
      <x:c r="AI1567" s="146"/>
      <x:c r="AJ1567" s="146"/>
      <x:c r="AK1567" s="146"/>
      <x:c r="AL1567" s="146"/>
      <x:c r="AM1567" s="146"/>
      <x:c r="AN1567" s="147" t="str"/>
    </x:row>
    <x:row r="1568">
      <x:c r="A1568" s="139" t="str">
        <x:v>RS-001567</x:v>
      </x:c>
      <x:c r="B1568" s="147" t="str">
        <x:v>GMSA ELFI 20 GRAM</x:v>
      </x:c>
      <x:c r="C1568" s="139" t="str">
        <x:v>GUM STICK</x:v>
      </x:c>
      <x:c r="D1568" s="139" t="str">
        <x:v>Both</x:v>
      </x:c>
      <x:c r="E1568" s="147" t="str">
        <x:v>From initial classified workbook</x:v>
      </x:c>
      <x:c r="F1568" s="139" t="str">
        <x:v>Piece</x:v>
      </x:c>
      <x:c r="G1568" s="139"/>
      <x:c r="H1568" s="139" t="str">
        <x:v>Not stated</x:v>
      </x:c>
      <x:c r="I1568" s="139" t="str">
        <x:v>PKR</x:v>
      </x:c>
      <x:c r="J1568" s="140" t="n">
        <x:v>125</x:v>
      </x:c>
      <x:c r="K1568" s="140" t="n">
        <x:v>120</x:v>
      </x:c>
      <x:c r="L1568" s="140" t="n">
        <x:v>125</x:v>
      </x:c>
      <x:c r="M1568" s="140" t="n">
        <x:v>120</x:v>
      </x:c>
      <x:c r="N1568" s="141" t="n">
        <x:f>L1568-M1568</x:f>
        <x:v>5</x:v>
      </x:c>
      <x:c r="O1568" s="142" t="n">
        <x:f>IF(L1568&gt;0,N1568/L1568,"")</x:f>
        <x:v>0.04</x:v>
      </x:c>
      <x:c r="P1568" s="142" t="n">
        <x:f>IF(M1568&gt;0,N1568/M1568,"")</x:f>
        <x:v>0.041666666666666664</x:v>
      </x:c>
      <x:c r="Q1568" s="141" t="n">
        <x:f>ROUND(L1568*(1+'Assumptions'!$B$7)/'Assumptions'!$B$9,0)*'Assumptions'!$B$9</x:f>
        <x:v>140</x:v>
      </x:c>
      <x:c r="R1568" s="141" t="n">
        <x:f>Q1568-M1568</x:f>
        <x:v>20</x:v>
      </x:c>
      <x:c r="S1568" s="143" t="n">
        <x:f>'Assumptions'!$B$8</x:f>
        <x:v>12</x:v>
      </x:c>
      <x:c r="T1568" s="141" t="n">
        <x:f>N1568*S1568</x:f>
        <x:v>60</x:v>
      </x:c>
      <x:c r="U1568" s="139" t="str">
        <x:v>Source Valid</x:v>
      </x:c>
      <x:c r="V1568" s="139" t="str">
        <x:v>High</x:v>
      </x:c>
      <x:c r="W1568" s="147" t="str">
        <x:v>Source wholesale and buying prices retained</x:v>
      </x:c>
      <x:c r="X1568" s="139" t="str">
        <x:v>Ready</x:v>
      </x:c>
      <x:c r="Y1568" s="144" t="b">
        <x:v>1</x:v>
      </x:c>
      <x:c r="Z1568" s="139" t="str">
        <x:v>WS RATES.pdf</x:v>
      </x:c>
      <x:c r="AA1568" s="139" t="n">
        <x:v>44</x:v>
      </x:c>
      <x:c r="AB1568" s="139" t="n">
        <x:v>20</x:v>
      </x:c>
      <x:c r="AC1568" s="139" t="str">
        <x:v>GMSA ELFI 20 GRAM</x:v>
      </x:c>
      <x:c r="AD1568" s="145" t="n">
        <x:v>125</x:v>
      </x:c>
      <x:c r="AE1568" s="147" t="str">
        <x:v>Merged across PDFs — Exact/source-linked match</x:v>
      </x:c>
      <x:c r="AF1568" s="147" t="str">
        <x:v>Exact WS RATES.pdf name</x:v>
      </x:c>
      <x:c r="AG1568" s="147" t="str">
        <x:v>Exact WS RATES.pdf category</x:v>
      </x:c>
      <x:c r="AH1568" s="139" t="str">
        <x:v>WS-RATES:44:20</x:v>
      </x:c>
      <x:c r="AI1568" s="146"/>
      <x:c r="AJ1568" s="146"/>
      <x:c r="AK1568" s="146"/>
      <x:c r="AL1568" s="146"/>
      <x:c r="AM1568" s="146"/>
      <x:c r="AN1568" s="147" t="str"/>
    </x:row>
    <x:row r="1569">
      <x:c r="A1569" s="139" t="str">
        <x:v>RS-001568</x:v>
      </x:c>
      <x:c r="B1569" s="147" t="str">
        <x:v>DOUBLE TAPE FOAM (EXPERT)</x:v>
      </x:c>
      <x:c r="C1569" s="139" t="str">
        <x:v>TAPE</x:v>
      </x:c>
      <x:c r="D1569" s="139" t="str">
        <x:v>Both</x:v>
      </x:c>
      <x:c r="E1569" s="147" t="str">
        <x:v>From initial classified workbook</x:v>
      </x:c>
      <x:c r="F1569" s="139" t="str">
        <x:v>Piece</x:v>
      </x:c>
      <x:c r="G1569" s="139"/>
      <x:c r="H1569" s="139" t="str">
        <x:v>Not stated</x:v>
      </x:c>
      <x:c r="I1569" s="139" t="str">
        <x:v>PKR</x:v>
      </x:c>
      <x:c r="J1569" s="140" t="n">
        <x:v>60</x:v>
      </x:c>
      <x:c r="K1569" s="140" t="n">
        <x:v>42</x:v>
      </x:c>
      <x:c r="L1569" s="140" t="n">
        <x:v>60</x:v>
      </x:c>
      <x:c r="M1569" s="140" t="n">
        <x:v>42</x:v>
      </x:c>
      <x:c r="N1569" s="141" t="n">
        <x:f>L1569-M1569</x:f>
        <x:v>18</x:v>
      </x:c>
      <x:c r="O1569" s="142" t="n">
        <x:f>IF(L1569&gt;0,N1569/L1569,"")</x:f>
        <x:v>0.3</x:v>
      </x:c>
      <x:c r="P1569" s="142" t="n">
        <x:f>IF(M1569&gt;0,N1569/M1569,"")</x:f>
        <x:v>0.42857142857142855</x:v>
      </x:c>
      <x:c r="Q1569" s="141" t="n">
        <x:f>ROUND(L1569*(1+'Assumptions'!$B$7)/'Assumptions'!$B$9,0)*'Assumptions'!$B$9</x:f>
        <x:v>65</x:v>
      </x:c>
      <x:c r="R1569" s="141" t="n">
        <x:f>Q1569-M1569</x:f>
        <x:v>23</x:v>
      </x:c>
      <x:c r="S1569" s="143" t="n">
        <x:f>'Assumptions'!$B$8</x:f>
        <x:v>12</x:v>
      </x:c>
      <x:c r="T1569" s="141" t="n">
        <x:f>N1569*S1569</x:f>
        <x:v>216</x:v>
      </x:c>
      <x:c r="U1569" s="139" t="str">
        <x:v>Source Valid</x:v>
      </x:c>
      <x:c r="V1569" s="139" t="str">
        <x:v>High</x:v>
      </x:c>
      <x:c r="W1569" s="147" t="str">
        <x:v>Source wholesale and buying prices retained</x:v>
      </x:c>
      <x:c r="X1569" s="139" t="str">
        <x:v>Ready</x:v>
      </x:c>
      <x:c r="Y1569" s="144" t="b">
        <x:v>1</x:v>
      </x:c>
      <x:c r="Z1569" s="139" t="str">
        <x:v>WS RATES.pdf</x:v>
      </x:c>
      <x:c r="AA1569" s="139" t="n">
        <x:v>44</x:v>
      </x:c>
      <x:c r="AB1569" s="139" t="n">
        <x:v>21</x:v>
      </x:c>
      <x:c r="AC1569" s="139" t="str">
        <x:v>DOUBLE TAPE FOAM (EXPER</x:v>
      </x:c>
      <x:c r="AD1569" s="145" t="n">
        <x:v>60</x:v>
      </x:c>
      <x:c r="AE1569" s="147" t="str">
        <x:v>Merged across PDFs — Truncated-name completion</x:v>
      </x:c>
      <x:c r="AF1569" s="147" t="str">
        <x:v>Completed/updated from WS RATES.pdf</x:v>
      </x:c>
      <x:c r="AG1569" s="147" t="str">
        <x:v>Exact WS RATES.pdf category</x:v>
      </x:c>
      <x:c r="AH1569" s="139" t="str">
        <x:v>WS-RATES:44:21</x:v>
      </x:c>
      <x:c r="AI1569" s="146"/>
      <x:c r="AJ1569" s="146"/>
      <x:c r="AK1569" s="146"/>
      <x:c r="AL1569" s="146"/>
      <x:c r="AM1569" s="146"/>
      <x:c r="AN1569" s="147" t="str"/>
    </x:row>
    <x:row r="1570">
      <x:c r="A1570" s="139" t="str">
        <x:v>RS-001569</x:v>
      </x:c>
      <x:c r="B1570" s="147" t="str">
        <x:v>SCARF PIN SMALL</x:v>
      </x:c>
      <x:c r="C1570" s="139" t="str">
        <x:v>CHINA</x:v>
      </x:c>
      <x:c r="D1570" s="139" t="str">
        <x:v>Both</x:v>
      </x:c>
      <x:c r="E1570" s="147" t="str">
        <x:v>From initial classified workbook</x:v>
      </x:c>
      <x:c r="F1570" s="139" t="str">
        <x:v>Piece</x:v>
      </x:c>
      <x:c r="G1570" s="139"/>
      <x:c r="H1570" s="139" t="str">
        <x:v>Not stated</x:v>
      </x:c>
      <x:c r="I1570" s="139" t="str">
        <x:v>PKR</x:v>
      </x:c>
      <x:c r="J1570" s="140" t="n">
        <x:v>220</x:v>
      </x:c>
      <x:c r="K1570" s="140" t="n">
        <x:v>210</x:v>
      </x:c>
      <x:c r="L1570" s="140" t="n">
        <x:v>220</x:v>
      </x:c>
      <x:c r="M1570" s="140" t="n">
        <x:v>210</x:v>
      </x:c>
      <x:c r="N1570" s="141" t="n">
        <x:f>L1570-M1570</x:f>
        <x:v>10</x:v>
      </x:c>
      <x:c r="O1570" s="142" t="n">
        <x:f>IF(L1570&gt;0,N1570/L1570,"")</x:f>
        <x:v>0.045454545454545456</x:v>
      </x:c>
      <x:c r="P1570" s="142" t="n">
        <x:f>IF(M1570&gt;0,N1570/M1570,"")</x:f>
        <x:v>0.047619047619047616</x:v>
      </x:c>
      <x:c r="Q1570" s="141" t="n">
        <x:f>ROUND(L1570*(1+'Assumptions'!$B$7)/'Assumptions'!$B$9,0)*'Assumptions'!$B$9</x:f>
        <x:v>240</x:v>
      </x:c>
      <x:c r="R1570" s="141" t="n">
        <x:f>Q1570-M1570</x:f>
        <x:v>30</x:v>
      </x:c>
      <x:c r="S1570" s="143" t="n">
        <x:f>'Assumptions'!$B$8</x:f>
        <x:v>12</x:v>
      </x:c>
      <x:c r="T1570" s="141" t="n">
        <x:f>N1570*S1570</x:f>
        <x:v>120</x:v>
      </x:c>
      <x:c r="U1570" s="139" t="str">
        <x:v>Source Valid</x:v>
      </x:c>
      <x:c r="V1570" s="139" t="str">
        <x:v>High</x:v>
      </x:c>
      <x:c r="W1570" s="147" t="str">
        <x:v>Source wholesale and buying prices retained</x:v>
      </x:c>
      <x:c r="X1570" s="139" t="str">
        <x:v>Ready</x:v>
      </x:c>
      <x:c r="Y1570" s="144" t="b">
        <x:v>1</x:v>
      </x:c>
      <x:c r="Z1570" s="139" t="str">
        <x:v>WS RATES.pdf</x:v>
      </x:c>
      <x:c r="AA1570" s="139" t="n">
        <x:v>44</x:v>
      </x:c>
      <x:c r="AB1570" s="139" t="n">
        <x:v>22</x:v>
      </x:c>
      <x:c r="AC1570" s="139" t="str">
        <x:v>SCARF PIN SMALL</x:v>
      </x:c>
      <x:c r="AD1570" s="145" t="n">
        <x:v>220</x:v>
      </x:c>
      <x:c r="AE1570" s="147" t="str">
        <x:v>Merged across PDFs — Exact/source-linked match</x:v>
      </x:c>
      <x:c r="AF1570" s="147" t="str">
        <x:v>Exact WS RATES.pdf name</x:v>
      </x:c>
      <x:c r="AG1570" s="147" t="str">
        <x:v>Exact WS RATES.pdf category</x:v>
      </x:c>
      <x:c r="AH1570" s="139" t="str">
        <x:v>WS-RATES:44:22</x:v>
      </x:c>
      <x:c r="AI1570" s="146"/>
      <x:c r="AJ1570" s="146"/>
      <x:c r="AK1570" s="146"/>
      <x:c r="AL1570" s="146"/>
      <x:c r="AM1570" s="146"/>
      <x:c r="AN1570" s="147" t="str"/>
    </x:row>
    <x:row r="1571">
      <x:c r="A1571" s="139" t="str">
        <x:v>RS-001570</x:v>
      </x:c>
      <x:c r="B1571" s="147" t="str">
        <x:v>DOUBLE TAPE (S)</x:v>
      </x:c>
      <x:c r="C1571" s="139" t="str">
        <x:v>TAPE</x:v>
      </x:c>
      <x:c r="D1571" s="139" t="str">
        <x:v>Both</x:v>
      </x:c>
      <x:c r="E1571" s="147" t="str">
        <x:v>From initial classified workbook</x:v>
      </x:c>
      <x:c r="F1571" s="139" t="str">
        <x:v>Piece</x:v>
      </x:c>
      <x:c r="G1571" s="139"/>
      <x:c r="H1571" s="139" t="str">
        <x:v>Not stated</x:v>
      </x:c>
      <x:c r="I1571" s="139" t="str">
        <x:v>PKR</x:v>
      </x:c>
      <x:c r="J1571" s="140" t="n">
        <x:v>48</x:v>
      </x:c>
      <x:c r="K1571" s="140" t="n">
        <x:v>40</x:v>
      </x:c>
      <x:c r="L1571" s="140" t="n">
        <x:v>48</x:v>
      </x:c>
      <x:c r="M1571" s="140" t="n">
        <x:v>40</x:v>
      </x:c>
      <x:c r="N1571" s="141" t="n">
        <x:f>L1571-M1571</x:f>
        <x:v>8</x:v>
      </x:c>
      <x:c r="O1571" s="142" t="n">
        <x:f>IF(L1571&gt;0,N1571/L1571,"")</x:f>
        <x:v>0.16666666666666666</x:v>
      </x:c>
      <x:c r="P1571" s="142" t="n">
        <x:f>IF(M1571&gt;0,N1571/M1571,"")</x:f>
        <x:v>0.2</x:v>
      </x:c>
      <x:c r="Q1571" s="141" t="n">
        <x:f>ROUND(L1571*(1+'Assumptions'!$B$7)/'Assumptions'!$B$9,0)*'Assumptions'!$B$9</x:f>
        <x:v>55</x:v>
      </x:c>
      <x:c r="R1571" s="141" t="n">
        <x:f>Q1571-M1571</x:f>
        <x:v>15</x:v>
      </x:c>
      <x:c r="S1571" s="143" t="n">
        <x:f>'Assumptions'!$B$8</x:f>
        <x:v>12</x:v>
      </x:c>
      <x:c r="T1571" s="141" t="n">
        <x:f>N1571*S1571</x:f>
        <x:v>96</x:v>
      </x:c>
      <x:c r="U1571" s="139" t="str">
        <x:v>Source Valid</x:v>
      </x:c>
      <x:c r="V1571" s="139" t="str">
        <x:v>High</x:v>
      </x:c>
      <x:c r="W1571" s="147" t="str">
        <x:v>Source wholesale and buying prices retained</x:v>
      </x:c>
      <x:c r="X1571" s="139" t="str">
        <x:v>Ready</x:v>
      </x:c>
      <x:c r="Y1571" s="144" t="b">
        <x:v>1</x:v>
      </x:c>
      <x:c r="Z1571" s="139" t="str">
        <x:v>WS RATES.pdf</x:v>
      </x:c>
      <x:c r="AA1571" s="139" t="n">
        <x:v>44</x:v>
      </x:c>
      <x:c r="AB1571" s="139" t="n">
        <x:v>23</x:v>
      </x:c>
      <x:c r="AC1571" s="139" t="str">
        <x:v>DOUBLE TAPE (S)</x:v>
      </x:c>
      <x:c r="AD1571" s="145" t="n">
        <x:v>48</x:v>
      </x:c>
      <x:c r="AE1571" s="147" t="str">
        <x:v>Merged across PDFs — Exact/source-linked match</x:v>
      </x:c>
      <x:c r="AF1571" s="147" t="str">
        <x:v>Exact WS RATES.pdf name</x:v>
      </x:c>
      <x:c r="AG1571" s="147" t="str">
        <x:v>Exact WS RATES.pdf category</x:v>
      </x:c>
      <x:c r="AH1571" s="139" t="str">
        <x:v>WS-RATES:44:23</x:v>
      </x:c>
      <x:c r="AI1571" s="146"/>
      <x:c r="AJ1571" s="146"/>
      <x:c r="AK1571" s="146"/>
      <x:c r="AL1571" s="146"/>
      <x:c r="AM1571" s="146"/>
      <x:c r="AN1571" s="147" t="str"/>
    </x:row>
    <x:row r="1572">
      <x:c r="A1572" s="139" t="str">
        <x:v>RS-001571</x:v>
      </x:c>
      <x:c r="B1572" s="147" t="str">
        <x:v>GMSA ELFI 1.5 GRAM</x:v>
      </x:c>
      <x:c r="C1572" s="139" t="str">
        <x:v>GUM STICK</x:v>
      </x:c>
      <x:c r="D1572" s="139" t="str">
        <x:v>Both</x:v>
      </x:c>
      <x:c r="E1572" s="147" t="str">
        <x:v>From initial classified workbook</x:v>
      </x:c>
      <x:c r="F1572" s="139" t="str">
        <x:v>Piece</x:v>
      </x:c>
      <x:c r="G1572" s="139"/>
      <x:c r="H1572" s="139" t="str">
        <x:v>Not stated</x:v>
      </x:c>
      <x:c r="I1572" s="139" t="str">
        <x:v>PKR</x:v>
      </x:c>
      <x:c r="J1572" s="140" t="n">
        <x:v>190</x:v>
      </x:c>
      <x:c r="K1572" s="140" t="n">
        <x:v>168</x:v>
      </x:c>
      <x:c r="L1572" s="140" t="n">
        <x:v>190</x:v>
      </x:c>
      <x:c r="M1572" s="140" t="n">
        <x:v>168</x:v>
      </x:c>
      <x:c r="N1572" s="141" t="n">
        <x:f>L1572-M1572</x:f>
        <x:v>22</x:v>
      </x:c>
      <x:c r="O1572" s="142" t="n">
        <x:f>IF(L1572&gt;0,N1572/L1572,"")</x:f>
        <x:v>0.11578947368421053</x:v>
      </x:c>
      <x:c r="P1572" s="142" t="n">
        <x:f>IF(M1572&gt;0,N1572/M1572,"")</x:f>
        <x:v>0.13095238095238096</x:v>
      </x:c>
      <x:c r="Q1572" s="141" t="n">
        <x:f>ROUND(L1572*(1+'Assumptions'!$B$7)/'Assumptions'!$B$9,0)*'Assumptions'!$B$9</x:f>
        <x:v>210</x:v>
      </x:c>
      <x:c r="R1572" s="141" t="n">
        <x:f>Q1572-M1572</x:f>
        <x:v>42</x:v>
      </x:c>
      <x:c r="S1572" s="143" t="n">
        <x:f>'Assumptions'!$B$8</x:f>
        <x:v>12</x:v>
      </x:c>
      <x:c r="T1572" s="141" t="n">
        <x:f>N1572*S1572</x:f>
        <x:v>264</x:v>
      </x:c>
      <x:c r="U1572" s="139" t="str">
        <x:v>Source Valid</x:v>
      </x:c>
      <x:c r="V1572" s="139" t="str">
        <x:v>High</x:v>
      </x:c>
      <x:c r="W1572" s="147" t="str">
        <x:v>Source wholesale and buying prices retained</x:v>
      </x:c>
      <x:c r="X1572" s="139" t="str">
        <x:v>Ready</x:v>
      </x:c>
      <x:c r="Y1572" s="144" t="b">
        <x:v>1</x:v>
      </x:c>
      <x:c r="Z1572" s="139" t="str">
        <x:v>WS RATES.pdf</x:v>
      </x:c>
      <x:c r="AA1572" s="139" t="n">
        <x:v>44</x:v>
      </x:c>
      <x:c r="AB1572" s="139" t="n">
        <x:v>24</x:v>
      </x:c>
      <x:c r="AC1572" s="139" t="str">
        <x:v>GMSA ELFI 1.5 GRAM</x:v>
      </x:c>
      <x:c r="AD1572" s="145" t="n">
        <x:v>190</x:v>
      </x:c>
      <x:c r="AE1572" s="147" t="str">
        <x:v>Merged across PDFs — Exact/source-linked match</x:v>
      </x:c>
      <x:c r="AF1572" s="147" t="str">
        <x:v>Exact WS RATES.pdf name</x:v>
      </x:c>
      <x:c r="AG1572" s="147" t="str">
        <x:v>Exact WS RATES.pdf category</x:v>
      </x:c>
      <x:c r="AH1572" s="139" t="str">
        <x:v>WS-RATES:44:24</x:v>
      </x:c>
      <x:c r="AI1572" s="146"/>
      <x:c r="AJ1572" s="146"/>
      <x:c r="AK1572" s="146"/>
      <x:c r="AL1572" s="146"/>
      <x:c r="AM1572" s="146"/>
      <x:c r="AN1572" s="147" t="str"/>
    </x:row>
    <x:row r="1573">
      <x:c r="A1573" s="139" t="str">
        <x:v>RS-001572</x:v>
      </x:c>
      <x:c r="B1573" s="147" t="str">
        <x:v>SCARF PIN LARGE</x:v>
      </x:c>
      <x:c r="C1573" s="139" t="str">
        <x:v>CHINA</x:v>
      </x:c>
      <x:c r="D1573" s="139" t="str">
        <x:v>Both</x:v>
      </x:c>
      <x:c r="E1573" s="147" t="str">
        <x:v>From initial classified workbook</x:v>
      </x:c>
      <x:c r="F1573" s="139" t="str">
        <x:v>Piece</x:v>
      </x:c>
      <x:c r="G1573" s="139"/>
      <x:c r="H1573" s="139" t="str">
        <x:v>Not stated</x:v>
      </x:c>
      <x:c r="I1573" s="139" t="str">
        <x:v>PKR</x:v>
      </x:c>
      <x:c r="J1573" s="140" t="n">
        <x:v>330</x:v>
      </x:c>
      <x:c r="K1573" s="140" t="n">
        <x:v>300</x:v>
      </x:c>
      <x:c r="L1573" s="140" t="n">
        <x:v>330</x:v>
      </x:c>
      <x:c r="M1573" s="140" t="n">
        <x:v>300</x:v>
      </x:c>
      <x:c r="N1573" s="141" t="n">
        <x:f>L1573-M1573</x:f>
        <x:v>30</x:v>
      </x:c>
      <x:c r="O1573" s="142" t="n">
        <x:f>IF(L1573&gt;0,N1573/L1573,"")</x:f>
        <x:v>0.09090909090909091</x:v>
      </x:c>
      <x:c r="P1573" s="142" t="n">
        <x:f>IF(M1573&gt;0,N1573/M1573,"")</x:f>
        <x:v>0.1</x:v>
      </x:c>
      <x:c r="Q1573" s="141" t="n">
        <x:f>ROUND(L1573*(1+'Assumptions'!$B$7)/'Assumptions'!$B$9,0)*'Assumptions'!$B$9</x:f>
        <x:v>365</x:v>
      </x:c>
      <x:c r="R1573" s="141" t="n">
        <x:f>Q1573-M1573</x:f>
        <x:v>65</x:v>
      </x:c>
      <x:c r="S1573" s="143" t="n">
        <x:f>'Assumptions'!$B$8</x:f>
        <x:v>12</x:v>
      </x:c>
      <x:c r="T1573" s="141" t="n">
        <x:f>N1573*S1573</x:f>
        <x:v>360</x:v>
      </x:c>
      <x:c r="U1573" s="139" t="str">
        <x:v>Source Valid</x:v>
      </x:c>
      <x:c r="V1573" s="139" t="str">
        <x:v>High</x:v>
      </x:c>
      <x:c r="W1573" s="147" t="str">
        <x:v>Source wholesale and buying prices retained</x:v>
      </x:c>
      <x:c r="X1573" s="139" t="str">
        <x:v>Ready</x:v>
      </x:c>
      <x:c r="Y1573" s="144" t="b">
        <x:v>1</x:v>
      </x:c>
      <x:c r="Z1573" s="139" t="str">
        <x:v>WS RATES.pdf</x:v>
      </x:c>
      <x:c r="AA1573" s="139" t="n">
        <x:v>44</x:v>
      </x:c>
      <x:c r="AB1573" s="139" t="n">
        <x:v>25</x:v>
      </x:c>
      <x:c r="AC1573" s="139" t="str">
        <x:v>SCARF PIN LARGE</x:v>
      </x:c>
      <x:c r="AD1573" s="145" t="n">
        <x:v>330</x:v>
      </x:c>
      <x:c r="AE1573" s="147" t="str">
        <x:v>Merged across PDFs — Exact/source-linked match</x:v>
      </x:c>
      <x:c r="AF1573" s="147" t="str">
        <x:v>Exact WS RATES.pdf name</x:v>
      </x:c>
      <x:c r="AG1573" s="147" t="str">
        <x:v>Exact WS RATES.pdf category</x:v>
      </x:c>
      <x:c r="AH1573" s="139" t="str">
        <x:v>WS-RATES:44:25</x:v>
      </x:c>
      <x:c r="AI1573" s="146"/>
      <x:c r="AJ1573" s="146"/>
      <x:c r="AK1573" s="146"/>
      <x:c r="AL1573" s="146"/>
      <x:c r="AM1573" s="146"/>
      <x:c r="AN1573" s="147" t="str"/>
    </x:row>
    <x:row r="1574">
      <x:c r="A1574" s="139" t="str">
        <x:v>RS-001573</x:v>
      </x:c>
      <x:c r="B1574" s="147" t="str">
        <x:v>PIN CUSHION</x:v>
      </x:c>
      <x:c r="C1574" s="139" t="str">
        <x:v>CHINA</x:v>
      </x:c>
      <x:c r="D1574" s="139" t="str">
        <x:v>Both</x:v>
      </x:c>
      <x:c r="E1574" s="147" t="str">
        <x:v>From initial classified workbook</x:v>
      </x:c>
      <x:c r="F1574" s="139" t="str">
        <x:v>Piece</x:v>
      </x:c>
      <x:c r="G1574" s="139"/>
      <x:c r="H1574" s="139" t="str">
        <x:v>Not stated</x:v>
      </x:c>
      <x:c r="I1574" s="139" t="str">
        <x:v>PKR</x:v>
      </x:c>
      <x:c r="J1574" s="140" t="n">
        <x:v>50</x:v>
      </x:c>
      <x:c r="K1574" s="140" t="n">
        <x:v>45</x:v>
      </x:c>
      <x:c r="L1574" s="140" t="n">
        <x:v>50</x:v>
      </x:c>
      <x:c r="M1574" s="140" t="n">
        <x:v>45</x:v>
      </x:c>
      <x:c r="N1574" s="141" t="n">
        <x:f>L1574-M1574</x:f>
        <x:v>5</x:v>
      </x:c>
      <x:c r="O1574" s="142" t="n">
        <x:f>IF(L1574&gt;0,N1574/L1574,"")</x:f>
        <x:v>0.1</x:v>
      </x:c>
      <x:c r="P1574" s="142" t="n">
        <x:f>IF(M1574&gt;0,N1574/M1574,"")</x:f>
        <x:v>0.1111111111111111</x:v>
      </x:c>
      <x:c r="Q1574" s="141" t="n">
        <x:f>ROUND(L1574*(1+'Assumptions'!$B$7)/'Assumptions'!$B$9,0)*'Assumptions'!$B$9</x:f>
        <x:v>55</x:v>
      </x:c>
      <x:c r="R1574" s="141" t="n">
        <x:f>Q1574-M1574</x:f>
        <x:v>10</x:v>
      </x:c>
      <x:c r="S1574" s="143" t="n">
        <x:f>'Assumptions'!$B$8</x:f>
        <x:v>12</x:v>
      </x:c>
      <x:c r="T1574" s="141" t="n">
        <x:f>N1574*S1574</x:f>
        <x:v>60</x:v>
      </x:c>
      <x:c r="U1574" s="139" t="str">
        <x:v>Source Valid</x:v>
      </x:c>
      <x:c r="V1574" s="139" t="str">
        <x:v>High</x:v>
      </x:c>
      <x:c r="W1574" s="147" t="str">
        <x:v>Source wholesale and buying prices retained</x:v>
      </x:c>
      <x:c r="X1574" s="139" t="str">
        <x:v>Ready</x:v>
      </x:c>
      <x:c r="Y1574" s="144" t="b">
        <x:v>1</x:v>
      </x:c>
      <x:c r="Z1574" s="139" t="str">
        <x:v>WS RATES.pdf</x:v>
      </x:c>
      <x:c r="AA1574" s="139" t="n">
        <x:v>44</x:v>
      </x:c>
      <x:c r="AB1574" s="139" t="n">
        <x:v>26</x:v>
      </x:c>
      <x:c r="AC1574" s="139" t="str">
        <x:v>PIN CUSHION</x:v>
      </x:c>
      <x:c r="AD1574" s="145" t="n">
        <x:v>50</x:v>
      </x:c>
      <x:c r="AE1574" s="147" t="str">
        <x:v>Merged across PDFs — Exact/source-linked match</x:v>
      </x:c>
      <x:c r="AF1574" s="147" t="str">
        <x:v>Exact WS RATES.pdf name</x:v>
      </x:c>
      <x:c r="AG1574" s="147" t="str">
        <x:v>Exact WS RATES.pdf category</x:v>
      </x:c>
      <x:c r="AH1574" s="139" t="str">
        <x:v>WS-RATES:44:26</x:v>
      </x:c>
      <x:c r="AI1574" s="146"/>
      <x:c r="AJ1574" s="146"/>
      <x:c r="AK1574" s="146"/>
      <x:c r="AL1574" s="146"/>
      <x:c r="AM1574" s="146"/>
      <x:c r="AN1574" s="147" t="str"/>
    </x:row>
    <x:row r="1575">
      <x:c r="A1575" s="139" t="str">
        <x:v>RS-001574</x:v>
      </x:c>
      <x:c r="B1575" s="147" t="str">
        <x:v>,,</x:v>
      </x:c>
      <x:c r="C1575" s="139" t="str">
        <x:v>CHINA</x:v>
      </x:c>
      <x:c r="D1575" s="139" t="str">
        <x:v>Both</x:v>
      </x:c>
      <x:c r="E1575" s="147" t="str">
        <x:v>From initial classified workbook</x:v>
      </x:c>
      <x:c r="F1575" s="139" t="str">
        <x:v>Piece</x:v>
      </x:c>
      <x:c r="G1575" s="139"/>
      <x:c r="H1575" s="139" t="str">
        <x:v>Not stated</x:v>
      </x:c>
      <x:c r="I1575" s="139" t="str">
        <x:v>PKR</x:v>
      </x:c>
      <x:c r="J1575" s="140" t="n">
        <x:v>50</x:v>
      </x:c>
      <x:c r="K1575" s="140" t="n">
        <x:v>40</x:v>
      </x:c>
      <x:c r="L1575" s="140" t="n">
        <x:v>50</x:v>
      </x:c>
      <x:c r="M1575" s="140" t="n">
        <x:v>40</x:v>
      </x:c>
      <x:c r="N1575" s="141" t="n">
        <x:f>L1575-M1575</x:f>
        <x:v>10</x:v>
      </x:c>
      <x:c r="O1575" s="142" t="n">
        <x:f>IF(L1575&gt;0,N1575/L1575,"")</x:f>
        <x:v>0.2</x:v>
      </x:c>
      <x:c r="P1575" s="142" t="n">
        <x:f>IF(M1575&gt;0,N1575/M1575,"")</x:f>
        <x:v>0.25</x:v>
      </x:c>
      <x:c r="Q1575" s="141" t="n">
        <x:f>ROUND(L1575*(1+'Assumptions'!$B$7)/'Assumptions'!$B$9,0)*'Assumptions'!$B$9</x:f>
        <x:v>55</x:v>
      </x:c>
      <x:c r="R1575" s="141" t="n">
        <x:f>Q1575-M1575</x:f>
        <x:v>15</x:v>
      </x:c>
      <x:c r="S1575" s="143" t="n">
        <x:f>'Assumptions'!$B$8</x:f>
        <x:v>12</x:v>
      </x:c>
      <x:c r="T1575" s="141" t="n">
        <x:f>N1575*S1575</x:f>
        <x:v>120</x:v>
      </x:c>
      <x:c r="U1575" s="139" t="str">
        <x:v>Source Valid</x:v>
      </x:c>
      <x:c r="V1575" s="139" t="str">
        <x:v>High</x:v>
      </x:c>
      <x:c r="W1575" s="147" t="str">
        <x:v>Source wholesale and buying prices retained</x:v>
      </x:c>
      <x:c r="X1575" s="139" t="str">
        <x:v>Ready</x:v>
      </x:c>
      <x:c r="Y1575" s="144" t="b">
        <x:v>1</x:v>
      </x:c>
      <x:c r="Z1575" s="139" t="str">
        <x:v>WS RATES.pdf</x:v>
      </x:c>
      <x:c r="AA1575" s="139" t="n">
        <x:v>44</x:v>
      </x:c>
      <x:c r="AB1575" s="139" t="n">
        <x:v>27</x:v>
      </x:c>
      <x:c r="AC1575" s="139" t="str">
        <x:v>,,</x:v>
      </x:c>
      <x:c r="AD1575" s="145" t="n">
        <x:v>50</x:v>
      </x:c>
      <x:c r="AE1575" s="147" t="str">
        <x:v>Merged across PDFs — Exact/source-linked match</x:v>
      </x:c>
      <x:c r="AF1575" s="147" t="str">
        <x:v>Exact WS RATES.pdf name</x:v>
      </x:c>
      <x:c r="AG1575" s="147" t="str">
        <x:v>Exact WS RATES.pdf category</x:v>
      </x:c>
      <x:c r="AH1575" s="139" t="str">
        <x:v>WS-RATES:44:27</x:v>
      </x:c>
      <x:c r="AI1575" s="146"/>
      <x:c r="AJ1575" s="146"/>
      <x:c r="AK1575" s="146"/>
      <x:c r="AL1575" s="146"/>
      <x:c r="AM1575" s="146"/>
      <x:c r="AN1575" s="147" t="str"/>
    </x:row>
    <x:row r="1576">
      <x:c r="A1576" s="139" t="str">
        <x:v>RS-001575</x:v>
      </x:c>
      <x:c r="B1576" s="147" t="str">
        <x:v>PVC TAPE 140 YD</x:v>
      </x:c>
      <x:c r="C1576" s="139" t="str">
        <x:v>TAPE</x:v>
      </x:c>
      <x:c r="D1576" s="139" t="str">
        <x:v>Both</x:v>
      </x:c>
      <x:c r="E1576" s="147" t="str">
        <x:v>From initial classified workbook</x:v>
      </x:c>
      <x:c r="F1576" s="139" t="str">
        <x:v>Piece</x:v>
      </x:c>
      <x:c r="G1576" s="139"/>
      <x:c r="H1576" s="139" t="str">
        <x:v>Not stated</x:v>
      </x:c>
      <x:c r="I1576" s="139" t="str">
        <x:v>PKR</x:v>
      </x:c>
      <x:c r="J1576" s="140" t="n">
        <x:v>240</x:v>
      </x:c>
      <x:c r="K1576" s="140" t="n">
        <x:v>195</x:v>
      </x:c>
      <x:c r="L1576" s="140" t="n">
        <x:v>240</x:v>
      </x:c>
      <x:c r="M1576" s="140" t="n">
        <x:v>195</x:v>
      </x:c>
      <x:c r="N1576" s="141" t="n">
        <x:f>L1576-M1576</x:f>
        <x:v>45</x:v>
      </x:c>
      <x:c r="O1576" s="142" t="n">
        <x:f>IF(L1576&gt;0,N1576/L1576,"")</x:f>
        <x:v>0.1875</x:v>
      </x:c>
      <x:c r="P1576" s="142" t="n">
        <x:f>IF(M1576&gt;0,N1576/M1576,"")</x:f>
        <x:v>0.23076923076923078</x:v>
      </x:c>
      <x:c r="Q1576" s="141" t="n">
        <x:f>ROUND(L1576*(1+'Assumptions'!$B$7)/'Assumptions'!$B$9,0)*'Assumptions'!$B$9</x:f>
        <x:v>265</x:v>
      </x:c>
      <x:c r="R1576" s="141" t="n">
        <x:f>Q1576-M1576</x:f>
        <x:v>70</x:v>
      </x:c>
      <x:c r="S1576" s="143" t="n">
        <x:f>'Assumptions'!$B$8</x:f>
        <x:v>12</x:v>
      </x:c>
      <x:c r="T1576" s="141" t="n">
        <x:f>N1576*S1576</x:f>
        <x:v>540</x:v>
      </x:c>
      <x:c r="U1576" s="139" t="str">
        <x:v>Source Valid</x:v>
      </x:c>
      <x:c r="V1576" s="139" t="str">
        <x:v>High</x:v>
      </x:c>
      <x:c r="W1576" s="147" t="str">
        <x:v>Source wholesale and buying prices retained</x:v>
      </x:c>
      <x:c r="X1576" s="139" t="str">
        <x:v>Ready</x:v>
      </x:c>
      <x:c r="Y1576" s="144" t="b">
        <x:v>1</x:v>
      </x:c>
      <x:c r="Z1576" s="139" t="str">
        <x:v>WS RATES.pdf</x:v>
      </x:c>
      <x:c r="AA1576" s="139" t="n">
        <x:v>44</x:v>
      </x:c>
      <x:c r="AB1576" s="139" t="n">
        <x:v>28</x:v>
      </x:c>
      <x:c r="AC1576" s="139" t="str">
        <x:v>PVC TAPE 140 YD</x:v>
      </x:c>
      <x:c r="AD1576" s="145" t="n">
        <x:v>230</x:v>
      </x:c>
      <x:c r="AE1576" s="147" t="str">
        <x:v>Merged across PDFs — Exact/source-linked match</x:v>
      </x:c>
      <x:c r="AF1576" s="147" t="str">
        <x:v>Exact WS RATES.pdf name</x:v>
      </x:c>
      <x:c r="AG1576" s="147" t="str">
        <x:v>Exact WS RATES.pdf category</x:v>
      </x:c>
      <x:c r="AH1576" s="139" t="str">
        <x:v>WS-RATES:44:28</x:v>
      </x:c>
      <x:c r="AI1576" s="146"/>
      <x:c r="AJ1576" s="146"/>
      <x:c r="AK1576" s="146"/>
      <x:c r="AL1576" s="146"/>
      <x:c r="AM1576" s="146"/>
      <x:c r="AN1576" s="147" t="str"/>
    </x:row>
    <x:row r="1577">
      <x:c r="A1577" s="139" t="str">
        <x:v>RS-001576</x:v>
      </x:c>
      <x:c r="B1577" s="147" t="str">
        <x:v>COUNTER LED PATTA</x:v>
      </x:c>
      <x:c r="C1577" s="139" t="str">
        <x:v>COUNTER</x:v>
      </x:c>
      <x:c r="D1577" s="139" t="str">
        <x:v>Both</x:v>
      </x:c>
      <x:c r="E1577" s="147" t="str">
        <x:v>From initial classified workbook</x:v>
      </x:c>
      <x:c r="F1577" s="139" t="str">
        <x:v>Piece</x:v>
      </x:c>
      <x:c r="G1577" s="139"/>
      <x:c r="H1577" s="139" t="str">
        <x:v>Not stated</x:v>
      </x:c>
      <x:c r="I1577" s="139" t="str">
        <x:v>PKR</x:v>
      </x:c>
      <x:c r="J1577" s="140" t="n">
        <x:v>85</x:v>
      </x:c>
      <x:c r="K1577" s="140" t="n">
        <x:v>75</x:v>
      </x:c>
      <x:c r="L1577" s="140" t="n">
        <x:v>85</x:v>
      </x:c>
      <x:c r="M1577" s="140" t="n">
        <x:v>75</x:v>
      </x:c>
      <x:c r="N1577" s="141" t="n">
        <x:f>L1577-M1577</x:f>
        <x:v>10</x:v>
      </x:c>
      <x:c r="O1577" s="142" t="n">
        <x:f>IF(L1577&gt;0,N1577/L1577,"")</x:f>
        <x:v>0.11764705882352941</x:v>
      </x:c>
      <x:c r="P1577" s="142" t="n">
        <x:f>IF(M1577&gt;0,N1577/M1577,"")</x:f>
        <x:v>0.13333333333333333</x:v>
      </x:c>
      <x:c r="Q1577" s="141" t="n">
        <x:f>ROUND(L1577*(1+'Assumptions'!$B$7)/'Assumptions'!$B$9,0)*'Assumptions'!$B$9</x:f>
        <x:v>95</x:v>
      </x:c>
      <x:c r="R1577" s="141" t="n">
        <x:f>Q1577-M1577</x:f>
        <x:v>20</x:v>
      </x:c>
      <x:c r="S1577" s="143" t="n">
        <x:f>'Assumptions'!$B$8</x:f>
        <x:v>12</x:v>
      </x:c>
      <x:c r="T1577" s="141" t="n">
        <x:f>N1577*S1577</x:f>
        <x:v>120</x:v>
      </x:c>
      <x:c r="U1577" s="139" t="str">
        <x:v>Source Valid</x:v>
      </x:c>
      <x:c r="V1577" s="139" t="str">
        <x:v>High</x:v>
      </x:c>
      <x:c r="W1577" s="147" t="str">
        <x:v>Source wholesale and buying prices retained</x:v>
      </x:c>
      <x:c r="X1577" s="139" t="str">
        <x:v>Ready</x:v>
      </x:c>
      <x:c r="Y1577" s="144" t="b">
        <x:v>1</x:v>
      </x:c>
      <x:c r="Z1577" s="139" t="str">
        <x:v>WS RATES.pdf</x:v>
      </x:c>
      <x:c r="AA1577" s="139" t="n">
        <x:v>44</x:v>
      </x:c>
      <x:c r="AB1577" s="139" t="n">
        <x:v>29</x:v>
      </x:c>
      <x:c r="AC1577" s="139" t="str">
        <x:v>COUNTER LED PATTA</x:v>
      </x:c>
      <x:c r="AD1577" s="145" t="n">
        <x:v>85</x:v>
      </x:c>
      <x:c r="AE1577" s="147" t="str">
        <x:v>Merged across PDFs — Exact/source-linked match</x:v>
      </x:c>
      <x:c r="AF1577" s="147" t="str">
        <x:v>Exact WS RATES.pdf name</x:v>
      </x:c>
      <x:c r="AG1577" s="147" t="str">
        <x:v>Exact WS RATES.pdf category</x:v>
      </x:c>
      <x:c r="AH1577" s="139" t="str">
        <x:v>WS-RATES:44:29</x:v>
      </x:c>
      <x:c r="AI1577" s="146"/>
      <x:c r="AJ1577" s="146"/>
      <x:c r="AK1577" s="146"/>
      <x:c r="AL1577" s="146"/>
      <x:c r="AM1577" s="146"/>
      <x:c r="AN1577" s="147" t="str"/>
    </x:row>
    <x:row r="1578">
      <x:c r="A1578" s="139" t="str">
        <x:v>RS-001577</x:v>
      </x:c>
      <x:c r="B1578" s="147" t="str">
        <x:v>COUNTER SIMPLE</x:v>
      </x:c>
      <x:c r="C1578" s="139" t="str">
        <x:v>COUNTER</x:v>
      </x:c>
      <x:c r="D1578" s="139" t="str">
        <x:v>Both</x:v>
      </x:c>
      <x:c r="E1578" s="147" t="str">
        <x:v>From initial classified workbook</x:v>
      </x:c>
      <x:c r="F1578" s="139" t="str">
        <x:v>Piece</x:v>
      </x:c>
      <x:c r="G1578" s="139"/>
      <x:c r="H1578" s="139" t="str">
        <x:v>Not stated</x:v>
      </x:c>
      <x:c r="I1578" s="139" t="str">
        <x:v>PKR</x:v>
      </x:c>
      <x:c r="J1578" s="140" t="n">
        <x:v>46</x:v>
      </x:c>
      <x:c r="K1578" s="140" t="n">
        <x:v>40</x:v>
      </x:c>
      <x:c r="L1578" s="140" t="n">
        <x:v>46</x:v>
      </x:c>
      <x:c r="M1578" s="140" t="n">
        <x:v>40</x:v>
      </x:c>
      <x:c r="N1578" s="141" t="n">
        <x:f>L1578-M1578</x:f>
        <x:v>6</x:v>
      </x:c>
      <x:c r="O1578" s="142" t="n">
        <x:f>IF(L1578&gt;0,N1578/L1578,"")</x:f>
        <x:v>0.13043478260869565</x:v>
      </x:c>
      <x:c r="P1578" s="142" t="n">
        <x:f>IF(M1578&gt;0,N1578/M1578,"")</x:f>
        <x:v>0.15</x:v>
      </x:c>
      <x:c r="Q1578" s="141" t="n">
        <x:f>ROUND(L1578*(1+'Assumptions'!$B$7)/'Assumptions'!$B$9,0)*'Assumptions'!$B$9</x:f>
        <x:v>50</x:v>
      </x:c>
      <x:c r="R1578" s="141" t="n">
        <x:f>Q1578-M1578</x:f>
        <x:v>10</x:v>
      </x:c>
      <x:c r="S1578" s="143" t="n">
        <x:f>'Assumptions'!$B$8</x:f>
        <x:v>12</x:v>
      </x:c>
      <x:c r="T1578" s="141" t="n">
        <x:f>N1578*S1578</x:f>
        <x:v>72</x:v>
      </x:c>
      <x:c r="U1578" s="139" t="str">
        <x:v>Source Valid</x:v>
      </x:c>
      <x:c r="V1578" s="139" t="str">
        <x:v>High</x:v>
      </x:c>
      <x:c r="W1578" s="147" t="str">
        <x:v>Source wholesale and buying prices retained</x:v>
      </x:c>
      <x:c r="X1578" s="139" t="str">
        <x:v>Ready</x:v>
      </x:c>
      <x:c r="Y1578" s="144" t="b">
        <x:v>1</x:v>
      </x:c>
      <x:c r="Z1578" s="139" t="str">
        <x:v>WS RATES.pdf</x:v>
      </x:c>
      <x:c r="AA1578" s="139" t="n">
        <x:v>44</x:v>
      </x:c>
      <x:c r="AB1578" s="139" t="n">
        <x:v>30</x:v>
      </x:c>
      <x:c r="AC1578" s="139" t="str">
        <x:v>COUNTER SIMPLE</x:v>
      </x:c>
      <x:c r="AD1578" s="145" t="n">
        <x:v>46</x:v>
      </x:c>
      <x:c r="AE1578" s="147" t="str">
        <x:v>Merged across PDFs — Exact/source-linked match</x:v>
      </x:c>
      <x:c r="AF1578" s="147" t="str">
        <x:v>Exact WS RATES.pdf name</x:v>
      </x:c>
      <x:c r="AG1578" s="147" t="str">
        <x:v>Exact WS RATES.pdf category</x:v>
      </x:c>
      <x:c r="AH1578" s="139" t="str">
        <x:v>WS-RATES:44:30</x:v>
      </x:c>
      <x:c r="AI1578" s="146"/>
      <x:c r="AJ1578" s="146"/>
      <x:c r="AK1578" s="146"/>
      <x:c r="AL1578" s="146"/>
      <x:c r="AM1578" s="146"/>
      <x:c r="AN1578" s="147" t="str"/>
    </x:row>
    <x:row r="1579">
      <x:c r="A1579" s="139" t="str">
        <x:v>RS-001578</x:v>
      </x:c>
      <x:c r="B1579" s="147" t="str">
        <x:v>COUNTER LED BOX (1PCS)</x:v>
      </x:c>
      <x:c r="C1579" s="139" t="str">
        <x:v>COUNTER</x:v>
      </x:c>
      <x:c r="D1579" s="139" t="str">
        <x:v>Both</x:v>
      </x:c>
      <x:c r="E1579" s="147" t="str">
        <x:v>From initial classified workbook</x:v>
      </x:c>
      <x:c r="F1579" s="139" t="str">
        <x:v>Box</x:v>
      </x:c>
      <x:c r="G1579" s="139" t="n">
        <x:v>1</x:v>
      </x:c>
      <x:c r="H1579" s="139" t="str">
        <x:v>Parsed from product name</x:v>
      </x:c>
      <x:c r="I1579" s="139" t="str">
        <x:v>PKR</x:v>
      </x:c>
      <x:c r="J1579" s="140" t="n">
        <x:v>115</x:v>
      </x:c>
      <x:c r="K1579" s="140" t="n">
        <x:v>105</x:v>
      </x:c>
      <x:c r="L1579" s="140" t="n">
        <x:v>115</x:v>
      </x:c>
      <x:c r="M1579" s="140" t="n">
        <x:v>105</x:v>
      </x:c>
      <x:c r="N1579" s="141" t="n">
        <x:f>L1579-M1579</x:f>
        <x:v>10</x:v>
      </x:c>
      <x:c r="O1579" s="142" t="n">
        <x:f>IF(L1579&gt;0,N1579/L1579,"")</x:f>
        <x:v>0.08695652173913043</x:v>
      </x:c>
      <x:c r="P1579" s="142" t="n">
        <x:f>IF(M1579&gt;0,N1579/M1579,"")</x:f>
        <x:v>0.09523809523809523</x:v>
      </x:c>
      <x:c r="Q1579" s="141" t="n">
        <x:f>ROUND(L1579*(1+'Assumptions'!$B$7)/'Assumptions'!$B$9,0)*'Assumptions'!$B$9</x:f>
        <x:v>125</x:v>
      </x:c>
      <x:c r="R1579" s="141" t="n">
        <x:f>Q1579-M1579</x:f>
        <x:v>20</x:v>
      </x:c>
      <x:c r="S1579" s="143" t="n">
        <x:f>'Assumptions'!$B$8</x:f>
        <x:v>12</x:v>
      </x:c>
      <x:c r="T1579" s="141" t="n">
        <x:f>N1579*S1579</x:f>
        <x:v>120</x:v>
      </x:c>
      <x:c r="U1579" s="139" t="str">
        <x:v>Source Valid</x:v>
      </x:c>
      <x:c r="V1579" s="139" t="str">
        <x:v>High</x:v>
      </x:c>
      <x:c r="W1579" s="147" t="str">
        <x:v>Source wholesale and buying prices retained</x:v>
      </x:c>
      <x:c r="X1579" s="139" t="str">
        <x:v>Ready</x:v>
      </x:c>
      <x:c r="Y1579" s="144" t="b">
        <x:v>1</x:v>
      </x:c>
      <x:c r="Z1579" s="139" t="str">
        <x:v>WS RATES.pdf</x:v>
      </x:c>
      <x:c r="AA1579" s="139" t="n">
        <x:v>44</x:v>
      </x:c>
      <x:c r="AB1579" s="139" t="n">
        <x:v>31</x:v>
      </x:c>
      <x:c r="AC1579" s="139" t="str">
        <x:v>COUNTER LED BOX (1PCS)</x:v>
      </x:c>
      <x:c r="AD1579" s="145" t="n">
        <x:v>115</x:v>
      </x:c>
      <x:c r="AE1579" s="147" t="str">
        <x:v>Merged across PDFs — Exact/source-linked match</x:v>
      </x:c>
      <x:c r="AF1579" s="147" t="str">
        <x:v>Exact WS RATES.pdf name</x:v>
      </x:c>
      <x:c r="AG1579" s="147" t="str">
        <x:v>Exact WS RATES.pdf category</x:v>
      </x:c>
      <x:c r="AH1579" s="139" t="str">
        <x:v>WS-RATES:44:31</x:v>
      </x:c>
      <x:c r="AI1579" s="146"/>
      <x:c r="AJ1579" s="146"/>
      <x:c r="AK1579" s="146"/>
      <x:c r="AL1579" s="146"/>
      <x:c r="AM1579" s="146"/>
      <x:c r="AN1579" s="147" t="str"/>
    </x:row>
    <x:row r="1580">
      <x:c r="A1580" s="139" t="str">
        <x:v>RS-001579</x:v>
      </x:c>
      <x:c r="B1580" s="147" t="str">
        <x:v>PVC TAPE 90 YD</x:v>
      </x:c>
      <x:c r="C1580" s="139" t="str">
        <x:v>TAPE</x:v>
      </x:c>
      <x:c r="D1580" s="139" t="str">
        <x:v>Both</x:v>
      </x:c>
      <x:c r="E1580" s="147" t="str">
        <x:v>From initial classified workbook</x:v>
      </x:c>
      <x:c r="F1580" s="139" t="str">
        <x:v>Piece</x:v>
      </x:c>
      <x:c r="G1580" s="139"/>
      <x:c r="H1580" s="139" t="str">
        <x:v>Not stated</x:v>
      </x:c>
      <x:c r="I1580" s="139" t="str">
        <x:v>PKR</x:v>
      </x:c>
      <x:c r="J1580" s="140" t="n">
        <x:v>160</x:v>
      </x:c>
      <x:c r="K1580" s="140" t="n">
        <x:v>145</x:v>
      </x:c>
      <x:c r="L1580" s="140" t="n">
        <x:v>160</x:v>
      </x:c>
      <x:c r="M1580" s="140" t="n">
        <x:v>145</x:v>
      </x:c>
      <x:c r="N1580" s="141" t="n">
        <x:f>L1580-M1580</x:f>
        <x:v>15</x:v>
      </x:c>
      <x:c r="O1580" s="142" t="n">
        <x:f>IF(L1580&gt;0,N1580/L1580,"")</x:f>
        <x:v>0.09375</x:v>
      </x:c>
      <x:c r="P1580" s="142" t="n">
        <x:f>IF(M1580&gt;0,N1580/M1580,"")</x:f>
        <x:v>0.10344827586206896</x:v>
      </x:c>
      <x:c r="Q1580" s="141" t="n">
        <x:f>ROUND(L1580*(1+'Assumptions'!$B$7)/'Assumptions'!$B$9,0)*'Assumptions'!$B$9</x:f>
        <x:v>175</x:v>
      </x:c>
      <x:c r="R1580" s="141" t="n">
        <x:f>Q1580-M1580</x:f>
        <x:v>30</x:v>
      </x:c>
      <x:c r="S1580" s="143" t="n">
        <x:f>'Assumptions'!$B$8</x:f>
        <x:v>12</x:v>
      </x:c>
      <x:c r="T1580" s="141" t="n">
        <x:f>N1580*S1580</x:f>
        <x:v>180</x:v>
      </x:c>
      <x:c r="U1580" s="139" t="str">
        <x:v>Source Valid</x:v>
      </x:c>
      <x:c r="V1580" s="139" t="str">
        <x:v>High</x:v>
      </x:c>
      <x:c r="W1580" s="147" t="str">
        <x:v>Source wholesale and buying prices retained</x:v>
      </x:c>
      <x:c r="X1580" s="139" t="str">
        <x:v>Ready</x:v>
      </x:c>
      <x:c r="Y1580" s="144" t="b">
        <x:v>1</x:v>
      </x:c>
      <x:c r="Z1580" s="139" t="str">
        <x:v>WS RATES.pdf</x:v>
      </x:c>
      <x:c r="AA1580" s="139" t="n">
        <x:v>44</x:v>
      </x:c>
      <x:c r="AB1580" s="139" t="n">
        <x:v>32</x:v>
      </x:c>
      <x:c r="AC1580" s="139" t="str">
        <x:v>PVC TAPE 90 YD</x:v>
      </x:c>
      <x:c r="AD1580" s="145" t="n">
        <x:v>160</x:v>
      </x:c>
      <x:c r="AE1580" s="147" t="str">
        <x:v>Merged across PDFs — Exact/source-linked match</x:v>
      </x:c>
      <x:c r="AF1580" s="147" t="str">
        <x:v>Exact WS RATES.pdf name</x:v>
      </x:c>
      <x:c r="AG1580" s="147" t="str">
        <x:v>Exact WS RATES.pdf category</x:v>
      </x:c>
      <x:c r="AH1580" s="139" t="str">
        <x:v>WS-RATES:44:32</x:v>
      </x:c>
      <x:c r="AI1580" s="146"/>
      <x:c r="AJ1580" s="146"/>
      <x:c r="AK1580" s="146"/>
      <x:c r="AL1580" s="146"/>
      <x:c r="AM1580" s="146"/>
      <x:c r="AN1580" s="147" t="str"/>
    </x:row>
    <x:row r="1581">
      <x:c r="A1581" s="139" t="str">
        <x:v>RS-001580</x:v>
      </x:c>
      <x:c r="B1581" s="147" t="str">
        <x:v>ALUMINIUM CARD COVER</x:v>
      </x:c>
      <x:c r="C1581" s="139" t="str">
        <x:v>CARD COVER</x:v>
      </x:c>
      <x:c r="D1581" s="139" t="str">
        <x:v>Both</x:v>
      </x:c>
      <x:c r="E1581" s="147" t="str">
        <x:v>From initial classified workbook</x:v>
      </x:c>
      <x:c r="F1581" s="139" t="str">
        <x:v>Piece</x:v>
      </x:c>
      <x:c r="G1581" s="139"/>
      <x:c r="H1581" s="139" t="str">
        <x:v>Not stated</x:v>
      </x:c>
      <x:c r="I1581" s="139" t="str">
        <x:v>PKR</x:v>
      </x:c>
      <x:c r="J1581" s="140" t="n">
        <x:v>75</x:v>
      </x:c>
      <x:c r="K1581" s="140" t="n">
        <x:v>70</x:v>
      </x:c>
      <x:c r="L1581" s="140" t="n">
        <x:v>75</x:v>
      </x:c>
      <x:c r="M1581" s="140" t="n">
        <x:v>70</x:v>
      </x:c>
      <x:c r="N1581" s="141" t="n">
        <x:f>L1581-M1581</x:f>
        <x:v>5</x:v>
      </x:c>
      <x:c r="O1581" s="142" t="n">
        <x:f>IF(L1581&gt;0,N1581/L1581,"")</x:f>
        <x:v>0.06666666666666667</x:v>
      </x:c>
      <x:c r="P1581" s="142" t="n">
        <x:f>IF(M1581&gt;0,N1581/M1581,"")</x:f>
        <x:v>0.07142857142857142</x:v>
      </x:c>
      <x:c r="Q1581" s="141" t="n">
        <x:f>ROUND(L1581*(1+'Assumptions'!$B$7)/'Assumptions'!$B$9,0)*'Assumptions'!$B$9</x:f>
        <x:v>85</x:v>
      </x:c>
      <x:c r="R1581" s="141" t="n">
        <x:f>Q1581-M1581</x:f>
        <x:v>15</x:v>
      </x:c>
      <x:c r="S1581" s="143" t="n">
        <x:f>'Assumptions'!$B$8</x:f>
        <x:v>12</x:v>
      </x:c>
      <x:c r="T1581" s="141" t="n">
        <x:f>N1581*S1581</x:f>
        <x:v>60</x:v>
      </x:c>
      <x:c r="U1581" s="139" t="str">
        <x:v>Source Valid</x:v>
      </x:c>
      <x:c r="V1581" s="139" t="str">
        <x:v>High</x:v>
      </x:c>
      <x:c r="W1581" s="147" t="str">
        <x:v>Source wholesale and buying prices retained</x:v>
      </x:c>
      <x:c r="X1581" s="139" t="str">
        <x:v>Ready</x:v>
      </x:c>
      <x:c r="Y1581" s="144" t="b">
        <x:v>1</x:v>
      </x:c>
      <x:c r="Z1581" s="139" t="str">
        <x:v>WS RATES.pdf</x:v>
      </x:c>
      <x:c r="AA1581" s="139" t="n">
        <x:v>44</x:v>
      </x:c>
      <x:c r="AB1581" s="139" t="n">
        <x:v>33</x:v>
      </x:c>
      <x:c r="AC1581" s="139" t="str">
        <x:v>ALUMINIUM CARD COVER</x:v>
      </x:c>
      <x:c r="AD1581" s="145" t="n">
        <x:v>75</x:v>
      </x:c>
      <x:c r="AE1581" s="147" t="str">
        <x:v>Merged across PDFs — Exact/source-linked match</x:v>
      </x:c>
      <x:c r="AF1581" s="147" t="str">
        <x:v>Exact WS RATES.pdf name</x:v>
      </x:c>
      <x:c r="AG1581" s="147" t="str">
        <x:v>Exact WS RATES.pdf category</x:v>
      </x:c>
      <x:c r="AH1581" s="139" t="str">
        <x:v>WS-RATES:44:33</x:v>
      </x:c>
      <x:c r="AI1581" s="146"/>
      <x:c r="AJ1581" s="146"/>
      <x:c r="AK1581" s="146"/>
      <x:c r="AL1581" s="146"/>
      <x:c r="AM1581" s="146"/>
      <x:c r="AN1581" s="147" t="str"/>
    </x:row>
    <x:row r="1582">
      <x:c r="A1582" s="139" t="str">
        <x:v>RS-001581</x:v>
      </x:c>
      <x:c r="B1582" s="147" t="str">
        <x:v>PVC TAPE 60 YD</x:v>
      </x:c>
      <x:c r="C1582" s="139" t="str">
        <x:v>TAPE</x:v>
      </x:c>
      <x:c r="D1582" s="139" t="str">
        <x:v>Both</x:v>
      </x:c>
      <x:c r="E1582" s="147" t="str">
        <x:v>From initial classified workbook</x:v>
      </x:c>
      <x:c r="F1582" s="139" t="str">
        <x:v>Piece</x:v>
      </x:c>
      <x:c r="G1582" s="139"/>
      <x:c r="H1582" s="139" t="str">
        <x:v>Not stated</x:v>
      </x:c>
      <x:c r="I1582" s="139" t="str">
        <x:v>PKR</x:v>
      </x:c>
      <x:c r="J1582" s="140" t="n">
        <x:v>110</x:v>
      </x:c>
      <x:c r="K1582" s="140" t="n">
        <x:v>95</x:v>
      </x:c>
      <x:c r="L1582" s="140" t="n">
        <x:v>110</x:v>
      </x:c>
      <x:c r="M1582" s="140" t="n">
        <x:v>95</x:v>
      </x:c>
      <x:c r="N1582" s="141" t="n">
        <x:f>L1582-M1582</x:f>
        <x:v>15</x:v>
      </x:c>
      <x:c r="O1582" s="142" t="n">
        <x:f>IF(L1582&gt;0,N1582/L1582,"")</x:f>
        <x:v>0.13636363636363635</x:v>
      </x:c>
      <x:c r="P1582" s="142" t="n">
        <x:f>IF(M1582&gt;0,N1582/M1582,"")</x:f>
        <x:v>0.15789473684210525</x:v>
      </x:c>
      <x:c r="Q1582" s="141" t="n">
        <x:f>ROUND(L1582*(1+'Assumptions'!$B$7)/'Assumptions'!$B$9,0)*'Assumptions'!$B$9</x:f>
        <x:v>120</x:v>
      </x:c>
      <x:c r="R1582" s="141" t="n">
        <x:f>Q1582-M1582</x:f>
        <x:v>25</x:v>
      </x:c>
      <x:c r="S1582" s="143" t="n">
        <x:f>'Assumptions'!$B$8</x:f>
        <x:v>12</x:v>
      </x:c>
      <x:c r="T1582" s="141" t="n">
        <x:f>N1582*S1582</x:f>
        <x:v>180</x:v>
      </x:c>
      <x:c r="U1582" s="139" t="str">
        <x:v>Source Valid</x:v>
      </x:c>
      <x:c r="V1582" s="139" t="str">
        <x:v>High</x:v>
      </x:c>
      <x:c r="W1582" s="147" t="str">
        <x:v>Source wholesale and buying prices retained</x:v>
      </x:c>
      <x:c r="X1582" s="139" t="str">
        <x:v>Ready</x:v>
      </x:c>
      <x:c r="Y1582" s="144" t="b">
        <x:v>1</x:v>
      </x:c>
      <x:c r="Z1582" s="139" t="str">
        <x:v>WS RATES.pdf</x:v>
      </x:c>
      <x:c r="AA1582" s="139" t="n">
        <x:v>44</x:v>
      </x:c>
      <x:c r="AB1582" s="139" t="n">
        <x:v>34</x:v>
      </x:c>
      <x:c r="AC1582" s="139" t="str">
        <x:v>PVC TAPE 60 YD</x:v>
      </x:c>
      <x:c r="AD1582" s="145" t="n">
        <x:v>110</x:v>
      </x:c>
      <x:c r="AE1582" s="147" t="str">
        <x:v>Merged across PDFs — Exact/source-linked match</x:v>
      </x:c>
      <x:c r="AF1582" s="147" t="str">
        <x:v>Exact WS RATES.pdf name</x:v>
      </x:c>
      <x:c r="AG1582" s="147" t="str">
        <x:v>Exact WS RATES.pdf category</x:v>
      </x:c>
      <x:c r="AH1582" s="139" t="str">
        <x:v>WS-RATES:44:34</x:v>
      </x:c>
      <x:c r="AI1582" s="146"/>
      <x:c r="AJ1582" s="146"/>
      <x:c r="AK1582" s="146"/>
      <x:c r="AL1582" s="146"/>
      <x:c r="AM1582" s="146"/>
      <x:c r="AN1582" s="147" t="str"/>
    </x:row>
    <x:row r="1583">
      <x:c r="A1583" s="139" t="str">
        <x:v>RS-001582</x:v>
      </x:c>
      <x:c r="B1583" s="147" t="str">
        <x:v>PVC TAPE 40 YD</x:v>
      </x:c>
      <x:c r="C1583" s="139" t="str">
        <x:v>TAPE</x:v>
      </x:c>
      <x:c r="D1583" s="139" t="str">
        <x:v>Both</x:v>
      </x:c>
      <x:c r="E1583" s="147" t="str">
        <x:v>From initial classified workbook</x:v>
      </x:c>
      <x:c r="F1583" s="139" t="str">
        <x:v>Piece</x:v>
      </x:c>
      <x:c r="G1583" s="139"/>
      <x:c r="H1583" s="139" t="str">
        <x:v>Not stated</x:v>
      </x:c>
      <x:c r="I1583" s="139" t="str">
        <x:v>PKR</x:v>
      </x:c>
      <x:c r="J1583" s="140" t="n">
        <x:v>90</x:v>
      </x:c>
      <x:c r="K1583" s="140" t="n">
        <x:v>70</x:v>
      </x:c>
      <x:c r="L1583" s="140" t="n">
        <x:v>90</x:v>
      </x:c>
      <x:c r="M1583" s="140" t="n">
        <x:v>70</x:v>
      </x:c>
      <x:c r="N1583" s="141" t="n">
        <x:f>L1583-M1583</x:f>
        <x:v>20</x:v>
      </x:c>
      <x:c r="O1583" s="142" t="n">
        <x:f>IF(L1583&gt;0,N1583/L1583,"")</x:f>
        <x:v>0.2222222222222222</x:v>
      </x:c>
      <x:c r="P1583" s="142" t="n">
        <x:f>IF(M1583&gt;0,N1583/M1583,"")</x:f>
        <x:v>0.2857142857142857</x:v>
      </x:c>
      <x:c r="Q1583" s="141" t="n">
        <x:f>ROUND(L1583*(1+'Assumptions'!$B$7)/'Assumptions'!$B$9,0)*'Assumptions'!$B$9</x:f>
        <x:v>100</x:v>
      </x:c>
      <x:c r="R1583" s="141" t="n">
        <x:f>Q1583-M1583</x:f>
        <x:v>30</x:v>
      </x:c>
      <x:c r="S1583" s="143" t="n">
        <x:f>'Assumptions'!$B$8</x:f>
        <x:v>12</x:v>
      </x:c>
      <x:c r="T1583" s="141" t="n">
        <x:f>N1583*S1583</x:f>
        <x:v>240</x:v>
      </x:c>
      <x:c r="U1583" s="139" t="str">
        <x:v>Source Valid</x:v>
      </x:c>
      <x:c r="V1583" s="139" t="str">
        <x:v>High</x:v>
      </x:c>
      <x:c r="W1583" s="147" t="str">
        <x:v>Source wholesale and buying prices retained</x:v>
      </x:c>
      <x:c r="X1583" s="139" t="str">
        <x:v>Ready</x:v>
      </x:c>
      <x:c r="Y1583" s="144" t="b">
        <x:v>1</x:v>
      </x:c>
      <x:c r="Z1583" s="139" t="str">
        <x:v>WS RATES.pdf</x:v>
      </x:c>
      <x:c r="AA1583" s="139" t="n">
        <x:v>44</x:v>
      </x:c>
      <x:c r="AB1583" s="139" t="n">
        <x:v>35</x:v>
      </x:c>
      <x:c r="AC1583" s="139" t="str">
        <x:v>PVC TAPE 40 YD</x:v>
      </x:c>
      <x:c r="AD1583" s="145" t="n">
        <x:v>90</x:v>
      </x:c>
      <x:c r="AE1583" s="147" t="str">
        <x:v>Merged across PDFs — Exact/source-linked match</x:v>
      </x:c>
      <x:c r="AF1583" s="147" t="str">
        <x:v>Exact WS RATES.pdf name</x:v>
      </x:c>
      <x:c r="AG1583" s="147" t="str">
        <x:v>Exact WS RATES.pdf category</x:v>
      </x:c>
      <x:c r="AH1583" s="139" t="str">
        <x:v>WS-RATES:44:35</x:v>
      </x:c>
      <x:c r="AI1583" s="146"/>
      <x:c r="AJ1583" s="146"/>
      <x:c r="AK1583" s="146"/>
      <x:c r="AL1583" s="146"/>
      <x:c r="AM1583" s="146"/>
      <x:c r="AN1583" s="147" t="str"/>
    </x:row>
    <x:row r="1584">
      <x:c r="A1584" s="139" t="str">
        <x:v>RS-001583</x:v>
      </x:c>
      <x:c r="B1584" s="147" t="str">
        <x:v>RING DAIRY 70 NUMBER</x:v>
      </x:c>
      <x:c r="C1584" s="139" t="str">
        <x:v>FANCY DIARIES</x:v>
      </x:c>
      <x:c r="D1584" s="139" t="str">
        <x:v>Both</x:v>
      </x:c>
      <x:c r="E1584" s="147" t="str">
        <x:v>From initial classified workbook</x:v>
      </x:c>
      <x:c r="F1584" s="139" t="str">
        <x:v>Piece</x:v>
      </x:c>
      <x:c r="G1584" s="139"/>
      <x:c r="H1584" s="139" t="str">
        <x:v>Not stated</x:v>
      </x:c>
      <x:c r="I1584" s="139" t="str">
        <x:v>PKR</x:v>
      </x:c>
      <x:c r="J1584" s="140" t="n">
        <x:v>70</x:v>
      </x:c>
      <x:c r="K1584" s="140" t="n">
        <x:v>63</x:v>
      </x:c>
      <x:c r="L1584" s="140" t="n">
        <x:v>70</x:v>
      </x:c>
      <x:c r="M1584" s="140" t="n">
        <x:v>63</x:v>
      </x:c>
      <x:c r="N1584" s="141" t="n">
        <x:f>L1584-M1584</x:f>
        <x:v>7</x:v>
      </x:c>
      <x:c r="O1584" s="142" t="n">
        <x:f>IF(L1584&gt;0,N1584/L1584,"")</x:f>
        <x:v>0.1</x:v>
      </x:c>
      <x:c r="P1584" s="142" t="n">
        <x:f>IF(M1584&gt;0,N1584/M1584,"")</x:f>
        <x:v>0.1111111111111111</x:v>
      </x:c>
      <x:c r="Q1584" s="141" t="n">
        <x:f>ROUND(L1584*(1+'Assumptions'!$B$7)/'Assumptions'!$B$9,0)*'Assumptions'!$B$9</x:f>
        <x:v>75</x:v>
      </x:c>
      <x:c r="R1584" s="141" t="n">
        <x:f>Q1584-M1584</x:f>
        <x:v>12</x:v>
      </x:c>
      <x:c r="S1584" s="143" t="n">
        <x:f>'Assumptions'!$B$8</x:f>
        <x:v>12</x:v>
      </x:c>
      <x:c r="T1584" s="141" t="n">
        <x:f>N1584*S1584</x:f>
        <x:v>84</x:v>
      </x:c>
      <x:c r="U1584" s="139" t="str">
        <x:v>Source Valid</x:v>
      </x:c>
      <x:c r="V1584" s="139" t="str">
        <x:v>High</x:v>
      </x:c>
      <x:c r="W1584" s="147" t="str">
        <x:v>Source wholesale and buying prices retained</x:v>
      </x:c>
      <x:c r="X1584" s="139" t="str">
        <x:v>Ready</x:v>
      </x:c>
      <x:c r="Y1584" s="144" t="b">
        <x:v>1</x:v>
      </x:c>
      <x:c r="Z1584" s="139" t="str">
        <x:v>WS RATES.pdf</x:v>
      </x:c>
      <x:c r="AA1584" s="139" t="n">
        <x:v>44</x:v>
      </x:c>
      <x:c r="AB1584" s="139" t="n">
        <x:v>36</x:v>
      </x:c>
      <x:c r="AC1584" s="139" t="str">
        <x:v>RING DAIRY 70 NUMBER</x:v>
      </x:c>
      <x:c r="AD1584" s="145" t="n">
        <x:v>70</x:v>
      </x:c>
      <x:c r="AE1584" s="147" t="str">
        <x:v>Merged across PDFs — Exact/source-linked match</x:v>
      </x:c>
      <x:c r="AF1584" s="147" t="str">
        <x:v>Exact WS RATES.pdf name</x:v>
      </x:c>
      <x:c r="AG1584" s="147" t="str">
        <x:v>Exact WS RATES.pdf category</x:v>
      </x:c>
      <x:c r="AH1584" s="139" t="str">
        <x:v>WS-RATES:44:36</x:v>
      </x:c>
      <x:c r="AI1584" s="146"/>
      <x:c r="AJ1584" s="146"/>
      <x:c r="AK1584" s="146"/>
      <x:c r="AL1584" s="146"/>
      <x:c r="AM1584" s="146"/>
      <x:c r="AN1584" s="147" t="str"/>
    </x:row>
    <x:row r="1585">
      <x:c r="A1585" s="139" t="str">
        <x:v>RS-001584</x:v>
      </x:c>
      <x:c r="B1585" s="147" t="str">
        <x:v>PVC TAPE 30 YD</x:v>
      </x:c>
      <x:c r="C1585" s="139" t="str">
        <x:v>TAPE</x:v>
      </x:c>
      <x:c r="D1585" s="139" t="str">
        <x:v>Both</x:v>
      </x:c>
      <x:c r="E1585" s="147" t="str">
        <x:v>From initial classified workbook</x:v>
      </x:c>
      <x:c r="F1585" s="139" t="str">
        <x:v>Piece</x:v>
      </x:c>
      <x:c r="G1585" s="139"/>
      <x:c r="H1585" s="139" t="str">
        <x:v>Not stated</x:v>
      </x:c>
      <x:c r="I1585" s="139" t="str">
        <x:v>PKR</x:v>
      </x:c>
      <x:c r="J1585" s="140" t="n">
        <x:v>65</x:v>
      </x:c>
      <x:c r="K1585" s="140" t="n">
        <x:v>50</x:v>
      </x:c>
      <x:c r="L1585" s="140" t="n">
        <x:v>65</x:v>
      </x:c>
      <x:c r="M1585" s="140" t="n">
        <x:v>50</x:v>
      </x:c>
      <x:c r="N1585" s="141" t="n">
        <x:f>L1585-M1585</x:f>
        <x:v>15</x:v>
      </x:c>
      <x:c r="O1585" s="142" t="n">
        <x:f>IF(L1585&gt;0,N1585/L1585,"")</x:f>
        <x:v>0.23076923076923078</x:v>
      </x:c>
      <x:c r="P1585" s="142" t="n">
        <x:f>IF(M1585&gt;0,N1585/M1585,"")</x:f>
        <x:v>0.3</x:v>
      </x:c>
      <x:c r="Q1585" s="141" t="n">
        <x:f>ROUND(L1585*(1+'Assumptions'!$B$7)/'Assumptions'!$B$9,0)*'Assumptions'!$B$9</x:f>
        <x:v>70</x:v>
      </x:c>
      <x:c r="R1585" s="141" t="n">
        <x:f>Q1585-M1585</x:f>
        <x:v>20</x:v>
      </x:c>
      <x:c r="S1585" s="143" t="n">
        <x:f>'Assumptions'!$B$8</x:f>
        <x:v>12</x:v>
      </x:c>
      <x:c r="T1585" s="141" t="n">
        <x:f>N1585*S1585</x:f>
        <x:v>180</x:v>
      </x:c>
      <x:c r="U1585" s="139" t="str">
        <x:v>Source Valid</x:v>
      </x:c>
      <x:c r="V1585" s="139" t="str">
        <x:v>High</x:v>
      </x:c>
      <x:c r="W1585" s="147" t="str">
        <x:v>Source wholesale and buying prices retained</x:v>
      </x:c>
      <x:c r="X1585" s="139" t="str">
        <x:v>Ready</x:v>
      </x:c>
      <x:c r="Y1585" s="144" t="b">
        <x:v>1</x:v>
      </x:c>
      <x:c r="Z1585" s="139" t="str">
        <x:v>WS RATES.pdf</x:v>
      </x:c>
      <x:c r="AA1585" s="139" t="n">
        <x:v>44</x:v>
      </x:c>
      <x:c r="AB1585" s="139" t="n">
        <x:v>37</x:v>
      </x:c>
      <x:c r="AC1585" s="139" t="str">
        <x:v>PVC TAPE 30 YD</x:v>
      </x:c>
      <x:c r="AD1585" s="145" t="n">
        <x:v>65</x:v>
      </x:c>
      <x:c r="AE1585" s="147" t="str">
        <x:v>Merged across PDFs — Exact/source-linked match</x:v>
      </x:c>
      <x:c r="AF1585" s="147" t="str">
        <x:v>Exact WS RATES.pdf name</x:v>
      </x:c>
      <x:c r="AG1585" s="147" t="str">
        <x:v>Exact WS RATES.pdf category</x:v>
      </x:c>
      <x:c r="AH1585" s="139" t="str">
        <x:v>WS-RATES:44:37</x:v>
      </x:c>
      <x:c r="AI1585" s="146"/>
      <x:c r="AJ1585" s="146"/>
      <x:c r="AK1585" s="146"/>
      <x:c r="AL1585" s="146"/>
      <x:c r="AM1585" s="146"/>
      <x:c r="AN1585" s="147" t="str"/>
    </x:row>
    <x:row r="1586">
      <x:c r="A1586" s="139" t="str">
        <x:v>RS-001585</x:v>
      </x:c>
      <x:c r="B1586" s="147" t="str">
        <x:v>MASKING TAPE 2" (m)</x:v>
      </x:c>
      <x:c r="C1586" s="139" t="str">
        <x:v>TAPE</x:v>
      </x:c>
      <x:c r="D1586" s="139" t="str">
        <x:v>Both</x:v>
      </x:c>
      <x:c r="E1586" s="147" t="str">
        <x:v>From initial classified workbook</x:v>
      </x:c>
      <x:c r="F1586" s="139" t="str">
        <x:v>Piece</x:v>
      </x:c>
      <x:c r="G1586" s="139"/>
      <x:c r="H1586" s="139" t="str">
        <x:v>Not stated</x:v>
      </x:c>
      <x:c r="I1586" s="139" t="str">
        <x:v>PKR</x:v>
      </x:c>
      <x:c r="J1586" s="140" t="n">
        <x:v>100</x:v>
      </x:c>
      <x:c r="K1586" s="140" t="n">
        <x:v>85</x:v>
      </x:c>
      <x:c r="L1586" s="140" t="n">
        <x:v>100</x:v>
      </x:c>
      <x:c r="M1586" s="140" t="n">
        <x:v>85</x:v>
      </x:c>
      <x:c r="N1586" s="141" t="n">
        <x:f>L1586-M1586</x:f>
        <x:v>15</x:v>
      </x:c>
      <x:c r="O1586" s="142" t="n">
        <x:f>IF(L1586&gt;0,N1586/L1586,"")</x:f>
        <x:v>0.15</x:v>
      </x:c>
      <x:c r="P1586" s="142" t="n">
        <x:f>IF(M1586&gt;0,N1586/M1586,"")</x:f>
        <x:v>0.17647058823529413</x:v>
      </x:c>
      <x:c r="Q1586" s="141" t="n">
        <x:f>ROUND(L1586*(1+'Assumptions'!$B$7)/'Assumptions'!$B$9,0)*'Assumptions'!$B$9</x:f>
        <x:v>110</x:v>
      </x:c>
      <x:c r="R1586" s="141" t="n">
        <x:f>Q1586-M1586</x:f>
        <x:v>25</x:v>
      </x:c>
      <x:c r="S1586" s="143" t="n">
        <x:f>'Assumptions'!$B$8</x:f>
        <x:v>12</x:v>
      </x:c>
      <x:c r="T1586" s="141" t="n">
        <x:f>N1586*S1586</x:f>
        <x:v>180</x:v>
      </x:c>
      <x:c r="U1586" s="139" t="str">
        <x:v>Source Valid</x:v>
      </x:c>
      <x:c r="V1586" s="139" t="str">
        <x:v>High</x:v>
      </x:c>
      <x:c r="W1586" s="147" t="str">
        <x:v>Source wholesale and buying prices retained</x:v>
      </x:c>
      <x:c r="X1586" s="139" t="str">
        <x:v>Ready</x:v>
      </x:c>
      <x:c r="Y1586" s="144" t="b">
        <x:v>1</x:v>
      </x:c>
      <x:c r="Z1586" s="139" t="str">
        <x:v>WS RATES.pdf</x:v>
      </x:c>
      <x:c r="AA1586" s="139" t="n">
        <x:v>45</x:v>
      </x:c>
      <x:c r="AB1586" s="139" t="n">
        <x:v>2</x:v>
      </x:c>
      <x:c r="AC1586" s="139" t="str">
        <x:v>MASKING TAPE 2" (m)</x:v>
      </x:c>
      <x:c r="AD1586" s="145" t="n">
        <x:v>100</x:v>
      </x:c>
      <x:c r="AE1586" s="147" t="str">
        <x:v>Merged across PDFs — Exact/source-linked match</x:v>
      </x:c>
      <x:c r="AF1586" s="147" t="str">
        <x:v>Exact WS RATES.pdf name</x:v>
      </x:c>
      <x:c r="AG1586" s="147" t="str">
        <x:v>Exact WS RATES.pdf category</x:v>
      </x:c>
      <x:c r="AH1586" s="139" t="str">
        <x:v>WS-RATES:45:2</x:v>
      </x:c>
      <x:c r="AI1586" s="146"/>
      <x:c r="AJ1586" s="146"/>
      <x:c r="AK1586" s="146"/>
      <x:c r="AL1586" s="146"/>
      <x:c r="AM1586" s="146"/>
      <x:c r="AN1586" s="147" t="str"/>
    </x:row>
    <x:row r="1587">
      <x:c r="A1587" s="139" t="str">
        <x:v>RS-001586</x:v>
      </x:c>
      <x:c r="B1587" s="147" t="str">
        <x:v>DUAL HIGHLIGHTER</x:v>
      </x:c>
      <x:c r="C1587" s="139" t="str">
        <x:v>HIGHLIGHTER</x:v>
      </x:c>
      <x:c r="D1587" s="139" t="str">
        <x:v>Both</x:v>
      </x:c>
      <x:c r="E1587" s="147" t="str">
        <x:v>From initial classified workbook</x:v>
      </x:c>
      <x:c r="F1587" s="139" t="str">
        <x:v>Piece</x:v>
      </x:c>
      <x:c r="G1587" s="139"/>
      <x:c r="H1587" s="139" t="str">
        <x:v>Not stated</x:v>
      </x:c>
      <x:c r="I1587" s="139" t="str">
        <x:v>PKR</x:v>
      </x:c>
      <x:c r="J1587" s="140" t="n">
        <x:v>680</x:v>
      </x:c>
      <x:c r="K1587" s="140" t="n">
        <x:v>600</x:v>
      </x:c>
      <x:c r="L1587" s="140" t="n">
        <x:v>680</x:v>
      </x:c>
      <x:c r="M1587" s="140" t="n">
        <x:v>600</x:v>
      </x:c>
      <x:c r="N1587" s="141" t="n">
        <x:f>L1587-M1587</x:f>
        <x:v>80</x:v>
      </x:c>
      <x:c r="O1587" s="142" t="n">
        <x:f>IF(L1587&gt;0,N1587/L1587,"")</x:f>
        <x:v>0.11764705882352941</x:v>
      </x:c>
      <x:c r="P1587" s="142" t="n">
        <x:f>IF(M1587&gt;0,N1587/M1587,"")</x:f>
        <x:v>0.13333333333333333</x:v>
      </x:c>
      <x:c r="Q1587" s="141" t="n">
        <x:f>ROUND(L1587*(1+'Assumptions'!$B$7)/'Assumptions'!$B$9,0)*'Assumptions'!$B$9</x:f>
        <x:v>750</x:v>
      </x:c>
      <x:c r="R1587" s="141" t="n">
        <x:f>Q1587-M1587</x:f>
        <x:v>150</x:v>
      </x:c>
      <x:c r="S1587" s="143" t="n">
        <x:f>'Assumptions'!$B$8</x:f>
        <x:v>12</x:v>
      </x:c>
      <x:c r="T1587" s="141" t="n">
        <x:f>N1587*S1587</x:f>
        <x:v>960</x:v>
      </x:c>
      <x:c r="U1587" s="139" t="str">
        <x:v>Source Valid</x:v>
      </x:c>
      <x:c r="V1587" s="139" t="str">
        <x:v>High</x:v>
      </x:c>
      <x:c r="W1587" s="147" t="str">
        <x:v>Source wholesale and buying prices retained</x:v>
      </x:c>
      <x:c r="X1587" s="139" t="str">
        <x:v>Ready</x:v>
      </x:c>
      <x:c r="Y1587" s="144" t="b">
        <x:v>1</x:v>
      </x:c>
      <x:c r="Z1587" s="139" t="str">
        <x:v>WS RATES.pdf</x:v>
      </x:c>
      <x:c r="AA1587" s="139" t="n">
        <x:v>45</x:v>
      </x:c>
      <x:c r="AB1587" s="139" t="n">
        <x:v>3</x:v>
      </x:c>
      <x:c r="AC1587" s="139" t="str">
        <x:v>DUAL HIGHLIGHTER</x:v>
      </x:c>
      <x:c r="AD1587" s="145" t="n">
        <x:v>680</x:v>
      </x:c>
      <x:c r="AE1587" s="147" t="str">
        <x:v>Merged across PDFs — Exact/source-linked match</x:v>
      </x:c>
      <x:c r="AF1587" s="147" t="str">
        <x:v>Exact WS RATES.pdf name</x:v>
      </x:c>
      <x:c r="AG1587" s="147" t="str">
        <x:v>Exact WS RATES.pdf category</x:v>
      </x:c>
      <x:c r="AH1587" s="139" t="str">
        <x:v>WS-RATES:45:3</x:v>
      </x:c>
      <x:c r="AI1587" s="146"/>
      <x:c r="AJ1587" s="146"/>
      <x:c r="AK1587" s="146"/>
      <x:c r="AL1587" s="146"/>
      <x:c r="AM1587" s="146"/>
      <x:c r="AN1587" s="147" t="str"/>
    </x:row>
    <x:row r="1588">
      <x:c r="A1588" s="139" t="str">
        <x:v>RS-001587</x:v>
      </x:c>
      <x:c r="B1588" s="147" t="str">
        <x:v>MASKING TAPE 2" (S)</x:v>
      </x:c>
      <x:c r="C1588" s="139" t="str">
        <x:v>TAPE</x:v>
      </x:c>
      <x:c r="D1588" s="139" t="str">
        <x:v>Both</x:v>
      </x:c>
      <x:c r="E1588" s="147" t="str">
        <x:v>From initial classified workbook</x:v>
      </x:c>
      <x:c r="F1588" s="139" t="str">
        <x:v>Piece</x:v>
      </x:c>
      <x:c r="G1588" s="139"/>
      <x:c r="H1588" s="139" t="str">
        <x:v>Not stated</x:v>
      </x:c>
      <x:c r="I1588" s="139" t="str">
        <x:v>PKR</x:v>
      </x:c>
      <x:c r="J1588" s="140" t="n">
        <x:v>75</x:v>
      </x:c>
      <x:c r="K1588" s="140" t="n">
        <x:v>67</x:v>
      </x:c>
      <x:c r="L1588" s="140" t="n">
        <x:v>75</x:v>
      </x:c>
      <x:c r="M1588" s="140" t="n">
        <x:v>67</x:v>
      </x:c>
      <x:c r="N1588" s="141" t="n">
        <x:f>L1588-M1588</x:f>
        <x:v>8</x:v>
      </x:c>
      <x:c r="O1588" s="142" t="n">
        <x:f>IF(L1588&gt;0,N1588/L1588,"")</x:f>
        <x:v>0.10666666666666667</x:v>
      </x:c>
      <x:c r="P1588" s="142" t="n">
        <x:f>IF(M1588&gt;0,N1588/M1588,"")</x:f>
        <x:v>0.11940298507462686</x:v>
      </x:c>
      <x:c r="Q1588" s="141" t="n">
        <x:f>ROUND(L1588*(1+'Assumptions'!$B$7)/'Assumptions'!$B$9,0)*'Assumptions'!$B$9</x:f>
        <x:v>85</x:v>
      </x:c>
      <x:c r="R1588" s="141" t="n">
        <x:f>Q1588-M1588</x:f>
        <x:v>18</x:v>
      </x:c>
      <x:c r="S1588" s="143" t="n">
        <x:f>'Assumptions'!$B$8</x:f>
        <x:v>12</x:v>
      </x:c>
      <x:c r="T1588" s="141" t="n">
        <x:f>N1588*S1588</x:f>
        <x:v>96</x:v>
      </x:c>
      <x:c r="U1588" s="139" t="str">
        <x:v>Source Valid</x:v>
      </x:c>
      <x:c r="V1588" s="139" t="str">
        <x:v>High</x:v>
      </x:c>
      <x:c r="W1588" s="147" t="str">
        <x:v>Source wholesale and buying prices retained</x:v>
      </x:c>
      <x:c r="X1588" s="139" t="str">
        <x:v>Ready</x:v>
      </x:c>
      <x:c r="Y1588" s="144" t="b">
        <x:v>1</x:v>
      </x:c>
      <x:c r="Z1588" s="139" t="str">
        <x:v>WS RATES.pdf</x:v>
      </x:c>
      <x:c r="AA1588" s="139" t="n">
        <x:v>45</x:v>
      </x:c>
      <x:c r="AB1588" s="139" t="n">
        <x:v>4</x:v>
      </x:c>
      <x:c r="AC1588" s="139" t="str">
        <x:v>MASKING TAPE 2" (S)</x:v>
      </x:c>
      <x:c r="AD1588" s="145" t="n">
        <x:v>75</x:v>
      </x:c>
      <x:c r="AE1588" s="147" t="str">
        <x:v>Merged across PDFs — Exact/source-linked match</x:v>
      </x:c>
      <x:c r="AF1588" s="147" t="str">
        <x:v>Exact WS RATES.pdf name</x:v>
      </x:c>
      <x:c r="AG1588" s="147" t="str">
        <x:v>Exact WS RATES.pdf category</x:v>
      </x:c>
      <x:c r="AH1588" s="139" t="str">
        <x:v>WS-RATES:45:4</x:v>
      </x:c>
      <x:c r="AI1588" s="146"/>
      <x:c r="AJ1588" s="146"/>
      <x:c r="AK1588" s="146"/>
      <x:c r="AL1588" s="146"/>
      <x:c r="AM1588" s="146"/>
      <x:c r="AN1588" s="147" t="str"/>
    </x:row>
    <x:row r="1589">
      <x:c r="A1589" s="139" t="str">
        <x:v>RS-001588</x:v>
      </x:c>
      <x:c r="B1589" s="147" t="str">
        <x:v>MASKING TAPE 1" (L)</x:v>
      </x:c>
      <x:c r="C1589" s="139" t="str">
        <x:v>TAPE</x:v>
      </x:c>
      <x:c r="D1589" s="139" t="str">
        <x:v>Both</x:v>
      </x:c>
      <x:c r="E1589" s="147" t="str">
        <x:v>From initial classified workbook</x:v>
      </x:c>
      <x:c r="F1589" s="139" t="str">
        <x:v>Piece</x:v>
      </x:c>
      <x:c r="G1589" s="139"/>
      <x:c r="H1589" s="139" t="str">
        <x:v>Not stated</x:v>
      </x:c>
      <x:c r="I1589" s="139" t="str">
        <x:v>PKR</x:v>
      </x:c>
      <x:c r="J1589" s="140" t="n">
        <x:v>75</x:v>
      </x:c>
      <x:c r="K1589" s="140" t="n">
        <x:v>65</x:v>
      </x:c>
      <x:c r="L1589" s="140" t="n">
        <x:v>75</x:v>
      </x:c>
      <x:c r="M1589" s="140" t="n">
        <x:v>65</x:v>
      </x:c>
      <x:c r="N1589" s="141" t="n">
        <x:f>L1589-M1589</x:f>
        <x:v>10</x:v>
      </x:c>
      <x:c r="O1589" s="142" t="n">
        <x:f>IF(L1589&gt;0,N1589/L1589,"")</x:f>
        <x:v>0.13333333333333333</x:v>
      </x:c>
      <x:c r="P1589" s="142" t="n">
        <x:f>IF(M1589&gt;0,N1589/M1589,"")</x:f>
        <x:v>0.15384615384615385</x:v>
      </x:c>
      <x:c r="Q1589" s="141" t="n">
        <x:f>ROUND(L1589*(1+'Assumptions'!$B$7)/'Assumptions'!$B$9,0)*'Assumptions'!$B$9</x:f>
        <x:v>85</x:v>
      </x:c>
      <x:c r="R1589" s="141" t="n">
        <x:f>Q1589-M1589</x:f>
        <x:v>20</x:v>
      </x:c>
      <x:c r="S1589" s="143" t="n">
        <x:f>'Assumptions'!$B$8</x:f>
        <x:v>12</x:v>
      </x:c>
      <x:c r="T1589" s="141" t="n">
        <x:f>N1589*S1589</x:f>
        <x:v>120</x:v>
      </x:c>
      <x:c r="U1589" s="139" t="str">
        <x:v>Source Valid</x:v>
      </x:c>
      <x:c r="V1589" s="139" t="str">
        <x:v>High</x:v>
      </x:c>
      <x:c r="W1589" s="147" t="str">
        <x:v>Source wholesale and buying prices retained</x:v>
      </x:c>
      <x:c r="X1589" s="139" t="str">
        <x:v>Ready</x:v>
      </x:c>
      <x:c r="Y1589" s="144" t="b">
        <x:v>1</x:v>
      </x:c>
      <x:c r="Z1589" s="139" t="str">
        <x:v>WS RATES.pdf</x:v>
      </x:c>
      <x:c r="AA1589" s="139" t="n">
        <x:v>45</x:v>
      </x:c>
      <x:c r="AB1589" s="139" t="n">
        <x:v>5</x:v>
      </x:c>
      <x:c r="AC1589" s="139" t="str">
        <x:v>MASKING TAPE 1" (L)</x:v>
      </x:c>
      <x:c r="AD1589" s="145" t="n">
        <x:v>75</x:v>
      </x:c>
      <x:c r="AE1589" s="147" t="str">
        <x:v>Merged across PDFs — Exact/source-linked match</x:v>
      </x:c>
      <x:c r="AF1589" s="147" t="str">
        <x:v>Exact WS RATES.pdf name</x:v>
      </x:c>
      <x:c r="AG1589" s="147" t="str">
        <x:v>Exact WS RATES.pdf category</x:v>
      </x:c>
      <x:c r="AH1589" s="139" t="str">
        <x:v>WS-RATES:45:5</x:v>
      </x:c>
      <x:c r="AI1589" s="146"/>
      <x:c r="AJ1589" s="146"/>
      <x:c r="AK1589" s="146"/>
      <x:c r="AL1589" s="146"/>
      <x:c r="AM1589" s="146"/>
      <x:c r="AN1589" s="147" t="str"/>
    </x:row>
    <x:row r="1590">
      <x:c r="A1590" s="139" t="str">
        <x:v>RS-001589</x:v>
      </x:c>
      <x:c r="B1590" s="147" t="str">
        <x:v>MASKING TAPE 1" (S)</x:v>
      </x:c>
      <x:c r="C1590" s="139" t="str">
        <x:v>TAPE</x:v>
      </x:c>
      <x:c r="D1590" s="139" t="str">
        <x:v>Both</x:v>
      </x:c>
      <x:c r="E1590" s="147" t="str">
        <x:v>From initial classified workbook</x:v>
      </x:c>
      <x:c r="F1590" s="139" t="str">
        <x:v>Piece</x:v>
      </x:c>
      <x:c r="G1590" s="139"/>
      <x:c r="H1590" s="139" t="str">
        <x:v>Not stated</x:v>
      </x:c>
      <x:c r="I1590" s="139" t="str">
        <x:v>PKR</x:v>
      </x:c>
      <x:c r="J1590" s="140" t="n">
        <x:v>45</x:v>
      </x:c>
      <x:c r="K1590" s="140" t="n">
        <x:v>38</x:v>
      </x:c>
      <x:c r="L1590" s="140" t="n">
        <x:v>45</x:v>
      </x:c>
      <x:c r="M1590" s="140" t="n">
        <x:v>38</x:v>
      </x:c>
      <x:c r="N1590" s="141" t="n">
        <x:f>L1590-M1590</x:f>
        <x:v>7</x:v>
      </x:c>
      <x:c r="O1590" s="142" t="n">
        <x:f>IF(L1590&gt;0,N1590/L1590,"")</x:f>
        <x:v>0.15555555555555556</x:v>
      </x:c>
      <x:c r="P1590" s="142" t="n">
        <x:f>IF(M1590&gt;0,N1590/M1590,"")</x:f>
        <x:v>0.18421052631578946</x:v>
      </x:c>
      <x:c r="Q1590" s="141" t="n">
        <x:f>ROUND(L1590*(1+'Assumptions'!$B$7)/'Assumptions'!$B$9,0)*'Assumptions'!$B$9</x:f>
        <x:v>50</x:v>
      </x:c>
      <x:c r="R1590" s="141" t="n">
        <x:f>Q1590-M1590</x:f>
        <x:v>12</x:v>
      </x:c>
      <x:c r="S1590" s="143" t="n">
        <x:f>'Assumptions'!$B$8</x:f>
        <x:v>12</x:v>
      </x:c>
      <x:c r="T1590" s="141" t="n">
        <x:f>N1590*S1590</x:f>
        <x:v>84</x:v>
      </x:c>
      <x:c r="U1590" s="139" t="str">
        <x:v>Source Valid</x:v>
      </x:c>
      <x:c r="V1590" s="139" t="str">
        <x:v>High</x:v>
      </x:c>
      <x:c r="W1590" s="147" t="str">
        <x:v>Source wholesale and buying prices retained</x:v>
      </x:c>
      <x:c r="X1590" s="139" t="str">
        <x:v>Ready</x:v>
      </x:c>
      <x:c r="Y1590" s="144" t="b">
        <x:v>1</x:v>
      </x:c>
      <x:c r="Z1590" s="139" t="str">
        <x:v>WS RATES.pdf</x:v>
      </x:c>
      <x:c r="AA1590" s="139" t="n">
        <x:v>45</x:v>
      </x:c>
      <x:c r="AB1590" s="139" t="n">
        <x:v>6</x:v>
      </x:c>
      <x:c r="AC1590" s="139" t="str">
        <x:v>MASKING TAPE 1" (S)</x:v>
      </x:c>
      <x:c r="AD1590" s="145" t="n">
        <x:v>45</x:v>
      </x:c>
      <x:c r="AE1590" s="147" t="str">
        <x:v>Merged across PDFs — Exact/source-linked match</x:v>
      </x:c>
      <x:c r="AF1590" s="147" t="str">
        <x:v>Exact WS RATES.pdf name</x:v>
      </x:c>
      <x:c r="AG1590" s="147" t="str">
        <x:v>Exact WS RATES.pdf category</x:v>
      </x:c>
      <x:c r="AH1590" s="139" t="str">
        <x:v>WS-RATES:45:6</x:v>
      </x:c>
      <x:c r="AI1590" s="146"/>
      <x:c r="AJ1590" s="146"/>
      <x:c r="AK1590" s="146"/>
      <x:c r="AL1590" s="146"/>
      <x:c r="AM1590" s="146"/>
      <x:c r="AN1590" s="147" t="str"/>
    </x:row>
    <x:row r="1591">
      <x:c r="A1591" s="139" t="str">
        <x:v>RS-001590</x:v>
      </x:c>
      <x:c r="B1591" s="147" t="str">
        <x:v>PAINT MARKER CHINA</x:v>
      </x:c>
      <x:c r="C1591" s="139" t="str">
        <x:v>PAINT MARKERS</x:v>
      </x:c>
      <x:c r="D1591" s="139" t="str">
        <x:v>Both</x:v>
      </x:c>
      <x:c r="E1591" s="147" t="str">
        <x:v>From initial classified workbook</x:v>
      </x:c>
      <x:c r="F1591" s="139" t="str">
        <x:v>Piece</x:v>
      </x:c>
      <x:c r="G1591" s="139"/>
      <x:c r="H1591" s="139" t="str">
        <x:v>Not stated</x:v>
      </x:c>
      <x:c r="I1591" s="139" t="str">
        <x:v>PKR</x:v>
      </x:c>
      <x:c r="J1591" s="140" t="n">
        <x:v>115</x:v>
      </x:c>
      <x:c r="K1591" s="140" t="n">
        <x:v>105</x:v>
      </x:c>
      <x:c r="L1591" s="140" t="n">
        <x:v>115</x:v>
      </x:c>
      <x:c r="M1591" s="140" t="n">
        <x:v>105</x:v>
      </x:c>
      <x:c r="N1591" s="141" t="n">
        <x:f>L1591-M1591</x:f>
        <x:v>10</x:v>
      </x:c>
      <x:c r="O1591" s="142" t="n">
        <x:f>IF(L1591&gt;0,N1591/L1591,"")</x:f>
        <x:v>0.08695652173913043</x:v>
      </x:c>
      <x:c r="P1591" s="142" t="n">
        <x:f>IF(M1591&gt;0,N1591/M1591,"")</x:f>
        <x:v>0.09523809523809523</x:v>
      </x:c>
      <x:c r="Q1591" s="141" t="n">
        <x:f>ROUND(L1591*(1+'Assumptions'!$B$7)/'Assumptions'!$B$9,0)*'Assumptions'!$B$9</x:f>
        <x:v>125</x:v>
      </x:c>
      <x:c r="R1591" s="141" t="n">
        <x:f>Q1591-M1591</x:f>
        <x:v>20</x:v>
      </x:c>
      <x:c r="S1591" s="143" t="n">
        <x:f>'Assumptions'!$B$8</x:f>
        <x:v>12</x:v>
      </x:c>
      <x:c r="T1591" s="141" t="n">
        <x:f>N1591*S1591</x:f>
        <x:v>120</x:v>
      </x:c>
      <x:c r="U1591" s="139" t="str">
        <x:v>Source Valid</x:v>
      </x:c>
      <x:c r="V1591" s="139" t="str">
        <x:v>High</x:v>
      </x:c>
      <x:c r="W1591" s="147" t="str">
        <x:v>Source wholesale and buying prices retained</x:v>
      </x:c>
      <x:c r="X1591" s="139" t="str">
        <x:v>Ready</x:v>
      </x:c>
      <x:c r="Y1591" s="144" t="b">
        <x:v>1</x:v>
      </x:c>
      <x:c r="Z1591" s="139" t="str">
        <x:v>WS RATES.pdf</x:v>
      </x:c>
      <x:c r="AA1591" s="139" t="n">
        <x:v>45</x:v>
      </x:c>
      <x:c r="AB1591" s="139" t="n">
        <x:v>7</x:v>
      </x:c>
      <x:c r="AC1591" s="139" t="str">
        <x:v>PAINT MARKER CHINA</x:v>
      </x:c>
      <x:c r="AD1591" s="145" t="n">
        <x:v>115</x:v>
      </x:c>
      <x:c r="AE1591" s="147" t="str">
        <x:v>Merged across PDFs — Exact/source-linked match</x:v>
      </x:c>
      <x:c r="AF1591" s="147" t="str">
        <x:v>Exact WS RATES.pdf name</x:v>
      </x:c>
      <x:c r="AG1591" s="147" t="str">
        <x:v>Exact WS RATES.pdf category</x:v>
      </x:c>
      <x:c r="AH1591" s="139" t="str">
        <x:v>WS-RATES:45:7</x:v>
      </x:c>
      <x:c r="AI1591" s="146"/>
      <x:c r="AJ1591" s="146"/>
      <x:c r="AK1591" s="146"/>
      <x:c r="AL1591" s="146"/>
      <x:c r="AM1591" s="146"/>
      <x:c r="AN1591" s="147" t="str"/>
    </x:row>
    <x:row r="1592">
      <x:c r="A1592" s="139" t="str">
        <x:v>RS-001591</x:v>
      </x:c>
      <x:c r="B1592" s="147" t="str">
        <x:v>PANAMA GLITTER DUST 24 PCS</x:v>
      </x:c>
      <x:c r="C1592" s="139" t="str">
        <x:v>GLITTER DUST</x:v>
      </x:c>
      <x:c r="D1592" s="139" t="str">
        <x:v>Both</x:v>
      </x:c>
      <x:c r="E1592" s="147" t="str">
        <x:v>From initial classified workbook</x:v>
      </x:c>
      <x:c r="F1592" s="139" t="str">
        <x:v>Pack</x:v>
      </x:c>
      <x:c r="G1592" s="139" t="n">
        <x:v>24</x:v>
      </x:c>
      <x:c r="H1592" s="139" t="str">
        <x:v>Parsed from product name</x:v>
      </x:c>
      <x:c r="I1592" s="139" t="str">
        <x:v>PKR</x:v>
      </x:c>
      <x:c r="J1592" s="140" t="n">
        <x:v>340</x:v>
      </x:c>
      <x:c r="K1592" s="140" t="n">
        <x:v>315</x:v>
      </x:c>
      <x:c r="L1592" s="140" t="n">
        <x:v>340</x:v>
      </x:c>
      <x:c r="M1592" s="140" t="n">
        <x:v>315</x:v>
      </x:c>
      <x:c r="N1592" s="141" t="n">
        <x:f>L1592-M1592</x:f>
        <x:v>25</x:v>
      </x:c>
      <x:c r="O1592" s="142" t="n">
        <x:f>IF(L1592&gt;0,N1592/L1592,"")</x:f>
        <x:v>0.07352941176470588</x:v>
      </x:c>
      <x:c r="P1592" s="142" t="n">
        <x:f>IF(M1592&gt;0,N1592/M1592,"")</x:f>
        <x:v>0.07936507936507936</x:v>
      </x:c>
      <x:c r="Q1592" s="141" t="n">
        <x:f>ROUND(L1592*(1+'Assumptions'!$B$7)/'Assumptions'!$B$9,0)*'Assumptions'!$B$9</x:f>
        <x:v>375</x:v>
      </x:c>
      <x:c r="R1592" s="141" t="n">
        <x:f>Q1592-M1592</x:f>
        <x:v>60</x:v>
      </x:c>
      <x:c r="S1592" s="143" t="n">
        <x:f>'Assumptions'!$B$8</x:f>
        <x:v>12</x:v>
      </x:c>
      <x:c r="T1592" s="141" t="n">
        <x:f>N1592*S1592</x:f>
        <x:v>300</x:v>
      </x:c>
      <x:c r="U1592" s="139" t="str">
        <x:v>Source Valid</x:v>
      </x:c>
      <x:c r="V1592" s="139" t="str">
        <x:v>High</x:v>
      </x:c>
      <x:c r="W1592" s="147" t="str">
        <x:v>Source wholesale and buying prices retained</x:v>
      </x:c>
      <x:c r="X1592" s="139" t="str">
        <x:v>Ready</x:v>
      </x:c>
      <x:c r="Y1592" s="144" t="b">
        <x:v>1</x:v>
      </x:c>
      <x:c r="Z1592" s="139" t="str">
        <x:v>WS RATES.pdf</x:v>
      </x:c>
      <x:c r="AA1592" s="139" t="n">
        <x:v>45</x:v>
      </x:c>
      <x:c r="AB1592" s="139" t="n">
        <x:v>8</x:v>
      </x:c>
      <x:c r="AC1592" s="139" t="str">
        <x:v>PANAMA GLITTER DUST 24 P</x:v>
      </x:c>
      <x:c r="AD1592" s="145" t="n">
        <x:v>340</x:v>
      </x:c>
      <x:c r="AE1592" s="147" t="str">
        <x:v>Merged across PDFs — Truncated-name completion</x:v>
      </x:c>
      <x:c r="AF1592" s="147" t="str">
        <x:v>Completed/updated from WS RATES.pdf</x:v>
      </x:c>
      <x:c r="AG1592" s="147" t="str">
        <x:v>Exact WS RATES.pdf category</x:v>
      </x:c>
      <x:c r="AH1592" s="139" t="str">
        <x:v>WS-RATES:45:8</x:v>
      </x:c>
      <x:c r="AI1592" s="146"/>
      <x:c r="AJ1592" s="146"/>
      <x:c r="AK1592" s="146"/>
      <x:c r="AL1592" s="146"/>
      <x:c r="AM1592" s="146"/>
      <x:c r="AN1592" s="147" t="str"/>
    </x:row>
    <x:row r="1593">
      <x:c r="A1593" s="139" t="str">
        <x:v>RS-001592</x:v>
      </x:c>
      <x:c r="B1593" s="147" t="str">
        <x:v>PANAMA GLITTER DUST 48 PCS</x:v>
      </x:c>
      <x:c r="C1593" s="139" t="str">
        <x:v>GLITTER DUST</x:v>
      </x:c>
      <x:c r="D1593" s="139" t="str">
        <x:v>Both</x:v>
      </x:c>
      <x:c r="E1593" s="147" t="str">
        <x:v>From initial classified workbook</x:v>
      </x:c>
      <x:c r="F1593" s="139" t="str">
        <x:v>Pack</x:v>
      </x:c>
      <x:c r="G1593" s="139" t="n">
        <x:v>48</x:v>
      </x:c>
      <x:c r="H1593" s="139" t="str">
        <x:v>Parsed from product name</x:v>
      </x:c>
      <x:c r="I1593" s="139" t="str">
        <x:v>PKR</x:v>
      </x:c>
      <x:c r="J1593" s="140" t="n">
        <x:v>540</x:v>
      </x:c>
      <x:c r="K1593" s="140" t="n">
        <x:v>480</x:v>
      </x:c>
      <x:c r="L1593" s="140" t="n">
        <x:v>540</x:v>
      </x:c>
      <x:c r="M1593" s="140" t="n">
        <x:v>480</x:v>
      </x:c>
      <x:c r="N1593" s="141" t="n">
        <x:f>L1593-M1593</x:f>
        <x:v>60</x:v>
      </x:c>
      <x:c r="O1593" s="142" t="n">
        <x:f>IF(L1593&gt;0,N1593/L1593,"")</x:f>
        <x:v>0.1111111111111111</x:v>
      </x:c>
      <x:c r="P1593" s="142" t="n">
        <x:f>IF(M1593&gt;0,N1593/M1593,"")</x:f>
        <x:v>0.125</x:v>
      </x:c>
      <x:c r="Q1593" s="141" t="n">
        <x:f>ROUND(L1593*(1+'Assumptions'!$B$7)/'Assumptions'!$B$9,0)*'Assumptions'!$B$9</x:f>
        <x:v>595</x:v>
      </x:c>
      <x:c r="R1593" s="141" t="n">
        <x:f>Q1593-M1593</x:f>
        <x:v>115</x:v>
      </x:c>
      <x:c r="S1593" s="143" t="n">
        <x:f>'Assumptions'!$B$8</x:f>
        <x:v>12</x:v>
      </x:c>
      <x:c r="T1593" s="141" t="n">
        <x:f>N1593*S1593</x:f>
        <x:v>720</x:v>
      </x:c>
      <x:c r="U1593" s="139" t="str">
        <x:v>Source Valid</x:v>
      </x:c>
      <x:c r="V1593" s="139" t="str">
        <x:v>High</x:v>
      </x:c>
      <x:c r="W1593" s="147" t="str">
        <x:v>Source wholesale and buying prices retained</x:v>
      </x:c>
      <x:c r="X1593" s="139" t="str">
        <x:v>Ready</x:v>
      </x:c>
      <x:c r="Y1593" s="144" t="b">
        <x:v>1</x:v>
      </x:c>
      <x:c r="Z1593" s="139" t="str">
        <x:v>WS RATES.pdf</x:v>
      </x:c>
      <x:c r="AA1593" s="139" t="n">
        <x:v>45</x:v>
      </x:c>
      <x:c r="AB1593" s="139" t="n">
        <x:v>9</x:v>
      </x:c>
      <x:c r="AC1593" s="139" t="str">
        <x:v>PANAMA GLITTER DUST 48 P</x:v>
      </x:c>
      <x:c r="AD1593" s="145" t="n">
        <x:v>540</x:v>
      </x:c>
      <x:c r="AE1593" s="147" t="str">
        <x:v>Merged across PDFs — Truncated-name completion</x:v>
      </x:c>
      <x:c r="AF1593" s="147" t="str">
        <x:v>Completed/updated from WS RATES.pdf</x:v>
      </x:c>
      <x:c r="AG1593" s="147" t="str">
        <x:v>Exact WS RATES.pdf category</x:v>
      </x:c>
      <x:c r="AH1593" s="139" t="str">
        <x:v>WS-RATES:45:9</x:v>
      </x:c>
      <x:c r="AI1593" s="146"/>
      <x:c r="AJ1593" s="146"/>
      <x:c r="AK1593" s="146"/>
      <x:c r="AL1593" s="146"/>
      <x:c r="AM1593" s="146"/>
      <x:c r="AN1593" s="147" t="str"/>
    </x:row>
    <x:row r="1594">
      <x:c r="A1594" s="139" t="str">
        <x:v>RS-001593</x:v>
      </x:c>
      <x:c r="B1594" s="147" t="str">
        <x:v>MASKING TAPE 1X2"</x:v>
      </x:c>
      <x:c r="C1594" s="139" t="str">
        <x:v>TAPE</x:v>
      </x:c>
      <x:c r="D1594" s="139" t="str">
        <x:v>Both</x:v>
      </x:c>
      <x:c r="E1594" s="147" t="str">
        <x:v>From initial classified workbook</x:v>
      </x:c>
      <x:c r="F1594" s="139" t="str">
        <x:v>Piece</x:v>
      </x:c>
      <x:c r="G1594" s="139"/>
      <x:c r="H1594" s="139" t="str">
        <x:v>Not stated</x:v>
      </x:c>
      <x:c r="I1594" s="139" t="str">
        <x:v>PKR</x:v>
      </x:c>
      <x:c r="J1594" s="140" t="n">
        <x:v>18</x:v>
      </x:c>
      <x:c r="K1594" s="140" t="n">
        <x:v>15</x:v>
      </x:c>
      <x:c r="L1594" s="140" t="n">
        <x:v>18</x:v>
      </x:c>
      <x:c r="M1594" s="140" t="n">
        <x:v>15</x:v>
      </x:c>
      <x:c r="N1594" s="141" t="n">
        <x:f>L1594-M1594</x:f>
        <x:v>3</x:v>
      </x:c>
      <x:c r="O1594" s="142" t="n">
        <x:f>IF(L1594&gt;0,N1594/L1594,"")</x:f>
        <x:v>0.16666666666666666</x:v>
      </x:c>
      <x:c r="P1594" s="142" t="n">
        <x:f>IF(M1594&gt;0,N1594/M1594,"")</x:f>
        <x:v>0.2</x:v>
      </x:c>
      <x:c r="Q1594" s="141" t="n">
        <x:f>ROUND(L1594*(1+'Assumptions'!$B$7)/'Assumptions'!$B$9,0)*'Assumptions'!$B$9</x:f>
        <x:v>20</x:v>
      </x:c>
      <x:c r="R1594" s="141" t="n">
        <x:f>Q1594-M1594</x:f>
        <x:v>5</x:v>
      </x:c>
      <x:c r="S1594" s="143" t="n">
        <x:f>'Assumptions'!$B$8</x:f>
        <x:v>12</x:v>
      </x:c>
      <x:c r="T1594" s="141" t="n">
        <x:f>N1594*S1594</x:f>
        <x:v>36</x:v>
      </x:c>
      <x:c r="U1594" s="139" t="str">
        <x:v>Source Valid</x:v>
      </x:c>
      <x:c r="V1594" s="139" t="str">
        <x:v>High</x:v>
      </x:c>
      <x:c r="W1594" s="147" t="str">
        <x:v>Source wholesale and buying prices retained</x:v>
      </x:c>
      <x:c r="X1594" s="139" t="str">
        <x:v>Ready</x:v>
      </x:c>
      <x:c r="Y1594" s="144" t="b">
        <x:v>1</x:v>
      </x:c>
      <x:c r="Z1594" s="139" t="str">
        <x:v>WS RATES.pdf</x:v>
      </x:c>
      <x:c r="AA1594" s="139" t="n">
        <x:v>45</x:v>
      </x:c>
      <x:c r="AB1594" s="139" t="n">
        <x:v>10</x:v>
      </x:c>
      <x:c r="AC1594" s="139" t="str">
        <x:v>MASKING TAPE 1X2"</x:v>
      </x:c>
      <x:c r="AD1594" s="145" t="n">
        <x:v>18</x:v>
      </x:c>
      <x:c r="AE1594" s="147" t="str">
        <x:v>Merged across PDFs — Exact/source-linked match</x:v>
      </x:c>
      <x:c r="AF1594" s="147" t="str">
        <x:v>Exact WS RATES.pdf name</x:v>
      </x:c>
      <x:c r="AG1594" s="147" t="str">
        <x:v>Exact WS RATES.pdf category</x:v>
      </x:c>
      <x:c r="AH1594" s="139" t="str">
        <x:v>WS-RATES:45:10</x:v>
      </x:c>
      <x:c r="AI1594" s="146"/>
      <x:c r="AJ1594" s="146"/>
      <x:c r="AK1594" s="146"/>
      <x:c r="AL1594" s="146"/>
      <x:c r="AM1594" s="146"/>
      <x:c r="AN1594" s="147" t="str"/>
    </x:row>
    <x:row r="1595">
      <x:c r="A1595" s="139" t="str">
        <x:v>RS-001594</x:v>
      </x:c>
      <x:c r="B1595" s="147" t="str">
        <x:v>PAINT MARKER CHINA W/G/S</x:v>
      </x:c>
      <x:c r="C1595" s="139" t="str">
        <x:v>PAINT MARKERS</x:v>
      </x:c>
      <x:c r="D1595" s="139" t="str">
        <x:v>Both</x:v>
      </x:c>
      <x:c r="E1595" s="147" t="str">
        <x:v>From initial classified workbook</x:v>
      </x:c>
      <x:c r="F1595" s="139" t="str">
        <x:v>Piece</x:v>
      </x:c>
      <x:c r="G1595" s="139"/>
      <x:c r="H1595" s="139" t="str">
        <x:v>Not stated</x:v>
      </x:c>
      <x:c r="I1595" s="139" t="str">
        <x:v>PKR</x:v>
      </x:c>
      <x:c r="J1595" s="140" t="n">
        <x:v>115</x:v>
      </x:c>
      <x:c r="K1595" s="140" t="n">
        <x:v>105</x:v>
      </x:c>
      <x:c r="L1595" s="140" t="n">
        <x:v>115</x:v>
      </x:c>
      <x:c r="M1595" s="140" t="n">
        <x:v>105</x:v>
      </x:c>
      <x:c r="N1595" s="141" t="n">
        <x:f>L1595-M1595</x:f>
        <x:v>10</x:v>
      </x:c>
      <x:c r="O1595" s="142" t="n">
        <x:f>IF(L1595&gt;0,N1595/L1595,"")</x:f>
        <x:v>0.08695652173913043</x:v>
      </x:c>
      <x:c r="P1595" s="142" t="n">
        <x:f>IF(M1595&gt;0,N1595/M1595,"")</x:f>
        <x:v>0.09523809523809523</x:v>
      </x:c>
      <x:c r="Q1595" s="141" t="n">
        <x:f>ROUND(L1595*(1+'Assumptions'!$B$7)/'Assumptions'!$B$9,0)*'Assumptions'!$B$9</x:f>
        <x:v>125</x:v>
      </x:c>
      <x:c r="R1595" s="141" t="n">
        <x:f>Q1595-M1595</x:f>
        <x:v>20</x:v>
      </x:c>
      <x:c r="S1595" s="143" t="n">
        <x:f>'Assumptions'!$B$8</x:f>
        <x:v>12</x:v>
      </x:c>
      <x:c r="T1595" s="141" t="n">
        <x:f>N1595*S1595</x:f>
        <x:v>120</x:v>
      </x:c>
      <x:c r="U1595" s="139" t="str">
        <x:v>Source Valid</x:v>
      </x:c>
      <x:c r="V1595" s="139" t="str">
        <x:v>High</x:v>
      </x:c>
      <x:c r="W1595" s="147" t="str">
        <x:v>Source wholesale and buying prices retained</x:v>
      </x:c>
      <x:c r="X1595" s="139" t="str">
        <x:v>Ready</x:v>
      </x:c>
      <x:c r="Y1595" s="144" t="b">
        <x:v>1</x:v>
      </x:c>
      <x:c r="Z1595" s="139" t="str">
        <x:v>WS RATES.pdf</x:v>
      </x:c>
      <x:c r="AA1595" s="139" t="n">
        <x:v>45</x:v>
      </x:c>
      <x:c r="AB1595" s="139" t="n">
        <x:v>11</x:v>
      </x:c>
      <x:c r="AC1595" s="139" t="str">
        <x:v>PAINT MARKER CHINA W/G/</x:v>
      </x:c>
      <x:c r="AD1595" s="145" t="n">
        <x:v>115</x:v>
      </x:c>
      <x:c r="AE1595" s="147" t="str">
        <x:v>Merged across PDFs — Truncated-name completion</x:v>
      </x:c>
      <x:c r="AF1595" s="147" t="str">
        <x:v>Completed/updated from WS RATES.pdf</x:v>
      </x:c>
      <x:c r="AG1595" s="147" t="str">
        <x:v>Exact WS RATES.pdf category</x:v>
      </x:c>
      <x:c r="AH1595" s="139" t="str">
        <x:v>WS-RATES:45:11</x:v>
      </x:c>
      <x:c r="AI1595" s="146"/>
      <x:c r="AJ1595" s="146"/>
      <x:c r="AK1595" s="146"/>
      <x:c r="AL1595" s="146"/>
      <x:c r="AM1595" s="146"/>
      <x:c r="AN1595" s="147" t="str"/>
    </x:row>
    <x:row r="1596">
      <x:c r="A1596" s="139" t="str">
        <x:v>RS-001595</x:v>
      </x:c>
      <x:c r="B1596" s="147" t="str">
        <x:v>SCOTCH TAPE 2 INCH (XXL)</x:v>
      </x:c>
      <x:c r="C1596" s="139" t="str">
        <x:v>TAPE</x:v>
      </x:c>
      <x:c r="D1596" s="139" t="str">
        <x:v>Both</x:v>
      </x:c>
      <x:c r="E1596" s="147" t="str">
        <x:v>From initial classified workbook</x:v>
      </x:c>
      <x:c r="F1596" s="139" t="str">
        <x:v>Piece</x:v>
      </x:c>
      <x:c r="G1596" s="139"/>
      <x:c r="H1596" s="139" t="str">
        <x:v>Not stated</x:v>
      </x:c>
      <x:c r="I1596" s="139" t="str">
        <x:v>PKR</x:v>
      </x:c>
      <x:c r="J1596" s="140" t="n">
        <x:v>530</x:v>
      </x:c>
      <x:c r="K1596" s="140" t="n">
        <x:v>470</x:v>
      </x:c>
      <x:c r="L1596" s="140" t="n">
        <x:v>530</x:v>
      </x:c>
      <x:c r="M1596" s="140" t="n">
        <x:v>470</x:v>
      </x:c>
      <x:c r="N1596" s="141" t="n">
        <x:f>L1596-M1596</x:f>
        <x:v>60</x:v>
      </x:c>
      <x:c r="O1596" s="142" t="n">
        <x:f>IF(L1596&gt;0,N1596/L1596,"")</x:f>
        <x:v>0.11320754716981132</x:v>
      </x:c>
      <x:c r="P1596" s="142" t="n">
        <x:f>IF(M1596&gt;0,N1596/M1596,"")</x:f>
        <x:v>0.1276595744680851</x:v>
      </x:c>
      <x:c r="Q1596" s="141" t="n">
        <x:f>ROUND(L1596*(1+'Assumptions'!$B$7)/'Assumptions'!$B$9,0)*'Assumptions'!$B$9</x:f>
        <x:v>585</x:v>
      </x:c>
      <x:c r="R1596" s="141" t="n">
        <x:f>Q1596-M1596</x:f>
        <x:v>115</x:v>
      </x:c>
      <x:c r="S1596" s="143" t="n">
        <x:f>'Assumptions'!$B$8</x:f>
        <x:v>12</x:v>
      </x:c>
      <x:c r="T1596" s="141" t="n">
        <x:f>N1596*S1596</x:f>
        <x:v>720</x:v>
      </x:c>
      <x:c r="U1596" s="139" t="str">
        <x:v>Source Valid</x:v>
      </x:c>
      <x:c r="V1596" s="139" t="str">
        <x:v>High</x:v>
      </x:c>
      <x:c r="W1596" s="147" t="str">
        <x:v>Source wholesale and buying prices retained</x:v>
      </x:c>
      <x:c r="X1596" s="139" t="str">
        <x:v>Ready</x:v>
      </x:c>
      <x:c r="Y1596" s="144" t="b">
        <x:v>1</x:v>
      </x:c>
      <x:c r="Z1596" s="139" t="str">
        <x:v>WS RATES.pdf</x:v>
      </x:c>
      <x:c r="AA1596" s="139" t="n">
        <x:v>45</x:v>
      </x:c>
      <x:c r="AB1596" s="139" t="n">
        <x:v>12</x:v>
      </x:c>
      <x:c r="AC1596" s="139" t="str">
        <x:v>SCOTCH TAPE 2 INCH (XXL)</x:v>
      </x:c>
      <x:c r="AD1596" s="145" t="n">
        <x:v>530</x:v>
      </x:c>
      <x:c r="AE1596" s="147" t="str">
        <x:v>Merged across PDFs — Exact/source-linked match</x:v>
      </x:c>
      <x:c r="AF1596" s="147" t="str">
        <x:v>Exact WS RATES.pdf name</x:v>
      </x:c>
      <x:c r="AG1596" s="147" t="str">
        <x:v>Exact WS RATES.pdf category</x:v>
      </x:c>
      <x:c r="AH1596" s="139" t="str">
        <x:v>WS-RATES:45:12</x:v>
      </x:c>
      <x:c r="AI1596" s="146"/>
      <x:c r="AJ1596" s="146"/>
      <x:c r="AK1596" s="146"/>
      <x:c r="AL1596" s="146"/>
      <x:c r="AM1596" s="146"/>
      <x:c r="AN1596" s="147" t="str"/>
    </x:row>
    <x:row r="1597">
      <x:c r="A1597" s="139" t="str">
        <x:v>RS-001596</x:v>
      </x:c>
      <x:c r="B1597" s="147" t="str">
        <x:v>PIANO POWER BALL PEN</x:v>
      </x:c>
      <x:c r="C1597" s="139" t="str">
        <x:v>BALL POINT</x:v>
      </x:c>
      <x:c r="D1597" s="139" t="str">
        <x:v>Both</x:v>
      </x:c>
      <x:c r="E1597" s="147" t="str">
        <x:v>From initial classified workbook</x:v>
      </x:c>
      <x:c r="F1597" s="139" t="str">
        <x:v>Piece</x:v>
      </x:c>
      <x:c r="G1597" s="139"/>
      <x:c r="H1597" s="139" t="str">
        <x:v>Not stated</x:v>
      </x:c>
      <x:c r="I1597" s="139" t="str">
        <x:v>PKR</x:v>
      </x:c>
      <x:c r="J1597" s="140" t="n">
        <x:v>860</x:v>
      </x:c>
      <x:c r="K1597" s="140" t="n">
        <x:v>817</x:v>
      </x:c>
      <x:c r="L1597" s="140" t="n">
        <x:v>860</x:v>
      </x:c>
      <x:c r="M1597" s="140" t="n">
        <x:v>817</x:v>
      </x:c>
      <x:c r="N1597" s="141" t="n">
        <x:f>L1597-M1597</x:f>
        <x:v>43</x:v>
      </x:c>
      <x:c r="O1597" s="142" t="n">
        <x:f>IF(L1597&gt;0,N1597/L1597,"")</x:f>
        <x:v>0.05</x:v>
      </x:c>
      <x:c r="P1597" s="142" t="n">
        <x:f>IF(M1597&gt;0,N1597/M1597,"")</x:f>
        <x:v>0.05263157894736842</x:v>
      </x:c>
      <x:c r="Q1597" s="141" t="n">
        <x:f>ROUND(L1597*(1+'Assumptions'!$B$7)/'Assumptions'!$B$9,0)*'Assumptions'!$B$9</x:f>
        <x:v>945</x:v>
      </x:c>
      <x:c r="R1597" s="141" t="n">
        <x:f>Q1597-M1597</x:f>
        <x:v>128</x:v>
      </x:c>
      <x:c r="S1597" s="143" t="n">
        <x:f>'Assumptions'!$B$8</x:f>
        <x:v>12</x:v>
      </x:c>
      <x:c r="T1597" s="141" t="n">
        <x:f>N1597*S1597</x:f>
        <x:v>516</x:v>
      </x:c>
      <x:c r="U1597" s="139" t="str">
        <x:v>Source Valid</x:v>
      </x:c>
      <x:c r="V1597" s="139" t="str">
        <x:v>High</x:v>
      </x:c>
      <x:c r="W1597" s="147" t="str">
        <x:v>Source wholesale and buying prices retained</x:v>
      </x:c>
      <x:c r="X1597" s="139" t="str">
        <x:v>Ready</x:v>
      </x:c>
      <x:c r="Y1597" s="144" t="b">
        <x:v>1</x:v>
      </x:c>
      <x:c r="Z1597" s="139" t="str">
        <x:v>WS RATES.pdf</x:v>
      </x:c>
      <x:c r="AA1597" s="139" t="n">
        <x:v>45</x:v>
      </x:c>
      <x:c r="AB1597" s="139" t="n">
        <x:v>13</x:v>
      </x:c>
      <x:c r="AC1597" s="139" t="str">
        <x:v>PIANO POWER BALL PEN</x:v>
      </x:c>
      <x:c r="AD1597" s="145" t="n">
        <x:v>860</x:v>
      </x:c>
      <x:c r="AE1597" s="147" t="str">
        <x:v>Merged across PDFs — Exact/source-linked match</x:v>
      </x:c>
      <x:c r="AF1597" s="147" t="str">
        <x:v>Exact WS RATES.pdf name</x:v>
      </x:c>
      <x:c r="AG1597" s="147" t="str">
        <x:v>Exact WS RATES.pdf category</x:v>
      </x:c>
      <x:c r="AH1597" s="139" t="str">
        <x:v>WS-RATES:45:13</x:v>
      </x:c>
      <x:c r="AI1597" s="146"/>
      <x:c r="AJ1597" s="146"/>
      <x:c r="AK1597" s="146"/>
      <x:c r="AL1597" s="146"/>
      <x:c r="AM1597" s="146"/>
      <x:c r="AN1597" s="147" t="str"/>
    </x:row>
    <x:row r="1598">
      <x:c r="A1598" s="139" t="str">
        <x:v>RS-001597</x:v>
      </x:c>
      <x:c r="B1598" s="147" t="str">
        <x:v>SCOTCH TAPE 2 INCH 190GZ SUP</x:v>
      </x:c>
      <x:c r="C1598" s="139" t="str">
        <x:v>TAPE</x:v>
      </x:c>
      <x:c r="D1598" s="139" t="str">
        <x:v>Both</x:v>
      </x:c>
      <x:c r="E1598" s="147" t="str">
        <x:v>From initial classified workbook</x:v>
      </x:c>
      <x:c r="F1598" s="139" t="str">
        <x:v>Piece</x:v>
      </x:c>
      <x:c r="G1598" s="139"/>
      <x:c r="H1598" s="139" t="str">
        <x:v>Not stated</x:v>
      </x:c>
      <x:c r="I1598" s="139" t="str">
        <x:v>PKR</x:v>
      </x:c>
      <x:c r="J1598" s="140" t="n">
        <x:v>350</x:v>
      </x:c>
      <x:c r="K1598" s="140" t="n">
        <x:v>290</x:v>
      </x:c>
      <x:c r="L1598" s="140" t="n">
        <x:v>350</x:v>
      </x:c>
      <x:c r="M1598" s="140" t="n">
        <x:v>290</x:v>
      </x:c>
      <x:c r="N1598" s="141" t="n">
        <x:f>L1598-M1598</x:f>
        <x:v>60</x:v>
      </x:c>
      <x:c r="O1598" s="142" t="n">
        <x:f>IF(L1598&gt;0,N1598/L1598,"")</x:f>
        <x:v>0.17142857142857143</x:v>
      </x:c>
      <x:c r="P1598" s="142" t="n">
        <x:f>IF(M1598&gt;0,N1598/M1598,"")</x:f>
        <x:v>0.20689655172413793</x:v>
      </x:c>
      <x:c r="Q1598" s="141" t="n">
        <x:f>ROUND(L1598*(1+'Assumptions'!$B$7)/'Assumptions'!$B$9,0)*'Assumptions'!$B$9</x:f>
        <x:v>385</x:v>
      </x:c>
      <x:c r="R1598" s="141" t="n">
        <x:f>Q1598-M1598</x:f>
        <x:v>95</x:v>
      </x:c>
      <x:c r="S1598" s="143" t="n">
        <x:f>'Assumptions'!$B$8</x:f>
        <x:v>12</x:v>
      </x:c>
      <x:c r="T1598" s="141" t="n">
        <x:f>N1598*S1598</x:f>
        <x:v>720</x:v>
      </x:c>
      <x:c r="U1598" s="139" t="str">
        <x:v>Source Valid</x:v>
      </x:c>
      <x:c r="V1598" s="139" t="str">
        <x:v>High</x:v>
      </x:c>
      <x:c r="W1598" s="147" t="str">
        <x:v>Source wholesale and buying prices retained</x:v>
      </x:c>
      <x:c r="X1598" s="139" t="str">
        <x:v>Ready</x:v>
      </x:c>
      <x:c r="Y1598" s="144" t="b">
        <x:v>1</x:v>
      </x:c>
      <x:c r="Z1598" s="139" t="str">
        <x:v>WS RATES.pdf</x:v>
      </x:c>
      <x:c r="AA1598" s="139" t="n">
        <x:v>45</x:v>
      </x:c>
      <x:c r="AB1598" s="139" t="n">
        <x:v>14</x:v>
      </x:c>
      <x:c r="AC1598" s="139" t="str">
        <x:v>SCOTCH TAPE 2 INCH 190GZ</x:v>
      </x:c>
      <x:c r="AD1598" s="145" t="n">
        <x:v>350</x:v>
      </x:c>
      <x:c r="AE1598" s="147" t="str">
        <x:v>Merged across PDFs — Truncated-name completion</x:v>
      </x:c>
      <x:c r="AF1598" s="147" t="str">
        <x:v>Completed/updated from WS RATES.pdf</x:v>
      </x:c>
      <x:c r="AG1598" s="147" t="str">
        <x:v>Exact WS RATES.pdf category</x:v>
      </x:c>
      <x:c r="AH1598" s="139" t="str">
        <x:v>WS-RATES:45:14</x:v>
      </x:c>
      <x:c r="AI1598" s="146"/>
      <x:c r="AJ1598" s="146"/>
      <x:c r="AK1598" s="146"/>
      <x:c r="AL1598" s="146"/>
      <x:c r="AM1598" s="146"/>
      <x:c r="AN1598" s="147" t="str"/>
    </x:row>
    <x:row r="1599">
      <x:c r="A1599" s="139" t="str">
        <x:v>RS-001598</x:v>
      </x:c>
      <x:c r="B1599" s="147" t="str">
        <x:v>KCR CARBON PAPER</x:v>
      </x:c>
      <x:c r="C1599" s="139" t="str">
        <x:v>CHINA</x:v>
      </x:c>
      <x:c r="D1599" s="139" t="str">
        <x:v>Both</x:v>
      </x:c>
      <x:c r="E1599" s="147" t="str">
        <x:v>From initial classified workbook</x:v>
      </x:c>
      <x:c r="F1599" s="139" t="str">
        <x:v>Piece</x:v>
      </x:c>
      <x:c r="G1599" s="139"/>
      <x:c r="H1599" s="139" t="str">
        <x:v>Not stated</x:v>
      </x:c>
      <x:c r="I1599" s="139" t="str">
        <x:v>PKR</x:v>
      </x:c>
      <x:c r="J1599" s="140" t="n">
        <x:v>640</x:v>
      </x:c>
      <x:c r="K1599" s="140" t="n">
        <x:v>590</x:v>
      </x:c>
      <x:c r="L1599" s="140" t="n">
        <x:v>640</x:v>
      </x:c>
      <x:c r="M1599" s="140" t="n">
        <x:v>590</x:v>
      </x:c>
      <x:c r="N1599" s="141" t="n">
        <x:f>L1599-M1599</x:f>
        <x:v>50</x:v>
      </x:c>
      <x:c r="O1599" s="142" t="n">
        <x:f>IF(L1599&gt;0,N1599/L1599,"")</x:f>
        <x:v>0.078125</x:v>
      </x:c>
      <x:c r="P1599" s="142" t="n">
        <x:f>IF(M1599&gt;0,N1599/M1599,"")</x:f>
        <x:v>0.0847457627118644</x:v>
      </x:c>
      <x:c r="Q1599" s="141" t="n">
        <x:f>ROUND(L1599*(1+'Assumptions'!$B$7)/'Assumptions'!$B$9,0)*'Assumptions'!$B$9</x:f>
        <x:v>705</x:v>
      </x:c>
      <x:c r="R1599" s="141" t="n">
        <x:f>Q1599-M1599</x:f>
        <x:v>115</x:v>
      </x:c>
      <x:c r="S1599" s="143" t="n">
        <x:f>'Assumptions'!$B$8</x:f>
        <x:v>12</x:v>
      </x:c>
      <x:c r="T1599" s="141" t="n">
        <x:f>N1599*S1599</x:f>
        <x:v>600</x:v>
      </x:c>
      <x:c r="U1599" s="139" t="str">
        <x:v>Source Valid</x:v>
      </x:c>
      <x:c r="V1599" s="139" t="str">
        <x:v>High</x:v>
      </x:c>
      <x:c r="W1599" s="147" t="str">
        <x:v>Source wholesale and buying prices retained</x:v>
      </x:c>
      <x:c r="X1599" s="139" t="str">
        <x:v>Ready</x:v>
      </x:c>
      <x:c r="Y1599" s="144" t="b">
        <x:v>1</x:v>
      </x:c>
      <x:c r="Z1599" s="139" t="str">
        <x:v>WS RATES.pdf</x:v>
      </x:c>
      <x:c r="AA1599" s="139" t="n">
        <x:v>45</x:v>
      </x:c>
      <x:c r="AB1599" s="139" t="n">
        <x:v>15</x:v>
      </x:c>
      <x:c r="AC1599" s="139" t="str">
        <x:v>KCR CARBON PAPER</x:v>
      </x:c>
      <x:c r="AD1599" s="145" t="n">
        <x:v>640</x:v>
      </x:c>
      <x:c r="AE1599" s="147" t="str">
        <x:v>Merged across PDFs — Exact/source-linked match</x:v>
      </x:c>
      <x:c r="AF1599" s="147" t="str">
        <x:v>Exact WS RATES.pdf name</x:v>
      </x:c>
      <x:c r="AG1599" s="147" t="str">
        <x:v>Exact WS RATES.pdf category</x:v>
      </x:c>
      <x:c r="AH1599" s="139" t="str">
        <x:v>WS-RATES:45:15</x:v>
      </x:c>
      <x:c r="AI1599" s="146"/>
      <x:c r="AJ1599" s="146"/>
      <x:c r="AK1599" s="146"/>
      <x:c r="AL1599" s="146"/>
      <x:c r="AM1599" s="146"/>
      <x:c r="AN1599" s="147" t="str"/>
    </x:row>
    <x:row r="1600">
      <x:c r="A1600" s="139" t="str">
        <x:v>RS-001599</x:v>
      </x:c>
      <x:c r="B1600" s="147" t="str">
        <x:v>BIA GEL PEN ERASEABLE (6018)</x:v>
      </x:c>
      <x:c r="C1600" s="139" t="str">
        <x:v>GEL PEN</x:v>
      </x:c>
      <x:c r="D1600" s="139" t="str">
        <x:v>Both</x:v>
      </x:c>
      <x:c r="E1600" s="147" t="str">
        <x:v>From initial classified workbook</x:v>
      </x:c>
      <x:c r="F1600" s="139" t="str">
        <x:v>Piece</x:v>
      </x:c>
      <x:c r="G1600" s="139"/>
      <x:c r="H1600" s="139" t="str">
        <x:v>Not stated</x:v>
      </x:c>
      <x:c r="I1600" s="139" t="str">
        <x:v>PKR</x:v>
      </x:c>
      <x:c r="J1600" s="140" t="n">
        <x:v>660</x:v>
      </x:c>
      <x:c r="K1600" s="140" t="n">
        <x:v>550</x:v>
      </x:c>
      <x:c r="L1600" s="140" t="n">
        <x:v>660</x:v>
      </x:c>
      <x:c r="M1600" s="140" t="n">
        <x:v>550</x:v>
      </x:c>
      <x:c r="N1600" s="141" t="n">
        <x:f>L1600-M1600</x:f>
        <x:v>110</x:v>
      </x:c>
      <x:c r="O1600" s="142" t="n">
        <x:f>IF(L1600&gt;0,N1600/L1600,"")</x:f>
        <x:v>0.16666666666666666</x:v>
      </x:c>
      <x:c r="P1600" s="142" t="n">
        <x:f>IF(M1600&gt;0,N1600/M1600,"")</x:f>
        <x:v>0.2</x:v>
      </x:c>
      <x:c r="Q1600" s="141" t="n">
        <x:f>ROUND(L1600*(1+'Assumptions'!$B$7)/'Assumptions'!$B$9,0)*'Assumptions'!$B$9</x:f>
        <x:v>725</x:v>
      </x:c>
      <x:c r="R1600" s="141" t="n">
        <x:f>Q1600-M1600</x:f>
        <x:v>175</x:v>
      </x:c>
      <x:c r="S1600" s="143" t="n">
        <x:f>'Assumptions'!$B$8</x:f>
        <x:v>12</x:v>
      </x:c>
      <x:c r="T1600" s="141" t="n">
        <x:f>N1600*S1600</x:f>
        <x:v>1320</x:v>
      </x:c>
      <x:c r="U1600" s="139" t="str">
        <x:v>Source Valid</x:v>
      </x:c>
      <x:c r="V1600" s="139" t="str">
        <x:v>High</x:v>
      </x:c>
      <x:c r="W1600" s="147" t="str">
        <x:v>Source wholesale and buying prices retained</x:v>
      </x:c>
      <x:c r="X1600" s="139" t="str">
        <x:v>Ready</x:v>
      </x:c>
      <x:c r="Y1600" s="144" t="b">
        <x:v>1</x:v>
      </x:c>
      <x:c r="Z1600" s="139" t="str">
        <x:v>WS RATES.pdf</x:v>
      </x:c>
      <x:c r="AA1600" s="139" t="n">
        <x:v>45</x:v>
      </x:c>
      <x:c r="AB1600" s="139" t="n">
        <x:v>16</x:v>
      </x:c>
      <x:c r="AC1600" s="139" t="str">
        <x:v>BIA GEL PEN ERASEABLE (60</x:v>
      </x:c>
      <x:c r="AD1600" s="145" t="n">
        <x:v>660</x:v>
      </x:c>
      <x:c r="AE1600" s="147" t="str">
        <x:v>Merged across PDFs — Truncated-name completion</x:v>
      </x:c>
      <x:c r="AF1600" s="147" t="str">
        <x:v>Completed/updated from WS RATES.pdf</x:v>
      </x:c>
      <x:c r="AG1600" s="147" t="str">
        <x:v>Exact WS RATES.pdf category</x:v>
      </x:c>
      <x:c r="AH1600" s="139" t="str">
        <x:v>WS-RATES:45:16</x:v>
      </x:c>
      <x:c r="AI1600" s="146"/>
      <x:c r="AJ1600" s="146"/>
      <x:c r="AK1600" s="146"/>
      <x:c r="AL1600" s="146"/>
      <x:c r="AM1600" s="146"/>
      <x:c r="AN1600" s="147" t="str"/>
    </x:row>
    <x:row r="1601">
      <x:c r="A1601" s="139" t="str">
        <x:v>RS-001600</x:v>
      </x:c>
      <x:c r="B1601" s="147" t="str">
        <x:v>SCOTCH TAPE 2 INCH 90GZ SUPE</x:v>
      </x:c>
      <x:c r="C1601" s="139" t="str">
        <x:v>TAPE</x:v>
      </x:c>
      <x:c r="D1601" s="139" t="str">
        <x:v>Both</x:v>
      </x:c>
      <x:c r="E1601" s="147" t="str">
        <x:v>From initial classified workbook</x:v>
      </x:c>
      <x:c r="F1601" s="139" t="str">
        <x:v>Piece</x:v>
      </x:c>
      <x:c r="G1601" s="139"/>
      <x:c r="H1601" s="139" t="str">
        <x:v>Not stated</x:v>
      </x:c>
      <x:c r="I1601" s="139" t="str">
        <x:v>PKR</x:v>
      </x:c>
      <x:c r="J1601" s="140" t="n">
        <x:v>170</x:v>
      </x:c>
      <x:c r="K1601" s="140" t="n">
        <x:v>140</x:v>
      </x:c>
      <x:c r="L1601" s="140" t="n">
        <x:v>170</x:v>
      </x:c>
      <x:c r="M1601" s="140" t="n">
        <x:v>140</x:v>
      </x:c>
      <x:c r="N1601" s="141" t="n">
        <x:f>L1601-M1601</x:f>
        <x:v>30</x:v>
      </x:c>
      <x:c r="O1601" s="142" t="n">
        <x:f>IF(L1601&gt;0,N1601/L1601,"")</x:f>
        <x:v>0.17647058823529413</x:v>
      </x:c>
      <x:c r="P1601" s="142" t="n">
        <x:f>IF(M1601&gt;0,N1601/M1601,"")</x:f>
        <x:v>0.21428571428571427</x:v>
      </x:c>
      <x:c r="Q1601" s="141" t="n">
        <x:f>ROUND(L1601*(1+'Assumptions'!$B$7)/'Assumptions'!$B$9,0)*'Assumptions'!$B$9</x:f>
        <x:v>185</x:v>
      </x:c>
      <x:c r="R1601" s="141" t="n">
        <x:f>Q1601-M1601</x:f>
        <x:v>45</x:v>
      </x:c>
      <x:c r="S1601" s="143" t="n">
        <x:f>'Assumptions'!$B$8</x:f>
        <x:v>12</x:v>
      </x:c>
      <x:c r="T1601" s="141" t="n">
        <x:f>N1601*S1601</x:f>
        <x:v>360</x:v>
      </x:c>
      <x:c r="U1601" s="139" t="str">
        <x:v>Source Valid</x:v>
      </x:c>
      <x:c r="V1601" s="139" t="str">
        <x:v>High</x:v>
      </x:c>
      <x:c r="W1601" s="147" t="str">
        <x:v>Source wholesale and buying prices retained</x:v>
      </x:c>
      <x:c r="X1601" s="139" t="str">
        <x:v>Ready</x:v>
      </x:c>
      <x:c r="Y1601" s="144" t="b">
        <x:v>1</x:v>
      </x:c>
      <x:c r="Z1601" s="139" t="str">
        <x:v>WS RATES.pdf</x:v>
      </x:c>
      <x:c r="AA1601" s="139" t="n">
        <x:v>45</x:v>
      </x:c>
      <x:c r="AB1601" s="139" t="n">
        <x:v>17</x:v>
      </x:c>
      <x:c r="AC1601" s="139" t="str">
        <x:v>SCOTCH TAPE 2 INCH 90GZ</x:v>
      </x:c>
      <x:c r="AD1601" s="145" t="n">
        <x:v>170</x:v>
      </x:c>
      <x:c r="AE1601" s="147" t="str">
        <x:v>Merged across PDFs — Truncated-name completion</x:v>
      </x:c>
      <x:c r="AF1601" s="147" t="str">
        <x:v>Completed/updated from WS RATES.pdf</x:v>
      </x:c>
      <x:c r="AG1601" s="147" t="str">
        <x:v>Exact WS RATES.pdf category</x:v>
      </x:c>
      <x:c r="AH1601" s="139" t="str">
        <x:v>WS-RATES:45:17</x:v>
      </x:c>
      <x:c r="AI1601" s="146"/>
      <x:c r="AJ1601" s="146"/>
      <x:c r="AK1601" s="146"/>
      <x:c r="AL1601" s="146"/>
      <x:c r="AM1601" s="146"/>
      <x:c r="AN1601" s="147" t="str"/>
    </x:row>
    <x:row r="1602">
      <x:c r="A1602" s="139" t="str">
        <x:v>RS-001601</x:v>
      </x:c>
      <x:c r="B1602" s="147" t="str">
        <x:v>GEL PEN YOUMIE</x:v>
      </x:c>
      <x:c r="C1602" s="139" t="str">
        <x:v>GEL PEN</x:v>
      </x:c>
      <x:c r="D1602" s="139" t="str">
        <x:v>Both</x:v>
      </x:c>
      <x:c r="E1602" s="147" t="str">
        <x:v>From initial classified workbook</x:v>
      </x:c>
      <x:c r="F1602" s="139" t="str">
        <x:v>Piece</x:v>
      </x:c>
      <x:c r="G1602" s="139"/>
      <x:c r="H1602" s="139" t="str">
        <x:v>Not stated</x:v>
      </x:c>
      <x:c r="I1602" s="139" t="str">
        <x:v>PKR</x:v>
      </x:c>
      <x:c r="J1602" s="140" t="n">
        <x:v>480</x:v>
      </x:c>
      <x:c r="K1602" s="140" t="n">
        <x:v>420</x:v>
      </x:c>
      <x:c r="L1602" s="140" t="n">
        <x:v>480</x:v>
      </x:c>
      <x:c r="M1602" s="140" t="n">
        <x:v>420</x:v>
      </x:c>
      <x:c r="N1602" s="141" t="n">
        <x:f>L1602-M1602</x:f>
        <x:v>60</x:v>
      </x:c>
      <x:c r="O1602" s="142" t="n">
        <x:f>IF(L1602&gt;0,N1602/L1602,"")</x:f>
        <x:v>0.125</x:v>
      </x:c>
      <x:c r="P1602" s="142" t="n">
        <x:f>IF(M1602&gt;0,N1602/M1602,"")</x:f>
        <x:v>0.14285714285714285</x:v>
      </x:c>
      <x:c r="Q1602" s="141" t="n">
        <x:f>ROUND(L1602*(1+'Assumptions'!$B$7)/'Assumptions'!$B$9,0)*'Assumptions'!$B$9</x:f>
        <x:v>530</x:v>
      </x:c>
      <x:c r="R1602" s="141" t="n">
        <x:f>Q1602-M1602</x:f>
        <x:v>110</x:v>
      </x:c>
      <x:c r="S1602" s="143" t="n">
        <x:f>'Assumptions'!$B$8</x:f>
        <x:v>12</x:v>
      </x:c>
      <x:c r="T1602" s="141" t="n">
        <x:f>N1602*S1602</x:f>
        <x:v>720</x:v>
      </x:c>
      <x:c r="U1602" s="139" t="str">
        <x:v>Source Valid</x:v>
      </x:c>
      <x:c r="V1602" s="139" t="str">
        <x:v>High</x:v>
      </x:c>
      <x:c r="W1602" s="147" t="str">
        <x:v>Source wholesale and buying prices retained</x:v>
      </x:c>
      <x:c r="X1602" s="139" t="str">
        <x:v>Ready</x:v>
      </x:c>
      <x:c r="Y1602" s="144" t="b">
        <x:v>1</x:v>
      </x:c>
      <x:c r="Z1602" s="139" t="str">
        <x:v>WS RATES.pdf</x:v>
      </x:c>
      <x:c r="AA1602" s="139" t="n">
        <x:v>45</x:v>
      </x:c>
      <x:c r="AB1602" s="139" t="n">
        <x:v>18</x:v>
      </x:c>
      <x:c r="AC1602" s="139" t="str">
        <x:v>GEL PEN YOUMIE</x:v>
      </x:c>
      <x:c r="AD1602" s="145" t="n">
        <x:v>480</x:v>
      </x:c>
      <x:c r="AE1602" s="147" t="str">
        <x:v>Merged across PDFs — Exact/source-linked match</x:v>
      </x:c>
      <x:c r="AF1602" s="147" t="str">
        <x:v>Exact WS RATES.pdf name</x:v>
      </x:c>
      <x:c r="AG1602" s="147" t="str">
        <x:v>Exact WS RATES.pdf category</x:v>
      </x:c>
      <x:c r="AH1602" s="139" t="str">
        <x:v>WS-RATES:45:18</x:v>
      </x:c>
      <x:c r="AI1602" s="146"/>
      <x:c r="AJ1602" s="146"/>
      <x:c r="AK1602" s="146"/>
      <x:c r="AL1602" s="146"/>
      <x:c r="AM1602" s="146"/>
      <x:c r="AN1602" s="147" t="str"/>
    </x:row>
    <x:row r="1603">
      <x:c r="A1603" s="139" t="str">
        <x:v>RS-001602</x:v>
      </x:c>
      <x:c r="B1603" s="147" t="str">
        <x:v>POWER PLUS CELL AAA</x:v>
      </x:c>
      <x:c r="C1603" s="139" t="str">
        <x:v>CHINA</x:v>
      </x:c>
      <x:c r="D1603" s="139" t="str">
        <x:v>Both</x:v>
      </x:c>
      <x:c r="E1603" s="147" t="str">
        <x:v>From initial classified workbook</x:v>
      </x:c>
      <x:c r="F1603" s="139" t="str">
        <x:v>Piece</x:v>
      </x:c>
      <x:c r="G1603" s="139"/>
      <x:c r="H1603" s="139" t="str">
        <x:v>Not stated</x:v>
      </x:c>
      <x:c r="I1603" s="139" t="str">
        <x:v>PKR</x:v>
      </x:c>
      <x:c r="J1603" s="140" t="n">
        <x:v>540</x:v>
      </x:c>
      <x:c r="K1603" s="140" t="n">
        <x:v>515</x:v>
      </x:c>
      <x:c r="L1603" s="140" t="n">
        <x:v>540</x:v>
      </x:c>
      <x:c r="M1603" s="140" t="n">
        <x:v>515</x:v>
      </x:c>
      <x:c r="N1603" s="141" t="n">
        <x:f>L1603-M1603</x:f>
        <x:v>25</x:v>
      </x:c>
      <x:c r="O1603" s="142" t="n">
        <x:f>IF(L1603&gt;0,N1603/L1603,"")</x:f>
        <x:v>0.046296296296296294</x:v>
      </x:c>
      <x:c r="P1603" s="142" t="n">
        <x:f>IF(M1603&gt;0,N1603/M1603,"")</x:f>
        <x:v>0.04854368932038835</x:v>
      </x:c>
      <x:c r="Q1603" s="141" t="n">
        <x:f>ROUND(L1603*(1+'Assumptions'!$B$7)/'Assumptions'!$B$9,0)*'Assumptions'!$B$9</x:f>
        <x:v>595</x:v>
      </x:c>
      <x:c r="R1603" s="141" t="n">
        <x:f>Q1603-M1603</x:f>
        <x:v>80</x:v>
      </x:c>
      <x:c r="S1603" s="143" t="n">
        <x:f>'Assumptions'!$B$8</x:f>
        <x:v>12</x:v>
      </x:c>
      <x:c r="T1603" s="141" t="n">
        <x:f>N1603*S1603</x:f>
        <x:v>300</x:v>
      </x:c>
      <x:c r="U1603" s="139" t="str">
        <x:v>Source Valid</x:v>
      </x:c>
      <x:c r="V1603" s="139" t="str">
        <x:v>High</x:v>
      </x:c>
      <x:c r="W1603" s="147" t="str">
        <x:v>Source wholesale and buying prices retained</x:v>
      </x:c>
      <x:c r="X1603" s="139" t="str">
        <x:v>Ready</x:v>
      </x:c>
      <x:c r="Y1603" s="144" t="b">
        <x:v>1</x:v>
      </x:c>
      <x:c r="Z1603" s="139" t="str">
        <x:v>WS RATES.pdf</x:v>
      </x:c>
      <x:c r="AA1603" s="139" t="n">
        <x:v>45</x:v>
      </x:c>
      <x:c r="AB1603" s="139" t="n">
        <x:v>19</x:v>
      </x:c>
      <x:c r="AC1603" s="139" t="str">
        <x:v>POWER PLUS CELL AAA</x:v>
      </x:c>
      <x:c r="AD1603" s="145" t="n">
        <x:v>540</x:v>
      </x:c>
      <x:c r="AE1603" s="147" t="str">
        <x:v>Merged across PDFs — Exact/source-linked match</x:v>
      </x:c>
      <x:c r="AF1603" s="147" t="str">
        <x:v>Exact WS RATES.pdf name</x:v>
      </x:c>
      <x:c r="AG1603" s="147" t="str">
        <x:v>Exact WS RATES.pdf category</x:v>
      </x:c>
      <x:c r="AH1603" s="139" t="str">
        <x:v>WS-RATES:45:19</x:v>
      </x:c>
      <x:c r="AI1603" s="146"/>
      <x:c r="AJ1603" s="146"/>
      <x:c r="AK1603" s="146"/>
      <x:c r="AL1603" s="146"/>
      <x:c r="AM1603" s="146"/>
      <x:c r="AN1603" s="147" t="str"/>
    </x:row>
    <x:row r="1604">
      <x:c r="A1604" s="139" t="str">
        <x:v>RS-001603</x:v>
      </x:c>
      <x:c r="B1604" s="147" t="str">
        <x:v>POWER PLUS CELL AA</x:v>
      </x:c>
      <x:c r="C1604" s="139" t="str">
        <x:v>CHINA</x:v>
      </x:c>
      <x:c r="D1604" s="139" t="str">
        <x:v>Both</x:v>
      </x:c>
      <x:c r="E1604" s="147" t="str">
        <x:v>From initial classified workbook</x:v>
      </x:c>
      <x:c r="F1604" s="139" t="str">
        <x:v>Piece</x:v>
      </x:c>
      <x:c r="G1604" s="139"/>
      <x:c r="H1604" s="139" t="str">
        <x:v>Not stated</x:v>
      </x:c>
      <x:c r="I1604" s="139" t="str">
        <x:v>PKR</x:v>
      </x:c>
      <x:c r="J1604" s="140" t="n">
        <x:v>690</x:v>
      </x:c>
      <x:c r="K1604" s="140" t="n">
        <x:v>665</x:v>
      </x:c>
      <x:c r="L1604" s="140" t="n">
        <x:v>690</x:v>
      </x:c>
      <x:c r="M1604" s="140" t="n">
        <x:v>665</x:v>
      </x:c>
      <x:c r="N1604" s="141" t="n">
        <x:f>L1604-M1604</x:f>
        <x:v>25</x:v>
      </x:c>
      <x:c r="O1604" s="142" t="n">
        <x:f>IF(L1604&gt;0,N1604/L1604,"")</x:f>
        <x:v>0.036231884057971016</x:v>
      </x:c>
      <x:c r="P1604" s="142" t="n">
        <x:f>IF(M1604&gt;0,N1604/M1604,"")</x:f>
        <x:v>0.03759398496240601</x:v>
      </x:c>
      <x:c r="Q1604" s="141" t="n">
        <x:f>ROUND(L1604*(1+'Assumptions'!$B$7)/'Assumptions'!$B$9,0)*'Assumptions'!$B$9</x:f>
        <x:v>760</x:v>
      </x:c>
      <x:c r="R1604" s="141" t="n">
        <x:f>Q1604-M1604</x:f>
        <x:v>95</x:v>
      </x:c>
      <x:c r="S1604" s="143" t="n">
        <x:f>'Assumptions'!$B$8</x:f>
        <x:v>12</x:v>
      </x:c>
      <x:c r="T1604" s="141" t="n">
        <x:f>N1604*S1604</x:f>
        <x:v>300</x:v>
      </x:c>
      <x:c r="U1604" s="139" t="str">
        <x:v>Source Valid</x:v>
      </x:c>
      <x:c r="V1604" s="139" t="str">
        <x:v>High</x:v>
      </x:c>
      <x:c r="W1604" s="147" t="str">
        <x:v>Source wholesale and buying prices retained</x:v>
      </x:c>
      <x:c r="X1604" s="139" t="str">
        <x:v>Ready</x:v>
      </x:c>
      <x:c r="Y1604" s="144" t="b">
        <x:v>1</x:v>
      </x:c>
      <x:c r="Z1604" s="139" t="str">
        <x:v>WS RATES.pdf</x:v>
      </x:c>
      <x:c r="AA1604" s="139" t="n">
        <x:v>45</x:v>
      </x:c>
      <x:c r="AB1604" s="139" t="n">
        <x:v>20</x:v>
      </x:c>
      <x:c r="AC1604" s="139" t="str">
        <x:v>POWER PLUS CELL AA</x:v>
      </x:c>
      <x:c r="AD1604" s="145" t="n">
        <x:v>690</x:v>
      </x:c>
      <x:c r="AE1604" s="147" t="str">
        <x:v>Merged across PDFs — Exact/source-linked match</x:v>
      </x:c>
      <x:c r="AF1604" s="147" t="str">
        <x:v>Exact WS RATES.pdf name</x:v>
      </x:c>
      <x:c r="AG1604" s="147" t="str">
        <x:v>Exact WS RATES.pdf category</x:v>
      </x:c>
      <x:c r="AH1604" s="139" t="str">
        <x:v>WS-RATES:45:20</x:v>
      </x:c>
      <x:c r="AI1604" s="146"/>
      <x:c r="AJ1604" s="146"/>
      <x:c r="AK1604" s="146"/>
      <x:c r="AL1604" s="146"/>
      <x:c r="AM1604" s="146"/>
      <x:c r="AN1604" s="147" t="str"/>
    </x:row>
    <x:row r="1605">
      <x:c r="A1605" s="139" t="str">
        <x:v>RS-001604</x:v>
      </x:c>
      <x:c r="B1605" s="147" t="str">
        <x:v>SCOTCH TAPE 2 INCH 50GZ TICO</x:v>
      </x:c>
      <x:c r="C1605" s="139" t="str">
        <x:v>TAPE</x:v>
      </x:c>
      <x:c r="D1605" s="139" t="str">
        <x:v>Both</x:v>
      </x:c>
      <x:c r="E1605" s="147" t="str">
        <x:v>From initial classified workbook</x:v>
      </x:c>
      <x:c r="F1605" s="139" t="str">
        <x:v>Piece</x:v>
      </x:c>
      <x:c r="G1605" s="139"/>
      <x:c r="H1605" s="139" t="str">
        <x:v>Not stated</x:v>
      </x:c>
      <x:c r="I1605" s="139" t="str">
        <x:v>PKR</x:v>
      </x:c>
      <x:c r="J1605" s="140" t="n">
        <x:v>140</x:v>
      </x:c>
      <x:c r="K1605" s="140" t="n">
        <x:v>140</x:v>
      </x:c>
      <x:c r="L1605" s="140" t="n">
        <x:v>165</x:v>
      </x:c>
      <x:c r="M1605" s="140" t="n">
        <x:v>140</x:v>
      </x:c>
      <x:c r="N1605" s="141" t="n">
        <x:f>L1605-M1605</x:f>
        <x:v>25</x:v>
      </x:c>
      <x:c r="O1605" s="142" t="n">
        <x:f>IF(L1605&gt;0,N1605/L1605,"")</x:f>
        <x:v>0.15151515151515152</x:v>
      </x:c>
      <x:c r="P1605" s="142" t="n">
        <x:f>IF(M1605&gt;0,N1605/M1605,"")</x:f>
        <x:v>0.17857142857142858</x:v>
      </x:c>
      <x:c r="Q1605" s="141" t="n">
        <x:f>ROUND(L1605*(1+'Assumptions'!$B$7)/'Assumptions'!$B$9,0)*'Assumptions'!$B$9</x:f>
        <x:v>180</x:v>
      </x:c>
      <x:c r="R1605" s="141" t="n">
        <x:f>Q1605-M1605</x:f>
        <x:v>40</x:v>
      </x:c>
      <x:c r="S1605" s="143" t="n">
        <x:f>'Assumptions'!$B$8</x:f>
        <x:v>12</x:v>
      </x:c>
      <x:c r="T1605" s="141" t="n">
        <x:f>N1605*S1605</x:f>
        <x:v>300</x:v>
      </x:c>
      <x:c r="U1605" s="139" t="str">
        <x:v>Corrected Wholesale</x:v>
      </x:c>
      <x:c r="V1605" s="139" t="str">
        <x:v>Mock correction</x:v>
      </x:c>
      <x:c r="W1605" s="147" t="str">
        <x:v>Wholesale did not cover buying price; raised using category median margin</x:v>
      </x:c>
      <x:c r="X1605" s="139" t="str">
        <x:v>Ready with Mock Price</x:v>
      </x:c>
      <x:c r="Y1605" s="144" t="b">
        <x:v>1</x:v>
      </x:c>
      <x:c r="Z1605" s="139" t="str">
        <x:v>WS RATES.pdf</x:v>
      </x:c>
      <x:c r="AA1605" s="139" t="n">
        <x:v>45</x:v>
      </x:c>
      <x:c r="AB1605" s="139" t="n">
        <x:v>21</x:v>
      </x:c>
      <x:c r="AC1605" s="139" t="str">
        <x:v>SCOTCH TAPE 2 INCH 50GZ</x:v>
      </x:c>
      <x:c r="AD1605" s="145" t="n">
        <x:v>140</x:v>
      </x:c>
      <x:c r="AE1605" s="147" t="str">
        <x:v>Merged across PDFs — Truncated-name completion</x:v>
      </x:c>
      <x:c r="AF1605" s="147" t="str">
        <x:v>Completed/updated from WS RATES.pdf</x:v>
      </x:c>
      <x:c r="AG1605" s="147" t="str">
        <x:v>Exact WS RATES.pdf category</x:v>
      </x:c>
      <x:c r="AH1605" s="139" t="str">
        <x:v>WS-RATES:45:21</x:v>
      </x:c>
      <x:c r="AI1605" s="146"/>
      <x:c r="AJ1605" s="146"/>
      <x:c r="AK1605" s="146"/>
      <x:c r="AL1605" s="146"/>
      <x:c r="AM1605" s="146"/>
      <x:c r="AN1605" s="147" t="str">
        <x:v>Wholesale did not cover buying price; raised using category median margin</x:v>
      </x:c>
    </x:row>
    <x:row r="1606">
      <x:c r="A1606" s="139" t="str">
        <x:v>RS-001605</x:v>
      </x:c>
      <x:c r="B1606" s="147" t="str">
        <x:v>MAZDOOR HAZRI CARD</x:v>
      </x:c>
      <x:c r="C1606" s="139" t="str">
        <x:v>GATTA REGISTER</x:v>
      </x:c>
      <x:c r="D1606" s="139" t="str">
        <x:v>Both</x:v>
      </x:c>
      <x:c r="E1606" s="147" t="str">
        <x:v>From initial classified workbook</x:v>
      </x:c>
      <x:c r="F1606" s="139" t="str">
        <x:v>Piece</x:v>
      </x:c>
      <x:c r="G1606" s="139"/>
      <x:c r="H1606" s="139" t="str">
        <x:v>Not stated</x:v>
      </x:c>
      <x:c r="I1606" s="139" t="str">
        <x:v>PKR</x:v>
      </x:c>
      <x:c r="J1606" s="140" t="n">
        <x:v>350</x:v>
      </x:c>
      <x:c r="K1606" s="140" t="n">
        <x:v>330</x:v>
      </x:c>
      <x:c r="L1606" s="140" t="n">
        <x:v>350</x:v>
      </x:c>
      <x:c r="M1606" s="140" t="n">
        <x:v>330</x:v>
      </x:c>
      <x:c r="N1606" s="141" t="n">
        <x:f>L1606-M1606</x:f>
        <x:v>20</x:v>
      </x:c>
      <x:c r="O1606" s="142" t="n">
        <x:f>IF(L1606&gt;0,N1606/L1606,"")</x:f>
        <x:v>0.05714285714285714</x:v>
      </x:c>
      <x:c r="P1606" s="142" t="n">
        <x:f>IF(M1606&gt;0,N1606/M1606,"")</x:f>
        <x:v>0.06060606060606061</x:v>
      </x:c>
      <x:c r="Q1606" s="141" t="n">
        <x:f>ROUND(L1606*(1+'Assumptions'!$B$7)/'Assumptions'!$B$9,0)*'Assumptions'!$B$9</x:f>
        <x:v>385</x:v>
      </x:c>
      <x:c r="R1606" s="141" t="n">
        <x:f>Q1606-M1606</x:f>
        <x:v>55</x:v>
      </x:c>
      <x:c r="S1606" s="143" t="n">
        <x:f>'Assumptions'!$B$8</x:f>
        <x:v>12</x:v>
      </x:c>
      <x:c r="T1606" s="141" t="n">
        <x:f>N1606*S1606</x:f>
        <x:v>240</x:v>
      </x:c>
      <x:c r="U1606" s="139" t="str">
        <x:v>Source Valid</x:v>
      </x:c>
      <x:c r="V1606" s="139" t="str">
        <x:v>High</x:v>
      </x:c>
      <x:c r="W1606" s="147" t="str">
        <x:v>Source wholesale and buying prices retained</x:v>
      </x:c>
      <x:c r="X1606" s="139" t="str">
        <x:v>Ready</x:v>
      </x:c>
      <x:c r="Y1606" s="144" t="b">
        <x:v>1</x:v>
      </x:c>
      <x:c r="Z1606" s="139" t="str">
        <x:v>WS RATES.pdf</x:v>
      </x:c>
      <x:c r="AA1606" s="139" t="n">
        <x:v>45</x:v>
      </x:c>
      <x:c r="AB1606" s="139" t="n">
        <x:v>22</x:v>
      </x:c>
      <x:c r="AC1606" s="139" t="str">
        <x:v>MAZDOOR HAZRI CARD</x:v>
      </x:c>
      <x:c r="AD1606" s="145" t="n">
        <x:v>350</x:v>
      </x:c>
      <x:c r="AE1606" s="147" t="str">
        <x:v>Merged across PDFs — Exact/source-linked match</x:v>
      </x:c>
      <x:c r="AF1606" s="147" t="str">
        <x:v>Exact WS RATES.pdf name</x:v>
      </x:c>
      <x:c r="AG1606" s="147" t="str">
        <x:v>Exact WS RATES.pdf category</x:v>
      </x:c>
      <x:c r="AH1606" s="139" t="str">
        <x:v>WS-RATES:45:22</x:v>
      </x:c>
      <x:c r="AI1606" s="146"/>
      <x:c r="AJ1606" s="146"/>
      <x:c r="AK1606" s="146"/>
      <x:c r="AL1606" s="146"/>
      <x:c r="AM1606" s="146"/>
      <x:c r="AN1606" s="147" t="str"/>
    </x:row>
    <x:row r="1607">
      <x:c r="A1607" s="139" t="str">
        <x:v>RS-001606</x:v>
      </x:c>
      <x:c r="B1607" s="147" t="str">
        <x:v>SCOTCH TAPE 2 INCH 35GZ SUPE</x:v>
      </x:c>
      <x:c r="C1607" s="139" t="str">
        <x:v>TAPE</x:v>
      </x:c>
      <x:c r="D1607" s="139" t="str">
        <x:v>Both</x:v>
      </x:c>
      <x:c r="E1607" s="147" t="str">
        <x:v>From initial classified workbook</x:v>
      </x:c>
      <x:c r="F1607" s="139" t="str">
        <x:v>Piece</x:v>
      </x:c>
      <x:c r="G1607" s="139"/>
      <x:c r="H1607" s="139" t="str">
        <x:v>Not stated</x:v>
      </x:c>
      <x:c r="I1607" s="139" t="str">
        <x:v>PKR</x:v>
      </x:c>
      <x:c r="J1607" s="140" t="n">
        <x:v>85</x:v>
      </x:c>
      <x:c r="K1607" s="140" t="n">
        <x:v>75</x:v>
      </x:c>
      <x:c r="L1607" s="140" t="n">
        <x:v>85</x:v>
      </x:c>
      <x:c r="M1607" s="140" t="n">
        <x:v>75</x:v>
      </x:c>
      <x:c r="N1607" s="141" t="n">
        <x:f>L1607-M1607</x:f>
        <x:v>10</x:v>
      </x:c>
      <x:c r="O1607" s="142" t="n">
        <x:f>IF(L1607&gt;0,N1607/L1607,"")</x:f>
        <x:v>0.11764705882352941</x:v>
      </x:c>
      <x:c r="P1607" s="142" t="n">
        <x:f>IF(M1607&gt;0,N1607/M1607,"")</x:f>
        <x:v>0.13333333333333333</x:v>
      </x:c>
      <x:c r="Q1607" s="141" t="n">
        <x:f>ROUND(L1607*(1+'Assumptions'!$B$7)/'Assumptions'!$B$9,0)*'Assumptions'!$B$9</x:f>
        <x:v>95</x:v>
      </x:c>
      <x:c r="R1607" s="141" t="n">
        <x:f>Q1607-M1607</x:f>
        <x:v>20</x:v>
      </x:c>
      <x:c r="S1607" s="143" t="n">
        <x:f>'Assumptions'!$B$8</x:f>
        <x:v>12</x:v>
      </x:c>
      <x:c r="T1607" s="141" t="n">
        <x:f>N1607*S1607</x:f>
        <x:v>120</x:v>
      </x:c>
      <x:c r="U1607" s="139" t="str">
        <x:v>Source Valid</x:v>
      </x:c>
      <x:c r="V1607" s="139" t="str">
        <x:v>High</x:v>
      </x:c>
      <x:c r="W1607" s="147" t="str">
        <x:v>Source wholesale and buying prices retained</x:v>
      </x:c>
      <x:c r="X1607" s="139" t="str">
        <x:v>Ready</x:v>
      </x:c>
      <x:c r="Y1607" s="144" t="b">
        <x:v>1</x:v>
      </x:c>
      <x:c r="Z1607" s="139" t="str">
        <x:v>WS RATES.pdf</x:v>
      </x:c>
      <x:c r="AA1607" s="139" t="n">
        <x:v>45</x:v>
      </x:c>
      <x:c r="AB1607" s="139" t="n">
        <x:v>23</x:v>
      </x:c>
      <x:c r="AC1607" s="139" t="str">
        <x:v>SCOTCH TAPE 2 INCH 35GZ</x:v>
      </x:c>
      <x:c r="AD1607" s="145" t="n">
        <x:v>85</x:v>
      </x:c>
      <x:c r="AE1607" s="147" t="str">
        <x:v>Merged across PDFs — Truncated-name completion</x:v>
      </x:c>
      <x:c r="AF1607" s="147" t="str">
        <x:v>Completed/updated from WS RATES.pdf</x:v>
      </x:c>
      <x:c r="AG1607" s="147" t="str">
        <x:v>Exact WS RATES.pdf category</x:v>
      </x:c>
      <x:c r="AH1607" s="139" t="str">
        <x:v>WS-RATES:45:23</x:v>
      </x:c>
      <x:c r="AI1607" s="146"/>
      <x:c r="AJ1607" s="146"/>
      <x:c r="AK1607" s="146"/>
      <x:c r="AL1607" s="146"/>
      <x:c r="AM1607" s="146"/>
      <x:c r="AN1607" s="147" t="str"/>
    </x:row>
    <x:row r="1608">
      <x:c r="A1608" s="139" t="str">
        <x:v>RS-001607</x:v>
      </x:c>
      <x:c r="B1608" s="147" t="str">
        <x:v>CRYSTAL STICKY NOTE</x:v>
      </x:c>
      <x:c r="C1608" s="139" t="str">
        <x:v>STICKY NOTE</x:v>
      </x:c>
      <x:c r="D1608" s="139" t="str">
        <x:v>Both</x:v>
      </x:c>
      <x:c r="E1608" s="147" t="str">
        <x:v>From initial classified workbook</x:v>
      </x:c>
      <x:c r="F1608" s="139" t="str">
        <x:v>Piece</x:v>
      </x:c>
      <x:c r="G1608" s="139"/>
      <x:c r="H1608" s="139" t="str">
        <x:v>Not stated</x:v>
      </x:c>
      <x:c r="I1608" s="139" t="str">
        <x:v>PKR</x:v>
      </x:c>
      <x:c r="J1608" s="140" t="n">
        <x:v>90</x:v>
      </x:c>
      <x:c r="K1608" s="140" t="n">
        <x:v>78</x:v>
      </x:c>
      <x:c r="L1608" s="140" t="n">
        <x:v>90</x:v>
      </x:c>
      <x:c r="M1608" s="140" t="n">
        <x:v>78</x:v>
      </x:c>
      <x:c r="N1608" s="141" t="n">
        <x:f>L1608-M1608</x:f>
        <x:v>12</x:v>
      </x:c>
      <x:c r="O1608" s="142" t="n">
        <x:f>IF(L1608&gt;0,N1608/L1608,"")</x:f>
        <x:v>0.13333333333333333</x:v>
      </x:c>
      <x:c r="P1608" s="142" t="n">
        <x:f>IF(M1608&gt;0,N1608/M1608,"")</x:f>
        <x:v>0.15384615384615385</x:v>
      </x:c>
      <x:c r="Q1608" s="141" t="n">
        <x:f>ROUND(L1608*(1+'Assumptions'!$B$7)/'Assumptions'!$B$9,0)*'Assumptions'!$B$9</x:f>
        <x:v>100</x:v>
      </x:c>
      <x:c r="R1608" s="141" t="n">
        <x:f>Q1608-M1608</x:f>
        <x:v>22</x:v>
      </x:c>
      <x:c r="S1608" s="143" t="n">
        <x:f>'Assumptions'!$B$8</x:f>
        <x:v>12</x:v>
      </x:c>
      <x:c r="T1608" s="141" t="n">
        <x:f>N1608*S1608</x:f>
        <x:v>144</x:v>
      </x:c>
      <x:c r="U1608" s="139" t="str">
        <x:v>Source Valid</x:v>
      </x:c>
      <x:c r="V1608" s="139" t="str">
        <x:v>High</x:v>
      </x:c>
      <x:c r="W1608" s="147" t="str">
        <x:v>Source wholesale and buying prices retained</x:v>
      </x:c>
      <x:c r="X1608" s="139" t="str">
        <x:v>Ready</x:v>
      </x:c>
      <x:c r="Y1608" s="144" t="b">
        <x:v>1</x:v>
      </x:c>
      <x:c r="Z1608" s="139" t="str">
        <x:v>WS RATES.pdf</x:v>
      </x:c>
      <x:c r="AA1608" s="139" t="n">
        <x:v>45</x:v>
      </x:c>
      <x:c r="AB1608" s="139" t="n">
        <x:v>24</x:v>
      </x:c>
      <x:c r="AC1608" s="139" t="str">
        <x:v>CRYSTAL STICKY NOTE</x:v>
      </x:c>
      <x:c r="AD1608" s="145" t="n">
        <x:v>90</x:v>
      </x:c>
      <x:c r="AE1608" s="147" t="str">
        <x:v>Merged across PDFs — Exact/source-linked match</x:v>
      </x:c>
      <x:c r="AF1608" s="147" t="str">
        <x:v>Exact WS RATES.pdf name</x:v>
      </x:c>
      <x:c r="AG1608" s="147" t="str">
        <x:v>Exact WS RATES.pdf category</x:v>
      </x:c>
      <x:c r="AH1608" s="139" t="str">
        <x:v>WS-RATES:45:24</x:v>
      </x:c>
      <x:c r="AI1608" s="146"/>
      <x:c r="AJ1608" s="146"/>
      <x:c r="AK1608" s="146"/>
      <x:c r="AL1608" s="146"/>
      <x:c r="AM1608" s="146"/>
      <x:c r="AN1608" s="147" t="str"/>
    </x:row>
    <x:row r="1609">
      <x:c r="A1609" s="139" t="str">
        <x:v>RS-001608</x:v>
      </x:c>
      <x:c r="B1609" s="147" t="str">
        <x:v>SCOTCH TAPE 1 INCH 90 YD JET</x:v>
      </x:c>
      <x:c r="C1609" s="139" t="str">
        <x:v>TAPE</x:v>
      </x:c>
      <x:c r="D1609" s="139" t="str">
        <x:v>Both</x:v>
      </x:c>
      <x:c r="E1609" s="147" t="str">
        <x:v>From initial classified workbook</x:v>
      </x:c>
      <x:c r="F1609" s="139" t="str">
        <x:v>Piece</x:v>
      </x:c>
      <x:c r="G1609" s="139"/>
      <x:c r="H1609" s="139" t="str">
        <x:v>Not stated</x:v>
      </x:c>
      <x:c r="I1609" s="139" t="str">
        <x:v>PKR</x:v>
      </x:c>
      <x:c r="J1609" s="140" t="n">
        <x:v>110</x:v>
      </x:c>
      <x:c r="K1609" s="140" t="n">
        <x:v>82</x:v>
      </x:c>
      <x:c r="L1609" s="140" t="n">
        <x:v>110</x:v>
      </x:c>
      <x:c r="M1609" s="140" t="n">
        <x:v>82</x:v>
      </x:c>
      <x:c r="N1609" s="141" t="n">
        <x:f>L1609-M1609</x:f>
        <x:v>28</x:v>
      </x:c>
      <x:c r="O1609" s="142" t="n">
        <x:f>IF(L1609&gt;0,N1609/L1609,"")</x:f>
        <x:v>0.2545454545454545</x:v>
      </x:c>
      <x:c r="P1609" s="142" t="n">
        <x:f>IF(M1609&gt;0,N1609/M1609,"")</x:f>
        <x:v>0.34146341463414637</x:v>
      </x:c>
      <x:c r="Q1609" s="141" t="n">
        <x:f>ROUND(L1609*(1+'Assumptions'!$B$7)/'Assumptions'!$B$9,0)*'Assumptions'!$B$9</x:f>
        <x:v>120</x:v>
      </x:c>
      <x:c r="R1609" s="141" t="n">
        <x:f>Q1609-M1609</x:f>
        <x:v>38</x:v>
      </x:c>
      <x:c r="S1609" s="143" t="n">
        <x:f>'Assumptions'!$B$8</x:f>
        <x:v>12</x:v>
      </x:c>
      <x:c r="T1609" s="141" t="n">
        <x:f>N1609*S1609</x:f>
        <x:v>336</x:v>
      </x:c>
      <x:c r="U1609" s="139" t="str">
        <x:v>Source Valid</x:v>
      </x:c>
      <x:c r="V1609" s="139" t="str">
        <x:v>High</x:v>
      </x:c>
      <x:c r="W1609" s="147" t="str">
        <x:v>Source wholesale and buying prices retained</x:v>
      </x:c>
      <x:c r="X1609" s="139" t="str">
        <x:v>Ready</x:v>
      </x:c>
      <x:c r="Y1609" s="144" t="b">
        <x:v>1</x:v>
      </x:c>
      <x:c r="Z1609" s="139" t="str">
        <x:v>WS RATES.pdf</x:v>
      </x:c>
      <x:c r="AA1609" s="139" t="n">
        <x:v>45</x:v>
      </x:c>
      <x:c r="AB1609" s="139" t="n">
        <x:v>25</x:v>
      </x:c>
      <x:c r="AC1609" s="139" t="str">
        <x:v>SCOTCH TAPE 1 INCH 90 YD</x:v>
      </x:c>
      <x:c r="AD1609" s="145" t="n">
        <x:v>110</x:v>
      </x:c>
      <x:c r="AE1609" s="147" t="str">
        <x:v>Merged across PDFs — Truncated-name completion</x:v>
      </x:c>
      <x:c r="AF1609" s="147" t="str">
        <x:v>Completed/updated from WS RATES.pdf</x:v>
      </x:c>
      <x:c r="AG1609" s="147" t="str">
        <x:v>Exact WS RATES.pdf category</x:v>
      </x:c>
      <x:c r="AH1609" s="139" t="str">
        <x:v>WS-RATES:45:25</x:v>
      </x:c>
      <x:c r="AI1609" s="146"/>
      <x:c r="AJ1609" s="146"/>
      <x:c r="AK1609" s="146"/>
      <x:c r="AL1609" s="146"/>
      <x:c r="AM1609" s="146"/>
      <x:c r="AN1609" s="147" t="str"/>
    </x:row>
    <x:row r="1610">
      <x:c r="A1610" s="139" t="str">
        <x:v>RS-001609</x:v>
      </x:c>
      <x:c r="B1610" s="147" t="str">
        <x:v>COLOURING KIT 24PCS</x:v>
      </x:c>
      <x:c r="C1610" s="139" t="str">
        <x:v>COLORING KIT</x:v>
      </x:c>
      <x:c r="D1610" s="139" t="str">
        <x:v>Wholesale/Bulk</x:v>
      </x:c>
      <x:c r="E1610" s="147" t="str">
        <x:v>From initial classified workbook</x:v>
      </x:c>
      <x:c r="F1610" s="139" t="str">
        <x:v>Pack</x:v>
      </x:c>
      <x:c r="G1610" s="139" t="n">
        <x:v>24</x:v>
      </x:c>
      <x:c r="H1610" s="139" t="str">
        <x:v>Parsed from product name</x:v>
      </x:c>
      <x:c r="I1610" s="139" t="str">
        <x:v>PKR</x:v>
      </x:c>
      <x:c r="J1610" s="140" t="n">
        <x:v>220</x:v>
      </x:c>
      <x:c r="K1610" s="140" t="n">
        <x:v>195</x:v>
      </x:c>
      <x:c r="L1610" s="140" t="n">
        <x:v>220</x:v>
      </x:c>
      <x:c r="M1610" s="140" t="n">
        <x:v>195</x:v>
      </x:c>
      <x:c r="N1610" s="141" t="n">
        <x:f>L1610-M1610</x:f>
        <x:v>25</x:v>
      </x:c>
      <x:c r="O1610" s="142" t="n">
        <x:f>IF(L1610&gt;0,N1610/L1610,"")</x:f>
        <x:v>0.11363636363636363</x:v>
      </x:c>
      <x:c r="P1610" s="142" t="n">
        <x:f>IF(M1610&gt;0,N1610/M1610,"")</x:f>
        <x:v>0.1282051282051282</x:v>
      </x:c>
      <x:c r="Q1610" s="141" t="n">
        <x:f>ROUND(L1610*(1+'Assumptions'!$B$7)/'Assumptions'!$B$9,0)*'Assumptions'!$B$9</x:f>
        <x:v>240</x:v>
      </x:c>
      <x:c r="R1610" s="141" t="n">
        <x:f>Q1610-M1610</x:f>
        <x:v>45</x:v>
      </x:c>
      <x:c r="S1610" s="143" t="n">
        <x:f>'Assumptions'!$B$8</x:f>
        <x:v>12</x:v>
      </x:c>
      <x:c r="T1610" s="141" t="n">
        <x:f>N1610*S1610</x:f>
        <x:v>300</x:v>
      </x:c>
      <x:c r="U1610" s="139" t="str">
        <x:v>Source Valid</x:v>
      </x:c>
      <x:c r="V1610" s="139" t="str">
        <x:v>High</x:v>
      </x:c>
      <x:c r="W1610" s="147" t="str">
        <x:v>Source wholesale and buying prices retained</x:v>
      </x:c>
      <x:c r="X1610" s="139" t="str">
        <x:v>Ready</x:v>
      </x:c>
      <x:c r="Y1610" s="144" t="b">
        <x:v>1</x:v>
      </x:c>
      <x:c r="Z1610" s="139" t="str">
        <x:v>WS RATES.pdf</x:v>
      </x:c>
      <x:c r="AA1610" s="139" t="n">
        <x:v>45</x:v>
      </x:c>
      <x:c r="AB1610" s="139" t="n">
        <x:v>26</x:v>
      </x:c>
      <x:c r="AC1610" s="139" t="str">
        <x:v>COLOURING KIT 24PCS</x:v>
      </x:c>
      <x:c r="AD1610" s="145" t="n">
        <x:v>220</x:v>
      </x:c>
      <x:c r="AE1610" s="147" t="str">
        <x:v>Merged across PDFs — Exact/source-linked match</x:v>
      </x:c>
      <x:c r="AF1610" s="147" t="str">
        <x:v>Exact WS RATES.pdf name</x:v>
      </x:c>
      <x:c r="AG1610" s="147" t="str">
        <x:v>Exact WS RATES.pdf category</x:v>
      </x:c>
      <x:c r="AH1610" s="139" t="str">
        <x:v>WS-RATES:45:26</x:v>
      </x:c>
      <x:c r="AI1610" s="146"/>
      <x:c r="AJ1610" s="146"/>
      <x:c r="AK1610" s="146"/>
      <x:c r="AL1610" s="146"/>
      <x:c r="AM1610" s="146"/>
      <x:c r="AN1610" s="147" t="str"/>
    </x:row>
    <x:row r="1611">
      <x:c r="A1611" s="139" t="str">
        <x:v>RS-001610</x:v>
      </x:c>
      <x:c r="B1611" s="147" t="str">
        <x:v>SCOTCH TAPE 1 INCH 60 YD JET</x:v>
      </x:c>
      <x:c r="C1611" s="139" t="str">
        <x:v>TAPE</x:v>
      </x:c>
      <x:c r="D1611" s="139" t="str">
        <x:v>Both</x:v>
      </x:c>
      <x:c r="E1611" s="147" t="str">
        <x:v>From initial classified workbook</x:v>
      </x:c>
      <x:c r="F1611" s="139" t="str">
        <x:v>Piece</x:v>
      </x:c>
      <x:c r="G1611" s="139"/>
      <x:c r="H1611" s="139" t="str">
        <x:v>Not stated</x:v>
      </x:c>
      <x:c r="I1611" s="139" t="str">
        <x:v>PKR</x:v>
      </x:c>
      <x:c r="J1611" s="140" t="n">
        <x:v>80</x:v>
      </x:c>
      <x:c r="K1611" s="140" t="n">
        <x:v>67</x:v>
      </x:c>
      <x:c r="L1611" s="140" t="n">
        <x:v>80</x:v>
      </x:c>
      <x:c r="M1611" s="140" t="n">
        <x:v>67</x:v>
      </x:c>
      <x:c r="N1611" s="141" t="n">
        <x:f>L1611-M1611</x:f>
        <x:v>13</x:v>
      </x:c>
      <x:c r="O1611" s="142" t="n">
        <x:f>IF(L1611&gt;0,N1611/L1611,"")</x:f>
        <x:v>0.1625</x:v>
      </x:c>
      <x:c r="P1611" s="142" t="n">
        <x:f>IF(M1611&gt;0,N1611/M1611,"")</x:f>
        <x:v>0.19402985074626866</x:v>
      </x:c>
      <x:c r="Q1611" s="141" t="n">
        <x:f>ROUND(L1611*(1+'Assumptions'!$B$7)/'Assumptions'!$B$9,0)*'Assumptions'!$B$9</x:f>
        <x:v>90</x:v>
      </x:c>
      <x:c r="R1611" s="141" t="n">
        <x:f>Q1611-M1611</x:f>
        <x:v>23</x:v>
      </x:c>
      <x:c r="S1611" s="143" t="n">
        <x:f>'Assumptions'!$B$8</x:f>
        <x:v>12</x:v>
      </x:c>
      <x:c r="T1611" s="141" t="n">
        <x:f>N1611*S1611</x:f>
        <x:v>156</x:v>
      </x:c>
      <x:c r="U1611" s="139" t="str">
        <x:v>Source Valid</x:v>
      </x:c>
      <x:c r="V1611" s="139" t="str">
        <x:v>High</x:v>
      </x:c>
      <x:c r="W1611" s="147" t="str">
        <x:v>Source wholesale and buying prices retained</x:v>
      </x:c>
      <x:c r="X1611" s="139" t="str">
        <x:v>Ready</x:v>
      </x:c>
      <x:c r="Y1611" s="144" t="b">
        <x:v>1</x:v>
      </x:c>
      <x:c r="Z1611" s="139" t="str">
        <x:v>WS RATES.pdf</x:v>
      </x:c>
      <x:c r="AA1611" s="139" t="n">
        <x:v>45</x:v>
      </x:c>
      <x:c r="AB1611" s="139" t="n">
        <x:v>27</x:v>
      </x:c>
      <x:c r="AC1611" s="139" t="str">
        <x:v>SCOTCH TAPE 1 INCH 60 YD</x:v>
      </x:c>
      <x:c r="AD1611" s="145" t="n">
        <x:v>80</x:v>
      </x:c>
      <x:c r="AE1611" s="147" t="str">
        <x:v>Merged across PDFs — Truncated-name completion</x:v>
      </x:c>
      <x:c r="AF1611" s="147" t="str">
        <x:v>Completed/updated from WS RATES.pdf</x:v>
      </x:c>
      <x:c r="AG1611" s="147" t="str">
        <x:v>Exact WS RATES.pdf category</x:v>
      </x:c>
      <x:c r="AH1611" s="139" t="str">
        <x:v>WS-RATES:45:27</x:v>
      </x:c>
      <x:c r="AI1611" s="146"/>
      <x:c r="AJ1611" s="146"/>
      <x:c r="AK1611" s="146"/>
      <x:c r="AL1611" s="146"/>
      <x:c r="AM1611" s="146"/>
      <x:c r="AN1611" s="147" t="str"/>
    </x:row>
    <x:row r="1612">
      <x:c r="A1612" s="139" t="str">
        <x:v>RS-001611</x:v>
      </x:c>
      <x:c r="B1612" s="147" t="str">
        <x:v>SCOTCH TAPE 1 INCH (S)</x:v>
      </x:c>
      <x:c r="C1612" s="139" t="str">
        <x:v>TAPE</x:v>
      </x:c>
      <x:c r="D1612" s="139" t="str">
        <x:v>Both</x:v>
      </x:c>
      <x:c r="E1612" s="147" t="str">
        <x:v>From initial classified workbook</x:v>
      </x:c>
      <x:c r="F1612" s="139" t="str">
        <x:v>Piece</x:v>
      </x:c>
      <x:c r="G1612" s="139"/>
      <x:c r="H1612" s="139" t="str">
        <x:v>Not stated</x:v>
      </x:c>
      <x:c r="I1612" s="139" t="str">
        <x:v>PKR</x:v>
      </x:c>
      <x:c r="J1612" s="140" t="n">
        <x:v>45</x:v>
      </x:c>
      <x:c r="K1612" s="140" t="n">
        <x:v>37</x:v>
      </x:c>
      <x:c r="L1612" s="140" t="n">
        <x:v>45</x:v>
      </x:c>
      <x:c r="M1612" s="140" t="n">
        <x:v>37</x:v>
      </x:c>
      <x:c r="N1612" s="141" t="n">
        <x:f>L1612-M1612</x:f>
        <x:v>8</x:v>
      </x:c>
      <x:c r="O1612" s="142" t="n">
        <x:f>IF(L1612&gt;0,N1612/L1612,"")</x:f>
        <x:v>0.17777777777777778</x:v>
      </x:c>
      <x:c r="P1612" s="142" t="n">
        <x:f>IF(M1612&gt;0,N1612/M1612,"")</x:f>
        <x:v>0.21621621621621623</x:v>
      </x:c>
      <x:c r="Q1612" s="141" t="n">
        <x:f>ROUND(L1612*(1+'Assumptions'!$B$7)/'Assumptions'!$B$9,0)*'Assumptions'!$B$9</x:f>
        <x:v>50</x:v>
      </x:c>
      <x:c r="R1612" s="141" t="n">
        <x:f>Q1612-M1612</x:f>
        <x:v>13</x:v>
      </x:c>
      <x:c r="S1612" s="143" t="n">
        <x:f>'Assumptions'!$B$8</x:f>
        <x:v>12</x:v>
      </x:c>
      <x:c r="T1612" s="141" t="n">
        <x:f>N1612*S1612</x:f>
        <x:v>96</x:v>
      </x:c>
      <x:c r="U1612" s="139" t="str">
        <x:v>Source Valid</x:v>
      </x:c>
      <x:c r="V1612" s="139" t="str">
        <x:v>High</x:v>
      </x:c>
      <x:c r="W1612" s="147" t="str">
        <x:v>Source wholesale and buying prices retained</x:v>
      </x:c>
      <x:c r="X1612" s="139" t="str">
        <x:v>Ready</x:v>
      </x:c>
      <x:c r="Y1612" s="144" t="b">
        <x:v>1</x:v>
      </x:c>
      <x:c r="Z1612" s="139" t="str">
        <x:v>WS RATES.pdf</x:v>
      </x:c>
      <x:c r="AA1612" s="139" t="n">
        <x:v>45</x:v>
      </x:c>
      <x:c r="AB1612" s="139" t="n">
        <x:v>28</x:v>
      </x:c>
      <x:c r="AC1612" s="139" t="str">
        <x:v>SCOTCH TAPE 1 INCH (S)</x:v>
      </x:c>
      <x:c r="AD1612" s="145" t="n">
        <x:v>45</x:v>
      </x:c>
      <x:c r="AE1612" s="147" t="str">
        <x:v>Merged across PDFs — Exact/source-linked match</x:v>
      </x:c>
      <x:c r="AF1612" s="147" t="str">
        <x:v>Exact WS RATES.pdf name</x:v>
      </x:c>
      <x:c r="AG1612" s="147" t="str">
        <x:v>Exact WS RATES.pdf category</x:v>
      </x:c>
      <x:c r="AH1612" s="139" t="str">
        <x:v>WS-RATES:45:28</x:v>
      </x:c>
      <x:c r="AI1612" s="146"/>
      <x:c r="AJ1612" s="146"/>
      <x:c r="AK1612" s="146"/>
      <x:c r="AL1612" s="146"/>
      <x:c r="AM1612" s="146"/>
      <x:c r="AN1612" s="147" t="str"/>
    </x:row>
    <x:row r="1613">
      <x:c r="A1613" s="139" t="str">
        <x:v>RS-001612</x:v>
      </x:c>
      <x:c r="B1613" s="147" t="str">
        <x:v>SCOTCH TAPE 50</x:v>
      </x:c>
      <x:c r="C1613" s="139" t="str">
        <x:v>TAPE</x:v>
      </x:c>
      <x:c r="D1613" s="139" t="str">
        <x:v>Both</x:v>
      </x:c>
      <x:c r="E1613" s="147" t="str">
        <x:v>From initial classified workbook</x:v>
      </x:c>
      <x:c r="F1613" s="139" t="str">
        <x:v>Piece</x:v>
      </x:c>
      <x:c r="G1613" s="139"/>
      <x:c r="H1613" s="139" t="str">
        <x:v>Not stated</x:v>
      </x:c>
      <x:c r="I1613" s="139" t="str">
        <x:v>PKR</x:v>
      </x:c>
      <x:c r="J1613" s="140" t="n">
        <x:v>400</x:v>
      </x:c>
      <x:c r="K1613" s="140" t="n">
        <x:v>380</x:v>
      </x:c>
      <x:c r="L1613" s="140" t="n">
        <x:v>400</x:v>
      </x:c>
      <x:c r="M1613" s="140" t="n">
        <x:v>380</x:v>
      </x:c>
      <x:c r="N1613" s="141" t="n">
        <x:f>L1613-M1613</x:f>
        <x:v>20</x:v>
      </x:c>
      <x:c r="O1613" s="142" t="n">
        <x:f>IF(L1613&gt;0,N1613/L1613,"")</x:f>
        <x:v>0.05</x:v>
      </x:c>
      <x:c r="P1613" s="142" t="n">
        <x:f>IF(M1613&gt;0,N1613/M1613,"")</x:f>
        <x:v>0.05263157894736842</x:v>
      </x:c>
      <x:c r="Q1613" s="141" t="n">
        <x:f>ROUND(L1613*(1+'Assumptions'!$B$7)/'Assumptions'!$B$9,0)*'Assumptions'!$B$9</x:f>
        <x:v>440</x:v>
      </x:c>
      <x:c r="R1613" s="141" t="n">
        <x:f>Q1613-M1613</x:f>
        <x:v>60</x:v>
      </x:c>
      <x:c r="S1613" s="143" t="n">
        <x:f>'Assumptions'!$B$8</x:f>
        <x:v>12</x:v>
      </x:c>
      <x:c r="T1613" s="141" t="n">
        <x:f>N1613*S1613</x:f>
        <x:v>240</x:v>
      </x:c>
      <x:c r="U1613" s="139" t="str">
        <x:v>Source Valid</x:v>
      </x:c>
      <x:c r="V1613" s="139" t="str">
        <x:v>High</x:v>
      </x:c>
      <x:c r="W1613" s="147" t="str">
        <x:v>Source wholesale and buying prices retained</x:v>
      </x:c>
      <x:c r="X1613" s="139" t="str">
        <x:v>Ready</x:v>
      </x:c>
      <x:c r="Y1613" s="144" t="b">
        <x:v>1</x:v>
      </x:c>
      <x:c r="Z1613" s="139" t="str">
        <x:v>WS RATES.pdf</x:v>
      </x:c>
      <x:c r="AA1613" s="139" t="n">
        <x:v>45</x:v>
      </x:c>
      <x:c r="AB1613" s="139" t="n">
        <x:v>29</x:v>
      </x:c>
      <x:c r="AC1613" s="139" t="str">
        <x:v>SCOTCH TAPE 50</x:v>
      </x:c>
      <x:c r="AD1613" s="145" t="n">
        <x:v>400</x:v>
      </x:c>
      <x:c r="AE1613" s="147" t="str">
        <x:v>Merged across PDFs — Exact/source-linked match</x:v>
      </x:c>
      <x:c r="AF1613" s="147" t="str">
        <x:v>Exact WS RATES.pdf name</x:v>
      </x:c>
      <x:c r="AG1613" s="147" t="str">
        <x:v>Exact WS RATES.pdf category</x:v>
      </x:c>
      <x:c r="AH1613" s="139" t="str">
        <x:v>WS-RATES:45:29</x:v>
      </x:c>
      <x:c r="AI1613" s="146"/>
      <x:c r="AJ1613" s="146"/>
      <x:c r="AK1613" s="146"/>
      <x:c r="AL1613" s="146"/>
      <x:c r="AM1613" s="146"/>
      <x:c r="AN1613" s="147" t="str"/>
    </x:row>
    <x:row r="1614">
      <x:c r="A1614" s="139" t="str">
        <x:v>RS-001613</x:v>
      </x:c>
      <x:c r="B1614" s="147" t="str">
        <x:v>ANDA WATER COLOUR L 8020</x:v>
      </x:c>
      <x:c r="C1614" s="139" t="str">
        <x:v>WATER COLORS</x:v>
      </x:c>
      <x:c r="D1614" s="139" t="str">
        <x:v>Both</x:v>
      </x:c>
      <x:c r="E1614" s="147" t="str">
        <x:v>General mock classification</x:v>
      </x:c>
      <x:c r="F1614" s="139" t="str">
        <x:v>Piece</x:v>
      </x:c>
      <x:c r="G1614" s="139"/>
      <x:c r="H1614" s="139" t="str">
        <x:v>Not stated</x:v>
      </x:c>
      <x:c r="I1614" s="139" t="str">
        <x:v>PKR</x:v>
      </x:c>
      <x:c r="J1614" s="140" t="n">
        <x:v>170</x:v>
      </x:c>
      <x:c r="K1614" s="140" t="n">
        <x:v>145</x:v>
      </x:c>
      <x:c r="L1614" s="140" t="n">
        <x:v>170</x:v>
      </x:c>
      <x:c r="M1614" s="140" t="n">
        <x:v>145</x:v>
      </x:c>
      <x:c r="N1614" s="141" t="n">
        <x:f>L1614-M1614</x:f>
        <x:v>25</x:v>
      </x:c>
      <x:c r="O1614" s="142" t="n">
        <x:f>IF(L1614&gt;0,N1614/L1614,"")</x:f>
        <x:v>0.14705882352941177</x:v>
      </x:c>
      <x:c r="P1614" s="142" t="n">
        <x:f>IF(M1614&gt;0,N1614/M1614,"")</x:f>
        <x:v>0.1724137931034483</x:v>
      </x:c>
      <x:c r="Q1614" s="141" t="n">
        <x:f>ROUND(L1614*(1+'Assumptions'!$B$7)/'Assumptions'!$B$9,0)*'Assumptions'!$B$9</x:f>
        <x:v>185</x:v>
      </x:c>
      <x:c r="R1614" s="141" t="n">
        <x:f>Q1614-M1614</x:f>
        <x:v>40</x:v>
      </x:c>
      <x:c r="S1614" s="143" t="n">
        <x:f>'Assumptions'!$B$8</x:f>
        <x:v>12</x:v>
      </x:c>
      <x:c r="T1614" s="141" t="n">
        <x:f>N1614*S1614</x:f>
        <x:v>300</x:v>
      </x:c>
      <x:c r="U1614" s="139" t="str">
        <x:v>Source Valid</x:v>
      </x:c>
      <x:c r="V1614" s="139" t="str">
        <x:v>High</x:v>
      </x:c>
      <x:c r="W1614" s="147" t="str">
        <x:v>Source wholesale and buying prices retained</x:v>
      </x:c>
      <x:c r="X1614" s="139" t="str">
        <x:v>Ready</x:v>
      </x:c>
      <x:c r="Y1614" s="144" t="b">
        <x:v>1</x:v>
      </x:c>
      <x:c r="Z1614" s="139" t="str">
        <x:v>WS RATES.pdf</x:v>
      </x:c>
      <x:c r="AA1614" s="139" t="n">
        <x:v>45</x:v>
      </x:c>
      <x:c r="AB1614" s="139" t="n">
        <x:v>30</x:v>
      </x:c>
      <x:c r="AC1614" s="139"/>
      <x:c r="AD1614" s="145"/>
      <x:c r="AE1614" s="147" t="str">
        <x:v>New in complete PDF</x:v>
      </x:c>
      <x:c r="AF1614" s="147" t="str">
        <x:v>Exact WS RATES.pdf name</x:v>
      </x:c>
      <x:c r="AG1614" s="147" t="str">
        <x:v>Exact WS RATES.pdf category</x:v>
      </x:c>
      <x:c r="AH1614" s="139" t="str">
        <x:v>WS-RATES:45:30</x:v>
      </x:c>
      <x:c r="AI1614" s="146"/>
      <x:c r="AJ1614" s="146"/>
      <x:c r="AK1614" s="146"/>
      <x:c r="AL1614" s="146"/>
      <x:c r="AM1614" s="146"/>
      <x:c r="AN1614" s="147" t="str"/>
    </x:row>
    <x:row r="1615">
      <x:c r="A1615" s="139" t="str">
        <x:v>RS-001614</x:v>
      </x:c>
      <x:c r="B1615" s="147" t="str">
        <x:v>SCOTCH TAPE 30</x:v>
      </x:c>
      <x:c r="C1615" s="139" t="str">
        <x:v>TAPE</x:v>
      </x:c>
      <x:c r="D1615" s="139" t="str">
        <x:v>Both</x:v>
      </x:c>
      <x:c r="E1615" s="147" t="str">
        <x:v>From initial classified workbook</x:v>
      </x:c>
      <x:c r="F1615" s="139" t="str">
        <x:v>Piece</x:v>
      </x:c>
      <x:c r="G1615" s="139"/>
      <x:c r="H1615" s="139" t="str">
        <x:v>Not stated</x:v>
      </x:c>
      <x:c r="I1615" s="139" t="str">
        <x:v>PKR</x:v>
      </x:c>
      <x:c r="J1615" s="140" t="n">
        <x:v>210</x:v>
      </x:c>
      <x:c r="K1615" s="140" t="n">
        <x:v>190</x:v>
      </x:c>
      <x:c r="L1615" s="140" t="n">
        <x:v>210</x:v>
      </x:c>
      <x:c r="M1615" s="140" t="n">
        <x:v>190</x:v>
      </x:c>
      <x:c r="N1615" s="141" t="n">
        <x:f>L1615-M1615</x:f>
        <x:v>20</x:v>
      </x:c>
      <x:c r="O1615" s="142" t="n">
        <x:f>IF(L1615&gt;0,N1615/L1615,"")</x:f>
        <x:v>0.09523809523809523</x:v>
      </x:c>
      <x:c r="P1615" s="142" t="n">
        <x:f>IF(M1615&gt;0,N1615/M1615,"")</x:f>
        <x:v>0.10526315789473684</x:v>
      </x:c>
      <x:c r="Q1615" s="141" t="n">
        <x:f>ROUND(L1615*(1+'Assumptions'!$B$7)/'Assumptions'!$B$9,0)*'Assumptions'!$B$9</x:f>
        <x:v>230</x:v>
      </x:c>
      <x:c r="R1615" s="141" t="n">
        <x:f>Q1615-M1615</x:f>
        <x:v>40</x:v>
      </x:c>
      <x:c r="S1615" s="143" t="n">
        <x:f>'Assumptions'!$B$8</x:f>
        <x:v>12</x:v>
      </x:c>
      <x:c r="T1615" s="141" t="n">
        <x:f>N1615*S1615</x:f>
        <x:v>240</x:v>
      </x:c>
      <x:c r="U1615" s="139" t="str">
        <x:v>Source Valid</x:v>
      </x:c>
      <x:c r="V1615" s="139" t="str">
        <x:v>High</x:v>
      </x:c>
      <x:c r="W1615" s="147" t="str">
        <x:v>Source wholesale and buying prices retained</x:v>
      </x:c>
      <x:c r="X1615" s="139" t="str">
        <x:v>Ready</x:v>
      </x:c>
      <x:c r="Y1615" s="144" t="b">
        <x:v>1</x:v>
      </x:c>
      <x:c r="Z1615" s="139" t="str">
        <x:v>WS RATES.pdf</x:v>
      </x:c>
      <x:c r="AA1615" s="139" t="n">
        <x:v>45</x:v>
      </x:c>
      <x:c r="AB1615" s="139" t="n">
        <x:v>31</x:v>
      </x:c>
      <x:c r="AC1615" s="139" t="str">
        <x:v>SCOTCH TAPE 30</x:v>
      </x:c>
      <x:c r="AD1615" s="145" t="n">
        <x:v>210</x:v>
      </x:c>
      <x:c r="AE1615" s="147" t="str">
        <x:v>Merged across PDFs — Exact/source-linked match</x:v>
      </x:c>
      <x:c r="AF1615" s="147" t="str">
        <x:v>Exact WS RATES.pdf name</x:v>
      </x:c>
      <x:c r="AG1615" s="147" t="str">
        <x:v>Exact WS RATES.pdf category</x:v>
      </x:c>
      <x:c r="AH1615" s="139" t="str">
        <x:v>WS-RATES:45:31</x:v>
      </x:c>
      <x:c r="AI1615" s="146"/>
      <x:c r="AJ1615" s="146"/>
      <x:c r="AK1615" s="146"/>
      <x:c r="AL1615" s="146"/>
      <x:c r="AM1615" s="146"/>
      <x:c r="AN1615" s="147" t="str"/>
    </x:row>
    <x:row r="1616">
      <x:c r="A1616" s="139" t="str">
        <x:v>RS-001615</x:v>
      </x:c>
      <x:c r="B1616" s="147" t="str">
        <x:v>ANDA WATER COLOUR M 8028/80</x:v>
      </x:c>
      <x:c r="C1616" s="139" t="str">
        <x:v>WATER COLORS</x:v>
      </x:c>
      <x:c r="D1616" s="139" t="str">
        <x:v>Both</x:v>
      </x:c>
      <x:c r="E1616" s="147" t="str">
        <x:v>From initial classified workbook</x:v>
      </x:c>
      <x:c r="F1616" s="139" t="str">
        <x:v>Piece</x:v>
      </x:c>
      <x:c r="G1616" s="139"/>
      <x:c r="H1616" s="139" t="str">
        <x:v>Not stated</x:v>
      </x:c>
      <x:c r="I1616" s="139" t="str">
        <x:v>PKR</x:v>
      </x:c>
      <x:c r="J1616" s="140" t="n">
        <x:v>115</x:v>
      </x:c>
      <x:c r="K1616" s="140" t="n">
        <x:v>100</x:v>
      </x:c>
      <x:c r="L1616" s="140" t="n">
        <x:v>115</x:v>
      </x:c>
      <x:c r="M1616" s="140" t="n">
        <x:v>100</x:v>
      </x:c>
      <x:c r="N1616" s="141" t="n">
        <x:f>L1616-M1616</x:f>
        <x:v>15</x:v>
      </x:c>
      <x:c r="O1616" s="142" t="n">
        <x:f>IF(L1616&gt;0,N1616/L1616,"")</x:f>
        <x:v>0.13043478260869565</x:v>
      </x:c>
      <x:c r="P1616" s="142" t="n">
        <x:f>IF(M1616&gt;0,N1616/M1616,"")</x:f>
        <x:v>0.15</x:v>
      </x:c>
      <x:c r="Q1616" s="141" t="n">
        <x:f>ROUND(L1616*(1+'Assumptions'!$B$7)/'Assumptions'!$B$9,0)*'Assumptions'!$B$9</x:f>
        <x:v>125</x:v>
      </x:c>
      <x:c r="R1616" s="141" t="n">
        <x:f>Q1616-M1616</x:f>
        <x:v>25</x:v>
      </x:c>
      <x:c r="S1616" s="143" t="n">
        <x:f>'Assumptions'!$B$8</x:f>
        <x:v>12</x:v>
      </x:c>
      <x:c r="T1616" s="141" t="n">
        <x:f>N1616*S1616</x:f>
        <x:v>180</x:v>
      </x:c>
      <x:c r="U1616" s="139" t="str">
        <x:v>Source Valid</x:v>
      </x:c>
      <x:c r="V1616" s="139" t="str">
        <x:v>High</x:v>
      </x:c>
      <x:c r="W1616" s="147" t="str">
        <x:v>Source wholesale and buying prices retained</x:v>
      </x:c>
      <x:c r="X1616" s="139" t="str">
        <x:v>Ready</x:v>
      </x:c>
      <x:c r="Y1616" s="144" t="b">
        <x:v>1</x:v>
      </x:c>
      <x:c r="Z1616" s="139" t="str">
        <x:v>WS RATES.pdf</x:v>
      </x:c>
      <x:c r="AA1616" s="139" t="n">
        <x:v>45</x:v>
      </x:c>
      <x:c r="AB1616" s="139" t="n">
        <x:v>32</x:v>
      </x:c>
      <x:c r="AC1616" s="139" t="str">
        <x:v>ANDA WATER COLOUR M 80</x:v>
      </x:c>
      <x:c r="AD1616" s="145" t="n">
        <x:v>115</x:v>
      </x:c>
      <x:c r="AE1616" s="147" t="str">
        <x:v>Merged across PDFs — Truncated-name completion</x:v>
      </x:c>
      <x:c r="AF1616" s="147" t="str">
        <x:v>Completed/updated from WS RATES.pdf</x:v>
      </x:c>
      <x:c r="AG1616" s="147" t="str">
        <x:v>Exact WS RATES.pdf category</x:v>
      </x:c>
      <x:c r="AH1616" s="139" t="str">
        <x:v>WS-RATES:45:32</x:v>
      </x:c>
      <x:c r="AI1616" s="146"/>
      <x:c r="AJ1616" s="146"/>
      <x:c r="AK1616" s="146"/>
      <x:c r="AL1616" s="146"/>
      <x:c r="AM1616" s="146"/>
      <x:c r="AN1616" s="147" t="str"/>
    </x:row>
    <x:row r="1617">
      <x:c r="A1617" s="139" t="str">
        <x:v>RS-001616</x:v>
      </x:c>
      <x:c r="B1617" s="147" t="str">
        <x:v>SCOTCH TAPE 20</x:v>
      </x:c>
      <x:c r="C1617" s="139" t="str">
        <x:v>TAPE</x:v>
      </x:c>
      <x:c r="D1617" s="139" t="str">
        <x:v>Both</x:v>
      </x:c>
      <x:c r="E1617" s="147" t="str">
        <x:v>From initial classified workbook</x:v>
      </x:c>
      <x:c r="F1617" s="139" t="str">
        <x:v>Piece</x:v>
      </x:c>
      <x:c r="G1617" s="139"/>
      <x:c r="H1617" s="139" t="str">
        <x:v>Not stated</x:v>
      </x:c>
      <x:c r="I1617" s="139" t="str">
        <x:v>PKR</x:v>
      </x:c>
      <x:c r="J1617" s="140" t="n">
        <x:v>180</x:v>
      </x:c>
      <x:c r="K1617" s="140" t="n">
        <x:v>150</x:v>
      </x:c>
      <x:c r="L1617" s="140" t="n">
        <x:v>180</x:v>
      </x:c>
      <x:c r="M1617" s="140" t="n">
        <x:v>150</x:v>
      </x:c>
      <x:c r="N1617" s="141" t="n">
        <x:f>L1617-M1617</x:f>
        <x:v>30</x:v>
      </x:c>
      <x:c r="O1617" s="142" t="n">
        <x:f>IF(L1617&gt;0,N1617/L1617,"")</x:f>
        <x:v>0.16666666666666666</x:v>
      </x:c>
      <x:c r="P1617" s="142" t="n">
        <x:f>IF(M1617&gt;0,N1617/M1617,"")</x:f>
        <x:v>0.2</x:v>
      </x:c>
      <x:c r="Q1617" s="141" t="n">
        <x:f>ROUND(L1617*(1+'Assumptions'!$B$7)/'Assumptions'!$B$9,0)*'Assumptions'!$B$9</x:f>
        <x:v>200</x:v>
      </x:c>
      <x:c r="R1617" s="141" t="n">
        <x:f>Q1617-M1617</x:f>
        <x:v>50</x:v>
      </x:c>
      <x:c r="S1617" s="143" t="n">
        <x:f>'Assumptions'!$B$8</x:f>
        <x:v>12</x:v>
      </x:c>
      <x:c r="T1617" s="141" t="n">
        <x:f>N1617*S1617</x:f>
        <x:v>360</x:v>
      </x:c>
      <x:c r="U1617" s="139" t="str">
        <x:v>Source Valid</x:v>
      </x:c>
      <x:c r="V1617" s="139" t="str">
        <x:v>High</x:v>
      </x:c>
      <x:c r="W1617" s="147" t="str">
        <x:v>Source wholesale and buying prices retained</x:v>
      </x:c>
      <x:c r="X1617" s="139" t="str">
        <x:v>Ready</x:v>
      </x:c>
      <x:c r="Y1617" s="144" t="b">
        <x:v>1</x:v>
      </x:c>
      <x:c r="Z1617" s="139" t="str">
        <x:v>WS RATES.pdf</x:v>
      </x:c>
      <x:c r="AA1617" s="139" t="n">
        <x:v>45</x:v>
      </x:c>
      <x:c r="AB1617" s="139" t="n">
        <x:v>33</x:v>
      </x:c>
      <x:c r="AC1617" s="139" t="str">
        <x:v>SCOTCH TAPE 20</x:v>
      </x:c>
      <x:c r="AD1617" s="145" t="n">
        <x:v>180</x:v>
      </x:c>
      <x:c r="AE1617" s="147" t="str">
        <x:v>Merged across PDFs — Exact/source-linked match</x:v>
      </x:c>
      <x:c r="AF1617" s="147" t="str">
        <x:v>Exact WS RATES.pdf name</x:v>
      </x:c>
      <x:c r="AG1617" s="147" t="str">
        <x:v>Exact WS RATES.pdf category</x:v>
      </x:c>
      <x:c r="AH1617" s="139" t="str">
        <x:v>WS-RATES:45:33</x:v>
      </x:c>
      <x:c r="AI1617" s="146"/>
      <x:c r="AJ1617" s="146"/>
      <x:c r="AK1617" s="146"/>
      <x:c r="AL1617" s="146"/>
      <x:c r="AM1617" s="146"/>
      <x:c r="AN1617" s="147" t="str"/>
    </x:row>
    <x:row r="1618">
      <x:c r="A1618" s="139" t="str">
        <x:v>RS-001617</x:v>
      </x:c>
      <x:c r="B1618" s="147" t="str">
        <x:v>ANDA WATER COLOUR S 8025</x:v>
      </x:c>
      <x:c r="C1618" s="139" t="str">
        <x:v>WATER COLORS</x:v>
      </x:c>
      <x:c r="D1618" s="139" t="str">
        <x:v>Both</x:v>
      </x:c>
      <x:c r="E1618" s="147" t="str">
        <x:v>From initial classified workbook</x:v>
      </x:c>
      <x:c r="F1618" s="139" t="str">
        <x:v>Piece</x:v>
      </x:c>
      <x:c r="G1618" s="139"/>
      <x:c r="H1618" s="139" t="str">
        <x:v>Not stated</x:v>
      </x:c>
      <x:c r="I1618" s="139" t="str">
        <x:v>PKR</x:v>
      </x:c>
      <x:c r="J1618" s="140" t="n">
        <x:v>85</x:v>
      </x:c>
      <x:c r="K1618" s="140" t="n">
        <x:v>72</x:v>
      </x:c>
      <x:c r="L1618" s="140" t="n">
        <x:v>85</x:v>
      </x:c>
      <x:c r="M1618" s="140" t="n">
        <x:v>72</x:v>
      </x:c>
      <x:c r="N1618" s="141" t="n">
        <x:f>L1618-M1618</x:f>
        <x:v>13</x:v>
      </x:c>
      <x:c r="O1618" s="142" t="n">
        <x:f>IF(L1618&gt;0,N1618/L1618,"")</x:f>
        <x:v>0.15294117647058825</x:v>
      </x:c>
      <x:c r="P1618" s="142" t="n">
        <x:f>IF(M1618&gt;0,N1618/M1618,"")</x:f>
        <x:v>0.18055555555555555</x:v>
      </x:c>
      <x:c r="Q1618" s="141" t="n">
        <x:f>ROUND(L1618*(1+'Assumptions'!$B$7)/'Assumptions'!$B$9,0)*'Assumptions'!$B$9</x:f>
        <x:v>95</x:v>
      </x:c>
      <x:c r="R1618" s="141" t="n">
        <x:f>Q1618-M1618</x:f>
        <x:v>23</x:v>
      </x:c>
      <x:c r="S1618" s="143" t="n">
        <x:f>'Assumptions'!$B$8</x:f>
        <x:v>12</x:v>
      </x:c>
      <x:c r="T1618" s="141" t="n">
        <x:f>N1618*S1618</x:f>
        <x:v>156</x:v>
      </x:c>
      <x:c r="U1618" s="139" t="str">
        <x:v>Source Valid</x:v>
      </x:c>
      <x:c r="V1618" s="139" t="str">
        <x:v>High</x:v>
      </x:c>
      <x:c r="W1618" s="147" t="str">
        <x:v>Source wholesale and buying prices retained</x:v>
      </x:c>
      <x:c r="X1618" s="139" t="str">
        <x:v>Ready</x:v>
      </x:c>
      <x:c r="Y1618" s="144" t="b">
        <x:v>1</x:v>
      </x:c>
      <x:c r="Z1618" s="139" t="str">
        <x:v>WS RATES.pdf</x:v>
      </x:c>
      <x:c r="AA1618" s="139" t="n">
        <x:v>45</x:v>
      </x:c>
      <x:c r="AB1618" s="139" t="n">
        <x:v>34</x:v>
      </x:c>
      <x:c r="AC1618" s="139" t="str">
        <x:v>ANDA WATER COLOUR S 802</x:v>
      </x:c>
      <x:c r="AD1618" s="145" t="n">
        <x:v>85</x:v>
      </x:c>
      <x:c r="AE1618" s="147" t="str">
        <x:v>Merged across PDFs — Truncated-name completion</x:v>
      </x:c>
      <x:c r="AF1618" s="147" t="str">
        <x:v>Completed/updated from WS RATES.pdf</x:v>
      </x:c>
      <x:c r="AG1618" s="147" t="str">
        <x:v>Exact WS RATES.pdf category</x:v>
      </x:c>
      <x:c r="AH1618" s="139" t="str">
        <x:v>WS-RATES:45:34</x:v>
      </x:c>
      <x:c r="AI1618" s="146"/>
      <x:c r="AJ1618" s="146"/>
      <x:c r="AK1618" s="146"/>
      <x:c r="AL1618" s="146"/>
      <x:c r="AM1618" s="146"/>
      <x:c r="AN1618" s="147" t="str"/>
    </x:row>
    <x:row r="1619">
      <x:c r="A1619" s="139" t="str">
        <x:v>RS-001618</x:v>
      </x:c>
      <x:c r="B1619" s="147" t="str">
        <x:v>SCHOOL STICKERS</x:v>
      </x:c>
      <x:c r="C1619" s="139" t="str">
        <x:v>GUM STICK</x:v>
      </x:c>
      <x:c r="D1619" s="139" t="str">
        <x:v>Both</x:v>
      </x:c>
      <x:c r="E1619" s="147" t="str">
        <x:v>From initial classified workbook</x:v>
      </x:c>
      <x:c r="F1619" s="139" t="str">
        <x:v>Piece</x:v>
      </x:c>
      <x:c r="G1619" s="139"/>
      <x:c r="H1619" s="139" t="str">
        <x:v>Not stated</x:v>
      </x:c>
      <x:c r="I1619" s="139" t="str">
        <x:v>PKR</x:v>
      </x:c>
      <x:c r="J1619" s="140" t="n">
        <x:v>24</x:v>
      </x:c>
      <x:c r="K1619" s="140" t="n">
        <x:v>20</x:v>
      </x:c>
      <x:c r="L1619" s="140" t="n">
        <x:v>24</x:v>
      </x:c>
      <x:c r="M1619" s="140" t="n">
        <x:v>20</x:v>
      </x:c>
      <x:c r="N1619" s="141" t="n">
        <x:f>L1619-M1619</x:f>
        <x:v>4</x:v>
      </x:c>
      <x:c r="O1619" s="142" t="n">
        <x:f>IF(L1619&gt;0,N1619/L1619,"")</x:f>
        <x:v>0.16666666666666666</x:v>
      </x:c>
      <x:c r="P1619" s="142" t="n">
        <x:f>IF(M1619&gt;0,N1619/M1619,"")</x:f>
        <x:v>0.2</x:v>
      </x:c>
      <x:c r="Q1619" s="141" t="n">
        <x:f>ROUND(L1619*(1+'Assumptions'!$B$7)/'Assumptions'!$B$9,0)*'Assumptions'!$B$9</x:f>
        <x:v>25</x:v>
      </x:c>
      <x:c r="R1619" s="141" t="n">
        <x:f>Q1619-M1619</x:f>
        <x:v>5</x:v>
      </x:c>
      <x:c r="S1619" s="143" t="n">
        <x:f>'Assumptions'!$B$8</x:f>
        <x:v>12</x:v>
      </x:c>
      <x:c r="T1619" s="141" t="n">
        <x:f>N1619*S1619</x:f>
        <x:v>48</x:v>
      </x:c>
      <x:c r="U1619" s="139" t="str">
        <x:v>Source Valid</x:v>
      </x:c>
      <x:c r="V1619" s="139" t="str">
        <x:v>High</x:v>
      </x:c>
      <x:c r="W1619" s="147" t="str">
        <x:v>Source wholesale and buying prices retained</x:v>
      </x:c>
      <x:c r="X1619" s="139" t="str">
        <x:v>Ready</x:v>
      </x:c>
      <x:c r="Y1619" s="144" t="b">
        <x:v>1</x:v>
      </x:c>
      <x:c r="Z1619" s="139" t="str">
        <x:v>WS RATES.pdf</x:v>
      </x:c>
      <x:c r="AA1619" s="139" t="n">
        <x:v>45</x:v>
      </x:c>
      <x:c r="AB1619" s="139" t="n">
        <x:v>35</x:v>
      </x:c>
      <x:c r="AC1619" s="139" t="str">
        <x:v>SCHOOL STICKERS</x:v>
      </x:c>
      <x:c r="AD1619" s="145" t="n">
        <x:v>24</x:v>
      </x:c>
      <x:c r="AE1619" s="147" t="str">
        <x:v>Merged across PDFs — Exact/source-linked match</x:v>
      </x:c>
      <x:c r="AF1619" s="147" t="str">
        <x:v>Exact WS RATES.pdf name</x:v>
      </x:c>
      <x:c r="AG1619" s="147" t="str">
        <x:v>Exact WS RATES.pdf category</x:v>
      </x:c>
      <x:c r="AH1619" s="139" t="str">
        <x:v>WS-RATES:45:35</x:v>
      </x:c>
      <x:c r="AI1619" s="146"/>
      <x:c r="AJ1619" s="146"/>
      <x:c r="AK1619" s="146"/>
      <x:c r="AL1619" s="146"/>
      <x:c r="AM1619" s="146"/>
      <x:c r="AN1619" s="147" t="str"/>
    </x:row>
    <x:row r="1620">
      <x:c r="A1620" s="139" t="str">
        <x:v>RS-001619</x:v>
      </x:c>
      <x:c r="B1620" s="147" t="str">
        <x:v>SCOTCH TAPE 10</x:v>
      </x:c>
      <x:c r="C1620" s="139" t="str">
        <x:v>TAPE</x:v>
      </x:c>
      <x:c r="D1620" s="139" t="str">
        <x:v>Both</x:v>
      </x:c>
      <x:c r="E1620" s="147" t="str">
        <x:v>From initial classified workbook</x:v>
      </x:c>
      <x:c r="F1620" s="139" t="str">
        <x:v>Piece</x:v>
      </x:c>
      <x:c r="G1620" s="139"/>
      <x:c r="H1620" s="139" t="str">
        <x:v>Not stated</x:v>
      </x:c>
      <x:c r="I1620" s="139" t="str">
        <x:v>PKR</x:v>
      </x:c>
      <x:c r="J1620" s="140" t="n">
        <x:v>75</x:v>
      </x:c>
      <x:c r="K1620" s="140" t="n">
        <x:v>60</x:v>
      </x:c>
      <x:c r="L1620" s="140" t="n">
        <x:v>75</x:v>
      </x:c>
      <x:c r="M1620" s="140" t="n">
        <x:v>60</x:v>
      </x:c>
      <x:c r="N1620" s="141" t="n">
        <x:f>L1620-M1620</x:f>
        <x:v>15</x:v>
      </x:c>
      <x:c r="O1620" s="142" t="n">
        <x:f>IF(L1620&gt;0,N1620/L1620,"")</x:f>
        <x:v>0.2</x:v>
      </x:c>
      <x:c r="P1620" s="142" t="n">
        <x:f>IF(M1620&gt;0,N1620/M1620,"")</x:f>
        <x:v>0.25</x:v>
      </x:c>
      <x:c r="Q1620" s="141" t="n">
        <x:f>ROUND(L1620*(1+'Assumptions'!$B$7)/'Assumptions'!$B$9,0)*'Assumptions'!$B$9</x:f>
        <x:v>85</x:v>
      </x:c>
      <x:c r="R1620" s="141" t="n">
        <x:f>Q1620-M1620</x:f>
        <x:v>25</x:v>
      </x:c>
      <x:c r="S1620" s="143" t="n">
        <x:f>'Assumptions'!$B$8</x:f>
        <x:v>12</x:v>
      </x:c>
      <x:c r="T1620" s="141" t="n">
        <x:f>N1620*S1620</x:f>
        <x:v>180</x:v>
      </x:c>
      <x:c r="U1620" s="139" t="str">
        <x:v>Source Valid</x:v>
      </x:c>
      <x:c r="V1620" s="139" t="str">
        <x:v>High</x:v>
      </x:c>
      <x:c r="W1620" s="147" t="str">
        <x:v>Source wholesale and buying prices retained</x:v>
      </x:c>
      <x:c r="X1620" s="139" t="str">
        <x:v>Ready</x:v>
      </x:c>
      <x:c r="Y1620" s="144" t="b">
        <x:v>1</x:v>
      </x:c>
      <x:c r="Z1620" s="139" t="str">
        <x:v>WS RATES.pdf</x:v>
      </x:c>
      <x:c r="AA1620" s="139" t="n">
        <x:v>45</x:v>
      </x:c>
      <x:c r="AB1620" s="139" t="n">
        <x:v>36</x:v>
      </x:c>
      <x:c r="AC1620" s="139" t="str">
        <x:v>SCOTCH TAPE 10</x:v>
      </x:c>
      <x:c r="AD1620" s="145" t="n">
        <x:v>75</x:v>
      </x:c>
      <x:c r="AE1620" s="147" t="str">
        <x:v>Merged across PDFs — Exact/source-linked match</x:v>
      </x:c>
      <x:c r="AF1620" s="147" t="str">
        <x:v>Exact WS RATES.pdf name</x:v>
      </x:c>
      <x:c r="AG1620" s="147" t="str">
        <x:v>Exact WS RATES.pdf category</x:v>
      </x:c>
      <x:c r="AH1620" s="139" t="str">
        <x:v>WS-RATES:45:36</x:v>
      </x:c>
      <x:c r="AI1620" s="146"/>
      <x:c r="AJ1620" s="146"/>
      <x:c r="AK1620" s="146"/>
      <x:c r="AL1620" s="146"/>
      <x:c r="AM1620" s="146"/>
      <x:c r="AN1620" s="147" t="str"/>
    </x:row>
    <x:row r="1621">
      <x:c r="A1621" s="139" t="str">
        <x:v>RS-001620</x:v>
      </x:c>
      <x:c r="B1621" s="147" t="str">
        <x:v>MAGIC SLATE LARGE</x:v>
      </x:c>
      <x:c r="C1621" s="139" t="str">
        <x:v>SLATES</x:v>
      </x:c>
      <x:c r="D1621" s="139" t="str">
        <x:v>Both</x:v>
      </x:c>
      <x:c r="E1621" s="147" t="str">
        <x:v>From initial classified workbook</x:v>
      </x:c>
      <x:c r="F1621" s="139" t="str">
        <x:v>Piece</x:v>
      </x:c>
      <x:c r="G1621" s="139"/>
      <x:c r="H1621" s="139" t="str">
        <x:v>Not stated</x:v>
      </x:c>
      <x:c r="I1621" s="139" t="str">
        <x:v>PKR</x:v>
      </x:c>
      <x:c r="J1621" s="140" t="n">
        <x:v>370</x:v>
      </x:c>
      <x:c r="K1621" s="140" t="n">
        <x:v>330</x:v>
      </x:c>
      <x:c r="L1621" s="140" t="n">
        <x:v>370</x:v>
      </x:c>
      <x:c r="M1621" s="140" t="n">
        <x:v>330</x:v>
      </x:c>
      <x:c r="N1621" s="141" t="n">
        <x:f>L1621-M1621</x:f>
        <x:v>40</x:v>
      </x:c>
      <x:c r="O1621" s="142" t="n">
        <x:f>IF(L1621&gt;0,N1621/L1621,"")</x:f>
        <x:v>0.10810810810810811</x:v>
      </x:c>
      <x:c r="P1621" s="142" t="n">
        <x:f>IF(M1621&gt;0,N1621/M1621,"")</x:f>
        <x:v>0.12121212121212122</x:v>
      </x:c>
      <x:c r="Q1621" s="141" t="n">
        <x:f>ROUND(L1621*(1+'Assumptions'!$B$7)/'Assumptions'!$B$9,0)*'Assumptions'!$B$9</x:f>
        <x:v>405</x:v>
      </x:c>
      <x:c r="R1621" s="141" t="n">
        <x:f>Q1621-M1621</x:f>
        <x:v>75</x:v>
      </x:c>
      <x:c r="S1621" s="143" t="n">
        <x:f>'Assumptions'!$B$8</x:f>
        <x:v>12</x:v>
      </x:c>
      <x:c r="T1621" s="141" t="n">
        <x:f>N1621*S1621</x:f>
        <x:v>480</x:v>
      </x:c>
      <x:c r="U1621" s="139" t="str">
        <x:v>Source Valid</x:v>
      </x:c>
      <x:c r="V1621" s="139" t="str">
        <x:v>High</x:v>
      </x:c>
      <x:c r="W1621" s="147" t="str">
        <x:v>Source wholesale and buying prices retained</x:v>
      </x:c>
      <x:c r="X1621" s="139" t="str">
        <x:v>Ready</x:v>
      </x:c>
      <x:c r="Y1621" s="144" t="b">
        <x:v>1</x:v>
      </x:c>
      <x:c r="Z1621" s="139" t="str">
        <x:v>WS RATES.pdf</x:v>
      </x:c>
      <x:c r="AA1621" s="139" t="n">
        <x:v>45</x:v>
      </x:c>
      <x:c r="AB1621" s="139" t="n">
        <x:v>37</x:v>
      </x:c>
      <x:c r="AC1621" s="139" t="str">
        <x:v>MAGIC SLATE LARGE</x:v>
      </x:c>
      <x:c r="AD1621" s="145" t="n">
        <x:v>370</x:v>
      </x:c>
      <x:c r="AE1621" s="147" t="str">
        <x:v>Merged across PDFs — Exact/source-linked match</x:v>
      </x:c>
      <x:c r="AF1621" s="147" t="str">
        <x:v>Exact WS RATES.pdf name</x:v>
      </x:c>
      <x:c r="AG1621" s="147" t="str">
        <x:v>Exact WS RATES.pdf category</x:v>
      </x:c>
      <x:c r="AH1621" s="139" t="str">
        <x:v>WS-RATES:45:37</x:v>
      </x:c>
      <x:c r="AI1621" s="146"/>
      <x:c r="AJ1621" s="146"/>
      <x:c r="AK1621" s="146"/>
      <x:c r="AL1621" s="146"/>
      <x:c r="AM1621" s="146"/>
      <x:c r="AN1621" s="147" t="str"/>
    </x:row>
    <x:row r="1622">
      <x:c r="A1622" s="139" t="str">
        <x:v>RS-001621</x:v>
      </x:c>
      <x:c r="B1622" s="147" t="str">
        <x:v>SCOTCH TAPE 5</x:v>
      </x:c>
      <x:c r="C1622" s="139" t="str">
        <x:v>TAPE</x:v>
      </x:c>
      <x:c r="D1622" s="139" t="str">
        <x:v>Both</x:v>
      </x:c>
      <x:c r="E1622" s="147" t="str">
        <x:v>From initial classified workbook</x:v>
      </x:c>
      <x:c r="F1622" s="139" t="str">
        <x:v>Piece</x:v>
      </x:c>
      <x:c r="G1622" s="139"/>
      <x:c r="H1622" s="139" t="str">
        <x:v>Not stated</x:v>
      </x:c>
      <x:c r="I1622" s="139" t="str">
        <x:v>PKR</x:v>
      </x:c>
      <x:c r="J1622" s="140" t="n">
        <x:v>45</x:v>
      </x:c>
      <x:c r="K1622" s="140" t="n">
        <x:v>39</x:v>
      </x:c>
      <x:c r="L1622" s="140" t="n">
        <x:v>45</x:v>
      </x:c>
      <x:c r="M1622" s="140" t="n">
        <x:v>39</x:v>
      </x:c>
      <x:c r="N1622" s="141" t="n">
        <x:f>L1622-M1622</x:f>
        <x:v>6</x:v>
      </x:c>
      <x:c r="O1622" s="142" t="n">
        <x:f>IF(L1622&gt;0,N1622/L1622,"")</x:f>
        <x:v>0.13333333333333333</x:v>
      </x:c>
      <x:c r="P1622" s="142" t="n">
        <x:f>IF(M1622&gt;0,N1622/M1622,"")</x:f>
        <x:v>0.15384615384615385</x:v>
      </x:c>
      <x:c r="Q1622" s="141" t="n">
        <x:f>ROUND(L1622*(1+'Assumptions'!$B$7)/'Assumptions'!$B$9,0)*'Assumptions'!$B$9</x:f>
        <x:v>50</x:v>
      </x:c>
      <x:c r="R1622" s="141" t="n">
        <x:f>Q1622-M1622</x:f>
        <x:v>11</x:v>
      </x:c>
      <x:c r="S1622" s="143" t="n">
        <x:f>'Assumptions'!$B$8</x:f>
        <x:v>12</x:v>
      </x:c>
      <x:c r="T1622" s="141" t="n">
        <x:f>N1622*S1622</x:f>
        <x:v>72</x:v>
      </x:c>
      <x:c r="U1622" s="139" t="str">
        <x:v>Source Valid</x:v>
      </x:c>
      <x:c r="V1622" s="139" t="str">
        <x:v>High</x:v>
      </x:c>
      <x:c r="W1622" s="147" t="str">
        <x:v>Source wholesale and buying prices retained</x:v>
      </x:c>
      <x:c r="X1622" s="139" t="str">
        <x:v>Ready</x:v>
      </x:c>
      <x:c r="Y1622" s="144" t="b">
        <x:v>1</x:v>
      </x:c>
      <x:c r="Z1622" s="139" t="str">
        <x:v>WS RATES.pdf</x:v>
      </x:c>
      <x:c r="AA1622" s="139" t="n">
        <x:v>46</x:v>
      </x:c>
      <x:c r="AB1622" s="139" t="n">
        <x:v>2</x:v>
      </x:c>
      <x:c r="AC1622" s="139" t="str">
        <x:v>SCOTCH TAPE 5</x:v>
      </x:c>
      <x:c r="AD1622" s="145" t="n">
        <x:v>45</x:v>
      </x:c>
      <x:c r="AE1622" s="147" t="str">
        <x:v>Merged across PDFs — Exact/source-linked match</x:v>
      </x:c>
      <x:c r="AF1622" s="147" t="str">
        <x:v>Exact WS RATES.pdf name</x:v>
      </x:c>
      <x:c r="AG1622" s="147" t="str">
        <x:v>Exact WS RATES.pdf category</x:v>
      </x:c>
      <x:c r="AH1622" s="139" t="str">
        <x:v>WS-RATES:46:2</x:v>
      </x:c>
      <x:c r="AI1622" s="146"/>
      <x:c r="AJ1622" s="146"/>
      <x:c r="AK1622" s="146"/>
      <x:c r="AL1622" s="146"/>
      <x:c r="AM1622" s="146"/>
      <x:c r="AN1622" s="147" t="str"/>
    </x:row>
    <x:row r="1623">
      <x:c r="A1623" s="139" t="str">
        <x:v>RS-001622</x:v>
      </x:c>
      <x:c r="B1623" s="147" t="str">
        <x:v>ADX FASTER GUM 50ML</x:v>
      </x:c>
      <x:c r="C1623" s="139" t="str">
        <x:v>GUM STICK</x:v>
      </x:c>
      <x:c r="D1623" s="139" t="str">
        <x:v>Both</x:v>
      </x:c>
      <x:c r="E1623" s="147" t="str">
        <x:v>From initial classified workbook</x:v>
      </x:c>
      <x:c r="F1623" s="139" t="str">
        <x:v>Piece</x:v>
      </x:c>
      <x:c r="G1623" s="139"/>
      <x:c r="H1623" s="139" t="str">
        <x:v>Not stated</x:v>
      </x:c>
      <x:c r="I1623" s="139" t="str">
        <x:v>PKR</x:v>
      </x:c>
      <x:c r="J1623" s="140" t="n">
        <x:v>49</x:v>
      </x:c>
      <x:c r="K1623" s="140" t="n">
        <x:v>44</x:v>
      </x:c>
      <x:c r="L1623" s="140" t="n">
        <x:v>49</x:v>
      </x:c>
      <x:c r="M1623" s="140" t="n">
        <x:v>44</x:v>
      </x:c>
      <x:c r="N1623" s="141" t="n">
        <x:f>L1623-M1623</x:f>
        <x:v>5</x:v>
      </x:c>
      <x:c r="O1623" s="142" t="n">
        <x:f>IF(L1623&gt;0,N1623/L1623,"")</x:f>
        <x:v>0.10204081632653061</x:v>
      </x:c>
      <x:c r="P1623" s="142" t="n">
        <x:f>IF(M1623&gt;0,N1623/M1623,"")</x:f>
        <x:v>0.11363636363636363</x:v>
      </x:c>
      <x:c r="Q1623" s="141" t="n">
        <x:f>ROUND(L1623*(1+'Assumptions'!$B$7)/'Assumptions'!$B$9,0)*'Assumptions'!$B$9</x:f>
        <x:v>55</x:v>
      </x:c>
      <x:c r="R1623" s="141" t="n">
        <x:f>Q1623-M1623</x:f>
        <x:v>11</x:v>
      </x:c>
      <x:c r="S1623" s="143" t="n">
        <x:f>'Assumptions'!$B$8</x:f>
        <x:v>12</x:v>
      </x:c>
      <x:c r="T1623" s="141" t="n">
        <x:f>N1623*S1623</x:f>
        <x:v>60</x:v>
      </x:c>
      <x:c r="U1623" s="139" t="str">
        <x:v>Source Valid</x:v>
      </x:c>
      <x:c r="V1623" s="139" t="str">
        <x:v>High</x:v>
      </x:c>
      <x:c r="W1623" s="147" t="str">
        <x:v>Source wholesale and buying prices retained</x:v>
      </x:c>
      <x:c r="X1623" s="139" t="str">
        <x:v>Ready</x:v>
      </x:c>
      <x:c r="Y1623" s="144" t="b">
        <x:v>1</x:v>
      </x:c>
      <x:c r="Z1623" s="139" t="str">
        <x:v>WS RATES.pdf</x:v>
      </x:c>
      <x:c r="AA1623" s="139" t="n">
        <x:v>46</x:v>
      </x:c>
      <x:c r="AB1623" s="139" t="n">
        <x:v>3</x:v>
      </x:c>
      <x:c r="AC1623" s="139" t="str">
        <x:v>ADX FASTER GUM 50ML</x:v>
      </x:c>
      <x:c r="AD1623" s="145" t="n">
        <x:v>49</x:v>
      </x:c>
      <x:c r="AE1623" s="147" t="str">
        <x:v>Merged across PDFs — Exact/source-linked match</x:v>
      </x:c>
      <x:c r="AF1623" s="147" t="str">
        <x:v>Exact WS RATES.pdf name</x:v>
      </x:c>
      <x:c r="AG1623" s="147" t="str">
        <x:v>Exact WS RATES.pdf category</x:v>
      </x:c>
      <x:c r="AH1623" s="139" t="str">
        <x:v>WS-RATES:46:3</x:v>
      </x:c>
      <x:c r="AI1623" s="146"/>
      <x:c r="AJ1623" s="146"/>
      <x:c r="AK1623" s="146"/>
      <x:c r="AL1623" s="146"/>
      <x:c r="AM1623" s="146"/>
      <x:c r="AN1623" s="147" t="str"/>
    </x:row>
    <x:row r="1624">
      <x:c r="A1624" s="139" t="str">
        <x:v>RS-001623</x:v>
      </x:c>
      <x:c r="B1624" s="147" t="str">
        <x:v>MAGIC SLATE MEDIUM</x:v>
      </x:c>
      <x:c r="C1624" s="139" t="str">
        <x:v>SLATES</x:v>
      </x:c>
      <x:c r="D1624" s="139" t="str">
        <x:v>Both</x:v>
      </x:c>
      <x:c r="E1624" s="147" t="str">
        <x:v>From initial classified workbook</x:v>
      </x:c>
      <x:c r="F1624" s="139" t="str">
        <x:v>Piece</x:v>
      </x:c>
      <x:c r="G1624" s="139"/>
      <x:c r="H1624" s="139" t="str">
        <x:v>Not stated</x:v>
      </x:c>
      <x:c r="I1624" s="139" t="str">
        <x:v>PKR</x:v>
      </x:c>
      <x:c r="J1624" s="140" t="n">
        <x:v>300</x:v>
      </x:c>
      <x:c r="K1624" s="140" t="n">
        <x:v>270</x:v>
      </x:c>
      <x:c r="L1624" s="140" t="n">
        <x:v>300</x:v>
      </x:c>
      <x:c r="M1624" s="140" t="n">
        <x:v>270</x:v>
      </x:c>
      <x:c r="N1624" s="141" t="n">
        <x:f>L1624-M1624</x:f>
        <x:v>30</x:v>
      </x:c>
      <x:c r="O1624" s="142" t="n">
        <x:f>IF(L1624&gt;0,N1624/L1624,"")</x:f>
        <x:v>0.1</x:v>
      </x:c>
      <x:c r="P1624" s="142" t="n">
        <x:f>IF(M1624&gt;0,N1624/M1624,"")</x:f>
        <x:v>0.1111111111111111</x:v>
      </x:c>
      <x:c r="Q1624" s="141" t="n">
        <x:f>ROUND(L1624*(1+'Assumptions'!$B$7)/'Assumptions'!$B$9,0)*'Assumptions'!$B$9</x:f>
        <x:v>330</x:v>
      </x:c>
      <x:c r="R1624" s="141" t="n">
        <x:f>Q1624-M1624</x:f>
        <x:v>60</x:v>
      </x:c>
      <x:c r="S1624" s="143" t="n">
        <x:f>'Assumptions'!$B$8</x:f>
        <x:v>12</x:v>
      </x:c>
      <x:c r="T1624" s="141" t="n">
        <x:f>N1624*S1624</x:f>
        <x:v>360</x:v>
      </x:c>
      <x:c r="U1624" s="139" t="str">
        <x:v>Source Valid</x:v>
      </x:c>
      <x:c r="V1624" s="139" t="str">
        <x:v>High</x:v>
      </x:c>
      <x:c r="W1624" s="147" t="str">
        <x:v>Source wholesale and buying prices retained</x:v>
      </x:c>
      <x:c r="X1624" s="139" t="str">
        <x:v>Ready</x:v>
      </x:c>
      <x:c r="Y1624" s="144" t="b">
        <x:v>1</x:v>
      </x:c>
      <x:c r="Z1624" s="139" t="str">
        <x:v>WS RATES.pdf</x:v>
      </x:c>
      <x:c r="AA1624" s="139" t="n">
        <x:v>46</x:v>
      </x:c>
      <x:c r="AB1624" s="139" t="n">
        <x:v>4</x:v>
      </x:c>
      <x:c r="AC1624" s="139" t="str">
        <x:v>MAGIC SLATE MEDIUM</x:v>
      </x:c>
      <x:c r="AD1624" s="145" t="n">
        <x:v>300</x:v>
      </x:c>
      <x:c r="AE1624" s="147" t="str">
        <x:v>Merged across PDFs — Exact/source-linked match</x:v>
      </x:c>
      <x:c r="AF1624" s="147" t="str">
        <x:v>Exact WS RATES.pdf name</x:v>
      </x:c>
      <x:c r="AG1624" s="147" t="str">
        <x:v>Exact WS RATES.pdf category</x:v>
      </x:c>
      <x:c r="AH1624" s="139" t="str">
        <x:v>WS-RATES:46:4</x:v>
      </x:c>
      <x:c r="AI1624" s="146"/>
      <x:c r="AJ1624" s="146"/>
      <x:c r="AK1624" s="146"/>
      <x:c r="AL1624" s="146"/>
      <x:c r="AM1624" s="146"/>
      <x:c r="AN1624" s="147" t="str"/>
    </x:row>
    <x:row r="1625">
      <x:c r="A1625" s="139" t="str">
        <x:v>RS-001624</x:v>
      </x:c>
      <x:c r="B1625" s="147" t="str">
        <x:v>ADX FASTER GUM 20ML</x:v>
      </x:c>
      <x:c r="C1625" s="139" t="str">
        <x:v>GUM STICK</x:v>
      </x:c>
      <x:c r="D1625" s="139" t="str">
        <x:v>Both</x:v>
      </x:c>
      <x:c r="E1625" s="147" t="str">
        <x:v>From initial classified workbook</x:v>
      </x:c>
      <x:c r="F1625" s="139" t="str">
        <x:v>Piece</x:v>
      </x:c>
      <x:c r="G1625" s="139"/>
      <x:c r="H1625" s="139" t="str">
        <x:v>Not stated</x:v>
      </x:c>
      <x:c r="I1625" s="139" t="str">
        <x:v>PKR</x:v>
      </x:c>
      <x:c r="J1625" s="140" t="n">
        <x:v>33</x:v>
      </x:c>
      <x:c r="K1625" s="140" t="n">
        <x:v>28</x:v>
      </x:c>
      <x:c r="L1625" s="140" t="n">
        <x:v>33</x:v>
      </x:c>
      <x:c r="M1625" s="140" t="n">
        <x:v>28</x:v>
      </x:c>
      <x:c r="N1625" s="141" t="n">
        <x:f>L1625-M1625</x:f>
        <x:v>5</x:v>
      </x:c>
      <x:c r="O1625" s="142" t="n">
        <x:f>IF(L1625&gt;0,N1625/L1625,"")</x:f>
        <x:v>0.15151515151515152</x:v>
      </x:c>
      <x:c r="P1625" s="142" t="n">
        <x:f>IF(M1625&gt;0,N1625/M1625,"")</x:f>
        <x:v>0.17857142857142858</x:v>
      </x:c>
      <x:c r="Q1625" s="141" t="n">
        <x:f>ROUND(L1625*(1+'Assumptions'!$B$7)/'Assumptions'!$B$9,0)*'Assumptions'!$B$9</x:f>
        <x:v>35</x:v>
      </x:c>
      <x:c r="R1625" s="141" t="n">
        <x:f>Q1625-M1625</x:f>
        <x:v>7</x:v>
      </x:c>
      <x:c r="S1625" s="143" t="n">
        <x:f>'Assumptions'!$B$8</x:f>
        <x:v>12</x:v>
      </x:c>
      <x:c r="T1625" s="141" t="n">
        <x:f>N1625*S1625</x:f>
        <x:v>60</x:v>
      </x:c>
      <x:c r="U1625" s="139" t="str">
        <x:v>Source Valid</x:v>
      </x:c>
      <x:c r="V1625" s="139" t="str">
        <x:v>High</x:v>
      </x:c>
      <x:c r="W1625" s="147" t="str">
        <x:v>Source wholesale and buying prices retained</x:v>
      </x:c>
      <x:c r="X1625" s="139" t="str">
        <x:v>Ready</x:v>
      </x:c>
      <x:c r="Y1625" s="144" t="b">
        <x:v>1</x:v>
      </x:c>
      <x:c r="Z1625" s="139" t="str">
        <x:v>WS RATES.pdf</x:v>
      </x:c>
      <x:c r="AA1625" s="139" t="n">
        <x:v>46</x:v>
      </x:c>
      <x:c r="AB1625" s="139" t="n">
        <x:v>5</x:v>
      </x:c>
      <x:c r="AC1625" s="139" t="str">
        <x:v>ADX FASTER GUM 20ML</x:v>
      </x:c>
      <x:c r="AD1625" s="145" t="n">
        <x:v>33</x:v>
      </x:c>
      <x:c r="AE1625" s="147" t="str">
        <x:v>Merged across PDFs — Exact/source-linked match</x:v>
      </x:c>
      <x:c r="AF1625" s="147" t="str">
        <x:v>Exact WS RATES.pdf name</x:v>
      </x:c>
      <x:c r="AG1625" s="147" t="str">
        <x:v>Exact WS RATES.pdf category</x:v>
      </x:c>
      <x:c r="AH1625" s="139" t="str">
        <x:v>WS-RATES:46:5</x:v>
      </x:c>
      <x:c r="AI1625" s="146"/>
      <x:c r="AJ1625" s="146"/>
      <x:c r="AK1625" s="146"/>
      <x:c r="AL1625" s="146"/>
      <x:c r="AM1625" s="146"/>
      <x:c r="AN1625" s="147" t="str"/>
    </x:row>
    <x:row r="1626">
      <x:c r="A1626" s="139" t="str">
        <x:v>RS-001625</x:v>
      </x:c>
      <x:c r="B1626" s="147" t="str">
        <x:v>DEER SCOTCH TAPE 2 INCH</x:v>
      </x:c>
      <x:c r="C1626" s="139" t="str">
        <x:v>TAPE</x:v>
      </x:c>
      <x:c r="D1626" s="139" t="str">
        <x:v>Both</x:v>
      </x:c>
      <x:c r="E1626" s="147" t="str">
        <x:v>From initial classified workbook</x:v>
      </x:c>
      <x:c r="F1626" s="139" t="str">
        <x:v>Piece</x:v>
      </x:c>
      <x:c r="G1626" s="139"/>
      <x:c r="H1626" s="139" t="str">
        <x:v>Not stated</x:v>
      </x:c>
      <x:c r="I1626" s="139" t="str">
        <x:v>PKR</x:v>
      </x:c>
      <x:c r="J1626" s="140" t="n">
        <x:v>260</x:v>
      </x:c>
      <x:c r="K1626" s="140" t="n">
        <x:v>227</x:v>
      </x:c>
      <x:c r="L1626" s="140" t="n">
        <x:v>260</x:v>
      </x:c>
      <x:c r="M1626" s="140" t="n">
        <x:v>227</x:v>
      </x:c>
      <x:c r="N1626" s="141" t="n">
        <x:f>L1626-M1626</x:f>
        <x:v>33</x:v>
      </x:c>
      <x:c r="O1626" s="142" t="n">
        <x:f>IF(L1626&gt;0,N1626/L1626,"")</x:f>
        <x:v>0.12692307692307692</x:v>
      </x:c>
      <x:c r="P1626" s="142" t="n">
        <x:f>IF(M1626&gt;0,N1626/M1626,"")</x:f>
        <x:v>0.14537444933920704</x:v>
      </x:c>
      <x:c r="Q1626" s="141" t="n">
        <x:f>ROUND(L1626*(1+'Assumptions'!$B$7)/'Assumptions'!$B$9,0)*'Assumptions'!$B$9</x:f>
        <x:v>285</x:v>
      </x:c>
      <x:c r="R1626" s="141" t="n">
        <x:f>Q1626-M1626</x:f>
        <x:v>58</x:v>
      </x:c>
      <x:c r="S1626" s="143" t="n">
        <x:f>'Assumptions'!$B$8</x:f>
        <x:v>12</x:v>
      </x:c>
      <x:c r="T1626" s="141" t="n">
        <x:f>N1626*S1626</x:f>
        <x:v>396</x:v>
      </x:c>
      <x:c r="U1626" s="139" t="str">
        <x:v>Source Valid</x:v>
      </x:c>
      <x:c r="V1626" s="139" t="str">
        <x:v>High</x:v>
      </x:c>
      <x:c r="W1626" s="147" t="str">
        <x:v>Source wholesale and buying prices retained</x:v>
      </x:c>
      <x:c r="X1626" s="139" t="str">
        <x:v>Ready</x:v>
      </x:c>
      <x:c r="Y1626" s="144" t="b">
        <x:v>1</x:v>
      </x:c>
      <x:c r="Z1626" s="139" t="str">
        <x:v>WS RATES.pdf</x:v>
      </x:c>
      <x:c r="AA1626" s="139" t="n">
        <x:v>46</x:v>
      </x:c>
      <x:c r="AB1626" s="139" t="n">
        <x:v>6</x:v>
      </x:c>
      <x:c r="AC1626" s="139" t="str">
        <x:v>DEER SCOTCH TAPE 2 INCH</x:v>
      </x:c>
      <x:c r="AD1626" s="145" t="n">
        <x:v>260</x:v>
      </x:c>
      <x:c r="AE1626" s="147" t="str">
        <x:v>Merged across PDFs — Exact/source-linked match</x:v>
      </x:c>
      <x:c r="AF1626" s="147" t="str">
        <x:v>Exact WS RATES.pdf name</x:v>
      </x:c>
      <x:c r="AG1626" s="147" t="str">
        <x:v>Exact WS RATES.pdf category</x:v>
      </x:c>
      <x:c r="AH1626" s="139" t="str">
        <x:v>WS-RATES:46:6</x:v>
      </x:c>
      <x:c r="AI1626" s="146"/>
      <x:c r="AJ1626" s="146"/>
      <x:c r="AK1626" s="146"/>
      <x:c r="AL1626" s="146"/>
      <x:c r="AM1626" s="146"/>
      <x:c r="AN1626" s="147" t="str"/>
    </x:row>
    <x:row r="1627">
      <x:c r="A1627" s="139" t="str">
        <x:v>RS-001626</x:v>
      </x:c>
      <x:c r="B1627" s="147" t="str">
        <x:v>MAGIC SLATE SMALL</x:v>
      </x:c>
      <x:c r="C1627" s="139" t="str">
        <x:v>SLATES</x:v>
      </x:c>
      <x:c r="D1627" s="139" t="str">
        <x:v>Both</x:v>
      </x:c>
      <x:c r="E1627" s="147" t="str">
        <x:v>From initial classified workbook</x:v>
      </x:c>
      <x:c r="F1627" s="139" t="str">
        <x:v>Piece</x:v>
      </x:c>
      <x:c r="G1627" s="139"/>
      <x:c r="H1627" s="139" t="str">
        <x:v>Not stated</x:v>
      </x:c>
      <x:c r="I1627" s="139" t="str">
        <x:v>PKR</x:v>
      </x:c>
      <x:c r="J1627" s="140" t="n">
        <x:v>220</x:v>
      </x:c>
      <x:c r="K1627" s="140" t="n">
        <x:v>185</x:v>
      </x:c>
      <x:c r="L1627" s="140" t="n">
        <x:v>220</x:v>
      </x:c>
      <x:c r="M1627" s="140" t="n">
        <x:v>185</x:v>
      </x:c>
      <x:c r="N1627" s="141" t="n">
        <x:f>L1627-M1627</x:f>
        <x:v>35</x:v>
      </x:c>
      <x:c r="O1627" s="142" t="n">
        <x:f>IF(L1627&gt;0,N1627/L1627,"")</x:f>
        <x:v>0.1590909090909091</x:v>
      </x:c>
      <x:c r="P1627" s="142" t="n">
        <x:f>IF(M1627&gt;0,N1627/M1627,"")</x:f>
        <x:v>0.1891891891891892</x:v>
      </x:c>
      <x:c r="Q1627" s="141" t="n">
        <x:f>ROUND(L1627*(1+'Assumptions'!$B$7)/'Assumptions'!$B$9,0)*'Assumptions'!$B$9</x:f>
        <x:v>240</x:v>
      </x:c>
      <x:c r="R1627" s="141" t="n">
        <x:f>Q1627-M1627</x:f>
        <x:v>55</x:v>
      </x:c>
      <x:c r="S1627" s="143" t="n">
        <x:f>'Assumptions'!$B$8</x:f>
        <x:v>12</x:v>
      </x:c>
      <x:c r="T1627" s="141" t="n">
        <x:f>N1627*S1627</x:f>
        <x:v>420</x:v>
      </x:c>
      <x:c r="U1627" s="139" t="str">
        <x:v>Source Valid</x:v>
      </x:c>
      <x:c r="V1627" s="139" t="str">
        <x:v>High</x:v>
      </x:c>
      <x:c r="W1627" s="147" t="str">
        <x:v>Source wholesale and buying prices retained</x:v>
      </x:c>
      <x:c r="X1627" s="139" t="str">
        <x:v>Ready</x:v>
      </x:c>
      <x:c r="Y1627" s="144" t="b">
        <x:v>1</x:v>
      </x:c>
      <x:c r="Z1627" s="139" t="str">
        <x:v>WS RATES.pdf</x:v>
      </x:c>
      <x:c r="AA1627" s="139" t="n">
        <x:v>46</x:v>
      </x:c>
      <x:c r="AB1627" s="139" t="n">
        <x:v>7</x:v>
      </x:c>
      <x:c r="AC1627" s="139" t="str">
        <x:v>MAGIC SLATE SMALL</x:v>
      </x:c>
      <x:c r="AD1627" s="145" t="n">
        <x:v>220</x:v>
      </x:c>
      <x:c r="AE1627" s="147" t="str">
        <x:v>Merged across PDFs — Exact/source-linked match</x:v>
      </x:c>
      <x:c r="AF1627" s="147" t="str">
        <x:v>Exact WS RATES.pdf name</x:v>
      </x:c>
      <x:c r="AG1627" s="147" t="str">
        <x:v>Exact WS RATES.pdf category</x:v>
      </x:c>
      <x:c r="AH1627" s="139" t="str">
        <x:v>WS-RATES:46:7</x:v>
      </x:c>
      <x:c r="AI1627" s="146"/>
      <x:c r="AJ1627" s="146"/>
      <x:c r="AK1627" s="146"/>
      <x:c r="AL1627" s="146"/>
      <x:c r="AM1627" s="146"/>
      <x:c r="AN1627" s="147" t="str"/>
    </x:row>
    <x:row r="1628">
      <x:c r="A1628" s="139" t="str">
        <x:v>RS-001627</x:v>
      </x:c>
      <x:c r="B1628" s="147" t="str">
        <x:v>GERMAN GLUE HERO LARGE</x:v>
      </x:c>
      <x:c r="C1628" s="139" t="str">
        <x:v>GUM STICK</x:v>
      </x:c>
      <x:c r="D1628" s="139" t="str">
        <x:v>Both</x:v>
      </x:c>
      <x:c r="E1628" s="147" t="str">
        <x:v>General mock classification</x:v>
      </x:c>
      <x:c r="F1628" s="139" t="str">
        <x:v>Piece</x:v>
      </x:c>
      <x:c r="G1628" s="139"/>
      <x:c r="H1628" s="139" t="str">
        <x:v>Not stated</x:v>
      </x:c>
      <x:c r="I1628" s="139" t="str">
        <x:v>PKR</x:v>
      </x:c>
      <x:c r="J1628" s="140" t="n">
        <x:v>75</x:v>
      </x:c>
      <x:c r="K1628" s="140" t="n">
        <x:v>61</x:v>
      </x:c>
      <x:c r="L1628" s="140" t="n">
        <x:v>75</x:v>
      </x:c>
      <x:c r="M1628" s="140" t="n">
        <x:v>61</x:v>
      </x:c>
      <x:c r="N1628" s="141" t="n">
        <x:f>L1628-M1628</x:f>
        <x:v>14</x:v>
      </x:c>
      <x:c r="O1628" s="142" t="n">
        <x:f>IF(L1628&gt;0,N1628/L1628,"")</x:f>
        <x:v>0.18666666666666668</x:v>
      </x:c>
      <x:c r="P1628" s="142" t="n">
        <x:f>IF(M1628&gt;0,N1628/M1628,"")</x:f>
        <x:v>0.22950819672131148</x:v>
      </x:c>
      <x:c r="Q1628" s="141" t="n">
        <x:f>ROUND(L1628*(1+'Assumptions'!$B$7)/'Assumptions'!$B$9,0)*'Assumptions'!$B$9</x:f>
        <x:v>85</x:v>
      </x:c>
      <x:c r="R1628" s="141" t="n">
        <x:f>Q1628-M1628</x:f>
        <x:v>24</x:v>
      </x:c>
      <x:c r="S1628" s="143" t="n">
        <x:f>'Assumptions'!$B$8</x:f>
        <x:v>12</x:v>
      </x:c>
      <x:c r="T1628" s="141" t="n">
        <x:f>N1628*S1628</x:f>
        <x:v>168</x:v>
      </x:c>
      <x:c r="U1628" s="139" t="str">
        <x:v>Source Valid</x:v>
      </x:c>
      <x:c r="V1628" s="139" t="str">
        <x:v>High</x:v>
      </x:c>
      <x:c r="W1628" s="147" t="str">
        <x:v>Source wholesale and buying prices retained</x:v>
      </x:c>
      <x:c r="X1628" s="139" t="str">
        <x:v>Ready</x:v>
      </x:c>
      <x:c r="Y1628" s="144" t="b">
        <x:v>1</x:v>
      </x:c>
      <x:c r="Z1628" s="139" t="str">
        <x:v>WS RATES.pdf</x:v>
      </x:c>
      <x:c r="AA1628" s="139" t="n">
        <x:v>46</x:v>
      </x:c>
      <x:c r="AB1628" s="139" t="n">
        <x:v>8</x:v>
      </x:c>
      <x:c r="AC1628" s="139"/>
      <x:c r="AD1628" s="145"/>
      <x:c r="AE1628" s="147" t="str">
        <x:v>New in complete PDF</x:v>
      </x:c>
      <x:c r="AF1628" s="147" t="str">
        <x:v>Exact WS RATES.pdf name</x:v>
      </x:c>
      <x:c r="AG1628" s="147" t="str">
        <x:v>Exact WS RATES.pdf category</x:v>
      </x:c>
      <x:c r="AH1628" s="139" t="str">
        <x:v>WS-RATES:46:8</x:v>
      </x:c>
      <x:c r="AI1628" s="146"/>
      <x:c r="AJ1628" s="146"/>
      <x:c r="AK1628" s="146"/>
      <x:c r="AL1628" s="146"/>
      <x:c r="AM1628" s="146"/>
      <x:c r="AN1628" s="147" t="str"/>
    </x:row>
    <x:row r="1629">
      <x:c r="A1629" s="139" t="str">
        <x:v>RS-001628</x:v>
      </x:c>
      <x:c r="B1629" s="147" t="str">
        <x:v>DEER SCOTCH TAPE 1 INCH</x:v>
      </x:c>
      <x:c r="C1629" s="139" t="str">
        <x:v>TAPE</x:v>
      </x:c>
      <x:c r="D1629" s="139" t="str">
        <x:v>Both</x:v>
      </x:c>
      <x:c r="E1629" s="147" t="str">
        <x:v>From initial classified workbook</x:v>
      </x:c>
      <x:c r="F1629" s="139" t="str">
        <x:v>Piece</x:v>
      </x:c>
      <x:c r="G1629" s="139"/>
      <x:c r="H1629" s="139" t="str">
        <x:v>Not stated</x:v>
      </x:c>
      <x:c r="I1629" s="139" t="str">
        <x:v>PKR</x:v>
      </x:c>
      <x:c r="J1629" s="140" t="n">
        <x:v>135</x:v>
      </x:c>
      <x:c r="K1629" s="140" t="n">
        <x:v>119</x:v>
      </x:c>
      <x:c r="L1629" s="140" t="n">
        <x:v>135</x:v>
      </x:c>
      <x:c r="M1629" s="140" t="n">
        <x:v>119</x:v>
      </x:c>
      <x:c r="N1629" s="141" t="n">
        <x:f>L1629-M1629</x:f>
        <x:v>16</x:v>
      </x:c>
      <x:c r="O1629" s="142" t="n">
        <x:f>IF(L1629&gt;0,N1629/L1629,"")</x:f>
        <x:v>0.11851851851851852</x:v>
      </x:c>
      <x:c r="P1629" s="142" t="n">
        <x:f>IF(M1629&gt;0,N1629/M1629,"")</x:f>
        <x:v>0.13445378151260504</x:v>
      </x:c>
      <x:c r="Q1629" s="141" t="n">
        <x:f>ROUND(L1629*(1+'Assumptions'!$B$7)/'Assumptions'!$B$9,0)*'Assumptions'!$B$9</x:f>
        <x:v>150</x:v>
      </x:c>
      <x:c r="R1629" s="141" t="n">
        <x:f>Q1629-M1629</x:f>
        <x:v>31</x:v>
      </x:c>
      <x:c r="S1629" s="143" t="n">
        <x:f>'Assumptions'!$B$8</x:f>
        <x:v>12</x:v>
      </x:c>
      <x:c r="T1629" s="141" t="n">
        <x:f>N1629*S1629</x:f>
        <x:v>192</x:v>
      </x:c>
      <x:c r="U1629" s="139" t="str">
        <x:v>Source Valid</x:v>
      </x:c>
      <x:c r="V1629" s="139" t="str">
        <x:v>High</x:v>
      </x:c>
      <x:c r="W1629" s="147" t="str">
        <x:v>Source wholesale and buying prices retained</x:v>
      </x:c>
      <x:c r="X1629" s="139" t="str">
        <x:v>Ready</x:v>
      </x:c>
      <x:c r="Y1629" s="144" t="b">
        <x:v>1</x:v>
      </x:c>
      <x:c r="Z1629" s="139" t="str">
        <x:v>WS RATES.pdf</x:v>
      </x:c>
      <x:c r="AA1629" s="139" t="n">
        <x:v>46</x:v>
      </x:c>
      <x:c r="AB1629" s="139" t="n">
        <x:v>9</x:v>
      </x:c>
      <x:c r="AC1629" s="139" t="str">
        <x:v>DEER SCOTCH TAPE 1 INCH</x:v>
      </x:c>
      <x:c r="AD1629" s="145" t="n">
        <x:v>135</x:v>
      </x:c>
      <x:c r="AE1629" s="147" t="str">
        <x:v>Merged across PDFs — Exact/source-linked match</x:v>
      </x:c>
      <x:c r="AF1629" s="147" t="str">
        <x:v>Exact WS RATES.pdf name</x:v>
      </x:c>
      <x:c r="AG1629" s="147" t="str">
        <x:v>Exact WS RATES.pdf category</x:v>
      </x:c>
      <x:c r="AH1629" s="139" t="str">
        <x:v>WS-RATES:46:9</x:v>
      </x:c>
      <x:c r="AI1629" s="146"/>
      <x:c r="AJ1629" s="146"/>
      <x:c r="AK1629" s="146"/>
      <x:c r="AL1629" s="146"/>
      <x:c r="AM1629" s="146"/>
      <x:c r="AN1629" s="147" t="str"/>
    </x:row>
    <x:row r="1630">
      <x:c r="A1630" s="139" t="str">
        <x:v>RS-001629</x:v>
      </x:c>
      <x:c r="B1630" s="147" t="str">
        <x:v>GERMAN GLUE ARPI</x:v>
      </x:c>
      <x:c r="C1630" s="139" t="str">
        <x:v>GUM STICK</x:v>
      </x:c>
      <x:c r="D1630" s="139" t="str">
        <x:v>Both</x:v>
      </x:c>
      <x:c r="E1630" s="147" t="str">
        <x:v>From initial classified workbook</x:v>
      </x:c>
      <x:c r="F1630" s="139" t="str">
        <x:v>Piece</x:v>
      </x:c>
      <x:c r="G1630" s="139"/>
      <x:c r="H1630" s="139" t="str">
        <x:v>Not stated</x:v>
      </x:c>
      <x:c r="I1630" s="139" t="str">
        <x:v>PKR</x:v>
      </x:c>
      <x:c r="J1630" s="140" t="n">
        <x:v>80</x:v>
      </x:c>
      <x:c r="K1630" s="140" t="n">
        <x:v>67</x:v>
      </x:c>
      <x:c r="L1630" s="140" t="n">
        <x:v>80</x:v>
      </x:c>
      <x:c r="M1630" s="140" t="n">
        <x:v>67</x:v>
      </x:c>
      <x:c r="N1630" s="141" t="n">
        <x:f>L1630-M1630</x:f>
        <x:v>13</x:v>
      </x:c>
      <x:c r="O1630" s="142" t="n">
        <x:f>IF(L1630&gt;0,N1630/L1630,"")</x:f>
        <x:v>0.1625</x:v>
      </x:c>
      <x:c r="P1630" s="142" t="n">
        <x:f>IF(M1630&gt;0,N1630/M1630,"")</x:f>
        <x:v>0.19402985074626866</x:v>
      </x:c>
      <x:c r="Q1630" s="141" t="n">
        <x:f>ROUND(L1630*(1+'Assumptions'!$B$7)/'Assumptions'!$B$9,0)*'Assumptions'!$B$9</x:f>
        <x:v>90</x:v>
      </x:c>
      <x:c r="R1630" s="141" t="n">
        <x:f>Q1630-M1630</x:f>
        <x:v>23</x:v>
      </x:c>
      <x:c r="S1630" s="143" t="n">
        <x:f>'Assumptions'!$B$8</x:f>
        <x:v>12</x:v>
      </x:c>
      <x:c r="T1630" s="141" t="n">
        <x:f>N1630*S1630</x:f>
        <x:v>156</x:v>
      </x:c>
      <x:c r="U1630" s="139" t="str">
        <x:v>Source Valid</x:v>
      </x:c>
      <x:c r="V1630" s="139" t="str">
        <x:v>High</x:v>
      </x:c>
      <x:c r="W1630" s="147" t="str">
        <x:v>Source wholesale and buying prices retained</x:v>
      </x:c>
      <x:c r="X1630" s="139" t="str">
        <x:v>Ready</x:v>
      </x:c>
      <x:c r="Y1630" s="144" t="b">
        <x:v>1</x:v>
      </x:c>
      <x:c r="Z1630" s="139" t="str">
        <x:v>WS RATES.pdf</x:v>
      </x:c>
      <x:c r="AA1630" s="139" t="n">
        <x:v>46</x:v>
      </x:c>
      <x:c r="AB1630" s="139" t="n">
        <x:v>10</x:v>
      </x:c>
      <x:c r="AC1630" s="139" t="str">
        <x:v>GERMAN GLUE ARPI</x:v>
      </x:c>
      <x:c r="AD1630" s="145" t="n">
        <x:v>80</x:v>
      </x:c>
      <x:c r="AE1630" s="147" t="str">
        <x:v>Merged across PDFs — Exact/source-linked match</x:v>
      </x:c>
      <x:c r="AF1630" s="147" t="str">
        <x:v>Exact WS RATES.pdf name</x:v>
      </x:c>
      <x:c r="AG1630" s="147" t="str">
        <x:v>Exact WS RATES.pdf category</x:v>
      </x:c>
      <x:c r="AH1630" s="139" t="str">
        <x:v>WS-RATES:46:10</x:v>
      </x:c>
      <x:c r="AI1630" s="146"/>
      <x:c r="AJ1630" s="146"/>
      <x:c r="AK1630" s="146"/>
      <x:c r="AL1630" s="146"/>
      <x:c r="AM1630" s="146"/>
      <x:c r="AN1630" s="147" t="str"/>
    </x:row>
    <x:row r="1631">
      <x:c r="A1631" s="139" t="str">
        <x:v>RS-001630</x:v>
      </x:c>
      <x:c r="B1631" s="147" t="str">
        <x:v>PLASTIC CARD COVER 814(PORTR</x:v>
      </x:c>
      <x:c r="C1631" s="139" t="str">
        <x:v>CARD COVER</x:v>
      </x:c>
      <x:c r="D1631" s="139" t="str">
        <x:v>Both</x:v>
      </x:c>
      <x:c r="E1631" s="147" t="str">
        <x:v>From initial classified workbook</x:v>
      </x:c>
      <x:c r="F1631" s="139" t="str">
        <x:v>Piece</x:v>
      </x:c>
      <x:c r="G1631" s="139"/>
      <x:c r="H1631" s="139" t="str">
        <x:v>Not stated</x:v>
      </x:c>
      <x:c r="I1631" s="139" t="str">
        <x:v>PKR</x:v>
      </x:c>
      <x:c r="J1631" s="140" t="n">
        <x:v>32</x:v>
      </x:c>
      <x:c r="K1631" s="140" t="n">
        <x:v>28</x:v>
      </x:c>
      <x:c r="L1631" s="140" t="n">
        <x:v>32</x:v>
      </x:c>
      <x:c r="M1631" s="140" t="n">
        <x:v>28</x:v>
      </x:c>
      <x:c r="N1631" s="141" t="n">
        <x:f>L1631-M1631</x:f>
        <x:v>4</x:v>
      </x:c>
      <x:c r="O1631" s="142" t="n">
        <x:f>IF(L1631&gt;0,N1631/L1631,"")</x:f>
        <x:v>0.125</x:v>
      </x:c>
      <x:c r="P1631" s="142" t="n">
        <x:f>IF(M1631&gt;0,N1631/M1631,"")</x:f>
        <x:v>0.14285714285714285</x:v>
      </x:c>
      <x:c r="Q1631" s="141" t="n">
        <x:f>ROUND(L1631*(1+'Assumptions'!$B$7)/'Assumptions'!$B$9,0)*'Assumptions'!$B$9</x:f>
        <x:v>35</x:v>
      </x:c>
      <x:c r="R1631" s="141" t="n">
        <x:f>Q1631-M1631</x:f>
        <x:v>7</x:v>
      </x:c>
      <x:c r="S1631" s="143" t="n">
        <x:f>'Assumptions'!$B$8</x:f>
        <x:v>12</x:v>
      </x:c>
      <x:c r="T1631" s="141" t="n">
        <x:f>N1631*S1631</x:f>
        <x:v>48</x:v>
      </x:c>
      <x:c r="U1631" s="139" t="str">
        <x:v>Source Valid</x:v>
      </x:c>
      <x:c r="V1631" s="139" t="str">
        <x:v>High</x:v>
      </x:c>
      <x:c r="W1631" s="147" t="str">
        <x:v>Source wholesale and buying prices retained</x:v>
      </x:c>
      <x:c r="X1631" s="139" t="str">
        <x:v>Ready</x:v>
      </x:c>
      <x:c r="Y1631" s="144" t="b">
        <x:v>1</x:v>
      </x:c>
      <x:c r="Z1631" s="139" t="str">
        <x:v>WS RATES.pdf</x:v>
      </x:c>
      <x:c r="AA1631" s="139" t="n">
        <x:v>46</x:v>
      </x:c>
      <x:c r="AB1631" s="139" t="n">
        <x:v>11</x:v>
      </x:c>
      <x:c r="AC1631" s="139" t="str">
        <x:v>PLASTIC CARD COVER 814(P</x:v>
      </x:c>
      <x:c r="AD1631" s="145" t="n">
        <x:v>32</x:v>
      </x:c>
      <x:c r="AE1631" s="147" t="str">
        <x:v>Merged across PDFs — Truncated-name completion</x:v>
      </x:c>
      <x:c r="AF1631" s="147" t="str">
        <x:v>Completed/updated from WS RATES.pdf</x:v>
      </x:c>
      <x:c r="AG1631" s="147" t="str">
        <x:v>Exact WS RATES.pdf category</x:v>
      </x:c>
      <x:c r="AH1631" s="139" t="str">
        <x:v>WS-RATES:46:11</x:v>
      </x:c>
      <x:c r="AI1631" s="146"/>
      <x:c r="AJ1631" s="146"/>
      <x:c r="AK1631" s="146"/>
      <x:c r="AL1631" s="146"/>
      <x:c r="AM1631" s="146"/>
      <x:c r="AN1631" s="147" t="str"/>
    </x:row>
    <x:row r="1632">
      <x:c r="A1632" s="139" t="str">
        <x:v>RS-001631</x:v>
      </x:c>
      <x:c r="B1632" s="147" t="str">
        <x:v>DEER SCOTCH TAPE 3/4</x:v>
      </x:c>
      <x:c r="C1632" s="139" t="str">
        <x:v>TAPE</x:v>
      </x:c>
      <x:c r="D1632" s="139" t="str">
        <x:v>Both</x:v>
      </x:c>
      <x:c r="E1632" s="147" t="str">
        <x:v>From initial classified workbook</x:v>
      </x:c>
      <x:c r="F1632" s="139" t="str">
        <x:v>Piece</x:v>
      </x:c>
      <x:c r="G1632" s="139"/>
      <x:c r="H1632" s="139" t="str">
        <x:v>Not stated</x:v>
      </x:c>
      <x:c r="I1632" s="139" t="str">
        <x:v>PKR</x:v>
      </x:c>
      <x:c r="J1632" s="140" t="n">
        <x:v>105</x:v>
      </x:c>
      <x:c r="K1632" s="140" t="n">
        <x:v>89</x:v>
      </x:c>
      <x:c r="L1632" s="140" t="n">
        <x:v>105</x:v>
      </x:c>
      <x:c r="M1632" s="140" t="n">
        <x:v>89</x:v>
      </x:c>
      <x:c r="N1632" s="141" t="n">
        <x:f>L1632-M1632</x:f>
        <x:v>16</x:v>
      </x:c>
      <x:c r="O1632" s="142" t="n">
        <x:f>IF(L1632&gt;0,N1632/L1632,"")</x:f>
        <x:v>0.1523809523809524</x:v>
      </x:c>
      <x:c r="P1632" s="142" t="n">
        <x:f>IF(M1632&gt;0,N1632/M1632,"")</x:f>
        <x:v>0.1797752808988764</x:v>
      </x:c>
      <x:c r="Q1632" s="141" t="n">
        <x:f>ROUND(L1632*(1+'Assumptions'!$B$7)/'Assumptions'!$B$9,0)*'Assumptions'!$B$9</x:f>
        <x:v>115</x:v>
      </x:c>
      <x:c r="R1632" s="141" t="n">
        <x:f>Q1632-M1632</x:f>
        <x:v>26</x:v>
      </x:c>
      <x:c r="S1632" s="143" t="n">
        <x:f>'Assumptions'!$B$8</x:f>
        <x:v>12</x:v>
      </x:c>
      <x:c r="T1632" s="141" t="n">
        <x:f>N1632*S1632</x:f>
        <x:v>192</x:v>
      </x:c>
      <x:c r="U1632" s="139" t="str">
        <x:v>Source Valid</x:v>
      </x:c>
      <x:c r="V1632" s="139" t="str">
        <x:v>High</x:v>
      </x:c>
      <x:c r="W1632" s="147" t="str">
        <x:v>Source wholesale and buying prices retained</x:v>
      </x:c>
      <x:c r="X1632" s="139" t="str">
        <x:v>Ready</x:v>
      </x:c>
      <x:c r="Y1632" s="144" t="b">
        <x:v>1</x:v>
      </x:c>
      <x:c r="Z1632" s="139" t="str">
        <x:v>WS RATES.pdf</x:v>
      </x:c>
      <x:c r="AA1632" s="139" t="n">
        <x:v>46</x:v>
      </x:c>
      <x:c r="AB1632" s="139" t="n">
        <x:v>12</x:v>
      </x:c>
      <x:c r="AC1632" s="139" t="str">
        <x:v>DEER SCOTCH TAPE 3/4</x:v>
      </x:c>
      <x:c r="AD1632" s="145" t="n">
        <x:v>105</x:v>
      </x:c>
      <x:c r="AE1632" s="147" t="str">
        <x:v>Merged across PDFs — Exact/source-linked match</x:v>
      </x:c>
      <x:c r="AF1632" s="147" t="str">
        <x:v>Exact WS RATES.pdf name</x:v>
      </x:c>
      <x:c r="AG1632" s="147" t="str">
        <x:v>Exact WS RATES.pdf category</x:v>
      </x:c>
      <x:c r="AH1632" s="139" t="str">
        <x:v>WS-RATES:46:12</x:v>
      </x:c>
      <x:c r="AI1632" s="146"/>
      <x:c r="AJ1632" s="146"/>
      <x:c r="AK1632" s="146"/>
      <x:c r="AL1632" s="146"/>
      <x:c r="AM1632" s="146"/>
      <x:c r="AN1632" s="147" t="str"/>
    </x:row>
    <x:row r="1633">
      <x:c r="A1633" s="139" t="str">
        <x:v>RS-001632</x:v>
      </x:c>
      <x:c r="B1633" s="147" t="str">
        <x:v>PLASTIC CARD COVER DX 813(LA</x:v>
      </x:c>
      <x:c r="C1633" s="139" t="str">
        <x:v>CARD COVER</x:v>
      </x:c>
      <x:c r="D1633" s="139" t="str">
        <x:v>Both</x:v>
      </x:c>
      <x:c r="E1633" s="147" t="str">
        <x:v>From initial classified workbook</x:v>
      </x:c>
      <x:c r="F1633" s="139" t="str">
        <x:v>Piece</x:v>
      </x:c>
      <x:c r="G1633" s="139"/>
      <x:c r="H1633" s="139" t="str">
        <x:v>Not stated</x:v>
      </x:c>
      <x:c r="I1633" s="139" t="str">
        <x:v>PKR</x:v>
      </x:c>
      <x:c r="J1633" s="140" t="n">
        <x:v>32</x:v>
      </x:c>
      <x:c r="K1633" s="140" t="n">
        <x:v>28</x:v>
      </x:c>
      <x:c r="L1633" s="140" t="n">
        <x:v>32</x:v>
      </x:c>
      <x:c r="M1633" s="140" t="n">
        <x:v>28</x:v>
      </x:c>
      <x:c r="N1633" s="141" t="n">
        <x:f>L1633-M1633</x:f>
        <x:v>4</x:v>
      </x:c>
      <x:c r="O1633" s="142" t="n">
        <x:f>IF(L1633&gt;0,N1633/L1633,"")</x:f>
        <x:v>0.125</x:v>
      </x:c>
      <x:c r="P1633" s="142" t="n">
        <x:f>IF(M1633&gt;0,N1633/M1633,"")</x:f>
        <x:v>0.14285714285714285</x:v>
      </x:c>
      <x:c r="Q1633" s="141" t="n">
        <x:f>ROUND(L1633*(1+'Assumptions'!$B$7)/'Assumptions'!$B$9,0)*'Assumptions'!$B$9</x:f>
        <x:v>35</x:v>
      </x:c>
      <x:c r="R1633" s="141" t="n">
        <x:f>Q1633-M1633</x:f>
        <x:v>7</x:v>
      </x:c>
      <x:c r="S1633" s="143" t="n">
        <x:f>'Assumptions'!$B$8</x:f>
        <x:v>12</x:v>
      </x:c>
      <x:c r="T1633" s="141" t="n">
        <x:f>N1633*S1633</x:f>
        <x:v>48</x:v>
      </x:c>
      <x:c r="U1633" s="139" t="str">
        <x:v>Source Valid</x:v>
      </x:c>
      <x:c r="V1633" s="139" t="str">
        <x:v>High</x:v>
      </x:c>
      <x:c r="W1633" s="147" t="str">
        <x:v>Source wholesale and buying prices retained</x:v>
      </x:c>
      <x:c r="X1633" s="139" t="str">
        <x:v>Ready</x:v>
      </x:c>
      <x:c r="Y1633" s="144" t="b">
        <x:v>1</x:v>
      </x:c>
      <x:c r="Z1633" s="139" t="str">
        <x:v>WS RATES.pdf</x:v>
      </x:c>
      <x:c r="AA1633" s="139" t="n">
        <x:v>46</x:v>
      </x:c>
      <x:c r="AB1633" s="139" t="n">
        <x:v>13</x:v>
      </x:c>
      <x:c r="AC1633" s="139" t="str">
        <x:v>PLASTIC CARD COVER DX 81</x:v>
      </x:c>
      <x:c r="AD1633" s="145" t="n">
        <x:v>32</x:v>
      </x:c>
      <x:c r="AE1633" s="147" t="str">
        <x:v>Merged across PDFs — Truncated-name completion</x:v>
      </x:c>
      <x:c r="AF1633" s="147" t="str">
        <x:v>Completed/updated from WS RATES.pdf</x:v>
      </x:c>
      <x:c r="AG1633" s="147" t="str">
        <x:v>Exact WS RATES.pdf category</x:v>
      </x:c>
      <x:c r="AH1633" s="139" t="str">
        <x:v>WS-RATES:46:13</x:v>
      </x:c>
      <x:c r="AI1633" s="146"/>
      <x:c r="AJ1633" s="146"/>
      <x:c r="AK1633" s="146"/>
      <x:c r="AL1633" s="146"/>
      <x:c r="AM1633" s="146"/>
      <x:c r="AN1633" s="147" t="str"/>
    </x:row>
    <x:row r="1634">
      <x:c r="A1634" s="139" t="str">
        <x:v>RS-001633</x:v>
      </x:c>
      <x:c r="B1634" s="147" t="str">
        <x:v>GERMAN GLUE 45</x:v>
      </x:c>
      <x:c r="C1634" s="139" t="str">
        <x:v>GUM STICK</x:v>
      </x:c>
      <x:c r="D1634" s="139" t="str">
        <x:v>Both</x:v>
      </x:c>
      <x:c r="E1634" s="147" t="str">
        <x:v>From initial classified workbook</x:v>
      </x:c>
      <x:c r="F1634" s="139" t="str">
        <x:v>Piece</x:v>
      </x:c>
      <x:c r="G1634" s="139"/>
      <x:c r="H1634" s="139" t="str">
        <x:v>Not stated</x:v>
      </x:c>
      <x:c r="I1634" s="139" t="str">
        <x:v>PKR</x:v>
      </x:c>
      <x:c r="J1634" s="140" t="n">
        <x:v>45</x:v>
      </x:c>
      <x:c r="K1634" s="140" t="n">
        <x:v>34</x:v>
      </x:c>
      <x:c r="L1634" s="140" t="n">
        <x:v>45</x:v>
      </x:c>
      <x:c r="M1634" s="140" t="n">
        <x:v>34</x:v>
      </x:c>
      <x:c r="N1634" s="141" t="n">
        <x:f>L1634-M1634</x:f>
        <x:v>11</x:v>
      </x:c>
      <x:c r="O1634" s="142" t="n">
        <x:f>IF(L1634&gt;0,N1634/L1634,"")</x:f>
        <x:v>0.24444444444444444</x:v>
      </x:c>
      <x:c r="P1634" s="142" t="n">
        <x:f>IF(M1634&gt;0,N1634/M1634,"")</x:f>
        <x:v>0.3235294117647059</x:v>
      </x:c>
      <x:c r="Q1634" s="141" t="n">
        <x:f>ROUND(L1634*(1+'Assumptions'!$B$7)/'Assumptions'!$B$9,0)*'Assumptions'!$B$9</x:f>
        <x:v>50</x:v>
      </x:c>
      <x:c r="R1634" s="141" t="n">
        <x:f>Q1634-M1634</x:f>
        <x:v>16</x:v>
      </x:c>
      <x:c r="S1634" s="143" t="n">
        <x:f>'Assumptions'!$B$8</x:f>
        <x:v>12</x:v>
      </x:c>
      <x:c r="T1634" s="141" t="n">
        <x:f>N1634*S1634</x:f>
        <x:v>132</x:v>
      </x:c>
      <x:c r="U1634" s="139" t="str">
        <x:v>Source Valid</x:v>
      </x:c>
      <x:c r="V1634" s="139" t="str">
        <x:v>High</x:v>
      </x:c>
      <x:c r="W1634" s="147" t="str">
        <x:v>Source wholesale and buying prices retained</x:v>
      </x:c>
      <x:c r="X1634" s="139" t="str">
        <x:v>Ready</x:v>
      </x:c>
      <x:c r="Y1634" s="144" t="b">
        <x:v>1</x:v>
      </x:c>
      <x:c r="Z1634" s="139" t="str">
        <x:v>WS RATES.pdf</x:v>
      </x:c>
      <x:c r="AA1634" s="139" t="n">
        <x:v>46</x:v>
      </x:c>
      <x:c r="AB1634" s="139" t="n">
        <x:v>14</x:v>
      </x:c>
      <x:c r="AC1634" s="139" t="str">
        <x:v>GERMAN GLUE 45</x:v>
      </x:c>
      <x:c r="AD1634" s="145" t="n">
        <x:v>45</x:v>
      </x:c>
      <x:c r="AE1634" s="147" t="str">
        <x:v>Merged across PDFs — Exact/source-linked match</x:v>
      </x:c>
      <x:c r="AF1634" s="147" t="str">
        <x:v>Exact WS RATES.pdf name</x:v>
      </x:c>
      <x:c r="AG1634" s="147" t="str">
        <x:v>Exact WS RATES.pdf category</x:v>
      </x:c>
      <x:c r="AH1634" s="139" t="str">
        <x:v>WS-RATES:46:14</x:v>
      </x:c>
      <x:c r="AI1634" s="146"/>
      <x:c r="AJ1634" s="146"/>
      <x:c r="AK1634" s="146"/>
      <x:c r="AL1634" s="146"/>
      <x:c r="AM1634" s="146"/>
      <x:c r="AN1634" s="147" t="str"/>
    </x:row>
    <x:row r="1635">
      <x:c r="A1635" s="139" t="str">
        <x:v>RS-001634</x:v>
      </x:c>
      <x:c r="B1635" s="147" t="str">
        <x:v>DEER SCOTCH TAPE 1/2</x:v>
      </x:c>
      <x:c r="C1635" s="139" t="str">
        <x:v>TAPE</x:v>
      </x:c>
      <x:c r="D1635" s="139" t="str">
        <x:v>Both</x:v>
      </x:c>
      <x:c r="E1635" s="147" t="str">
        <x:v>From initial classified workbook</x:v>
      </x:c>
      <x:c r="F1635" s="139" t="str">
        <x:v>Piece</x:v>
      </x:c>
      <x:c r="G1635" s="139"/>
      <x:c r="H1635" s="139" t="str">
        <x:v>Not stated</x:v>
      </x:c>
      <x:c r="I1635" s="139" t="str">
        <x:v>PKR</x:v>
      </x:c>
      <x:c r="J1635" s="140" t="n">
        <x:v>70</x:v>
      </x:c>
      <x:c r="K1635" s="140" t="n">
        <x:v>60</x:v>
      </x:c>
      <x:c r="L1635" s="140" t="n">
        <x:v>70</x:v>
      </x:c>
      <x:c r="M1635" s="140" t="n">
        <x:v>60</x:v>
      </x:c>
      <x:c r="N1635" s="141" t="n">
        <x:f>L1635-M1635</x:f>
        <x:v>10</x:v>
      </x:c>
      <x:c r="O1635" s="142" t="n">
        <x:f>IF(L1635&gt;0,N1635/L1635,"")</x:f>
        <x:v>0.14285714285714285</x:v>
      </x:c>
      <x:c r="P1635" s="142" t="n">
        <x:f>IF(M1635&gt;0,N1635/M1635,"")</x:f>
        <x:v>0.16666666666666666</x:v>
      </x:c>
      <x:c r="Q1635" s="141" t="n">
        <x:f>ROUND(L1635*(1+'Assumptions'!$B$7)/'Assumptions'!$B$9,0)*'Assumptions'!$B$9</x:f>
        <x:v>75</x:v>
      </x:c>
      <x:c r="R1635" s="141" t="n">
        <x:f>Q1635-M1635</x:f>
        <x:v>15</x:v>
      </x:c>
      <x:c r="S1635" s="143" t="n">
        <x:f>'Assumptions'!$B$8</x:f>
        <x:v>12</x:v>
      </x:c>
      <x:c r="T1635" s="141" t="n">
        <x:f>N1635*S1635</x:f>
        <x:v>120</x:v>
      </x:c>
      <x:c r="U1635" s="139" t="str">
        <x:v>Source Valid</x:v>
      </x:c>
      <x:c r="V1635" s="139" t="str">
        <x:v>High</x:v>
      </x:c>
      <x:c r="W1635" s="147" t="str">
        <x:v>Source wholesale and buying prices retained</x:v>
      </x:c>
      <x:c r="X1635" s="139" t="str">
        <x:v>Ready</x:v>
      </x:c>
      <x:c r="Y1635" s="144" t="b">
        <x:v>1</x:v>
      </x:c>
      <x:c r="Z1635" s="139" t="str">
        <x:v>WS RATES.pdf</x:v>
      </x:c>
      <x:c r="AA1635" s="139" t="n">
        <x:v>46</x:v>
      </x:c>
      <x:c r="AB1635" s="139" t="n">
        <x:v>15</x:v>
      </x:c>
      <x:c r="AC1635" s="139" t="str">
        <x:v>DEER SCOTCH TAPE 1/2</x:v>
      </x:c>
      <x:c r="AD1635" s="145" t="n">
        <x:v>70</x:v>
      </x:c>
      <x:c r="AE1635" s="147" t="str">
        <x:v>Merged across PDFs — Exact/source-linked match</x:v>
      </x:c>
      <x:c r="AF1635" s="147" t="str">
        <x:v>Exact WS RATES.pdf name</x:v>
      </x:c>
      <x:c r="AG1635" s="147" t="str">
        <x:v>Exact WS RATES.pdf category</x:v>
      </x:c>
      <x:c r="AH1635" s="139" t="str">
        <x:v>WS-RATES:46:15</x:v>
      </x:c>
      <x:c r="AI1635" s="146"/>
      <x:c r="AJ1635" s="146"/>
      <x:c r="AK1635" s="146"/>
      <x:c r="AL1635" s="146"/>
      <x:c r="AM1635" s="146"/>
      <x:c r="AN1635" s="147" t="str"/>
    </x:row>
    <x:row r="1636">
      <x:c r="A1636" s="139" t="str">
        <x:v>RS-001635</x:v>
      </x:c>
      <x:c r="B1636" s="147" t="str">
        <x:v>HERO GUM 142 GRAM</x:v>
      </x:c>
      <x:c r="C1636" s="139" t="str">
        <x:v>GUM STICK</x:v>
      </x:c>
      <x:c r="D1636" s="139" t="str">
        <x:v>Both</x:v>
      </x:c>
      <x:c r="E1636" s="147" t="str">
        <x:v>From initial classified workbook</x:v>
      </x:c>
      <x:c r="F1636" s="139" t="str">
        <x:v>Piece</x:v>
      </x:c>
      <x:c r="G1636" s="139"/>
      <x:c r="H1636" s="139" t="str">
        <x:v>Not stated</x:v>
      </x:c>
      <x:c r="I1636" s="139" t="str">
        <x:v>PKR</x:v>
      </x:c>
      <x:c r="J1636" s="140" t="n">
        <x:v>43</x:v>
      </x:c>
      <x:c r="K1636" s="140" t="n">
        <x:v>39</x:v>
      </x:c>
      <x:c r="L1636" s="140" t="n">
        <x:v>43</x:v>
      </x:c>
      <x:c r="M1636" s="140" t="n">
        <x:v>39</x:v>
      </x:c>
      <x:c r="N1636" s="141" t="n">
        <x:f>L1636-M1636</x:f>
        <x:v>4</x:v>
      </x:c>
      <x:c r="O1636" s="142" t="n">
        <x:f>IF(L1636&gt;0,N1636/L1636,"")</x:f>
        <x:v>0.09302325581395349</x:v>
      </x:c>
      <x:c r="P1636" s="142" t="n">
        <x:f>IF(M1636&gt;0,N1636/M1636,"")</x:f>
        <x:v>0.10256410256410256</x:v>
      </x:c>
      <x:c r="Q1636" s="141" t="n">
        <x:f>ROUND(L1636*(1+'Assumptions'!$B$7)/'Assumptions'!$B$9,0)*'Assumptions'!$B$9</x:f>
        <x:v>45</x:v>
      </x:c>
      <x:c r="R1636" s="141" t="n">
        <x:f>Q1636-M1636</x:f>
        <x:v>6</x:v>
      </x:c>
      <x:c r="S1636" s="143" t="n">
        <x:f>'Assumptions'!$B$8</x:f>
        <x:v>12</x:v>
      </x:c>
      <x:c r="T1636" s="141" t="n">
        <x:f>N1636*S1636</x:f>
        <x:v>48</x:v>
      </x:c>
      <x:c r="U1636" s="139" t="str">
        <x:v>Source Valid</x:v>
      </x:c>
      <x:c r="V1636" s="139" t="str">
        <x:v>High</x:v>
      </x:c>
      <x:c r="W1636" s="147" t="str">
        <x:v>Source wholesale and buying prices retained</x:v>
      </x:c>
      <x:c r="X1636" s="139" t="str">
        <x:v>Ready</x:v>
      </x:c>
      <x:c r="Y1636" s="144" t="b">
        <x:v>1</x:v>
      </x:c>
      <x:c r="Z1636" s="139" t="str">
        <x:v>WS RATES.pdf</x:v>
      </x:c>
      <x:c r="AA1636" s="139" t="n">
        <x:v>46</x:v>
      </x:c>
      <x:c r="AB1636" s="139" t="n">
        <x:v>16</x:v>
      </x:c>
      <x:c r="AC1636" s="139" t="str">
        <x:v>HERO GUM 142 GRAM</x:v>
      </x:c>
      <x:c r="AD1636" s="145" t="n">
        <x:v>43</x:v>
      </x:c>
      <x:c r="AE1636" s="147" t="str">
        <x:v>Merged across PDFs — Exact/source-linked match</x:v>
      </x:c>
      <x:c r="AF1636" s="147" t="str">
        <x:v>Exact WS RATES.pdf name</x:v>
      </x:c>
      <x:c r="AG1636" s="147" t="str">
        <x:v>Exact WS RATES.pdf category</x:v>
      </x:c>
      <x:c r="AH1636" s="139" t="str">
        <x:v>WS-RATES:46:16</x:v>
      </x:c>
      <x:c r="AI1636" s="146"/>
      <x:c r="AJ1636" s="146"/>
      <x:c r="AK1636" s="146"/>
      <x:c r="AL1636" s="146"/>
      <x:c r="AM1636" s="146"/>
      <x:c r="AN1636" s="147" t="str"/>
    </x:row>
    <x:row r="1637">
      <x:c r="A1637" s="139" t="str">
        <x:v>RS-001636</x:v>
      </x:c>
      <x:c r="B1637" s="147" t="str">
        <x:v>CARD COVER ZIPPER A001</x:v>
      </x:c>
      <x:c r="C1637" s="139" t="str">
        <x:v>CARD COVER</x:v>
      </x:c>
      <x:c r="D1637" s="139" t="str">
        <x:v>Both</x:v>
      </x:c>
      <x:c r="E1637" s="147" t="str">
        <x:v>From initial classified workbook</x:v>
      </x:c>
      <x:c r="F1637" s="139" t="str">
        <x:v>Piece</x:v>
      </x:c>
      <x:c r="G1637" s="139"/>
      <x:c r="H1637" s="139" t="str">
        <x:v>Not stated</x:v>
      </x:c>
      <x:c r="I1637" s="139" t="str">
        <x:v>PKR</x:v>
      </x:c>
      <x:c r="J1637" s="140" t="n">
        <x:v>95</x:v>
      </x:c>
      <x:c r="K1637" s="140" t="n">
        <x:v>70</x:v>
      </x:c>
      <x:c r="L1637" s="140" t="n">
        <x:v>95</x:v>
      </x:c>
      <x:c r="M1637" s="140" t="n">
        <x:v>70</x:v>
      </x:c>
      <x:c r="N1637" s="141" t="n">
        <x:f>L1637-M1637</x:f>
        <x:v>25</x:v>
      </x:c>
      <x:c r="O1637" s="142" t="n">
        <x:f>IF(L1637&gt;0,N1637/L1637,"")</x:f>
        <x:v>0.2631578947368421</x:v>
      </x:c>
      <x:c r="P1637" s="142" t="n">
        <x:f>IF(M1637&gt;0,N1637/M1637,"")</x:f>
        <x:v>0.35714285714285715</x:v>
      </x:c>
      <x:c r="Q1637" s="141" t="n">
        <x:f>ROUND(L1637*(1+'Assumptions'!$B$7)/'Assumptions'!$B$9,0)*'Assumptions'!$B$9</x:f>
        <x:v>105</x:v>
      </x:c>
      <x:c r="R1637" s="141" t="n">
        <x:f>Q1637-M1637</x:f>
        <x:v>35</x:v>
      </x:c>
      <x:c r="S1637" s="143" t="n">
        <x:f>'Assumptions'!$B$8</x:f>
        <x:v>12</x:v>
      </x:c>
      <x:c r="T1637" s="141" t="n">
        <x:f>N1637*S1637</x:f>
        <x:v>300</x:v>
      </x:c>
      <x:c r="U1637" s="139" t="str">
        <x:v>Source Valid</x:v>
      </x:c>
      <x:c r="V1637" s="139" t="str">
        <x:v>High</x:v>
      </x:c>
      <x:c r="W1637" s="147" t="str">
        <x:v>Source wholesale and buying prices retained</x:v>
      </x:c>
      <x:c r="X1637" s="139" t="str">
        <x:v>Ready</x:v>
      </x:c>
      <x:c r="Y1637" s="144" t="b">
        <x:v>1</x:v>
      </x:c>
      <x:c r="Z1637" s="139" t="str">
        <x:v>WS RATES.pdf</x:v>
      </x:c>
      <x:c r="AA1637" s="139" t="n">
        <x:v>46</x:v>
      </x:c>
      <x:c r="AB1637" s="139" t="n">
        <x:v>17</x:v>
      </x:c>
      <x:c r="AC1637" s="139" t="str">
        <x:v>CARD COVER ZIPPER A001</x:v>
      </x:c>
      <x:c r="AD1637" s="145" t="n">
        <x:v>95</x:v>
      </x:c>
      <x:c r="AE1637" s="147" t="str">
        <x:v>Merged across PDFs — Exact/source-linked match</x:v>
      </x:c>
      <x:c r="AF1637" s="147" t="str">
        <x:v>Exact WS RATES.pdf name</x:v>
      </x:c>
      <x:c r="AG1637" s="147" t="str">
        <x:v>Exact WS RATES.pdf category</x:v>
      </x:c>
      <x:c r="AH1637" s="139" t="str">
        <x:v>WS-RATES:46:17</x:v>
      </x:c>
      <x:c r="AI1637" s="146"/>
      <x:c r="AJ1637" s="146"/>
      <x:c r="AK1637" s="146"/>
      <x:c r="AL1637" s="146"/>
      <x:c r="AM1637" s="146"/>
      <x:c r="AN1637" s="147" t="str"/>
    </x:row>
    <x:row r="1638">
      <x:c r="A1638" s="139" t="str">
        <x:v>RS-001637</x:v>
      </x:c>
      <x:c r="B1638" s="147" t="str">
        <x:v>CARD COVER ZIPPER B001</x:v>
      </x:c>
      <x:c r="C1638" s="139" t="str">
        <x:v>CARD COVER</x:v>
      </x:c>
      <x:c r="D1638" s="139" t="str">
        <x:v>Both</x:v>
      </x:c>
      <x:c r="E1638" s="147" t="str">
        <x:v>From initial classified workbook</x:v>
      </x:c>
      <x:c r="F1638" s="139" t="str">
        <x:v>Piece</x:v>
      </x:c>
      <x:c r="G1638" s="139"/>
      <x:c r="H1638" s="139" t="str">
        <x:v>Not stated</x:v>
      </x:c>
      <x:c r="I1638" s="139" t="str">
        <x:v>PKR</x:v>
      </x:c>
      <x:c r="J1638" s="140" t="n">
        <x:v>95</x:v>
      </x:c>
      <x:c r="K1638" s="140" t="n">
        <x:v>73</x:v>
      </x:c>
      <x:c r="L1638" s="140" t="n">
        <x:v>95</x:v>
      </x:c>
      <x:c r="M1638" s="140" t="n">
        <x:v>73</x:v>
      </x:c>
      <x:c r="N1638" s="141" t="n">
        <x:f>L1638-M1638</x:f>
        <x:v>22</x:v>
      </x:c>
      <x:c r="O1638" s="142" t="n">
        <x:f>IF(L1638&gt;0,N1638/L1638,"")</x:f>
        <x:v>0.23157894736842105</x:v>
      </x:c>
      <x:c r="P1638" s="142" t="n">
        <x:f>IF(M1638&gt;0,N1638/M1638,"")</x:f>
        <x:v>0.3013698630136986</x:v>
      </x:c>
      <x:c r="Q1638" s="141" t="n">
        <x:f>ROUND(L1638*(1+'Assumptions'!$B$7)/'Assumptions'!$B$9,0)*'Assumptions'!$B$9</x:f>
        <x:v>105</x:v>
      </x:c>
      <x:c r="R1638" s="141" t="n">
        <x:f>Q1638-M1638</x:f>
        <x:v>32</x:v>
      </x:c>
      <x:c r="S1638" s="143" t="n">
        <x:f>'Assumptions'!$B$8</x:f>
        <x:v>12</x:v>
      </x:c>
      <x:c r="T1638" s="141" t="n">
        <x:f>N1638*S1638</x:f>
        <x:v>264</x:v>
      </x:c>
      <x:c r="U1638" s="139" t="str">
        <x:v>Source Valid</x:v>
      </x:c>
      <x:c r="V1638" s="139" t="str">
        <x:v>High</x:v>
      </x:c>
      <x:c r="W1638" s="147" t="str">
        <x:v>Source wholesale and buying prices retained</x:v>
      </x:c>
      <x:c r="X1638" s="139" t="str">
        <x:v>Ready</x:v>
      </x:c>
      <x:c r="Y1638" s="144" t="b">
        <x:v>1</x:v>
      </x:c>
      <x:c r="Z1638" s="139" t="str">
        <x:v>WS RATES.pdf</x:v>
      </x:c>
      <x:c r="AA1638" s="139" t="n">
        <x:v>46</x:v>
      </x:c>
      <x:c r="AB1638" s="139" t="n">
        <x:v>18</x:v>
      </x:c>
      <x:c r="AC1638" s="139" t="str">
        <x:v>CARD COVER ZIPPER B001</x:v>
      </x:c>
      <x:c r="AD1638" s="145" t="n">
        <x:v>95</x:v>
      </x:c>
      <x:c r="AE1638" s="147" t="str">
        <x:v>Merged across PDFs — Exact/source-linked match</x:v>
      </x:c>
      <x:c r="AF1638" s="147" t="str">
        <x:v>Exact WS RATES.pdf name</x:v>
      </x:c>
      <x:c r="AG1638" s="147" t="str">
        <x:v>Exact WS RATES.pdf category</x:v>
      </x:c>
      <x:c r="AH1638" s="139" t="str">
        <x:v>WS-RATES:46:18</x:v>
      </x:c>
      <x:c r="AI1638" s="146"/>
      <x:c r="AJ1638" s="146"/>
      <x:c r="AK1638" s="146"/>
      <x:c r="AL1638" s="146"/>
      <x:c r="AM1638" s="146"/>
      <x:c r="AN1638" s="147" t="str"/>
    </x:row>
    <x:row r="1639">
      <x:c r="A1639" s="139" t="str">
        <x:v>RS-001638</x:v>
      </x:c>
      <x:c r="B1639" s="147" t="str">
        <x:v>GUM 20 SALE</x:v>
      </x:c>
      <x:c r="C1639" s="139" t="str">
        <x:v>GUM STICK</x:v>
      </x:c>
      <x:c r="D1639" s="139" t="str">
        <x:v>Both</x:v>
      </x:c>
      <x:c r="E1639" s="147" t="str">
        <x:v>From initial classified workbook</x:v>
      </x:c>
      <x:c r="F1639" s="139" t="str">
        <x:v>Piece</x:v>
      </x:c>
      <x:c r="G1639" s="139"/>
      <x:c r="H1639" s="139" t="str">
        <x:v>Not stated</x:v>
      </x:c>
      <x:c r="I1639" s="139" t="str">
        <x:v>PKR</x:v>
      </x:c>
      <x:c r="J1639" s="140" t="n">
        <x:v>160</x:v>
      </x:c>
      <x:c r="K1639" s="140" t="n">
        <x:v>135</x:v>
      </x:c>
      <x:c r="L1639" s="140" t="n">
        <x:v>160</x:v>
      </x:c>
      <x:c r="M1639" s="140" t="n">
        <x:v>135</x:v>
      </x:c>
      <x:c r="N1639" s="141" t="n">
        <x:f>L1639-M1639</x:f>
        <x:v>25</x:v>
      </x:c>
      <x:c r="O1639" s="142" t="n">
        <x:f>IF(L1639&gt;0,N1639/L1639,"")</x:f>
        <x:v>0.15625</x:v>
      </x:c>
      <x:c r="P1639" s="142" t="n">
        <x:f>IF(M1639&gt;0,N1639/M1639,"")</x:f>
        <x:v>0.18518518518518517</x:v>
      </x:c>
      <x:c r="Q1639" s="141" t="n">
        <x:f>ROUND(L1639*(1+'Assumptions'!$B$7)/'Assumptions'!$B$9,0)*'Assumptions'!$B$9</x:f>
        <x:v>175</x:v>
      </x:c>
      <x:c r="R1639" s="141" t="n">
        <x:f>Q1639-M1639</x:f>
        <x:v>40</x:v>
      </x:c>
      <x:c r="S1639" s="143" t="n">
        <x:f>'Assumptions'!$B$8</x:f>
        <x:v>12</x:v>
      </x:c>
      <x:c r="T1639" s="141" t="n">
        <x:f>N1639*S1639</x:f>
        <x:v>300</x:v>
      </x:c>
      <x:c r="U1639" s="139" t="str">
        <x:v>Source Valid</x:v>
      </x:c>
      <x:c r="V1639" s="139" t="str">
        <x:v>High</x:v>
      </x:c>
      <x:c r="W1639" s="147" t="str">
        <x:v>Source wholesale and buying prices retained</x:v>
      </x:c>
      <x:c r="X1639" s="139" t="str">
        <x:v>Ready</x:v>
      </x:c>
      <x:c r="Y1639" s="144" t="b">
        <x:v>1</x:v>
      </x:c>
      <x:c r="Z1639" s="139" t="str">
        <x:v>WS RATES.pdf</x:v>
      </x:c>
      <x:c r="AA1639" s="139" t="n">
        <x:v>46</x:v>
      </x:c>
      <x:c r="AB1639" s="139" t="n">
        <x:v>19</x:v>
      </x:c>
      <x:c r="AC1639" s="139" t="str">
        <x:v>GUM 20 SALE</x:v>
      </x:c>
      <x:c r="AD1639" s="145" t="n">
        <x:v>160</x:v>
      </x:c>
      <x:c r="AE1639" s="147" t="str">
        <x:v>Merged across PDFs — Exact/source-linked match</x:v>
      </x:c>
      <x:c r="AF1639" s="147" t="str">
        <x:v>Exact WS RATES.pdf name</x:v>
      </x:c>
      <x:c r="AG1639" s="147" t="str">
        <x:v>Exact WS RATES.pdf category</x:v>
      </x:c>
      <x:c r="AH1639" s="139" t="str">
        <x:v>WS-RATES:46:19</x:v>
      </x:c>
      <x:c r="AI1639" s="146"/>
      <x:c r="AJ1639" s="146"/>
      <x:c r="AK1639" s="146"/>
      <x:c r="AL1639" s="146"/>
      <x:c r="AM1639" s="146"/>
      <x:c r="AN1639" s="147" t="str"/>
    </x:row>
    <x:row r="1640">
      <x:c r="A1640" s="139" t="str">
        <x:v>RS-001639</x:v>
      </x:c>
      <x:c r="B1640" s="147" t="str">
        <x:v>CARD COVER ZIPPER B003 + A003</x:v>
      </x:c>
      <x:c r="C1640" s="139" t="str">
        <x:v>CARD COVER</x:v>
      </x:c>
      <x:c r="D1640" s="139" t="str">
        <x:v>Both</x:v>
      </x:c>
      <x:c r="E1640" s="147" t="str">
        <x:v>From initial classified workbook</x:v>
      </x:c>
      <x:c r="F1640" s="139" t="str">
        <x:v>Piece</x:v>
      </x:c>
      <x:c r="G1640" s="139"/>
      <x:c r="H1640" s="139" t="str">
        <x:v>Not stated</x:v>
      </x:c>
      <x:c r="I1640" s="139" t="str">
        <x:v>PKR</x:v>
      </x:c>
      <x:c r="J1640" s="140" t="n">
        <x:v>230</x:v>
      </x:c>
      <x:c r="K1640" s="140" t="n">
        <x:v>220</x:v>
      </x:c>
      <x:c r="L1640" s="140" t="n">
        <x:v>230</x:v>
      </x:c>
      <x:c r="M1640" s="140" t="n">
        <x:v>220</x:v>
      </x:c>
      <x:c r="N1640" s="141" t="n">
        <x:f>L1640-M1640</x:f>
        <x:v>10</x:v>
      </x:c>
      <x:c r="O1640" s="142" t="n">
        <x:f>IF(L1640&gt;0,N1640/L1640,"")</x:f>
        <x:v>0.043478260869565216</x:v>
      </x:c>
      <x:c r="P1640" s="142" t="n">
        <x:f>IF(M1640&gt;0,N1640/M1640,"")</x:f>
        <x:v>0.045454545454545456</x:v>
      </x:c>
      <x:c r="Q1640" s="141" t="n">
        <x:f>ROUND(L1640*(1+'Assumptions'!$B$7)/'Assumptions'!$B$9,0)*'Assumptions'!$B$9</x:f>
        <x:v>255</x:v>
      </x:c>
      <x:c r="R1640" s="141" t="n">
        <x:f>Q1640-M1640</x:f>
        <x:v>35</x:v>
      </x:c>
      <x:c r="S1640" s="143" t="n">
        <x:f>'Assumptions'!$B$8</x:f>
        <x:v>12</x:v>
      </x:c>
      <x:c r="T1640" s="141" t="n">
        <x:f>N1640*S1640</x:f>
        <x:v>120</x:v>
      </x:c>
      <x:c r="U1640" s="139" t="str">
        <x:v>Source Valid</x:v>
      </x:c>
      <x:c r="V1640" s="139" t="str">
        <x:v>High</x:v>
      </x:c>
      <x:c r="W1640" s="147" t="str">
        <x:v>Source wholesale and buying prices retained</x:v>
      </x:c>
      <x:c r="X1640" s="139" t="str">
        <x:v>Ready</x:v>
      </x:c>
      <x:c r="Y1640" s="144" t="b">
        <x:v>1</x:v>
      </x:c>
      <x:c r="Z1640" s="139" t="str">
        <x:v>WS RATES.pdf</x:v>
      </x:c>
      <x:c r="AA1640" s="139" t="n">
        <x:v>46</x:v>
      </x:c>
      <x:c r="AB1640" s="139" t="n">
        <x:v>20</x:v>
      </x:c>
      <x:c r="AC1640" s="139" t="str">
        <x:v>CARD COVER ZIPPER B003 +</x:v>
      </x:c>
      <x:c r="AD1640" s="145" t="n">
        <x:v>230</x:v>
      </x:c>
      <x:c r="AE1640" s="147" t="str">
        <x:v>Merged across PDFs — Truncated-name completion</x:v>
      </x:c>
      <x:c r="AF1640" s="147" t="str">
        <x:v>Completed/updated from WS RATES.pdf</x:v>
      </x:c>
      <x:c r="AG1640" s="147" t="str">
        <x:v>Exact WS RATES.pdf category</x:v>
      </x:c>
      <x:c r="AH1640" s="139" t="str">
        <x:v>WS-RATES:46:20</x:v>
      </x:c>
      <x:c r="AI1640" s="146"/>
      <x:c r="AJ1640" s="146"/>
      <x:c r="AK1640" s="146"/>
      <x:c r="AL1640" s="146"/>
      <x:c r="AM1640" s="146"/>
      <x:c r="AN1640" s="147" t="str"/>
    </x:row>
    <x:row r="1641">
      <x:c r="A1641" s="139" t="str">
        <x:v>RS-001640</x:v>
      </x:c>
      <x:c r="B1641" s="147" t="str">
        <x:v>GUM 10 SALE</x:v>
      </x:c>
      <x:c r="C1641" s="139" t="str">
        <x:v>GUM STICK</x:v>
      </x:c>
      <x:c r="D1641" s="139" t="str">
        <x:v>Both</x:v>
      </x:c>
      <x:c r="E1641" s="147" t="str">
        <x:v>From initial classified workbook</x:v>
      </x:c>
      <x:c r="F1641" s="139" t="str">
        <x:v>Piece</x:v>
      </x:c>
      <x:c r="G1641" s="139"/>
      <x:c r="H1641" s="139" t="str">
        <x:v>Not stated</x:v>
      </x:c>
      <x:c r="I1641" s="139" t="str">
        <x:v>PKR</x:v>
      </x:c>
      <x:c r="J1641" s="140" t="n">
        <x:v>170</x:v>
      </x:c>
      <x:c r="K1641" s="140" t="n">
        <x:v>145</x:v>
      </x:c>
      <x:c r="L1641" s="140" t="n">
        <x:v>170</x:v>
      </x:c>
      <x:c r="M1641" s="140" t="n">
        <x:v>145</x:v>
      </x:c>
      <x:c r="N1641" s="141" t="n">
        <x:f>L1641-M1641</x:f>
        <x:v>25</x:v>
      </x:c>
      <x:c r="O1641" s="142" t="n">
        <x:f>IF(L1641&gt;0,N1641/L1641,"")</x:f>
        <x:v>0.14705882352941177</x:v>
      </x:c>
      <x:c r="P1641" s="142" t="n">
        <x:f>IF(M1641&gt;0,N1641/M1641,"")</x:f>
        <x:v>0.1724137931034483</x:v>
      </x:c>
      <x:c r="Q1641" s="141" t="n">
        <x:f>ROUND(L1641*(1+'Assumptions'!$B$7)/'Assumptions'!$B$9,0)*'Assumptions'!$B$9</x:f>
        <x:v>185</x:v>
      </x:c>
      <x:c r="R1641" s="141" t="n">
        <x:f>Q1641-M1641</x:f>
        <x:v>40</x:v>
      </x:c>
      <x:c r="S1641" s="143" t="n">
        <x:f>'Assumptions'!$B$8</x:f>
        <x:v>12</x:v>
      </x:c>
      <x:c r="T1641" s="141" t="n">
        <x:f>N1641*S1641</x:f>
        <x:v>300</x:v>
      </x:c>
      <x:c r="U1641" s="139" t="str">
        <x:v>Source Valid</x:v>
      </x:c>
      <x:c r="V1641" s="139" t="str">
        <x:v>High</x:v>
      </x:c>
      <x:c r="W1641" s="147" t="str">
        <x:v>Source wholesale and buying prices retained</x:v>
      </x:c>
      <x:c r="X1641" s="139" t="str">
        <x:v>Ready</x:v>
      </x:c>
      <x:c r="Y1641" s="144" t="b">
        <x:v>1</x:v>
      </x:c>
      <x:c r="Z1641" s="139" t="str">
        <x:v>WS RATES.pdf</x:v>
      </x:c>
      <x:c r="AA1641" s="139" t="n">
        <x:v>46</x:v>
      </x:c>
      <x:c r="AB1641" s="139" t="n">
        <x:v>21</x:v>
      </x:c>
      <x:c r="AC1641" s="139" t="str">
        <x:v>GUM 10 SALE</x:v>
      </x:c>
      <x:c r="AD1641" s="145" t="n">
        <x:v>170</x:v>
      </x:c>
      <x:c r="AE1641" s="147" t="str">
        <x:v>Merged across PDFs — Exact/source-linked match</x:v>
      </x:c>
      <x:c r="AF1641" s="147" t="str">
        <x:v>Exact WS RATES.pdf name</x:v>
      </x:c>
      <x:c r="AG1641" s="147" t="str">
        <x:v>Exact WS RATES.pdf category</x:v>
      </x:c>
      <x:c r="AH1641" s="139" t="str">
        <x:v>WS-RATES:46:21</x:v>
      </x:c>
      <x:c r="AI1641" s="146"/>
      <x:c r="AJ1641" s="146"/>
      <x:c r="AK1641" s="146"/>
      <x:c r="AL1641" s="146"/>
      <x:c r="AM1641" s="146"/>
      <x:c r="AN1641" s="147" t="str"/>
    </x:row>
    <x:row r="1642">
      <x:c r="A1642" s="139" t="str">
        <x:v>RS-001641</x:v>
      </x:c>
      <x:c r="B1642" s="147" t="str">
        <x:v>CARD COVER ZIPPER A002</x:v>
      </x:c>
      <x:c r="C1642" s="139" t="str">
        <x:v>CARD COVER</x:v>
      </x:c>
      <x:c r="D1642" s="139" t="str">
        <x:v>Both</x:v>
      </x:c>
      <x:c r="E1642" s="147" t="str">
        <x:v>From initial classified workbook</x:v>
      </x:c>
      <x:c r="F1642" s="139" t="str">
        <x:v>Piece</x:v>
      </x:c>
      <x:c r="G1642" s="139"/>
      <x:c r="H1642" s="139" t="str">
        <x:v>Not stated</x:v>
      </x:c>
      <x:c r="I1642" s="139" t="str">
        <x:v>PKR</x:v>
      </x:c>
      <x:c r="J1642" s="140" t="n">
        <x:v>160</x:v>
      </x:c>
      <x:c r="K1642" s="140" t="n">
        <x:v>142</x:v>
      </x:c>
      <x:c r="L1642" s="140" t="n">
        <x:v>160</x:v>
      </x:c>
      <x:c r="M1642" s="140" t="n">
        <x:v>142</x:v>
      </x:c>
      <x:c r="N1642" s="141" t="n">
        <x:f>L1642-M1642</x:f>
        <x:v>18</x:v>
      </x:c>
      <x:c r="O1642" s="142" t="n">
        <x:f>IF(L1642&gt;0,N1642/L1642,"")</x:f>
        <x:v>0.1125</x:v>
      </x:c>
      <x:c r="P1642" s="142" t="n">
        <x:f>IF(M1642&gt;0,N1642/M1642,"")</x:f>
        <x:v>0.1267605633802817</x:v>
      </x:c>
      <x:c r="Q1642" s="141" t="n">
        <x:f>ROUND(L1642*(1+'Assumptions'!$B$7)/'Assumptions'!$B$9,0)*'Assumptions'!$B$9</x:f>
        <x:v>175</x:v>
      </x:c>
      <x:c r="R1642" s="141" t="n">
        <x:f>Q1642-M1642</x:f>
        <x:v>33</x:v>
      </x:c>
      <x:c r="S1642" s="143" t="n">
        <x:f>'Assumptions'!$B$8</x:f>
        <x:v>12</x:v>
      </x:c>
      <x:c r="T1642" s="141" t="n">
        <x:f>N1642*S1642</x:f>
        <x:v>216</x:v>
      </x:c>
      <x:c r="U1642" s="139" t="str">
        <x:v>Source Valid</x:v>
      </x:c>
      <x:c r="V1642" s="139" t="str">
        <x:v>High</x:v>
      </x:c>
      <x:c r="W1642" s="147" t="str">
        <x:v>Source wholesale and buying prices retained</x:v>
      </x:c>
      <x:c r="X1642" s="139" t="str">
        <x:v>Ready</x:v>
      </x:c>
      <x:c r="Y1642" s="144" t="b">
        <x:v>1</x:v>
      </x:c>
      <x:c r="Z1642" s="139" t="str">
        <x:v>WS RATES.pdf</x:v>
      </x:c>
      <x:c r="AA1642" s="139" t="n">
        <x:v>46</x:v>
      </x:c>
      <x:c r="AB1642" s="139" t="n">
        <x:v>22</x:v>
      </x:c>
      <x:c r="AC1642" s="139" t="str">
        <x:v>CARD COVER ZIPPER A002</x:v>
      </x:c>
      <x:c r="AD1642" s="145" t="n">
        <x:v>160</x:v>
      </x:c>
      <x:c r="AE1642" s="147" t="str">
        <x:v>Merged across PDFs — Exact/source-linked match</x:v>
      </x:c>
      <x:c r="AF1642" s="147" t="str">
        <x:v>Exact WS RATES.pdf name</x:v>
      </x:c>
      <x:c r="AG1642" s="147" t="str">
        <x:v>Exact WS RATES.pdf category</x:v>
      </x:c>
      <x:c r="AH1642" s="139" t="str">
        <x:v>WS-RATES:46:22</x:v>
      </x:c>
      <x:c r="AI1642" s="146"/>
      <x:c r="AJ1642" s="146"/>
      <x:c r="AK1642" s="146"/>
      <x:c r="AL1642" s="146"/>
      <x:c r="AM1642" s="146"/>
      <x:c r="AN1642" s="147" t="str"/>
    </x:row>
    <x:row r="1643">
      <x:c r="A1643" s="139" t="str">
        <x:v>RS-001642</x:v>
      </x:c>
      <x:c r="B1643" s="147" t="str">
        <x:v>CARD COVER ZIPPER B002</x:v>
      </x:c>
      <x:c r="C1643" s="139" t="str">
        <x:v>CARD COVER</x:v>
      </x:c>
      <x:c r="D1643" s="139" t="str">
        <x:v>Both</x:v>
      </x:c>
      <x:c r="E1643" s="147" t="str">
        <x:v>From initial classified workbook</x:v>
      </x:c>
      <x:c r="F1643" s="139" t="str">
        <x:v>Piece</x:v>
      </x:c>
      <x:c r="G1643" s="139"/>
      <x:c r="H1643" s="139" t="str">
        <x:v>Not stated</x:v>
      </x:c>
      <x:c r="I1643" s="139" t="str">
        <x:v>PKR</x:v>
      </x:c>
      <x:c r="J1643" s="140" t="n">
        <x:v>160</x:v>
      </x:c>
      <x:c r="K1643" s="140" t="n">
        <x:v>142</x:v>
      </x:c>
      <x:c r="L1643" s="140" t="n">
        <x:v>160</x:v>
      </x:c>
      <x:c r="M1643" s="140" t="n">
        <x:v>142</x:v>
      </x:c>
      <x:c r="N1643" s="141" t="n">
        <x:f>L1643-M1643</x:f>
        <x:v>18</x:v>
      </x:c>
      <x:c r="O1643" s="142" t="n">
        <x:f>IF(L1643&gt;0,N1643/L1643,"")</x:f>
        <x:v>0.1125</x:v>
      </x:c>
      <x:c r="P1643" s="142" t="n">
        <x:f>IF(M1643&gt;0,N1643/M1643,"")</x:f>
        <x:v>0.1267605633802817</x:v>
      </x:c>
      <x:c r="Q1643" s="141" t="n">
        <x:f>ROUND(L1643*(1+'Assumptions'!$B$7)/'Assumptions'!$B$9,0)*'Assumptions'!$B$9</x:f>
        <x:v>175</x:v>
      </x:c>
      <x:c r="R1643" s="141" t="n">
        <x:f>Q1643-M1643</x:f>
        <x:v>33</x:v>
      </x:c>
      <x:c r="S1643" s="143" t="n">
        <x:f>'Assumptions'!$B$8</x:f>
        <x:v>12</x:v>
      </x:c>
      <x:c r="T1643" s="141" t="n">
        <x:f>N1643*S1643</x:f>
        <x:v>216</x:v>
      </x:c>
      <x:c r="U1643" s="139" t="str">
        <x:v>Source Valid</x:v>
      </x:c>
      <x:c r="V1643" s="139" t="str">
        <x:v>High</x:v>
      </x:c>
      <x:c r="W1643" s="147" t="str">
        <x:v>Source wholesale and buying prices retained</x:v>
      </x:c>
      <x:c r="X1643" s="139" t="str">
        <x:v>Ready</x:v>
      </x:c>
      <x:c r="Y1643" s="144" t="b">
        <x:v>1</x:v>
      </x:c>
      <x:c r="Z1643" s="139" t="str">
        <x:v>WS RATES.pdf</x:v>
      </x:c>
      <x:c r="AA1643" s="139" t="n">
        <x:v>46</x:v>
      </x:c>
      <x:c r="AB1643" s="139" t="n">
        <x:v>23</x:v>
      </x:c>
      <x:c r="AC1643" s="139" t="str">
        <x:v>CARD COVER ZIPPER B002</x:v>
      </x:c>
      <x:c r="AD1643" s="145" t="n">
        <x:v>160</x:v>
      </x:c>
      <x:c r="AE1643" s="147" t="str">
        <x:v>Merged across PDFs — Exact/source-linked match</x:v>
      </x:c>
      <x:c r="AF1643" s="147" t="str">
        <x:v>Exact WS RATES.pdf name</x:v>
      </x:c>
      <x:c r="AG1643" s="147" t="str">
        <x:v>Exact WS RATES.pdf category</x:v>
      </x:c>
      <x:c r="AH1643" s="139" t="str">
        <x:v>WS-RATES:46:23</x:v>
      </x:c>
      <x:c r="AI1643" s="146"/>
      <x:c r="AJ1643" s="146"/>
      <x:c r="AK1643" s="146"/>
      <x:c r="AL1643" s="146"/>
      <x:c r="AM1643" s="146"/>
      <x:c r="AN1643" s="147" t="str"/>
    </x:row>
    <x:row r="1644">
      <x:c r="A1644" s="139" t="str">
        <x:v>RS-001643</x:v>
      </x:c>
      <x:c r="B1644" s="147" t="str">
        <x:v>LEATHER CARD COVER</x:v>
      </x:c>
      <x:c r="C1644" s="139" t="str">
        <x:v>CARD COVER</x:v>
      </x:c>
      <x:c r="D1644" s="139" t="str">
        <x:v>Both</x:v>
      </x:c>
      <x:c r="E1644" s="147" t="str">
        <x:v>From initial classified workbook</x:v>
      </x:c>
      <x:c r="F1644" s="139" t="str">
        <x:v>Piece</x:v>
      </x:c>
      <x:c r="G1644" s="139"/>
      <x:c r="H1644" s="139" t="str">
        <x:v>Not stated</x:v>
      </x:c>
      <x:c r="I1644" s="139" t="str">
        <x:v>PKR</x:v>
      </x:c>
      <x:c r="J1644" s="140" t="n">
        <x:v>33</x:v>
      </x:c>
      <x:c r="K1644" s="140" t="n">
        <x:v>29</x:v>
      </x:c>
      <x:c r="L1644" s="140" t="n">
        <x:v>33</x:v>
      </x:c>
      <x:c r="M1644" s="140" t="n">
        <x:v>29</x:v>
      </x:c>
      <x:c r="N1644" s="141" t="n">
        <x:f>L1644-M1644</x:f>
        <x:v>4</x:v>
      </x:c>
      <x:c r="O1644" s="142" t="n">
        <x:f>IF(L1644&gt;0,N1644/L1644,"")</x:f>
        <x:v>0.12121212121212122</x:v>
      </x:c>
      <x:c r="P1644" s="142" t="n">
        <x:f>IF(M1644&gt;0,N1644/M1644,"")</x:f>
        <x:v>0.13793103448275862</x:v>
      </x:c>
      <x:c r="Q1644" s="141" t="n">
        <x:f>ROUND(L1644*(1+'Assumptions'!$B$7)/'Assumptions'!$B$9,0)*'Assumptions'!$B$9</x:f>
        <x:v>35</x:v>
      </x:c>
      <x:c r="R1644" s="141" t="n">
        <x:f>Q1644-M1644</x:f>
        <x:v>6</x:v>
      </x:c>
      <x:c r="S1644" s="143" t="n">
        <x:f>'Assumptions'!$B$8</x:f>
        <x:v>12</x:v>
      </x:c>
      <x:c r="T1644" s="141" t="n">
        <x:f>N1644*S1644</x:f>
        <x:v>48</x:v>
      </x:c>
      <x:c r="U1644" s="139" t="str">
        <x:v>Source Valid</x:v>
      </x:c>
      <x:c r="V1644" s="139" t="str">
        <x:v>High</x:v>
      </x:c>
      <x:c r="W1644" s="147" t="str">
        <x:v>Source wholesale and buying prices retained</x:v>
      </x:c>
      <x:c r="X1644" s="139" t="str">
        <x:v>Ready</x:v>
      </x:c>
      <x:c r="Y1644" s="144" t="b">
        <x:v>1</x:v>
      </x:c>
      <x:c r="Z1644" s="139" t="str">
        <x:v>WS RATES.pdf</x:v>
      </x:c>
      <x:c r="AA1644" s="139" t="n">
        <x:v>46</x:v>
      </x:c>
      <x:c r="AB1644" s="139" t="n">
        <x:v>24</x:v>
      </x:c>
      <x:c r="AC1644" s="139" t="str">
        <x:v>LEATHER CARD COVER</x:v>
      </x:c>
      <x:c r="AD1644" s="145" t="n">
        <x:v>33</x:v>
      </x:c>
      <x:c r="AE1644" s="147" t="str">
        <x:v>Merged across PDFs — Exact/source-linked match</x:v>
      </x:c>
      <x:c r="AF1644" s="147" t="str">
        <x:v>Exact WS RATES.pdf name</x:v>
      </x:c>
      <x:c r="AG1644" s="147" t="str">
        <x:v>Exact WS RATES.pdf category</x:v>
      </x:c>
      <x:c r="AH1644" s="139" t="str">
        <x:v>WS-RATES:46:24</x:v>
      </x:c>
      <x:c r="AI1644" s="146"/>
      <x:c r="AJ1644" s="146"/>
      <x:c r="AK1644" s="146"/>
      <x:c r="AL1644" s="146"/>
      <x:c r="AM1644" s="146"/>
      <x:c r="AN1644" s="147" t="str"/>
    </x:row>
    <x:row r="1645">
      <x:c r="A1645" s="139" t="str">
        <x:v>RS-001644</x:v>
      </x:c>
      <x:c r="B1645" s="147" t="str">
        <x:v>DEER DUAL ERASER+SHARPNER</x:v>
      </x:c>
      <x:c r="C1645" s="139" t="str">
        <x:v>ERASERS</x:v>
      </x:c>
      <x:c r="D1645" s="139" t="str">
        <x:v>Both</x:v>
      </x:c>
      <x:c r="E1645" s="147" t="str">
        <x:v>From initial classified workbook</x:v>
      </x:c>
      <x:c r="F1645" s="139" t="str">
        <x:v>Piece</x:v>
      </x:c>
      <x:c r="G1645" s="139"/>
      <x:c r="H1645" s="139" t="str">
        <x:v>Not stated</x:v>
      </x:c>
      <x:c r="I1645" s="139" t="str">
        <x:v>PKR</x:v>
      </x:c>
      <x:c r="J1645" s="140" t="n">
        <x:v>700</x:v>
      </x:c>
      <x:c r="K1645" s="140" t="n">
        <x:v>630</x:v>
      </x:c>
      <x:c r="L1645" s="140" t="n">
        <x:v>700</x:v>
      </x:c>
      <x:c r="M1645" s="140" t="n">
        <x:v>630</x:v>
      </x:c>
      <x:c r="N1645" s="141" t="n">
        <x:f>L1645-M1645</x:f>
        <x:v>70</x:v>
      </x:c>
      <x:c r="O1645" s="142" t="n">
        <x:f>IF(L1645&gt;0,N1645/L1645,"")</x:f>
        <x:v>0.1</x:v>
      </x:c>
      <x:c r="P1645" s="142" t="n">
        <x:f>IF(M1645&gt;0,N1645/M1645,"")</x:f>
        <x:v>0.1111111111111111</x:v>
      </x:c>
      <x:c r="Q1645" s="141" t="n">
        <x:f>ROUND(L1645*(1+'Assumptions'!$B$7)/'Assumptions'!$B$9,0)*'Assumptions'!$B$9</x:f>
        <x:v>770</x:v>
      </x:c>
      <x:c r="R1645" s="141" t="n">
        <x:f>Q1645-M1645</x:f>
        <x:v>140</x:v>
      </x:c>
      <x:c r="S1645" s="143" t="n">
        <x:f>'Assumptions'!$B$8</x:f>
        <x:v>12</x:v>
      </x:c>
      <x:c r="T1645" s="141" t="n">
        <x:f>N1645*S1645</x:f>
        <x:v>840</x:v>
      </x:c>
      <x:c r="U1645" s="139" t="str">
        <x:v>Source Valid</x:v>
      </x:c>
      <x:c r="V1645" s="139" t="str">
        <x:v>High</x:v>
      </x:c>
      <x:c r="W1645" s="147" t="str">
        <x:v>Source wholesale and buying prices retained</x:v>
      </x:c>
      <x:c r="X1645" s="139" t="str">
        <x:v>Ready</x:v>
      </x:c>
      <x:c r="Y1645" s="144" t="b">
        <x:v>1</x:v>
      </x:c>
      <x:c r="Z1645" s="139" t="str">
        <x:v>WS RATES.pdf</x:v>
      </x:c>
      <x:c r="AA1645" s="139" t="n">
        <x:v>46</x:v>
      </x:c>
      <x:c r="AB1645" s="139" t="n">
        <x:v>25</x:v>
      </x:c>
      <x:c r="AC1645" s="139" t="str">
        <x:v>DEER DUAL ERASER+SHARP</x:v>
      </x:c>
      <x:c r="AD1645" s="145" t="n">
        <x:v>700</x:v>
      </x:c>
      <x:c r="AE1645" s="147" t="str">
        <x:v>Merged across PDFs — Truncated-name completion</x:v>
      </x:c>
      <x:c r="AF1645" s="147" t="str">
        <x:v>Completed/updated from WS RATES.pdf</x:v>
      </x:c>
      <x:c r="AG1645" s="147" t="str">
        <x:v>Exact WS RATES.pdf category</x:v>
      </x:c>
      <x:c r="AH1645" s="139" t="str">
        <x:v>WS-RATES:46:25</x:v>
      </x:c>
      <x:c r="AI1645" s="146"/>
      <x:c r="AJ1645" s="146"/>
      <x:c r="AK1645" s="146"/>
      <x:c r="AL1645" s="146"/>
      <x:c r="AM1645" s="146"/>
      <x:c r="AN1645" s="147" t="str"/>
    </x:row>
    <x:row r="1646">
      <x:c r="A1646" s="139" t="str">
        <x:v>RS-001645</x:v>
      </x:c>
      <x:c r="B1646" s="147" t="str">
        <x:v>CARD COVER A2</x:v>
      </x:c>
      <x:c r="C1646" s="139" t="str">
        <x:v>CARD COVER</x:v>
      </x:c>
      <x:c r="D1646" s="139" t="str">
        <x:v>Both</x:v>
      </x:c>
      <x:c r="E1646" s="147" t="str">
        <x:v>From initial classified workbook</x:v>
      </x:c>
      <x:c r="F1646" s="139" t="str">
        <x:v>Piece</x:v>
      </x:c>
      <x:c r="G1646" s="139"/>
      <x:c r="H1646" s="139" t="str">
        <x:v>Not stated</x:v>
      </x:c>
      <x:c r="I1646" s="139" t="str">
        <x:v>PKR</x:v>
      </x:c>
      <x:c r="J1646" s="140" t="n">
        <x:v>240</x:v>
      </x:c>
      <x:c r="K1646" s="140" t="n">
        <x:v>220</x:v>
      </x:c>
      <x:c r="L1646" s="140" t="n">
        <x:v>240</x:v>
      </x:c>
      <x:c r="M1646" s="140" t="n">
        <x:v>220</x:v>
      </x:c>
      <x:c r="N1646" s="141" t="n">
        <x:f>L1646-M1646</x:f>
        <x:v>20</x:v>
      </x:c>
      <x:c r="O1646" s="142" t="n">
        <x:f>IF(L1646&gt;0,N1646/L1646,"")</x:f>
        <x:v>0.08333333333333333</x:v>
      </x:c>
      <x:c r="P1646" s="142" t="n">
        <x:f>IF(M1646&gt;0,N1646/M1646,"")</x:f>
        <x:v>0.09090909090909091</x:v>
      </x:c>
      <x:c r="Q1646" s="141" t="n">
        <x:f>ROUND(L1646*(1+'Assumptions'!$B$7)/'Assumptions'!$B$9,0)*'Assumptions'!$B$9</x:f>
        <x:v>265</x:v>
      </x:c>
      <x:c r="R1646" s="141" t="n">
        <x:f>Q1646-M1646</x:f>
        <x:v>45</x:v>
      </x:c>
      <x:c r="S1646" s="143" t="n">
        <x:f>'Assumptions'!$B$8</x:f>
        <x:v>12</x:v>
      </x:c>
      <x:c r="T1646" s="141" t="n">
        <x:f>N1646*S1646</x:f>
        <x:v>240</x:v>
      </x:c>
      <x:c r="U1646" s="139" t="str">
        <x:v>Source Valid</x:v>
      </x:c>
      <x:c r="V1646" s="139" t="str">
        <x:v>High</x:v>
      </x:c>
      <x:c r="W1646" s="147" t="str">
        <x:v>Source wholesale and buying prices retained</x:v>
      </x:c>
      <x:c r="X1646" s="139" t="str">
        <x:v>Ready</x:v>
      </x:c>
      <x:c r="Y1646" s="144" t="b">
        <x:v>1</x:v>
      </x:c>
      <x:c r="Z1646" s="139" t="str">
        <x:v>WS RATES.pdf</x:v>
      </x:c>
      <x:c r="AA1646" s="139" t="n">
        <x:v>46</x:v>
      </x:c>
      <x:c r="AB1646" s="139" t="n">
        <x:v>26</x:v>
      </x:c>
      <x:c r="AC1646" s="139" t="str">
        <x:v>CARD COVER A2</x:v>
      </x:c>
      <x:c r="AD1646" s="145" t="n">
        <x:v>240</x:v>
      </x:c>
      <x:c r="AE1646" s="147" t="str">
        <x:v>Merged across PDFs — Exact/source-linked match</x:v>
      </x:c>
      <x:c r="AF1646" s="147" t="str">
        <x:v>Exact WS RATES.pdf name</x:v>
      </x:c>
      <x:c r="AG1646" s="147" t="str">
        <x:v>Exact WS RATES.pdf category</x:v>
      </x:c>
      <x:c r="AH1646" s="139" t="str">
        <x:v>WS-RATES:46:26</x:v>
      </x:c>
      <x:c r="AI1646" s="146"/>
      <x:c r="AJ1646" s="146"/>
      <x:c r="AK1646" s="146"/>
      <x:c r="AL1646" s="146"/>
      <x:c r="AM1646" s="146"/>
      <x:c r="AN1646" s="147" t="str"/>
    </x:row>
    <x:row r="1647">
      <x:c r="A1647" s="139" t="str">
        <x:v>RS-001646</x:v>
      </x:c>
      <x:c r="B1647" s="147" t="str">
        <x:v>CARD COVER A1</x:v>
      </x:c>
      <x:c r="C1647" s="139" t="str">
        <x:v>CARD COVER</x:v>
      </x:c>
      <x:c r="D1647" s="139" t="str">
        <x:v>Both</x:v>
      </x:c>
      <x:c r="E1647" s="147" t="str">
        <x:v>From initial classified workbook</x:v>
      </x:c>
      <x:c r="F1647" s="139" t="str">
        <x:v>Piece</x:v>
      </x:c>
      <x:c r="G1647" s="139"/>
      <x:c r="H1647" s="139" t="str">
        <x:v>Not stated</x:v>
      </x:c>
      <x:c r="I1647" s="139" t="str">
        <x:v>PKR</x:v>
      </x:c>
      <x:c r="J1647" s="140" t="n">
        <x:v>160</x:v>
      </x:c>
      <x:c r="K1647" s="140" t="n">
        <x:v>140</x:v>
      </x:c>
      <x:c r="L1647" s="140" t="n">
        <x:v>160</x:v>
      </x:c>
      <x:c r="M1647" s="140" t="n">
        <x:v>140</x:v>
      </x:c>
      <x:c r="N1647" s="141" t="n">
        <x:f>L1647-M1647</x:f>
        <x:v>20</x:v>
      </x:c>
      <x:c r="O1647" s="142" t="n">
        <x:f>IF(L1647&gt;0,N1647/L1647,"")</x:f>
        <x:v>0.125</x:v>
      </x:c>
      <x:c r="P1647" s="142" t="n">
        <x:f>IF(M1647&gt;0,N1647/M1647,"")</x:f>
        <x:v>0.14285714285714285</x:v>
      </x:c>
      <x:c r="Q1647" s="141" t="n">
        <x:f>ROUND(L1647*(1+'Assumptions'!$B$7)/'Assumptions'!$B$9,0)*'Assumptions'!$B$9</x:f>
        <x:v>175</x:v>
      </x:c>
      <x:c r="R1647" s="141" t="n">
        <x:f>Q1647-M1647</x:f>
        <x:v>35</x:v>
      </x:c>
      <x:c r="S1647" s="143" t="n">
        <x:f>'Assumptions'!$B$8</x:f>
        <x:v>12</x:v>
      </x:c>
      <x:c r="T1647" s="141" t="n">
        <x:f>N1647*S1647</x:f>
        <x:v>240</x:v>
      </x:c>
      <x:c r="U1647" s="139" t="str">
        <x:v>Source Valid</x:v>
      </x:c>
      <x:c r="V1647" s="139" t="str">
        <x:v>High</x:v>
      </x:c>
      <x:c r="W1647" s="147" t="str">
        <x:v>Source wholesale and buying prices retained</x:v>
      </x:c>
      <x:c r="X1647" s="139" t="str">
        <x:v>Ready</x:v>
      </x:c>
      <x:c r="Y1647" s="144" t="b">
        <x:v>1</x:v>
      </x:c>
      <x:c r="Z1647" s="139" t="str">
        <x:v>WS RATES.pdf</x:v>
      </x:c>
      <x:c r="AA1647" s="139" t="n">
        <x:v>46</x:v>
      </x:c>
      <x:c r="AB1647" s="139" t="n">
        <x:v>27</x:v>
      </x:c>
      <x:c r="AC1647" s="139" t="str">
        <x:v>CARD COVER A1</x:v>
      </x:c>
      <x:c r="AD1647" s="145" t="n">
        <x:v>160</x:v>
      </x:c>
      <x:c r="AE1647" s="147" t="str">
        <x:v>Merged across PDFs — Exact/source-linked match</x:v>
      </x:c>
      <x:c r="AF1647" s="147" t="str">
        <x:v>Exact WS RATES.pdf name</x:v>
      </x:c>
      <x:c r="AG1647" s="147" t="str">
        <x:v>Exact WS RATES.pdf category</x:v>
      </x:c>
      <x:c r="AH1647" s="139" t="str">
        <x:v>WS-RATES:46:27</x:v>
      </x:c>
      <x:c r="AI1647" s="146"/>
      <x:c r="AJ1647" s="146"/>
      <x:c r="AK1647" s="146"/>
      <x:c r="AL1647" s="146"/>
      <x:c r="AM1647" s="146"/>
      <x:c r="AN1647" s="147" t="str"/>
    </x:row>
    <x:row r="1648">
      <x:c r="A1648" s="139" t="str">
        <x:v>RS-001647</x:v>
      </x:c>
      <x:c r="B1648" s="147" t="str">
        <x:v>CARD COVER B1</x:v>
      </x:c>
      <x:c r="C1648" s="139" t="str">
        <x:v>CARD COVER</x:v>
      </x:c>
      <x:c r="D1648" s="139" t="str">
        <x:v>Both</x:v>
      </x:c>
      <x:c r="E1648" s="147" t="str">
        <x:v>From initial classified workbook</x:v>
      </x:c>
      <x:c r="F1648" s="139" t="str">
        <x:v>Piece</x:v>
      </x:c>
      <x:c r="G1648" s="139"/>
      <x:c r="H1648" s="139" t="str">
        <x:v>Not stated</x:v>
      </x:c>
      <x:c r="I1648" s="139" t="str">
        <x:v>PKR</x:v>
      </x:c>
      <x:c r="J1648" s="140" t="n">
        <x:v>160</x:v>
      </x:c>
      <x:c r="K1648" s="140" t="n">
        <x:v>140</x:v>
      </x:c>
      <x:c r="L1648" s="140" t="n">
        <x:v>160</x:v>
      </x:c>
      <x:c r="M1648" s="140" t="n">
        <x:v>140</x:v>
      </x:c>
      <x:c r="N1648" s="141" t="n">
        <x:f>L1648-M1648</x:f>
        <x:v>20</x:v>
      </x:c>
      <x:c r="O1648" s="142" t="n">
        <x:f>IF(L1648&gt;0,N1648/L1648,"")</x:f>
        <x:v>0.125</x:v>
      </x:c>
      <x:c r="P1648" s="142" t="n">
        <x:f>IF(M1648&gt;0,N1648/M1648,"")</x:f>
        <x:v>0.14285714285714285</x:v>
      </x:c>
      <x:c r="Q1648" s="141" t="n">
        <x:f>ROUND(L1648*(1+'Assumptions'!$B$7)/'Assumptions'!$B$9,0)*'Assumptions'!$B$9</x:f>
        <x:v>175</x:v>
      </x:c>
      <x:c r="R1648" s="141" t="n">
        <x:f>Q1648-M1648</x:f>
        <x:v>35</x:v>
      </x:c>
      <x:c r="S1648" s="143" t="n">
        <x:f>'Assumptions'!$B$8</x:f>
        <x:v>12</x:v>
      </x:c>
      <x:c r="T1648" s="141" t="n">
        <x:f>N1648*S1648</x:f>
        <x:v>240</x:v>
      </x:c>
      <x:c r="U1648" s="139" t="str">
        <x:v>Source Valid</x:v>
      </x:c>
      <x:c r="V1648" s="139" t="str">
        <x:v>High</x:v>
      </x:c>
      <x:c r="W1648" s="147" t="str">
        <x:v>Source wholesale and buying prices retained</x:v>
      </x:c>
      <x:c r="X1648" s="139" t="str">
        <x:v>Ready</x:v>
      </x:c>
      <x:c r="Y1648" s="144" t="b">
        <x:v>1</x:v>
      </x:c>
      <x:c r="Z1648" s="139" t="str">
        <x:v>WS RATES.pdf</x:v>
      </x:c>
      <x:c r="AA1648" s="139" t="n">
        <x:v>46</x:v>
      </x:c>
      <x:c r="AB1648" s="139" t="n">
        <x:v>28</x:v>
      </x:c>
      <x:c r="AC1648" s="139" t="str">
        <x:v>CARD COVER B1</x:v>
      </x:c>
      <x:c r="AD1648" s="145" t="n">
        <x:v>160</x:v>
      </x:c>
      <x:c r="AE1648" s="147" t="str">
        <x:v>Merged across PDFs — Exact/source-linked match</x:v>
      </x:c>
      <x:c r="AF1648" s="147" t="str">
        <x:v>Exact WS RATES.pdf name</x:v>
      </x:c>
      <x:c r="AG1648" s="147" t="str">
        <x:v>Exact WS RATES.pdf category</x:v>
      </x:c>
      <x:c r="AH1648" s="139" t="str">
        <x:v>WS-RATES:46:28</x:v>
      </x:c>
      <x:c r="AI1648" s="146"/>
      <x:c r="AJ1648" s="146"/>
      <x:c r="AK1648" s="146"/>
      <x:c r="AL1648" s="146"/>
      <x:c r="AM1648" s="146"/>
      <x:c r="AN1648" s="147" t="str"/>
    </x:row>
    <x:row r="1649">
      <x:c r="A1649" s="139" t="str">
        <x:v>RS-001648</x:v>
      </x:c>
      <x:c r="B1649" s="147" t="str">
        <x:v>NOTICE BOARD 3X4</x:v>
      </x:c>
      <x:c r="C1649" s="139" t="str">
        <x:v>WHITE BOARD</x:v>
      </x:c>
      <x:c r="D1649" s="139" t="str">
        <x:v>Both</x:v>
      </x:c>
      <x:c r="E1649" s="147" t="str">
        <x:v>From initial classified workbook</x:v>
      </x:c>
      <x:c r="F1649" s="139" t="str">
        <x:v>Piece</x:v>
      </x:c>
      <x:c r="G1649" s="139"/>
      <x:c r="H1649" s="139" t="str">
        <x:v>Not stated</x:v>
      </x:c>
      <x:c r="I1649" s="139" t="str">
        <x:v>PKR</x:v>
      </x:c>
      <x:c r="J1649" s="140" t="n">
        <x:v>3000</x:v>
      </x:c>
      <x:c r="K1649" s="140" t="n">
        <x:v>2820</x:v>
      </x:c>
      <x:c r="L1649" s="140" t="n">
        <x:v>3000</x:v>
      </x:c>
      <x:c r="M1649" s="140" t="n">
        <x:v>2820</x:v>
      </x:c>
      <x:c r="N1649" s="141" t="n">
        <x:f>L1649-M1649</x:f>
        <x:v>180</x:v>
      </x:c>
      <x:c r="O1649" s="142" t="n">
        <x:f>IF(L1649&gt;0,N1649/L1649,"")</x:f>
        <x:v>0.06</x:v>
      </x:c>
      <x:c r="P1649" s="142" t="n">
        <x:f>IF(M1649&gt;0,N1649/M1649,"")</x:f>
        <x:v>0.06382978723404255</x:v>
      </x:c>
      <x:c r="Q1649" s="141" t="n">
        <x:f>ROUND(L1649*(1+'Assumptions'!$B$7)/'Assumptions'!$B$9,0)*'Assumptions'!$B$9</x:f>
        <x:v>3300</x:v>
      </x:c>
      <x:c r="R1649" s="141" t="n">
        <x:f>Q1649-M1649</x:f>
        <x:v>480</x:v>
      </x:c>
      <x:c r="S1649" s="143" t="n">
        <x:f>'Assumptions'!$B$8</x:f>
        <x:v>12</x:v>
      </x:c>
      <x:c r="T1649" s="141" t="n">
        <x:f>N1649*S1649</x:f>
        <x:v>2160</x:v>
      </x:c>
      <x:c r="U1649" s="139" t="str">
        <x:v>Source Valid</x:v>
      </x:c>
      <x:c r="V1649" s="139" t="str">
        <x:v>High</x:v>
      </x:c>
      <x:c r="W1649" s="147" t="str">
        <x:v>Source wholesale and buying prices retained</x:v>
      </x:c>
      <x:c r="X1649" s="139" t="str">
        <x:v>Ready</x:v>
      </x:c>
      <x:c r="Y1649" s="144" t="b">
        <x:v>1</x:v>
      </x:c>
      <x:c r="Z1649" s="139" t="str">
        <x:v>WS RATES.pdf</x:v>
      </x:c>
      <x:c r="AA1649" s="139" t="n">
        <x:v>46</x:v>
      </x:c>
      <x:c r="AB1649" s="139" t="n">
        <x:v>29</x:v>
      </x:c>
      <x:c r="AC1649" s="139" t="str">
        <x:v>NOTICE BOARD 3X4</x:v>
      </x:c>
      <x:c r="AD1649" s="145" t="n">
        <x:v>3000</x:v>
      </x:c>
      <x:c r="AE1649" s="147" t="str">
        <x:v>Merged across PDFs — Exact/source-linked match</x:v>
      </x:c>
      <x:c r="AF1649" s="147" t="str">
        <x:v>Exact WS RATES.pdf name</x:v>
      </x:c>
      <x:c r="AG1649" s="147" t="str">
        <x:v>Exact WS RATES.pdf category</x:v>
      </x:c>
      <x:c r="AH1649" s="139" t="str">
        <x:v>WS-RATES:46:29</x:v>
      </x:c>
      <x:c r="AI1649" s="146"/>
      <x:c r="AJ1649" s="146"/>
      <x:c r="AK1649" s="146"/>
      <x:c r="AL1649" s="146"/>
      <x:c r="AM1649" s="146"/>
      <x:c r="AN1649" s="147" t="str"/>
    </x:row>
    <x:row r="1650">
      <x:c r="A1650" s="139" t="str">
        <x:v>RS-001649</x:v>
      </x:c>
      <x:c r="B1650" s="147" t="str">
        <x:v>NOTICE BOARD 2X3</x:v>
      </x:c>
      <x:c r="C1650" s="139" t="str">
        <x:v>WHITE BOARD</x:v>
      </x:c>
      <x:c r="D1650" s="139" t="str">
        <x:v>Both</x:v>
      </x:c>
      <x:c r="E1650" s="147" t="str">
        <x:v>From initial classified workbook</x:v>
      </x:c>
      <x:c r="F1650" s="139" t="str">
        <x:v>Piece</x:v>
      </x:c>
      <x:c r="G1650" s="139"/>
      <x:c r="H1650" s="139" t="str">
        <x:v>Not stated</x:v>
      </x:c>
      <x:c r="I1650" s="139" t="str">
        <x:v>PKR</x:v>
      </x:c>
      <x:c r="J1650" s="140" t="n">
        <x:v>1530</x:v>
      </x:c>
      <x:c r="K1650" s="140" t="n">
        <x:v>1420</x:v>
      </x:c>
      <x:c r="L1650" s="140" t="n">
        <x:v>1530</x:v>
      </x:c>
      <x:c r="M1650" s="140" t="n">
        <x:v>1420</x:v>
      </x:c>
      <x:c r="N1650" s="141" t="n">
        <x:f>L1650-M1650</x:f>
        <x:v>110</x:v>
      </x:c>
      <x:c r="O1650" s="142" t="n">
        <x:f>IF(L1650&gt;0,N1650/L1650,"")</x:f>
        <x:v>0.0718954248366013</x:v>
      </x:c>
      <x:c r="P1650" s="142" t="n">
        <x:f>IF(M1650&gt;0,N1650/M1650,"")</x:f>
        <x:v>0.07746478873239436</x:v>
      </x:c>
      <x:c r="Q1650" s="141" t="n">
        <x:f>ROUND(L1650*(1+'Assumptions'!$B$7)/'Assumptions'!$B$9,0)*'Assumptions'!$B$9</x:f>
        <x:v>1685</x:v>
      </x:c>
      <x:c r="R1650" s="141" t="n">
        <x:f>Q1650-M1650</x:f>
        <x:v>265</x:v>
      </x:c>
      <x:c r="S1650" s="143" t="n">
        <x:f>'Assumptions'!$B$8</x:f>
        <x:v>12</x:v>
      </x:c>
      <x:c r="T1650" s="141" t="n">
        <x:f>N1650*S1650</x:f>
        <x:v>1320</x:v>
      </x:c>
      <x:c r="U1650" s="139" t="str">
        <x:v>Source Valid</x:v>
      </x:c>
      <x:c r="V1650" s="139" t="str">
        <x:v>High</x:v>
      </x:c>
      <x:c r="W1650" s="147" t="str">
        <x:v>Source wholesale and buying prices retained</x:v>
      </x:c>
      <x:c r="X1650" s="139" t="str">
        <x:v>Ready</x:v>
      </x:c>
      <x:c r="Y1650" s="144" t="b">
        <x:v>1</x:v>
      </x:c>
      <x:c r="Z1650" s="139" t="str">
        <x:v>WS RATES.pdf</x:v>
      </x:c>
      <x:c r="AA1650" s="139" t="n">
        <x:v>46</x:v>
      </x:c>
      <x:c r="AB1650" s="139" t="n">
        <x:v>30</x:v>
      </x:c>
      <x:c r="AC1650" s="139" t="str">
        <x:v>NOTICE BOARD 2X3</x:v>
      </x:c>
      <x:c r="AD1650" s="145" t="n">
        <x:v>1530</x:v>
      </x:c>
      <x:c r="AE1650" s="147" t="str">
        <x:v>Merged across PDFs — Exact/source-linked match</x:v>
      </x:c>
      <x:c r="AF1650" s="147" t="str">
        <x:v>Exact WS RATES.pdf name</x:v>
      </x:c>
      <x:c r="AG1650" s="147" t="str">
        <x:v>Exact WS RATES.pdf category</x:v>
      </x:c>
      <x:c r="AH1650" s="139" t="str">
        <x:v>WS-RATES:46:30</x:v>
      </x:c>
      <x:c r="AI1650" s="146"/>
      <x:c r="AJ1650" s="146"/>
      <x:c r="AK1650" s="146"/>
      <x:c r="AL1650" s="146"/>
      <x:c r="AM1650" s="146"/>
      <x:c r="AN1650" s="147" t="str"/>
    </x:row>
    <x:row r="1651">
      <x:c r="A1651" s="139" t="str">
        <x:v>RS-001650</x:v>
      </x:c>
      <x:c r="B1651" s="147" t="str">
        <x:v>CARD COVER B2</x:v>
      </x:c>
      <x:c r="C1651" s="139" t="str">
        <x:v>CARD COVER</x:v>
      </x:c>
      <x:c r="D1651" s="139" t="str">
        <x:v>Both</x:v>
      </x:c>
      <x:c r="E1651" s="147" t="str">
        <x:v>From initial classified workbook</x:v>
      </x:c>
      <x:c r="F1651" s="139" t="str">
        <x:v>Piece</x:v>
      </x:c>
      <x:c r="G1651" s="139"/>
      <x:c r="H1651" s="139" t="str">
        <x:v>Not stated</x:v>
      </x:c>
      <x:c r="I1651" s="139" t="str">
        <x:v>PKR</x:v>
      </x:c>
      <x:c r="J1651" s="140" t="n">
        <x:v>250</x:v>
      </x:c>
      <x:c r="K1651" s="140" t="n">
        <x:v>225</x:v>
      </x:c>
      <x:c r="L1651" s="140" t="n">
        <x:v>250</x:v>
      </x:c>
      <x:c r="M1651" s="140" t="n">
        <x:v>225</x:v>
      </x:c>
      <x:c r="N1651" s="141" t="n">
        <x:f>L1651-M1651</x:f>
        <x:v>25</x:v>
      </x:c>
      <x:c r="O1651" s="142" t="n">
        <x:f>IF(L1651&gt;0,N1651/L1651,"")</x:f>
        <x:v>0.1</x:v>
      </x:c>
      <x:c r="P1651" s="142" t="n">
        <x:f>IF(M1651&gt;0,N1651/M1651,"")</x:f>
        <x:v>0.1111111111111111</x:v>
      </x:c>
      <x:c r="Q1651" s="141" t="n">
        <x:f>ROUND(L1651*(1+'Assumptions'!$B$7)/'Assumptions'!$B$9,0)*'Assumptions'!$B$9</x:f>
        <x:v>275</x:v>
      </x:c>
      <x:c r="R1651" s="141" t="n">
        <x:f>Q1651-M1651</x:f>
        <x:v>50</x:v>
      </x:c>
      <x:c r="S1651" s="143" t="n">
        <x:f>'Assumptions'!$B$8</x:f>
        <x:v>12</x:v>
      </x:c>
      <x:c r="T1651" s="141" t="n">
        <x:f>N1651*S1651</x:f>
        <x:v>300</x:v>
      </x:c>
      <x:c r="U1651" s="139" t="str">
        <x:v>Source Valid</x:v>
      </x:c>
      <x:c r="V1651" s="139" t="str">
        <x:v>High</x:v>
      </x:c>
      <x:c r="W1651" s="147" t="str">
        <x:v>Source wholesale and buying prices retained</x:v>
      </x:c>
      <x:c r="X1651" s="139" t="str">
        <x:v>Ready</x:v>
      </x:c>
      <x:c r="Y1651" s="144" t="b">
        <x:v>1</x:v>
      </x:c>
      <x:c r="Z1651" s="139" t="str">
        <x:v>WS RATES.pdf</x:v>
      </x:c>
      <x:c r="AA1651" s="139" t="n">
        <x:v>46</x:v>
      </x:c>
      <x:c r="AB1651" s="139" t="n">
        <x:v>31</x:v>
      </x:c>
      <x:c r="AC1651" s="139" t="str">
        <x:v>CARD COVER B2</x:v>
      </x:c>
      <x:c r="AD1651" s="145" t="n">
        <x:v>250</x:v>
      </x:c>
      <x:c r="AE1651" s="147" t="str">
        <x:v>Merged across PDFs — Exact/source-linked match</x:v>
      </x:c>
      <x:c r="AF1651" s="147" t="str">
        <x:v>Exact WS RATES.pdf name</x:v>
      </x:c>
      <x:c r="AG1651" s="147" t="str">
        <x:v>Exact WS RATES.pdf category</x:v>
      </x:c>
      <x:c r="AH1651" s="139" t="str">
        <x:v>WS-RATES:46:31</x:v>
      </x:c>
      <x:c r="AI1651" s="146"/>
      <x:c r="AJ1651" s="146"/>
      <x:c r="AK1651" s="146"/>
      <x:c r="AL1651" s="146"/>
      <x:c r="AM1651" s="146"/>
      <x:c r="AN1651" s="147" t="str"/>
    </x:row>
    <x:row r="1652">
      <x:c r="A1652" s="139" t="str">
        <x:v>RS-001651</x:v>
      </x:c>
      <x:c r="B1652" s="147" t="str">
        <x:v>WHITE BOARD 8X4</x:v>
      </x:c>
      <x:c r="C1652" s="139" t="str">
        <x:v>WHITE BOARD</x:v>
      </x:c>
      <x:c r="D1652" s="139" t="str">
        <x:v>Both</x:v>
      </x:c>
      <x:c r="E1652" s="147" t="str">
        <x:v>From initial classified workbook</x:v>
      </x:c>
      <x:c r="F1652" s="139" t="str">
        <x:v>Piece</x:v>
      </x:c>
      <x:c r="G1652" s="139"/>
      <x:c r="H1652" s="139" t="str">
        <x:v>Not stated</x:v>
      </x:c>
      <x:c r="I1652" s="139" t="str">
        <x:v>PKR</x:v>
      </x:c>
      <x:c r="J1652" s="140" t="n">
        <x:v>5920</x:v>
      </x:c>
      <x:c r="K1652" s="140" t="n">
        <x:v>5200</x:v>
      </x:c>
      <x:c r="L1652" s="140" t="n">
        <x:v>5920</x:v>
      </x:c>
      <x:c r="M1652" s="140" t="n">
        <x:v>5200</x:v>
      </x:c>
      <x:c r="N1652" s="141" t="n">
        <x:f>L1652-M1652</x:f>
        <x:v>720</x:v>
      </x:c>
      <x:c r="O1652" s="142" t="n">
        <x:f>IF(L1652&gt;0,N1652/L1652,"")</x:f>
        <x:v>0.12162162162162163</x:v>
      </x:c>
      <x:c r="P1652" s="142" t="n">
        <x:f>IF(M1652&gt;0,N1652/M1652,"")</x:f>
        <x:v>0.13846153846153847</x:v>
      </x:c>
      <x:c r="Q1652" s="141" t="n">
        <x:f>ROUND(L1652*(1+'Assumptions'!$B$7)/'Assumptions'!$B$9,0)*'Assumptions'!$B$9</x:f>
        <x:v>6510</x:v>
      </x:c>
      <x:c r="R1652" s="141" t="n">
        <x:f>Q1652-M1652</x:f>
        <x:v>1310</x:v>
      </x:c>
      <x:c r="S1652" s="143" t="n">
        <x:f>'Assumptions'!$B$8</x:f>
        <x:v>12</x:v>
      </x:c>
      <x:c r="T1652" s="141" t="n">
        <x:f>N1652*S1652</x:f>
        <x:v>8640</x:v>
      </x:c>
      <x:c r="U1652" s="139" t="str">
        <x:v>Source Valid</x:v>
      </x:c>
      <x:c r="V1652" s="139" t="str">
        <x:v>High</x:v>
      </x:c>
      <x:c r="W1652" s="147" t="str">
        <x:v>Source wholesale and buying prices retained</x:v>
      </x:c>
      <x:c r="X1652" s="139" t="str">
        <x:v>Ready</x:v>
      </x:c>
      <x:c r="Y1652" s="144" t="b">
        <x:v>1</x:v>
      </x:c>
      <x:c r="Z1652" s="139" t="str">
        <x:v>WS RATES.pdf</x:v>
      </x:c>
      <x:c r="AA1652" s="139" t="n">
        <x:v>46</x:v>
      </x:c>
      <x:c r="AB1652" s="139" t="n">
        <x:v>32</x:v>
      </x:c>
      <x:c r="AC1652" s="139" t="str">
        <x:v>WHITE BOARD 8X4</x:v>
      </x:c>
      <x:c r="AD1652" s="145" t="n">
        <x:v>5920</x:v>
      </x:c>
      <x:c r="AE1652" s="147" t="str">
        <x:v>Merged across PDFs — Exact/source-linked match</x:v>
      </x:c>
      <x:c r="AF1652" s="147" t="str">
        <x:v>Exact WS RATES.pdf name</x:v>
      </x:c>
      <x:c r="AG1652" s="147" t="str">
        <x:v>Exact WS RATES.pdf category</x:v>
      </x:c>
      <x:c r="AH1652" s="139" t="str">
        <x:v>WS-RATES:46:32</x:v>
      </x:c>
      <x:c r="AI1652" s="146"/>
      <x:c r="AJ1652" s="146"/>
      <x:c r="AK1652" s="146"/>
      <x:c r="AL1652" s="146"/>
      <x:c r="AM1652" s="146"/>
      <x:c r="AN1652" s="147" t="str"/>
    </x:row>
    <x:row r="1653">
      <x:c r="A1653" s="139" t="str">
        <x:v>RS-001652</x:v>
      </x:c>
      <x:c r="B1653" s="147" t="str">
        <x:v>WHITE BOARD 6X4 (1/2)</x:v>
      </x:c>
      <x:c r="C1653" s="139" t="str">
        <x:v>WHITE BOARD</x:v>
      </x:c>
      <x:c r="D1653" s="139" t="str">
        <x:v>Both</x:v>
      </x:c>
      <x:c r="E1653" s="147" t="str">
        <x:v>From initial classified workbook</x:v>
      </x:c>
      <x:c r="F1653" s="139" t="str">
        <x:v>Piece</x:v>
      </x:c>
      <x:c r="G1653" s="139"/>
      <x:c r="H1653" s="139" t="str">
        <x:v>Not stated</x:v>
      </x:c>
      <x:c r="I1653" s="139" t="str">
        <x:v>PKR</x:v>
      </x:c>
      <x:c r="J1653" s="140" t="n">
        <x:v>4680</x:v>
      </x:c>
      <x:c r="K1653" s="140" t="n">
        <x:v>4420</x:v>
      </x:c>
      <x:c r="L1653" s="140" t="n">
        <x:v>4680</x:v>
      </x:c>
      <x:c r="M1653" s="140" t="n">
        <x:v>4420</x:v>
      </x:c>
      <x:c r="N1653" s="141" t="n">
        <x:f>L1653-M1653</x:f>
        <x:v>260</x:v>
      </x:c>
      <x:c r="O1653" s="142" t="n">
        <x:f>IF(L1653&gt;0,N1653/L1653,"")</x:f>
        <x:v>0.05555555555555555</x:v>
      </x:c>
      <x:c r="P1653" s="142" t="n">
        <x:f>IF(M1653&gt;0,N1653/M1653,"")</x:f>
        <x:v>0.058823529411764705</x:v>
      </x:c>
      <x:c r="Q1653" s="141" t="n">
        <x:f>ROUND(L1653*(1+'Assumptions'!$B$7)/'Assumptions'!$B$9,0)*'Assumptions'!$B$9</x:f>
        <x:v>5150</x:v>
      </x:c>
      <x:c r="R1653" s="141" t="n">
        <x:f>Q1653-M1653</x:f>
        <x:v>730</x:v>
      </x:c>
      <x:c r="S1653" s="143" t="n">
        <x:f>'Assumptions'!$B$8</x:f>
        <x:v>12</x:v>
      </x:c>
      <x:c r="T1653" s="141" t="n">
        <x:f>N1653*S1653</x:f>
        <x:v>3120</x:v>
      </x:c>
      <x:c r="U1653" s="139" t="str">
        <x:v>Source Valid</x:v>
      </x:c>
      <x:c r="V1653" s="139" t="str">
        <x:v>High</x:v>
      </x:c>
      <x:c r="W1653" s="147" t="str">
        <x:v>Source wholesale and buying prices retained</x:v>
      </x:c>
      <x:c r="X1653" s="139" t="str">
        <x:v>Ready</x:v>
      </x:c>
      <x:c r="Y1653" s="144" t="b">
        <x:v>1</x:v>
      </x:c>
      <x:c r="Z1653" s="139" t="str">
        <x:v>WS RATES.pdf</x:v>
      </x:c>
      <x:c r="AA1653" s="139" t="n">
        <x:v>46</x:v>
      </x:c>
      <x:c r="AB1653" s="139" t="n">
        <x:v>33</x:v>
      </x:c>
      <x:c r="AC1653" s="139" t="str">
        <x:v>WHITE BOARD 6X4 (1/2)</x:v>
      </x:c>
      <x:c r="AD1653" s="145" t="n">
        <x:v>4680</x:v>
      </x:c>
      <x:c r="AE1653" s="147" t="str">
        <x:v>Merged across PDFs — Exact/source-linked match</x:v>
      </x:c>
      <x:c r="AF1653" s="147" t="str">
        <x:v>Exact WS RATES.pdf name</x:v>
      </x:c>
      <x:c r="AG1653" s="147" t="str">
        <x:v>Exact WS RATES.pdf category</x:v>
      </x:c>
      <x:c r="AH1653" s="139" t="str">
        <x:v>WS-RATES:46:33</x:v>
      </x:c>
      <x:c r="AI1653" s="146"/>
      <x:c r="AJ1653" s="146"/>
      <x:c r="AK1653" s="146"/>
      <x:c r="AL1653" s="146"/>
      <x:c r="AM1653" s="146"/>
      <x:c r="AN1653" s="147" t="str"/>
    </x:row>
    <x:row r="1654">
      <x:c r="A1654" s="139" t="str">
        <x:v>RS-001653</x:v>
      </x:c>
      <x:c r="B1654" s="147" t="str">
        <x:v>LIFAFA KHAKI A4 HALF</x:v>
      </x:c>
      <x:c r="C1654" s="139" t="str">
        <x:v>LIFAFA</x:v>
      </x:c>
      <x:c r="D1654" s="139" t="str">
        <x:v>Both</x:v>
      </x:c>
      <x:c r="E1654" s="147" t="str">
        <x:v>From initial classified workbook</x:v>
      </x:c>
      <x:c r="F1654" s="139" t="str">
        <x:v>Piece</x:v>
      </x:c>
      <x:c r="G1654" s="139"/>
      <x:c r="H1654" s="139" t="str">
        <x:v>Not stated</x:v>
      </x:c>
      <x:c r="I1654" s="139" t="str">
        <x:v>PKR</x:v>
      </x:c>
      <x:c r="J1654" s="140" t="n">
        <x:v>175</x:v>
      </x:c>
      <x:c r="K1654" s="140" t="n">
        <x:v>140</x:v>
      </x:c>
      <x:c r="L1654" s="140" t="n">
        <x:v>175</x:v>
      </x:c>
      <x:c r="M1654" s="140" t="n">
        <x:v>140</x:v>
      </x:c>
      <x:c r="N1654" s="141" t="n">
        <x:f>L1654-M1654</x:f>
        <x:v>35</x:v>
      </x:c>
      <x:c r="O1654" s="142" t="n">
        <x:f>IF(L1654&gt;0,N1654/L1654,"")</x:f>
        <x:v>0.2</x:v>
      </x:c>
      <x:c r="P1654" s="142" t="n">
        <x:f>IF(M1654&gt;0,N1654/M1654,"")</x:f>
        <x:v>0.25</x:v>
      </x:c>
      <x:c r="Q1654" s="141" t="n">
        <x:f>ROUND(L1654*(1+'Assumptions'!$B$7)/'Assumptions'!$B$9,0)*'Assumptions'!$B$9</x:f>
        <x:v>195</x:v>
      </x:c>
      <x:c r="R1654" s="141" t="n">
        <x:f>Q1654-M1654</x:f>
        <x:v>55</x:v>
      </x:c>
      <x:c r="S1654" s="143" t="n">
        <x:f>'Assumptions'!$B$8</x:f>
        <x:v>12</x:v>
      </x:c>
      <x:c r="T1654" s="141" t="n">
        <x:f>N1654*S1654</x:f>
        <x:v>420</x:v>
      </x:c>
      <x:c r="U1654" s="139" t="str">
        <x:v>Source Valid</x:v>
      </x:c>
      <x:c r="V1654" s="139" t="str">
        <x:v>High</x:v>
      </x:c>
      <x:c r="W1654" s="147" t="str">
        <x:v>Source wholesale and buying prices retained</x:v>
      </x:c>
      <x:c r="X1654" s="139" t="str">
        <x:v>Ready</x:v>
      </x:c>
      <x:c r="Y1654" s="144" t="b">
        <x:v>1</x:v>
      </x:c>
      <x:c r="Z1654" s="139" t="str">
        <x:v>WS RATES.pdf</x:v>
      </x:c>
      <x:c r="AA1654" s="139" t="n">
        <x:v>46</x:v>
      </x:c>
      <x:c r="AB1654" s="139" t="n">
        <x:v>34</x:v>
      </x:c>
      <x:c r="AC1654" s="139" t="str">
        <x:v>LIFAFA KHAKI A4 HALF</x:v>
      </x:c>
      <x:c r="AD1654" s="145" t="n">
        <x:v>175</x:v>
      </x:c>
      <x:c r="AE1654" s="147" t="str">
        <x:v>Merged across PDFs — Exact/source-linked match</x:v>
      </x:c>
      <x:c r="AF1654" s="147" t="str">
        <x:v>Exact WS RATES.pdf name</x:v>
      </x:c>
      <x:c r="AG1654" s="147" t="str">
        <x:v>Exact WS RATES.pdf category</x:v>
      </x:c>
      <x:c r="AH1654" s="139" t="str">
        <x:v>WS-RATES:46:34</x:v>
      </x:c>
      <x:c r="AI1654" s="146"/>
      <x:c r="AJ1654" s="146"/>
      <x:c r="AK1654" s="146"/>
      <x:c r="AL1654" s="146"/>
      <x:c r="AM1654" s="146"/>
      <x:c r="AN1654" s="147" t="str"/>
    </x:row>
    <x:row r="1655">
      <x:c r="A1655" s="139" t="str">
        <x:v>RS-001654</x:v>
      </x:c>
      <x:c r="B1655" s="147" t="str">
        <x:v>WHITE BOARD 3X4 (1/2)</x:v>
      </x:c>
      <x:c r="C1655" s="139" t="str">
        <x:v>WHITE BOARD</x:v>
      </x:c>
      <x:c r="D1655" s="139" t="str">
        <x:v>Both</x:v>
      </x:c>
      <x:c r="E1655" s="147" t="str">
        <x:v>From initial classified workbook</x:v>
      </x:c>
      <x:c r="F1655" s="139" t="str">
        <x:v>Piece</x:v>
      </x:c>
      <x:c r="G1655" s="139"/>
      <x:c r="H1655" s="139" t="str">
        <x:v>Not stated</x:v>
      </x:c>
      <x:c r="I1655" s="139" t="str">
        <x:v>PKR</x:v>
      </x:c>
      <x:c r="J1655" s="140" t="n">
        <x:v>2320</x:v>
      </x:c>
      <x:c r="K1655" s="140" t="n">
        <x:v>2210</x:v>
      </x:c>
      <x:c r="L1655" s="140" t="n">
        <x:v>2320</x:v>
      </x:c>
      <x:c r="M1655" s="140" t="n">
        <x:v>2210</x:v>
      </x:c>
      <x:c r="N1655" s="141" t="n">
        <x:f>L1655-M1655</x:f>
        <x:v>110</x:v>
      </x:c>
      <x:c r="O1655" s="142" t="n">
        <x:f>IF(L1655&gt;0,N1655/L1655,"")</x:f>
        <x:v>0.04741379310344827</x:v>
      </x:c>
      <x:c r="P1655" s="142" t="n">
        <x:f>IF(M1655&gt;0,N1655/M1655,"")</x:f>
        <x:v>0.049773755656108594</x:v>
      </x:c>
      <x:c r="Q1655" s="141" t="n">
        <x:f>ROUND(L1655*(1+'Assumptions'!$B$7)/'Assumptions'!$B$9,0)*'Assumptions'!$B$9</x:f>
        <x:v>2550</x:v>
      </x:c>
      <x:c r="R1655" s="141" t="n">
        <x:f>Q1655-M1655</x:f>
        <x:v>340</x:v>
      </x:c>
      <x:c r="S1655" s="143" t="n">
        <x:f>'Assumptions'!$B$8</x:f>
        <x:v>12</x:v>
      </x:c>
      <x:c r="T1655" s="141" t="n">
        <x:f>N1655*S1655</x:f>
        <x:v>1320</x:v>
      </x:c>
      <x:c r="U1655" s="139" t="str">
        <x:v>Source Valid</x:v>
      </x:c>
      <x:c r="V1655" s="139" t="str">
        <x:v>High</x:v>
      </x:c>
      <x:c r="W1655" s="147" t="str">
        <x:v>Source wholesale and buying prices retained</x:v>
      </x:c>
      <x:c r="X1655" s="139" t="str">
        <x:v>Ready</x:v>
      </x:c>
      <x:c r="Y1655" s="144" t="b">
        <x:v>1</x:v>
      </x:c>
      <x:c r="Z1655" s="139" t="str">
        <x:v>WS RATES.pdf</x:v>
      </x:c>
      <x:c r="AA1655" s="139" t="n">
        <x:v>46</x:v>
      </x:c>
      <x:c r="AB1655" s="139" t="n">
        <x:v>35</x:v>
      </x:c>
      <x:c r="AC1655" s="139" t="str">
        <x:v>WHITE BOARD 3X4 (1/2)</x:v>
      </x:c>
      <x:c r="AD1655" s="145" t="n">
        <x:v>2320</x:v>
      </x:c>
      <x:c r="AE1655" s="147" t="str">
        <x:v>Merged across PDFs — Exact/source-linked match</x:v>
      </x:c>
      <x:c r="AF1655" s="147" t="str">
        <x:v>Exact WS RATES.pdf name</x:v>
      </x:c>
      <x:c r="AG1655" s="147" t="str">
        <x:v>Exact WS RATES.pdf category</x:v>
      </x:c>
      <x:c r="AH1655" s="139" t="str">
        <x:v>WS-RATES:46:35</x:v>
      </x:c>
      <x:c r="AI1655" s="146"/>
      <x:c r="AJ1655" s="146"/>
      <x:c r="AK1655" s="146"/>
      <x:c r="AL1655" s="146"/>
      <x:c r="AM1655" s="146"/>
      <x:c r="AN1655" s="147" t="str"/>
    </x:row>
    <x:row r="1656">
      <x:c r="A1656" s="139" t="str">
        <x:v>RS-001655</x:v>
      </x:c>
      <x:c r="B1656" s="147" t="str">
        <x:v>LIFAFA WHITE A4 HALF</x:v>
      </x:c>
      <x:c r="C1656" s="139" t="str">
        <x:v>LIFAFA</x:v>
      </x:c>
      <x:c r="D1656" s="139" t="str">
        <x:v>Both</x:v>
      </x:c>
      <x:c r="E1656" s="147" t="str">
        <x:v>From initial classified workbook</x:v>
      </x:c>
      <x:c r="F1656" s="139" t="str">
        <x:v>Piece</x:v>
      </x:c>
      <x:c r="G1656" s="139"/>
      <x:c r="H1656" s="139" t="str">
        <x:v>Not stated</x:v>
      </x:c>
      <x:c r="I1656" s="139" t="str">
        <x:v>PKR</x:v>
      </x:c>
      <x:c r="J1656" s="140" t="n">
        <x:v>470</x:v>
      </x:c>
      <x:c r="K1656" s="140" t="n">
        <x:v>460</x:v>
      </x:c>
      <x:c r="L1656" s="140" t="n">
        <x:v>470</x:v>
      </x:c>
      <x:c r="M1656" s="140" t="n">
        <x:v>460</x:v>
      </x:c>
      <x:c r="N1656" s="141" t="n">
        <x:f>L1656-M1656</x:f>
        <x:v>10</x:v>
      </x:c>
      <x:c r="O1656" s="142" t="n">
        <x:f>IF(L1656&gt;0,N1656/L1656,"")</x:f>
        <x:v>0.02127659574468085</x:v>
      </x:c>
      <x:c r="P1656" s="142" t="n">
        <x:f>IF(M1656&gt;0,N1656/M1656,"")</x:f>
        <x:v>0.021739130434782608</x:v>
      </x:c>
      <x:c r="Q1656" s="141" t="n">
        <x:f>ROUND(L1656*(1+'Assumptions'!$B$7)/'Assumptions'!$B$9,0)*'Assumptions'!$B$9</x:f>
        <x:v>515</x:v>
      </x:c>
      <x:c r="R1656" s="141" t="n">
        <x:f>Q1656-M1656</x:f>
        <x:v>55</x:v>
      </x:c>
      <x:c r="S1656" s="143" t="n">
        <x:f>'Assumptions'!$B$8</x:f>
        <x:v>12</x:v>
      </x:c>
      <x:c r="T1656" s="141" t="n">
        <x:f>N1656*S1656</x:f>
        <x:v>120</x:v>
      </x:c>
      <x:c r="U1656" s="139" t="str">
        <x:v>Source Valid</x:v>
      </x:c>
      <x:c r="V1656" s="139" t="str">
        <x:v>High</x:v>
      </x:c>
      <x:c r="W1656" s="147" t="str">
        <x:v>Source wholesale and buying prices retained</x:v>
      </x:c>
      <x:c r="X1656" s="139" t="str">
        <x:v>Ready</x:v>
      </x:c>
      <x:c r="Y1656" s="144" t="b">
        <x:v>1</x:v>
      </x:c>
      <x:c r="Z1656" s="139" t="str">
        <x:v>WS RATES.pdf</x:v>
      </x:c>
      <x:c r="AA1656" s="139" t="n">
        <x:v>46</x:v>
      </x:c>
      <x:c r="AB1656" s="139" t="n">
        <x:v>36</x:v>
      </x:c>
      <x:c r="AC1656" s="139" t="str">
        <x:v>LIFAFA WHITE A4 HALF</x:v>
      </x:c>
      <x:c r="AD1656" s="145" t="n">
        <x:v>470</x:v>
      </x:c>
      <x:c r="AE1656" s="147" t="str">
        <x:v>Merged across PDFs — Exact/source-linked match</x:v>
      </x:c>
      <x:c r="AF1656" s="147" t="str">
        <x:v>Exact WS RATES.pdf name</x:v>
      </x:c>
      <x:c r="AG1656" s="147" t="str">
        <x:v>Exact WS RATES.pdf category</x:v>
      </x:c>
      <x:c r="AH1656" s="139" t="str">
        <x:v>WS-RATES:46:36</x:v>
      </x:c>
      <x:c r="AI1656" s="146"/>
      <x:c r="AJ1656" s="146"/>
      <x:c r="AK1656" s="146"/>
      <x:c r="AL1656" s="146"/>
      <x:c r="AM1656" s="146"/>
      <x:c r="AN1656" s="147" t="str"/>
    </x:row>
    <x:row r="1657">
      <x:c r="A1657" s="139" t="str">
        <x:v>RS-001656</x:v>
      </x:c>
      <x:c r="B1657" s="147" t="str">
        <x:v>WHITE BOARD 2X3 (1/2)</x:v>
      </x:c>
      <x:c r="C1657" s="139" t="str">
        <x:v>WHITE BOARD</x:v>
      </x:c>
      <x:c r="D1657" s="139" t="str">
        <x:v>Both</x:v>
      </x:c>
      <x:c r="E1657" s="147" t="str">
        <x:v>From initial classified workbook</x:v>
      </x:c>
      <x:c r="F1657" s="139" t="str">
        <x:v>Piece</x:v>
      </x:c>
      <x:c r="G1657" s="139"/>
      <x:c r="H1657" s="139" t="str">
        <x:v>Not stated</x:v>
      </x:c>
      <x:c r="I1657" s="139" t="str">
        <x:v>PKR</x:v>
      </x:c>
      <x:c r="J1657" s="140" t="n">
        <x:v>1220</x:v>
      </x:c>
      <x:c r="K1657" s="140" t="n">
        <x:v>1155</x:v>
      </x:c>
      <x:c r="L1657" s="140" t="n">
        <x:v>1220</x:v>
      </x:c>
      <x:c r="M1657" s="140" t="n">
        <x:v>1155</x:v>
      </x:c>
      <x:c r="N1657" s="141" t="n">
        <x:f>L1657-M1657</x:f>
        <x:v>65</x:v>
      </x:c>
      <x:c r="O1657" s="142" t="n">
        <x:f>IF(L1657&gt;0,N1657/L1657,"")</x:f>
        <x:v>0.05327868852459016</x:v>
      </x:c>
      <x:c r="P1657" s="142" t="n">
        <x:f>IF(M1657&gt;0,N1657/M1657,"")</x:f>
        <x:v>0.05627705627705628</x:v>
      </x:c>
      <x:c r="Q1657" s="141" t="n">
        <x:f>ROUND(L1657*(1+'Assumptions'!$B$7)/'Assumptions'!$B$9,0)*'Assumptions'!$B$9</x:f>
        <x:v>1340</x:v>
      </x:c>
      <x:c r="R1657" s="141" t="n">
        <x:f>Q1657-M1657</x:f>
        <x:v>185</x:v>
      </x:c>
      <x:c r="S1657" s="143" t="n">
        <x:f>'Assumptions'!$B$8</x:f>
        <x:v>12</x:v>
      </x:c>
      <x:c r="T1657" s="141" t="n">
        <x:f>N1657*S1657</x:f>
        <x:v>780</x:v>
      </x:c>
      <x:c r="U1657" s="139" t="str">
        <x:v>Source Valid</x:v>
      </x:c>
      <x:c r="V1657" s="139" t="str">
        <x:v>High</x:v>
      </x:c>
      <x:c r="W1657" s="147" t="str">
        <x:v>Source wholesale and buying prices retained</x:v>
      </x:c>
      <x:c r="X1657" s="139" t="str">
        <x:v>Ready</x:v>
      </x:c>
      <x:c r="Y1657" s="144" t="b">
        <x:v>1</x:v>
      </x:c>
      <x:c r="Z1657" s="139" t="str">
        <x:v>WS RATES.pdf</x:v>
      </x:c>
      <x:c r="AA1657" s="139" t="n">
        <x:v>46</x:v>
      </x:c>
      <x:c r="AB1657" s="139" t="n">
        <x:v>37</x:v>
      </x:c>
      <x:c r="AC1657" s="139" t="str">
        <x:v>WHITE BOARD 2X3 (1/2)</x:v>
      </x:c>
      <x:c r="AD1657" s="145" t="n">
        <x:v>1220</x:v>
      </x:c>
      <x:c r="AE1657" s="147" t="str">
        <x:v>Merged across PDFs — Exact/source-linked match</x:v>
      </x:c>
      <x:c r="AF1657" s="147" t="str">
        <x:v>Exact WS RATES.pdf name</x:v>
      </x:c>
      <x:c r="AG1657" s="147" t="str">
        <x:v>Exact WS RATES.pdf category</x:v>
      </x:c>
      <x:c r="AH1657" s="139" t="str">
        <x:v>WS-RATES:46:37</x:v>
      </x:c>
      <x:c r="AI1657" s="146"/>
      <x:c r="AJ1657" s="146"/>
      <x:c r="AK1657" s="146"/>
      <x:c r="AL1657" s="146"/>
      <x:c r="AM1657" s="146"/>
      <x:c r="AN1657" s="147" t="str"/>
    </x:row>
    <x:row r="1658">
      <x:c r="A1658" s="139" t="str">
        <x:v>RS-001657</x:v>
      </x:c>
      <x:c r="B1658" s="147" t="str">
        <x:v>WHITE BOARD 2X2</x:v>
      </x:c>
      <x:c r="C1658" s="139" t="str">
        <x:v>WHITE BOARD</x:v>
      </x:c>
      <x:c r="D1658" s="139" t="str">
        <x:v>Both</x:v>
      </x:c>
      <x:c r="E1658" s="147" t="str">
        <x:v>From initial classified workbook</x:v>
      </x:c>
      <x:c r="F1658" s="139" t="str">
        <x:v>Piece</x:v>
      </x:c>
      <x:c r="G1658" s="139"/>
      <x:c r="H1658" s="139" t="str">
        <x:v>Not stated</x:v>
      </x:c>
      <x:c r="I1658" s="139" t="str">
        <x:v>PKR</x:v>
      </x:c>
      <x:c r="J1658" s="140" t="n">
        <x:v>840</x:v>
      </x:c>
      <x:c r="K1658" s="140" t="n">
        <x:v>825</x:v>
      </x:c>
      <x:c r="L1658" s="140" t="n">
        <x:v>840</x:v>
      </x:c>
      <x:c r="M1658" s="140" t="n">
        <x:v>825</x:v>
      </x:c>
      <x:c r="N1658" s="141" t="n">
        <x:f>L1658-M1658</x:f>
        <x:v>15</x:v>
      </x:c>
      <x:c r="O1658" s="142" t="n">
        <x:f>IF(L1658&gt;0,N1658/L1658,"")</x:f>
        <x:v>0.017857142857142856</x:v>
      </x:c>
      <x:c r="P1658" s="142" t="n">
        <x:f>IF(M1658&gt;0,N1658/M1658,"")</x:f>
        <x:v>0.01818181818181818</x:v>
      </x:c>
      <x:c r="Q1658" s="141" t="n">
        <x:f>ROUND(L1658*(1+'Assumptions'!$B$7)/'Assumptions'!$B$9,0)*'Assumptions'!$B$9</x:f>
        <x:v>925</x:v>
      </x:c>
      <x:c r="R1658" s="141" t="n">
        <x:f>Q1658-M1658</x:f>
        <x:v>100</x:v>
      </x:c>
      <x:c r="S1658" s="143" t="n">
        <x:f>'Assumptions'!$B$8</x:f>
        <x:v>12</x:v>
      </x:c>
      <x:c r="T1658" s="141" t="n">
        <x:f>N1658*S1658</x:f>
        <x:v>180</x:v>
      </x:c>
      <x:c r="U1658" s="139" t="str">
        <x:v>Source Valid</x:v>
      </x:c>
      <x:c r="V1658" s="139" t="str">
        <x:v>High</x:v>
      </x:c>
      <x:c r="W1658" s="147" t="str">
        <x:v>Source wholesale and buying prices retained</x:v>
      </x:c>
      <x:c r="X1658" s="139" t="str">
        <x:v>Ready</x:v>
      </x:c>
      <x:c r="Y1658" s="144" t="b">
        <x:v>1</x:v>
      </x:c>
      <x:c r="Z1658" s="139" t="str">
        <x:v>WS RATES.pdf</x:v>
      </x:c>
      <x:c r="AA1658" s="139" t="n">
        <x:v>47</x:v>
      </x:c>
      <x:c r="AB1658" s="139" t="n">
        <x:v>2</x:v>
      </x:c>
      <x:c r="AC1658" s="139" t="str">
        <x:v>WHITE BOARD 2X2</x:v>
      </x:c>
      <x:c r="AD1658" s="145" t="n">
        <x:v>840</x:v>
      </x:c>
      <x:c r="AE1658" s="147" t="str">
        <x:v>Merged across PDFs — Exact/source-linked match</x:v>
      </x:c>
      <x:c r="AF1658" s="147" t="str">
        <x:v>Exact WS RATES.pdf name</x:v>
      </x:c>
      <x:c r="AG1658" s="147" t="str">
        <x:v>Exact WS RATES.pdf category</x:v>
      </x:c>
      <x:c r="AH1658" s="139" t="str">
        <x:v>WS-RATES:47:2</x:v>
      </x:c>
      <x:c r="AI1658" s="146"/>
      <x:c r="AJ1658" s="146"/>
      <x:c r="AK1658" s="146"/>
      <x:c r="AL1658" s="146"/>
      <x:c r="AM1658" s="146"/>
      <x:c r="AN1658" s="147" t="str"/>
    </x:row>
    <x:row r="1659">
      <x:c r="A1659" s="139" t="str">
        <x:v>RS-001658</x:v>
      </x:c>
      <x:c r="B1659" s="147" t="str">
        <x:v>TAG FILE 18"</x:v>
      </x:c>
      <x:c r="C1659" s="139" t="str">
        <x:v>CASH MEMO</x:v>
      </x:c>
      <x:c r="D1659" s="139" t="str">
        <x:v>Both</x:v>
      </x:c>
      <x:c r="E1659" s="147" t="str">
        <x:v>From initial classified workbook</x:v>
      </x:c>
      <x:c r="F1659" s="139" t="str">
        <x:v>Piece</x:v>
      </x:c>
      <x:c r="G1659" s="139"/>
      <x:c r="H1659" s="139" t="str">
        <x:v>Not stated</x:v>
      </x:c>
      <x:c r="I1659" s="139" t="str">
        <x:v>PKR</x:v>
      </x:c>
      <x:c r="J1659" s="140" t="n">
        <x:v>90</x:v>
      </x:c>
      <x:c r="K1659" s="140" t="n">
        <x:v>75</x:v>
      </x:c>
      <x:c r="L1659" s="140" t="n">
        <x:v>90</x:v>
      </x:c>
      <x:c r="M1659" s="140" t="n">
        <x:v>75</x:v>
      </x:c>
      <x:c r="N1659" s="141" t="n">
        <x:f>L1659-M1659</x:f>
        <x:v>15</x:v>
      </x:c>
      <x:c r="O1659" s="142" t="n">
        <x:f>IF(L1659&gt;0,N1659/L1659,"")</x:f>
        <x:v>0.16666666666666666</x:v>
      </x:c>
      <x:c r="P1659" s="142" t="n">
        <x:f>IF(M1659&gt;0,N1659/M1659,"")</x:f>
        <x:v>0.2</x:v>
      </x:c>
      <x:c r="Q1659" s="141" t="n">
        <x:f>ROUND(L1659*(1+'Assumptions'!$B$7)/'Assumptions'!$B$9,0)*'Assumptions'!$B$9</x:f>
        <x:v>100</x:v>
      </x:c>
      <x:c r="R1659" s="141" t="n">
        <x:f>Q1659-M1659</x:f>
        <x:v>25</x:v>
      </x:c>
      <x:c r="S1659" s="143" t="n">
        <x:f>'Assumptions'!$B$8</x:f>
        <x:v>12</x:v>
      </x:c>
      <x:c r="T1659" s="141" t="n">
        <x:f>N1659*S1659</x:f>
        <x:v>180</x:v>
      </x:c>
      <x:c r="U1659" s="139" t="str">
        <x:v>Source Valid</x:v>
      </x:c>
      <x:c r="V1659" s="139" t="str">
        <x:v>High</x:v>
      </x:c>
      <x:c r="W1659" s="147" t="str">
        <x:v>Source wholesale and buying prices retained</x:v>
      </x:c>
      <x:c r="X1659" s="139" t="str">
        <x:v>Ready</x:v>
      </x:c>
      <x:c r="Y1659" s="144" t="b">
        <x:v>1</x:v>
      </x:c>
      <x:c r="Z1659" s="139" t="str">
        <x:v>WS RATES.pdf</x:v>
      </x:c>
      <x:c r="AA1659" s="139" t="n">
        <x:v>47</x:v>
      </x:c>
      <x:c r="AB1659" s="139" t="n">
        <x:v>3</x:v>
      </x:c>
      <x:c r="AC1659" s="139" t="str">
        <x:v>TAG FILE 18"</x:v>
      </x:c>
      <x:c r="AD1659" s="145" t="n">
        <x:v>90</x:v>
      </x:c>
      <x:c r="AE1659" s="147" t="str">
        <x:v>Merged across PDFs — Exact/source-linked match</x:v>
      </x:c>
      <x:c r="AF1659" s="147" t="str">
        <x:v>Exact WS RATES.pdf name</x:v>
      </x:c>
      <x:c r="AG1659" s="147" t="str">
        <x:v>Exact WS RATES.pdf category</x:v>
      </x:c>
      <x:c r="AH1659" s="139" t="str">
        <x:v>WS-RATES:47:3</x:v>
      </x:c>
      <x:c r="AI1659" s="146"/>
      <x:c r="AJ1659" s="146"/>
      <x:c r="AK1659" s="146"/>
      <x:c r="AL1659" s="146"/>
      <x:c r="AM1659" s="146"/>
      <x:c r="AN1659" s="147" t="str"/>
    </x:row>
    <x:row r="1660">
      <x:c r="A1660" s="139" t="str">
        <x:v>RS-001659</x:v>
      </x:c>
      <x:c r="B1660" s="147" t="str">
        <x:v>WHITE BOARD 1.5 X 2</x:v>
      </x:c>
      <x:c r="C1660" s="139" t="str">
        <x:v>WHITE BOARD</x:v>
      </x:c>
      <x:c r="D1660" s="139" t="str">
        <x:v>Both</x:v>
      </x:c>
      <x:c r="E1660" s="147" t="str">
        <x:v>From initial classified workbook</x:v>
      </x:c>
      <x:c r="F1660" s="139" t="str">
        <x:v>Piece</x:v>
      </x:c>
      <x:c r="G1660" s="139"/>
      <x:c r="H1660" s="139" t="str">
        <x:v>Not stated</x:v>
      </x:c>
      <x:c r="I1660" s="139" t="str">
        <x:v>PKR</x:v>
      </x:c>
      <x:c r="J1660" s="140" t="n">
        <x:v>670</x:v>
      </x:c>
      <x:c r="K1660" s="140" t="n">
        <x:v>645</x:v>
      </x:c>
      <x:c r="L1660" s="140" t="n">
        <x:v>670</x:v>
      </x:c>
      <x:c r="M1660" s="140" t="n">
        <x:v>645</x:v>
      </x:c>
      <x:c r="N1660" s="141" t="n">
        <x:f>L1660-M1660</x:f>
        <x:v>25</x:v>
      </x:c>
      <x:c r="O1660" s="142" t="n">
        <x:f>IF(L1660&gt;0,N1660/L1660,"")</x:f>
        <x:v>0.03731343283582089</x:v>
      </x:c>
      <x:c r="P1660" s="142" t="n">
        <x:f>IF(M1660&gt;0,N1660/M1660,"")</x:f>
        <x:v>0.03875968992248062</x:v>
      </x:c>
      <x:c r="Q1660" s="141" t="n">
        <x:f>ROUND(L1660*(1+'Assumptions'!$B$7)/'Assumptions'!$B$9,0)*'Assumptions'!$B$9</x:f>
        <x:v>735</x:v>
      </x:c>
      <x:c r="R1660" s="141" t="n">
        <x:f>Q1660-M1660</x:f>
        <x:v>90</x:v>
      </x:c>
      <x:c r="S1660" s="143" t="n">
        <x:f>'Assumptions'!$B$8</x:f>
        <x:v>12</x:v>
      </x:c>
      <x:c r="T1660" s="141" t="n">
        <x:f>N1660*S1660</x:f>
        <x:v>300</x:v>
      </x:c>
      <x:c r="U1660" s="139" t="str">
        <x:v>Source Valid</x:v>
      </x:c>
      <x:c r="V1660" s="139" t="str">
        <x:v>High</x:v>
      </x:c>
      <x:c r="W1660" s="147" t="str">
        <x:v>Source wholesale and buying prices retained</x:v>
      </x:c>
      <x:c r="X1660" s="139" t="str">
        <x:v>Ready</x:v>
      </x:c>
      <x:c r="Y1660" s="144" t="b">
        <x:v>1</x:v>
      </x:c>
      <x:c r="Z1660" s="139" t="str">
        <x:v>WS RATES.pdf</x:v>
      </x:c>
      <x:c r="AA1660" s="139" t="n">
        <x:v>47</x:v>
      </x:c>
      <x:c r="AB1660" s="139" t="n">
        <x:v>4</x:v>
      </x:c>
      <x:c r="AC1660" s="139" t="str">
        <x:v>WHITE BOARD 1.5 X 2</x:v>
      </x:c>
      <x:c r="AD1660" s="145" t="n">
        <x:v>670</x:v>
      </x:c>
      <x:c r="AE1660" s="147" t="str">
        <x:v>Merged across PDFs — Exact/source-linked match</x:v>
      </x:c>
      <x:c r="AF1660" s="147" t="str">
        <x:v>Exact WS RATES.pdf name</x:v>
      </x:c>
      <x:c r="AG1660" s="147" t="str">
        <x:v>Exact WS RATES.pdf category</x:v>
      </x:c>
      <x:c r="AH1660" s="139" t="str">
        <x:v>WS-RATES:47:4</x:v>
      </x:c>
      <x:c r="AI1660" s="146"/>
      <x:c r="AJ1660" s="146"/>
      <x:c r="AK1660" s="146"/>
      <x:c r="AL1660" s="146"/>
      <x:c r="AM1660" s="146"/>
      <x:c r="AN1660" s="147" t="str"/>
    </x:row>
    <x:row r="1661">
      <x:c r="A1661" s="139" t="str">
        <x:v>RS-001660</x:v>
      </x:c>
      <x:c r="B1661" s="147" t="str">
        <x:v>CARD COVER T 015V</x:v>
      </x:c>
      <x:c r="C1661" s="139" t="str">
        <x:v>CARD COVER</x:v>
      </x:c>
      <x:c r="D1661" s="139" t="str">
        <x:v>Both</x:v>
      </x:c>
      <x:c r="E1661" s="147" t="str">
        <x:v>From initial classified workbook</x:v>
      </x:c>
      <x:c r="F1661" s="139" t="str">
        <x:v>Piece</x:v>
      </x:c>
      <x:c r="G1661" s="139"/>
      <x:c r="H1661" s="139" t="str">
        <x:v>Not stated</x:v>
      </x:c>
      <x:c r="I1661" s="139" t="str">
        <x:v>PKR</x:v>
      </x:c>
      <x:c r="J1661" s="140" t="n">
        <x:v>30</x:v>
      </x:c>
      <x:c r="K1661" s="140" t="n">
        <x:v>27</x:v>
      </x:c>
      <x:c r="L1661" s="140" t="n">
        <x:v>30</x:v>
      </x:c>
      <x:c r="M1661" s="140" t="n">
        <x:v>27</x:v>
      </x:c>
      <x:c r="N1661" s="141" t="n">
        <x:f>L1661-M1661</x:f>
        <x:v>3</x:v>
      </x:c>
      <x:c r="O1661" s="142" t="n">
        <x:f>IF(L1661&gt;0,N1661/L1661,"")</x:f>
        <x:v>0.1</x:v>
      </x:c>
      <x:c r="P1661" s="142" t="n">
        <x:f>IF(M1661&gt;0,N1661/M1661,"")</x:f>
        <x:v>0.1111111111111111</x:v>
      </x:c>
      <x:c r="Q1661" s="141" t="n">
        <x:f>ROUND(L1661*(1+'Assumptions'!$B$7)/'Assumptions'!$B$9,0)*'Assumptions'!$B$9</x:f>
        <x:v>35</x:v>
      </x:c>
      <x:c r="R1661" s="141" t="n">
        <x:f>Q1661-M1661</x:f>
        <x:v>8</x:v>
      </x:c>
      <x:c r="S1661" s="143" t="n">
        <x:f>'Assumptions'!$B$8</x:f>
        <x:v>12</x:v>
      </x:c>
      <x:c r="T1661" s="141" t="n">
        <x:f>N1661*S1661</x:f>
        <x:v>36</x:v>
      </x:c>
      <x:c r="U1661" s="139" t="str">
        <x:v>Source Valid</x:v>
      </x:c>
      <x:c r="V1661" s="139" t="str">
        <x:v>High</x:v>
      </x:c>
      <x:c r="W1661" s="147" t="str">
        <x:v>Source wholesale and buying prices retained</x:v>
      </x:c>
      <x:c r="X1661" s="139" t="str">
        <x:v>Ready</x:v>
      </x:c>
      <x:c r="Y1661" s="144" t="b">
        <x:v>1</x:v>
      </x:c>
      <x:c r="Z1661" s="139" t="str">
        <x:v>WS RATES.pdf</x:v>
      </x:c>
      <x:c r="AA1661" s="139" t="n">
        <x:v>47</x:v>
      </x:c>
      <x:c r="AB1661" s="139" t="n">
        <x:v>5</x:v>
      </x:c>
      <x:c r="AC1661" s="139" t="str">
        <x:v>CARD COVER T 015V</x:v>
      </x:c>
      <x:c r="AD1661" s="145" t="n">
        <x:v>30</x:v>
      </x:c>
      <x:c r="AE1661" s="147" t="str">
        <x:v>Merged across PDFs — Exact/source-linked match</x:v>
      </x:c>
      <x:c r="AF1661" s="147" t="str">
        <x:v>Exact WS RATES.pdf name</x:v>
      </x:c>
      <x:c r="AG1661" s="147" t="str">
        <x:v>Exact WS RATES.pdf category</x:v>
      </x:c>
      <x:c r="AH1661" s="139" t="str">
        <x:v>WS-RATES:47:5</x:v>
      </x:c>
      <x:c r="AI1661" s="146"/>
      <x:c r="AJ1661" s="146"/>
      <x:c r="AK1661" s="146"/>
      <x:c r="AL1661" s="146"/>
      <x:c r="AM1661" s="146"/>
      <x:c r="AN1661" s="147" t="str"/>
    </x:row>
    <x:row r="1662">
      <x:c r="A1662" s="139" t="str">
        <x:v>RS-001661</x:v>
      </x:c>
      <x:c r="B1662" s="147" t="str">
        <x:v>TAG FILE 12"</x:v>
      </x:c>
      <x:c r="C1662" s="139" t="str">
        <x:v>CASH MEMO</x:v>
      </x:c>
      <x:c r="D1662" s="139" t="str">
        <x:v>Both</x:v>
      </x:c>
      <x:c r="E1662" s="147" t="str">
        <x:v>From initial classified workbook</x:v>
      </x:c>
      <x:c r="F1662" s="139" t="str">
        <x:v>Piece</x:v>
      </x:c>
      <x:c r="G1662" s="139"/>
      <x:c r="H1662" s="139" t="str">
        <x:v>Not stated</x:v>
      </x:c>
      <x:c r="I1662" s="139" t="str">
        <x:v>PKR</x:v>
      </x:c>
      <x:c r="J1662" s="140" t="n">
        <x:v>80</x:v>
      </x:c>
      <x:c r="K1662" s="140" t="n">
        <x:v>60</x:v>
      </x:c>
      <x:c r="L1662" s="140" t="n">
        <x:v>80</x:v>
      </x:c>
      <x:c r="M1662" s="140" t="n">
        <x:v>60</x:v>
      </x:c>
      <x:c r="N1662" s="141" t="n">
        <x:f>L1662-M1662</x:f>
        <x:v>20</x:v>
      </x:c>
      <x:c r="O1662" s="142" t="n">
        <x:f>IF(L1662&gt;0,N1662/L1662,"")</x:f>
        <x:v>0.25</x:v>
      </x:c>
      <x:c r="P1662" s="142" t="n">
        <x:f>IF(M1662&gt;0,N1662/M1662,"")</x:f>
        <x:v>0.3333333333333333</x:v>
      </x:c>
      <x:c r="Q1662" s="141" t="n">
        <x:f>ROUND(L1662*(1+'Assumptions'!$B$7)/'Assumptions'!$B$9,0)*'Assumptions'!$B$9</x:f>
        <x:v>90</x:v>
      </x:c>
      <x:c r="R1662" s="141" t="n">
        <x:f>Q1662-M1662</x:f>
        <x:v>30</x:v>
      </x:c>
      <x:c r="S1662" s="143" t="n">
        <x:f>'Assumptions'!$B$8</x:f>
        <x:v>12</x:v>
      </x:c>
      <x:c r="T1662" s="141" t="n">
        <x:f>N1662*S1662</x:f>
        <x:v>240</x:v>
      </x:c>
      <x:c r="U1662" s="139" t="str">
        <x:v>Source Valid</x:v>
      </x:c>
      <x:c r="V1662" s="139" t="str">
        <x:v>High</x:v>
      </x:c>
      <x:c r="W1662" s="147" t="str">
        <x:v>Source wholesale and buying prices retained</x:v>
      </x:c>
      <x:c r="X1662" s="139" t="str">
        <x:v>Ready</x:v>
      </x:c>
      <x:c r="Y1662" s="144" t="b">
        <x:v>1</x:v>
      </x:c>
      <x:c r="Z1662" s="139" t="str">
        <x:v>WS RATES.pdf</x:v>
      </x:c>
      <x:c r="AA1662" s="139" t="n">
        <x:v>47</x:v>
      </x:c>
      <x:c r="AB1662" s="139" t="n">
        <x:v>6</x:v>
      </x:c>
      <x:c r="AC1662" s="139" t="str">
        <x:v>TAG FILE 12"</x:v>
      </x:c>
      <x:c r="AD1662" s="145" t="n">
        <x:v>80</x:v>
      </x:c>
      <x:c r="AE1662" s="147" t="str">
        <x:v>Merged across PDFs — Exact/source-linked match</x:v>
      </x:c>
      <x:c r="AF1662" s="147" t="str">
        <x:v>Exact WS RATES.pdf name</x:v>
      </x:c>
      <x:c r="AG1662" s="147" t="str">
        <x:v>Exact WS RATES.pdf category</x:v>
      </x:c>
      <x:c r="AH1662" s="139" t="str">
        <x:v>WS-RATES:47:6</x:v>
      </x:c>
      <x:c r="AI1662" s="146"/>
      <x:c r="AJ1662" s="146"/>
      <x:c r="AK1662" s="146"/>
      <x:c r="AL1662" s="146"/>
      <x:c r="AM1662" s="146"/>
      <x:c r="AN1662" s="147" t="str"/>
    </x:row>
    <x:row r="1663">
      <x:c r="A1663" s="139" t="str">
        <x:v>RS-001662</x:v>
      </x:c>
      <x:c r="B1663" s="147" t="str">
        <x:v>WHITE BOARD 1X2</x:v>
      </x:c>
      <x:c r="C1663" s="139" t="str">
        <x:v>WHITE BOARD</x:v>
      </x:c>
      <x:c r="D1663" s="139" t="str">
        <x:v>Both</x:v>
      </x:c>
      <x:c r="E1663" s="147" t="str">
        <x:v>From initial classified workbook</x:v>
      </x:c>
      <x:c r="F1663" s="139" t="str">
        <x:v>Piece</x:v>
      </x:c>
      <x:c r="G1663" s="139"/>
      <x:c r="H1663" s="139" t="str">
        <x:v>Not stated</x:v>
      </x:c>
      <x:c r="I1663" s="139" t="str">
        <x:v>PKR</x:v>
      </x:c>
      <x:c r="J1663" s="140" t="n">
        <x:v>520</x:v>
      </x:c>
      <x:c r="K1663" s="140" t="n">
        <x:v>485</x:v>
      </x:c>
      <x:c r="L1663" s="140" t="n">
        <x:v>520</x:v>
      </x:c>
      <x:c r="M1663" s="140" t="n">
        <x:v>485</x:v>
      </x:c>
      <x:c r="N1663" s="141" t="n">
        <x:f>L1663-M1663</x:f>
        <x:v>35</x:v>
      </x:c>
      <x:c r="O1663" s="142" t="n">
        <x:f>IF(L1663&gt;0,N1663/L1663,"")</x:f>
        <x:v>0.0673076923076923</x:v>
      </x:c>
      <x:c r="P1663" s="142" t="n">
        <x:f>IF(M1663&gt;0,N1663/M1663,"")</x:f>
        <x:v>0.07216494845360824</x:v>
      </x:c>
      <x:c r="Q1663" s="141" t="n">
        <x:f>ROUND(L1663*(1+'Assumptions'!$B$7)/'Assumptions'!$B$9,0)*'Assumptions'!$B$9</x:f>
        <x:v>570</x:v>
      </x:c>
      <x:c r="R1663" s="141" t="n">
        <x:f>Q1663-M1663</x:f>
        <x:v>85</x:v>
      </x:c>
      <x:c r="S1663" s="143" t="n">
        <x:f>'Assumptions'!$B$8</x:f>
        <x:v>12</x:v>
      </x:c>
      <x:c r="T1663" s="141" t="n">
        <x:f>N1663*S1663</x:f>
        <x:v>420</x:v>
      </x:c>
      <x:c r="U1663" s="139" t="str">
        <x:v>Source Valid</x:v>
      </x:c>
      <x:c r="V1663" s="139" t="str">
        <x:v>High</x:v>
      </x:c>
      <x:c r="W1663" s="147" t="str">
        <x:v>Source wholesale and buying prices retained</x:v>
      </x:c>
      <x:c r="X1663" s="139" t="str">
        <x:v>Ready</x:v>
      </x:c>
      <x:c r="Y1663" s="144" t="b">
        <x:v>1</x:v>
      </x:c>
      <x:c r="Z1663" s="139" t="str">
        <x:v>WS RATES.pdf</x:v>
      </x:c>
      <x:c r="AA1663" s="139" t="n">
        <x:v>47</x:v>
      </x:c>
      <x:c r="AB1663" s="139" t="n">
        <x:v>7</x:v>
      </x:c>
      <x:c r="AC1663" s="139" t="str">
        <x:v>WHITE BOARD 1X2</x:v>
      </x:c>
      <x:c r="AD1663" s="145" t="n">
        <x:v>520</x:v>
      </x:c>
      <x:c r="AE1663" s="147" t="str">
        <x:v>Merged across PDFs — Exact/source-linked match</x:v>
      </x:c>
      <x:c r="AF1663" s="147" t="str">
        <x:v>Exact WS RATES.pdf name</x:v>
      </x:c>
      <x:c r="AG1663" s="147" t="str">
        <x:v>Exact WS RATES.pdf category</x:v>
      </x:c>
      <x:c r="AH1663" s="139" t="str">
        <x:v>WS-RATES:47:7</x:v>
      </x:c>
      <x:c r="AI1663" s="146"/>
      <x:c r="AJ1663" s="146"/>
      <x:c r="AK1663" s="146"/>
      <x:c r="AL1663" s="146"/>
      <x:c r="AM1663" s="146"/>
      <x:c r="AN1663" s="147" t="str"/>
    </x:row>
    <x:row r="1664">
      <x:c r="A1664" s="139" t="str">
        <x:v>RS-001663</x:v>
      </x:c>
      <x:c r="B1664" s="147" t="str">
        <x:v>FILE TAG 6"</x:v>
      </x:c>
      <x:c r="C1664" s="139" t="str">
        <x:v>CASH MEMO</x:v>
      </x:c>
      <x:c r="D1664" s="139" t="str">
        <x:v>Both</x:v>
      </x:c>
      <x:c r="E1664" s="147" t="str">
        <x:v>From initial classified workbook</x:v>
      </x:c>
      <x:c r="F1664" s="139" t="str">
        <x:v>Piece</x:v>
      </x:c>
      <x:c r="G1664" s="139"/>
      <x:c r="H1664" s="139" t="str">
        <x:v>Not stated</x:v>
      </x:c>
      <x:c r="I1664" s="139" t="str">
        <x:v>PKR</x:v>
      </x:c>
      <x:c r="J1664" s="140" t="n">
        <x:v>70</x:v>
      </x:c>
      <x:c r="K1664" s="140" t="n">
        <x:v>45</x:v>
      </x:c>
      <x:c r="L1664" s="140" t="n">
        <x:v>70</x:v>
      </x:c>
      <x:c r="M1664" s="140" t="n">
        <x:v>45</x:v>
      </x:c>
      <x:c r="N1664" s="141" t="n">
        <x:f>L1664-M1664</x:f>
        <x:v>25</x:v>
      </x:c>
      <x:c r="O1664" s="142" t="n">
        <x:f>IF(L1664&gt;0,N1664/L1664,"")</x:f>
        <x:v>0.35714285714285715</x:v>
      </x:c>
      <x:c r="P1664" s="142" t="n">
        <x:f>IF(M1664&gt;0,N1664/M1664,"")</x:f>
        <x:v>0.5555555555555556</x:v>
      </x:c>
      <x:c r="Q1664" s="141" t="n">
        <x:f>ROUND(L1664*(1+'Assumptions'!$B$7)/'Assumptions'!$B$9,0)*'Assumptions'!$B$9</x:f>
        <x:v>75</x:v>
      </x:c>
      <x:c r="R1664" s="141" t="n">
        <x:f>Q1664-M1664</x:f>
        <x:v>30</x:v>
      </x:c>
      <x:c r="S1664" s="143" t="n">
        <x:f>'Assumptions'!$B$8</x:f>
        <x:v>12</x:v>
      </x:c>
      <x:c r="T1664" s="141" t="n">
        <x:f>N1664*S1664</x:f>
        <x:v>300</x:v>
      </x:c>
      <x:c r="U1664" s="139" t="str">
        <x:v>Source Valid</x:v>
      </x:c>
      <x:c r="V1664" s="139" t="str">
        <x:v>High</x:v>
      </x:c>
      <x:c r="W1664" s="147" t="str">
        <x:v>Source wholesale and buying prices retained</x:v>
      </x:c>
      <x:c r="X1664" s="139" t="str">
        <x:v>Ready</x:v>
      </x:c>
      <x:c r="Y1664" s="144" t="b">
        <x:v>1</x:v>
      </x:c>
      <x:c r="Z1664" s="139" t="str">
        <x:v>WS RATES.pdf</x:v>
      </x:c>
      <x:c r="AA1664" s="139" t="n">
        <x:v>47</x:v>
      </x:c>
      <x:c r="AB1664" s="139" t="n">
        <x:v>8</x:v>
      </x:c>
      <x:c r="AC1664" s="139" t="str">
        <x:v>FILE TAG 6"</x:v>
      </x:c>
      <x:c r="AD1664" s="145" t="n">
        <x:v>70</x:v>
      </x:c>
      <x:c r="AE1664" s="147" t="str">
        <x:v>Merged across PDFs — Exact/source-linked match</x:v>
      </x:c>
      <x:c r="AF1664" s="147" t="str">
        <x:v>Exact WS RATES.pdf name</x:v>
      </x:c>
      <x:c r="AG1664" s="147" t="str">
        <x:v>Exact WS RATES.pdf category</x:v>
      </x:c>
      <x:c r="AH1664" s="139" t="str">
        <x:v>WS-RATES:47:8</x:v>
      </x:c>
      <x:c r="AI1664" s="146"/>
      <x:c r="AJ1664" s="146"/>
      <x:c r="AK1664" s="146"/>
      <x:c r="AL1664" s="146"/>
      <x:c r="AM1664" s="146"/>
      <x:c r="AN1664" s="147" t="str"/>
    </x:row>
    <x:row r="1665">
      <x:c r="A1665" s="139" t="str">
        <x:v>RS-001664</x:v>
      </x:c>
      <x:c r="B1665" s="147" t="str">
        <x:v>WHITE BOARD 1.5X1.5</x:v>
      </x:c>
      <x:c r="C1665" s="139" t="str">
        <x:v>WHITE BOARD</x:v>
      </x:c>
      <x:c r="D1665" s="139" t="str">
        <x:v>Both</x:v>
      </x:c>
      <x:c r="E1665" s="147" t="str">
        <x:v>From initial classified workbook</x:v>
      </x:c>
      <x:c r="F1665" s="139" t="str">
        <x:v>Piece</x:v>
      </x:c>
      <x:c r="G1665" s="139"/>
      <x:c r="H1665" s="139" t="str">
        <x:v>Not stated</x:v>
      </x:c>
      <x:c r="I1665" s="139" t="str">
        <x:v>PKR</x:v>
      </x:c>
      <x:c r="J1665" s="140" t="n">
        <x:v>430</x:v>
      </x:c>
      <x:c r="K1665" s="140" t="n">
        <x:v>400</x:v>
      </x:c>
      <x:c r="L1665" s="140" t="n">
        <x:v>430</x:v>
      </x:c>
      <x:c r="M1665" s="140" t="n">
        <x:v>400</x:v>
      </x:c>
      <x:c r="N1665" s="141" t="n">
        <x:f>L1665-M1665</x:f>
        <x:v>30</x:v>
      </x:c>
      <x:c r="O1665" s="142" t="n">
        <x:f>IF(L1665&gt;0,N1665/L1665,"")</x:f>
        <x:v>0.06976744186046512</x:v>
      </x:c>
      <x:c r="P1665" s="142" t="n">
        <x:f>IF(M1665&gt;0,N1665/M1665,"")</x:f>
        <x:v>0.075</x:v>
      </x:c>
      <x:c r="Q1665" s="141" t="n">
        <x:f>ROUND(L1665*(1+'Assumptions'!$B$7)/'Assumptions'!$B$9,0)*'Assumptions'!$B$9</x:f>
        <x:v>475</x:v>
      </x:c>
      <x:c r="R1665" s="141" t="n">
        <x:f>Q1665-M1665</x:f>
        <x:v>75</x:v>
      </x:c>
      <x:c r="S1665" s="143" t="n">
        <x:f>'Assumptions'!$B$8</x:f>
        <x:v>12</x:v>
      </x:c>
      <x:c r="T1665" s="141" t="n">
        <x:f>N1665*S1665</x:f>
        <x:v>360</x:v>
      </x:c>
      <x:c r="U1665" s="139" t="str">
        <x:v>Source Valid</x:v>
      </x:c>
      <x:c r="V1665" s="139" t="str">
        <x:v>High</x:v>
      </x:c>
      <x:c r="W1665" s="147" t="str">
        <x:v>Source wholesale and buying prices retained</x:v>
      </x:c>
      <x:c r="X1665" s="139" t="str">
        <x:v>Ready</x:v>
      </x:c>
      <x:c r="Y1665" s="144" t="b">
        <x:v>1</x:v>
      </x:c>
      <x:c r="Z1665" s="139" t="str">
        <x:v>WS RATES.pdf</x:v>
      </x:c>
      <x:c r="AA1665" s="139" t="n">
        <x:v>47</x:v>
      </x:c>
      <x:c r="AB1665" s="139" t="n">
        <x:v>9</x:v>
      </x:c>
      <x:c r="AC1665" s="139" t="str">
        <x:v>WHITE BOARD 1.5X1.5</x:v>
      </x:c>
      <x:c r="AD1665" s="145" t="n">
        <x:v>430</x:v>
      </x:c>
      <x:c r="AE1665" s="147" t="str">
        <x:v>Merged across PDFs — Exact/source-linked match</x:v>
      </x:c>
      <x:c r="AF1665" s="147" t="str">
        <x:v>Exact WS RATES.pdf name</x:v>
      </x:c>
      <x:c r="AG1665" s="147" t="str">
        <x:v>Exact WS RATES.pdf category</x:v>
      </x:c>
      <x:c r="AH1665" s="139" t="str">
        <x:v>WS-RATES:47:9</x:v>
      </x:c>
      <x:c r="AI1665" s="146"/>
      <x:c r="AJ1665" s="146"/>
      <x:c r="AK1665" s="146"/>
      <x:c r="AL1665" s="146"/>
      <x:c r="AM1665" s="146"/>
      <x:c r="AN1665" s="147" t="str"/>
    </x:row>
    <x:row r="1666">
      <x:c r="A1666" s="139" t="str">
        <x:v>RS-001665</x:v>
      </x:c>
      <x:c r="B1666" s="147" t="str">
        <x:v>DUX INK PEN 360</x:v>
      </x:c>
      <x:c r="C1666" s="139" t="str">
        <x:v>INK PEN</x:v>
      </x:c>
      <x:c r="D1666" s="139" t="str">
        <x:v>Both</x:v>
      </x:c>
      <x:c r="E1666" s="147" t="str">
        <x:v>From initial classified workbook</x:v>
      </x:c>
      <x:c r="F1666" s="139" t="str">
        <x:v>Piece</x:v>
      </x:c>
      <x:c r="G1666" s="139"/>
      <x:c r="H1666" s="139" t="str">
        <x:v>Not stated</x:v>
      </x:c>
      <x:c r="I1666" s="139" t="str">
        <x:v>PKR</x:v>
      </x:c>
      <x:c r="J1666" s="140" t="n">
        <x:v>1250</x:v>
      </x:c>
      <x:c r="K1666" s="140" t="n">
        <x:v>1380</x:v>
      </x:c>
      <x:c r="L1666" s="140" t="n">
        <x:v>1455</x:v>
      </x:c>
      <x:c r="M1666" s="140" t="n">
        <x:v>1380</x:v>
      </x:c>
      <x:c r="N1666" s="141" t="n">
        <x:f>L1666-M1666</x:f>
        <x:v>75</x:v>
      </x:c>
      <x:c r="O1666" s="142" t="n">
        <x:f>IF(L1666&gt;0,N1666/L1666,"")</x:f>
        <x:v>0.05154639175257732</x:v>
      </x:c>
      <x:c r="P1666" s="142" t="n">
        <x:f>IF(M1666&gt;0,N1666/M1666,"")</x:f>
        <x:v>0.05434782608695652</x:v>
      </x:c>
      <x:c r="Q1666" s="141" t="n">
        <x:f>ROUND(L1666*(1+'Assumptions'!$B$7)/'Assumptions'!$B$9,0)*'Assumptions'!$B$9</x:f>
        <x:v>1600</x:v>
      </x:c>
      <x:c r="R1666" s="141" t="n">
        <x:f>Q1666-M1666</x:f>
        <x:v>220</x:v>
      </x:c>
      <x:c r="S1666" s="143" t="n">
        <x:f>'Assumptions'!$B$8</x:f>
        <x:v>12</x:v>
      </x:c>
      <x:c r="T1666" s="141" t="n">
        <x:f>N1666*S1666</x:f>
        <x:v>900</x:v>
      </x:c>
      <x:c r="U1666" s="139" t="str">
        <x:v>Corrected Wholesale</x:v>
      </x:c>
      <x:c r="V1666" s="139" t="str">
        <x:v>Mock correction</x:v>
      </x:c>
      <x:c r="W1666" s="147" t="str">
        <x:v>Wholesale did not cover buying price; raised using category median margin</x:v>
      </x:c>
      <x:c r="X1666" s="139" t="str">
        <x:v>Ready with Mock Price</x:v>
      </x:c>
      <x:c r="Y1666" s="144" t="b">
        <x:v>1</x:v>
      </x:c>
      <x:c r="Z1666" s="139" t="str">
        <x:v>WS RATES.pdf</x:v>
      </x:c>
      <x:c r="AA1666" s="139" t="n">
        <x:v>47</x:v>
      </x:c>
      <x:c r="AB1666" s="139" t="n">
        <x:v>10</x:v>
      </x:c>
      <x:c r="AC1666" s="139" t="str">
        <x:v>DUX INK PEN 360</x:v>
      </x:c>
      <x:c r="AD1666" s="145" t="n">
        <x:v>1250</x:v>
      </x:c>
      <x:c r="AE1666" s="147" t="str">
        <x:v>Merged across PDFs — Exact/source-linked match</x:v>
      </x:c>
      <x:c r="AF1666" s="147" t="str">
        <x:v>Exact WS RATES.pdf name</x:v>
      </x:c>
      <x:c r="AG1666" s="147" t="str">
        <x:v>Exact WS RATES.pdf category</x:v>
      </x:c>
      <x:c r="AH1666" s="139" t="str">
        <x:v>WS-RATES:47:10</x:v>
      </x:c>
      <x:c r="AI1666" s="146"/>
      <x:c r="AJ1666" s="146"/>
      <x:c r="AK1666" s="146"/>
      <x:c r="AL1666" s="146"/>
      <x:c r="AM1666" s="146"/>
      <x:c r="AN1666" s="147" t="str">
        <x:v>Wholesale did not cover buying price; raised using category median margin</x:v>
      </x:c>
    </x:row>
    <x:row r="1667">
      <x:c r="A1667" s="139" t="str">
        <x:v>RS-001666</x:v>
      </x:c>
      <x:c r="B1667" s="147" t="str">
        <x:v>WHITE BOARD 1X1.5</x:v>
      </x:c>
      <x:c r="C1667" s="139" t="str">
        <x:v>WHITE BOARD</x:v>
      </x:c>
      <x:c r="D1667" s="139" t="str">
        <x:v>Both</x:v>
      </x:c>
      <x:c r="E1667" s="147" t="str">
        <x:v>From initial classified workbook</x:v>
      </x:c>
      <x:c r="F1667" s="139" t="str">
        <x:v>Piece</x:v>
      </x:c>
      <x:c r="G1667" s="139"/>
      <x:c r="H1667" s="139" t="str">
        <x:v>Not stated</x:v>
      </x:c>
      <x:c r="I1667" s="139" t="str">
        <x:v>PKR</x:v>
      </x:c>
      <x:c r="J1667" s="140" t="n">
        <x:v>390</x:v>
      </x:c>
      <x:c r="K1667" s="140" t="n">
        <x:v>372</x:v>
      </x:c>
      <x:c r="L1667" s="140" t="n">
        <x:v>390</x:v>
      </x:c>
      <x:c r="M1667" s="140" t="n">
        <x:v>372</x:v>
      </x:c>
      <x:c r="N1667" s="141" t="n">
        <x:f>L1667-M1667</x:f>
        <x:v>18</x:v>
      </x:c>
      <x:c r="O1667" s="142" t="n">
        <x:f>IF(L1667&gt;0,N1667/L1667,"")</x:f>
        <x:v>0.046153846153846156</x:v>
      </x:c>
      <x:c r="P1667" s="142" t="n">
        <x:f>IF(M1667&gt;0,N1667/M1667,"")</x:f>
        <x:v>0.04838709677419355</x:v>
      </x:c>
      <x:c r="Q1667" s="141" t="n">
        <x:f>ROUND(L1667*(1+'Assumptions'!$B$7)/'Assumptions'!$B$9,0)*'Assumptions'!$B$9</x:f>
        <x:v>430</x:v>
      </x:c>
      <x:c r="R1667" s="141" t="n">
        <x:f>Q1667-M1667</x:f>
        <x:v>58</x:v>
      </x:c>
      <x:c r="S1667" s="143" t="n">
        <x:f>'Assumptions'!$B$8</x:f>
        <x:v>12</x:v>
      </x:c>
      <x:c r="T1667" s="141" t="n">
        <x:f>N1667*S1667</x:f>
        <x:v>216</x:v>
      </x:c>
      <x:c r="U1667" s="139" t="str">
        <x:v>Source Valid</x:v>
      </x:c>
      <x:c r="V1667" s="139" t="str">
        <x:v>High</x:v>
      </x:c>
      <x:c r="W1667" s="147" t="str">
        <x:v>Source wholesale and buying prices retained</x:v>
      </x:c>
      <x:c r="X1667" s="139" t="str">
        <x:v>Ready</x:v>
      </x:c>
      <x:c r="Y1667" s="144" t="b">
        <x:v>1</x:v>
      </x:c>
      <x:c r="Z1667" s="139" t="str">
        <x:v>WS RATES.pdf</x:v>
      </x:c>
      <x:c r="AA1667" s="139" t="n">
        <x:v>47</x:v>
      </x:c>
      <x:c r="AB1667" s="139" t="n">
        <x:v>11</x:v>
      </x:c>
      <x:c r="AC1667" s="139" t="str">
        <x:v>WHITE BOARD 1X1.5</x:v>
      </x:c>
      <x:c r="AD1667" s="145" t="n">
        <x:v>390</x:v>
      </x:c>
      <x:c r="AE1667" s="147" t="str">
        <x:v>Merged across PDFs — Exact/source-linked match</x:v>
      </x:c>
      <x:c r="AF1667" s="147" t="str">
        <x:v>Exact WS RATES.pdf name</x:v>
      </x:c>
      <x:c r="AG1667" s="147" t="str">
        <x:v>Exact WS RATES.pdf category</x:v>
      </x:c>
      <x:c r="AH1667" s="139" t="str">
        <x:v>WS-RATES:47:11</x:v>
      </x:c>
      <x:c r="AI1667" s="146"/>
      <x:c r="AJ1667" s="146"/>
      <x:c r="AK1667" s="146"/>
      <x:c r="AL1667" s="146"/>
      <x:c r="AM1667" s="146"/>
      <x:c r="AN1667" s="147" t="str"/>
    </x:row>
    <x:row r="1668">
      <x:c r="A1668" s="139" t="str">
        <x:v>RS-001667</x:v>
      </x:c>
      <x:c r="B1668" s="147" t="str">
        <x:v>CASH MEMO GATTA</x:v>
      </x:c>
      <x:c r="C1668" s="139" t="str">
        <x:v>CASH MEMO</x:v>
      </x:c>
      <x:c r="D1668" s="139" t="str">
        <x:v>Both</x:v>
      </x:c>
      <x:c r="E1668" s="147" t="str">
        <x:v>From initial classified workbook</x:v>
      </x:c>
      <x:c r="F1668" s="139" t="str">
        <x:v>Piece</x:v>
      </x:c>
      <x:c r="G1668" s="139"/>
      <x:c r="H1668" s="139" t="str">
        <x:v>Not stated</x:v>
      </x:c>
      <x:c r="I1668" s="139" t="str">
        <x:v>PKR</x:v>
      </x:c>
      <x:c r="J1668" s="140" t="n">
        <x:v>85</x:v>
      </x:c>
      <x:c r="K1668" s="140" t="n">
        <x:v>73</x:v>
      </x:c>
      <x:c r="L1668" s="140" t="n">
        <x:v>85</x:v>
      </x:c>
      <x:c r="M1668" s="140" t="n">
        <x:v>73</x:v>
      </x:c>
      <x:c r="N1668" s="141" t="n">
        <x:f>L1668-M1668</x:f>
        <x:v>12</x:v>
      </x:c>
      <x:c r="O1668" s="142" t="n">
        <x:f>IF(L1668&gt;0,N1668/L1668,"")</x:f>
        <x:v>0.1411764705882353</x:v>
      </x:c>
      <x:c r="P1668" s="142" t="n">
        <x:f>IF(M1668&gt;0,N1668/M1668,"")</x:f>
        <x:v>0.1643835616438356</x:v>
      </x:c>
      <x:c r="Q1668" s="141" t="n">
        <x:f>ROUND(L1668*(1+'Assumptions'!$B$7)/'Assumptions'!$B$9,0)*'Assumptions'!$B$9</x:f>
        <x:v>95</x:v>
      </x:c>
      <x:c r="R1668" s="141" t="n">
        <x:f>Q1668-M1668</x:f>
        <x:v>22</x:v>
      </x:c>
      <x:c r="S1668" s="143" t="n">
        <x:f>'Assumptions'!$B$8</x:f>
        <x:v>12</x:v>
      </x:c>
      <x:c r="T1668" s="141" t="n">
        <x:f>N1668*S1668</x:f>
        <x:v>144</x:v>
      </x:c>
      <x:c r="U1668" s="139" t="str">
        <x:v>Source Valid</x:v>
      </x:c>
      <x:c r="V1668" s="139" t="str">
        <x:v>High</x:v>
      </x:c>
      <x:c r="W1668" s="147" t="str">
        <x:v>Source wholesale and buying prices retained</x:v>
      </x:c>
      <x:c r="X1668" s="139" t="str">
        <x:v>Ready</x:v>
      </x:c>
      <x:c r="Y1668" s="144" t="b">
        <x:v>1</x:v>
      </x:c>
      <x:c r="Z1668" s="139" t="str">
        <x:v>WS RATES.pdf</x:v>
      </x:c>
      <x:c r="AA1668" s="139" t="n">
        <x:v>47</x:v>
      </x:c>
      <x:c r="AB1668" s="139" t="n">
        <x:v>12</x:v>
      </x:c>
      <x:c r="AC1668" s="139" t="str">
        <x:v>CASH MEMO GATTA</x:v>
      </x:c>
      <x:c r="AD1668" s="145" t="n">
        <x:v>85</x:v>
      </x:c>
      <x:c r="AE1668" s="147" t="str">
        <x:v>Merged across PDFs — Exact/source-linked match</x:v>
      </x:c>
      <x:c r="AF1668" s="147" t="str">
        <x:v>Exact WS RATES.pdf name</x:v>
      </x:c>
      <x:c r="AG1668" s="147" t="str">
        <x:v>Exact WS RATES.pdf category</x:v>
      </x:c>
      <x:c r="AH1668" s="139" t="str">
        <x:v>WS-RATES:47:12</x:v>
      </x:c>
      <x:c r="AI1668" s="146"/>
      <x:c r="AJ1668" s="146"/>
      <x:c r="AK1668" s="146"/>
      <x:c r="AL1668" s="146"/>
      <x:c r="AM1668" s="146"/>
      <x:c r="AN1668" s="147" t="str"/>
    </x:row>
    <x:row r="1669">
      <x:c r="A1669" s="139" t="str">
        <x:v>RS-001668</x:v>
      </x:c>
      <x:c r="B1669" s="147" t="str">
        <x:v>WHITE BOARD 1X1</x:v>
      </x:c>
      <x:c r="C1669" s="139" t="str">
        <x:v>WHITE BOARD</x:v>
      </x:c>
      <x:c r="D1669" s="139" t="str">
        <x:v>Both</x:v>
      </x:c>
      <x:c r="E1669" s="147" t="str">
        <x:v>From initial classified workbook</x:v>
      </x:c>
      <x:c r="F1669" s="139" t="str">
        <x:v>Piece</x:v>
      </x:c>
      <x:c r="G1669" s="139"/>
      <x:c r="H1669" s="139" t="str">
        <x:v>Not stated</x:v>
      </x:c>
      <x:c r="I1669" s="139" t="str">
        <x:v>PKR</x:v>
      </x:c>
      <x:c r="J1669" s="140" t="n">
        <x:v>270</x:v>
      </x:c>
      <x:c r="K1669" s="140" t="n">
        <x:v>252</x:v>
      </x:c>
      <x:c r="L1669" s="140" t="n">
        <x:v>270</x:v>
      </x:c>
      <x:c r="M1669" s="140" t="n">
        <x:v>252</x:v>
      </x:c>
      <x:c r="N1669" s="141" t="n">
        <x:f>L1669-M1669</x:f>
        <x:v>18</x:v>
      </x:c>
      <x:c r="O1669" s="142" t="n">
        <x:f>IF(L1669&gt;0,N1669/L1669,"")</x:f>
        <x:v>0.06666666666666667</x:v>
      </x:c>
      <x:c r="P1669" s="142" t="n">
        <x:f>IF(M1669&gt;0,N1669/M1669,"")</x:f>
        <x:v>0.07142857142857142</x:v>
      </x:c>
      <x:c r="Q1669" s="141" t="n">
        <x:f>ROUND(L1669*(1+'Assumptions'!$B$7)/'Assumptions'!$B$9,0)*'Assumptions'!$B$9</x:f>
        <x:v>295</x:v>
      </x:c>
      <x:c r="R1669" s="141" t="n">
        <x:f>Q1669-M1669</x:f>
        <x:v>43</x:v>
      </x:c>
      <x:c r="S1669" s="143" t="n">
        <x:f>'Assumptions'!$B$8</x:f>
        <x:v>12</x:v>
      </x:c>
      <x:c r="T1669" s="141" t="n">
        <x:f>N1669*S1669</x:f>
        <x:v>216</x:v>
      </x:c>
      <x:c r="U1669" s="139" t="str">
        <x:v>Source Valid</x:v>
      </x:c>
      <x:c r="V1669" s="139" t="str">
        <x:v>High</x:v>
      </x:c>
      <x:c r="W1669" s="147" t="str">
        <x:v>Source wholesale and buying prices retained</x:v>
      </x:c>
      <x:c r="X1669" s="139" t="str">
        <x:v>Ready</x:v>
      </x:c>
      <x:c r="Y1669" s="144" t="b">
        <x:v>1</x:v>
      </x:c>
      <x:c r="Z1669" s="139" t="str">
        <x:v>WS RATES.pdf</x:v>
      </x:c>
      <x:c r="AA1669" s="139" t="n">
        <x:v>47</x:v>
      </x:c>
      <x:c r="AB1669" s="139" t="n">
        <x:v>13</x:v>
      </x:c>
      <x:c r="AC1669" s="139" t="str">
        <x:v>WHITE BOARD 1X1</x:v>
      </x:c>
      <x:c r="AD1669" s="145" t="n">
        <x:v>270</x:v>
      </x:c>
      <x:c r="AE1669" s="147" t="str">
        <x:v>Merged across PDFs — Exact/source-linked match</x:v>
      </x:c>
      <x:c r="AF1669" s="147" t="str">
        <x:v>Exact WS RATES.pdf name</x:v>
      </x:c>
      <x:c r="AG1669" s="147" t="str">
        <x:v>Exact WS RATES.pdf category</x:v>
      </x:c>
      <x:c r="AH1669" s="139" t="str">
        <x:v>WS-RATES:47:13</x:v>
      </x:c>
      <x:c r="AI1669" s="146"/>
      <x:c r="AJ1669" s="146"/>
      <x:c r="AK1669" s="146"/>
      <x:c r="AL1669" s="146"/>
      <x:c r="AM1669" s="146"/>
      <x:c r="AN1669" s="147" t="str"/>
    </x:row>
    <x:row r="1670">
      <x:c r="A1670" s="139" t="str">
        <x:v>RS-001669</x:v>
      </x:c>
      <x:c r="B1670" s="147" t="str">
        <x:v>IPHONE PAD S</x:v>
      </x:c>
      <x:c r="C1670" s="139" t="str">
        <x:v>CHINA</x:v>
      </x:c>
      <x:c r="D1670" s="139" t="str">
        <x:v>Both</x:v>
      </x:c>
      <x:c r="E1670" s="147" t="str">
        <x:v>From initial classified workbook</x:v>
      </x:c>
      <x:c r="F1670" s="139" t="str">
        <x:v>Piece</x:v>
      </x:c>
      <x:c r="G1670" s="139"/>
      <x:c r="H1670" s="139" t="str">
        <x:v>Not stated</x:v>
      </x:c>
      <x:c r="I1670" s="139" t="str">
        <x:v>PKR</x:v>
      </x:c>
      <x:c r="J1670" s="140" t="n">
        <x:v>50</x:v>
      </x:c>
      <x:c r="K1670" s="140" t="n">
        <x:v>49</x:v>
      </x:c>
      <x:c r="L1670" s="140" t="n">
        <x:v>50</x:v>
      </x:c>
      <x:c r="M1670" s="140" t="n">
        <x:v>49</x:v>
      </x:c>
      <x:c r="N1670" s="141" t="n">
        <x:f>L1670-M1670</x:f>
        <x:v>1</x:v>
      </x:c>
      <x:c r="O1670" s="142" t="n">
        <x:f>IF(L1670&gt;0,N1670/L1670,"")</x:f>
        <x:v>0.02</x:v>
      </x:c>
      <x:c r="P1670" s="142" t="n">
        <x:f>IF(M1670&gt;0,N1670/M1670,"")</x:f>
        <x:v>0.02040816326530612</x:v>
      </x:c>
      <x:c r="Q1670" s="141" t="n">
        <x:f>ROUND(L1670*(1+'Assumptions'!$B$7)/'Assumptions'!$B$9,0)*'Assumptions'!$B$9</x:f>
        <x:v>55</x:v>
      </x:c>
      <x:c r="R1670" s="141" t="n">
        <x:f>Q1670-M1670</x:f>
        <x:v>6</x:v>
      </x:c>
      <x:c r="S1670" s="143" t="n">
        <x:f>'Assumptions'!$B$8</x:f>
        <x:v>12</x:v>
      </x:c>
      <x:c r="T1670" s="141" t="n">
        <x:f>N1670*S1670</x:f>
        <x:v>12</x:v>
      </x:c>
      <x:c r="U1670" s="139" t="str">
        <x:v>Source Valid</x:v>
      </x:c>
      <x:c r="V1670" s="139" t="str">
        <x:v>High</x:v>
      </x:c>
      <x:c r="W1670" s="147" t="str">
        <x:v>Source wholesale and buying prices retained</x:v>
      </x:c>
      <x:c r="X1670" s="139" t="str">
        <x:v>Ready</x:v>
      </x:c>
      <x:c r="Y1670" s="144" t="b">
        <x:v>1</x:v>
      </x:c>
      <x:c r="Z1670" s="139" t="str">
        <x:v>WS RATES.pdf</x:v>
      </x:c>
      <x:c r="AA1670" s="139" t="n">
        <x:v>47</x:v>
      </x:c>
      <x:c r="AB1670" s="139" t="n">
        <x:v>14</x:v>
      </x:c>
      <x:c r="AC1670" s="139" t="str">
        <x:v>IPHONE PAD S</x:v>
      </x:c>
      <x:c r="AD1670" s="145" t="n">
        <x:v>50</x:v>
      </x:c>
      <x:c r="AE1670" s="147" t="str">
        <x:v>Merged across PDFs — Exact/source-linked match</x:v>
      </x:c>
      <x:c r="AF1670" s="147" t="str">
        <x:v>Exact WS RATES.pdf name</x:v>
      </x:c>
      <x:c r="AG1670" s="147" t="str">
        <x:v>Exact WS RATES.pdf category</x:v>
      </x:c>
      <x:c r="AH1670" s="139" t="str">
        <x:v>WS-RATES:47:14</x:v>
      </x:c>
      <x:c r="AI1670" s="146"/>
      <x:c r="AJ1670" s="146"/>
      <x:c r="AK1670" s="146"/>
      <x:c r="AL1670" s="146"/>
      <x:c r="AM1670" s="146"/>
      <x:c r="AN1670" s="147" t="str"/>
    </x:row>
    <x:row r="1671">
      <x:c r="A1671" s="139" t="str">
        <x:v>RS-001670</x:v>
      </x:c>
      <x:c r="B1671" s="147" t="str">
        <x:v>CASH MEMO CARD (L)</x:v>
      </x:c>
      <x:c r="C1671" s="139" t="str">
        <x:v>CASH MEMO</x:v>
      </x:c>
      <x:c r="D1671" s="139" t="str">
        <x:v>Both</x:v>
      </x:c>
      <x:c r="E1671" s="147" t="str">
        <x:v>From initial classified workbook</x:v>
      </x:c>
      <x:c r="F1671" s="139" t="str">
        <x:v>Piece</x:v>
      </x:c>
      <x:c r="G1671" s="139"/>
      <x:c r="H1671" s="139" t="str">
        <x:v>Not stated</x:v>
      </x:c>
      <x:c r="I1671" s="139" t="str">
        <x:v>PKR</x:v>
      </x:c>
      <x:c r="J1671" s="140" t="n">
        <x:v>70</x:v>
      </x:c>
      <x:c r="K1671" s="140" t="n">
        <x:v>60</x:v>
      </x:c>
      <x:c r="L1671" s="140" t="n">
        <x:v>70</x:v>
      </x:c>
      <x:c r="M1671" s="140" t="n">
        <x:v>60</x:v>
      </x:c>
      <x:c r="N1671" s="141" t="n">
        <x:f>L1671-M1671</x:f>
        <x:v>10</x:v>
      </x:c>
      <x:c r="O1671" s="142" t="n">
        <x:f>IF(L1671&gt;0,N1671/L1671,"")</x:f>
        <x:v>0.14285714285714285</x:v>
      </x:c>
      <x:c r="P1671" s="142" t="n">
        <x:f>IF(M1671&gt;0,N1671/M1671,"")</x:f>
        <x:v>0.16666666666666666</x:v>
      </x:c>
      <x:c r="Q1671" s="141" t="n">
        <x:f>ROUND(L1671*(1+'Assumptions'!$B$7)/'Assumptions'!$B$9,0)*'Assumptions'!$B$9</x:f>
        <x:v>75</x:v>
      </x:c>
      <x:c r="R1671" s="141" t="n">
        <x:f>Q1671-M1671</x:f>
        <x:v>15</x:v>
      </x:c>
      <x:c r="S1671" s="143" t="n">
        <x:f>'Assumptions'!$B$8</x:f>
        <x:v>12</x:v>
      </x:c>
      <x:c r="T1671" s="141" t="n">
        <x:f>N1671*S1671</x:f>
        <x:v>120</x:v>
      </x:c>
      <x:c r="U1671" s="139" t="str">
        <x:v>Source Valid</x:v>
      </x:c>
      <x:c r="V1671" s="139" t="str">
        <x:v>High</x:v>
      </x:c>
      <x:c r="W1671" s="147" t="str">
        <x:v>Source wholesale and buying prices retained</x:v>
      </x:c>
      <x:c r="X1671" s="139" t="str">
        <x:v>Ready</x:v>
      </x:c>
      <x:c r="Y1671" s="144" t="b">
        <x:v>1</x:v>
      </x:c>
      <x:c r="Z1671" s="139" t="str">
        <x:v>WS RATES.pdf</x:v>
      </x:c>
      <x:c r="AA1671" s="139" t="n">
        <x:v>47</x:v>
      </x:c>
      <x:c r="AB1671" s="139" t="n">
        <x:v>15</x:v>
      </x:c>
      <x:c r="AC1671" s="139" t="str">
        <x:v>CASH MEMO CARD (L)</x:v>
      </x:c>
      <x:c r="AD1671" s="145" t="n">
        <x:v>70</x:v>
      </x:c>
      <x:c r="AE1671" s="147" t="str">
        <x:v>Merged across PDFs — Exact/source-linked match</x:v>
      </x:c>
      <x:c r="AF1671" s="147" t="str">
        <x:v>Exact WS RATES.pdf name</x:v>
      </x:c>
      <x:c r="AG1671" s="147" t="str">
        <x:v>Exact WS RATES.pdf category</x:v>
      </x:c>
      <x:c r="AH1671" s="139" t="str">
        <x:v>WS-RATES:47:15</x:v>
      </x:c>
      <x:c r="AI1671" s="146"/>
      <x:c r="AJ1671" s="146"/>
      <x:c r="AK1671" s="146"/>
      <x:c r="AL1671" s="146"/>
      <x:c r="AM1671" s="146"/>
      <x:c r="AN1671" s="147" t="str"/>
    </x:row>
    <x:row r="1672">
      <x:c r="A1672" s="139" t="str">
        <x:v>RS-001671</x:v>
      </x:c>
      <x:c r="B1672" s="147" t="str">
        <x:v>MAGIC WATER BOOK</x:v>
      </x:c>
      <x:c r="C1672" s="139" t="str">
        <x:v>CHINA</x:v>
      </x:c>
      <x:c r="D1672" s="139" t="str">
        <x:v>Both</x:v>
      </x:c>
      <x:c r="E1672" s="147" t="str">
        <x:v>From initial classified workbook</x:v>
      </x:c>
      <x:c r="F1672" s="139" t="str">
        <x:v>Piece</x:v>
      </x:c>
      <x:c r="G1672" s="139"/>
      <x:c r="H1672" s="139" t="str">
        <x:v>Not stated</x:v>
      </x:c>
      <x:c r="I1672" s="139" t="str">
        <x:v>PKR</x:v>
      </x:c>
      <x:c r="J1672" s="140" t="n">
        <x:v>90</x:v>
      </x:c>
      <x:c r="K1672" s="140" t="n">
        <x:v>78</x:v>
      </x:c>
      <x:c r="L1672" s="140" t="n">
        <x:v>90</x:v>
      </x:c>
      <x:c r="M1672" s="140" t="n">
        <x:v>78</x:v>
      </x:c>
      <x:c r="N1672" s="141" t="n">
        <x:f>L1672-M1672</x:f>
        <x:v>12</x:v>
      </x:c>
      <x:c r="O1672" s="142" t="n">
        <x:f>IF(L1672&gt;0,N1672/L1672,"")</x:f>
        <x:v>0.13333333333333333</x:v>
      </x:c>
      <x:c r="P1672" s="142" t="n">
        <x:f>IF(M1672&gt;0,N1672/M1672,"")</x:f>
        <x:v>0.15384615384615385</x:v>
      </x:c>
      <x:c r="Q1672" s="141" t="n">
        <x:f>ROUND(L1672*(1+'Assumptions'!$B$7)/'Assumptions'!$B$9,0)*'Assumptions'!$B$9</x:f>
        <x:v>100</x:v>
      </x:c>
      <x:c r="R1672" s="141" t="n">
        <x:f>Q1672-M1672</x:f>
        <x:v>22</x:v>
      </x:c>
      <x:c r="S1672" s="143" t="n">
        <x:f>'Assumptions'!$B$8</x:f>
        <x:v>12</x:v>
      </x:c>
      <x:c r="T1672" s="141" t="n">
        <x:f>N1672*S1672</x:f>
        <x:v>144</x:v>
      </x:c>
      <x:c r="U1672" s="139" t="str">
        <x:v>Source Valid</x:v>
      </x:c>
      <x:c r="V1672" s="139" t="str">
        <x:v>High</x:v>
      </x:c>
      <x:c r="W1672" s="147" t="str">
        <x:v>Source wholesale and buying prices retained</x:v>
      </x:c>
      <x:c r="X1672" s="139" t="str">
        <x:v>Ready</x:v>
      </x:c>
      <x:c r="Y1672" s="144" t="b">
        <x:v>1</x:v>
      </x:c>
      <x:c r="Z1672" s="139" t="str">
        <x:v>WS RATES.pdf</x:v>
      </x:c>
      <x:c r="AA1672" s="139" t="n">
        <x:v>47</x:v>
      </x:c>
      <x:c r="AB1672" s="139" t="n">
        <x:v>16</x:v>
      </x:c>
      <x:c r="AC1672" s="139" t="str">
        <x:v>MAGIC WATER BOOK</x:v>
      </x:c>
      <x:c r="AD1672" s="145" t="n">
        <x:v>90</x:v>
      </x:c>
      <x:c r="AE1672" s="147" t="str">
        <x:v>Merged across PDFs — Exact/source-linked match</x:v>
      </x:c>
      <x:c r="AF1672" s="147" t="str">
        <x:v>Exact WS RATES.pdf name</x:v>
      </x:c>
      <x:c r="AG1672" s="147" t="str">
        <x:v>Exact WS RATES.pdf category</x:v>
      </x:c>
      <x:c r="AH1672" s="139" t="str">
        <x:v>WS-RATES:47:16</x:v>
      </x:c>
      <x:c r="AI1672" s="146"/>
      <x:c r="AJ1672" s="146"/>
      <x:c r="AK1672" s="146"/>
      <x:c r="AL1672" s="146"/>
      <x:c r="AM1672" s="146"/>
      <x:c r="AN1672" s="147" t="str"/>
    </x:row>
    <x:row r="1673">
      <x:c r="A1673" s="139" t="str">
        <x:v>RS-001672</x:v>
      </x:c>
      <x:c r="B1673" s="147" t="str">
        <x:v>HAMDARD ATTANDANCE REGISTE</x:v>
      </x:c>
      <x:c r="C1673" s="139" t="str">
        <x:v>GATTA REGISTER</x:v>
      </x:c>
      <x:c r="D1673" s="139" t="str">
        <x:v>Both</x:v>
      </x:c>
      <x:c r="E1673" s="147" t="str">
        <x:v>From initial classified workbook</x:v>
      </x:c>
      <x:c r="F1673" s="139" t="str">
        <x:v>Piece</x:v>
      </x:c>
      <x:c r="G1673" s="139"/>
      <x:c r="H1673" s="139" t="str">
        <x:v>Not stated</x:v>
      </x:c>
      <x:c r="I1673" s="139" t="str">
        <x:v>PKR</x:v>
      </x:c>
      <x:c r="J1673" s="140" t="n">
        <x:v>215</x:v>
      </x:c>
      <x:c r="K1673" s="140" t="n">
        <x:v>190</x:v>
      </x:c>
      <x:c r="L1673" s="140" t="n">
        <x:v>215</x:v>
      </x:c>
      <x:c r="M1673" s="140" t="n">
        <x:v>190</x:v>
      </x:c>
      <x:c r="N1673" s="141" t="n">
        <x:f>L1673-M1673</x:f>
        <x:v>25</x:v>
      </x:c>
      <x:c r="O1673" s="142" t="n">
        <x:f>IF(L1673&gt;0,N1673/L1673,"")</x:f>
        <x:v>0.11627906976744186</x:v>
      </x:c>
      <x:c r="P1673" s="142" t="n">
        <x:f>IF(M1673&gt;0,N1673/M1673,"")</x:f>
        <x:v>0.13157894736842105</x:v>
      </x:c>
      <x:c r="Q1673" s="141" t="n">
        <x:f>ROUND(L1673*(1+'Assumptions'!$B$7)/'Assumptions'!$B$9,0)*'Assumptions'!$B$9</x:f>
        <x:v>235</x:v>
      </x:c>
      <x:c r="R1673" s="141" t="n">
        <x:f>Q1673-M1673</x:f>
        <x:v>45</x:v>
      </x:c>
      <x:c r="S1673" s="143" t="n">
        <x:f>'Assumptions'!$B$8</x:f>
        <x:v>12</x:v>
      </x:c>
      <x:c r="T1673" s="141" t="n">
        <x:f>N1673*S1673</x:f>
        <x:v>300</x:v>
      </x:c>
      <x:c r="U1673" s="139" t="str">
        <x:v>Source Valid</x:v>
      </x:c>
      <x:c r="V1673" s="139" t="str">
        <x:v>High</x:v>
      </x:c>
      <x:c r="W1673" s="147" t="str">
        <x:v>Source wholesale and buying prices retained</x:v>
      </x:c>
      <x:c r="X1673" s="139" t="str">
        <x:v>Ready</x:v>
      </x:c>
      <x:c r="Y1673" s="144" t="b">
        <x:v>1</x:v>
      </x:c>
      <x:c r="Z1673" s="139" t="str">
        <x:v>WS RATES.pdf</x:v>
      </x:c>
      <x:c r="AA1673" s="139" t="n">
        <x:v>47</x:v>
      </x:c>
      <x:c r="AB1673" s="139" t="n">
        <x:v>17</x:v>
      </x:c>
      <x:c r="AC1673" s="139" t="str">
        <x:v>HAMDARD ATTANDANCE RE</x:v>
      </x:c>
      <x:c r="AD1673" s="145" t="n">
        <x:v>215</x:v>
      </x:c>
      <x:c r="AE1673" s="147" t="str">
        <x:v>Merged across PDFs — Truncated-name completion</x:v>
      </x:c>
      <x:c r="AF1673" s="147" t="str">
        <x:v>Completed/updated from WS RATES.pdf</x:v>
      </x:c>
      <x:c r="AG1673" s="147" t="str">
        <x:v>Exact WS RATES.pdf category</x:v>
      </x:c>
      <x:c r="AH1673" s="139" t="str">
        <x:v>WS-RATES:47:17</x:v>
      </x:c>
      <x:c r="AI1673" s="146"/>
      <x:c r="AJ1673" s="146"/>
      <x:c r="AK1673" s="146"/>
      <x:c r="AL1673" s="146"/>
      <x:c r="AM1673" s="146"/>
      <x:c r="AN1673" s="147" t="str"/>
    </x:row>
    <x:row r="1674">
      <x:c r="A1674" s="139" t="str">
        <x:v>RS-001673</x:v>
      </x:c>
      <x:c r="B1674" s="147" t="str">
        <x:v>LASER LIGHT S PACK</x:v>
      </x:c>
      <x:c r="C1674" s="139" t="str">
        <x:v>CHINA</x:v>
      </x:c>
      <x:c r="D1674" s="139" t="str">
        <x:v>Both</x:v>
      </x:c>
      <x:c r="E1674" s="147" t="str">
        <x:v>From initial classified workbook</x:v>
      </x:c>
      <x:c r="F1674" s="139" t="str">
        <x:v>Pack</x:v>
      </x:c>
      <x:c r="G1674" s="139"/>
      <x:c r="H1674" s="139" t="str">
        <x:v>Not stated</x:v>
      </x:c>
      <x:c r="I1674" s="139" t="str">
        <x:v>PKR</x:v>
      </x:c>
      <x:c r="J1674" s="140" t="n">
        <x:v>800</x:v>
      </x:c>
      <x:c r="K1674" s="140" t="n">
        <x:v>710</x:v>
      </x:c>
      <x:c r="L1674" s="140" t="n">
        <x:v>800</x:v>
      </x:c>
      <x:c r="M1674" s="140" t="n">
        <x:v>710</x:v>
      </x:c>
      <x:c r="N1674" s="141" t="n">
        <x:f>L1674-M1674</x:f>
        <x:v>90</x:v>
      </x:c>
      <x:c r="O1674" s="142" t="n">
        <x:f>IF(L1674&gt;0,N1674/L1674,"")</x:f>
        <x:v>0.1125</x:v>
      </x:c>
      <x:c r="P1674" s="142" t="n">
        <x:f>IF(M1674&gt;0,N1674/M1674,"")</x:f>
        <x:v>0.1267605633802817</x:v>
      </x:c>
      <x:c r="Q1674" s="141" t="n">
        <x:f>ROUND(L1674*(1+'Assumptions'!$B$7)/'Assumptions'!$B$9,0)*'Assumptions'!$B$9</x:f>
        <x:v>880</x:v>
      </x:c>
      <x:c r="R1674" s="141" t="n">
        <x:f>Q1674-M1674</x:f>
        <x:v>170</x:v>
      </x:c>
      <x:c r="S1674" s="143" t="n">
        <x:f>'Assumptions'!$B$8</x:f>
        <x:v>12</x:v>
      </x:c>
      <x:c r="T1674" s="141" t="n">
        <x:f>N1674*S1674</x:f>
        <x:v>1080</x:v>
      </x:c>
      <x:c r="U1674" s="139" t="str">
        <x:v>Source Valid</x:v>
      </x:c>
      <x:c r="V1674" s="139" t="str">
        <x:v>High</x:v>
      </x:c>
      <x:c r="W1674" s="147" t="str">
        <x:v>Source wholesale and buying prices retained</x:v>
      </x:c>
      <x:c r="X1674" s="139" t="str">
        <x:v>Ready</x:v>
      </x:c>
      <x:c r="Y1674" s="144" t="b">
        <x:v>1</x:v>
      </x:c>
      <x:c r="Z1674" s="139" t="str">
        <x:v>WS RATES.pdf</x:v>
      </x:c>
      <x:c r="AA1674" s="139" t="n">
        <x:v>47</x:v>
      </x:c>
      <x:c r="AB1674" s="139" t="n">
        <x:v>18</x:v>
      </x:c>
      <x:c r="AC1674" s="139" t="str">
        <x:v>LASER LIGHT S PACK</x:v>
      </x:c>
      <x:c r="AD1674" s="145" t="n">
        <x:v>800</x:v>
      </x:c>
      <x:c r="AE1674" s="147" t="str">
        <x:v>Merged across PDFs — Exact/source-linked match</x:v>
      </x:c>
      <x:c r="AF1674" s="147" t="str">
        <x:v>Exact WS RATES.pdf name</x:v>
      </x:c>
      <x:c r="AG1674" s="147" t="str">
        <x:v>Exact WS RATES.pdf category</x:v>
      </x:c>
      <x:c r="AH1674" s="139" t="str">
        <x:v>WS-RATES:47:18</x:v>
      </x:c>
      <x:c r="AI1674" s="146"/>
      <x:c r="AJ1674" s="146"/>
      <x:c r="AK1674" s="146"/>
      <x:c r="AL1674" s="146"/>
      <x:c r="AM1674" s="146"/>
      <x:c r="AN1674" s="147" t="str"/>
    </x:row>
    <x:row r="1675">
      <x:c r="A1675" s="139" t="str">
        <x:v>RS-001674</x:v>
      </x:c>
      <x:c r="B1675" s="147" t="str">
        <x:v>CASH MEMO CARD (M)</x:v>
      </x:c>
      <x:c r="C1675" s="139" t="str">
        <x:v>CASH MEMO</x:v>
      </x:c>
      <x:c r="D1675" s="139" t="str">
        <x:v>Both</x:v>
      </x:c>
      <x:c r="E1675" s="147" t="str">
        <x:v>From initial classified workbook</x:v>
      </x:c>
      <x:c r="F1675" s="139" t="str">
        <x:v>Piece</x:v>
      </x:c>
      <x:c r="G1675" s="139"/>
      <x:c r="H1675" s="139" t="str">
        <x:v>Not stated</x:v>
      </x:c>
      <x:c r="I1675" s="139" t="str">
        <x:v>PKR</x:v>
      </x:c>
      <x:c r="J1675" s="140" t="n">
        <x:v>50</x:v>
      </x:c>
      <x:c r="K1675" s="140" t="n">
        <x:v>40</x:v>
      </x:c>
      <x:c r="L1675" s="140" t="n">
        <x:v>50</x:v>
      </x:c>
      <x:c r="M1675" s="140" t="n">
        <x:v>40</x:v>
      </x:c>
      <x:c r="N1675" s="141" t="n">
        <x:f>L1675-M1675</x:f>
        <x:v>10</x:v>
      </x:c>
      <x:c r="O1675" s="142" t="n">
        <x:f>IF(L1675&gt;0,N1675/L1675,"")</x:f>
        <x:v>0.2</x:v>
      </x:c>
      <x:c r="P1675" s="142" t="n">
        <x:f>IF(M1675&gt;0,N1675/M1675,"")</x:f>
        <x:v>0.25</x:v>
      </x:c>
      <x:c r="Q1675" s="141" t="n">
        <x:f>ROUND(L1675*(1+'Assumptions'!$B$7)/'Assumptions'!$B$9,0)*'Assumptions'!$B$9</x:f>
        <x:v>55</x:v>
      </x:c>
      <x:c r="R1675" s="141" t="n">
        <x:f>Q1675-M1675</x:f>
        <x:v>15</x:v>
      </x:c>
      <x:c r="S1675" s="143" t="n">
        <x:f>'Assumptions'!$B$8</x:f>
        <x:v>12</x:v>
      </x:c>
      <x:c r="T1675" s="141" t="n">
        <x:f>N1675*S1675</x:f>
        <x:v>120</x:v>
      </x:c>
      <x:c r="U1675" s="139" t="str">
        <x:v>Source Valid</x:v>
      </x:c>
      <x:c r="V1675" s="139" t="str">
        <x:v>High</x:v>
      </x:c>
      <x:c r="W1675" s="147" t="str">
        <x:v>Source wholesale and buying prices retained</x:v>
      </x:c>
      <x:c r="X1675" s="139" t="str">
        <x:v>Ready</x:v>
      </x:c>
      <x:c r="Y1675" s="144" t="b">
        <x:v>1</x:v>
      </x:c>
      <x:c r="Z1675" s="139" t="str">
        <x:v>WS RATES.pdf</x:v>
      </x:c>
      <x:c r="AA1675" s="139" t="n">
        <x:v>47</x:v>
      </x:c>
      <x:c r="AB1675" s="139" t="n">
        <x:v>19</x:v>
      </x:c>
      <x:c r="AC1675" s="139" t="str">
        <x:v>CASH MEMO CARD (M)</x:v>
      </x:c>
      <x:c r="AD1675" s="145" t="n">
        <x:v>50</x:v>
      </x:c>
      <x:c r="AE1675" s="147" t="str">
        <x:v>Merged across PDFs — Exact/source-linked match</x:v>
      </x:c>
      <x:c r="AF1675" s="147" t="str">
        <x:v>Exact WS RATES.pdf name</x:v>
      </x:c>
      <x:c r="AG1675" s="147" t="str">
        <x:v>Exact WS RATES.pdf category</x:v>
      </x:c>
      <x:c r="AH1675" s="139" t="str">
        <x:v>WS-RATES:47:19</x:v>
      </x:c>
      <x:c r="AI1675" s="146"/>
      <x:c r="AJ1675" s="146"/>
      <x:c r="AK1675" s="146"/>
      <x:c r="AL1675" s="146"/>
      <x:c r="AM1675" s="146"/>
      <x:c r="AN1675" s="147" t="str"/>
    </x:row>
    <x:row r="1676">
      <x:c r="A1676" s="139" t="str">
        <x:v>RS-001675</x:v>
      </x:c>
      <x:c r="B1676" s="147" t="str">
        <x:v>HAMDARD ATTANDANCE REGISTE</x:v>
      </x:c>
      <x:c r="C1676" s="139" t="str">
        <x:v>GATTA REGISTER</x:v>
      </x:c>
      <x:c r="D1676" s="139" t="str">
        <x:v>Both</x:v>
      </x:c>
      <x:c r="E1676" s="147" t="str">
        <x:v>From initial classified workbook</x:v>
      </x:c>
      <x:c r="F1676" s="139" t="str">
        <x:v>Piece</x:v>
      </x:c>
      <x:c r="G1676" s="139"/>
      <x:c r="H1676" s="139" t="str">
        <x:v>Not stated</x:v>
      </x:c>
      <x:c r="I1676" s="139" t="str">
        <x:v>PKR</x:v>
      </x:c>
      <x:c r="J1676" s="140" t="n">
        <x:v>175</x:v>
      </x:c>
      <x:c r="K1676" s="140" t="n">
        <x:v>165</x:v>
      </x:c>
      <x:c r="L1676" s="140" t="n">
        <x:v>175</x:v>
      </x:c>
      <x:c r="M1676" s="140" t="n">
        <x:v>165</x:v>
      </x:c>
      <x:c r="N1676" s="141" t="n">
        <x:f>L1676-M1676</x:f>
        <x:v>10</x:v>
      </x:c>
      <x:c r="O1676" s="142" t="n">
        <x:f>IF(L1676&gt;0,N1676/L1676,"")</x:f>
        <x:v>0.05714285714285714</x:v>
      </x:c>
      <x:c r="P1676" s="142" t="n">
        <x:f>IF(M1676&gt;0,N1676/M1676,"")</x:f>
        <x:v>0.06060606060606061</x:v>
      </x:c>
      <x:c r="Q1676" s="141" t="n">
        <x:f>ROUND(L1676*(1+'Assumptions'!$B$7)/'Assumptions'!$B$9,0)*'Assumptions'!$B$9</x:f>
        <x:v>195</x:v>
      </x:c>
      <x:c r="R1676" s="141" t="n">
        <x:f>Q1676-M1676</x:f>
        <x:v>30</x:v>
      </x:c>
      <x:c r="S1676" s="143" t="n">
        <x:f>'Assumptions'!$B$8</x:f>
        <x:v>12</x:v>
      </x:c>
      <x:c r="T1676" s="141" t="n">
        <x:f>N1676*S1676</x:f>
        <x:v>120</x:v>
      </x:c>
      <x:c r="U1676" s="139" t="str">
        <x:v>Source Valid</x:v>
      </x:c>
      <x:c r="V1676" s="139" t="str">
        <x:v>High</x:v>
      </x:c>
      <x:c r="W1676" s="147" t="str">
        <x:v>Source wholesale and buying prices retained</x:v>
      </x:c>
      <x:c r="X1676" s="139" t="str">
        <x:v>Ready</x:v>
      </x:c>
      <x:c r="Y1676" s="144" t="b">
        <x:v>1</x:v>
      </x:c>
      <x:c r="Z1676" s="139" t="str">
        <x:v>WS RATES.pdf</x:v>
      </x:c>
      <x:c r="AA1676" s="139" t="n">
        <x:v>47</x:v>
      </x:c>
      <x:c r="AB1676" s="139" t="n">
        <x:v>20</x:v>
      </x:c>
      <x:c r="AC1676" s="139" t="str">
        <x:v>HAMDARD ATTANDANCE RE</x:v>
      </x:c>
      <x:c r="AD1676" s="145" t="n">
        <x:v>175</x:v>
      </x:c>
      <x:c r="AE1676" s="147" t="str">
        <x:v>Merged across PDFs — Truncated-name completion</x:v>
      </x:c>
      <x:c r="AF1676" s="147" t="str">
        <x:v>Completed/updated from WS RATES.pdf</x:v>
      </x:c>
      <x:c r="AG1676" s="147" t="str">
        <x:v>Exact WS RATES.pdf category</x:v>
      </x:c>
      <x:c r="AH1676" s="139" t="str">
        <x:v>WS-RATES:47:20</x:v>
      </x:c>
      <x:c r="AI1676" s="146"/>
      <x:c r="AJ1676" s="146"/>
      <x:c r="AK1676" s="146"/>
      <x:c r="AL1676" s="146"/>
      <x:c r="AM1676" s="146"/>
      <x:c r="AN1676" s="147" t="str"/>
    </x:row>
    <x:row r="1677">
      <x:c r="A1677" s="139" t="str">
        <x:v>RS-001676</x:v>
      </x:c>
      <x:c r="B1677" s="147" t="str">
        <x:v>RING DRAFTING PAD KING LARGE</x:v>
      </x:c>
      <x:c r="C1677" s="139" t="str">
        <x:v>CHINA</x:v>
      </x:c>
      <x:c r="D1677" s="139" t="str">
        <x:v>Both</x:v>
      </x:c>
      <x:c r="E1677" s="147" t="str">
        <x:v>From initial classified workbook</x:v>
      </x:c>
      <x:c r="F1677" s="139" t="str">
        <x:v>Piece</x:v>
      </x:c>
      <x:c r="G1677" s="139"/>
      <x:c r="H1677" s="139" t="str">
        <x:v>Not stated</x:v>
      </x:c>
      <x:c r="I1677" s="139" t="str">
        <x:v>PKR</x:v>
      </x:c>
      <x:c r="J1677" s="140" t="n">
        <x:v>135</x:v>
      </x:c>
      <x:c r="K1677" s="140" t="n">
        <x:v>120</x:v>
      </x:c>
      <x:c r="L1677" s="140" t="n">
        <x:v>135</x:v>
      </x:c>
      <x:c r="M1677" s="140" t="n">
        <x:v>120</x:v>
      </x:c>
      <x:c r="N1677" s="141" t="n">
        <x:f>L1677-M1677</x:f>
        <x:v>15</x:v>
      </x:c>
      <x:c r="O1677" s="142" t="n">
        <x:f>IF(L1677&gt;0,N1677/L1677,"")</x:f>
        <x:v>0.1111111111111111</x:v>
      </x:c>
      <x:c r="P1677" s="142" t="n">
        <x:f>IF(M1677&gt;0,N1677/M1677,"")</x:f>
        <x:v>0.125</x:v>
      </x:c>
      <x:c r="Q1677" s="141" t="n">
        <x:f>ROUND(L1677*(1+'Assumptions'!$B$7)/'Assumptions'!$B$9,0)*'Assumptions'!$B$9</x:f>
        <x:v>150</x:v>
      </x:c>
      <x:c r="R1677" s="141" t="n">
        <x:f>Q1677-M1677</x:f>
        <x:v>30</x:v>
      </x:c>
      <x:c r="S1677" s="143" t="n">
        <x:f>'Assumptions'!$B$8</x:f>
        <x:v>12</x:v>
      </x:c>
      <x:c r="T1677" s="141" t="n">
        <x:f>N1677*S1677</x:f>
        <x:v>180</x:v>
      </x:c>
      <x:c r="U1677" s="139" t="str">
        <x:v>Source Valid</x:v>
      </x:c>
      <x:c r="V1677" s="139" t="str">
        <x:v>High</x:v>
      </x:c>
      <x:c r="W1677" s="147" t="str">
        <x:v>Source wholesale and buying prices retained</x:v>
      </x:c>
      <x:c r="X1677" s="139" t="str">
        <x:v>Ready</x:v>
      </x:c>
      <x:c r="Y1677" s="144" t="b">
        <x:v>1</x:v>
      </x:c>
      <x:c r="Z1677" s="139" t="str">
        <x:v>WS RATES.pdf</x:v>
      </x:c>
      <x:c r="AA1677" s="139" t="n">
        <x:v>47</x:v>
      </x:c>
      <x:c r="AB1677" s="139" t="n">
        <x:v>21</x:v>
      </x:c>
      <x:c r="AC1677" s="139" t="str">
        <x:v>RING DRAFTING PAD KING L</x:v>
      </x:c>
      <x:c r="AD1677" s="145" t="n">
        <x:v>135</x:v>
      </x:c>
      <x:c r="AE1677" s="147" t="str">
        <x:v>Merged across PDFs — Truncated-name completion</x:v>
      </x:c>
      <x:c r="AF1677" s="147" t="str">
        <x:v>Completed/updated from WS RATES.pdf</x:v>
      </x:c>
      <x:c r="AG1677" s="147" t="str">
        <x:v>Exact WS RATES.pdf category</x:v>
      </x:c>
      <x:c r="AH1677" s="139" t="str">
        <x:v>WS-RATES:47:21</x:v>
      </x:c>
      <x:c r="AI1677" s="146"/>
      <x:c r="AJ1677" s="146"/>
      <x:c r="AK1677" s="146"/>
      <x:c r="AL1677" s="146"/>
      <x:c r="AM1677" s="146"/>
      <x:c r="AN1677" s="147" t="str"/>
    </x:row>
    <x:row r="1678">
      <x:c r="A1678" s="139" t="str">
        <x:v>RS-001677</x:v>
      </x:c>
      <x:c r="B1678" s="147" t="str">
        <x:v>LOCK DAIRY MEDIUM</x:v>
      </x:c>
      <x:c r="C1678" s="139" t="str">
        <x:v>CHINA DAIRIES</x:v>
      </x:c>
      <x:c r="D1678" s="139" t="str">
        <x:v>Both</x:v>
      </x:c>
      <x:c r="E1678" s="147" t="str">
        <x:v>From initial classified workbook</x:v>
      </x:c>
      <x:c r="F1678" s="139" t="str">
        <x:v>Piece</x:v>
      </x:c>
      <x:c r="G1678" s="139"/>
      <x:c r="H1678" s="139" t="str">
        <x:v>Not stated</x:v>
      </x:c>
      <x:c r="I1678" s="139" t="str">
        <x:v>PKR</x:v>
      </x:c>
      <x:c r="J1678" s="140" t="n">
        <x:v>320</x:v>
      </x:c>
      <x:c r="K1678" s="140" t="n">
        <x:v>270</x:v>
      </x:c>
      <x:c r="L1678" s="140" t="n">
        <x:v>320</x:v>
      </x:c>
      <x:c r="M1678" s="140" t="n">
        <x:v>270</x:v>
      </x:c>
      <x:c r="N1678" s="141" t="n">
        <x:f>L1678-M1678</x:f>
        <x:v>50</x:v>
      </x:c>
      <x:c r="O1678" s="142" t="n">
        <x:f>IF(L1678&gt;0,N1678/L1678,"")</x:f>
        <x:v>0.15625</x:v>
      </x:c>
      <x:c r="P1678" s="142" t="n">
        <x:f>IF(M1678&gt;0,N1678/M1678,"")</x:f>
        <x:v>0.18518518518518517</x:v>
      </x:c>
      <x:c r="Q1678" s="141" t="n">
        <x:f>ROUND(L1678*(1+'Assumptions'!$B$7)/'Assumptions'!$B$9,0)*'Assumptions'!$B$9</x:f>
        <x:v>350</x:v>
      </x:c>
      <x:c r="R1678" s="141" t="n">
        <x:f>Q1678-M1678</x:f>
        <x:v>80</x:v>
      </x:c>
      <x:c r="S1678" s="143" t="n">
        <x:f>'Assumptions'!$B$8</x:f>
        <x:v>12</x:v>
      </x:c>
      <x:c r="T1678" s="141" t="n">
        <x:f>N1678*S1678</x:f>
        <x:v>600</x:v>
      </x:c>
      <x:c r="U1678" s="139" t="str">
        <x:v>Source Valid</x:v>
      </x:c>
      <x:c r="V1678" s="139" t="str">
        <x:v>High</x:v>
      </x:c>
      <x:c r="W1678" s="147" t="str">
        <x:v>Source wholesale and buying prices retained</x:v>
      </x:c>
      <x:c r="X1678" s="139" t="str">
        <x:v>Ready</x:v>
      </x:c>
      <x:c r="Y1678" s="144" t="b">
        <x:v>1</x:v>
      </x:c>
      <x:c r="Z1678" s="139" t="str">
        <x:v>WS RATES.pdf</x:v>
      </x:c>
      <x:c r="AA1678" s="139" t="n">
        <x:v>47</x:v>
      </x:c>
      <x:c r="AB1678" s="139" t="n">
        <x:v>22</x:v>
      </x:c>
      <x:c r="AC1678" s="139" t="str">
        <x:v>LOCK DAIRY MEDIUM</x:v>
      </x:c>
      <x:c r="AD1678" s="145" t="n">
        <x:v>320</x:v>
      </x:c>
      <x:c r="AE1678" s="147" t="str">
        <x:v>Merged across PDFs — Exact/source-linked match</x:v>
      </x:c>
      <x:c r="AF1678" s="147" t="str">
        <x:v>Exact WS RATES.pdf name</x:v>
      </x:c>
      <x:c r="AG1678" s="147" t="str">
        <x:v>Exact WS RATES.pdf category</x:v>
      </x:c>
      <x:c r="AH1678" s="139" t="str">
        <x:v>WS-RATES:47:22</x:v>
      </x:c>
      <x:c r="AI1678" s="146"/>
      <x:c r="AJ1678" s="146"/>
      <x:c r="AK1678" s="146"/>
      <x:c r="AL1678" s="146"/>
      <x:c r="AM1678" s="146"/>
      <x:c r="AN1678" s="147" t="str"/>
    </x:row>
    <x:row r="1679">
      <x:c r="A1679" s="139" t="str">
        <x:v>RS-001678</x:v>
      </x:c>
      <x:c r="B1679" s="147" t="str">
        <x:v>CASH MEMO CARD</x:v>
      </x:c>
      <x:c r="C1679" s="139" t="str">
        <x:v>CASH MEMO</x:v>
      </x:c>
      <x:c r="D1679" s="139" t="str">
        <x:v>Both</x:v>
      </x:c>
      <x:c r="E1679" s="147" t="str">
        <x:v>From initial classified workbook</x:v>
      </x:c>
      <x:c r="F1679" s="139" t="str">
        <x:v>Piece</x:v>
      </x:c>
      <x:c r="G1679" s="139"/>
      <x:c r="H1679" s="139" t="str">
        <x:v>Not stated</x:v>
      </x:c>
      <x:c r="I1679" s="139" t="str">
        <x:v>PKR</x:v>
      </x:c>
      <x:c r="J1679" s="140" t="n">
        <x:v>35</x:v>
      </x:c>
      <x:c r="K1679" s="140" t="n">
        <x:v>32</x:v>
      </x:c>
      <x:c r="L1679" s="140" t="n">
        <x:v>35</x:v>
      </x:c>
      <x:c r="M1679" s="140" t="n">
        <x:v>32</x:v>
      </x:c>
      <x:c r="N1679" s="141" t="n">
        <x:f>L1679-M1679</x:f>
        <x:v>3</x:v>
      </x:c>
      <x:c r="O1679" s="142" t="n">
        <x:f>IF(L1679&gt;0,N1679/L1679,"")</x:f>
        <x:v>0.08571428571428572</x:v>
      </x:c>
      <x:c r="P1679" s="142" t="n">
        <x:f>IF(M1679&gt;0,N1679/M1679,"")</x:f>
        <x:v>0.09375</x:v>
      </x:c>
      <x:c r="Q1679" s="141" t="n">
        <x:f>ROUND(L1679*(1+'Assumptions'!$B$7)/'Assumptions'!$B$9,0)*'Assumptions'!$B$9</x:f>
        <x:v>40</x:v>
      </x:c>
      <x:c r="R1679" s="141" t="n">
        <x:f>Q1679-M1679</x:f>
        <x:v>8</x:v>
      </x:c>
      <x:c r="S1679" s="143" t="n">
        <x:f>'Assumptions'!$B$8</x:f>
        <x:v>12</x:v>
      </x:c>
      <x:c r="T1679" s="141" t="n">
        <x:f>N1679*S1679</x:f>
        <x:v>36</x:v>
      </x:c>
      <x:c r="U1679" s="139" t="str">
        <x:v>Source Valid</x:v>
      </x:c>
      <x:c r="V1679" s="139" t="str">
        <x:v>High</x:v>
      </x:c>
      <x:c r="W1679" s="147" t="str">
        <x:v>Source wholesale and buying prices retained</x:v>
      </x:c>
      <x:c r="X1679" s="139" t="str">
        <x:v>Ready</x:v>
      </x:c>
      <x:c r="Y1679" s="144" t="b">
        <x:v>1</x:v>
      </x:c>
      <x:c r="Z1679" s="139" t="str">
        <x:v>WS RATES.pdf</x:v>
      </x:c>
      <x:c r="AA1679" s="139" t="n">
        <x:v>47</x:v>
      </x:c>
      <x:c r="AB1679" s="139" t="n">
        <x:v>23</x:v>
      </x:c>
      <x:c r="AC1679" s="139" t="str">
        <x:v>CASH MEMO CARD</x:v>
      </x:c>
      <x:c r="AD1679" s="145" t="n">
        <x:v>35</x:v>
      </x:c>
      <x:c r="AE1679" s="147" t="str">
        <x:v>Merged across PDFs — Exact/source-linked match</x:v>
      </x:c>
      <x:c r="AF1679" s="147" t="str">
        <x:v>Exact WS RATES.pdf name</x:v>
      </x:c>
      <x:c r="AG1679" s="147" t="str">
        <x:v>Exact WS RATES.pdf category</x:v>
      </x:c>
      <x:c r="AH1679" s="139" t="str">
        <x:v>WS-RATES:47:23</x:v>
      </x:c>
      <x:c r="AI1679" s="146"/>
      <x:c r="AJ1679" s="146"/>
      <x:c r="AK1679" s="146"/>
      <x:c r="AL1679" s="146"/>
      <x:c r="AM1679" s="146"/>
      <x:c r="AN1679" s="147" t="str"/>
    </x:row>
    <x:row r="1680">
      <x:c r="A1680" s="139" t="str">
        <x:v>RS-001679</x:v>
      </x:c>
      <x:c r="B1680" s="147" t="str">
        <x:v>LOCK DAIRY LARGE</x:v>
      </x:c>
      <x:c r="C1680" s="139" t="str">
        <x:v>CHINA DAIRIES</x:v>
      </x:c>
      <x:c r="D1680" s="139" t="str">
        <x:v>Both</x:v>
      </x:c>
      <x:c r="E1680" s="147" t="str">
        <x:v>From initial classified workbook</x:v>
      </x:c>
      <x:c r="F1680" s="139" t="str">
        <x:v>Piece</x:v>
      </x:c>
      <x:c r="G1680" s="139"/>
      <x:c r="H1680" s="139" t="str">
        <x:v>Not stated</x:v>
      </x:c>
      <x:c r="I1680" s="139" t="str">
        <x:v>PKR</x:v>
      </x:c>
      <x:c r="J1680" s="140" t="n">
        <x:v>420</x:v>
      </x:c>
      <x:c r="K1680" s="140" t="n">
        <x:v>390</x:v>
      </x:c>
      <x:c r="L1680" s="140" t="n">
        <x:v>420</x:v>
      </x:c>
      <x:c r="M1680" s="140" t="n">
        <x:v>390</x:v>
      </x:c>
      <x:c r="N1680" s="141" t="n">
        <x:f>L1680-M1680</x:f>
        <x:v>30</x:v>
      </x:c>
      <x:c r="O1680" s="142" t="n">
        <x:f>IF(L1680&gt;0,N1680/L1680,"")</x:f>
        <x:v>0.07142857142857142</x:v>
      </x:c>
      <x:c r="P1680" s="142" t="n">
        <x:f>IF(M1680&gt;0,N1680/M1680,"")</x:f>
        <x:v>0.07692307692307693</x:v>
      </x:c>
      <x:c r="Q1680" s="141" t="n">
        <x:f>ROUND(L1680*(1+'Assumptions'!$B$7)/'Assumptions'!$B$9,0)*'Assumptions'!$B$9</x:f>
        <x:v>460</x:v>
      </x:c>
      <x:c r="R1680" s="141" t="n">
        <x:f>Q1680-M1680</x:f>
        <x:v>70</x:v>
      </x:c>
      <x:c r="S1680" s="143" t="n">
        <x:f>'Assumptions'!$B$8</x:f>
        <x:v>12</x:v>
      </x:c>
      <x:c r="T1680" s="141" t="n">
        <x:f>N1680*S1680</x:f>
        <x:v>360</x:v>
      </x:c>
      <x:c r="U1680" s="139" t="str">
        <x:v>Source Valid</x:v>
      </x:c>
      <x:c r="V1680" s="139" t="str">
        <x:v>High</x:v>
      </x:c>
      <x:c r="W1680" s="147" t="str">
        <x:v>Source wholesale and buying prices retained</x:v>
      </x:c>
      <x:c r="X1680" s="139" t="str">
        <x:v>Ready</x:v>
      </x:c>
      <x:c r="Y1680" s="144" t="b">
        <x:v>1</x:v>
      </x:c>
      <x:c r="Z1680" s="139" t="str">
        <x:v>WS RATES.pdf</x:v>
      </x:c>
      <x:c r="AA1680" s="139" t="n">
        <x:v>47</x:v>
      </x:c>
      <x:c r="AB1680" s="139" t="n">
        <x:v>24</x:v>
      </x:c>
      <x:c r="AC1680" s="139" t="str">
        <x:v>LOCK DAIRY LARGE</x:v>
      </x:c>
      <x:c r="AD1680" s="145" t="n">
        <x:v>420</x:v>
      </x:c>
      <x:c r="AE1680" s="147" t="str">
        <x:v>Merged across PDFs — Exact/source-linked match</x:v>
      </x:c>
      <x:c r="AF1680" s="147" t="str">
        <x:v>Exact WS RATES.pdf name</x:v>
      </x:c>
      <x:c r="AG1680" s="147" t="str">
        <x:v>Exact WS RATES.pdf category</x:v>
      </x:c>
      <x:c r="AH1680" s="139" t="str">
        <x:v>WS-RATES:47:24</x:v>
      </x:c>
      <x:c r="AI1680" s="146"/>
      <x:c r="AJ1680" s="146"/>
      <x:c r="AK1680" s="146"/>
      <x:c r="AL1680" s="146"/>
      <x:c r="AM1680" s="146"/>
      <x:c r="AN1680" s="147" t="str"/>
    </x:row>
    <x:row r="1681">
      <x:c r="A1681" s="139" t="str">
        <x:v>RS-001680</x:v>
      </x:c>
      <x:c r="B1681" s="147" t="str">
        <x:v>VIP FILE CLIP</x:v>
      </x:c>
      <x:c r="C1681" s="139" t="str">
        <x:v>FILE</x:v>
      </x:c>
      <x:c r="D1681" s="139" t="str">
        <x:v>Both</x:v>
      </x:c>
      <x:c r="E1681" s="147" t="str">
        <x:v>From initial classified workbook</x:v>
      </x:c>
      <x:c r="F1681" s="139" t="str">
        <x:v>Piece</x:v>
      </x:c>
      <x:c r="G1681" s="139"/>
      <x:c r="H1681" s="139" t="str">
        <x:v>Not stated</x:v>
      </x:c>
      <x:c r="I1681" s="139" t="str">
        <x:v>PKR</x:v>
      </x:c>
      <x:c r="J1681" s="140" t="n">
        <x:v>42</x:v>
      </x:c>
      <x:c r="K1681" s="140" t="n">
        <x:v>36</x:v>
      </x:c>
      <x:c r="L1681" s="140" t="n">
        <x:v>42</x:v>
      </x:c>
      <x:c r="M1681" s="140" t="n">
        <x:v>36</x:v>
      </x:c>
      <x:c r="N1681" s="141" t="n">
        <x:f>L1681-M1681</x:f>
        <x:v>6</x:v>
      </x:c>
      <x:c r="O1681" s="142" t="n">
        <x:f>IF(L1681&gt;0,N1681/L1681,"")</x:f>
        <x:v>0.14285714285714285</x:v>
      </x:c>
      <x:c r="P1681" s="142" t="n">
        <x:f>IF(M1681&gt;0,N1681/M1681,"")</x:f>
        <x:v>0.16666666666666666</x:v>
      </x:c>
      <x:c r="Q1681" s="141" t="n">
        <x:f>ROUND(L1681*(1+'Assumptions'!$B$7)/'Assumptions'!$B$9,0)*'Assumptions'!$B$9</x:f>
        <x:v>45</x:v>
      </x:c>
      <x:c r="R1681" s="141" t="n">
        <x:f>Q1681-M1681</x:f>
        <x:v>9</x:v>
      </x:c>
      <x:c r="S1681" s="143" t="n">
        <x:f>'Assumptions'!$B$8</x:f>
        <x:v>12</x:v>
      </x:c>
      <x:c r="T1681" s="141" t="n">
        <x:f>N1681*S1681</x:f>
        <x:v>72</x:v>
      </x:c>
      <x:c r="U1681" s="139" t="str">
        <x:v>Source Valid</x:v>
      </x:c>
      <x:c r="V1681" s="139" t="str">
        <x:v>High</x:v>
      </x:c>
      <x:c r="W1681" s="147" t="str">
        <x:v>Source wholesale and buying prices retained</x:v>
      </x:c>
      <x:c r="X1681" s="139" t="str">
        <x:v>Ready</x:v>
      </x:c>
      <x:c r="Y1681" s="144" t="b">
        <x:v>1</x:v>
      </x:c>
      <x:c r="Z1681" s="139" t="str">
        <x:v>WS RATES.pdf</x:v>
      </x:c>
      <x:c r="AA1681" s="139" t="n">
        <x:v>47</x:v>
      </x:c>
      <x:c r="AB1681" s="139" t="n">
        <x:v>25</x:v>
      </x:c>
      <x:c r="AC1681" s="139" t="str">
        <x:v>VIP FILE CLIP</x:v>
      </x:c>
      <x:c r="AD1681" s="145" t="n">
        <x:v>42</x:v>
      </x:c>
      <x:c r="AE1681" s="147" t="str">
        <x:v>Merged across PDFs — Exact/source-linked match</x:v>
      </x:c>
      <x:c r="AF1681" s="147" t="str">
        <x:v>Exact WS RATES.pdf name</x:v>
      </x:c>
      <x:c r="AG1681" s="147" t="str">
        <x:v>Exact WS RATES.pdf category</x:v>
      </x:c>
      <x:c r="AH1681" s="139" t="str">
        <x:v>WS-RATES:47:25</x:v>
      </x:c>
      <x:c r="AI1681" s="146"/>
      <x:c r="AJ1681" s="146"/>
      <x:c r="AK1681" s="146"/>
      <x:c r="AL1681" s="146"/>
      <x:c r="AM1681" s="146"/>
      <x:c r="AN1681" s="147" t="str"/>
    </x:row>
    <x:row r="1682">
      <x:c r="A1682" s="139" t="str">
        <x:v>RS-001681</x:v>
      </x:c>
      <x:c r="B1682" s="147" t="str">
        <x:v>VIP FILE YELLOW</x:v>
      </x:c>
      <x:c r="C1682" s="139" t="str">
        <x:v>FILE</x:v>
      </x:c>
      <x:c r="D1682" s="139" t="str">
        <x:v>Both</x:v>
      </x:c>
      <x:c r="E1682" s="147" t="str">
        <x:v>From initial classified workbook</x:v>
      </x:c>
      <x:c r="F1682" s="139" t="str">
        <x:v>Piece</x:v>
      </x:c>
      <x:c r="G1682" s="139"/>
      <x:c r="H1682" s="139" t="str">
        <x:v>Not stated</x:v>
      </x:c>
      <x:c r="I1682" s="139" t="str">
        <x:v>PKR</x:v>
      </x:c>
      <x:c r="J1682" s="140" t="n">
        <x:v>20</x:v>
      </x:c>
      <x:c r="K1682" s="140" t="n">
        <x:v>18</x:v>
      </x:c>
      <x:c r="L1682" s="140" t="n">
        <x:v>20</x:v>
      </x:c>
      <x:c r="M1682" s="140" t="n">
        <x:v>18</x:v>
      </x:c>
      <x:c r="N1682" s="141" t="n">
        <x:f>L1682-M1682</x:f>
        <x:v>2</x:v>
      </x:c>
      <x:c r="O1682" s="142" t="n">
        <x:f>IF(L1682&gt;0,N1682/L1682,"")</x:f>
        <x:v>0.1</x:v>
      </x:c>
      <x:c r="P1682" s="142" t="n">
        <x:f>IF(M1682&gt;0,N1682/M1682,"")</x:f>
        <x:v>0.1111111111111111</x:v>
      </x:c>
      <x:c r="Q1682" s="141" t="n">
        <x:f>ROUND(L1682*(1+'Assumptions'!$B$7)/'Assumptions'!$B$9,0)*'Assumptions'!$B$9</x:f>
        <x:v>20</x:v>
      </x:c>
      <x:c r="R1682" s="141" t="n">
        <x:f>Q1682-M1682</x:f>
        <x:v>2</x:v>
      </x:c>
      <x:c r="S1682" s="143" t="n">
        <x:f>'Assumptions'!$B$8</x:f>
        <x:v>12</x:v>
      </x:c>
      <x:c r="T1682" s="141" t="n">
        <x:f>N1682*S1682</x:f>
        <x:v>24</x:v>
      </x:c>
      <x:c r="U1682" s="139" t="str">
        <x:v>Source Valid</x:v>
      </x:c>
      <x:c r="V1682" s="139" t="str">
        <x:v>High</x:v>
      </x:c>
      <x:c r="W1682" s="147" t="str">
        <x:v>Source wholesale and buying prices retained</x:v>
      </x:c>
      <x:c r="X1682" s="139" t="str">
        <x:v>Ready</x:v>
      </x:c>
      <x:c r="Y1682" s="144" t="b">
        <x:v>1</x:v>
      </x:c>
      <x:c r="Z1682" s="139" t="str">
        <x:v>WS RATES.pdf</x:v>
      </x:c>
      <x:c r="AA1682" s="139" t="n">
        <x:v>47</x:v>
      </x:c>
      <x:c r="AB1682" s="139" t="n">
        <x:v>26</x:v>
      </x:c>
      <x:c r="AC1682" s="139" t="str">
        <x:v>VIP FILE YELLOW</x:v>
      </x:c>
      <x:c r="AD1682" s="145" t="n">
        <x:v>20</x:v>
      </x:c>
      <x:c r="AE1682" s="147" t="str">
        <x:v>Merged across PDFs — Exact/source-linked match</x:v>
      </x:c>
      <x:c r="AF1682" s="147" t="str">
        <x:v>Exact WS RATES.pdf name</x:v>
      </x:c>
      <x:c r="AG1682" s="147" t="str">
        <x:v>Exact WS RATES.pdf category</x:v>
      </x:c>
      <x:c r="AH1682" s="139" t="str">
        <x:v>WS-RATES:47:26</x:v>
      </x:c>
      <x:c r="AI1682" s="146"/>
      <x:c r="AJ1682" s="146"/>
      <x:c r="AK1682" s="146"/>
      <x:c r="AL1682" s="146"/>
      <x:c r="AM1682" s="146"/>
      <x:c r="AN1682" s="147" t="str"/>
    </x:row>
    <x:row r="1683">
      <x:c r="A1683" s="139" t="str">
        <x:v>RS-001682</x:v>
      </x:c>
      <x:c r="B1683" s="147" t="str">
        <x:v>MOUSE GLUE BOARD</x:v>
      </x:c>
      <x:c r="C1683" s="139" t="str">
        <x:v>CHINA</x:v>
      </x:c>
      <x:c r="D1683" s="139" t="str">
        <x:v>Both</x:v>
      </x:c>
      <x:c r="E1683" s="147" t="str">
        <x:v>From initial classified workbook</x:v>
      </x:c>
      <x:c r="F1683" s="139" t="str">
        <x:v>Piece</x:v>
      </x:c>
      <x:c r="G1683" s="139"/>
      <x:c r="H1683" s="139" t="str">
        <x:v>Not stated</x:v>
      </x:c>
      <x:c r="I1683" s="139" t="str">
        <x:v>PKR</x:v>
      </x:c>
      <x:c r="J1683" s="140" t="n">
        <x:v>70</x:v>
      </x:c>
      <x:c r="K1683" s="140" t="n">
        <x:v>60</x:v>
      </x:c>
      <x:c r="L1683" s="140" t="n">
        <x:v>70</x:v>
      </x:c>
      <x:c r="M1683" s="140" t="n">
        <x:v>60</x:v>
      </x:c>
      <x:c r="N1683" s="141" t="n">
        <x:f>L1683-M1683</x:f>
        <x:v>10</x:v>
      </x:c>
      <x:c r="O1683" s="142" t="n">
        <x:f>IF(L1683&gt;0,N1683/L1683,"")</x:f>
        <x:v>0.14285714285714285</x:v>
      </x:c>
      <x:c r="P1683" s="142" t="n">
        <x:f>IF(M1683&gt;0,N1683/M1683,"")</x:f>
        <x:v>0.16666666666666666</x:v>
      </x:c>
      <x:c r="Q1683" s="141" t="n">
        <x:f>ROUND(L1683*(1+'Assumptions'!$B$7)/'Assumptions'!$B$9,0)*'Assumptions'!$B$9</x:f>
        <x:v>75</x:v>
      </x:c>
      <x:c r="R1683" s="141" t="n">
        <x:f>Q1683-M1683</x:f>
        <x:v>15</x:v>
      </x:c>
      <x:c r="S1683" s="143" t="n">
        <x:f>'Assumptions'!$B$8</x:f>
        <x:v>12</x:v>
      </x:c>
      <x:c r="T1683" s="141" t="n">
        <x:f>N1683*S1683</x:f>
        <x:v>120</x:v>
      </x:c>
      <x:c r="U1683" s="139" t="str">
        <x:v>Source Valid</x:v>
      </x:c>
      <x:c r="V1683" s="139" t="str">
        <x:v>High</x:v>
      </x:c>
      <x:c r="W1683" s="147" t="str">
        <x:v>Source wholesale and buying prices retained</x:v>
      </x:c>
      <x:c r="X1683" s="139" t="str">
        <x:v>Ready</x:v>
      </x:c>
      <x:c r="Y1683" s="144" t="b">
        <x:v>1</x:v>
      </x:c>
      <x:c r="Z1683" s="139" t="str">
        <x:v>WS RATES.pdf</x:v>
      </x:c>
      <x:c r="AA1683" s="139" t="n">
        <x:v>47</x:v>
      </x:c>
      <x:c r="AB1683" s="139" t="n">
        <x:v>27</x:v>
      </x:c>
      <x:c r="AC1683" s="139" t="str">
        <x:v>MOUSE GLUE BOARD</x:v>
      </x:c>
      <x:c r="AD1683" s="145" t="n">
        <x:v>70</x:v>
      </x:c>
      <x:c r="AE1683" s="147" t="str">
        <x:v>Merged across PDFs — Exact/source-linked match</x:v>
      </x:c>
      <x:c r="AF1683" s="147" t="str">
        <x:v>Exact WS RATES.pdf name</x:v>
      </x:c>
      <x:c r="AG1683" s="147" t="str">
        <x:v>Exact WS RATES.pdf category</x:v>
      </x:c>
      <x:c r="AH1683" s="139" t="str">
        <x:v>WS-RATES:47:27</x:v>
      </x:c>
      <x:c r="AI1683" s="146"/>
      <x:c r="AJ1683" s="146"/>
      <x:c r="AK1683" s="146"/>
      <x:c r="AL1683" s="146"/>
      <x:c r="AM1683" s="146"/>
      <x:c r="AN1683" s="147" t="str"/>
    </x:row>
    <x:row r="1684">
      <x:c r="A1684" s="139" t="str">
        <x:v>RS-001683</x:v>
      </x:c>
      <x:c r="B1684" s="147" t="str">
        <x:v>CLIP BOARD CRYSTAL PAK</x:v>
      </x:c>
      <x:c r="C1684" s="139" t="str">
        <x:v>CLIP BOARD</x:v>
      </x:c>
      <x:c r="D1684" s="139" t="str">
        <x:v>Both</x:v>
      </x:c>
      <x:c r="E1684" s="147" t="str">
        <x:v>From initial classified workbook</x:v>
      </x:c>
      <x:c r="F1684" s="139" t="str">
        <x:v>Piece</x:v>
      </x:c>
      <x:c r="G1684" s="139"/>
      <x:c r="H1684" s="139" t="str">
        <x:v>Not stated</x:v>
      </x:c>
      <x:c r="I1684" s="139" t="str">
        <x:v>PKR</x:v>
      </x:c>
      <x:c r="J1684" s="140" t="n">
        <x:v>190</x:v>
      </x:c>
      <x:c r="K1684" s="140" t="n">
        <x:v>185</x:v>
      </x:c>
      <x:c r="L1684" s="140" t="n">
        <x:v>190</x:v>
      </x:c>
      <x:c r="M1684" s="140" t="n">
        <x:v>185</x:v>
      </x:c>
      <x:c r="N1684" s="141" t="n">
        <x:f>L1684-M1684</x:f>
        <x:v>5</x:v>
      </x:c>
      <x:c r="O1684" s="142" t="n">
        <x:f>IF(L1684&gt;0,N1684/L1684,"")</x:f>
        <x:v>0.02631578947368421</x:v>
      </x:c>
      <x:c r="P1684" s="142" t="n">
        <x:f>IF(M1684&gt;0,N1684/M1684,"")</x:f>
        <x:v>0.02702702702702703</x:v>
      </x:c>
      <x:c r="Q1684" s="141" t="n">
        <x:f>ROUND(L1684*(1+'Assumptions'!$B$7)/'Assumptions'!$B$9,0)*'Assumptions'!$B$9</x:f>
        <x:v>210</x:v>
      </x:c>
      <x:c r="R1684" s="141" t="n">
        <x:f>Q1684-M1684</x:f>
        <x:v>25</x:v>
      </x:c>
      <x:c r="S1684" s="143" t="n">
        <x:f>'Assumptions'!$B$8</x:f>
        <x:v>12</x:v>
      </x:c>
      <x:c r="T1684" s="141" t="n">
        <x:f>N1684*S1684</x:f>
        <x:v>60</x:v>
      </x:c>
      <x:c r="U1684" s="139" t="str">
        <x:v>Source Valid</x:v>
      </x:c>
      <x:c r="V1684" s="139" t="str">
        <x:v>High</x:v>
      </x:c>
      <x:c r="W1684" s="147" t="str">
        <x:v>Source wholesale and buying prices retained</x:v>
      </x:c>
      <x:c r="X1684" s="139" t="str">
        <x:v>Ready</x:v>
      </x:c>
      <x:c r="Y1684" s="144" t="b">
        <x:v>1</x:v>
      </x:c>
      <x:c r="Z1684" s="139" t="str">
        <x:v>WS RATES.pdf</x:v>
      </x:c>
      <x:c r="AA1684" s="139" t="n">
        <x:v>47</x:v>
      </x:c>
      <x:c r="AB1684" s="139" t="n">
        <x:v>28</x:v>
      </x:c>
      <x:c r="AC1684" s="139" t="str">
        <x:v>CLIP BOARD CRYSTAL PAK</x:v>
      </x:c>
      <x:c r="AD1684" s="145" t="n">
        <x:v>190</x:v>
      </x:c>
      <x:c r="AE1684" s="147" t="str">
        <x:v>Merged across PDFs — Exact/source-linked match</x:v>
      </x:c>
      <x:c r="AF1684" s="147" t="str">
        <x:v>Exact WS RATES.pdf name</x:v>
      </x:c>
      <x:c r="AG1684" s="147" t="str">
        <x:v>Exact WS RATES.pdf category</x:v>
      </x:c>
      <x:c r="AH1684" s="139" t="str">
        <x:v>WS-RATES:47:28</x:v>
      </x:c>
      <x:c r="AI1684" s="146"/>
      <x:c r="AJ1684" s="146"/>
      <x:c r="AK1684" s="146"/>
      <x:c r="AL1684" s="146"/>
      <x:c r="AM1684" s="146"/>
      <x:c r="AN1684" s="147" t="str"/>
    </x:row>
    <x:row r="1685">
      <x:c r="A1685" s="139" t="str">
        <x:v>RS-001684</x:v>
      </x:c>
      <x:c r="B1685" s="147" t="str">
        <x:v>VIP FILE WHITE</x:v>
      </x:c>
      <x:c r="C1685" s="139" t="str">
        <x:v>FILE</x:v>
      </x:c>
      <x:c r="D1685" s="139" t="str">
        <x:v>Both</x:v>
      </x:c>
      <x:c r="E1685" s="147" t="str">
        <x:v>From initial classified workbook</x:v>
      </x:c>
      <x:c r="F1685" s="139" t="str">
        <x:v>Piece</x:v>
      </x:c>
      <x:c r="G1685" s="139"/>
      <x:c r="H1685" s="139" t="str">
        <x:v>Not stated</x:v>
      </x:c>
      <x:c r="I1685" s="139" t="str">
        <x:v>PKR</x:v>
      </x:c>
      <x:c r="J1685" s="140" t="n">
        <x:v>14</x:v>
      </x:c>
      <x:c r="K1685" s="140" t="n">
        <x:v>13</x:v>
      </x:c>
      <x:c r="L1685" s="140" t="n">
        <x:v>14</x:v>
      </x:c>
      <x:c r="M1685" s="140" t="n">
        <x:v>13</x:v>
      </x:c>
      <x:c r="N1685" s="141" t="n">
        <x:f>L1685-M1685</x:f>
        <x:v>1</x:v>
      </x:c>
      <x:c r="O1685" s="142" t="n">
        <x:f>IF(L1685&gt;0,N1685/L1685,"")</x:f>
        <x:v>0.07142857142857142</x:v>
      </x:c>
      <x:c r="P1685" s="142" t="n">
        <x:f>IF(M1685&gt;0,N1685/M1685,"")</x:f>
        <x:v>0.07692307692307693</x:v>
      </x:c>
      <x:c r="Q1685" s="141" t="n">
        <x:f>ROUND(L1685*(1+'Assumptions'!$B$7)/'Assumptions'!$B$9,0)*'Assumptions'!$B$9</x:f>
        <x:v>15</x:v>
      </x:c>
      <x:c r="R1685" s="141" t="n">
        <x:f>Q1685-M1685</x:f>
        <x:v>2</x:v>
      </x:c>
      <x:c r="S1685" s="143" t="n">
        <x:f>'Assumptions'!$B$8</x:f>
        <x:v>12</x:v>
      </x:c>
      <x:c r="T1685" s="141" t="n">
        <x:f>N1685*S1685</x:f>
        <x:v>12</x:v>
      </x:c>
      <x:c r="U1685" s="139" t="str">
        <x:v>Source Valid</x:v>
      </x:c>
      <x:c r="V1685" s="139" t="str">
        <x:v>High</x:v>
      </x:c>
      <x:c r="W1685" s="147" t="str">
        <x:v>Source wholesale and buying prices retained</x:v>
      </x:c>
      <x:c r="X1685" s="139" t="str">
        <x:v>Ready</x:v>
      </x:c>
      <x:c r="Y1685" s="144" t="b">
        <x:v>1</x:v>
      </x:c>
      <x:c r="Z1685" s="139" t="str">
        <x:v>WS RATES.pdf</x:v>
      </x:c>
      <x:c r="AA1685" s="139" t="n">
        <x:v>47</x:v>
      </x:c>
      <x:c r="AB1685" s="139" t="n">
        <x:v>29</x:v>
      </x:c>
      <x:c r="AC1685" s="139" t="str">
        <x:v>VIP FILE WHITE</x:v>
      </x:c>
      <x:c r="AD1685" s="145" t="n">
        <x:v>14</x:v>
      </x:c>
      <x:c r="AE1685" s="147" t="str">
        <x:v>Merged across PDFs — Exact/source-linked match</x:v>
      </x:c>
      <x:c r="AF1685" s="147" t="str">
        <x:v>Exact WS RATES.pdf name</x:v>
      </x:c>
      <x:c r="AG1685" s="147" t="str">
        <x:v>Exact WS RATES.pdf category</x:v>
      </x:c>
      <x:c r="AH1685" s="139" t="str">
        <x:v>WS-RATES:47:29</x:v>
      </x:c>
      <x:c r="AI1685" s="146"/>
      <x:c r="AJ1685" s="146"/>
      <x:c r="AK1685" s="146"/>
      <x:c r="AL1685" s="146"/>
      <x:c r="AM1685" s="146"/>
      <x:c r="AN1685" s="147" t="str"/>
    </x:row>
    <x:row r="1686">
      <x:c r="A1686" s="139" t="str">
        <x:v>RS-001685</x:v>
      </x:c>
      <x:c r="B1686" s="147" t="str">
        <x:v>WATER COLOUR LARGE (16PCS)</x:v>
      </x:c>
      <x:c r="C1686" s="139" t="str">
        <x:v>WATER COLORS</x:v>
      </x:c>
      <x:c r="D1686" s="139" t="str">
        <x:v>Both</x:v>
      </x:c>
      <x:c r="E1686" s="147" t="str">
        <x:v>From initial classified workbook</x:v>
      </x:c>
      <x:c r="F1686" s="139" t="str">
        <x:v>Pack</x:v>
      </x:c>
      <x:c r="G1686" s="139" t="n">
        <x:v>16</x:v>
      </x:c>
      <x:c r="H1686" s="139" t="str">
        <x:v>Parsed from product name</x:v>
      </x:c>
      <x:c r="I1686" s="139" t="str">
        <x:v>PKR</x:v>
      </x:c>
      <x:c r="J1686" s="140" t="n">
        <x:v>150</x:v>
      </x:c>
      <x:c r="K1686" s="140" t="n">
        <x:v>115</x:v>
      </x:c>
      <x:c r="L1686" s="140" t="n">
        <x:v>150</x:v>
      </x:c>
      <x:c r="M1686" s="140" t="n">
        <x:v>115</x:v>
      </x:c>
      <x:c r="N1686" s="141" t="n">
        <x:f>L1686-M1686</x:f>
        <x:v>35</x:v>
      </x:c>
      <x:c r="O1686" s="142" t="n">
        <x:f>IF(L1686&gt;0,N1686/L1686,"")</x:f>
        <x:v>0.23333333333333334</x:v>
      </x:c>
      <x:c r="P1686" s="142" t="n">
        <x:f>IF(M1686&gt;0,N1686/M1686,"")</x:f>
        <x:v>0.30434782608695654</x:v>
      </x:c>
      <x:c r="Q1686" s="141" t="n">
        <x:f>ROUND(L1686*(1+'Assumptions'!$B$7)/'Assumptions'!$B$9,0)*'Assumptions'!$B$9</x:f>
        <x:v>165</x:v>
      </x:c>
      <x:c r="R1686" s="141" t="n">
        <x:f>Q1686-M1686</x:f>
        <x:v>50</x:v>
      </x:c>
      <x:c r="S1686" s="143" t="n">
        <x:f>'Assumptions'!$B$8</x:f>
        <x:v>12</x:v>
      </x:c>
      <x:c r="T1686" s="141" t="n">
        <x:f>N1686*S1686</x:f>
        <x:v>420</x:v>
      </x:c>
      <x:c r="U1686" s="139" t="str">
        <x:v>Source Valid</x:v>
      </x:c>
      <x:c r="V1686" s="139" t="str">
        <x:v>High</x:v>
      </x:c>
      <x:c r="W1686" s="147" t="str">
        <x:v>Source wholesale and buying prices retained</x:v>
      </x:c>
      <x:c r="X1686" s="139" t="str">
        <x:v>Ready</x:v>
      </x:c>
      <x:c r="Y1686" s="144" t="b">
        <x:v>1</x:v>
      </x:c>
      <x:c r="Z1686" s="139" t="str">
        <x:v>WS RATES.pdf</x:v>
      </x:c>
      <x:c r="AA1686" s="139" t="n">
        <x:v>47</x:v>
      </x:c>
      <x:c r="AB1686" s="139" t="n">
        <x:v>30</x:v>
      </x:c>
      <x:c r="AC1686" s="139" t="str">
        <x:v>WATER COLOUR LARGE (16</x:v>
      </x:c>
      <x:c r="AD1686" s="145" t="n">
        <x:v>150</x:v>
      </x:c>
      <x:c r="AE1686" s="147" t="str">
        <x:v>Merged across PDFs — Truncated-name completion</x:v>
      </x:c>
      <x:c r="AF1686" s="147" t="str">
        <x:v>Completed/updated from WS RATES.pdf</x:v>
      </x:c>
      <x:c r="AG1686" s="147" t="str">
        <x:v>Exact WS RATES.pdf category</x:v>
      </x:c>
      <x:c r="AH1686" s="139" t="str">
        <x:v>WS-RATES:47:30</x:v>
      </x:c>
      <x:c r="AI1686" s="146"/>
      <x:c r="AJ1686" s="146"/>
      <x:c r="AK1686" s="146"/>
      <x:c r="AL1686" s="146"/>
      <x:c r="AM1686" s="146"/>
      <x:c r="AN1686" s="147" t="str"/>
    </x:row>
    <x:row r="1687">
      <x:c r="A1687" s="139" t="str">
        <x:v>RS-001686</x:v>
      </x:c>
      <x:c r="B1687" s="147" t="str">
        <x:v>CLIP BOARD FORMICA DOUBLE SH</x:v>
      </x:c>
      <x:c r="C1687" s="139" t="str">
        <x:v>CLIP BOARD</x:v>
      </x:c>
      <x:c r="D1687" s="139" t="str">
        <x:v>Both</x:v>
      </x:c>
      <x:c r="E1687" s="147" t="str">
        <x:v>From initial classified workbook</x:v>
      </x:c>
      <x:c r="F1687" s="139" t="str">
        <x:v>Piece</x:v>
      </x:c>
      <x:c r="G1687" s="139"/>
      <x:c r="H1687" s="139" t="str">
        <x:v>Not stated</x:v>
      </x:c>
      <x:c r="I1687" s="139" t="str">
        <x:v>PKR</x:v>
      </x:c>
      <x:c r="J1687" s="140" t="n">
        <x:v>125</x:v>
      </x:c>
      <x:c r="K1687" s="140" t="n">
        <x:v>103</x:v>
      </x:c>
      <x:c r="L1687" s="140" t="n">
        <x:v>125</x:v>
      </x:c>
      <x:c r="M1687" s="140" t="n">
        <x:v>103</x:v>
      </x:c>
      <x:c r="N1687" s="141" t="n">
        <x:f>L1687-M1687</x:f>
        <x:v>22</x:v>
      </x:c>
      <x:c r="O1687" s="142" t="n">
        <x:f>IF(L1687&gt;0,N1687/L1687,"")</x:f>
        <x:v>0.176</x:v>
      </x:c>
      <x:c r="P1687" s="142" t="n">
        <x:f>IF(M1687&gt;0,N1687/M1687,"")</x:f>
        <x:v>0.21359223300970873</x:v>
      </x:c>
      <x:c r="Q1687" s="141" t="n">
        <x:f>ROUND(L1687*(1+'Assumptions'!$B$7)/'Assumptions'!$B$9,0)*'Assumptions'!$B$9</x:f>
        <x:v>140</x:v>
      </x:c>
      <x:c r="R1687" s="141" t="n">
        <x:f>Q1687-M1687</x:f>
        <x:v>37</x:v>
      </x:c>
      <x:c r="S1687" s="143" t="n">
        <x:f>'Assumptions'!$B$8</x:f>
        <x:v>12</x:v>
      </x:c>
      <x:c r="T1687" s="141" t="n">
        <x:f>N1687*S1687</x:f>
        <x:v>264</x:v>
      </x:c>
      <x:c r="U1687" s="139" t="str">
        <x:v>Source Valid</x:v>
      </x:c>
      <x:c r="V1687" s="139" t="str">
        <x:v>High</x:v>
      </x:c>
      <x:c r="W1687" s="147" t="str">
        <x:v>Source wholesale and buying prices retained</x:v>
      </x:c>
      <x:c r="X1687" s="139" t="str">
        <x:v>Ready</x:v>
      </x:c>
      <x:c r="Y1687" s="144" t="b">
        <x:v>1</x:v>
      </x:c>
      <x:c r="Z1687" s="139" t="str">
        <x:v>WS RATES.pdf</x:v>
      </x:c>
      <x:c r="AA1687" s="139" t="n">
        <x:v>47</x:v>
      </x:c>
      <x:c r="AB1687" s="139" t="n">
        <x:v>31</x:v>
      </x:c>
      <x:c r="AC1687" s="139" t="str">
        <x:v>CLIP BOARD FORMICA DOUB</x:v>
      </x:c>
      <x:c r="AD1687" s="145" t="n">
        <x:v>125</x:v>
      </x:c>
      <x:c r="AE1687" s="147" t="str">
        <x:v>Merged across PDFs — Truncated-name completion</x:v>
      </x:c>
      <x:c r="AF1687" s="147" t="str">
        <x:v>Completed/updated from WS RATES.pdf</x:v>
      </x:c>
      <x:c r="AG1687" s="147" t="str">
        <x:v>Exact WS RATES.pdf category</x:v>
      </x:c>
      <x:c r="AH1687" s="139" t="str">
        <x:v>WS-RATES:47:31</x:v>
      </x:c>
      <x:c r="AI1687" s="146"/>
      <x:c r="AJ1687" s="146"/>
      <x:c r="AK1687" s="146"/>
      <x:c r="AL1687" s="146"/>
      <x:c r="AM1687" s="146"/>
      <x:c r="AN1687" s="147" t="str"/>
    </x:row>
    <x:row r="1688">
      <x:c r="A1688" s="139" t="str">
        <x:v>RS-001687</x:v>
      </x:c>
      <x:c r="B1688" s="147" t="str">
        <x:v>CLIP BOARD FORMICA 1 PCS</x:v>
      </x:c>
      <x:c r="C1688" s="139" t="str">
        <x:v>CLIP BOARD</x:v>
      </x:c>
      <x:c r="D1688" s="139" t="str">
        <x:v>Both</x:v>
      </x:c>
      <x:c r="E1688" s="147" t="str">
        <x:v>From initial classified workbook</x:v>
      </x:c>
      <x:c r="F1688" s="139" t="str">
        <x:v>Piece</x:v>
      </x:c>
      <x:c r="G1688" s="139" t="n">
        <x:v>1</x:v>
      </x:c>
      <x:c r="H1688" s="139" t="str">
        <x:v>Parsed from product name</x:v>
      </x:c>
      <x:c r="I1688" s="139" t="str">
        <x:v>PKR</x:v>
      </x:c>
      <x:c r="J1688" s="140" t="n">
        <x:v>78</x:v>
      </x:c>
      <x:c r="K1688" s="140" t="n">
        <x:v>60</x:v>
      </x:c>
      <x:c r="L1688" s="140" t="n">
        <x:v>78</x:v>
      </x:c>
      <x:c r="M1688" s="140" t="n">
        <x:v>60</x:v>
      </x:c>
      <x:c r="N1688" s="141" t="n">
        <x:f>L1688-M1688</x:f>
        <x:v>18</x:v>
      </x:c>
      <x:c r="O1688" s="142" t="n">
        <x:f>IF(L1688&gt;0,N1688/L1688,"")</x:f>
        <x:v>0.23076923076923078</x:v>
      </x:c>
      <x:c r="P1688" s="142" t="n">
        <x:f>IF(M1688&gt;0,N1688/M1688,"")</x:f>
        <x:v>0.3</x:v>
      </x:c>
      <x:c r="Q1688" s="141" t="n">
        <x:f>ROUND(L1688*(1+'Assumptions'!$B$7)/'Assumptions'!$B$9,0)*'Assumptions'!$B$9</x:f>
        <x:v>85</x:v>
      </x:c>
      <x:c r="R1688" s="141" t="n">
        <x:f>Q1688-M1688</x:f>
        <x:v>25</x:v>
      </x:c>
      <x:c r="S1688" s="143" t="n">
        <x:f>'Assumptions'!$B$8</x:f>
        <x:v>12</x:v>
      </x:c>
      <x:c r="T1688" s="141" t="n">
        <x:f>N1688*S1688</x:f>
        <x:v>216</x:v>
      </x:c>
      <x:c r="U1688" s="139" t="str">
        <x:v>Source Valid</x:v>
      </x:c>
      <x:c r="V1688" s="139" t="str">
        <x:v>High</x:v>
      </x:c>
      <x:c r="W1688" s="147" t="str">
        <x:v>Source wholesale and buying prices retained</x:v>
      </x:c>
      <x:c r="X1688" s="139" t="str">
        <x:v>Ready</x:v>
      </x:c>
      <x:c r="Y1688" s="144" t="b">
        <x:v>1</x:v>
      </x:c>
      <x:c r="Z1688" s="139" t="str">
        <x:v>WS RATES.pdf</x:v>
      </x:c>
      <x:c r="AA1688" s="139" t="n">
        <x:v>47</x:v>
      </x:c>
      <x:c r="AB1688" s="139" t="n">
        <x:v>32</x:v>
      </x:c>
      <x:c r="AC1688" s="139" t="str">
        <x:v>CLIP BOARD FORMICA 1 PCS</x:v>
      </x:c>
      <x:c r="AD1688" s="145" t="n">
        <x:v>78</x:v>
      </x:c>
      <x:c r="AE1688" s="147" t="str">
        <x:v>Merged across PDFs — Exact/source-linked match</x:v>
      </x:c>
      <x:c r="AF1688" s="147" t="str">
        <x:v>Exact WS RATES.pdf name</x:v>
      </x:c>
      <x:c r="AG1688" s="147" t="str">
        <x:v>Exact WS RATES.pdf category</x:v>
      </x:c>
      <x:c r="AH1688" s="139" t="str">
        <x:v>WS-RATES:47:32</x:v>
      </x:c>
      <x:c r="AI1688" s="146"/>
      <x:c r="AJ1688" s="146"/>
      <x:c r="AK1688" s="146"/>
      <x:c r="AL1688" s="146"/>
      <x:c r="AM1688" s="146"/>
      <x:c r="AN1688" s="147" t="str"/>
    </x:row>
    <x:row r="1689">
      <x:c r="A1689" s="139" t="str">
        <x:v>RS-001688</x:v>
      </x:c>
      <x:c r="B1689" s="147" t="str">
        <x:v>WATER COLOUR LARGE (12PCS)</x:v>
      </x:c>
      <x:c r="C1689" s="139" t="str">
        <x:v>WATER COLORS</x:v>
      </x:c>
      <x:c r="D1689" s="139" t="str">
        <x:v>Both</x:v>
      </x:c>
      <x:c r="E1689" s="147" t="str">
        <x:v>From initial classified workbook</x:v>
      </x:c>
      <x:c r="F1689" s="139" t="str">
        <x:v>Pack</x:v>
      </x:c>
      <x:c r="G1689" s="139" t="n">
        <x:v>12</x:v>
      </x:c>
      <x:c r="H1689" s="139" t="str">
        <x:v>Parsed from product name</x:v>
      </x:c>
      <x:c r="I1689" s="139" t="str">
        <x:v>PKR</x:v>
      </x:c>
      <x:c r="J1689" s="140" t="n">
        <x:v>130</x:v>
      </x:c>
      <x:c r="K1689" s="140" t="n">
        <x:v>115</x:v>
      </x:c>
      <x:c r="L1689" s="140" t="n">
        <x:v>130</x:v>
      </x:c>
      <x:c r="M1689" s="140" t="n">
        <x:v>115</x:v>
      </x:c>
      <x:c r="N1689" s="141" t="n">
        <x:f>L1689-M1689</x:f>
        <x:v>15</x:v>
      </x:c>
      <x:c r="O1689" s="142" t="n">
        <x:f>IF(L1689&gt;0,N1689/L1689,"")</x:f>
        <x:v>0.11538461538461539</x:v>
      </x:c>
      <x:c r="P1689" s="142" t="n">
        <x:f>IF(M1689&gt;0,N1689/M1689,"")</x:f>
        <x:v>0.13043478260869565</x:v>
      </x:c>
      <x:c r="Q1689" s="141" t="n">
        <x:f>ROUND(L1689*(1+'Assumptions'!$B$7)/'Assumptions'!$B$9,0)*'Assumptions'!$B$9</x:f>
        <x:v>145</x:v>
      </x:c>
      <x:c r="R1689" s="141" t="n">
        <x:f>Q1689-M1689</x:f>
        <x:v>30</x:v>
      </x:c>
      <x:c r="S1689" s="143" t="n">
        <x:f>'Assumptions'!$B$8</x:f>
        <x:v>12</x:v>
      </x:c>
      <x:c r="T1689" s="141" t="n">
        <x:f>N1689*S1689</x:f>
        <x:v>180</x:v>
      </x:c>
      <x:c r="U1689" s="139" t="str">
        <x:v>Source Valid</x:v>
      </x:c>
      <x:c r="V1689" s="139" t="str">
        <x:v>High</x:v>
      </x:c>
      <x:c r="W1689" s="147" t="str">
        <x:v>Source wholesale and buying prices retained</x:v>
      </x:c>
      <x:c r="X1689" s="139" t="str">
        <x:v>Ready</x:v>
      </x:c>
      <x:c r="Y1689" s="144" t="b">
        <x:v>1</x:v>
      </x:c>
      <x:c r="Z1689" s="139" t="str">
        <x:v>WS RATES.pdf</x:v>
      </x:c>
      <x:c r="AA1689" s="139" t="n">
        <x:v>47</x:v>
      </x:c>
      <x:c r="AB1689" s="139" t="n">
        <x:v>33</x:v>
      </x:c>
      <x:c r="AC1689" s="139" t="str">
        <x:v>WATER COLOUR LARGE (12</x:v>
      </x:c>
      <x:c r="AD1689" s="145" t="n">
        <x:v>130</x:v>
      </x:c>
      <x:c r="AE1689" s="147" t="str">
        <x:v>Merged across PDFs — Truncated-name completion</x:v>
      </x:c>
      <x:c r="AF1689" s="147" t="str">
        <x:v>Completed/updated from WS RATES.pdf</x:v>
      </x:c>
      <x:c r="AG1689" s="147" t="str">
        <x:v>Exact WS RATES.pdf category</x:v>
      </x:c>
      <x:c r="AH1689" s="139" t="str">
        <x:v>WS-RATES:47:33</x:v>
      </x:c>
      <x:c r="AI1689" s="146"/>
      <x:c r="AJ1689" s="146"/>
      <x:c r="AK1689" s="146"/>
      <x:c r="AL1689" s="146"/>
      <x:c r="AM1689" s="146"/>
      <x:c r="AN1689" s="147" t="str"/>
    </x:row>
    <x:row r="1690">
      <x:c r="A1690" s="139" t="str">
        <x:v>RS-001689</x:v>
      </x:c>
      <x:c r="B1690" s="147" t="str">
        <x:v>CLIP BOARD TASWEERI 708</x:v>
      </x:c>
      <x:c r="C1690" s="139" t="str">
        <x:v>CLIP BOARD</x:v>
      </x:c>
      <x:c r="D1690" s="139" t="str">
        <x:v>Both</x:v>
      </x:c>
      <x:c r="E1690" s="147" t="str">
        <x:v>From initial classified workbook</x:v>
      </x:c>
      <x:c r="F1690" s="139" t="str">
        <x:v>Piece</x:v>
      </x:c>
      <x:c r="G1690" s="139"/>
      <x:c r="H1690" s="139" t="str">
        <x:v>Not stated</x:v>
      </x:c>
      <x:c r="I1690" s="139" t="str">
        <x:v>PKR</x:v>
      </x:c>
      <x:c r="J1690" s="140" t="n">
        <x:v>72</x:v>
      </x:c>
      <x:c r="K1690" s="140" t="n">
        <x:v>62</x:v>
      </x:c>
      <x:c r="L1690" s="140" t="n">
        <x:v>72</x:v>
      </x:c>
      <x:c r="M1690" s="140" t="n">
        <x:v>62</x:v>
      </x:c>
      <x:c r="N1690" s="141" t="n">
        <x:f>L1690-M1690</x:f>
        <x:v>10</x:v>
      </x:c>
      <x:c r="O1690" s="142" t="n">
        <x:f>IF(L1690&gt;0,N1690/L1690,"")</x:f>
        <x:v>0.1388888888888889</x:v>
      </x:c>
      <x:c r="P1690" s="142" t="n">
        <x:f>IF(M1690&gt;0,N1690/M1690,"")</x:f>
        <x:v>0.16129032258064516</x:v>
      </x:c>
      <x:c r="Q1690" s="141" t="n">
        <x:f>ROUND(L1690*(1+'Assumptions'!$B$7)/'Assumptions'!$B$9,0)*'Assumptions'!$B$9</x:f>
        <x:v>80</x:v>
      </x:c>
      <x:c r="R1690" s="141" t="n">
        <x:f>Q1690-M1690</x:f>
        <x:v>18</x:v>
      </x:c>
      <x:c r="S1690" s="143" t="n">
        <x:f>'Assumptions'!$B$8</x:f>
        <x:v>12</x:v>
      </x:c>
      <x:c r="T1690" s="141" t="n">
        <x:f>N1690*S1690</x:f>
        <x:v>120</x:v>
      </x:c>
      <x:c r="U1690" s="139" t="str">
        <x:v>Source Valid</x:v>
      </x:c>
      <x:c r="V1690" s="139" t="str">
        <x:v>High</x:v>
      </x:c>
      <x:c r="W1690" s="147" t="str">
        <x:v>Source wholesale and buying prices retained</x:v>
      </x:c>
      <x:c r="X1690" s="139" t="str">
        <x:v>Ready</x:v>
      </x:c>
      <x:c r="Y1690" s="144" t="b">
        <x:v>1</x:v>
      </x:c>
      <x:c r="Z1690" s="139" t="str">
        <x:v>WS RATES.pdf</x:v>
      </x:c>
      <x:c r="AA1690" s="139" t="n">
        <x:v>47</x:v>
      </x:c>
      <x:c r="AB1690" s="139" t="n">
        <x:v>34</x:v>
      </x:c>
      <x:c r="AC1690" s="139" t="str">
        <x:v>CLIP BOARD TASWEERI 708</x:v>
      </x:c>
      <x:c r="AD1690" s="145" t="n">
        <x:v>72</x:v>
      </x:c>
      <x:c r="AE1690" s="147" t="str">
        <x:v>Merged across PDFs — Exact/source-linked match</x:v>
      </x:c>
      <x:c r="AF1690" s="147" t="str">
        <x:v>Exact WS RATES.pdf name</x:v>
      </x:c>
      <x:c r="AG1690" s="147" t="str">
        <x:v>Exact WS RATES.pdf category</x:v>
      </x:c>
      <x:c r="AH1690" s="139" t="str">
        <x:v>WS-RATES:47:34</x:v>
      </x:c>
      <x:c r="AI1690" s="146"/>
      <x:c r="AJ1690" s="146"/>
      <x:c r="AK1690" s="146"/>
      <x:c r="AL1690" s="146"/>
      <x:c r="AM1690" s="146"/>
      <x:c r="AN1690" s="147" t="str"/>
    </x:row>
    <x:row r="1691">
      <x:c r="A1691" s="139" t="str">
        <x:v>RS-001690</x:v>
      </x:c>
      <x:c r="B1691" s="147" t="str">
        <x:v>LIFAFA KHAKI A 4 CLOTH 50/S</x:v>
      </x:c>
      <x:c r="C1691" s="139" t="str">
        <x:v>LIFAFA</x:v>
      </x:c>
      <x:c r="D1691" s="139" t="str">
        <x:v>Both</x:v>
      </x:c>
      <x:c r="E1691" s="147" t="str">
        <x:v>From initial classified workbook</x:v>
      </x:c>
      <x:c r="F1691" s="139" t="str">
        <x:v>Piece</x:v>
      </x:c>
      <x:c r="G1691" s="139"/>
      <x:c r="H1691" s="139" t="str">
        <x:v>Not stated</x:v>
      </x:c>
      <x:c r="I1691" s="139" t="str">
        <x:v>PKR</x:v>
      </x:c>
      <x:c r="J1691" s="140" t="n">
        <x:v>800</x:v>
      </x:c>
      <x:c r="K1691" s="140" t="n">
        <x:v>850</x:v>
      </x:c>
      <x:c r="L1691" s="140" t="n">
        <x:v>960</x:v>
      </x:c>
      <x:c r="M1691" s="140" t="n">
        <x:v>850</x:v>
      </x:c>
      <x:c r="N1691" s="141" t="n">
        <x:f>L1691-M1691</x:f>
        <x:v>110</x:v>
      </x:c>
      <x:c r="O1691" s="142" t="n">
        <x:f>IF(L1691&gt;0,N1691/L1691,"")</x:f>
        <x:v>0.11458333333333333</x:v>
      </x:c>
      <x:c r="P1691" s="142" t="n">
        <x:f>IF(M1691&gt;0,N1691/M1691,"")</x:f>
        <x:v>0.12941176470588237</x:v>
      </x:c>
      <x:c r="Q1691" s="141" t="n">
        <x:f>ROUND(L1691*(1+'Assumptions'!$B$7)/'Assumptions'!$B$9,0)*'Assumptions'!$B$9</x:f>
        <x:v>1055</x:v>
      </x:c>
      <x:c r="R1691" s="141" t="n">
        <x:f>Q1691-M1691</x:f>
        <x:v>205</x:v>
      </x:c>
      <x:c r="S1691" s="143" t="n">
        <x:f>'Assumptions'!$B$8</x:f>
        <x:v>12</x:v>
      </x:c>
      <x:c r="T1691" s="141" t="n">
        <x:f>N1691*S1691</x:f>
        <x:v>1320</x:v>
      </x:c>
      <x:c r="U1691" s="139" t="str">
        <x:v>Corrected Wholesale</x:v>
      </x:c>
      <x:c r="V1691" s="139" t="str">
        <x:v>Mock correction</x:v>
      </x:c>
      <x:c r="W1691" s="147" t="str">
        <x:v>Wholesale did not cover buying price; raised using category median margin</x:v>
      </x:c>
      <x:c r="X1691" s="139" t="str">
        <x:v>Ready with Mock Price</x:v>
      </x:c>
      <x:c r="Y1691" s="144" t="b">
        <x:v>1</x:v>
      </x:c>
      <x:c r="Z1691" s="139" t="str">
        <x:v>WS RATES.pdf</x:v>
      </x:c>
      <x:c r="AA1691" s="139" t="n">
        <x:v>47</x:v>
      </x:c>
      <x:c r="AB1691" s="139" t="n">
        <x:v>35</x:v>
      </x:c>
      <x:c r="AC1691" s="139" t="str">
        <x:v>LIFAFA KHAKI A 4 CLOTH 50</x:v>
      </x:c>
      <x:c r="AD1691" s="145" t="n">
        <x:v>800</x:v>
      </x:c>
      <x:c r="AE1691" s="147" t="str">
        <x:v>Merged across PDFs — Truncated-name completion</x:v>
      </x:c>
      <x:c r="AF1691" s="147" t="str">
        <x:v>Completed/updated from WS RATES.pdf</x:v>
      </x:c>
      <x:c r="AG1691" s="147" t="str">
        <x:v>Exact WS RATES.pdf category</x:v>
      </x:c>
      <x:c r="AH1691" s="139" t="str">
        <x:v>WS-RATES:47:35</x:v>
      </x:c>
      <x:c r="AI1691" s="146"/>
      <x:c r="AJ1691" s="146"/>
      <x:c r="AK1691" s="146"/>
      <x:c r="AL1691" s="146"/>
      <x:c r="AM1691" s="146"/>
      <x:c r="AN1691" s="147" t="str">
        <x:v>Wholesale did not cover buying price; raised using category median margin</x:v>
      </x:c>
    </x:row>
    <x:row r="1692">
      <x:c r="A1692" s="139" t="str">
        <x:v>RS-001691</x:v>
      </x:c>
      <x:c r="B1692" s="147" t="str">
        <x:v>WATER COLOUR SMALL (12PCS)</x:v>
      </x:c>
      <x:c r="C1692" s="139" t="str">
        <x:v>WATER COLORS</x:v>
      </x:c>
      <x:c r="D1692" s="139" t="str">
        <x:v>Both</x:v>
      </x:c>
      <x:c r="E1692" s="147" t="str">
        <x:v>From initial classified workbook</x:v>
      </x:c>
      <x:c r="F1692" s="139" t="str">
        <x:v>Pack</x:v>
      </x:c>
      <x:c r="G1692" s="139" t="n">
        <x:v>12</x:v>
      </x:c>
      <x:c r="H1692" s="139" t="str">
        <x:v>Parsed from product name</x:v>
      </x:c>
      <x:c r="I1692" s="139" t="str">
        <x:v>PKR</x:v>
      </x:c>
      <x:c r="J1692" s="140" t="n">
        <x:v>90</x:v>
      </x:c>
      <x:c r="K1692" s="140" t="n">
        <x:v>75</x:v>
      </x:c>
      <x:c r="L1692" s="140" t="n">
        <x:v>90</x:v>
      </x:c>
      <x:c r="M1692" s="140" t="n">
        <x:v>75</x:v>
      </x:c>
      <x:c r="N1692" s="141" t="n">
        <x:f>L1692-M1692</x:f>
        <x:v>15</x:v>
      </x:c>
      <x:c r="O1692" s="142" t="n">
        <x:f>IF(L1692&gt;0,N1692/L1692,"")</x:f>
        <x:v>0.16666666666666666</x:v>
      </x:c>
      <x:c r="P1692" s="142" t="n">
        <x:f>IF(M1692&gt;0,N1692/M1692,"")</x:f>
        <x:v>0.2</x:v>
      </x:c>
      <x:c r="Q1692" s="141" t="n">
        <x:f>ROUND(L1692*(1+'Assumptions'!$B$7)/'Assumptions'!$B$9,0)*'Assumptions'!$B$9</x:f>
        <x:v>100</x:v>
      </x:c>
      <x:c r="R1692" s="141" t="n">
        <x:f>Q1692-M1692</x:f>
        <x:v>25</x:v>
      </x:c>
      <x:c r="S1692" s="143" t="n">
        <x:f>'Assumptions'!$B$8</x:f>
        <x:v>12</x:v>
      </x:c>
      <x:c r="T1692" s="141" t="n">
        <x:f>N1692*S1692</x:f>
        <x:v>180</x:v>
      </x:c>
      <x:c r="U1692" s="139" t="str">
        <x:v>Source Valid</x:v>
      </x:c>
      <x:c r="V1692" s="139" t="str">
        <x:v>High</x:v>
      </x:c>
      <x:c r="W1692" s="147" t="str">
        <x:v>Source wholesale and buying prices retained</x:v>
      </x:c>
      <x:c r="X1692" s="139" t="str">
        <x:v>Ready</x:v>
      </x:c>
      <x:c r="Y1692" s="144" t="b">
        <x:v>1</x:v>
      </x:c>
      <x:c r="Z1692" s="139" t="str">
        <x:v>WS RATES.pdf</x:v>
      </x:c>
      <x:c r="AA1692" s="139" t="n">
        <x:v>47</x:v>
      </x:c>
      <x:c r="AB1692" s="139" t="n">
        <x:v>36</x:v>
      </x:c>
      <x:c r="AC1692" s="139" t="str">
        <x:v>WATER COLOUR SMALL (12</x:v>
      </x:c>
      <x:c r="AD1692" s="145" t="n">
        <x:v>90</x:v>
      </x:c>
      <x:c r="AE1692" s="147" t="str">
        <x:v>Merged across PDFs — Truncated-name completion</x:v>
      </x:c>
      <x:c r="AF1692" s="147" t="str">
        <x:v>Completed/updated from WS RATES.pdf</x:v>
      </x:c>
      <x:c r="AG1692" s="147" t="str">
        <x:v>Exact WS RATES.pdf category</x:v>
      </x:c>
      <x:c r="AH1692" s="139" t="str">
        <x:v>WS-RATES:47:36</x:v>
      </x:c>
      <x:c r="AI1692" s="146"/>
      <x:c r="AJ1692" s="146"/>
      <x:c r="AK1692" s="146"/>
      <x:c r="AL1692" s="146"/>
      <x:c r="AM1692" s="146"/>
      <x:c r="AN1692" s="147" t="str"/>
    </x:row>
    <x:row r="1693">
      <x:c r="A1693" s="139" t="str">
        <x:v>RS-001692</x:v>
      </x:c>
      <x:c r="B1693" s="147" t="str">
        <x:v>LIFAFA KHAKI LEGAL CLOTH 50/S</x:v>
      </x:c>
      <x:c r="C1693" s="139" t="str">
        <x:v>LIFAFA</x:v>
      </x:c>
      <x:c r="D1693" s="139" t="str">
        <x:v>Both</x:v>
      </x:c>
      <x:c r="E1693" s="147" t="str">
        <x:v>From initial classified workbook</x:v>
      </x:c>
      <x:c r="F1693" s="139" t="str">
        <x:v>Piece</x:v>
      </x:c>
      <x:c r="G1693" s="139"/>
      <x:c r="H1693" s="139" t="str">
        <x:v>Not stated</x:v>
      </x:c>
      <x:c r="I1693" s="139" t="str">
        <x:v>PKR</x:v>
      </x:c>
      <x:c r="J1693" s="140" t="n">
        <x:v>900</x:v>
      </x:c>
      <x:c r="K1693" s="140" t="n">
        <x:v>850</x:v>
      </x:c>
      <x:c r="L1693" s="140" t="n">
        <x:v>900</x:v>
      </x:c>
      <x:c r="M1693" s="140" t="n">
        <x:v>850</x:v>
      </x:c>
      <x:c r="N1693" s="141" t="n">
        <x:f>L1693-M1693</x:f>
        <x:v>50</x:v>
      </x:c>
      <x:c r="O1693" s="142" t="n">
        <x:f>IF(L1693&gt;0,N1693/L1693,"")</x:f>
        <x:v>0.05555555555555555</x:v>
      </x:c>
      <x:c r="P1693" s="142" t="n">
        <x:f>IF(M1693&gt;0,N1693/M1693,"")</x:f>
        <x:v>0.058823529411764705</x:v>
      </x:c>
      <x:c r="Q1693" s="141" t="n">
        <x:f>ROUND(L1693*(1+'Assumptions'!$B$7)/'Assumptions'!$B$9,0)*'Assumptions'!$B$9</x:f>
        <x:v>990</x:v>
      </x:c>
      <x:c r="R1693" s="141" t="n">
        <x:f>Q1693-M1693</x:f>
        <x:v>140</x:v>
      </x:c>
      <x:c r="S1693" s="143" t="n">
        <x:f>'Assumptions'!$B$8</x:f>
        <x:v>12</x:v>
      </x:c>
      <x:c r="T1693" s="141" t="n">
        <x:f>N1693*S1693</x:f>
        <x:v>600</x:v>
      </x:c>
      <x:c r="U1693" s="139" t="str">
        <x:v>Source Valid</x:v>
      </x:c>
      <x:c r="V1693" s="139" t="str">
        <x:v>High</x:v>
      </x:c>
      <x:c r="W1693" s="147" t="str">
        <x:v>Source wholesale and buying prices retained</x:v>
      </x:c>
      <x:c r="X1693" s="139" t="str">
        <x:v>Ready</x:v>
      </x:c>
      <x:c r="Y1693" s="144" t="b">
        <x:v>1</x:v>
      </x:c>
      <x:c r="Z1693" s="139" t="str">
        <x:v>WS RATES.pdf</x:v>
      </x:c>
      <x:c r="AA1693" s="139" t="n">
        <x:v>47</x:v>
      </x:c>
      <x:c r="AB1693" s="139" t="n">
        <x:v>37</x:v>
      </x:c>
      <x:c r="AC1693" s="139" t="str">
        <x:v>LIFAFA KHAKI LEGAL CLOTH</x:v>
      </x:c>
      <x:c r="AD1693" s="145" t="n">
        <x:v>900</x:v>
      </x:c>
      <x:c r="AE1693" s="147" t="str">
        <x:v>Merged across PDFs — Truncated-name completion</x:v>
      </x:c>
      <x:c r="AF1693" s="147" t="str">
        <x:v>Completed/updated from WS RATES.pdf</x:v>
      </x:c>
      <x:c r="AG1693" s="147" t="str">
        <x:v>Exact WS RATES.pdf category</x:v>
      </x:c>
      <x:c r="AH1693" s="139" t="str">
        <x:v>WS-RATES:47:37</x:v>
      </x:c>
      <x:c r="AI1693" s="146"/>
      <x:c r="AJ1693" s="146"/>
      <x:c r="AK1693" s="146"/>
      <x:c r="AL1693" s="146"/>
      <x:c r="AM1693" s="146"/>
      <x:c r="AN1693" s="147" t="str"/>
    </x:row>
    <x:row r="1694">
      <x:c r="A1694" s="139" t="str">
        <x:v>RS-001693</x:v>
      </x:c>
      <x:c r="B1694" s="147" t="str">
        <x:v>CLIP BOARD CHAMAK 1 PCS</x:v>
      </x:c>
      <x:c r="C1694" s="139" t="str">
        <x:v>CLIP BOARD</x:v>
      </x:c>
      <x:c r="D1694" s="139" t="str">
        <x:v>Both</x:v>
      </x:c>
      <x:c r="E1694" s="147" t="str">
        <x:v>From initial classified workbook</x:v>
      </x:c>
      <x:c r="F1694" s="139" t="str">
        <x:v>Piece</x:v>
      </x:c>
      <x:c r="G1694" s="139" t="n">
        <x:v>1</x:v>
      </x:c>
      <x:c r="H1694" s="139" t="str">
        <x:v>Parsed from product name</x:v>
      </x:c>
      <x:c r="I1694" s="139" t="str">
        <x:v>PKR</x:v>
      </x:c>
      <x:c r="J1694" s="140" t="n">
        <x:v>60</x:v>
      </x:c>
      <x:c r="K1694" s="140" t="n">
        <x:v>50</x:v>
      </x:c>
      <x:c r="L1694" s="140" t="n">
        <x:v>60</x:v>
      </x:c>
      <x:c r="M1694" s="140" t="n">
        <x:v>50</x:v>
      </x:c>
      <x:c r="N1694" s="141" t="n">
        <x:f>L1694-M1694</x:f>
        <x:v>10</x:v>
      </x:c>
      <x:c r="O1694" s="142" t="n">
        <x:f>IF(L1694&gt;0,N1694/L1694,"")</x:f>
        <x:v>0.16666666666666666</x:v>
      </x:c>
      <x:c r="P1694" s="142" t="n">
        <x:f>IF(M1694&gt;0,N1694/M1694,"")</x:f>
        <x:v>0.2</x:v>
      </x:c>
      <x:c r="Q1694" s="141" t="n">
        <x:f>ROUND(L1694*(1+'Assumptions'!$B$7)/'Assumptions'!$B$9,0)*'Assumptions'!$B$9</x:f>
        <x:v>65</x:v>
      </x:c>
      <x:c r="R1694" s="141" t="n">
        <x:f>Q1694-M1694</x:f>
        <x:v>15</x:v>
      </x:c>
      <x:c r="S1694" s="143" t="n">
        <x:f>'Assumptions'!$B$8</x:f>
        <x:v>12</x:v>
      </x:c>
      <x:c r="T1694" s="141" t="n">
        <x:f>N1694*S1694</x:f>
        <x:v>120</x:v>
      </x:c>
      <x:c r="U1694" s="139" t="str">
        <x:v>Source Valid</x:v>
      </x:c>
      <x:c r="V1694" s="139" t="str">
        <x:v>High</x:v>
      </x:c>
      <x:c r="W1694" s="147" t="str">
        <x:v>Source wholesale and buying prices retained</x:v>
      </x:c>
      <x:c r="X1694" s="139" t="str">
        <x:v>Ready</x:v>
      </x:c>
      <x:c r="Y1694" s="144" t="b">
        <x:v>1</x:v>
      </x:c>
      <x:c r="Z1694" s="139" t="str">
        <x:v>WS RATES.pdf</x:v>
      </x:c>
      <x:c r="AA1694" s="139" t="n">
        <x:v>48</x:v>
      </x:c>
      <x:c r="AB1694" s="139" t="n">
        <x:v>2</x:v>
      </x:c>
      <x:c r="AC1694" s="139" t="str">
        <x:v>CLIP BOARD CHAMAK 1 PCS</x:v>
      </x:c>
      <x:c r="AD1694" s="145" t="n">
        <x:v>60</x:v>
      </x:c>
      <x:c r="AE1694" s="147" t="str">
        <x:v>Merged across PDFs — Exact/source-linked match</x:v>
      </x:c>
      <x:c r="AF1694" s="147" t="str">
        <x:v>Exact WS RATES.pdf name</x:v>
      </x:c>
      <x:c r="AG1694" s="147" t="str">
        <x:v>Exact WS RATES.pdf category</x:v>
      </x:c>
      <x:c r="AH1694" s="139" t="str">
        <x:v>WS-RATES:48:2</x:v>
      </x:c>
      <x:c r="AI1694" s="146"/>
      <x:c r="AJ1694" s="146"/>
      <x:c r="AK1694" s="146"/>
      <x:c r="AL1694" s="146"/>
      <x:c r="AM1694" s="146"/>
      <x:c r="AN1694" s="147" t="str"/>
    </x:row>
    <x:row r="1695">
      <x:c r="A1695" s="139" t="str">
        <x:v>RS-001694</x:v>
      </x:c>
      <x:c r="B1695" s="147" t="str">
        <x:v>LIFAFA KHAKI LEGAL 100/S</x:v>
      </x:c>
      <x:c r="C1695" s="139" t="str">
        <x:v>LIFAFA</x:v>
      </x:c>
      <x:c r="D1695" s="139" t="str">
        <x:v>Both</x:v>
      </x:c>
      <x:c r="E1695" s="147" t="str">
        <x:v>From initial classified workbook</x:v>
      </x:c>
      <x:c r="F1695" s="139" t="str">
        <x:v>Piece</x:v>
      </x:c>
      <x:c r="G1695" s="139"/>
      <x:c r="H1695" s="139" t="str">
        <x:v>Not stated</x:v>
      </x:c>
      <x:c r="I1695" s="139" t="str">
        <x:v>PKR</x:v>
      </x:c>
      <x:c r="J1695" s="140" t="n">
        <x:v>440</x:v>
      </x:c>
      <x:c r="K1695" s="140" t="n">
        <x:v>390</x:v>
      </x:c>
      <x:c r="L1695" s="140" t="n">
        <x:v>440</x:v>
      </x:c>
      <x:c r="M1695" s="140" t="n">
        <x:v>390</x:v>
      </x:c>
      <x:c r="N1695" s="141" t="n">
        <x:f>L1695-M1695</x:f>
        <x:v>50</x:v>
      </x:c>
      <x:c r="O1695" s="142" t="n">
        <x:f>IF(L1695&gt;0,N1695/L1695,"")</x:f>
        <x:v>0.11363636363636363</x:v>
      </x:c>
      <x:c r="P1695" s="142" t="n">
        <x:f>IF(M1695&gt;0,N1695/M1695,"")</x:f>
        <x:v>0.1282051282051282</x:v>
      </x:c>
      <x:c r="Q1695" s="141" t="n">
        <x:f>ROUND(L1695*(1+'Assumptions'!$B$7)/'Assumptions'!$B$9,0)*'Assumptions'!$B$9</x:f>
        <x:v>485</x:v>
      </x:c>
      <x:c r="R1695" s="141" t="n">
        <x:f>Q1695-M1695</x:f>
        <x:v>95</x:v>
      </x:c>
      <x:c r="S1695" s="143" t="n">
        <x:f>'Assumptions'!$B$8</x:f>
        <x:v>12</x:v>
      </x:c>
      <x:c r="T1695" s="141" t="n">
        <x:f>N1695*S1695</x:f>
        <x:v>600</x:v>
      </x:c>
      <x:c r="U1695" s="139" t="str">
        <x:v>Source Valid</x:v>
      </x:c>
      <x:c r="V1695" s="139" t="str">
        <x:v>High</x:v>
      </x:c>
      <x:c r="W1695" s="147" t="str">
        <x:v>Source wholesale and buying prices retained</x:v>
      </x:c>
      <x:c r="X1695" s="139" t="str">
        <x:v>Ready</x:v>
      </x:c>
      <x:c r="Y1695" s="144" t="b">
        <x:v>1</x:v>
      </x:c>
      <x:c r="Z1695" s="139" t="str">
        <x:v>WS RATES.pdf</x:v>
      </x:c>
      <x:c r="AA1695" s="139" t="n">
        <x:v>48</x:v>
      </x:c>
      <x:c r="AB1695" s="139" t="n">
        <x:v>3</x:v>
      </x:c>
      <x:c r="AC1695" s="139" t="str">
        <x:v>LIFAFA KHAKI LEGAL 100/S</x:v>
      </x:c>
      <x:c r="AD1695" s="145" t="n">
        <x:v>440</x:v>
      </x:c>
      <x:c r="AE1695" s="147" t="str">
        <x:v>Merged across PDFs — Exact/source-linked match</x:v>
      </x:c>
      <x:c r="AF1695" s="147" t="str">
        <x:v>Exact WS RATES.pdf name</x:v>
      </x:c>
      <x:c r="AG1695" s="147" t="str">
        <x:v>Exact WS RATES.pdf category</x:v>
      </x:c>
      <x:c r="AH1695" s="139" t="str">
        <x:v>WS-RATES:48:3</x:v>
      </x:c>
      <x:c r="AI1695" s="146"/>
      <x:c r="AJ1695" s="146"/>
      <x:c r="AK1695" s="146"/>
      <x:c r="AL1695" s="146"/>
      <x:c r="AM1695" s="146"/>
      <x:c r="AN1695" s="147" t="str"/>
    </x:row>
    <x:row r="1696">
      <x:c r="A1696" s="139" t="str">
        <x:v>RS-001695</x:v>
      </x:c>
      <x:c r="B1696" s="147" t="str">
        <x:v>NIKKAH PEN 6 PCS</x:v>
      </x:c>
      <x:c r="C1696" s="139" t="str">
        <x:v>CHINA</x:v>
      </x:c>
      <x:c r="D1696" s="139" t="str">
        <x:v>Wholesale/Bulk</x:v>
      </x:c>
      <x:c r="E1696" s="147" t="str">
        <x:v>From initial classified workbook</x:v>
      </x:c>
      <x:c r="F1696" s="139" t="str">
        <x:v>Pack</x:v>
      </x:c>
      <x:c r="G1696" s="139" t="n">
        <x:v>6</x:v>
      </x:c>
      <x:c r="H1696" s="139" t="str">
        <x:v>Parsed from product name</x:v>
      </x:c>
      <x:c r="I1696" s="139" t="str">
        <x:v>PKR</x:v>
      </x:c>
      <x:c r="J1696" s="140" t="n">
        <x:v>450</x:v>
      </x:c>
      <x:c r="K1696" s="140" t="n">
        <x:v>370</x:v>
      </x:c>
      <x:c r="L1696" s="140" t="n">
        <x:v>450</x:v>
      </x:c>
      <x:c r="M1696" s="140" t="n">
        <x:v>370</x:v>
      </x:c>
      <x:c r="N1696" s="141" t="n">
        <x:f>L1696-M1696</x:f>
        <x:v>80</x:v>
      </x:c>
      <x:c r="O1696" s="142" t="n">
        <x:f>IF(L1696&gt;0,N1696/L1696,"")</x:f>
        <x:v>0.17777777777777778</x:v>
      </x:c>
      <x:c r="P1696" s="142" t="n">
        <x:f>IF(M1696&gt;0,N1696/M1696,"")</x:f>
        <x:v>0.21621621621621623</x:v>
      </x:c>
      <x:c r="Q1696" s="141" t="n">
        <x:f>ROUND(L1696*(1+'Assumptions'!$B$7)/'Assumptions'!$B$9,0)*'Assumptions'!$B$9</x:f>
        <x:v>495</x:v>
      </x:c>
      <x:c r="R1696" s="141" t="n">
        <x:f>Q1696-M1696</x:f>
        <x:v>125</x:v>
      </x:c>
      <x:c r="S1696" s="143" t="n">
        <x:f>'Assumptions'!$B$8</x:f>
        <x:v>12</x:v>
      </x:c>
      <x:c r="T1696" s="141" t="n">
        <x:f>N1696*S1696</x:f>
        <x:v>960</x:v>
      </x:c>
      <x:c r="U1696" s="139" t="str">
        <x:v>Source Valid</x:v>
      </x:c>
      <x:c r="V1696" s="139" t="str">
        <x:v>High</x:v>
      </x:c>
      <x:c r="W1696" s="147" t="str">
        <x:v>Source wholesale and buying prices retained</x:v>
      </x:c>
      <x:c r="X1696" s="139" t="str">
        <x:v>Ready</x:v>
      </x:c>
      <x:c r="Y1696" s="144" t="b">
        <x:v>1</x:v>
      </x:c>
      <x:c r="Z1696" s="139" t="str">
        <x:v>WS RATES.pdf</x:v>
      </x:c>
      <x:c r="AA1696" s="139" t="n">
        <x:v>48</x:v>
      </x:c>
      <x:c r="AB1696" s="139" t="n">
        <x:v>4</x:v>
      </x:c>
      <x:c r="AC1696" s="139" t="str">
        <x:v>NIKKAH PEN 6 PCS</x:v>
      </x:c>
      <x:c r="AD1696" s="145" t="n">
        <x:v>450</x:v>
      </x:c>
      <x:c r="AE1696" s="147" t="str">
        <x:v>Merged across PDFs — Exact/source-linked match</x:v>
      </x:c>
      <x:c r="AF1696" s="147" t="str">
        <x:v>Exact WS RATES.pdf name</x:v>
      </x:c>
      <x:c r="AG1696" s="147" t="str">
        <x:v>Exact WS RATES.pdf category</x:v>
      </x:c>
      <x:c r="AH1696" s="139" t="str">
        <x:v>WS-RATES:48:4</x:v>
      </x:c>
      <x:c r="AI1696" s="146"/>
      <x:c r="AJ1696" s="146"/>
      <x:c r="AK1696" s="146"/>
      <x:c r="AL1696" s="146"/>
      <x:c r="AM1696" s="146"/>
      <x:c r="AN1696" s="147" t="str"/>
    </x:row>
    <x:row r="1697">
      <x:c r="A1697" s="139" t="str">
        <x:v>RS-001696</x:v>
      </x:c>
      <x:c r="B1697" s="147" t="str">
        <x:v>CLIP BOARD LASANI B (1 PCS )</x:v>
      </x:c>
      <x:c r="C1697" s="139" t="str">
        <x:v>CLIP BOARD</x:v>
      </x:c>
      <x:c r="D1697" s="139" t="str">
        <x:v>Wholesale/Bulk</x:v>
      </x:c>
      <x:c r="E1697" s="147" t="str">
        <x:v>Inferred from packaging words</x:v>
      </x:c>
      <x:c r="F1697" s="139" t="str">
        <x:v>Piece</x:v>
      </x:c>
      <x:c r="G1697" s="139" t="n">
        <x:v>1</x:v>
      </x:c>
      <x:c r="H1697" s="139" t="str">
        <x:v>Parsed from product name</x:v>
      </x:c>
      <x:c r="I1697" s="139" t="str">
        <x:v>PKR</x:v>
      </x:c>
      <x:c r="J1697" s="140" t="n">
        <x:v>35</x:v>
      </x:c>
      <x:c r="K1697" s="140" t="n">
        <x:v>29</x:v>
      </x:c>
      <x:c r="L1697" s="140" t="n">
        <x:v>35</x:v>
      </x:c>
      <x:c r="M1697" s="140" t="n">
        <x:v>29</x:v>
      </x:c>
      <x:c r="N1697" s="141" t="n">
        <x:f>L1697-M1697</x:f>
        <x:v>6</x:v>
      </x:c>
      <x:c r="O1697" s="142" t="n">
        <x:f>IF(L1697&gt;0,N1697/L1697,"")</x:f>
        <x:v>0.17142857142857143</x:v>
      </x:c>
      <x:c r="P1697" s="142" t="n">
        <x:f>IF(M1697&gt;0,N1697/M1697,"")</x:f>
        <x:v>0.20689655172413793</x:v>
      </x:c>
      <x:c r="Q1697" s="141" t="n">
        <x:f>ROUND(L1697*(1+'Assumptions'!$B$7)/'Assumptions'!$B$9,0)*'Assumptions'!$B$9</x:f>
        <x:v>40</x:v>
      </x:c>
      <x:c r="R1697" s="141" t="n">
        <x:f>Q1697-M1697</x:f>
        <x:v>11</x:v>
      </x:c>
      <x:c r="S1697" s="143" t="n">
        <x:f>'Assumptions'!$B$8</x:f>
        <x:v>12</x:v>
      </x:c>
      <x:c r="T1697" s="141" t="n">
        <x:f>N1697*S1697</x:f>
        <x:v>72</x:v>
      </x:c>
      <x:c r="U1697" s="139" t="str">
        <x:v>Source Valid</x:v>
      </x:c>
      <x:c r="V1697" s="139" t="str">
        <x:v>High</x:v>
      </x:c>
      <x:c r="W1697" s="147" t="str">
        <x:v>Source wholesale and buying prices retained</x:v>
      </x:c>
      <x:c r="X1697" s="139" t="str">
        <x:v>Ready</x:v>
      </x:c>
      <x:c r="Y1697" s="144" t="b">
        <x:v>1</x:v>
      </x:c>
      <x:c r="Z1697" s="139" t="str">
        <x:v>WS RATES.pdf</x:v>
      </x:c>
      <x:c r="AA1697" s="139" t="n">
        <x:v>48</x:v>
      </x:c>
      <x:c r="AB1697" s="139" t="n">
        <x:v>5</x:v>
      </x:c>
      <x:c r="AC1697" s="139"/>
      <x:c r="AD1697" s="145"/>
      <x:c r="AE1697" s="147" t="str">
        <x:v>New in complete PDF</x:v>
      </x:c>
      <x:c r="AF1697" s="147" t="str">
        <x:v>Exact WS RATES.pdf name</x:v>
      </x:c>
      <x:c r="AG1697" s="147" t="str">
        <x:v>Exact WS RATES.pdf category</x:v>
      </x:c>
      <x:c r="AH1697" s="139" t="str">
        <x:v>WS-RATES:48:5</x:v>
      </x:c>
      <x:c r="AI1697" s="146"/>
      <x:c r="AJ1697" s="146"/>
      <x:c r="AK1697" s="146"/>
      <x:c r="AL1697" s="146"/>
      <x:c r="AM1697" s="146"/>
      <x:c r="AN1697" s="147" t="str"/>
    </x:row>
    <x:row r="1698">
      <x:c r="A1698" s="139" t="str">
        <x:v>RS-001697</x:v>
      </x:c>
      <x:c r="B1698" s="147" t="str">
        <x:v>LIFAFA KHAKI A4 100/S</x:v>
      </x:c>
      <x:c r="C1698" s="139" t="str">
        <x:v>LIFAFA</x:v>
      </x:c>
      <x:c r="D1698" s="139" t="str">
        <x:v>Both</x:v>
      </x:c>
      <x:c r="E1698" s="147" t="str">
        <x:v>From initial classified workbook</x:v>
      </x:c>
      <x:c r="F1698" s="139" t="str">
        <x:v>Piece</x:v>
      </x:c>
      <x:c r="G1698" s="139"/>
      <x:c r="H1698" s="139" t="str">
        <x:v>Not stated</x:v>
      </x:c>
      <x:c r="I1698" s="139" t="str">
        <x:v>PKR</x:v>
      </x:c>
      <x:c r="J1698" s="140" t="n">
        <x:v>340</x:v>
      </x:c>
      <x:c r="K1698" s="140" t="n">
        <x:v>290</x:v>
      </x:c>
      <x:c r="L1698" s="140" t="n">
        <x:v>340</x:v>
      </x:c>
      <x:c r="M1698" s="140" t="n">
        <x:v>290</x:v>
      </x:c>
      <x:c r="N1698" s="141" t="n">
        <x:f>L1698-M1698</x:f>
        <x:v>50</x:v>
      </x:c>
      <x:c r="O1698" s="142" t="n">
        <x:f>IF(L1698&gt;0,N1698/L1698,"")</x:f>
        <x:v>0.14705882352941177</x:v>
      </x:c>
      <x:c r="P1698" s="142" t="n">
        <x:f>IF(M1698&gt;0,N1698/M1698,"")</x:f>
        <x:v>0.1724137931034483</x:v>
      </x:c>
      <x:c r="Q1698" s="141" t="n">
        <x:f>ROUND(L1698*(1+'Assumptions'!$B$7)/'Assumptions'!$B$9,0)*'Assumptions'!$B$9</x:f>
        <x:v>375</x:v>
      </x:c>
      <x:c r="R1698" s="141" t="n">
        <x:f>Q1698-M1698</x:f>
        <x:v>85</x:v>
      </x:c>
      <x:c r="S1698" s="143" t="n">
        <x:f>'Assumptions'!$B$8</x:f>
        <x:v>12</x:v>
      </x:c>
      <x:c r="T1698" s="141" t="n">
        <x:f>N1698*S1698</x:f>
        <x:v>600</x:v>
      </x:c>
      <x:c r="U1698" s="139" t="str">
        <x:v>Source Valid</x:v>
      </x:c>
      <x:c r="V1698" s="139" t="str">
        <x:v>High</x:v>
      </x:c>
      <x:c r="W1698" s="147" t="str">
        <x:v>Source wholesale and buying prices retained</x:v>
      </x:c>
      <x:c r="X1698" s="139" t="str">
        <x:v>Ready</x:v>
      </x:c>
      <x:c r="Y1698" s="144" t="b">
        <x:v>1</x:v>
      </x:c>
      <x:c r="Z1698" s="139" t="str">
        <x:v>WS RATES.pdf</x:v>
      </x:c>
      <x:c r="AA1698" s="139" t="n">
        <x:v>48</x:v>
      </x:c>
      <x:c r="AB1698" s="139" t="n">
        <x:v>6</x:v>
      </x:c>
      <x:c r="AC1698" s="139" t="str">
        <x:v>LIFAFA KHAKI A4 100/S</x:v>
      </x:c>
      <x:c r="AD1698" s="145" t="n">
        <x:v>340</x:v>
      </x:c>
      <x:c r="AE1698" s="147" t="str">
        <x:v>Merged across PDFs — Exact/source-linked match</x:v>
      </x:c>
      <x:c r="AF1698" s="147" t="str">
        <x:v>Exact WS RATES.pdf name</x:v>
      </x:c>
      <x:c r="AG1698" s="147" t="str">
        <x:v>Exact WS RATES.pdf category</x:v>
      </x:c>
      <x:c r="AH1698" s="139" t="str">
        <x:v>WS-RATES:48:6</x:v>
      </x:c>
      <x:c r="AI1698" s="146"/>
      <x:c r="AJ1698" s="146"/>
      <x:c r="AK1698" s="146"/>
      <x:c r="AL1698" s="146"/>
      <x:c r="AM1698" s="146"/>
      <x:c r="AN1698" s="147" t="str"/>
    </x:row>
    <x:row r="1699">
      <x:c r="A1699" s="139" t="str">
        <x:v>RS-001698</x:v>
      </x:c>
      <x:c r="B1699" s="147" t="str">
        <x:v>LIFAFA KHAKI 11/5 50/S</x:v>
      </x:c>
      <x:c r="C1699" s="139" t="str">
        <x:v>LIFAFA</x:v>
      </x:c>
      <x:c r="D1699" s="139" t="str">
        <x:v>Both</x:v>
      </x:c>
      <x:c r="E1699" s="147" t="str">
        <x:v>From initial classified workbook</x:v>
      </x:c>
      <x:c r="F1699" s="139" t="str">
        <x:v>Piece</x:v>
      </x:c>
      <x:c r="G1699" s="139"/>
      <x:c r="H1699" s="139" t="str">
        <x:v>Not stated</x:v>
      </x:c>
      <x:c r="I1699" s="139" t="str">
        <x:v>PKR</x:v>
      </x:c>
      <x:c r="J1699" s="140" t="n">
        <x:v>95</x:v>
      </x:c>
      <x:c r="K1699" s="140" t="n">
        <x:v>80</x:v>
      </x:c>
      <x:c r="L1699" s="140" t="n">
        <x:v>95</x:v>
      </x:c>
      <x:c r="M1699" s="140" t="n">
        <x:v>80</x:v>
      </x:c>
      <x:c r="N1699" s="141" t="n">
        <x:f>L1699-M1699</x:f>
        <x:v>15</x:v>
      </x:c>
      <x:c r="O1699" s="142" t="n">
        <x:f>IF(L1699&gt;0,N1699/L1699,"")</x:f>
        <x:v>0.15789473684210525</x:v>
      </x:c>
      <x:c r="P1699" s="142" t="n">
        <x:f>IF(M1699&gt;0,N1699/M1699,"")</x:f>
        <x:v>0.1875</x:v>
      </x:c>
      <x:c r="Q1699" s="141" t="n">
        <x:f>ROUND(L1699*(1+'Assumptions'!$B$7)/'Assumptions'!$B$9,0)*'Assumptions'!$B$9</x:f>
        <x:v>105</x:v>
      </x:c>
      <x:c r="R1699" s="141" t="n">
        <x:f>Q1699-M1699</x:f>
        <x:v>25</x:v>
      </x:c>
      <x:c r="S1699" s="143" t="n">
        <x:f>'Assumptions'!$B$8</x:f>
        <x:v>12</x:v>
      </x:c>
      <x:c r="T1699" s="141" t="n">
        <x:f>N1699*S1699</x:f>
        <x:v>180</x:v>
      </x:c>
      <x:c r="U1699" s="139" t="str">
        <x:v>Source Valid</x:v>
      </x:c>
      <x:c r="V1699" s="139" t="str">
        <x:v>High</x:v>
      </x:c>
      <x:c r="W1699" s="147" t="str">
        <x:v>Source wholesale and buying prices retained</x:v>
      </x:c>
      <x:c r="X1699" s="139" t="str">
        <x:v>Ready</x:v>
      </x:c>
      <x:c r="Y1699" s="144" t="b">
        <x:v>1</x:v>
      </x:c>
      <x:c r="Z1699" s="139" t="str">
        <x:v>WS RATES.pdf</x:v>
      </x:c>
      <x:c r="AA1699" s="139" t="n">
        <x:v>48</x:v>
      </x:c>
      <x:c r="AB1699" s="139" t="n">
        <x:v>7</x:v>
      </x:c>
      <x:c r="AC1699" s="139" t="str">
        <x:v>LIFAFA KHAKI 11/5 50/S</x:v>
      </x:c>
      <x:c r="AD1699" s="145" t="n">
        <x:v>95</x:v>
      </x:c>
      <x:c r="AE1699" s="147" t="str">
        <x:v>Merged across PDFs — Exact/source-linked match</x:v>
      </x:c>
      <x:c r="AF1699" s="147" t="str">
        <x:v>Exact WS RATES.pdf name</x:v>
      </x:c>
      <x:c r="AG1699" s="147" t="str">
        <x:v>Exact WS RATES.pdf category</x:v>
      </x:c>
      <x:c r="AH1699" s="139" t="str">
        <x:v>WS-RATES:48:7</x:v>
      </x:c>
      <x:c r="AI1699" s="146"/>
      <x:c r="AJ1699" s="146"/>
      <x:c r="AK1699" s="146"/>
      <x:c r="AL1699" s="146"/>
      <x:c r="AM1699" s="146"/>
      <x:c r="AN1699" s="147" t="str"/>
    </x:row>
    <x:row r="1700">
      <x:c r="A1700" s="139" t="str">
        <x:v>RS-001699</x:v>
      </x:c>
      <x:c r="B1700" s="147" t="str">
        <x:v>ALBUM FILE 40 POCKET</x:v>
      </x:c>
      <x:c r="C1700" s="139" t="str">
        <x:v>FILE</x:v>
      </x:c>
      <x:c r="D1700" s="139" t="str">
        <x:v>Both</x:v>
      </x:c>
      <x:c r="E1700" s="147" t="str">
        <x:v>From initial classified workbook</x:v>
      </x:c>
      <x:c r="F1700" s="139" t="str">
        <x:v>Piece</x:v>
      </x:c>
      <x:c r="G1700" s="139"/>
      <x:c r="H1700" s="139" t="str">
        <x:v>Not stated</x:v>
      </x:c>
      <x:c r="I1700" s="139" t="str">
        <x:v>PKR</x:v>
      </x:c>
      <x:c r="J1700" s="140" t="n">
        <x:v>230</x:v>
      </x:c>
      <x:c r="K1700" s="140" t="n">
        <x:v>200</x:v>
      </x:c>
      <x:c r="L1700" s="140" t="n">
        <x:v>230</x:v>
      </x:c>
      <x:c r="M1700" s="140" t="n">
        <x:v>200</x:v>
      </x:c>
      <x:c r="N1700" s="141" t="n">
        <x:f>L1700-M1700</x:f>
        <x:v>30</x:v>
      </x:c>
      <x:c r="O1700" s="142" t="n">
        <x:f>IF(L1700&gt;0,N1700/L1700,"")</x:f>
        <x:v>0.13043478260869565</x:v>
      </x:c>
      <x:c r="P1700" s="142" t="n">
        <x:f>IF(M1700&gt;0,N1700/M1700,"")</x:f>
        <x:v>0.15</x:v>
      </x:c>
      <x:c r="Q1700" s="141" t="n">
        <x:f>ROUND(L1700*(1+'Assumptions'!$B$7)/'Assumptions'!$B$9,0)*'Assumptions'!$B$9</x:f>
        <x:v>255</x:v>
      </x:c>
      <x:c r="R1700" s="141" t="n">
        <x:f>Q1700-M1700</x:f>
        <x:v>55</x:v>
      </x:c>
      <x:c r="S1700" s="143" t="n">
        <x:f>'Assumptions'!$B$8</x:f>
        <x:v>12</x:v>
      </x:c>
      <x:c r="T1700" s="141" t="n">
        <x:f>N1700*S1700</x:f>
        <x:v>360</x:v>
      </x:c>
      <x:c r="U1700" s="139" t="str">
        <x:v>Source Valid</x:v>
      </x:c>
      <x:c r="V1700" s="139" t="str">
        <x:v>High</x:v>
      </x:c>
      <x:c r="W1700" s="147" t="str">
        <x:v>Source wholesale and buying prices retained</x:v>
      </x:c>
      <x:c r="X1700" s="139" t="str">
        <x:v>Ready</x:v>
      </x:c>
      <x:c r="Y1700" s="144" t="b">
        <x:v>1</x:v>
      </x:c>
      <x:c r="Z1700" s="139" t="str">
        <x:v>WS RATES.pdf</x:v>
      </x:c>
      <x:c r="AA1700" s="139" t="n">
        <x:v>48</x:v>
      </x:c>
      <x:c r="AB1700" s="139" t="n">
        <x:v>8</x:v>
      </x:c>
      <x:c r="AC1700" s="139" t="str">
        <x:v>ALBUM FILE 40 POCKET</x:v>
      </x:c>
      <x:c r="AD1700" s="145" t="n">
        <x:v>230</x:v>
      </x:c>
      <x:c r="AE1700" s="147" t="str">
        <x:v>Merged across PDFs — Exact/source-linked match</x:v>
      </x:c>
      <x:c r="AF1700" s="147" t="str">
        <x:v>Exact WS RATES.pdf name</x:v>
      </x:c>
      <x:c r="AG1700" s="147" t="str">
        <x:v>Exact WS RATES.pdf category</x:v>
      </x:c>
      <x:c r="AH1700" s="139" t="str">
        <x:v>WS-RATES:48:8</x:v>
      </x:c>
      <x:c r="AI1700" s="146"/>
      <x:c r="AJ1700" s="146"/>
      <x:c r="AK1700" s="146"/>
      <x:c r="AL1700" s="146"/>
      <x:c r="AM1700" s="146"/>
      <x:c r="AN1700" s="147" t="str"/>
    </x:row>
    <x:row r="1701">
      <x:c r="A1701" s="139" t="str">
        <x:v>RS-001700</x:v>
      </x:c>
      <x:c r="B1701" s="147" t="str">
        <x:v>ALBUM FILE 30 POCKET</x:v>
      </x:c>
      <x:c r="C1701" s="139" t="str">
        <x:v>FILE</x:v>
      </x:c>
      <x:c r="D1701" s="139" t="str">
        <x:v>Both</x:v>
      </x:c>
      <x:c r="E1701" s="147" t="str">
        <x:v>From initial classified workbook</x:v>
      </x:c>
      <x:c r="F1701" s="139" t="str">
        <x:v>Piece</x:v>
      </x:c>
      <x:c r="G1701" s="139"/>
      <x:c r="H1701" s="139" t="str">
        <x:v>Not stated</x:v>
      </x:c>
      <x:c r="I1701" s="139" t="str">
        <x:v>PKR</x:v>
      </x:c>
      <x:c r="J1701" s="140" t="n">
        <x:v>200</x:v>
      </x:c>
      <x:c r="K1701" s="140" t="n">
        <x:v>175</x:v>
      </x:c>
      <x:c r="L1701" s="140" t="n">
        <x:v>200</x:v>
      </x:c>
      <x:c r="M1701" s="140" t="n">
        <x:v>175</x:v>
      </x:c>
      <x:c r="N1701" s="141" t="n">
        <x:f>L1701-M1701</x:f>
        <x:v>25</x:v>
      </x:c>
      <x:c r="O1701" s="142" t="n">
        <x:f>IF(L1701&gt;0,N1701/L1701,"")</x:f>
        <x:v>0.125</x:v>
      </x:c>
      <x:c r="P1701" s="142" t="n">
        <x:f>IF(M1701&gt;0,N1701/M1701,"")</x:f>
        <x:v>0.14285714285714285</x:v>
      </x:c>
      <x:c r="Q1701" s="141" t="n">
        <x:f>ROUND(L1701*(1+'Assumptions'!$B$7)/'Assumptions'!$B$9,0)*'Assumptions'!$B$9</x:f>
        <x:v>220</x:v>
      </x:c>
      <x:c r="R1701" s="141" t="n">
        <x:f>Q1701-M1701</x:f>
        <x:v>45</x:v>
      </x:c>
      <x:c r="S1701" s="143" t="n">
        <x:f>'Assumptions'!$B$8</x:f>
        <x:v>12</x:v>
      </x:c>
      <x:c r="T1701" s="141" t="n">
        <x:f>N1701*S1701</x:f>
        <x:v>300</x:v>
      </x:c>
      <x:c r="U1701" s="139" t="str">
        <x:v>Source Valid</x:v>
      </x:c>
      <x:c r="V1701" s="139" t="str">
        <x:v>High</x:v>
      </x:c>
      <x:c r="W1701" s="147" t="str">
        <x:v>Source wholesale and buying prices retained</x:v>
      </x:c>
      <x:c r="X1701" s="139" t="str">
        <x:v>Ready</x:v>
      </x:c>
      <x:c r="Y1701" s="144" t="b">
        <x:v>1</x:v>
      </x:c>
      <x:c r="Z1701" s="139" t="str">
        <x:v>WS RATES.pdf</x:v>
      </x:c>
      <x:c r="AA1701" s="139" t="n">
        <x:v>48</x:v>
      </x:c>
      <x:c r="AB1701" s="139" t="n">
        <x:v>9</x:v>
      </x:c>
      <x:c r="AC1701" s="139" t="str">
        <x:v>ALBUM FILE 30 POCKET</x:v>
      </x:c>
      <x:c r="AD1701" s="145" t="n">
        <x:v>200</x:v>
      </x:c>
      <x:c r="AE1701" s="147" t="str">
        <x:v>Merged across PDFs — Exact/source-linked match</x:v>
      </x:c>
      <x:c r="AF1701" s="147" t="str">
        <x:v>Exact WS RATES.pdf name</x:v>
      </x:c>
      <x:c r="AG1701" s="147" t="str">
        <x:v>Exact WS RATES.pdf category</x:v>
      </x:c>
      <x:c r="AH1701" s="139" t="str">
        <x:v>WS-RATES:48:9</x:v>
      </x:c>
      <x:c r="AI1701" s="146"/>
      <x:c r="AJ1701" s="146"/>
      <x:c r="AK1701" s="146"/>
      <x:c r="AL1701" s="146"/>
      <x:c r="AM1701" s="146"/>
      <x:c r="AN1701" s="147" t="str"/>
    </x:row>
    <x:row r="1702">
      <x:c r="A1702" s="139" t="str">
        <x:v>RS-001701</x:v>
      </x:c>
      <x:c r="B1702" s="147" t="str">
        <x:v>LIFAFA KHAKI 9/4 50/S</x:v>
      </x:c>
      <x:c r="C1702" s="139" t="str">
        <x:v>LIFAFA</x:v>
      </x:c>
      <x:c r="D1702" s="139" t="str">
        <x:v>Both</x:v>
      </x:c>
      <x:c r="E1702" s="147" t="str">
        <x:v>From initial classified workbook</x:v>
      </x:c>
      <x:c r="F1702" s="139" t="str">
        <x:v>Piece</x:v>
      </x:c>
      <x:c r="G1702" s="139"/>
      <x:c r="H1702" s="139" t="str">
        <x:v>Not stated</x:v>
      </x:c>
      <x:c r="I1702" s="139" t="str">
        <x:v>PKR</x:v>
      </x:c>
      <x:c r="J1702" s="140" t="n">
        <x:v>85</x:v>
      </x:c>
      <x:c r="K1702" s="140" t="n">
        <x:v>70</x:v>
      </x:c>
      <x:c r="L1702" s="140" t="n">
        <x:v>85</x:v>
      </x:c>
      <x:c r="M1702" s="140" t="n">
        <x:v>70</x:v>
      </x:c>
      <x:c r="N1702" s="141" t="n">
        <x:f>L1702-M1702</x:f>
        <x:v>15</x:v>
      </x:c>
      <x:c r="O1702" s="142" t="n">
        <x:f>IF(L1702&gt;0,N1702/L1702,"")</x:f>
        <x:v>0.17647058823529413</x:v>
      </x:c>
      <x:c r="P1702" s="142" t="n">
        <x:f>IF(M1702&gt;0,N1702/M1702,"")</x:f>
        <x:v>0.21428571428571427</x:v>
      </x:c>
      <x:c r="Q1702" s="141" t="n">
        <x:f>ROUND(L1702*(1+'Assumptions'!$B$7)/'Assumptions'!$B$9,0)*'Assumptions'!$B$9</x:f>
        <x:v>95</x:v>
      </x:c>
      <x:c r="R1702" s="141" t="n">
        <x:f>Q1702-M1702</x:f>
        <x:v>25</x:v>
      </x:c>
      <x:c r="S1702" s="143" t="n">
        <x:f>'Assumptions'!$B$8</x:f>
        <x:v>12</x:v>
      </x:c>
      <x:c r="T1702" s="141" t="n">
        <x:f>N1702*S1702</x:f>
        <x:v>180</x:v>
      </x:c>
      <x:c r="U1702" s="139" t="str">
        <x:v>Source Valid</x:v>
      </x:c>
      <x:c r="V1702" s="139" t="str">
        <x:v>High</x:v>
      </x:c>
      <x:c r="W1702" s="147" t="str">
        <x:v>Source wholesale and buying prices retained</x:v>
      </x:c>
      <x:c r="X1702" s="139" t="str">
        <x:v>Ready</x:v>
      </x:c>
      <x:c r="Y1702" s="144" t="b">
        <x:v>1</x:v>
      </x:c>
      <x:c r="Z1702" s="139" t="str">
        <x:v>WS RATES.pdf</x:v>
      </x:c>
      <x:c r="AA1702" s="139" t="n">
        <x:v>48</x:v>
      </x:c>
      <x:c r="AB1702" s="139" t="n">
        <x:v>10</x:v>
      </x:c>
      <x:c r="AC1702" s="139" t="str">
        <x:v>LIFAFA KHAKI 9/4 50/S</x:v>
      </x:c>
      <x:c r="AD1702" s="145" t="n">
        <x:v>85</x:v>
      </x:c>
      <x:c r="AE1702" s="147" t="str">
        <x:v>Merged across PDFs — Exact/source-linked match</x:v>
      </x:c>
      <x:c r="AF1702" s="147" t="str">
        <x:v>Exact WS RATES.pdf name</x:v>
      </x:c>
      <x:c r="AG1702" s="147" t="str">
        <x:v>Exact WS RATES.pdf category</x:v>
      </x:c>
      <x:c r="AH1702" s="139" t="str">
        <x:v>WS-RATES:48:10</x:v>
      </x:c>
      <x:c r="AI1702" s="146"/>
      <x:c r="AJ1702" s="146"/>
      <x:c r="AK1702" s="146"/>
      <x:c r="AL1702" s="146"/>
      <x:c r="AM1702" s="146"/>
      <x:c r="AN1702" s="147" t="str"/>
    </x:row>
    <x:row r="1703">
      <x:c r="A1703" s="139" t="str">
        <x:v>RS-001702</x:v>
      </x:c>
      <x:c r="B1703" s="147" t="str">
        <x:v>LIFAFA WHITE DLP 50/S</x:v>
      </x:c>
      <x:c r="C1703" s="139" t="str">
        <x:v>LIFAFA</x:v>
      </x:c>
      <x:c r="D1703" s="139" t="str">
        <x:v>Both</x:v>
      </x:c>
      <x:c r="E1703" s="147" t="str">
        <x:v>From initial classified workbook</x:v>
      </x:c>
      <x:c r="F1703" s="139" t="str">
        <x:v>Piece</x:v>
      </x:c>
      <x:c r="G1703" s="139"/>
      <x:c r="H1703" s="139" t="str">
        <x:v>Not stated</x:v>
      </x:c>
      <x:c r="I1703" s="139" t="str">
        <x:v>PKR</x:v>
      </x:c>
      <x:c r="J1703" s="140" t="n">
        <x:v>160</x:v>
      </x:c>
      <x:c r="K1703" s="140" t="n">
        <x:v>130</x:v>
      </x:c>
      <x:c r="L1703" s="140" t="n">
        <x:v>160</x:v>
      </x:c>
      <x:c r="M1703" s="140" t="n">
        <x:v>130</x:v>
      </x:c>
      <x:c r="N1703" s="141" t="n">
        <x:f>L1703-M1703</x:f>
        <x:v>30</x:v>
      </x:c>
      <x:c r="O1703" s="142" t="n">
        <x:f>IF(L1703&gt;0,N1703/L1703,"")</x:f>
        <x:v>0.1875</x:v>
      </x:c>
      <x:c r="P1703" s="142" t="n">
        <x:f>IF(M1703&gt;0,N1703/M1703,"")</x:f>
        <x:v>0.23076923076923078</x:v>
      </x:c>
      <x:c r="Q1703" s="141" t="n">
        <x:f>ROUND(L1703*(1+'Assumptions'!$B$7)/'Assumptions'!$B$9,0)*'Assumptions'!$B$9</x:f>
        <x:v>175</x:v>
      </x:c>
      <x:c r="R1703" s="141" t="n">
        <x:f>Q1703-M1703</x:f>
        <x:v>45</x:v>
      </x:c>
      <x:c r="S1703" s="143" t="n">
        <x:f>'Assumptions'!$B$8</x:f>
        <x:v>12</x:v>
      </x:c>
      <x:c r="T1703" s="141" t="n">
        <x:f>N1703*S1703</x:f>
        <x:v>360</x:v>
      </x:c>
      <x:c r="U1703" s="139" t="str">
        <x:v>Source Valid</x:v>
      </x:c>
      <x:c r="V1703" s="139" t="str">
        <x:v>High</x:v>
      </x:c>
      <x:c r="W1703" s="147" t="str">
        <x:v>Source wholesale and buying prices retained</x:v>
      </x:c>
      <x:c r="X1703" s="139" t="str">
        <x:v>Ready</x:v>
      </x:c>
      <x:c r="Y1703" s="144" t="b">
        <x:v>1</x:v>
      </x:c>
      <x:c r="Z1703" s="139" t="str">
        <x:v>WS RATES.pdf</x:v>
      </x:c>
      <x:c r="AA1703" s="139" t="n">
        <x:v>48</x:v>
      </x:c>
      <x:c r="AB1703" s="139" t="n">
        <x:v>11</x:v>
      </x:c>
      <x:c r="AC1703" s="139" t="str">
        <x:v>LIFAFA WHITE DLP 50/S</x:v>
      </x:c>
      <x:c r="AD1703" s="145" t="n">
        <x:v>160</x:v>
      </x:c>
      <x:c r="AE1703" s="147" t="str">
        <x:v>Merged across PDFs — Exact/source-linked match</x:v>
      </x:c>
      <x:c r="AF1703" s="147" t="str">
        <x:v>Exact WS RATES.pdf name</x:v>
      </x:c>
      <x:c r="AG1703" s="147" t="str">
        <x:v>Exact WS RATES.pdf category</x:v>
      </x:c>
      <x:c r="AH1703" s="139" t="str">
        <x:v>WS-RATES:48:11</x:v>
      </x:c>
      <x:c r="AI1703" s="146"/>
      <x:c r="AJ1703" s="146"/>
      <x:c r="AK1703" s="146"/>
      <x:c r="AL1703" s="146"/>
      <x:c r="AM1703" s="146"/>
      <x:c r="AN1703" s="147" t="str"/>
    </x:row>
    <x:row r="1704">
      <x:c r="A1704" s="139" t="str">
        <x:v>RS-001703</x:v>
      </x:c>
      <x:c r="B1704" s="147" t="str">
        <x:v>ALBUM FILE 20 POCKET</x:v>
      </x:c>
      <x:c r="C1704" s="139" t="str">
        <x:v>FILE</x:v>
      </x:c>
      <x:c r="D1704" s="139" t="str">
        <x:v>Both</x:v>
      </x:c>
      <x:c r="E1704" s="147" t="str">
        <x:v>From initial classified workbook</x:v>
      </x:c>
      <x:c r="F1704" s="139" t="str">
        <x:v>Piece</x:v>
      </x:c>
      <x:c r="G1704" s="139"/>
      <x:c r="H1704" s="139" t="str">
        <x:v>Not stated</x:v>
      </x:c>
      <x:c r="I1704" s="139" t="str">
        <x:v>PKR</x:v>
      </x:c>
      <x:c r="J1704" s="140" t="n">
        <x:v>170</x:v>
      </x:c>
      <x:c r="K1704" s="140" t="n">
        <x:v>150</x:v>
      </x:c>
      <x:c r="L1704" s="140" t="n">
        <x:v>170</x:v>
      </x:c>
      <x:c r="M1704" s="140" t="n">
        <x:v>150</x:v>
      </x:c>
      <x:c r="N1704" s="141" t="n">
        <x:f>L1704-M1704</x:f>
        <x:v>20</x:v>
      </x:c>
      <x:c r="O1704" s="142" t="n">
        <x:f>IF(L1704&gt;0,N1704/L1704,"")</x:f>
        <x:v>0.11764705882352941</x:v>
      </x:c>
      <x:c r="P1704" s="142" t="n">
        <x:f>IF(M1704&gt;0,N1704/M1704,"")</x:f>
        <x:v>0.13333333333333333</x:v>
      </x:c>
      <x:c r="Q1704" s="141" t="n">
        <x:f>ROUND(L1704*(1+'Assumptions'!$B$7)/'Assumptions'!$B$9,0)*'Assumptions'!$B$9</x:f>
        <x:v>185</x:v>
      </x:c>
      <x:c r="R1704" s="141" t="n">
        <x:f>Q1704-M1704</x:f>
        <x:v>35</x:v>
      </x:c>
      <x:c r="S1704" s="143" t="n">
        <x:f>'Assumptions'!$B$8</x:f>
        <x:v>12</x:v>
      </x:c>
      <x:c r="T1704" s="141" t="n">
        <x:f>N1704*S1704</x:f>
        <x:v>240</x:v>
      </x:c>
      <x:c r="U1704" s="139" t="str">
        <x:v>Source Valid</x:v>
      </x:c>
      <x:c r="V1704" s="139" t="str">
        <x:v>High</x:v>
      </x:c>
      <x:c r="W1704" s="147" t="str">
        <x:v>Source wholesale and buying prices retained</x:v>
      </x:c>
      <x:c r="X1704" s="139" t="str">
        <x:v>Ready</x:v>
      </x:c>
      <x:c r="Y1704" s="144" t="b">
        <x:v>1</x:v>
      </x:c>
      <x:c r="Z1704" s="139" t="str">
        <x:v>WS RATES.pdf</x:v>
      </x:c>
      <x:c r="AA1704" s="139" t="n">
        <x:v>48</x:v>
      </x:c>
      <x:c r="AB1704" s="139" t="n">
        <x:v>12</x:v>
      </x:c>
      <x:c r="AC1704" s="139" t="str">
        <x:v>ALBUM FILE 20 POCKET</x:v>
      </x:c>
      <x:c r="AD1704" s="145" t="n">
        <x:v>170</x:v>
      </x:c>
      <x:c r="AE1704" s="147" t="str">
        <x:v>Merged across PDFs — Exact/source-linked match</x:v>
      </x:c>
      <x:c r="AF1704" s="147" t="str">
        <x:v>Exact WS RATES.pdf name</x:v>
      </x:c>
      <x:c r="AG1704" s="147" t="str">
        <x:v>Exact WS RATES.pdf category</x:v>
      </x:c>
      <x:c r="AH1704" s="139" t="str">
        <x:v>WS-RATES:48:12</x:v>
      </x:c>
      <x:c r="AI1704" s="146"/>
      <x:c r="AJ1704" s="146"/>
      <x:c r="AK1704" s="146"/>
      <x:c r="AL1704" s="146"/>
      <x:c r="AM1704" s="146"/>
      <x:c r="AN1704" s="147" t="str"/>
    </x:row>
    <x:row r="1705">
      <x:c r="A1705" s="139" t="str">
        <x:v>RS-001704</x:v>
      </x:c>
      <x:c r="B1705" s="147" t="str">
        <x:v>LIFAFA WHITE LEGAL CLOTH 50/S</x:v>
      </x:c>
      <x:c r="C1705" s="139" t="str">
        <x:v>LIFAFA</x:v>
      </x:c>
      <x:c r="D1705" s="139" t="str">
        <x:v>Both</x:v>
      </x:c>
      <x:c r="E1705" s="147" t="str">
        <x:v>From initial classified workbook</x:v>
      </x:c>
      <x:c r="F1705" s="139" t="str">
        <x:v>Piece</x:v>
      </x:c>
      <x:c r="G1705" s="139"/>
      <x:c r="H1705" s="139" t="str">
        <x:v>Not stated</x:v>
      </x:c>
      <x:c r="I1705" s="139" t="str">
        <x:v>PKR</x:v>
      </x:c>
      <x:c r="J1705" s="140" t="n">
        <x:v>1150</x:v>
      </x:c>
      <x:c r="K1705" s="140" t="n">
        <x:v>1080</x:v>
      </x:c>
      <x:c r="L1705" s="140" t="n">
        <x:v>1150</x:v>
      </x:c>
      <x:c r="M1705" s="140" t="n">
        <x:v>1080</x:v>
      </x:c>
      <x:c r="N1705" s="141" t="n">
        <x:f>L1705-M1705</x:f>
        <x:v>70</x:v>
      </x:c>
      <x:c r="O1705" s="142" t="n">
        <x:f>IF(L1705&gt;0,N1705/L1705,"")</x:f>
        <x:v>0.06086956521739131</x:v>
      </x:c>
      <x:c r="P1705" s="142" t="n">
        <x:f>IF(M1705&gt;0,N1705/M1705,"")</x:f>
        <x:v>0.06481481481481481</x:v>
      </x:c>
      <x:c r="Q1705" s="141" t="n">
        <x:f>ROUND(L1705*(1+'Assumptions'!$B$7)/'Assumptions'!$B$9,0)*'Assumptions'!$B$9</x:f>
        <x:v>1265</x:v>
      </x:c>
      <x:c r="R1705" s="141" t="n">
        <x:f>Q1705-M1705</x:f>
        <x:v>185</x:v>
      </x:c>
      <x:c r="S1705" s="143" t="n">
        <x:f>'Assumptions'!$B$8</x:f>
        <x:v>12</x:v>
      </x:c>
      <x:c r="T1705" s="141" t="n">
        <x:f>N1705*S1705</x:f>
        <x:v>840</x:v>
      </x:c>
      <x:c r="U1705" s="139" t="str">
        <x:v>Source Valid</x:v>
      </x:c>
      <x:c r="V1705" s="139" t="str">
        <x:v>High</x:v>
      </x:c>
      <x:c r="W1705" s="147" t="str">
        <x:v>Source wholesale and buying prices retained</x:v>
      </x:c>
      <x:c r="X1705" s="139" t="str">
        <x:v>Ready</x:v>
      </x:c>
      <x:c r="Y1705" s="144" t="b">
        <x:v>1</x:v>
      </x:c>
      <x:c r="Z1705" s="139" t="str">
        <x:v>WS RATES.pdf</x:v>
      </x:c>
      <x:c r="AA1705" s="139" t="n">
        <x:v>48</x:v>
      </x:c>
      <x:c r="AB1705" s="139" t="n">
        <x:v>13</x:v>
      </x:c>
      <x:c r="AC1705" s="139" t="str">
        <x:v>LIFAFA WHITE LEGAL CLOTH</x:v>
      </x:c>
      <x:c r="AD1705" s="145" t="n">
        <x:v>1150</x:v>
      </x:c>
      <x:c r="AE1705" s="147" t="str">
        <x:v>Merged across PDFs — Truncated-name completion</x:v>
      </x:c>
      <x:c r="AF1705" s="147" t="str">
        <x:v>Completed/updated from WS RATES.pdf</x:v>
      </x:c>
      <x:c r="AG1705" s="147" t="str">
        <x:v>Exact WS RATES.pdf category</x:v>
      </x:c>
      <x:c r="AH1705" s="139" t="str">
        <x:v>WS-RATES:48:13</x:v>
      </x:c>
      <x:c r="AI1705" s="146"/>
      <x:c r="AJ1705" s="146"/>
      <x:c r="AK1705" s="146"/>
      <x:c r="AL1705" s="146"/>
      <x:c r="AM1705" s="146"/>
      <x:c r="AN1705" s="147" t="str"/>
    </x:row>
    <x:row r="1706">
      <x:c r="A1706" s="139" t="str">
        <x:v>RS-001705</x:v>
      </x:c>
      <x:c r="B1706" s="147" t="str">
        <x:v>LIFAFA WHITE LEGAL 100/S</x:v>
      </x:c>
      <x:c r="C1706" s="139" t="str">
        <x:v>LIFAFA</x:v>
      </x:c>
      <x:c r="D1706" s="139" t="str">
        <x:v>Both</x:v>
      </x:c>
      <x:c r="E1706" s="147" t="str">
        <x:v>From initial classified workbook</x:v>
      </x:c>
      <x:c r="F1706" s="139" t="str">
        <x:v>Piece</x:v>
      </x:c>
      <x:c r="G1706" s="139"/>
      <x:c r="H1706" s="139" t="str">
        <x:v>Not stated</x:v>
      </x:c>
      <x:c r="I1706" s="139" t="str">
        <x:v>PKR</x:v>
      </x:c>
      <x:c r="J1706" s="140" t="n">
        <x:v>1050</x:v>
      </x:c>
      <x:c r="K1706" s="140" t="n">
        <x:v>1000</x:v>
      </x:c>
      <x:c r="L1706" s="140" t="n">
        <x:v>1050</x:v>
      </x:c>
      <x:c r="M1706" s="140" t="n">
        <x:v>1000</x:v>
      </x:c>
      <x:c r="N1706" s="141" t="n">
        <x:f>L1706-M1706</x:f>
        <x:v>50</x:v>
      </x:c>
      <x:c r="O1706" s="142" t="n">
        <x:f>IF(L1706&gt;0,N1706/L1706,"")</x:f>
        <x:v>0.047619047619047616</x:v>
      </x:c>
      <x:c r="P1706" s="142" t="n">
        <x:f>IF(M1706&gt;0,N1706/M1706,"")</x:f>
        <x:v>0.05</x:v>
      </x:c>
      <x:c r="Q1706" s="141" t="n">
        <x:f>ROUND(L1706*(1+'Assumptions'!$B$7)/'Assumptions'!$B$9,0)*'Assumptions'!$B$9</x:f>
        <x:v>1155</x:v>
      </x:c>
      <x:c r="R1706" s="141" t="n">
        <x:f>Q1706-M1706</x:f>
        <x:v>155</x:v>
      </x:c>
      <x:c r="S1706" s="143" t="n">
        <x:f>'Assumptions'!$B$8</x:f>
        <x:v>12</x:v>
      </x:c>
      <x:c r="T1706" s="141" t="n">
        <x:f>N1706*S1706</x:f>
        <x:v>600</x:v>
      </x:c>
      <x:c r="U1706" s="139" t="str">
        <x:v>Source Valid</x:v>
      </x:c>
      <x:c r="V1706" s="139" t="str">
        <x:v>High</x:v>
      </x:c>
      <x:c r="W1706" s="147" t="str">
        <x:v>Source wholesale and buying prices retained</x:v>
      </x:c>
      <x:c r="X1706" s="139" t="str">
        <x:v>Ready</x:v>
      </x:c>
      <x:c r="Y1706" s="144" t="b">
        <x:v>1</x:v>
      </x:c>
      <x:c r="Z1706" s="139" t="str">
        <x:v>WS RATES.pdf</x:v>
      </x:c>
      <x:c r="AA1706" s="139" t="n">
        <x:v>48</x:v>
      </x:c>
      <x:c r="AB1706" s="139" t="n">
        <x:v>14</x:v>
      </x:c>
      <x:c r="AC1706" s="139" t="str">
        <x:v>LIFAFA WHITE LEGAL 100/S</x:v>
      </x:c>
      <x:c r="AD1706" s="145" t="n">
        <x:v>1050</x:v>
      </x:c>
      <x:c r="AE1706" s="147" t="str">
        <x:v>Merged across PDFs — Exact/source-linked match</x:v>
      </x:c>
      <x:c r="AF1706" s="147" t="str">
        <x:v>Exact WS RATES.pdf name</x:v>
      </x:c>
      <x:c r="AG1706" s="147" t="str">
        <x:v>Exact WS RATES.pdf category</x:v>
      </x:c>
      <x:c r="AH1706" s="139" t="str">
        <x:v>WS-RATES:48:14</x:v>
      </x:c>
      <x:c r="AI1706" s="146"/>
      <x:c r="AJ1706" s="146"/>
      <x:c r="AK1706" s="146"/>
      <x:c r="AL1706" s="146"/>
      <x:c r="AM1706" s="146"/>
      <x:c r="AN1706" s="147" t="str"/>
    </x:row>
    <x:row r="1707">
      <x:c r="A1707" s="139" t="str">
        <x:v>RS-001706</x:v>
      </x:c>
      <x:c r="B1707" s="147" t="str">
        <x:v>ALBUM FILE 10 POCKET</x:v>
      </x:c>
      <x:c r="C1707" s="139" t="str">
        <x:v>FILE</x:v>
      </x:c>
      <x:c r="D1707" s="139" t="str">
        <x:v>Both</x:v>
      </x:c>
      <x:c r="E1707" s="147" t="str">
        <x:v>From initial classified workbook</x:v>
      </x:c>
      <x:c r="F1707" s="139" t="str">
        <x:v>Piece</x:v>
      </x:c>
      <x:c r="G1707" s="139"/>
      <x:c r="H1707" s="139" t="str">
        <x:v>Not stated</x:v>
      </x:c>
      <x:c r="I1707" s="139" t="str">
        <x:v>PKR</x:v>
      </x:c>
      <x:c r="J1707" s="140" t="n">
        <x:v>140</x:v>
      </x:c>
      <x:c r="K1707" s="140" t="n">
        <x:v>120</x:v>
      </x:c>
      <x:c r="L1707" s="140" t="n">
        <x:v>140</x:v>
      </x:c>
      <x:c r="M1707" s="140" t="n">
        <x:v>120</x:v>
      </x:c>
      <x:c r="N1707" s="141" t="n">
        <x:f>L1707-M1707</x:f>
        <x:v>20</x:v>
      </x:c>
      <x:c r="O1707" s="142" t="n">
        <x:f>IF(L1707&gt;0,N1707/L1707,"")</x:f>
        <x:v>0.14285714285714285</x:v>
      </x:c>
      <x:c r="P1707" s="142" t="n">
        <x:f>IF(M1707&gt;0,N1707/M1707,"")</x:f>
        <x:v>0.16666666666666666</x:v>
      </x:c>
      <x:c r="Q1707" s="141" t="n">
        <x:f>ROUND(L1707*(1+'Assumptions'!$B$7)/'Assumptions'!$B$9,0)*'Assumptions'!$B$9</x:f>
        <x:v>155</x:v>
      </x:c>
      <x:c r="R1707" s="141" t="n">
        <x:f>Q1707-M1707</x:f>
        <x:v>35</x:v>
      </x:c>
      <x:c r="S1707" s="143" t="n">
        <x:f>'Assumptions'!$B$8</x:f>
        <x:v>12</x:v>
      </x:c>
      <x:c r="T1707" s="141" t="n">
        <x:f>N1707*S1707</x:f>
        <x:v>240</x:v>
      </x:c>
      <x:c r="U1707" s="139" t="str">
        <x:v>Source Valid</x:v>
      </x:c>
      <x:c r="V1707" s="139" t="str">
        <x:v>High</x:v>
      </x:c>
      <x:c r="W1707" s="147" t="str">
        <x:v>Source wholesale and buying prices retained</x:v>
      </x:c>
      <x:c r="X1707" s="139" t="str">
        <x:v>Ready</x:v>
      </x:c>
      <x:c r="Y1707" s="144" t="b">
        <x:v>1</x:v>
      </x:c>
      <x:c r="Z1707" s="139" t="str">
        <x:v>WS RATES.pdf</x:v>
      </x:c>
      <x:c r="AA1707" s="139" t="n">
        <x:v>48</x:v>
      </x:c>
      <x:c r="AB1707" s="139" t="n">
        <x:v>15</x:v>
      </x:c>
      <x:c r="AC1707" s="139" t="str">
        <x:v>ALBUM FILE 10 POCKET</x:v>
      </x:c>
      <x:c r="AD1707" s="145" t="n">
        <x:v>140</x:v>
      </x:c>
      <x:c r="AE1707" s="147" t="str">
        <x:v>Merged across PDFs — Exact/source-linked match</x:v>
      </x:c>
      <x:c r="AF1707" s="147" t="str">
        <x:v>Exact WS RATES.pdf name</x:v>
      </x:c>
      <x:c r="AG1707" s="147" t="str">
        <x:v>Exact WS RATES.pdf category</x:v>
      </x:c>
      <x:c r="AH1707" s="139" t="str">
        <x:v>WS-RATES:48:15</x:v>
      </x:c>
      <x:c r="AI1707" s="146"/>
      <x:c r="AJ1707" s="146"/>
      <x:c r="AK1707" s="146"/>
      <x:c r="AL1707" s="146"/>
      <x:c r="AM1707" s="146"/>
      <x:c r="AN1707" s="147" t="str"/>
    </x:row>
    <x:row r="1708">
      <x:c r="A1708" s="139" t="str">
        <x:v>RS-001707</x:v>
      </x:c>
      <x:c r="B1708" s="147" t="str">
        <x:v>LIFAFA WHITE A4 100/S</x:v>
      </x:c>
      <x:c r="C1708" s="139" t="str">
        <x:v>LIFAFA</x:v>
      </x:c>
      <x:c r="D1708" s="139" t="str">
        <x:v>Both</x:v>
      </x:c>
      <x:c r="E1708" s="147" t="str">
        <x:v>From initial classified workbook</x:v>
      </x:c>
      <x:c r="F1708" s="139" t="str">
        <x:v>Piece</x:v>
      </x:c>
      <x:c r="G1708" s="139"/>
      <x:c r="H1708" s="139" t="str">
        <x:v>Not stated</x:v>
      </x:c>
      <x:c r="I1708" s="139" t="str">
        <x:v>PKR</x:v>
      </x:c>
      <x:c r="J1708" s="140" t="n">
        <x:v>780</x:v>
      </x:c>
      <x:c r="K1708" s="140" t="n">
        <x:v>805</x:v>
      </x:c>
      <x:c r="L1708" s="140" t="n">
        <x:v>910</x:v>
      </x:c>
      <x:c r="M1708" s="140" t="n">
        <x:v>805</x:v>
      </x:c>
      <x:c r="N1708" s="141" t="n">
        <x:f>L1708-M1708</x:f>
        <x:v>105</x:v>
      </x:c>
      <x:c r="O1708" s="142" t="n">
        <x:f>IF(L1708&gt;0,N1708/L1708,"")</x:f>
        <x:v>0.11538461538461539</x:v>
      </x:c>
      <x:c r="P1708" s="142" t="n">
        <x:f>IF(M1708&gt;0,N1708/M1708,"")</x:f>
        <x:v>0.13043478260869565</x:v>
      </x:c>
      <x:c r="Q1708" s="141" t="n">
        <x:f>ROUND(L1708*(1+'Assumptions'!$B$7)/'Assumptions'!$B$9,0)*'Assumptions'!$B$9</x:f>
        <x:v>1000</x:v>
      </x:c>
      <x:c r="R1708" s="141" t="n">
        <x:f>Q1708-M1708</x:f>
        <x:v>195</x:v>
      </x:c>
      <x:c r="S1708" s="143" t="n">
        <x:f>'Assumptions'!$B$8</x:f>
        <x:v>12</x:v>
      </x:c>
      <x:c r="T1708" s="141" t="n">
        <x:f>N1708*S1708</x:f>
        <x:v>1260</x:v>
      </x:c>
      <x:c r="U1708" s="139" t="str">
        <x:v>Corrected Wholesale</x:v>
      </x:c>
      <x:c r="V1708" s="139" t="str">
        <x:v>Mock correction</x:v>
      </x:c>
      <x:c r="W1708" s="147" t="str">
        <x:v>Wholesale did not cover buying price; raised using category median margin</x:v>
      </x:c>
      <x:c r="X1708" s="139" t="str">
        <x:v>Ready with Mock Price</x:v>
      </x:c>
      <x:c r="Y1708" s="144" t="b">
        <x:v>1</x:v>
      </x:c>
      <x:c r="Z1708" s="139" t="str">
        <x:v>WS RATES.pdf</x:v>
      </x:c>
      <x:c r="AA1708" s="139" t="n">
        <x:v>48</x:v>
      </x:c>
      <x:c r="AB1708" s="139" t="n">
        <x:v>16</x:v>
      </x:c>
      <x:c r="AC1708" s="139" t="str">
        <x:v>LIFAFA WHITE A4 100/S</x:v>
      </x:c>
      <x:c r="AD1708" s="145" t="n">
        <x:v>780</x:v>
      </x:c>
      <x:c r="AE1708" s="147" t="str">
        <x:v>Merged across PDFs — Exact/source-linked match</x:v>
      </x:c>
      <x:c r="AF1708" s="147" t="str">
        <x:v>Exact WS RATES.pdf name</x:v>
      </x:c>
      <x:c r="AG1708" s="147" t="str">
        <x:v>Exact WS RATES.pdf category</x:v>
      </x:c>
      <x:c r="AH1708" s="139" t="str">
        <x:v>WS-RATES:48:16</x:v>
      </x:c>
      <x:c r="AI1708" s="146"/>
      <x:c r="AJ1708" s="146"/>
      <x:c r="AK1708" s="146"/>
      <x:c r="AL1708" s="146"/>
      <x:c r="AM1708" s="146"/>
      <x:c r="AN1708" s="147" t="str">
        <x:v>Wholesale did not cover buying price; raised using category median margin</x:v>
      </x:c>
    </x:row>
    <x:row r="1709">
      <x:c r="A1709" s="139" t="str">
        <x:v>RS-001708</x:v>
      </x:c>
      <x:c r="B1709" s="147" t="str">
        <x:v>LIFAFA 11/5 WHITE 50/S</x:v>
      </x:c>
      <x:c r="C1709" s="139" t="str">
        <x:v>LIFAFA</x:v>
      </x:c>
      <x:c r="D1709" s="139" t="str">
        <x:v>Both</x:v>
      </x:c>
      <x:c r="E1709" s="147" t="str">
        <x:v>From initial classified workbook</x:v>
      </x:c>
      <x:c r="F1709" s="139" t="str">
        <x:v>Piece</x:v>
      </x:c>
      <x:c r="G1709" s="139"/>
      <x:c r="H1709" s="139" t="str">
        <x:v>Not stated</x:v>
      </x:c>
      <x:c r="I1709" s="139" t="str">
        <x:v>PKR</x:v>
      </x:c>
      <x:c r="J1709" s="140" t="n">
        <x:v>260</x:v>
      </x:c>
      <x:c r="K1709" s="140" t="n">
        <x:v>240</x:v>
      </x:c>
      <x:c r="L1709" s="140" t="n">
        <x:v>260</x:v>
      </x:c>
      <x:c r="M1709" s="140" t="n">
        <x:v>240</x:v>
      </x:c>
      <x:c r="N1709" s="141" t="n">
        <x:f>L1709-M1709</x:f>
        <x:v>20</x:v>
      </x:c>
      <x:c r="O1709" s="142" t="n">
        <x:f>IF(L1709&gt;0,N1709/L1709,"")</x:f>
        <x:v>0.07692307692307693</x:v>
      </x:c>
      <x:c r="P1709" s="142" t="n">
        <x:f>IF(M1709&gt;0,N1709/M1709,"")</x:f>
        <x:v>0.08333333333333333</x:v>
      </x:c>
      <x:c r="Q1709" s="141" t="n">
        <x:f>ROUND(L1709*(1+'Assumptions'!$B$7)/'Assumptions'!$B$9,0)*'Assumptions'!$B$9</x:f>
        <x:v>285</x:v>
      </x:c>
      <x:c r="R1709" s="141" t="n">
        <x:f>Q1709-M1709</x:f>
        <x:v>45</x:v>
      </x:c>
      <x:c r="S1709" s="143" t="n">
        <x:f>'Assumptions'!$B$8</x:f>
        <x:v>12</x:v>
      </x:c>
      <x:c r="T1709" s="141" t="n">
        <x:f>N1709*S1709</x:f>
        <x:v>240</x:v>
      </x:c>
      <x:c r="U1709" s="139" t="str">
        <x:v>Source Valid</x:v>
      </x:c>
      <x:c r="V1709" s="139" t="str">
        <x:v>High</x:v>
      </x:c>
      <x:c r="W1709" s="147" t="str">
        <x:v>Source wholesale and buying prices retained</x:v>
      </x:c>
      <x:c r="X1709" s="139" t="str">
        <x:v>Ready</x:v>
      </x:c>
      <x:c r="Y1709" s="144" t="b">
        <x:v>1</x:v>
      </x:c>
      <x:c r="Z1709" s="139" t="str">
        <x:v>WS RATES.pdf</x:v>
      </x:c>
      <x:c r="AA1709" s="139" t="n">
        <x:v>48</x:v>
      </x:c>
      <x:c r="AB1709" s="139" t="n">
        <x:v>17</x:v>
      </x:c>
      <x:c r="AC1709" s="139" t="str">
        <x:v>LIFAFA 11/5 WHITE 50/S</x:v>
      </x:c>
      <x:c r="AD1709" s="145" t="n">
        <x:v>260</x:v>
      </x:c>
      <x:c r="AE1709" s="147" t="str">
        <x:v>Merged across PDFs — Exact/source-linked match</x:v>
      </x:c>
      <x:c r="AF1709" s="147" t="str">
        <x:v>Exact WS RATES.pdf name</x:v>
      </x:c>
      <x:c r="AG1709" s="147" t="str">
        <x:v>Exact WS RATES.pdf category</x:v>
      </x:c>
      <x:c r="AH1709" s="139" t="str">
        <x:v>WS-RATES:48:17</x:v>
      </x:c>
      <x:c r="AI1709" s="146"/>
      <x:c r="AJ1709" s="146"/>
      <x:c r="AK1709" s="146"/>
      <x:c r="AL1709" s="146"/>
      <x:c r="AM1709" s="146"/>
      <x:c r="AN1709" s="147" t="str"/>
    </x:row>
    <x:row r="1710">
      <x:c r="A1710" s="139" t="str">
        <x:v>RS-001709</x:v>
      </x:c>
      <x:c r="B1710" s="147" t="str">
        <x:v>LIFAFA 9/4 WHITE 25/S</x:v>
      </x:c>
      <x:c r="C1710" s="139" t="str">
        <x:v>LIFAFA</x:v>
      </x:c>
      <x:c r="D1710" s="139" t="str">
        <x:v>Both</x:v>
      </x:c>
      <x:c r="E1710" s="147" t="str">
        <x:v>From initial classified workbook</x:v>
      </x:c>
      <x:c r="F1710" s="139" t="str">
        <x:v>Piece</x:v>
      </x:c>
      <x:c r="G1710" s="139"/>
      <x:c r="H1710" s="139" t="str">
        <x:v>Not stated</x:v>
      </x:c>
      <x:c r="I1710" s="139" t="str">
        <x:v>PKR</x:v>
      </x:c>
      <x:c r="J1710" s="140" t="n">
        <x:v>90</x:v>
      </x:c>
      <x:c r="K1710" s="140" t="n">
        <x:v>80</x:v>
      </x:c>
      <x:c r="L1710" s="140" t="n">
        <x:v>90</x:v>
      </x:c>
      <x:c r="M1710" s="140" t="n">
        <x:v>80</x:v>
      </x:c>
      <x:c r="N1710" s="141" t="n">
        <x:f>L1710-M1710</x:f>
        <x:v>10</x:v>
      </x:c>
      <x:c r="O1710" s="142" t="n">
        <x:f>IF(L1710&gt;0,N1710/L1710,"")</x:f>
        <x:v>0.1111111111111111</x:v>
      </x:c>
      <x:c r="P1710" s="142" t="n">
        <x:f>IF(M1710&gt;0,N1710/M1710,"")</x:f>
        <x:v>0.125</x:v>
      </x:c>
      <x:c r="Q1710" s="141" t="n">
        <x:f>ROUND(L1710*(1+'Assumptions'!$B$7)/'Assumptions'!$B$9,0)*'Assumptions'!$B$9</x:f>
        <x:v>100</x:v>
      </x:c>
      <x:c r="R1710" s="141" t="n">
        <x:f>Q1710-M1710</x:f>
        <x:v>20</x:v>
      </x:c>
      <x:c r="S1710" s="143" t="n">
        <x:f>'Assumptions'!$B$8</x:f>
        <x:v>12</x:v>
      </x:c>
      <x:c r="T1710" s="141" t="n">
        <x:f>N1710*S1710</x:f>
        <x:v>120</x:v>
      </x:c>
      <x:c r="U1710" s="139" t="str">
        <x:v>Source Valid</x:v>
      </x:c>
      <x:c r="V1710" s="139" t="str">
        <x:v>High</x:v>
      </x:c>
      <x:c r="W1710" s="147" t="str">
        <x:v>Source wholesale and buying prices retained</x:v>
      </x:c>
      <x:c r="X1710" s="139" t="str">
        <x:v>Ready</x:v>
      </x:c>
      <x:c r="Y1710" s="144" t="b">
        <x:v>1</x:v>
      </x:c>
      <x:c r="Z1710" s="139" t="str">
        <x:v>WS RATES.pdf</x:v>
      </x:c>
      <x:c r="AA1710" s="139" t="n">
        <x:v>48</x:v>
      </x:c>
      <x:c r="AB1710" s="139" t="n">
        <x:v>18</x:v>
      </x:c>
      <x:c r="AC1710" s="139" t="str">
        <x:v>LIFAFA 9/4 WHITE 25/S</x:v>
      </x:c>
      <x:c r="AD1710" s="145" t="n">
        <x:v>90</x:v>
      </x:c>
      <x:c r="AE1710" s="147" t="str">
        <x:v>Merged across PDFs — Exact/source-linked match</x:v>
      </x:c>
      <x:c r="AF1710" s="147" t="str">
        <x:v>Exact WS RATES.pdf name</x:v>
      </x:c>
      <x:c r="AG1710" s="147" t="str">
        <x:v>Exact WS RATES.pdf category</x:v>
      </x:c>
      <x:c r="AH1710" s="139" t="str">
        <x:v>WS-RATES:48:18</x:v>
      </x:c>
      <x:c r="AI1710" s="146"/>
      <x:c r="AJ1710" s="146"/>
      <x:c r="AK1710" s="146"/>
      <x:c r="AL1710" s="146"/>
      <x:c r="AM1710" s="146"/>
      <x:c r="AN1710" s="147" t="str"/>
    </x:row>
    <x:row r="1711">
      <x:c r="A1711" s="139" t="str">
        <x:v>RS-001710</x:v>
      </x:c>
      <x:c r="B1711" s="147" t="str">
        <x:v>GATTA KHATA LEDGER 68g NO 4</x:v>
      </x:c>
      <x:c r="C1711" s="139" t="str">
        <x:v>GATTA REGISTER</x:v>
      </x:c>
      <x:c r="D1711" s="139" t="str">
        <x:v>Both</x:v>
      </x:c>
      <x:c r="E1711" s="147" t="str">
        <x:v>From initial classified workbook</x:v>
      </x:c>
      <x:c r="F1711" s="139" t="str">
        <x:v>Piece</x:v>
      </x:c>
      <x:c r="G1711" s="139"/>
      <x:c r="H1711" s="139" t="str">
        <x:v>Not stated</x:v>
      </x:c>
      <x:c r="I1711" s="139" t="str">
        <x:v>PKR</x:v>
      </x:c>
      <x:c r="J1711" s="140" t="n">
        <x:v>360</x:v>
      </x:c>
      <x:c r="K1711" s="140" t="n">
        <x:v>140</x:v>
      </x:c>
      <x:c r="L1711" s="140" t="n">
        <x:v>360</x:v>
      </x:c>
      <x:c r="M1711" s="140" t="n">
        <x:v>140</x:v>
      </x:c>
      <x:c r="N1711" s="141" t="n">
        <x:f>L1711-M1711</x:f>
        <x:v>220</x:v>
      </x:c>
      <x:c r="O1711" s="142" t="n">
        <x:f>IF(L1711&gt;0,N1711/L1711,"")</x:f>
        <x:v>0.6111111111111112</x:v>
      </x:c>
      <x:c r="P1711" s="142" t="n">
        <x:f>IF(M1711&gt;0,N1711/M1711,"")</x:f>
        <x:v>1.5714285714285714</x:v>
      </x:c>
      <x:c r="Q1711" s="141" t="n">
        <x:f>ROUND(L1711*(1+'Assumptions'!$B$7)/'Assumptions'!$B$9,0)*'Assumptions'!$B$9</x:f>
        <x:v>395</x:v>
      </x:c>
      <x:c r="R1711" s="141" t="n">
        <x:f>Q1711-M1711</x:f>
        <x:v>255</x:v>
      </x:c>
      <x:c r="S1711" s="143" t="n">
        <x:f>'Assumptions'!$B$8</x:f>
        <x:v>12</x:v>
      </x:c>
      <x:c r="T1711" s="141" t="n">
        <x:f>N1711*S1711</x:f>
        <x:v>2640</x:v>
      </x:c>
      <x:c r="U1711" s="139" t="str">
        <x:v>Source Valid</x:v>
      </x:c>
      <x:c r="V1711" s="139" t="str">
        <x:v>High</x:v>
      </x:c>
      <x:c r="W1711" s="147" t="str">
        <x:v>Source wholesale and buying prices retained</x:v>
      </x:c>
      <x:c r="X1711" s="139" t="str">
        <x:v>Ready</x:v>
      </x:c>
      <x:c r="Y1711" s="144" t="b">
        <x:v>1</x:v>
      </x:c>
      <x:c r="Z1711" s="139" t="str">
        <x:v>WS RATES.pdf</x:v>
      </x:c>
      <x:c r="AA1711" s="139" t="n">
        <x:v>48</x:v>
      </x:c>
      <x:c r="AB1711" s="139" t="n">
        <x:v>19</x:v>
      </x:c>
      <x:c r="AC1711" s="139" t="str">
        <x:v>GATTA KHATA LEDGER 68g</x:v>
      </x:c>
      <x:c r="AD1711" s="145" t="n">
        <x:v>360</x:v>
      </x:c>
      <x:c r="AE1711" s="147" t="str">
        <x:v>Merged across PDFs — Truncated-name completion</x:v>
      </x:c>
      <x:c r="AF1711" s="147" t="str">
        <x:v>Completed/updated from WS RATES.pdf</x:v>
      </x:c>
      <x:c r="AG1711" s="147" t="str">
        <x:v>Exact WS RATES.pdf category</x:v>
      </x:c>
      <x:c r="AH1711" s="139" t="str">
        <x:v>WS-RATES:48:19</x:v>
      </x:c>
      <x:c r="AI1711" s="146"/>
      <x:c r="AJ1711" s="146"/>
      <x:c r="AK1711" s="146"/>
      <x:c r="AL1711" s="146"/>
      <x:c r="AM1711" s="146"/>
      <x:c r="AN1711" s="147" t="str"/>
    </x:row>
    <x:row r="1712">
      <x:c r="A1712" s="139" t="str">
        <x:v>RS-001711</x:v>
      </x:c>
      <x:c r="B1712" s="147" t="str">
        <x:v>LIFAFA 6/4 WHITE 25/S</x:v>
      </x:c>
      <x:c r="C1712" s="139" t="str">
        <x:v>LIFAFA</x:v>
      </x:c>
      <x:c r="D1712" s="139" t="str">
        <x:v>Both</x:v>
      </x:c>
      <x:c r="E1712" s="147" t="str">
        <x:v>From initial classified workbook</x:v>
      </x:c>
      <x:c r="F1712" s="139" t="str">
        <x:v>Piece</x:v>
      </x:c>
      <x:c r="G1712" s="139"/>
      <x:c r="H1712" s="139" t="str">
        <x:v>Not stated</x:v>
      </x:c>
      <x:c r="I1712" s="139" t="str">
        <x:v>PKR</x:v>
      </x:c>
      <x:c r="J1712" s="140" t="n">
        <x:v>70</x:v>
      </x:c>
      <x:c r="K1712" s="140" t="n">
        <x:v>62</x:v>
      </x:c>
      <x:c r="L1712" s="140" t="n">
        <x:v>70</x:v>
      </x:c>
      <x:c r="M1712" s="140" t="n">
        <x:v>62</x:v>
      </x:c>
      <x:c r="N1712" s="141" t="n">
        <x:f>L1712-M1712</x:f>
        <x:v>8</x:v>
      </x:c>
      <x:c r="O1712" s="142" t="n">
        <x:f>IF(L1712&gt;0,N1712/L1712,"")</x:f>
        <x:v>0.11428571428571428</x:v>
      </x:c>
      <x:c r="P1712" s="142" t="n">
        <x:f>IF(M1712&gt;0,N1712/M1712,"")</x:f>
        <x:v>0.12903225806451613</x:v>
      </x:c>
      <x:c r="Q1712" s="141" t="n">
        <x:f>ROUND(L1712*(1+'Assumptions'!$B$7)/'Assumptions'!$B$9,0)*'Assumptions'!$B$9</x:f>
        <x:v>75</x:v>
      </x:c>
      <x:c r="R1712" s="141" t="n">
        <x:f>Q1712-M1712</x:f>
        <x:v>13</x:v>
      </x:c>
      <x:c r="S1712" s="143" t="n">
        <x:f>'Assumptions'!$B$8</x:f>
        <x:v>12</x:v>
      </x:c>
      <x:c r="T1712" s="141" t="n">
        <x:f>N1712*S1712</x:f>
        <x:v>96</x:v>
      </x:c>
      <x:c r="U1712" s="139" t="str">
        <x:v>Source Valid</x:v>
      </x:c>
      <x:c r="V1712" s="139" t="str">
        <x:v>High</x:v>
      </x:c>
      <x:c r="W1712" s="147" t="str">
        <x:v>Source wholesale and buying prices retained</x:v>
      </x:c>
      <x:c r="X1712" s="139" t="str">
        <x:v>Ready</x:v>
      </x:c>
      <x:c r="Y1712" s="144" t="b">
        <x:v>1</x:v>
      </x:c>
      <x:c r="Z1712" s="139" t="str">
        <x:v>WS RATES.pdf</x:v>
      </x:c>
      <x:c r="AA1712" s="139" t="n">
        <x:v>48</x:v>
      </x:c>
      <x:c r="AB1712" s="139" t="n">
        <x:v>20</x:v>
      </x:c>
      <x:c r="AC1712" s="139" t="str">
        <x:v>LIFAFA 6/4 WHITE 25/S</x:v>
      </x:c>
      <x:c r="AD1712" s="145" t="n">
        <x:v>70</x:v>
      </x:c>
      <x:c r="AE1712" s="147" t="str">
        <x:v>Merged across PDFs — Exact/source-linked match</x:v>
      </x:c>
      <x:c r="AF1712" s="147" t="str">
        <x:v>Exact WS RATES.pdf name</x:v>
      </x:c>
      <x:c r="AG1712" s="147" t="str">
        <x:v>Exact WS RATES.pdf category</x:v>
      </x:c>
      <x:c r="AH1712" s="139" t="str">
        <x:v>WS-RATES:48:20</x:v>
      </x:c>
      <x:c r="AI1712" s="146"/>
      <x:c r="AJ1712" s="146"/>
      <x:c r="AK1712" s="146"/>
      <x:c r="AL1712" s="146"/>
      <x:c r="AM1712" s="146"/>
      <x:c r="AN1712" s="147" t="str"/>
    </x:row>
    <x:row r="1713">
      <x:c r="A1713" s="139" t="str">
        <x:v>RS-001712</x:v>
      </x:c>
      <x:c r="B1713" s="147" t="str">
        <x:v>GATTA KHATA LEDGER 68g NO 3</x:v>
      </x:c>
      <x:c r="C1713" s="139" t="str">
        <x:v>GATTA REGISTER</x:v>
      </x:c>
      <x:c r="D1713" s="139" t="str">
        <x:v>Both</x:v>
      </x:c>
      <x:c r="E1713" s="147" t="str">
        <x:v>From initial classified workbook</x:v>
      </x:c>
      <x:c r="F1713" s="139" t="str">
        <x:v>Piece</x:v>
      </x:c>
      <x:c r="G1713" s="139"/>
      <x:c r="H1713" s="139" t="str">
        <x:v>Not stated</x:v>
      </x:c>
      <x:c r="I1713" s="139" t="str">
        <x:v>PKR</x:v>
      </x:c>
      <x:c r="J1713" s="140" t="n">
        <x:v>270</x:v>
      </x:c>
      <x:c r="K1713" s="140" t="n">
        <x:v>230</x:v>
      </x:c>
      <x:c r="L1713" s="140" t="n">
        <x:v>270</x:v>
      </x:c>
      <x:c r="M1713" s="140" t="n">
        <x:v>230</x:v>
      </x:c>
      <x:c r="N1713" s="141" t="n">
        <x:f>L1713-M1713</x:f>
        <x:v>40</x:v>
      </x:c>
      <x:c r="O1713" s="142" t="n">
        <x:f>IF(L1713&gt;0,N1713/L1713,"")</x:f>
        <x:v>0.14814814814814814</x:v>
      </x:c>
      <x:c r="P1713" s="142" t="n">
        <x:f>IF(M1713&gt;0,N1713/M1713,"")</x:f>
        <x:v>0.17391304347826086</x:v>
      </x:c>
      <x:c r="Q1713" s="141" t="n">
        <x:f>ROUND(L1713*(1+'Assumptions'!$B$7)/'Assumptions'!$B$9,0)*'Assumptions'!$B$9</x:f>
        <x:v>295</x:v>
      </x:c>
      <x:c r="R1713" s="141" t="n">
        <x:f>Q1713-M1713</x:f>
        <x:v>65</x:v>
      </x:c>
      <x:c r="S1713" s="143" t="n">
        <x:f>'Assumptions'!$B$8</x:f>
        <x:v>12</x:v>
      </x:c>
      <x:c r="T1713" s="141" t="n">
        <x:f>N1713*S1713</x:f>
        <x:v>480</x:v>
      </x:c>
      <x:c r="U1713" s="139" t="str">
        <x:v>Source Valid</x:v>
      </x:c>
      <x:c r="V1713" s="139" t="str">
        <x:v>High</x:v>
      </x:c>
      <x:c r="W1713" s="147" t="str">
        <x:v>Source wholesale and buying prices retained</x:v>
      </x:c>
      <x:c r="X1713" s="139" t="str">
        <x:v>Ready</x:v>
      </x:c>
      <x:c r="Y1713" s="144" t="b">
        <x:v>1</x:v>
      </x:c>
      <x:c r="Z1713" s="139" t="str">
        <x:v>WS RATES.pdf</x:v>
      </x:c>
      <x:c r="AA1713" s="139" t="n">
        <x:v>48</x:v>
      </x:c>
      <x:c r="AB1713" s="139" t="n">
        <x:v>21</x:v>
      </x:c>
      <x:c r="AC1713" s="139" t="str">
        <x:v>GATTA KHATA LEDGER 68g</x:v>
      </x:c>
      <x:c r="AD1713" s="145" t="n">
        <x:v>270</x:v>
      </x:c>
      <x:c r="AE1713" s="147" t="str">
        <x:v>Merged across PDFs — Truncated-name completion</x:v>
      </x:c>
      <x:c r="AF1713" s="147" t="str">
        <x:v>Completed/updated from WS RATES.pdf</x:v>
      </x:c>
      <x:c r="AG1713" s="147" t="str">
        <x:v>Exact WS RATES.pdf category</x:v>
      </x:c>
      <x:c r="AH1713" s="139" t="str">
        <x:v>WS-RATES:48:21</x:v>
      </x:c>
      <x:c r="AI1713" s="146"/>
      <x:c r="AJ1713" s="146"/>
      <x:c r="AK1713" s="146"/>
      <x:c r="AL1713" s="146"/>
      <x:c r="AM1713" s="146"/>
      <x:c r="AN1713" s="147" t="str"/>
    </x:row>
    <x:row r="1714">
      <x:c r="A1714" s="139" t="str">
        <x:v>RS-001713</x:v>
      </x:c>
      <x:c r="B1714" s="147" t="str">
        <x:v>GATTA KHATA LEDGER KRS 6</x:v>
      </x:c>
      <x:c r="C1714" s="139" t="str">
        <x:v>GATTA REGISTER</x:v>
      </x:c>
      <x:c r="D1714" s="139" t="str">
        <x:v>Both</x:v>
      </x:c>
      <x:c r="E1714" s="147" t="str">
        <x:v>From initial classified workbook</x:v>
      </x:c>
      <x:c r="F1714" s="139" t="str">
        <x:v>Piece</x:v>
      </x:c>
      <x:c r="G1714" s="139"/>
      <x:c r="H1714" s="139" t="str">
        <x:v>Not stated</x:v>
      </x:c>
      <x:c r="I1714" s="139" t="str">
        <x:v>PKR</x:v>
      </x:c>
      <x:c r="J1714" s="140" t="n">
        <x:v>1000</x:v>
      </x:c>
      <x:c r="K1714" s="140" t="n">
        <x:v>840</x:v>
      </x:c>
      <x:c r="L1714" s="140" t="n">
        <x:v>1000</x:v>
      </x:c>
      <x:c r="M1714" s="140" t="n">
        <x:v>840</x:v>
      </x:c>
      <x:c r="N1714" s="141" t="n">
        <x:f>L1714-M1714</x:f>
        <x:v>160</x:v>
      </x:c>
      <x:c r="O1714" s="142" t="n">
        <x:f>IF(L1714&gt;0,N1714/L1714,"")</x:f>
        <x:v>0.16</x:v>
      </x:c>
      <x:c r="P1714" s="142" t="n">
        <x:f>IF(M1714&gt;0,N1714/M1714,"")</x:f>
        <x:v>0.19047619047619047</x:v>
      </x:c>
      <x:c r="Q1714" s="141" t="n">
        <x:f>ROUND(L1714*(1+'Assumptions'!$B$7)/'Assumptions'!$B$9,0)*'Assumptions'!$B$9</x:f>
        <x:v>1100</x:v>
      </x:c>
      <x:c r="R1714" s="141" t="n">
        <x:f>Q1714-M1714</x:f>
        <x:v>260</x:v>
      </x:c>
      <x:c r="S1714" s="143" t="n">
        <x:f>'Assumptions'!$B$8</x:f>
        <x:v>12</x:v>
      </x:c>
      <x:c r="T1714" s="141" t="n">
        <x:f>N1714*S1714</x:f>
        <x:v>1920</x:v>
      </x:c>
      <x:c r="U1714" s="139" t="str">
        <x:v>Source Valid</x:v>
      </x:c>
      <x:c r="V1714" s="139" t="str">
        <x:v>High</x:v>
      </x:c>
      <x:c r="W1714" s="147" t="str">
        <x:v>Source wholesale and buying prices retained</x:v>
      </x:c>
      <x:c r="X1714" s="139" t="str">
        <x:v>Ready</x:v>
      </x:c>
      <x:c r="Y1714" s="144" t="b">
        <x:v>1</x:v>
      </x:c>
      <x:c r="Z1714" s="139" t="str">
        <x:v>WS RATES.pdf</x:v>
      </x:c>
      <x:c r="AA1714" s="139" t="n">
        <x:v>48</x:v>
      </x:c>
      <x:c r="AB1714" s="139" t="n">
        <x:v>22</x:v>
      </x:c>
      <x:c r="AC1714" s="139" t="str">
        <x:v>GATTA KHATA LEDGER KRS</x:v>
      </x:c>
      <x:c r="AD1714" s="145" t="n">
        <x:v>1000</x:v>
      </x:c>
      <x:c r="AE1714" s="147" t="str">
        <x:v>Merged across PDFs — Truncated-name completion</x:v>
      </x:c>
      <x:c r="AF1714" s="147" t="str">
        <x:v>Completed/updated from WS RATES.pdf</x:v>
      </x:c>
      <x:c r="AG1714" s="147" t="str">
        <x:v>Exact WS RATES.pdf category</x:v>
      </x:c>
      <x:c r="AH1714" s="139" t="str">
        <x:v>WS-RATES:48:22</x:v>
      </x:c>
      <x:c r="AI1714" s="146"/>
      <x:c r="AJ1714" s="146"/>
      <x:c r="AK1714" s="146"/>
      <x:c r="AL1714" s="146"/>
      <x:c r="AM1714" s="146"/>
      <x:c r="AN1714" s="147" t="str"/>
    </x:row>
    <x:row r="1715">
      <x:c r="A1715" s="139" t="str">
        <x:v>RS-001714</x:v>
      </x:c>
      <x:c r="B1715" s="147" t="str">
        <x:v>NIKKAH PEN SINGLE</x:v>
      </x:c>
      <x:c r="C1715" s="139" t="str">
        <x:v>CHINA</x:v>
      </x:c>
      <x:c r="D1715" s="139" t="str">
        <x:v>Both</x:v>
      </x:c>
      <x:c r="E1715" s="147" t="str">
        <x:v>From initial classified workbook</x:v>
      </x:c>
      <x:c r="F1715" s="139" t="str">
        <x:v>Piece</x:v>
      </x:c>
      <x:c r="G1715" s="139"/>
      <x:c r="H1715" s="139" t="str">
        <x:v>Not stated</x:v>
      </x:c>
      <x:c r="I1715" s="139" t="str">
        <x:v>PKR</x:v>
      </x:c>
      <x:c r="J1715" s="140" t="n">
        <x:v>200</x:v>
      </x:c>
      <x:c r="K1715" s="140" t="n">
        <x:v>180</x:v>
      </x:c>
      <x:c r="L1715" s="140" t="n">
        <x:v>200</x:v>
      </x:c>
      <x:c r="M1715" s="140" t="n">
        <x:v>180</x:v>
      </x:c>
      <x:c r="N1715" s="141" t="n">
        <x:f>L1715-M1715</x:f>
        <x:v>20</x:v>
      </x:c>
      <x:c r="O1715" s="142" t="n">
        <x:f>IF(L1715&gt;0,N1715/L1715,"")</x:f>
        <x:v>0.1</x:v>
      </x:c>
      <x:c r="P1715" s="142" t="n">
        <x:f>IF(M1715&gt;0,N1715/M1715,"")</x:f>
        <x:v>0.1111111111111111</x:v>
      </x:c>
      <x:c r="Q1715" s="141" t="n">
        <x:f>ROUND(L1715*(1+'Assumptions'!$B$7)/'Assumptions'!$B$9,0)*'Assumptions'!$B$9</x:f>
        <x:v>220</x:v>
      </x:c>
      <x:c r="R1715" s="141" t="n">
        <x:f>Q1715-M1715</x:f>
        <x:v>40</x:v>
      </x:c>
      <x:c r="S1715" s="143" t="n">
        <x:f>'Assumptions'!$B$8</x:f>
        <x:v>12</x:v>
      </x:c>
      <x:c r="T1715" s="141" t="n">
        <x:f>N1715*S1715</x:f>
        <x:v>240</x:v>
      </x:c>
      <x:c r="U1715" s="139" t="str">
        <x:v>Source Valid</x:v>
      </x:c>
      <x:c r="V1715" s="139" t="str">
        <x:v>High</x:v>
      </x:c>
      <x:c r="W1715" s="147" t="str">
        <x:v>Source wholesale and buying prices retained</x:v>
      </x:c>
      <x:c r="X1715" s="139" t="str">
        <x:v>Ready</x:v>
      </x:c>
      <x:c r="Y1715" s="144" t="b">
        <x:v>1</x:v>
      </x:c>
      <x:c r="Z1715" s="139" t="str">
        <x:v>WS RATES.pdf</x:v>
      </x:c>
      <x:c r="AA1715" s="139" t="n">
        <x:v>48</x:v>
      </x:c>
      <x:c r="AB1715" s="139" t="n">
        <x:v>23</x:v>
      </x:c>
      <x:c r="AC1715" s="139" t="str">
        <x:v>NIKKAH PEN SINGLE</x:v>
      </x:c>
      <x:c r="AD1715" s="145" t="n">
        <x:v>200</x:v>
      </x:c>
      <x:c r="AE1715" s="147" t="str">
        <x:v>Merged across PDFs — Exact/source-linked match</x:v>
      </x:c>
      <x:c r="AF1715" s="147" t="str">
        <x:v>Exact WS RATES.pdf name</x:v>
      </x:c>
      <x:c r="AG1715" s="147" t="str">
        <x:v>Exact WS RATES.pdf category</x:v>
      </x:c>
      <x:c r="AH1715" s="139" t="str">
        <x:v>WS-RATES:48:23</x:v>
      </x:c>
      <x:c r="AI1715" s="146"/>
      <x:c r="AJ1715" s="146"/>
      <x:c r="AK1715" s="146"/>
      <x:c r="AL1715" s="146"/>
      <x:c r="AM1715" s="146"/>
      <x:c r="AN1715" s="147" t="str"/>
    </x:row>
    <x:row r="1716">
      <x:c r="A1716" s="139" t="str">
        <x:v>RS-001715</x:v>
      </x:c>
      <x:c r="B1716" s="147" t="str">
        <x:v>GATTA KHATA LEDGER KRS 5</x:v>
      </x:c>
      <x:c r="C1716" s="139" t="str">
        <x:v>GATTA REGISTER</x:v>
      </x:c>
      <x:c r="D1716" s="139" t="str">
        <x:v>Both</x:v>
      </x:c>
      <x:c r="E1716" s="147" t="str">
        <x:v>From initial classified workbook</x:v>
      </x:c>
      <x:c r="F1716" s="139" t="str">
        <x:v>Piece</x:v>
      </x:c>
      <x:c r="G1716" s="139"/>
      <x:c r="H1716" s="139" t="str">
        <x:v>Not stated</x:v>
      </x:c>
      <x:c r="I1716" s="139" t="str">
        <x:v>PKR</x:v>
      </x:c>
      <x:c r="J1716" s="140" t="n">
        <x:v>850</x:v>
      </x:c>
      <x:c r="K1716" s="140" t="n">
        <x:v>810</x:v>
      </x:c>
      <x:c r="L1716" s="140" t="n">
        <x:v>850</x:v>
      </x:c>
      <x:c r="M1716" s="140" t="n">
        <x:v>810</x:v>
      </x:c>
      <x:c r="N1716" s="141" t="n">
        <x:f>L1716-M1716</x:f>
        <x:v>40</x:v>
      </x:c>
      <x:c r="O1716" s="142" t="n">
        <x:f>IF(L1716&gt;0,N1716/L1716,"")</x:f>
        <x:v>0.047058823529411764</x:v>
      </x:c>
      <x:c r="P1716" s="142" t="n">
        <x:f>IF(M1716&gt;0,N1716/M1716,"")</x:f>
        <x:v>0.04938271604938271</x:v>
      </x:c>
      <x:c r="Q1716" s="141" t="n">
        <x:f>ROUND(L1716*(1+'Assumptions'!$B$7)/'Assumptions'!$B$9,0)*'Assumptions'!$B$9</x:f>
        <x:v>935</x:v>
      </x:c>
      <x:c r="R1716" s="141" t="n">
        <x:f>Q1716-M1716</x:f>
        <x:v>125</x:v>
      </x:c>
      <x:c r="S1716" s="143" t="n">
        <x:f>'Assumptions'!$B$8</x:f>
        <x:v>12</x:v>
      </x:c>
      <x:c r="T1716" s="141" t="n">
        <x:f>N1716*S1716</x:f>
        <x:v>480</x:v>
      </x:c>
      <x:c r="U1716" s="139" t="str">
        <x:v>Source Valid</x:v>
      </x:c>
      <x:c r="V1716" s="139" t="str">
        <x:v>High</x:v>
      </x:c>
      <x:c r="W1716" s="147" t="str">
        <x:v>Source wholesale and buying prices retained</x:v>
      </x:c>
      <x:c r="X1716" s="139" t="str">
        <x:v>Ready</x:v>
      </x:c>
      <x:c r="Y1716" s="144" t="b">
        <x:v>1</x:v>
      </x:c>
      <x:c r="Z1716" s="139" t="str">
        <x:v>WS RATES.pdf</x:v>
      </x:c>
      <x:c r="AA1716" s="139" t="n">
        <x:v>48</x:v>
      </x:c>
      <x:c r="AB1716" s="139" t="n">
        <x:v>24</x:v>
      </x:c>
      <x:c r="AC1716" s="139" t="str">
        <x:v>GATTA KHATA LEDGER KRS</x:v>
      </x:c>
      <x:c r="AD1716" s="145" t="n">
        <x:v>850</x:v>
      </x:c>
      <x:c r="AE1716" s="147" t="str">
        <x:v>Merged across PDFs — Truncated-name completion</x:v>
      </x:c>
      <x:c r="AF1716" s="147" t="str">
        <x:v>Completed/updated from WS RATES.pdf</x:v>
      </x:c>
      <x:c r="AG1716" s="147" t="str">
        <x:v>Exact WS RATES.pdf category</x:v>
      </x:c>
      <x:c r="AH1716" s="139" t="str">
        <x:v>WS-RATES:48:24</x:v>
      </x:c>
      <x:c r="AI1716" s="146"/>
      <x:c r="AJ1716" s="146"/>
      <x:c r="AK1716" s="146"/>
      <x:c r="AL1716" s="146"/>
      <x:c r="AM1716" s="146"/>
      <x:c r="AN1716" s="147" t="str"/>
    </x:row>
    <x:row r="1717">
      <x:c r="A1717" s="139" t="str">
        <x:v>RS-001716</x:v>
      </x:c>
      <x:c r="B1717" s="147" t="str">
        <x:v>SAFETY PIN DL2302 (500PCS)</x:v>
      </x:c>
      <x:c r="C1717" s="139" t="str">
        <x:v>CHINA</x:v>
      </x:c>
      <x:c r="D1717" s="139" t="str">
        <x:v>Wholesale/Bulk</x:v>
      </x:c>
      <x:c r="E1717" s="147" t="str">
        <x:v>From initial classified workbook</x:v>
      </x:c>
      <x:c r="F1717" s="139" t="str">
        <x:v>Pack</x:v>
      </x:c>
      <x:c r="G1717" s="139" t="n">
        <x:v>500</x:v>
      </x:c>
      <x:c r="H1717" s="139" t="str">
        <x:v>Parsed from product name</x:v>
      </x:c>
      <x:c r="I1717" s="139" t="str">
        <x:v>PKR</x:v>
      </x:c>
      <x:c r="J1717" s="140" t="n">
        <x:v>350</x:v>
      </x:c>
      <x:c r="K1717" s="140" t="n">
        <x:v>325</x:v>
      </x:c>
      <x:c r="L1717" s="140" t="n">
        <x:v>350</x:v>
      </x:c>
      <x:c r="M1717" s="140" t="n">
        <x:v>325</x:v>
      </x:c>
      <x:c r="N1717" s="141" t="n">
        <x:f>L1717-M1717</x:f>
        <x:v>25</x:v>
      </x:c>
      <x:c r="O1717" s="142" t="n">
        <x:f>IF(L1717&gt;0,N1717/L1717,"")</x:f>
        <x:v>0.07142857142857142</x:v>
      </x:c>
      <x:c r="P1717" s="142" t="n">
        <x:f>IF(M1717&gt;0,N1717/M1717,"")</x:f>
        <x:v>0.07692307692307693</x:v>
      </x:c>
      <x:c r="Q1717" s="141" t="n">
        <x:f>ROUND(L1717*(1+'Assumptions'!$B$7)/'Assumptions'!$B$9,0)*'Assumptions'!$B$9</x:f>
        <x:v>385</x:v>
      </x:c>
      <x:c r="R1717" s="141" t="n">
        <x:f>Q1717-M1717</x:f>
        <x:v>60</x:v>
      </x:c>
      <x:c r="S1717" s="143" t="n">
        <x:f>'Assumptions'!$B$8</x:f>
        <x:v>12</x:v>
      </x:c>
      <x:c r="T1717" s="141" t="n">
        <x:f>N1717*S1717</x:f>
        <x:v>300</x:v>
      </x:c>
      <x:c r="U1717" s="139" t="str">
        <x:v>Source Valid</x:v>
      </x:c>
      <x:c r="V1717" s="139" t="str">
        <x:v>High</x:v>
      </x:c>
      <x:c r="W1717" s="147" t="str">
        <x:v>Source wholesale and buying prices retained</x:v>
      </x:c>
      <x:c r="X1717" s="139" t="str">
        <x:v>Ready</x:v>
      </x:c>
      <x:c r="Y1717" s="144" t="b">
        <x:v>1</x:v>
      </x:c>
      <x:c r="Z1717" s="139" t="str">
        <x:v>WS RATES.pdf</x:v>
      </x:c>
      <x:c r="AA1717" s="139" t="n">
        <x:v>48</x:v>
      </x:c>
      <x:c r="AB1717" s="139" t="n">
        <x:v>25</x:v>
      </x:c>
      <x:c r="AC1717" s="139" t="str">
        <x:v>SAFETY PIN DL2302 (500PCS</x:v>
      </x:c>
      <x:c r="AD1717" s="145" t="n">
        <x:v>350</x:v>
      </x:c>
      <x:c r="AE1717" s="147" t="str">
        <x:v>Merged across PDFs — Exact/source-linked match</x:v>
      </x:c>
      <x:c r="AF1717" s="147" t="str">
        <x:v>Completed/updated from WS RATES.pdf</x:v>
      </x:c>
      <x:c r="AG1717" s="147" t="str">
        <x:v>Exact WS RATES.pdf category</x:v>
      </x:c>
      <x:c r="AH1717" s="139" t="str">
        <x:v>WS-RATES:48:25</x:v>
      </x:c>
      <x:c r="AI1717" s="146"/>
      <x:c r="AJ1717" s="146"/>
      <x:c r="AK1717" s="146"/>
      <x:c r="AL1717" s="146"/>
      <x:c r="AM1717" s="146"/>
      <x:c r="AN1717" s="147" t="str"/>
    </x:row>
    <x:row r="1718">
      <x:c r="A1718" s="139" t="str">
        <x:v>RS-001717</x:v>
      </x:c>
      <x:c r="B1718" s="147" t="str">
        <x:v>DRUM JELLY SLIME</x:v>
      </x:c>
      <x:c r="C1718" s="139" t="str">
        <x:v>CHINA</x:v>
      </x:c>
      <x:c r="D1718" s="139" t="str">
        <x:v>Both</x:v>
      </x:c>
      <x:c r="E1718" s="147" t="str">
        <x:v>From initial classified workbook</x:v>
      </x:c>
      <x:c r="F1718" s="139" t="str">
        <x:v>Piece</x:v>
      </x:c>
      <x:c r="G1718" s="139"/>
      <x:c r="H1718" s="139" t="str">
        <x:v>Not stated</x:v>
      </x:c>
      <x:c r="I1718" s="139" t="str">
        <x:v>PKR</x:v>
      </x:c>
      <x:c r="J1718" s="140" t="n">
        <x:v>450</x:v>
      </x:c>
      <x:c r="K1718" s="140" t="n">
        <x:v>350</x:v>
      </x:c>
      <x:c r="L1718" s="140" t="n">
        <x:v>450</x:v>
      </x:c>
      <x:c r="M1718" s="140" t="n">
        <x:v>350</x:v>
      </x:c>
      <x:c r="N1718" s="141" t="n">
        <x:f>L1718-M1718</x:f>
        <x:v>100</x:v>
      </x:c>
      <x:c r="O1718" s="142" t="n">
        <x:f>IF(L1718&gt;0,N1718/L1718,"")</x:f>
        <x:v>0.2222222222222222</x:v>
      </x:c>
      <x:c r="P1718" s="142" t="n">
        <x:f>IF(M1718&gt;0,N1718/M1718,"")</x:f>
        <x:v>0.2857142857142857</x:v>
      </x:c>
      <x:c r="Q1718" s="141" t="n">
        <x:f>ROUND(L1718*(1+'Assumptions'!$B$7)/'Assumptions'!$B$9,0)*'Assumptions'!$B$9</x:f>
        <x:v>495</x:v>
      </x:c>
      <x:c r="R1718" s="141" t="n">
        <x:f>Q1718-M1718</x:f>
        <x:v>145</x:v>
      </x:c>
      <x:c r="S1718" s="143" t="n">
        <x:f>'Assumptions'!$B$8</x:f>
        <x:v>12</x:v>
      </x:c>
      <x:c r="T1718" s="141" t="n">
        <x:f>N1718*S1718</x:f>
        <x:v>1200</x:v>
      </x:c>
      <x:c r="U1718" s="139" t="str">
        <x:v>Source Valid</x:v>
      </x:c>
      <x:c r="V1718" s="139" t="str">
        <x:v>High</x:v>
      </x:c>
      <x:c r="W1718" s="147" t="str">
        <x:v>Source wholesale and buying prices retained</x:v>
      </x:c>
      <x:c r="X1718" s="139" t="str">
        <x:v>Ready</x:v>
      </x:c>
      <x:c r="Y1718" s="144" t="b">
        <x:v>1</x:v>
      </x:c>
      <x:c r="Z1718" s="139" t="str">
        <x:v>WS RATES.pdf</x:v>
      </x:c>
      <x:c r="AA1718" s="139" t="n">
        <x:v>48</x:v>
      </x:c>
      <x:c r="AB1718" s="139" t="n">
        <x:v>26</x:v>
      </x:c>
      <x:c r="AC1718" s="139" t="str">
        <x:v>DRUM JELLY SLIME</x:v>
      </x:c>
      <x:c r="AD1718" s="145" t="n">
        <x:v>450</x:v>
      </x:c>
      <x:c r="AE1718" s="147" t="str">
        <x:v>Merged across PDFs — Exact/source-linked match</x:v>
      </x:c>
      <x:c r="AF1718" s="147" t="str">
        <x:v>Exact WS RATES.pdf name</x:v>
      </x:c>
      <x:c r="AG1718" s="147" t="str">
        <x:v>Exact WS RATES.pdf category</x:v>
      </x:c>
      <x:c r="AH1718" s="139" t="str">
        <x:v>WS-RATES:48:26</x:v>
      </x:c>
      <x:c r="AI1718" s="146"/>
      <x:c r="AJ1718" s="146"/>
      <x:c r="AK1718" s="146"/>
      <x:c r="AL1718" s="146"/>
      <x:c r="AM1718" s="146"/>
      <x:c r="AN1718" s="147" t="str"/>
    </x:row>
    <x:row r="1719">
      <x:c r="A1719" s="139" t="str">
        <x:v>RS-001718</x:v>
      </x:c>
      <x:c r="B1719" s="147" t="str">
        <x:v>SAFETY PIN DL2303 (300PCS)</x:v>
      </x:c>
      <x:c r="C1719" s="139" t="str">
        <x:v>CHINA</x:v>
      </x:c>
      <x:c r="D1719" s="139" t="str">
        <x:v>Wholesale/Bulk</x:v>
      </x:c>
      <x:c r="E1719" s="147" t="str">
        <x:v>From initial classified workbook</x:v>
      </x:c>
      <x:c r="F1719" s="139" t="str">
        <x:v>Pack</x:v>
      </x:c>
      <x:c r="G1719" s="139" t="n">
        <x:v>300</x:v>
      </x:c>
      <x:c r="H1719" s="139" t="str">
        <x:v>Parsed from product name</x:v>
      </x:c>
      <x:c r="I1719" s="139" t="str">
        <x:v>PKR</x:v>
      </x:c>
      <x:c r="J1719" s="140" t="n">
        <x:v>300</x:v>
      </x:c>
      <x:c r="K1719" s="140" t="n">
        <x:v>275</x:v>
      </x:c>
      <x:c r="L1719" s="140" t="n">
        <x:v>300</x:v>
      </x:c>
      <x:c r="M1719" s="140" t="n">
        <x:v>275</x:v>
      </x:c>
      <x:c r="N1719" s="141" t="n">
        <x:f>L1719-M1719</x:f>
        <x:v>25</x:v>
      </x:c>
      <x:c r="O1719" s="142" t="n">
        <x:f>IF(L1719&gt;0,N1719/L1719,"")</x:f>
        <x:v>0.08333333333333333</x:v>
      </x:c>
      <x:c r="P1719" s="142" t="n">
        <x:f>IF(M1719&gt;0,N1719/M1719,"")</x:f>
        <x:v>0.09090909090909091</x:v>
      </x:c>
      <x:c r="Q1719" s="141" t="n">
        <x:f>ROUND(L1719*(1+'Assumptions'!$B$7)/'Assumptions'!$B$9,0)*'Assumptions'!$B$9</x:f>
        <x:v>330</x:v>
      </x:c>
      <x:c r="R1719" s="141" t="n">
        <x:f>Q1719-M1719</x:f>
        <x:v>55</x:v>
      </x:c>
      <x:c r="S1719" s="143" t="n">
        <x:f>'Assumptions'!$B$8</x:f>
        <x:v>12</x:v>
      </x:c>
      <x:c r="T1719" s="141" t="n">
        <x:f>N1719*S1719</x:f>
        <x:v>300</x:v>
      </x:c>
      <x:c r="U1719" s="139" t="str">
        <x:v>Source Valid</x:v>
      </x:c>
      <x:c r="V1719" s="139" t="str">
        <x:v>High</x:v>
      </x:c>
      <x:c r="W1719" s="147" t="str">
        <x:v>Source wholesale and buying prices retained</x:v>
      </x:c>
      <x:c r="X1719" s="139" t="str">
        <x:v>Ready</x:v>
      </x:c>
      <x:c r="Y1719" s="144" t="b">
        <x:v>1</x:v>
      </x:c>
      <x:c r="Z1719" s="139" t="str">
        <x:v>WS RATES.pdf</x:v>
      </x:c>
      <x:c r="AA1719" s="139" t="n">
        <x:v>48</x:v>
      </x:c>
      <x:c r="AB1719" s="139" t="n">
        <x:v>27</x:v>
      </x:c>
      <x:c r="AC1719" s="139" t="str">
        <x:v>SAFETY PIN DL2303 (300PCS</x:v>
      </x:c>
      <x:c r="AD1719" s="145" t="n">
        <x:v>300</x:v>
      </x:c>
      <x:c r="AE1719" s="147" t="str">
        <x:v>Merged across PDFs — Exact/source-linked match</x:v>
      </x:c>
      <x:c r="AF1719" s="147" t="str">
        <x:v>Completed/updated from WS RATES.pdf</x:v>
      </x:c>
      <x:c r="AG1719" s="147" t="str">
        <x:v>Exact WS RATES.pdf category</x:v>
      </x:c>
      <x:c r="AH1719" s="139" t="str">
        <x:v>WS-RATES:48:27</x:v>
      </x:c>
      <x:c r="AI1719" s="146"/>
      <x:c r="AJ1719" s="146"/>
      <x:c r="AK1719" s="146"/>
      <x:c r="AL1719" s="146"/>
      <x:c r="AM1719" s="146"/>
      <x:c r="AN1719" s="147" t="str"/>
    </x:row>
    <x:row r="1720">
      <x:c r="A1720" s="139" t="str">
        <x:v>RS-001719</x:v>
      </x:c>
      <x:c r="B1720" s="147" t="str">
        <x:v>GATTA KHATA LEDGER KRS 4</x:v>
      </x:c>
      <x:c r="C1720" s="139" t="str">
        <x:v>GATTA REGISTER</x:v>
      </x:c>
      <x:c r="D1720" s="139" t="str">
        <x:v>Both</x:v>
      </x:c>
      <x:c r="E1720" s="147" t="str">
        <x:v>From initial classified workbook</x:v>
      </x:c>
      <x:c r="F1720" s="139" t="str">
        <x:v>Piece</x:v>
      </x:c>
      <x:c r="G1720" s="139"/>
      <x:c r="H1720" s="139" t="str">
        <x:v>Not stated</x:v>
      </x:c>
      <x:c r="I1720" s="139" t="str">
        <x:v>PKR</x:v>
      </x:c>
      <x:c r="J1720" s="140" t="n">
        <x:v>700</x:v>
      </x:c>
      <x:c r="K1720" s="140" t="n">
        <x:v>650</x:v>
      </x:c>
      <x:c r="L1720" s="140" t="n">
        <x:v>700</x:v>
      </x:c>
      <x:c r="M1720" s="140" t="n">
        <x:v>650</x:v>
      </x:c>
      <x:c r="N1720" s="141" t="n">
        <x:f>L1720-M1720</x:f>
        <x:v>50</x:v>
      </x:c>
      <x:c r="O1720" s="142" t="n">
        <x:f>IF(L1720&gt;0,N1720/L1720,"")</x:f>
        <x:v>0.07142857142857142</x:v>
      </x:c>
      <x:c r="P1720" s="142" t="n">
        <x:f>IF(M1720&gt;0,N1720/M1720,"")</x:f>
        <x:v>0.07692307692307693</x:v>
      </x:c>
      <x:c r="Q1720" s="141" t="n">
        <x:f>ROUND(L1720*(1+'Assumptions'!$B$7)/'Assumptions'!$B$9,0)*'Assumptions'!$B$9</x:f>
        <x:v>770</x:v>
      </x:c>
      <x:c r="R1720" s="141" t="n">
        <x:f>Q1720-M1720</x:f>
        <x:v>120</x:v>
      </x:c>
      <x:c r="S1720" s="143" t="n">
        <x:f>'Assumptions'!$B$8</x:f>
        <x:v>12</x:v>
      </x:c>
      <x:c r="T1720" s="141" t="n">
        <x:f>N1720*S1720</x:f>
        <x:v>600</x:v>
      </x:c>
      <x:c r="U1720" s="139" t="str">
        <x:v>Source Valid</x:v>
      </x:c>
      <x:c r="V1720" s="139" t="str">
        <x:v>High</x:v>
      </x:c>
      <x:c r="W1720" s="147" t="str">
        <x:v>Source wholesale and buying prices retained</x:v>
      </x:c>
      <x:c r="X1720" s="139" t="str">
        <x:v>Ready</x:v>
      </x:c>
      <x:c r="Y1720" s="144" t="b">
        <x:v>1</x:v>
      </x:c>
      <x:c r="Z1720" s="139" t="str">
        <x:v>WS RATES.pdf</x:v>
      </x:c>
      <x:c r="AA1720" s="139" t="n">
        <x:v>48</x:v>
      </x:c>
      <x:c r="AB1720" s="139" t="n">
        <x:v>28</x:v>
      </x:c>
      <x:c r="AC1720" s="139" t="str">
        <x:v>GATTA KHATA LEDGER KRS</x:v>
      </x:c>
      <x:c r="AD1720" s="145" t="n">
        <x:v>700</x:v>
      </x:c>
      <x:c r="AE1720" s="147" t="str">
        <x:v>Merged across PDFs — Truncated-name completion</x:v>
      </x:c>
      <x:c r="AF1720" s="147" t="str">
        <x:v>Completed/updated from WS RATES.pdf</x:v>
      </x:c>
      <x:c r="AG1720" s="147" t="str">
        <x:v>Exact WS RATES.pdf category</x:v>
      </x:c>
      <x:c r="AH1720" s="139" t="str">
        <x:v>WS-RATES:48:28</x:v>
      </x:c>
      <x:c r="AI1720" s="146"/>
      <x:c r="AJ1720" s="146"/>
      <x:c r="AK1720" s="146"/>
      <x:c r="AL1720" s="146"/>
      <x:c r="AM1720" s="146"/>
      <x:c r="AN1720" s="147" t="str"/>
    </x:row>
    <x:row r="1721">
      <x:c r="A1721" s="139" t="str">
        <x:v>RS-001720</x:v>
      </x:c>
      <x:c r="B1721" s="147" t="str">
        <x:v>CRYSTAL SLIME SMALL</x:v>
      </x:c>
      <x:c r="C1721" s="139" t="str">
        <x:v>CHINA</x:v>
      </x:c>
      <x:c r="D1721" s="139" t="str">
        <x:v>Both</x:v>
      </x:c>
      <x:c r="E1721" s="147" t="str">
        <x:v>From initial classified workbook</x:v>
      </x:c>
      <x:c r="F1721" s="139" t="str">
        <x:v>Piece</x:v>
      </x:c>
      <x:c r="G1721" s="139"/>
      <x:c r="H1721" s="139" t="str">
        <x:v>Not stated</x:v>
      </x:c>
      <x:c r="I1721" s="139" t="str">
        <x:v>PKR</x:v>
      </x:c>
      <x:c r="J1721" s="140" t="n">
        <x:v>31</x:v>
      </x:c>
      <x:c r="K1721" s="140" t="n">
        <x:v>25</x:v>
      </x:c>
      <x:c r="L1721" s="140" t="n">
        <x:v>31</x:v>
      </x:c>
      <x:c r="M1721" s="140" t="n">
        <x:v>25</x:v>
      </x:c>
      <x:c r="N1721" s="141" t="n">
        <x:f>L1721-M1721</x:f>
        <x:v>6</x:v>
      </x:c>
      <x:c r="O1721" s="142" t="n">
        <x:f>IF(L1721&gt;0,N1721/L1721,"")</x:f>
        <x:v>0.1935483870967742</x:v>
      </x:c>
      <x:c r="P1721" s="142" t="n">
        <x:f>IF(M1721&gt;0,N1721/M1721,"")</x:f>
        <x:v>0.24</x:v>
      </x:c>
      <x:c r="Q1721" s="141" t="n">
        <x:f>ROUND(L1721*(1+'Assumptions'!$B$7)/'Assumptions'!$B$9,0)*'Assumptions'!$B$9</x:f>
        <x:v>35</x:v>
      </x:c>
      <x:c r="R1721" s="141" t="n">
        <x:f>Q1721-M1721</x:f>
        <x:v>10</x:v>
      </x:c>
      <x:c r="S1721" s="143" t="n">
        <x:f>'Assumptions'!$B$8</x:f>
        <x:v>12</x:v>
      </x:c>
      <x:c r="T1721" s="141" t="n">
        <x:f>N1721*S1721</x:f>
        <x:v>72</x:v>
      </x:c>
      <x:c r="U1721" s="139" t="str">
        <x:v>Source Valid</x:v>
      </x:c>
      <x:c r="V1721" s="139" t="str">
        <x:v>High</x:v>
      </x:c>
      <x:c r="W1721" s="147" t="str">
        <x:v>Source wholesale and buying prices retained</x:v>
      </x:c>
      <x:c r="X1721" s="139" t="str">
        <x:v>Ready</x:v>
      </x:c>
      <x:c r="Y1721" s="144" t="b">
        <x:v>1</x:v>
      </x:c>
      <x:c r="Z1721" s="139" t="str">
        <x:v>WS RATES.pdf</x:v>
      </x:c>
      <x:c r="AA1721" s="139" t="n">
        <x:v>48</x:v>
      </x:c>
      <x:c r="AB1721" s="139" t="n">
        <x:v>29</x:v>
      </x:c>
      <x:c r="AC1721" s="139" t="str">
        <x:v>CRYSTAL SLIME SMALL</x:v>
      </x:c>
      <x:c r="AD1721" s="145" t="n">
        <x:v>31</x:v>
      </x:c>
      <x:c r="AE1721" s="147" t="str">
        <x:v>Merged across PDFs — Exact/source-linked match</x:v>
      </x:c>
      <x:c r="AF1721" s="147" t="str">
        <x:v>Exact WS RATES.pdf name</x:v>
      </x:c>
      <x:c r="AG1721" s="147" t="str">
        <x:v>Exact WS RATES.pdf category</x:v>
      </x:c>
      <x:c r="AH1721" s="139" t="str">
        <x:v>WS-RATES:48:29</x:v>
      </x:c>
      <x:c r="AI1721" s="146"/>
      <x:c r="AJ1721" s="146"/>
      <x:c r="AK1721" s="146"/>
      <x:c r="AL1721" s="146"/>
      <x:c r="AM1721" s="146"/>
      <x:c r="AN1721" s="147" t="str"/>
    </x:row>
    <x:row r="1722">
      <x:c r="A1722" s="139" t="str">
        <x:v>RS-001721</x:v>
      </x:c>
      <x:c r="B1722" s="147" t="str">
        <x:v>GATTA KHATA LEDGER KRS 3</x:v>
      </x:c>
      <x:c r="C1722" s="139" t="str">
        <x:v>GATTA REGISTER</x:v>
      </x:c>
      <x:c r="D1722" s="139" t="str">
        <x:v>Both</x:v>
      </x:c>
      <x:c r="E1722" s="147" t="str">
        <x:v>From initial classified workbook</x:v>
      </x:c>
      <x:c r="F1722" s="139" t="str">
        <x:v>Piece</x:v>
      </x:c>
      <x:c r="G1722" s="139"/>
      <x:c r="H1722" s="139" t="str">
        <x:v>Not stated</x:v>
      </x:c>
      <x:c r="I1722" s="139" t="str">
        <x:v>PKR</x:v>
      </x:c>
      <x:c r="J1722" s="140" t="n">
        <x:v>525</x:v>
      </x:c>
      <x:c r="K1722" s="140" t="n">
        <x:v>490</x:v>
      </x:c>
      <x:c r="L1722" s="140" t="n">
        <x:v>525</x:v>
      </x:c>
      <x:c r="M1722" s="140" t="n">
        <x:v>490</x:v>
      </x:c>
      <x:c r="N1722" s="141" t="n">
        <x:f>L1722-M1722</x:f>
        <x:v>35</x:v>
      </x:c>
      <x:c r="O1722" s="142" t="n">
        <x:f>IF(L1722&gt;0,N1722/L1722,"")</x:f>
        <x:v>0.06666666666666667</x:v>
      </x:c>
      <x:c r="P1722" s="142" t="n">
        <x:f>IF(M1722&gt;0,N1722/M1722,"")</x:f>
        <x:v>0.07142857142857142</x:v>
      </x:c>
      <x:c r="Q1722" s="141" t="n">
        <x:f>ROUND(L1722*(1+'Assumptions'!$B$7)/'Assumptions'!$B$9,0)*'Assumptions'!$B$9</x:f>
        <x:v>580</x:v>
      </x:c>
      <x:c r="R1722" s="141" t="n">
        <x:f>Q1722-M1722</x:f>
        <x:v>90</x:v>
      </x:c>
      <x:c r="S1722" s="143" t="n">
        <x:f>'Assumptions'!$B$8</x:f>
        <x:v>12</x:v>
      </x:c>
      <x:c r="T1722" s="141" t="n">
        <x:f>N1722*S1722</x:f>
        <x:v>420</x:v>
      </x:c>
      <x:c r="U1722" s="139" t="str">
        <x:v>Source Valid</x:v>
      </x:c>
      <x:c r="V1722" s="139" t="str">
        <x:v>High</x:v>
      </x:c>
      <x:c r="W1722" s="147" t="str">
        <x:v>Source wholesale and buying prices retained</x:v>
      </x:c>
      <x:c r="X1722" s="139" t="str">
        <x:v>Ready</x:v>
      </x:c>
      <x:c r="Y1722" s="144" t="b">
        <x:v>1</x:v>
      </x:c>
      <x:c r="Z1722" s="139" t="str">
        <x:v>WS RATES.pdf</x:v>
      </x:c>
      <x:c r="AA1722" s="139" t="n">
        <x:v>48</x:v>
      </x:c>
      <x:c r="AB1722" s="139" t="n">
        <x:v>30</x:v>
      </x:c>
      <x:c r="AC1722" s="139" t="str">
        <x:v>GATTA KHATA LEDGER KRS</x:v>
      </x:c>
      <x:c r="AD1722" s="145" t="n">
        <x:v>525</x:v>
      </x:c>
      <x:c r="AE1722" s="147" t="str">
        <x:v>Merged across PDFs — Truncated-name completion</x:v>
      </x:c>
      <x:c r="AF1722" s="147" t="str">
        <x:v>Completed/updated from WS RATES.pdf</x:v>
      </x:c>
      <x:c r="AG1722" s="147" t="str">
        <x:v>Exact WS RATES.pdf category</x:v>
      </x:c>
      <x:c r="AH1722" s="139" t="str">
        <x:v>WS-RATES:48:30</x:v>
      </x:c>
      <x:c r="AI1722" s="146"/>
      <x:c r="AJ1722" s="146"/>
      <x:c r="AK1722" s="146"/>
      <x:c r="AL1722" s="146"/>
      <x:c r="AM1722" s="146"/>
      <x:c r="AN1722" s="147" t="str"/>
    </x:row>
    <x:row r="1723">
      <x:c r="A1723" s="139" t="str">
        <x:v>RS-001722</x:v>
      </x:c>
      <x:c r="B1723" s="147" t="str">
        <x:v>SIKKA PENCIL FAN (42PCS)</x:v>
      </x:c>
      <x:c r="C1723" s="139" t="str">
        <x:v>FANCY PENCIL</x:v>
      </x:c>
      <x:c r="D1723" s="139" t="str">
        <x:v>Wholesale/Bulk</x:v>
      </x:c>
      <x:c r="E1723" s="147" t="str">
        <x:v>From initial classified workbook</x:v>
      </x:c>
      <x:c r="F1723" s="139" t="str">
        <x:v>Pack</x:v>
      </x:c>
      <x:c r="G1723" s="139" t="n">
        <x:v>42</x:v>
      </x:c>
      <x:c r="H1723" s="139" t="str">
        <x:v>Parsed from product name</x:v>
      </x:c>
      <x:c r="I1723" s="139" t="str">
        <x:v>PKR</x:v>
      </x:c>
      <x:c r="J1723" s="140" t="n">
        <x:v>950</x:v>
      </x:c>
      <x:c r="K1723" s="140" t="n">
        <x:v>820</x:v>
      </x:c>
      <x:c r="L1723" s="140" t="n">
        <x:v>950</x:v>
      </x:c>
      <x:c r="M1723" s="140" t="n">
        <x:v>820</x:v>
      </x:c>
      <x:c r="N1723" s="141" t="n">
        <x:f>L1723-M1723</x:f>
        <x:v>130</x:v>
      </x:c>
      <x:c r="O1723" s="142" t="n">
        <x:f>IF(L1723&gt;0,N1723/L1723,"")</x:f>
        <x:v>0.1368421052631579</x:v>
      </x:c>
      <x:c r="P1723" s="142" t="n">
        <x:f>IF(M1723&gt;0,N1723/M1723,"")</x:f>
        <x:v>0.15853658536585366</x:v>
      </x:c>
      <x:c r="Q1723" s="141" t="n">
        <x:f>ROUND(L1723*(1+'Assumptions'!$B$7)/'Assumptions'!$B$9,0)*'Assumptions'!$B$9</x:f>
        <x:v>1045</x:v>
      </x:c>
      <x:c r="R1723" s="141" t="n">
        <x:f>Q1723-M1723</x:f>
        <x:v>225</x:v>
      </x:c>
      <x:c r="S1723" s="143" t="n">
        <x:f>'Assumptions'!$B$8</x:f>
        <x:v>12</x:v>
      </x:c>
      <x:c r="T1723" s="141" t="n">
        <x:f>N1723*S1723</x:f>
        <x:v>1560</x:v>
      </x:c>
      <x:c r="U1723" s="139" t="str">
        <x:v>Source Valid</x:v>
      </x:c>
      <x:c r="V1723" s="139" t="str">
        <x:v>High</x:v>
      </x:c>
      <x:c r="W1723" s="147" t="str">
        <x:v>Source wholesale and buying prices retained</x:v>
      </x:c>
      <x:c r="X1723" s="139" t="str">
        <x:v>Ready</x:v>
      </x:c>
      <x:c r="Y1723" s="144" t="b">
        <x:v>1</x:v>
      </x:c>
      <x:c r="Z1723" s="139" t="str">
        <x:v>WS RATES.pdf</x:v>
      </x:c>
      <x:c r="AA1723" s="139" t="n">
        <x:v>48</x:v>
      </x:c>
      <x:c r="AB1723" s="139" t="n">
        <x:v>31</x:v>
      </x:c>
      <x:c r="AC1723" s="139" t="str">
        <x:v>SIKKA PENCIL FAN (42PCS)</x:v>
      </x:c>
      <x:c r="AD1723" s="145" t="n">
        <x:v>950</x:v>
      </x:c>
      <x:c r="AE1723" s="147" t="str">
        <x:v>Merged across PDFs — Exact/source-linked match</x:v>
      </x:c>
      <x:c r="AF1723" s="147" t="str">
        <x:v>Exact WS RATES.pdf name</x:v>
      </x:c>
      <x:c r="AG1723" s="147" t="str">
        <x:v>Exact WS RATES.pdf category</x:v>
      </x:c>
      <x:c r="AH1723" s="139" t="str">
        <x:v>WS-RATES:48:31</x:v>
      </x:c>
      <x:c r="AI1723" s="146"/>
      <x:c r="AJ1723" s="146"/>
      <x:c r="AK1723" s="146"/>
      <x:c r="AL1723" s="146"/>
      <x:c r="AM1723" s="146"/>
      <x:c r="AN1723" s="147" t="str"/>
    </x:row>
    <x:row r="1724">
      <x:c r="A1724" s="139" t="str">
        <x:v>RS-001723</x:v>
      </x:c>
      <x:c r="B1724" s="147" t="str">
        <x:v>CRYSTAL SLIME NUMBER 82</x:v>
      </x:c>
      <x:c r="C1724" s="139" t="str">
        <x:v>CHINA</x:v>
      </x:c>
      <x:c r="D1724" s="139" t="str">
        <x:v>Both</x:v>
      </x:c>
      <x:c r="E1724" s="147" t="str">
        <x:v>From initial classified workbook</x:v>
      </x:c>
      <x:c r="F1724" s="139" t="str">
        <x:v>Piece</x:v>
      </x:c>
      <x:c r="G1724" s="139"/>
      <x:c r="H1724" s="139" t="str">
        <x:v>Not stated</x:v>
      </x:c>
      <x:c r="I1724" s="139" t="str">
        <x:v>PKR</x:v>
      </x:c>
      <x:c r="J1724" s="140" t="n">
        <x:v>82</x:v>
      </x:c>
      <x:c r="K1724" s="140" t="n">
        <x:v>62</x:v>
      </x:c>
      <x:c r="L1724" s="140" t="n">
        <x:v>82</x:v>
      </x:c>
      <x:c r="M1724" s="140" t="n">
        <x:v>62</x:v>
      </x:c>
      <x:c r="N1724" s="141" t="n">
        <x:f>L1724-M1724</x:f>
        <x:v>20</x:v>
      </x:c>
      <x:c r="O1724" s="142" t="n">
        <x:f>IF(L1724&gt;0,N1724/L1724,"")</x:f>
        <x:v>0.24390243902439024</x:v>
      </x:c>
      <x:c r="P1724" s="142" t="n">
        <x:f>IF(M1724&gt;0,N1724/M1724,"")</x:f>
        <x:v>0.3225806451612903</x:v>
      </x:c>
      <x:c r="Q1724" s="141" t="n">
        <x:f>ROUND(L1724*(1+'Assumptions'!$B$7)/'Assumptions'!$B$9,0)*'Assumptions'!$B$9</x:f>
        <x:v>90</x:v>
      </x:c>
      <x:c r="R1724" s="141" t="n">
        <x:f>Q1724-M1724</x:f>
        <x:v>28</x:v>
      </x:c>
      <x:c r="S1724" s="143" t="n">
        <x:f>'Assumptions'!$B$8</x:f>
        <x:v>12</x:v>
      </x:c>
      <x:c r="T1724" s="141" t="n">
        <x:f>N1724*S1724</x:f>
        <x:v>240</x:v>
      </x:c>
      <x:c r="U1724" s="139" t="str">
        <x:v>Source Valid</x:v>
      </x:c>
      <x:c r="V1724" s="139" t="str">
        <x:v>High</x:v>
      </x:c>
      <x:c r="W1724" s="147" t="str">
        <x:v>Source wholesale and buying prices retained</x:v>
      </x:c>
      <x:c r="X1724" s="139" t="str">
        <x:v>Ready</x:v>
      </x:c>
      <x:c r="Y1724" s="144" t="b">
        <x:v>1</x:v>
      </x:c>
      <x:c r="Z1724" s="139" t="str">
        <x:v>WS RATES.pdf</x:v>
      </x:c>
      <x:c r="AA1724" s="139" t="n">
        <x:v>48</x:v>
      </x:c>
      <x:c r="AB1724" s="139" t="n">
        <x:v>32</x:v>
      </x:c>
      <x:c r="AC1724" s="139" t="str">
        <x:v>CRYSTAL SLIME NUMBER 82</x:v>
      </x:c>
      <x:c r="AD1724" s="145" t="n">
        <x:v>82</x:v>
      </x:c>
      <x:c r="AE1724" s="147" t="str">
        <x:v>Merged across PDFs — Exact/source-linked match</x:v>
      </x:c>
      <x:c r="AF1724" s="147" t="str">
        <x:v>Exact WS RATES.pdf name</x:v>
      </x:c>
      <x:c r="AG1724" s="147" t="str">
        <x:v>Exact WS RATES.pdf category</x:v>
      </x:c>
      <x:c r="AH1724" s="139" t="str">
        <x:v>WS-RATES:48:32</x:v>
      </x:c>
      <x:c r="AI1724" s="146"/>
      <x:c r="AJ1724" s="146"/>
      <x:c r="AK1724" s="146"/>
      <x:c r="AL1724" s="146"/>
      <x:c r="AM1724" s="146"/>
      <x:c r="AN1724" s="147" t="str"/>
    </x:row>
    <x:row r="1725">
      <x:c r="A1725" s="139" t="str">
        <x:v>RS-001724</x:v>
      </x:c>
      <x:c r="B1725" s="147" t="str">
        <x:v>YOYO</x:v>
      </x:c>
      <x:c r="C1725" s="139" t="str">
        <x:v>CHINA</x:v>
      </x:c>
      <x:c r="D1725" s="139" t="str">
        <x:v>Both</x:v>
      </x:c>
      <x:c r="E1725" s="147" t="str">
        <x:v>From initial classified workbook</x:v>
      </x:c>
      <x:c r="F1725" s="139" t="str">
        <x:v>Piece</x:v>
      </x:c>
      <x:c r="G1725" s="139"/>
      <x:c r="H1725" s="139" t="str">
        <x:v>Not stated</x:v>
      </x:c>
      <x:c r="I1725" s="139" t="str">
        <x:v>PKR</x:v>
      </x:c>
      <x:c r="J1725" s="140" t="n">
        <x:v>35</x:v>
      </x:c>
      <x:c r="K1725" s="140" t="n">
        <x:v>30</x:v>
      </x:c>
      <x:c r="L1725" s="140" t="n">
        <x:v>35</x:v>
      </x:c>
      <x:c r="M1725" s="140" t="n">
        <x:v>30</x:v>
      </x:c>
      <x:c r="N1725" s="141" t="n">
        <x:f>L1725-M1725</x:f>
        <x:v>5</x:v>
      </x:c>
      <x:c r="O1725" s="142" t="n">
        <x:f>IF(L1725&gt;0,N1725/L1725,"")</x:f>
        <x:v>0.14285714285714285</x:v>
      </x:c>
      <x:c r="P1725" s="142" t="n">
        <x:f>IF(M1725&gt;0,N1725/M1725,"")</x:f>
        <x:v>0.16666666666666666</x:v>
      </x:c>
      <x:c r="Q1725" s="141" t="n">
        <x:f>ROUND(L1725*(1+'Assumptions'!$B$7)/'Assumptions'!$B$9,0)*'Assumptions'!$B$9</x:f>
        <x:v>40</x:v>
      </x:c>
      <x:c r="R1725" s="141" t="n">
        <x:f>Q1725-M1725</x:f>
        <x:v>10</x:v>
      </x:c>
      <x:c r="S1725" s="143" t="n">
        <x:f>'Assumptions'!$B$8</x:f>
        <x:v>12</x:v>
      </x:c>
      <x:c r="T1725" s="141" t="n">
        <x:f>N1725*S1725</x:f>
        <x:v>60</x:v>
      </x:c>
      <x:c r="U1725" s="139" t="str">
        <x:v>Source Valid</x:v>
      </x:c>
      <x:c r="V1725" s="139" t="str">
        <x:v>High</x:v>
      </x:c>
      <x:c r="W1725" s="147" t="str">
        <x:v>Source wholesale and buying prices retained</x:v>
      </x:c>
      <x:c r="X1725" s="139" t="str">
        <x:v>Ready</x:v>
      </x:c>
      <x:c r="Y1725" s="144" t="b">
        <x:v>1</x:v>
      </x:c>
      <x:c r="Z1725" s="139" t="str">
        <x:v>WS RATES.pdf</x:v>
      </x:c>
      <x:c r="AA1725" s="139" t="n">
        <x:v>48</x:v>
      </x:c>
      <x:c r="AB1725" s="139" t="n">
        <x:v>33</x:v>
      </x:c>
      <x:c r="AC1725" s="139" t="str">
        <x:v>YOYO</x:v>
      </x:c>
      <x:c r="AD1725" s="145" t="n">
        <x:v>35</x:v>
      </x:c>
      <x:c r="AE1725" s="147" t="str">
        <x:v>Merged across PDFs — Exact/source-linked match</x:v>
      </x:c>
      <x:c r="AF1725" s="147" t="str">
        <x:v>Exact WS RATES.pdf name</x:v>
      </x:c>
      <x:c r="AG1725" s="147" t="str">
        <x:v>Exact WS RATES.pdf category</x:v>
      </x:c>
      <x:c r="AH1725" s="139" t="str">
        <x:v>WS-RATES:48:33</x:v>
      </x:c>
      <x:c r="AI1725" s="146"/>
      <x:c r="AJ1725" s="146"/>
      <x:c r="AK1725" s="146"/>
      <x:c r="AL1725" s="146"/>
      <x:c r="AM1725" s="146"/>
      <x:c r="AN1725" s="147" t="str"/>
    </x:row>
    <x:row r="1726">
      <x:c r="A1726" s="139" t="str">
        <x:v>RS-001725</x:v>
      </x:c>
      <x:c r="B1726" s="147" t="str">
        <x:v>GATTA KHATA COPY 68g NO 10</x:v>
      </x:c>
      <x:c r="C1726" s="139" t="str">
        <x:v>GATTA REGISTER</x:v>
      </x:c>
      <x:c r="D1726" s="139" t="str">
        <x:v>Both</x:v>
      </x:c>
      <x:c r="E1726" s="147" t="str">
        <x:v>From initial classified workbook</x:v>
      </x:c>
      <x:c r="F1726" s="139" t="str">
        <x:v>Piece</x:v>
      </x:c>
      <x:c r="G1726" s="139"/>
      <x:c r="H1726" s="139" t="str">
        <x:v>Not stated</x:v>
      </x:c>
      <x:c r="I1726" s="139" t="str">
        <x:v>PKR</x:v>
      </x:c>
      <x:c r="J1726" s="140" t="n">
        <x:v>440</x:v>
      </x:c>
      <x:c r="K1726" s="140" t="n">
        <x:v>400</x:v>
      </x:c>
      <x:c r="L1726" s="140" t="n">
        <x:v>440</x:v>
      </x:c>
      <x:c r="M1726" s="140" t="n">
        <x:v>400</x:v>
      </x:c>
      <x:c r="N1726" s="141" t="n">
        <x:f>L1726-M1726</x:f>
        <x:v>40</x:v>
      </x:c>
      <x:c r="O1726" s="142" t="n">
        <x:f>IF(L1726&gt;0,N1726/L1726,"")</x:f>
        <x:v>0.09090909090909091</x:v>
      </x:c>
      <x:c r="P1726" s="142" t="n">
        <x:f>IF(M1726&gt;0,N1726/M1726,"")</x:f>
        <x:v>0.1</x:v>
      </x:c>
      <x:c r="Q1726" s="141" t="n">
        <x:f>ROUND(L1726*(1+'Assumptions'!$B$7)/'Assumptions'!$B$9,0)*'Assumptions'!$B$9</x:f>
        <x:v>485</x:v>
      </x:c>
      <x:c r="R1726" s="141" t="n">
        <x:f>Q1726-M1726</x:f>
        <x:v>85</x:v>
      </x:c>
      <x:c r="S1726" s="143" t="n">
        <x:f>'Assumptions'!$B$8</x:f>
        <x:v>12</x:v>
      </x:c>
      <x:c r="T1726" s="141" t="n">
        <x:f>N1726*S1726</x:f>
        <x:v>480</x:v>
      </x:c>
      <x:c r="U1726" s="139" t="str">
        <x:v>Source Valid</x:v>
      </x:c>
      <x:c r="V1726" s="139" t="str">
        <x:v>High</x:v>
      </x:c>
      <x:c r="W1726" s="147" t="str">
        <x:v>Source wholesale and buying prices retained</x:v>
      </x:c>
      <x:c r="X1726" s="139" t="str">
        <x:v>Ready</x:v>
      </x:c>
      <x:c r="Y1726" s="144" t="b">
        <x:v>1</x:v>
      </x:c>
      <x:c r="Z1726" s="139" t="str">
        <x:v>WS RATES.pdf</x:v>
      </x:c>
      <x:c r="AA1726" s="139" t="n">
        <x:v>48</x:v>
      </x:c>
      <x:c r="AB1726" s="139" t="n">
        <x:v>34</x:v>
      </x:c>
      <x:c r="AC1726" s="139" t="str">
        <x:v>GATTA KHATA COPY 68g NO</x:v>
      </x:c>
      <x:c r="AD1726" s="145" t="n">
        <x:v>440</x:v>
      </x:c>
      <x:c r="AE1726" s="147" t="str">
        <x:v>Merged across PDFs — Truncated-name completion</x:v>
      </x:c>
      <x:c r="AF1726" s="147" t="str">
        <x:v>Completed/updated from WS RATES.pdf</x:v>
      </x:c>
      <x:c r="AG1726" s="147" t="str">
        <x:v>Exact WS RATES.pdf category</x:v>
      </x:c>
      <x:c r="AH1726" s="139" t="str">
        <x:v>WS-RATES:48:34</x:v>
      </x:c>
      <x:c r="AI1726" s="146"/>
      <x:c r="AJ1726" s="146"/>
      <x:c r="AK1726" s="146"/>
      <x:c r="AL1726" s="146"/>
      <x:c r="AM1726" s="146"/>
      <x:c r="AN1726" s="147" t="str"/>
    </x:row>
    <x:row r="1727">
      <x:c r="A1727" s="139" t="str">
        <x:v>RS-001726</x:v>
      </x:c>
      <x:c r="B1727" s="147" t="str">
        <x:v>PRICE TAG WHITE ROCKET</x:v>
      </x:c>
      <x:c r="C1727" s="139" t="str">
        <x:v>CHINA</x:v>
      </x:c>
      <x:c r="D1727" s="139" t="str">
        <x:v>Both</x:v>
      </x:c>
      <x:c r="E1727" s="147" t="str">
        <x:v>From initial classified workbook</x:v>
      </x:c>
      <x:c r="F1727" s="139" t="str">
        <x:v>Piece</x:v>
      </x:c>
      <x:c r="G1727" s="139"/>
      <x:c r="H1727" s="139" t="str">
        <x:v>Not stated</x:v>
      </x:c>
      <x:c r="I1727" s="139" t="str">
        <x:v>PKR</x:v>
      </x:c>
      <x:c r="J1727" s="140" t="n">
        <x:v>380</x:v>
      </x:c>
      <x:c r="K1727" s="140" t="n">
        <x:v>350</x:v>
      </x:c>
      <x:c r="L1727" s="140" t="n">
        <x:v>380</x:v>
      </x:c>
      <x:c r="M1727" s="140" t="n">
        <x:v>350</x:v>
      </x:c>
      <x:c r="N1727" s="141" t="n">
        <x:f>L1727-M1727</x:f>
        <x:v>30</x:v>
      </x:c>
      <x:c r="O1727" s="142" t="n">
        <x:f>IF(L1727&gt;0,N1727/L1727,"")</x:f>
        <x:v>0.07894736842105263</x:v>
      </x:c>
      <x:c r="P1727" s="142" t="n">
        <x:f>IF(M1727&gt;0,N1727/M1727,"")</x:f>
        <x:v>0.08571428571428572</x:v>
      </x:c>
      <x:c r="Q1727" s="141" t="n">
        <x:f>ROUND(L1727*(1+'Assumptions'!$B$7)/'Assumptions'!$B$9,0)*'Assumptions'!$B$9</x:f>
        <x:v>420</x:v>
      </x:c>
      <x:c r="R1727" s="141" t="n">
        <x:f>Q1727-M1727</x:f>
        <x:v>70</x:v>
      </x:c>
      <x:c r="S1727" s="143" t="n">
        <x:f>'Assumptions'!$B$8</x:f>
        <x:v>12</x:v>
      </x:c>
      <x:c r="T1727" s="141" t="n">
        <x:f>N1727*S1727</x:f>
        <x:v>360</x:v>
      </x:c>
      <x:c r="U1727" s="139" t="str">
        <x:v>Source Valid</x:v>
      </x:c>
      <x:c r="V1727" s="139" t="str">
        <x:v>High</x:v>
      </x:c>
      <x:c r="W1727" s="147" t="str">
        <x:v>Source wholesale and buying prices retained</x:v>
      </x:c>
      <x:c r="X1727" s="139" t="str">
        <x:v>Ready</x:v>
      </x:c>
      <x:c r="Y1727" s="144" t="b">
        <x:v>1</x:v>
      </x:c>
      <x:c r="Z1727" s="139" t="str">
        <x:v>WS RATES.pdf</x:v>
      </x:c>
      <x:c r="AA1727" s="139" t="n">
        <x:v>48</x:v>
      </x:c>
      <x:c r="AB1727" s="139" t="n">
        <x:v>35</x:v>
      </x:c>
      <x:c r="AC1727" s="139" t="str">
        <x:v>PRICE TAG WHITE ROCKET</x:v>
      </x:c>
      <x:c r="AD1727" s="145" t="n">
        <x:v>380</x:v>
      </x:c>
      <x:c r="AE1727" s="147" t="str">
        <x:v>Merged across PDFs — Exact/source-linked match</x:v>
      </x:c>
      <x:c r="AF1727" s="147" t="str">
        <x:v>Exact WS RATES.pdf name</x:v>
      </x:c>
      <x:c r="AG1727" s="147" t="str">
        <x:v>Exact WS RATES.pdf category</x:v>
      </x:c>
      <x:c r="AH1727" s="139" t="str">
        <x:v>WS-RATES:48:35</x:v>
      </x:c>
      <x:c r="AI1727" s="146"/>
      <x:c r="AJ1727" s="146"/>
      <x:c r="AK1727" s="146"/>
      <x:c r="AL1727" s="146"/>
      <x:c r="AM1727" s="146"/>
      <x:c r="AN1727" s="147" t="str"/>
    </x:row>
    <x:row r="1728">
      <x:c r="A1728" s="139" t="str">
        <x:v>RS-001727</x:v>
      </x:c>
      <x:c r="B1728" s="147" t="str">
        <x:v>GATTA KHATA COPY 68g NO 8</x:v>
      </x:c>
      <x:c r="C1728" s="139" t="str">
        <x:v>GATTA REGISTER</x:v>
      </x:c>
      <x:c r="D1728" s="139" t="str">
        <x:v>Both</x:v>
      </x:c>
      <x:c r="E1728" s="147" t="str">
        <x:v>From initial classified workbook</x:v>
      </x:c>
      <x:c r="F1728" s="139" t="str">
        <x:v>Piece</x:v>
      </x:c>
      <x:c r="G1728" s="139"/>
      <x:c r="H1728" s="139" t="str">
        <x:v>Not stated</x:v>
      </x:c>
      <x:c r="I1728" s="139" t="str">
        <x:v>PKR</x:v>
      </x:c>
      <x:c r="J1728" s="140" t="n">
        <x:v>360</x:v>
      </x:c>
      <x:c r="K1728" s="140" t="n">
        <x:v>320</x:v>
      </x:c>
      <x:c r="L1728" s="140" t="n">
        <x:v>360</x:v>
      </x:c>
      <x:c r="M1728" s="140" t="n">
        <x:v>320</x:v>
      </x:c>
      <x:c r="N1728" s="141" t="n">
        <x:f>L1728-M1728</x:f>
        <x:v>40</x:v>
      </x:c>
      <x:c r="O1728" s="142" t="n">
        <x:f>IF(L1728&gt;0,N1728/L1728,"")</x:f>
        <x:v>0.1111111111111111</x:v>
      </x:c>
      <x:c r="P1728" s="142" t="n">
        <x:f>IF(M1728&gt;0,N1728/M1728,"")</x:f>
        <x:v>0.125</x:v>
      </x:c>
      <x:c r="Q1728" s="141" t="n">
        <x:f>ROUND(L1728*(1+'Assumptions'!$B$7)/'Assumptions'!$B$9,0)*'Assumptions'!$B$9</x:f>
        <x:v>395</x:v>
      </x:c>
      <x:c r="R1728" s="141" t="n">
        <x:f>Q1728-M1728</x:f>
        <x:v>75</x:v>
      </x:c>
      <x:c r="S1728" s="143" t="n">
        <x:f>'Assumptions'!$B$8</x:f>
        <x:v>12</x:v>
      </x:c>
      <x:c r="T1728" s="141" t="n">
        <x:f>N1728*S1728</x:f>
        <x:v>480</x:v>
      </x:c>
      <x:c r="U1728" s="139" t="str">
        <x:v>Source Valid</x:v>
      </x:c>
      <x:c r="V1728" s="139" t="str">
        <x:v>High</x:v>
      </x:c>
      <x:c r="W1728" s="147" t="str">
        <x:v>Source wholesale and buying prices retained</x:v>
      </x:c>
      <x:c r="X1728" s="139" t="str">
        <x:v>Ready</x:v>
      </x:c>
      <x:c r="Y1728" s="144" t="b">
        <x:v>1</x:v>
      </x:c>
      <x:c r="Z1728" s="139" t="str">
        <x:v>WS RATES.pdf</x:v>
      </x:c>
      <x:c r="AA1728" s="139" t="n">
        <x:v>48</x:v>
      </x:c>
      <x:c r="AB1728" s="139" t="n">
        <x:v>36</x:v>
      </x:c>
      <x:c r="AC1728" s="139" t="str">
        <x:v>GATTA KHATA COPY 68g NO</x:v>
      </x:c>
      <x:c r="AD1728" s="145" t="n">
        <x:v>360</x:v>
      </x:c>
      <x:c r="AE1728" s="147" t="str">
        <x:v>Merged across PDFs — Truncated-name completion</x:v>
      </x:c>
      <x:c r="AF1728" s="147" t="str">
        <x:v>Completed/updated from WS RATES.pdf</x:v>
      </x:c>
      <x:c r="AG1728" s="147" t="str">
        <x:v>Exact WS RATES.pdf category</x:v>
      </x:c>
      <x:c r="AH1728" s="139" t="str">
        <x:v>WS-RATES:48:36</x:v>
      </x:c>
      <x:c r="AI1728" s="146"/>
      <x:c r="AJ1728" s="146"/>
      <x:c r="AK1728" s="146"/>
      <x:c r="AL1728" s="146"/>
      <x:c r="AM1728" s="146"/>
      <x:c r="AN1728" s="147" t="str"/>
    </x:row>
    <x:row r="1729">
      <x:c r="A1729" s="139" t="str">
        <x:v>RS-001728</x:v>
      </x:c>
      <x:c r="B1729" s="147" t="str">
        <x:v>PRICE TAG COLOUR.</x:v>
      </x:c>
      <x:c r="C1729" s="139" t="str">
        <x:v>CHINA</x:v>
      </x:c>
      <x:c r="D1729" s="139" t="str">
        <x:v>Both</x:v>
      </x:c>
      <x:c r="E1729" s="147" t="str">
        <x:v>From initial classified workbook</x:v>
      </x:c>
      <x:c r="F1729" s="139" t="str">
        <x:v>Piece</x:v>
      </x:c>
      <x:c r="G1729" s="139"/>
      <x:c r="H1729" s="139" t="str">
        <x:v>Not stated</x:v>
      </x:c>
      <x:c r="I1729" s="139" t="str">
        <x:v>PKR</x:v>
      </x:c>
      <x:c r="J1729" s="140" t="n">
        <x:v>320</x:v>
      </x:c>
      <x:c r="K1729" s="140" t="n">
        <x:v>290</x:v>
      </x:c>
      <x:c r="L1729" s="140" t="n">
        <x:v>320</x:v>
      </x:c>
      <x:c r="M1729" s="140" t="n">
        <x:v>290</x:v>
      </x:c>
      <x:c r="N1729" s="141" t="n">
        <x:f>L1729-M1729</x:f>
        <x:v>30</x:v>
      </x:c>
      <x:c r="O1729" s="142" t="n">
        <x:f>IF(L1729&gt;0,N1729/L1729,"")</x:f>
        <x:v>0.09375</x:v>
      </x:c>
      <x:c r="P1729" s="142" t="n">
        <x:f>IF(M1729&gt;0,N1729/M1729,"")</x:f>
        <x:v>0.10344827586206896</x:v>
      </x:c>
      <x:c r="Q1729" s="141" t="n">
        <x:f>ROUND(L1729*(1+'Assumptions'!$B$7)/'Assumptions'!$B$9,0)*'Assumptions'!$B$9</x:f>
        <x:v>350</x:v>
      </x:c>
      <x:c r="R1729" s="141" t="n">
        <x:f>Q1729-M1729</x:f>
        <x:v>60</x:v>
      </x:c>
      <x:c r="S1729" s="143" t="n">
        <x:f>'Assumptions'!$B$8</x:f>
        <x:v>12</x:v>
      </x:c>
      <x:c r="T1729" s="141" t="n">
        <x:f>N1729*S1729</x:f>
        <x:v>360</x:v>
      </x:c>
      <x:c r="U1729" s="139" t="str">
        <x:v>Source Valid</x:v>
      </x:c>
      <x:c r="V1729" s="139" t="str">
        <x:v>High</x:v>
      </x:c>
      <x:c r="W1729" s="147" t="str">
        <x:v>Source wholesale and buying prices retained</x:v>
      </x:c>
      <x:c r="X1729" s="139" t="str">
        <x:v>Ready</x:v>
      </x:c>
      <x:c r="Y1729" s="144" t="b">
        <x:v>1</x:v>
      </x:c>
      <x:c r="Z1729" s="139" t="str">
        <x:v>WS RATES.pdf</x:v>
      </x:c>
      <x:c r="AA1729" s="139" t="n">
        <x:v>48</x:v>
      </x:c>
      <x:c r="AB1729" s="139" t="n">
        <x:v>37</x:v>
      </x:c>
      <x:c r="AC1729" s="139" t="str">
        <x:v>PRICE TAG COLOUR.</x:v>
      </x:c>
      <x:c r="AD1729" s="145" t="n">
        <x:v>320</x:v>
      </x:c>
      <x:c r="AE1729" s="147" t="str">
        <x:v>Merged across PDFs — Exact/source-linked match</x:v>
      </x:c>
      <x:c r="AF1729" s="147" t="str">
        <x:v>Exact WS RATES.pdf name</x:v>
      </x:c>
      <x:c r="AG1729" s="147" t="str">
        <x:v>Exact WS RATES.pdf category</x:v>
      </x:c>
      <x:c r="AH1729" s="139" t="str">
        <x:v>WS-RATES:48:37</x:v>
      </x:c>
      <x:c r="AI1729" s="146"/>
      <x:c r="AJ1729" s="146"/>
      <x:c r="AK1729" s="146"/>
      <x:c r="AL1729" s="146"/>
      <x:c r="AM1729" s="146"/>
      <x:c r="AN1729" s="147" t="str"/>
    </x:row>
    <x:row r="1730">
      <x:c r="A1730" s="139" t="str">
        <x:v>RS-001729</x:v>
      </x:c>
      <x:c r="B1730" s="147" t="str">
        <x:v>MAGNIFYING GLASS 90MM</x:v>
      </x:c>
      <x:c r="C1730" s="139" t="str">
        <x:v>CHINA</x:v>
      </x:c>
      <x:c r="D1730" s="139" t="str">
        <x:v>Both</x:v>
      </x:c>
      <x:c r="E1730" s="147" t="str">
        <x:v>From initial classified workbook</x:v>
      </x:c>
      <x:c r="F1730" s="139" t="str">
        <x:v>Piece</x:v>
      </x:c>
      <x:c r="G1730" s="139"/>
      <x:c r="H1730" s="139" t="str">
        <x:v>Not stated</x:v>
      </x:c>
      <x:c r="I1730" s="139" t="str">
        <x:v>PKR</x:v>
      </x:c>
      <x:c r="J1730" s="140" t="n">
        <x:v>380</x:v>
      </x:c>
      <x:c r="K1730" s="140" t="n">
        <x:v>360</x:v>
      </x:c>
      <x:c r="L1730" s="140" t="n">
        <x:v>380</x:v>
      </x:c>
      <x:c r="M1730" s="140" t="n">
        <x:v>360</x:v>
      </x:c>
      <x:c r="N1730" s="141" t="n">
        <x:f>L1730-M1730</x:f>
        <x:v>20</x:v>
      </x:c>
      <x:c r="O1730" s="142" t="n">
        <x:f>IF(L1730&gt;0,N1730/L1730,"")</x:f>
        <x:v>0.05263157894736842</x:v>
      </x:c>
      <x:c r="P1730" s="142" t="n">
        <x:f>IF(M1730&gt;0,N1730/M1730,"")</x:f>
        <x:v>0.05555555555555555</x:v>
      </x:c>
      <x:c r="Q1730" s="141" t="n">
        <x:f>ROUND(L1730*(1+'Assumptions'!$B$7)/'Assumptions'!$B$9,0)*'Assumptions'!$B$9</x:f>
        <x:v>420</x:v>
      </x:c>
      <x:c r="R1730" s="141" t="n">
        <x:f>Q1730-M1730</x:f>
        <x:v>60</x:v>
      </x:c>
      <x:c r="S1730" s="143" t="n">
        <x:f>'Assumptions'!$B$8</x:f>
        <x:v>12</x:v>
      </x:c>
      <x:c r="T1730" s="141" t="n">
        <x:f>N1730*S1730</x:f>
        <x:v>240</x:v>
      </x:c>
      <x:c r="U1730" s="139" t="str">
        <x:v>Source Valid</x:v>
      </x:c>
      <x:c r="V1730" s="139" t="str">
        <x:v>High</x:v>
      </x:c>
      <x:c r="W1730" s="147" t="str">
        <x:v>Source wholesale and buying prices retained</x:v>
      </x:c>
      <x:c r="X1730" s="139" t="str">
        <x:v>Ready</x:v>
      </x:c>
      <x:c r="Y1730" s="144" t="b">
        <x:v>1</x:v>
      </x:c>
      <x:c r="Z1730" s="139" t="str">
        <x:v>WS RATES.pdf</x:v>
      </x:c>
      <x:c r="AA1730" s="139" t="n">
        <x:v>49</x:v>
      </x:c>
      <x:c r="AB1730" s="139" t="n">
        <x:v>2</x:v>
      </x:c>
      <x:c r="AC1730" s="139" t="str">
        <x:v>MAGNIFYING GLASS 90MM</x:v>
      </x:c>
      <x:c r="AD1730" s="145" t="n">
        <x:v>380</x:v>
      </x:c>
      <x:c r="AE1730" s="147" t="str">
        <x:v>Merged across PDFs — Exact/source-linked match</x:v>
      </x:c>
      <x:c r="AF1730" s="147" t="str">
        <x:v>Exact WS RATES.pdf name</x:v>
      </x:c>
      <x:c r="AG1730" s="147" t="str">
        <x:v>Exact WS RATES.pdf category</x:v>
      </x:c>
      <x:c r="AH1730" s="139" t="str">
        <x:v>WS-RATES:49:2</x:v>
      </x:c>
      <x:c r="AI1730" s="146"/>
      <x:c r="AJ1730" s="146"/>
      <x:c r="AK1730" s="146"/>
      <x:c r="AL1730" s="146"/>
      <x:c r="AM1730" s="146"/>
      <x:c r="AN1730" s="147" t="str"/>
    </x:row>
    <x:row r="1731">
      <x:c r="A1731" s="139" t="str">
        <x:v>RS-001730</x:v>
      </x:c>
      <x:c r="B1731" s="147" t="str">
        <x:v>MAGNIFYING GLASS 80MM</x:v>
      </x:c>
      <x:c r="C1731" s="139" t="str">
        <x:v>CHINA</x:v>
      </x:c>
      <x:c r="D1731" s="139" t="str">
        <x:v>Both</x:v>
      </x:c>
      <x:c r="E1731" s="147" t="str">
        <x:v>From initial classified workbook</x:v>
      </x:c>
      <x:c r="F1731" s="139" t="str">
        <x:v>Piece</x:v>
      </x:c>
      <x:c r="G1731" s="139"/>
      <x:c r="H1731" s="139" t="str">
        <x:v>Not stated</x:v>
      </x:c>
      <x:c r="I1731" s="139" t="str">
        <x:v>PKR</x:v>
      </x:c>
      <x:c r="J1731" s="140" t="n">
        <x:v>350</x:v>
      </x:c>
      <x:c r="K1731" s="140" t="n">
        <x:v>330</x:v>
      </x:c>
      <x:c r="L1731" s="140" t="n">
        <x:v>350</x:v>
      </x:c>
      <x:c r="M1731" s="140" t="n">
        <x:v>330</x:v>
      </x:c>
      <x:c r="N1731" s="141" t="n">
        <x:f>L1731-M1731</x:f>
        <x:v>20</x:v>
      </x:c>
      <x:c r="O1731" s="142" t="n">
        <x:f>IF(L1731&gt;0,N1731/L1731,"")</x:f>
        <x:v>0.05714285714285714</x:v>
      </x:c>
      <x:c r="P1731" s="142" t="n">
        <x:f>IF(M1731&gt;0,N1731/M1731,"")</x:f>
        <x:v>0.06060606060606061</x:v>
      </x:c>
      <x:c r="Q1731" s="141" t="n">
        <x:f>ROUND(L1731*(1+'Assumptions'!$B$7)/'Assumptions'!$B$9,0)*'Assumptions'!$B$9</x:f>
        <x:v>385</x:v>
      </x:c>
      <x:c r="R1731" s="141" t="n">
        <x:f>Q1731-M1731</x:f>
        <x:v>55</x:v>
      </x:c>
      <x:c r="S1731" s="143" t="n">
        <x:f>'Assumptions'!$B$8</x:f>
        <x:v>12</x:v>
      </x:c>
      <x:c r="T1731" s="141" t="n">
        <x:f>N1731*S1731</x:f>
        <x:v>240</x:v>
      </x:c>
      <x:c r="U1731" s="139" t="str">
        <x:v>Source Valid</x:v>
      </x:c>
      <x:c r="V1731" s="139" t="str">
        <x:v>High</x:v>
      </x:c>
      <x:c r="W1731" s="147" t="str">
        <x:v>Source wholesale and buying prices retained</x:v>
      </x:c>
      <x:c r="X1731" s="139" t="str">
        <x:v>Ready</x:v>
      </x:c>
      <x:c r="Y1731" s="144" t="b">
        <x:v>1</x:v>
      </x:c>
      <x:c r="Z1731" s="139" t="str">
        <x:v>WS RATES.pdf</x:v>
      </x:c>
      <x:c r="AA1731" s="139" t="n">
        <x:v>49</x:v>
      </x:c>
      <x:c r="AB1731" s="139" t="n">
        <x:v>3</x:v>
      </x:c>
      <x:c r="AC1731" s="139" t="str">
        <x:v>MAGNIFYING GLASS 80MM</x:v>
      </x:c>
      <x:c r="AD1731" s="145" t="n">
        <x:v>350</x:v>
      </x:c>
      <x:c r="AE1731" s="147" t="str">
        <x:v>Merged across PDFs — Exact/source-linked match</x:v>
      </x:c>
      <x:c r="AF1731" s="147" t="str">
        <x:v>Exact WS RATES.pdf name</x:v>
      </x:c>
      <x:c r="AG1731" s="147" t="str">
        <x:v>Exact WS RATES.pdf category</x:v>
      </x:c>
      <x:c r="AH1731" s="139" t="str">
        <x:v>WS-RATES:49:3</x:v>
      </x:c>
      <x:c r="AI1731" s="146"/>
      <x:c r="AJ1731" s="146"/>
      <x:c r="AK1731" s="146"/>
      <x:c r="AL1731" s="146"/>
      <x:c r="AM1731" s="146"/>
      <x:c r="AN1731" s="147" t="str"/>
    </x:row>
    <x:row r="1732">
      <x:c r="A1732" s="139" t="str">
        <x:v>RS-001731</x:v>
      </x:c>
      <x:c r="B1732" s="147" t="str">
        <x:v>GATTA KHATA COPY KCS 10</x:v>
      </x:c>
      <x:c r="C1732" s="139" t="str">
        <x:v>GATTA REGISTER</x:v>
      </x:c>
      <x:c r="D1732" s="139" t="str">
        <x:v>Both</x:v>
      </x:c>
      <x:c r="E1732" s="147" t="str">
        <x:v>From initial classified workbook</x:v>
      </x:c>
      <x:c r="F1732" s="139" t="str">
        <x:v>Piece</x:v>
      </x:c>
      <x:c r="G1732" s="139"/>
      <x:c r="H1732" s="139" t="str">
        <x:v>Not stated</x:v>
      </x:c>
      <x:c r="I1732" s="139" t="str">
        <x:v>PKR</x:v>
      </x:c>
      <x:c r="J1732" s="140" t="n">
        <x:v>800</x:v>
      </x:c>
      <x:c r="K1732" s="140" t="n">
        <x:v>740</x:v>
      </x:c>
      <x:c r="L1732" s="140" t="n">
        <x:v>800</x:v>
      </x:c>
      <x:c r="M1732" s="140" t="n">
        <x:v>740</x:v>
      </x:c>
      <x:c r="N1732" s="141" t="n">
        <x:f>L1732-M1732</x:f>
        <x:v>60</x:v>
      </x:c>
      <x:c r="O1732" s="142" t="n">
        <x:f>IF(L1732&gt;0,N1732/L1732,"")</x:f>
        <x:v>0.075</x:v>
      </x:c>
      <x:c r="P1732" s="142" t="n">
        <x:f>IF(M1732&gt;0,N1732/M1732,"")</x:f>
        <x:v>0.08108108108108109</x:v>
      </x:c>
      <x:c r="Q1732" s="141" t="n">
        <x:f>ROUND(L1732*(1+'Assumptions'!$B$7)/'Assumptions'!$B$9,0)*'Assumptions'!$B$9</x:f>
        <x:v>880</x:v>
      </x:c>
      <x:c r="R1732" s="141" t="n">
        <x:f>Q1732-M1732</x:f>
        <x:v>140</x:v>
      </x:c>
      <x:c r="S1732" s="143" t="n">
        <x:f>'Assumptions'!$B$8</x:f>
        <x:v>12</x:v>
      </x:c>
      <x:c r="T1732" s="141" t="n">
        <x:f>N1732*S1732</x:f>
        <x:v>720</x:v>
      </x:c>
      <x:c r="U1732" s="139" t="str">
        <x:v>Source Valid</x:v>
      </x:c>
      <x:c r="V1732" s="139" t="str">
        <x:v>High</x:v>
      </x:c>
      <x:c r="W1732" s="147" t="str">
        <x:v>Source wholesale and buying prices retained</x:v>
      </x:c>
      <x:c r="X1732" s="139" t="str">
        <x:v>Ready</x:v>
      </x:c>
      <x:c r="Y1732" s="144" t="b">
        <x:v>1</x:v>
      </x:c>
      <x:c r="Z1732" s="139" t="str">
        <x:v>WS RATES.pdf</x:v>
      </x:c>
      <x:c r="AA1732" s="139" t="n">
        <x:v>49</x:v>
      </x:c>
      <x:c r="AB1732" s="139" t="n">
        <x:v>4</x:v>
      </x:c>
      <x:c r="AC1732" s="139" t="str">
        <x:v>GATTA KHATA COPY KCS 10</x:v>
      </x:c>
      <x:c r="AD1732" s="145" t="n">
        <x:v>800</x:v>
      </x:c>
      <x:c r="AE1732" s="147" t="str">
        <x:v>Merged across PDFs — Exact/source-linked match</x:v>
      </x:c>
      <x:c r="AF1732" s="147" t="str">
        <x:v>Exact WS RATES.pdf name</x:v>
      </x:c>
      <x:c r="AG1732" s="147" t="str">
        <x:v>Exact WS RATES.pdf category</x:v>
      </x:c>
      <x:c r="AH1732" s="139" t="str">
        <x:v>WS-RATES:49:4</x:v>
      </x:c>
      <x:c r="AI1732" s="146"/>
      <x:c r="AJ1732" s="146"/>
      <x:c r="AK1732" s="146"/>
      <x:c r="AL1732" s="146"/>
      <x:c r="AM1732" s="146"/>
      <x:c r="AN1732" s="147" t="str"/>
    </x:row>
    <x:row r="1733">
      <x:c r="A1733" s="139" t="str">
        <x:v>RS-001732</x:v>
      </x:c>
      <x:c r="B1733" s="147" t="str">
        <x:v>MAGNIFYING GLASS 60MM</x:v>
      </x:c>
      <x:c r="C1733" s="139" t="str">
        <x:v>CHINA</x:v>
      </x:c>
      <x:c r="D1733" s="139" t="str">
        <x:v>Both</x:v>
      </x:c>
      <x:c r="E1733" s="147" t="str">
        <x:v>From initial classified workbook</x:v>
      </x:c>
      <x:c r="F1733" s="139" t="str">
        <x:v>Piece</x:v>
      </x:c>
      <x:c r="G1733" s="139"/>
      <x:c r="H1733" s="139" t="str">
        <x:v>Not stated</x:v>
      </x:c>
      <x:c r="I1733" s="139" t="str">
        <x:v>PKR</x:v>
      </x:c>
      <x:c r="J1733" s="140" t="n">
        <x:v>290</x:v>
      </x:c>
      <x:c r="K1733" s="140" t="n">
        <x:v>280</x:v>
      </x:c>
      <x:c r="L1733" s="140" t="n">
        <x:v>290</x:v>
      </x:c>
      <x:c r="M1733" s="140" t="n">
        <x:v>280</x:v>
      </x:c>
      <x:c r="N1733" s="141" t="n">
        <x:f>L1733-M1733</x:f>
        <x:v>10</x:v>
      </x:c>
      <x:c r="O1733" s="142" t="n">
        <x:f>IF(L1733&gt;0,N1733/L1733,"")</x:f>
        <x:v>0.034482758620689655</x:v>
      </x:c>
      <x:c r="P1733" s="142" t="n">
        <x:f>IF(M1733&gt;0,N1733/M1733,"")</x:f>
        <x:v>0.03571428571428571</x:v>
      </x:c>
      <x:c r="Q1733" s="141" t="n">
        <x:f>ROUND(L1733*(1+'Assumptions'!$B$7)/'Assumptions'!$B$9,0)*'Assumptions'!$B$9</x:f>
        <x:v>320</x:v>
      </x:c>
      <x:c r="R1733" s="141" t="n">
        <x:f>Q1733-M1733</x:f>
        <x:v>40</x:v>
      </x:c>
      <x:c r="S1733" s="143" t="n">
        <x:f>'Assumptions'!$B$8</x:f>
        <x:v>12</x:v>
      </x:c>
      <x:c r="T1733" s="141" t="n">
        <x:f>N1733*S1733</x:f>
        <x:v>120</x:v>
      </x:c>
      <x:c r="U1733" s="139" t="str">
        <x:v>Source Valid</x:v>
      </x:c>
      <x:c r="V1733" s="139" t="str">
        <x:v>High</x:v>
      </x:c>
      <x:c r="W1733" s="147" t="str">
        <x:v>Source wholesale and buying prices retained</x:v>
      </x:c>
      <x:c r="X1733" s="139" t="str">
        <x:v>Ready</x:v>
      </x:c>
      <x:c r="Y1733" s="144" t="b">
        <x:v>1</x:v>
      </x:c>
      <x:c r="Z1733" s="139" t="str">
        <x:v>WS RATES.pdf</x:v>
      </x:c>
      <x:c r="AA1733" s="139" t="n">
        <x:v>49</x:v>
      </x:c>
      <x:c r="AB1733" s="139" t="n">
        <x:v>5</x:v>
      </x:c>
      <x:c r="AC1733" s="139" t="str">
        <x:v>MAGNIFYING GLASS 60MM</x:v>
      </x:c>
      <x:c r="AD1733" s="145" t="n">
        <x:v>290</x:v>
      </x:c>
      <x:c r="AE1733" s="147" t="str">
        <x:v>Merged across PDFs — Exact/source-linked match</x:v>
      </x:c>
      <x:c r="AF1733" s="147" t="str">
        <x:v>Exact WS RATES.pdf name</x:v>
      </x:c>
      <x:c r="AG1733" s="147" t="str">
        <x:v>Exact WS RATES.pdf category</x:v>
      </x:c>
      <x:c r="AH1733" s="139" t="str">
        <x:v>WS-RATES:49:5</x:v>
      </x:c>
      <x:c r="AI1733" s="146"/>
      <x:c r="AJ1733" s="146"/>
      <x:c r="AK1733" s="146"/>
      <x:c r="AL1733" s="146"/>
      <x:c r="AM1733" s="146"/>
      <x:c r="AN1733" s="147" t="str"/>
    </x:row>
    <x:row r="1734">
      <x:c r="A1734" s="139" t="str">
        <x:v>RS-001733</x:v>
      </x:c>
      <x:c r="B1734" s="147" t="str">
        <x:v>GATTA KHATA COPY KCS 8</x:v>
      </x:c>
      <x:c r="C1734" s="139" t="str">
        <x:v>GATTA REGISTER</x:v>
      </x:c>
      <x:c r="D1734" s="139" t="str">
        <x:v>Both</x:v>
      </x:c>
      <x:c r="E1734" s="147" t="str">
        <x:v>From initial classified workbook</x:v>
      </x:c>
      <x:c r="F1734" s="139" t="str">
        <x:v>Piece</x:v>
      </x:c>
      <x:c r="G1734" s="139"/>
      <x:c r="H1734" s="139" t="str">
        <x:v>Not stated</x:v>
      </x:c>
      <x:c r="I1734" s="139" t="str">
        <x:v>PKR</x:v>
      </x:c>
      <x:c r="J1734" s="140" t="n">
        <x:v>650</x:v>
      </x:c>
      <x:c r="K1734" s="140" t="n">
        <x:v>330</x:v>
      </x:c>
      <x:c r="L1734" s="140" t="n">
        <x:v>650</x:v>
      </x:c>
      <x:c r="M1734" s="140" t="n">
        <x:v>330</x:v>
      </x:c>
      <x:c r="N1734" s="141" t="n">
        <x:f>L1734-M1734</x:f>
        <x:v>320</x:v>
      </x:c>
      <x:c r="O1734" s="142" t="n">
        <x:f>IF(L1734&gt;0,N1734/L1734,"")</x:f>
        <x:v>0.49230769230769234</x:v>
      </x:c>
      <x:c r="P1734" s="142" t="n">
        <x:f>IF(M1734&gt;0,N1734/M1734,"")</x:f>
        <x:v>0.9696969696969697</x:v>
      </x:c>
      <x:c r="Q1734" s="141" t="n">
        <x:f>ROUND(L1734*(1+'Assumptions'!$B$7)/'Assumptions'!$B$9,0)*'Assumptions'!$B$9</x:f>
        <x:v>715</x:v>
      </x:c>
      <x:c r="R1734" s="141" t="n">
        <x:f>Q1734-M1734</x:f>
        <x:v>385</x:v>
      </x:c>
      <x:c r="S1734" s="143" t="n">
        <x:f>'Assumptions'!$B$8</x:f>
        <x:v>12</x:v>
      </x:c>
      <x:c r="T1734" s="141" t="n">
        <x:f>N1734*S1734</x:f>
        <x:v>3840</x:v>
      </x:c>
      <x:c r="U1734" s="139" t="str">
        <x:v>Source Valid</x:v>
      </x:c>
      <x:c r="V1734" s="139" t="str">
        <x:v>High</x:v>
      </x:c>
      <x:c r="W1734" s="147" t="str">
        <x:v>Source wholesale and buying prices retained</x:v>
      </x:c>
      <x:c r="X1734" s="139" t="str">
        <x:v>Ready</x:v>
      </x:c>
      <x:c r="Y1734" s="144" t="b">
        <x:v>1</x:v>
      </x:c>
      <x:c r="Z1734" s="139" t="str">
        <x:v>WS RATES.pdf</x:v>
      </x:c>
      <x:c r="AA1734" s="139" t="n">
        <x:v>49</x:v>
      </x:c>
      <x:c r="AB1734" s="139" t="n">
        <x:v>6</x:v>
      </x:c>
      <x:c r="AC1734" s="139" t="str">
        <x:v>GATTA KHATA COPY KCS 8</x:v>
      </x:c>
      <x:c r="AD1734" s="145" t="n">
        <x:v>650</x:v>
      </x:c>
      <x:c r="AE1734" s="147" t="str">
        <x:v>Merged across PDFs — Exact/source-linked match</x:v>
      </x:c>
      <x:c r="AF1734" s="147" t="str">
        <x:v>Exact WS RATES.pdf name</x:v>
      </x:c>
      <x:c r="AG1734" s="147" t="str">
        <x:v>Exact WS RATES.pdf category</x:v>
      </x:c>
      <x:c r="AH1734" s="139" t="str">
        <x:v>WS-RATES:49:6</x:v>
      </x:c>
      <x:c r="AI1734" s="146"/>
      <x:c r="AJ1734" s="146"/>
      <x:c r="AK1734" s="146"/>
      <x:c r="AL1734" s="146"/>
      <x:c r="AM1734" s="146"/>
      <x:c r="AN1734" s="147" t="str"/>
    </x:row>
    <x:row r="1735">
      <x:c r="A1735" s="139" t="str">
        <x:v>RS-001734</x:v>
      </x:c>
      <x:c r="B1735" s="147" t="str">
        <x:v>GATTA KHATA COPY KCS 6</x:v>
      </x:c>
      <x:c r="C1735" s="139" t="str">
        <x:v>GATTA REGISTER</x:v>
      </x:c>
      <x:c r="D1735" s="139" t="str">
        <x:v>Both</x:v>
      </x:c>
      <x:c r="E1735" s="147" t="str">
        <x:v>From initial classified workbook</x:v>
      </x:c>
      <x:c r="F1735" s="139" t="str">
        <x:v>Piece</x:v>
      </x:c>
      <x:c r="G1735" s="139"/>
      <x:c r="H1735" s="139" t="str">
        <x:v>Not stated</x:v>
      </x:c>
      <x:c r="I1735" s="139" t="str">
        <x:v>PKR</x:v>
      </x:c>
      <x:c r="J1735" s="140" t="n">
        <x:v>500</x:v>
      </x:c>
      <x:c r="K1735" s="140" t="n">
        <x:v>490</x:v>
      </x:c>
      <x:c r="L1735" s="140" t="n">
        <x:v>500</x:v>
      </x:c>
      <x:c r="M1735" s="140" t="n">
        <x:v>490</x:v>
      </x:c>
      <x:c r="N1735" s="141" t="n">
        <x:f>L1735-M1735</x:f>
        <x:v>10</x:v>
      </x:c>
      <x:c r="O1735" s="142" t="n">
        <x:f>IF(L1735&gt;0,N1735/L1735,"")</x:f>
        <x:v>0.02</x:v>
      </x:c>
      <x:c r="P1735" s="142" t="n">
        <x:f>IF(M1735&gt;0,N1735/M1735,"")</x:f>
        <x:v>0.02040816326530612</x:v>
      </x:c>
      <x:c r="Q1735" s="141" t="n">
        <x:f>ROUND(L1735*(1+'Assumptions'!$B$7)/'Assumptions'!$B$9,0)*'Assumptions'!$B$9</x:f>
        <x:v>550</x:v>
      </x:c>
      <x:c r="R1735" s="141" t="n">
        <x:f>Q1735-M1735</x:f>
        <x:v>60</x:v>
      </x:c>
      <x:c r="S1735" s="143" t="n">
        <x:f>'Assumptions'!$B$8</x:f>
        <x:v>12</x:v>
      </x:c>
      <x:c r="T1735" s="141" t="n">
        <x:f>N1735*S1735</x:f>
        <x:v>120</x:v>
      </x:c>
      <x:c r="U1735" s="139" t="str">
        <x:v>Source Valid</x:v>
      </x:c>
      <x:c r="V1735" s="139" t="str">
        <x:v>High</x:v>
      </x:c>
      <x:c r="W1735" s="147" t="str">
        <x:v>Source wholesale and buying prices retained</x:v>
      </x:c>
      <x:c r="X1735" s="139" t="str">
        <x:v>Ready</x:v>
      </x:c>
      <x:c r="Y1735" s="144" t="b">
        <x:v>1</x:v>
      </x:c>
      <x:c r="Z1735" s="139" t="str">
        <x:v>WS RATES.pdf</x:v>
      </x:c>
      <x:c r="AA1735" s="139" t="n">
        <x:v>49</x:v>
      </x:c>
      <x:c r="AB1735" s="139" t="n">
        <x:v>7</x:v>
      </x:c>
      <x:c r="AC1735" s="139" t="str">
        <x:v>GATTA KHATA COPY KCS 6</x:v>
      </x:c>
      <x:c r="AD1735" s="145" t="n">
        <x:v>500</x:v>
      </x:c>
      <x:c r="AE1735" s="147" t="str">
        <x:v>Merged across PDFs — Exact/source-linked match</x:v>
      </x:c>
      <x:c r="AF1735" s="147" t="str">
        <x:v>Exact WS RATES.pdf name</x:v>
      </x:c>
      <x:c r="AG1735" s="147" t="str">
        <x:v>Exact WS RATES.pdf category</x:v>
      </x:c>
      <x:c r="AH1735" s="139" t="str">
        <x:v>WS-RATES:49:7</x:v>
      </x:c>
      <x:c r="AI1735" s="146"/>
      <x:c r="AJ1735" s="146"/>
      <x:c r="AK1735" s="146"/>
      <x:c r="AL1735" s="146"/>
      <x:c r="AM1735" s="146"/>
      <x:c r="AN1735" s="147" t="str"/>
    </x:row>
    <x:row r="1736">
      <x:c r="A1736" s="139" t="str">
        <x:v>RS-001735</x:v>
      </x:c>
      <x:c r="B1736" s="147" t="str">
        <x:v>TT FILE LEGAL MIDCO</x:v>
      </x:c>
      <x:c r="C1736" s="139" t="str">
        <x:v>FILE</x:v>
      </x:c>
      <x:c r="D1736" s="139" t="str">
        <x:v>Both</x:v>
      </x:c>
      <x:c r="E1736" s="147" t="str">
        <x:v>From initial classified workbook</x:v>
      </x:c>
      <x:c r="F1736" s="139" t="str">
        <x:v>Piece</x:v>
      </x:c>
      <x:c r="G1736" s="139"/>
      <x:c r="H1736" s="139" t="str">
        <x:v>Not stated</x:v>
      </x:c>
      <x:c r="I1736" s="139" t="str">
        <x:v>PKR</x:v>
      </x:c>
      <x:c r="J1736" s="140" t="n">
        <x:v>690</x:v>
      </x:c>
      <x:c r="K1736" s="140" t="n">
        <x:v>650</x:v>
      </x:c>
      <x:c r="L1736" s="140" t="n">
        <x:v>690</x:v>
      </x:c>
      <x:c r="M1736" s="140" t="n">
        <x:v>650</x:v>
      </x:c>
      <x:c r="N1736" s="141" t="n">
        <x:f>L1736-M1736</x:f>
        <x:v>40</x:v>
      </x:c>
      <x:c r="O1736" s="142" t="n">
        <x:f>IF(L1736&gt;0,N1736/L1736,"")</x:f>
        <x:v>0.057971014492753624</x:v>
      </x:c>
      <x:c r="P1736" s="142" t="n">
        <x:f>IF(M1736&gt;0,N1736/M1736,"")</x:f>
        <x:v>0.06153846153846154</x:v>
      </x:c>
      <x:c r="Q1736" s="141" t="n">
        <x:f>ROUND(L1736*(1+'Assumptions'!$B$7)/'Assumptions'!$B$9,0)*'Assumptions'!$B$9</x:f>
        <x:v>760</x:v>
      </x:c>
      <x:c r="R1736" s="141" t="n">
        <x:f>Q1736-M1736</x:f>
        <x:v>110</x:v>
      </x:c>
      <x:c r="S1736" s="143" t="n">
        <x:f>'Assumptions'!$B$8</x:f>
        <x:v>12</x:v>
      </x:c>
      <x:c r="T1736" s="141" t="n">
        <x:f>N1736*S1736</x:f>
        <x:v>480</x:v>
      </x:c>
      <x:c r="U1736" s="139" t="str">
        <x:v>Source Valid</x:v>
      </x:c>
      <x:c r="V1736" s="139" t="str">
        <x:v>High</x:v>
      </x:c>
      <x:c r="W1736" s="147" t="str">
        <x:v>Source wholesale and buying prices retained</x:v>
      </x:c>
      <x:c r="X1736" s="139" t="str">
        <x:v>Ready</x:v>
      </x:c>
      <x:c r="Y1736" s="144" t="b">
        <x:v>1</x:v>
      </x:c>
      <x:c r="Z1736" s="139" t="str">
        <x:v>WS RATES.pdf</x:v>
      </x:c>
      <x:c r="AA1736" s="139" t="n">
        <x:v>49</x:v>
      </x:c>
      <x:c r="AB1736" s="139" t="n">
        <x:v>8</x:v>
      </x:c>
      <x:c r="AC1736" s="139" t="str">
        <x:v>TT FILE LEGAL</x:v>
      </x:c>
      <x:c r="AD1736" s="145" t="n">
        <x:v>690</x:v>
      </x:c>
      <x:c r="AE1736" s="147" t="str">
        <x:v>Merged across PDFs — Truncated-name completion</x:v>
      </x:c>
      <x:c r="AF1736" s="147" t="str">
        <x:v>Completed/updated from WS RATES.pdf</x:v>
      </x:c>
      <x:c r="AG1736" s="147" t="str">
        <x:v>Exact WS RATES.pdf category</x:v>
      </x:c>
      <x:c r="AH1736" s="139" t="str">
        <x:v>WS-RATES:49:8</x:v>
      </x:c>
      <x:c r="AI1736" s="146"/>
      <x:c r="AJ1736" s="146"/>
      <x:c r="AK1736" s="146"/>
      <x:c r="AL1736" s="146"/>
      <x:c r="AM1736" s="146"/>
      <x:c r="AN1736" s="147" t="str"/>
    </x:row>
    <x:row r="1737">
      <x:c r="A1737" s="139" t="str">
        <x:v>RS-001736</x:v>
      </x:c>
      <x:c r="B1737" s="147" t="str">
        <x:v>MAGNET DAIRY MEDIUM</x:v>
      </x:c>
      <x:c r="C1737" s="139" t="str">
        <x:v>CHINA DAIRIES</x:v>
      </x:c>
      <x:c r="D1737" s="139" t="str">
        <x:v>Both</x:v>
      </x:c>
      <x:c r="E1737" s="147" t="str">
        <x:v>From initial classified workbook</x:v>
      </x:c>
      <x:c r="F1737" s="139" t="str">
        <x:v>Piece</x:v>
      </x:c>
      <x:c r="G1737" s="139"/>
      <x:c r="H1737" s="139" t="str">
        <x:v>Not stated</x:v>
      </x:c>
      <x:c r="I1737" s="139" t="str">
        <x:v>PKR</x:v>
      </x:c>
      <x:c r="J1737" s="140" t="n">
        <x:v>260</x:v>
      </x:c>
      <x:c r="K1737" s="140" t="n">
        <x:v>200</x:v>
      </x:c>
      <x:c r="L1737" s="140" t="n">
        <x:v>260</x:v>
      </x:c>
      <x:c r="M1737" s="140" t="n">
        <x:v>200</x:v>
      </x:c>
      <x:c r="N1737" s="141" t="n">
        <x:f>L1737-M1737</x:f>
        <x:v>60</x:v>
      </x:c>
      <x:c r="O1737" s="142" t="n">
        <x:f>IF(L1737&gt;0,N1737/L1737,"")</x:f>
        <x:v>0.23076923076923078</x:v>
      </x:c>
      <x:c r="P1737" s="142" t="n">
        <x:f>IF(M1737&gt;0,N1737/M1737,"")</x:f>
        <x:v>0.3</x:v>
      </x:c>
      <x:c r="Q1737" s="141" t="n">
        <x:f>ROUND(L1737*(1+'Assumptions'!$B$7)/'Assumptions'!$B$9,0)*'Assumptions'!$B$9</x:f>
        <x:v>285</x:v>
      </x:c>
      <x:c r="R1737" s="141" t="n">
        <x:f>Q1737-M1737</x:f>
        <x:v>85</x:v>
      </x:c>
      <x:c r="S1737" s="143" t="n">
        <x:f>'Assumptions'!$B$8</x:f>
        <x:v>12</x:v>
      </x:c>
      <x:c r="T1737" s="141" t="n">
        <x:f>N1737*S1737</x:f>
        <x:v>720</x:v>
      </x:c>
      <x:c r="U1737" s="139" t="str">
        <x:v>Source Valid</x:v>
      </x:c>
      <x:c r="V1737" s="139" t="str">
        <x:v>High</x:v>
      </x:c>
      <x:c r="W1737" s="147" t="str">
        <x:v>Source wholesale and buying prices retained</x:v>
      </x:c>
      <x:c r="X1737" s="139" t="str">
        <x:v>Ready</x:v>
      </x:c>
      <x:c r="Y1737" s="144" t="b">
        <x:v>1</x:v>
      </x:c>
      <x:c r="Z1737" s="139" t="str">
        <x:v>WS RATES.pdf</x:v>
      </x:c>
      <x:c r="AA1737" s="139" t="n">
        <x:v>49</x:v>
      </x:c>
      <x:c r="AB1737" s="139" t="n">
        <x:v>9</x:v>
      </x:c>
      <x:c r="AC1737" s="139" t="str">
        <x:v>MAGNET DAIRY MEDIUM</x:v>
      </x:c>
      <x:c r="AD1737" s="145" t="n">
        <x:v>260</x:v>
      </x:c>
      <x:c r="AE1737" s="147" t="str">
        <x:v>Merged across PDFs — Exact/source-linked match</x:v>
      </x:c>
      <x:c r="AF1737" s="147" t="str">
        <x:v>Exact WS RATES.pdf name</x:v>
      </x:c>
      <x:c r="AG1737" s="147" t="str">
        <x:v>Exact WS RATES.pdf category</x:v>
      </x:c>
      <x:c r="AH1737" s="139" t="str">
        <x:v>WS-RATES:49:9</x:v>
      </x:c>
      <x:c r="AI1737" s="146"/>
      <x:c r="AJ1737" s="146"/>
      <x:c r="AK1737" s="146"/>
      <x:c r="AL1737" s="146"/>
      <x:c r="AM1737" s="146"/>
      <x:c r="AN1737" s="147" t="str"/>
    </x:row>
    <x:row r="1738">
      <x:c r="A1738" s="139" t="str">
        <x:v>RS-001737</x:v>
      </x:c>
      <x:c r="B1738" s="147" t="str">
        <x:v>GATTA KHATA COPY KCS 5</x:v>
      </x:c>
      <x:c r="C1738" s="139" t="str">
        <x:v>GATTA REGISTER</x:v>
      </x:c>
      <x:c r="D1738" s="139" t="str">
        <x:v>Both</x:v>
      </x:c>
      <x:c r="E1738" s="147" t="str">
        <x:v>From initial classified workbook</x:v>
      </x:c>
      <x:c r="F1738" s="139" t="str">
        <x:v>Piece</x:v>
      </x:c>
      <x:c r="G1738" s="139"/>
      <x:c r="H1738" s="139" t="str">
        <x:v>Not stated</x:v>
      </x:c>
      <x:c r="I1738" s="139" t="str">
        <x:v>PKR</x:v>
      </x:c>
      <x:c r="J1738" s="140" t="n">
        <x:v>430</x:v>
      </x:c>
      <x:c r="K1738" s="140" t="n">
        <x:v>400</x:v>
      </x:c>
      <x:c r="L1738" s="140" t="n">
        <x:v>430</x:v>
      </x:c>
      <x:c r="M1738" s="140" t="n">
        <x:v>400</x:v>
      </x:c>
      <x:c r="N1738" s="141" t="n">
        <x:f>L1738-M1738</x:f>
        <x:v>30</x:v>
      </x:c>
      <x:c r="O1738" s="142" t="n">
        <x:f>IF(L1738&gt;0,N1738/L1738,"")</x:f>
        <x:v>0.06976744186046512</x:v>
      </x:c>
      <x:c r="P1738" s="142" t="n">
        <x:f>IF(M1738&gt;0,N1738/M1738,"")</x:f>
        <x:v>0.075</x:v>
      </x:c>
      <x:c r="Q1738" s="141" t="n">
        <x:f>ROUND(L1738*(1+'Assumptions'!$B$7)/'Assumptions'!$B$9,0)*'Assumptions'!$B$9</x:f>
        <x:v>475</x:v>
      </x:c>
      <x:c r="R1738" s="141" t="n">
        <x:f>Q1738-M1738</x:f>
        <x:v>75</x:v>
      </x:c>
      <x:c r="S1738" s="143" t="n">
        <x:f>'Assumptions'!$B$8</x:f>
        <x:v>12</x:v>
      </x:c>
      <x:c r="T1738" s="141" t="n">
        <x:f>N1738*S1738</x:f>
        <x:v>360</x:v>
      </x:c>
      <x:c r="U1738" s="139" t="str">
        <x:v>Source Valid</x:v>
      </x:c>
      <x:c r="V1738" s="139" t="str">
        <x:v>High</x:v>
      </x:c>
      <x:c r="W1738" s="147" t="str">
        <x:v>Source wholesale and buying prices retained</x:v>
      </x:c>
      <x:c r="X1738" s="139" t="str">
        <x:v>Ready</x:v>
      </x:c>
      <x:c r="Y1738" s="144" t="b">
        <x:v>1</x:v>
      </x:c>
      <x:c r="Z1738" s="139" t="str">
        <x:v>WS RATES.pdf</x:v>
      </x:c>
      <x:c r="AA1738" s="139" t="n">
        <x:v>49</x:v>
      </x:c>
      <x:c r="AB1738" s="139" t="n">
        <x:v>10</x:v>
      </x:c>
      <x:c r="AC1738" s="139" t="str">
        <x:v>GATTA KHATA COPY KCS 5</x:v>
      </x:c>
      <x:c r="AD1738" s="145" t="n">
        <x:v>430</x:v>
      </x:c>
      <x:c r="AE1738" s="147" t="str">
        <x:v>Merged across PDFs — Exact/source-linked match</x:v>
      </x:c>
      <x:c r="AF1738" s="147" t="str">
        <x:v>Exact WS RATES.pdf name</x:v>
      </x:c>
      <x:c r="AG1738" s="147" t="str">
        <x:v>Exact WS RATES.pdf category</x:v>
      </x:c>
      <x:c r="AH1738" s="139" t="str">
        <x:v>WS-RATES:49:10</x:v>
      </x:c>
      <x:c r="AI1738" s="146"/>
      <x:c r="AJ1738" s="146"/>
      <x:c r="AK1738" s="146"/>
      <x:c r="AL1738" s="146"/>
      <x:c r="AM1738" s="146"/>
      <x:c r="AN1738" s="147" t="str"/>
    </x:row>
    <x:row r="1739">
      <x:c r="A1739" s="139" t="str">
        <x:v>RS-001738</x:v>
      </x:c>
      <x:c r="B1739" s="147" t="str">
        <x:v>TT FILE A4</x:v>
      </x:c>
      <x:c r="C1739" s="139" t="str">
        <x:v>FILE</x:v>
      </x:c>
      <x:c r="D1739" s="139" t="str">
        <x:v>Both</x:v>
      </x:c>
      <x:c r="E1739" s="147" t="str">
        <x:v>From initial classified workbook</x:v>
      </x:c>
      <x:c r="F1739" s="139" t="str">
        <x:v>Piece</x:v>
      </x:c>
      <x:c r="G1739" s="139"/>
      <x:c r="H1739" s="139" t="str">
        <x:v>Not stated</x:v>
      </x:c>
      <x:c r="I1739" s="139" t="str">
        <x:v>PKR</x:v>
      </x:c>
      <x:c r="J1739" s="140" t="n">
        <x:v>530</x:v>
      </x:c>
      <x:c r="K1739" s="140" t="n">
        <x:v>500</x:v>
      </x:c>
      <x:c r="L1739" s="140" t="n">
        <x:v>530</x:v>
      </x:c>
      <x:c r="M1739" s="140" t="n">
        <x:v>500</x:v>
      </x:c>
      <x:c r="N1739" s="141" t="n">
        <x:f>L1739-M1739</x:f>
        <x:v>30</x:v>
      </x:c>
      <x:c r="O1739" s="142" t="n">
        <x:f>IF(L1739&gt;0,N1739/L1739,"")</x:f>
        <x:v>0.05660377358490566</x:v>
      </x:c>
      <x:c r="P1739" s="142" t="n">
        <x:f>IF(M1739&gt;0,N1739/M1739,"")</x:f>
        <x:v>0.06</x:v>
      </x:c>
      <x:c r="Q1739" s="141" t="n">
        <x:f>ROUND(L1739*(1+'Assumptions'!$B$7)/'Assumptions'!$B$9,0)*'Assumptions'!$B$9</x:f>
        <x:v>585</x:v>
      </x:c>
      <x:c r="R1739" s="141" t="n">
        <x:f>Q1739-M1739</x:f>
        <x:v>85</x:v>
      </x:c>
      <x:c r="S1739" s="143" t="n">
        <x:f>'Assumptions'!$B$8</x:f>
        <x:v>12</x:v>
      </x:c>
      <x:c r="T1739" s="141" t="n">
        <x:f>N1739*S1739</x:f>
        <x:v>360</x:v>
      </x:c>
      <x:c r="U1739" s="139" t="str">
        <x:v>Source Valid</x:v>
      </x:c>
      <x:c r="V1739" s="139" t="str">
        <x:v>High</x:v>
      </x:c>
      <x:c r="W1739" s="147" t="str">
        <x:v>Source wholesale and buying prices retained</x:v>
      </x:c>
      <x:c r="X1739" s="139" t="str">
        <x:v>Ready</x:v>
      </x:c>
      <x:c r="Y1739" s="144" t="b">
        <x:v>1</x:v>
      </x:c>
      <x:c r="Z1739" s="139" t="str">
        <x:v>WS RATES.pdf</x:v>
      </x:c>
      <x:c r="AA1739" s="139" t="n">
        <x:v>49</x:v>
      </x:c>
      <x:c r="AB1739" s="139" t="n">
        <x:v>11</x:v>
      </x:c>
      <x:c r="AC1739" s="139" t="str">
        <x:v>TT FILE A4</x:v>
      </x:c>
      <x:c r="AD1739" s="145" t="n">
        <x:v>530</x:v>
      </x:c>
      <x:c r="AE1739" s="147" t="str">
        <x:v>Merged across PDFs — Exact/source-linked match</x:v>
      </x:c>
      <x:c r="AF1739" s="147" t="str">
        <x:v>Exact WS RATES.pdf name</x:v>
      </x:c>
      <x:c r="AG1739" s="147" t="str">
        <x:v>Exact WS RATES.pdf category</x:v>
      </x:c>
      <x:c r="AH1739" s="139" t="str">
        <x:v>WS-RATES:49:11</x:v>
      </x:c>
      <x:c r="AI1739" s="146"/>
      <x:c r="AJ1739" s="146"/>
      <x:c r="AK1739" s="146"/>
      <x:c r="AL1739" s="146"/>
      <x:c r="AM1739" s="146"/>
      <x:c r="AN1739" s="147" t="str"/>
    </x:row>
    <x:row r="1740">
      <x:c r="A1740" s="139" t="str">
        <x:v>RS-001739</x:v>
      </x:c>
      <x:c r="B1740" s="147" t="str">
        <x:v>110 NUMBER DAIRY</x:v>
      </x:c>
      <x:c r="C1740" s="139" t="str">
        <x:v>CHINA DAIRIES</x:v>
      </x:c>
      <x:c r="D1740" s="139" t="str">
        <x:v>Both</x:v>
      </x:c>
      <x:c r="E1740" s="147" t="str">
        <x:v>From initial classified workbook</x:v>
      </x:c>
      <x:c r="F1740" s="139" t="str">
        <x:v>Piece</x:v>
      </x:c>
      <x:c r="G1740" s="139"/>
      <x:c r="H1740" s="139" t="str">
        <x:v>Not stated</x:v>
      </x:c>
      <x:c r="I1740" s="139" t="str">
        <x:v>PKR</x:v>
      </x:c>
      <x:c r="J1740" s="140" t="n">
        <x:v>110</x:v>
      </x:c>
      <x:c r="K1740" s="140" t="n">
        <x:v>95</x:v>
      </x:c>
      <x:c r="L1740" s="140" t="n">
        <x:v>110</x:v>
      </x:c>
      <x:c r="M1740" s="140" t="n">
        <x:v>95</x:v>
      </x:c>
      <x:c r="N1740" s="141" t="n">
        <x:f>L1740-M1740</x:f>
        <x:v>15</x:v>
      </x:c>
      <x:c r="O1740" s="142" t="n">
        <x:f>IF(L1740&gt;0,N1740/L1740,"")</x:f>
        <x:v>0.13636363636363635</x:v>
      </x:c>
      <x:c r="P1740" s="142" t="n">
        <x:f>IF(M1740&gt;0,N1740/M1740,"")</x:f>
        <x:v>0.15789473684210525</x:v>
      </x:c>
      <x:c r="Q1740" s="141" t="n">
        <x:f>ROUND(L1740*(1+'Assumptions'!$B$7)/'Assumptions'!$B$9,0)*'Assumptions'!$B$9</x:f>
        <x:v>120</x:v>
      </x:c>
      <x:c r="R1740" s="141" t="n">
        <x:f>Q1740-M1740</x:f>
        <x:v>25</x:v>
      </x:c>
      <x:c r="S1740" s="143" t="n">
        <x:f>'Assumptions'!$B$8</x:f>
        <x:v>12</x:v>
      </x:c>
      <x:c r="T1740" s="141" t="n">
        <x:f>N1740*S1740</x:f>
        <x:v>180</x:v>
      </x:c>
      <x:c r="U1740" s="139" t="str">
        <x:v>Source Valid</x:v>
      </x:c>
      <x:c r="V1740" s="139" t="str">
        <x:v>High</x:v>
      </x:c>
      <x:c r="W1740" s="147" t="str">
        <x:v>Source wholesale and buying prices retained</x:v>
      </x:c>
      <x:c r="X1740" s="139" t="str">
        <x:v>Ready</x:v>
      </x:c>
      <x:c r="Y1740" s="144" t="b">
        <x:v>1</x:v>
      </x:c>
      <x:c r="Z1740" s="139" t="str">
        <x:v>WS RATES.pdf</x:v>
      </x:c>
      <x:c r="AA1740" s="139" t="n">
        <x:v>49</x:v>
      </x:c>
      <x:c r="AB1740" s="139" t="n">
        <x:v>12</x:v>
      </x:c>
      <x:c r="AC1740" s="139" t="str">
        <x:v>110 NUMBER DAIRY</x:v>
      </x:c>
      <x:c r="AD1740" s="145" t="n">
        <x:v>110</x:v>
      </x:c>
      <x:c r="AE1740" s="147" t="str">
        <x:v>Merged across PDFs — Exact/source-linked match</x:v>
      </x:c>
      <x:c r="AF1740" s="147" t="str">
        <x:v>Exact WS RATES.pdf name</x:v>
      </x:c>
      <x:c r="AG1740" s="147" t="str">
        <x:v>Exact WS RATES.pdf category</x:v>
      </x:c>
      <x:c r="AH1740" s="139" t="str">
        <x:v>WS-RATES:49:12</x:v>
      </x:c>
      <x:c r="AI1740" s="146"/>
      <x:c r="AJ1740" s="146"/>
      <x:c r="AK1740" s="146"/>
      <x:c r="AL1740" s="146"/>
      <x:c r="AM1740" s="146"/>
      <x:c r="AN1740" s="147" t="str"/>
    </x:row>
    <x:row r="1741">
      <x:c r="A1741" s="139" t="str">
        <x:v>RS-001740</x:v>
      </x:c>
      <x:c r="B1741" s="147" t="str">
        <x:v>GATTA KHATA COPY KCS 4</x:v>
      </x:c>
      <x:c r="C1741" s="139" t="str">
        <x:v>GATTA REGISTER</x:v>
      </x:c>
      <x:c r="D1741" s="139" t="str">
        <x:v>Both</x:v>
      </x:c>
      <x:c r="E1741" s="147" t="str">
        <x:v>From initial classified workbook</x:v>
      </x:c>
      <x:c r="F1741" s="139" t="str">
        <x:v>Piece</x:v>
      </x:c>
      <x:c r="G1741" s="139"/>
      <x:c r="H1741" s="139" t="str">
        <x:v>Not stated</x:v>
      </x:c>
      <x:c r="I1741" s="139" t="str">
        <x:v>PKR</x:v>
      </x:c>
      <x:c r="J1741" s="140" t="n">
        <x:v>350</x:v>
      </x:c>
      <x:c r="K1741" s="140" t="n">
        <x:v>320</x:v>
      </x:c>
      <x:c r="L1741" s="140" t="n">
        <x:v>350</x:v>
      </x:c>
      <x:c r="M1741" s="140" t="n">
        <x:v>320</x:v>
      </x:c>
      <x:c r="N1741" s="141" t="n">
        <x:f>L1741-M1741</x:f>
        <x:v>30</x:v>
      </x:c>
      <x:c r="O1741" s="142" t="n">
        <x:f>IF(L1741&gt;0,N1741/L1741,"")</x:f>
        <x:v>0.08571428571428572</x:v>
      </x:c>
      <x:c r="P1741" s="142" t="n">
        <x:f>IF(M1741&gt;0,N1741/M1741,"")</x:f>
        <x:v>0.09375</x:v>
      </x:c>
      <x:c r="Q1741" s="141" t="n">
        <x:f>ROUND(L1741*(1+'Assumptions'!$B$7)/'Assumptions'!$B$9,0)*'Assumptions'!$B$9</x:f>
        <x:v>385</x:v>
      </x:c>
      <x:c r="R1741" s="141" t="n">
        <x:f>Q1741-M1741</x:f>
        <x:v>65</x:v>
      </x:c>
      <x:c r="S1741" s="143" t="n">
        <x:f>'Assumptions'!$B$8</x:f>
        <x:v>12</x:v>
      </x:c>
      <x:c r="T1741" s="141" t="n">
        <x:f>N1741*S1741</x:f>
        <x:v>360</x:v>
      </x:c>
      <x:c r="U1741" s="139" t="str">
        <x:v>Source Valid</x:v>
      </x:c>
      <x:c r="V1741" s="139" t="str">
        <x:v>High</x:v>
      </x:c>
      <x:c r="W1741" s="147" t="str">
        <x:v>Source wholesale and buying prices retained</x:v>
      </x:c>
      <x:c r="X1741" s="139" t="str">
        <x:v>Ready</x:v>
      </x:c>
      <x:c r="Y1741" s="144" t="b">
        <x:v>1</x:v>
      </x:c>
      <x:c r="Z1741" s="139" t="str">
        <x:v>WS RATES.pdf</x:v>
      </x:c>
      <x:c r="AA1741" s="139" t="n">
        <x:v>49</x:v>
      </x:c>
      <x:c r="AB1741" s="139" t="n">
        <x:v>13</x:v>
      </x:c>
      <x:c r="AC1741" s="139" t="str">
        <x:v>GATTA KHATA COPY KCS 4</x:v>
      </x:c>
      <x:c r="AD1741" s="145" t="n">
        <x:v>350</x:v>
      </x:c>
      <x:c r="AE1741" s="147" t="str">
        <x:v>Merged across PDFs — Exact/source-linked match</x:v>
      </x:c>
      <x:c r="AF1741" s="147" t="str">
        <x:v>Exact WS RATES.pdf name</x:v>
      </x:c>
      <x:c r="AG1741" s="147" t="str">
        <x:v>Exact WS RATES.pdf category</x:v>
      </x:c>
      <x:c r="AH1741" s="139" t="str">
        <x:v>WS-RATES:49:13</x:v>
      </x:c>
      <x:c r="AI1741" s="146"/>
      <x:c r="AJ1741" s="146"/>
      <x:c r="AK1741" s="146"/>
      <x:c r="AL1741" s="146"/>
      <x:c r="AM1741" s="146"/>
      <x:c r="AN1741" s="147" t="str"/>
    </x:row>
    <x:row r="1742">
      <x:c r="A1742" s="139" t="str">
        <x:v>RS-001741</x:v>
      </x:c>
      <x:c r="B1742" s="147" t="str">
        <x:v>GATTA KHATA COPY KCS 3</x:v>
      </x:c>
      <x:c r="C1742" s="139" t="str">
        <x:v>GATTA REGISTER</x:v>
      </x:c>
      <x:c r="D1742" s="139" t="str">
        <x:v>Both</x:v>
      </x:c>
      <x:c r="E1742" s="147" t="str">
        <x:v>From initial classified workbook</x:v>
      </x:c>
      <x:c r="F1742" s="139" t="str">
        <x:v>Piece</x:v>
      </x:c>
      <x:c r="G1742" s="139"/>
      <x:c r="H1742" s="139" t="str">
        <x:v>Not stated</x:v>
      </x:c>
      <x:c r="I1742" s="139" t="str">
        <x:v>PKR</x:v>
      </x:c>
      <x:c r="J1742" s="140" t="n">
        <x:v>270</x:v>
      </x:c>
      <x:c r="K1742" s="140" t="n">
        <x:v>240</x:v>
      </x:c>
      <x:c r="L1742" s="140" t="n">
        <x:v>270</x:v>
      </x:c>
      <x:c r="M1742" s="140" t="n">
        <x:v>240</x:v>
      </x:c>
      <x:c r="N1742" s="141" t="n">
        <x:f>L1742-M1742</x:f>
        <x:v>30</x:v>
      </x:c>
      <x:c r="O1742" s="142" t="n">
        <x:f>IF(L1742&gt;0,N1742/L1742,"")</x:f>
        <x:v>0.1111111111111111</x:v>
      </x:c>
      <x:c r="P1742" s="142" t="n">
        <x:f>IF(M1742&gt;0,N1742/M1742,"")</x:f>
        <x:v>0.125</x:v>
      </x:c>
      <x:c r="Q1742" s="141" t="n">
        <x:f>ROUND(L1742*(1+'Assumptions'!$B$7)/'Assumptions'!$B$9,0)*'Assumptions'!$B$9</x:f>
        <x:v>295</x:v>
      </x:c>
      <x:c r="R1742" s="141" t="n">
        <x:f>Q1742-M1742</x:f>
        <x:v>55</x:v>
      </x:c>
      <x:c r="S1742" s="143" t="n">
        <x:f>'Assumptions'!$B$8</x:f>
        <x:v>12</x:v>
      </x:c>
      <x:c r="T1742" s="141" t="n">
        <x:f>N1742*S1742</x:f>
        <x:v>360</x:v>
      </x:c>
      <x:c r="U1742" s="139" t="str">
        <x:v>Source Valid</x:v>
      </x:c>
      <x:c r="V1742" s="139" t="str">
        <x:v>High</x:v>
      </x:c>
      <x:c r="W1742" s="147" t="str">
        <x:v>Source wholesale and buying prices retained</x:v>
      </x:c>
      <x:c r="X1742" s="139" t="str">
        <x:v>Ready</x:v>
      </x:c>
      <x:c r="Y1742" s="144" t="b">
        <x:v>1</x:v>
      </x:c>
      <x:c r="Z1742" s="139" t="str">
        <x:v>WS RATES.pdf</x:v>
      </x:c>
      <x:c r="AA1742" s="139" t="n">
        <x:v>49</x:v>
      </x:c>
      <x:c r="AB1742" s="139" t="n">
        <x:v>14</x:v>
      </x:c>
      <x:c r="AC1742" s="139" t="str">
        <x:v>GATTA KHATA COPY KCS 3</x:v>
      </x:c>
      <x:c r="AD1742" s="145" t="n">
        <x:v>270</x:v>
      </x:c>
      <x:c r="AE1742" s="147" t="str">
        <x:v>Merged across PDFs — Exact/source-linked match</x:v>
      </x:c>
      <x:c r="AF1742" s="147" t="str">
        <x:v>Exact WS RATES.pdf name</x:v>
      </x:c>
      <x:c r="AG1742" s="147" t="str">
        <x:v>Exact WS RATES.pdf category</x:v>
      </x:c>
      <x:c r="AH1742" s="139" t="str">
        <x:v>WS-RATES:49:14</x:v>
      </x:c>
      <x:c r="AI1742" s="146"/>
      <x:c r="AJ1742" s="146"/>
      <x:c r="AK1742" s="146"/>
      <x:c r="AL1742" s="146"/>
      <x:c r="AM1742" s="146"/>
      <x:c r="AN1742" s="147" t="str"/>
    </x:row>
    <x:row r="1743">
      <x:c r="A1743" s="139" t="str">
        <x:v>RS-001742</x:v>
      </x:c>
      <x:c r="B1743" s="147" t="str">
        <x:v>GATTA KHATA COPY KCS 2</x:v>
      </x:c>
      <x:c r="C1743" s="139" t="str">
        <x:v>GATTA REGISTER</x:v>
      </x:c>
      <x:c r="D1743" s="139" t="str">
        <x:v>Both</x:v>
      </x:c>
      <x:c r="E1743" s="147" t="str">
        <x:v>From initial classified workbook</x:v>
      </x:c>
      <x:c r="F1743" s="139" t="str">
        <x:v>Piece</x:v>
      </x:c>
      <x:c r="G1743" s="139"/>
      <x:c r="H1743" s="139" t="str">
        <x:v>Not stated</x:v>
      </x:c>
      <x:c r="I1743" s="139" t="str">
        <x:v>PKR</x:v>
      </x:c>
      <x:c r="J1743" s="140" t="n">
        <x:v>190</x:v>
      </x:c>
      <x:c r="K1743" s="140" t="n">
        <x:v>165</x:v>
      </x:c>
      <x:c r="L1743" s="140" t="n">
        <x:v>190</x:v>
      </x:c>
      <x:c r="M1743" s="140" t="n">
        <x:v>165</x:v>
      </x:c>
      <x:c r="N1743" s="141" t="n">
        <x:f>L1743-M1743</x:f>
        <x:v>25</x:v>
      </x:c>
      <x:c r="O1743" s="142" t="n">
        <x:f>IF(L1743&gt;0,N1743/L1743,"")</x:f>
        <x:v>0.13157894736842105</x:v>
      </x:c>
      <x:c r="P1743" s="142" t="n">
        <x:f>IF(M1743&gt;0,N1743/M1743,"")</x:f>
        <x:v>0.15151515151515152</x:v>
      </x:c>
      <x:c r="Q1743" s="141" t="n">
        <x:f>ROUND(L1743*(1+'Assumptions'!$B$7)/'Assumptions'!$B$9,0)*'Assumptions'!$B$9</x:f>
        <x:v>210</x:v>
      </x:c>
      <x:c r="R1743" s="141" t="n">
        <x:f>Q1743-M1743</x:f>
        <x:v>45</x:v>
      </x:c>
      <x:c r="S1743" s="143" t="n">
        <x:f>'Assumptions'!$B$8</x:f>
        <x:v>12</x:v>
      </x:c>
      <x:c r="T1743" s="141" t="n">
        <x:f>N1743*S1743</x:f>
        <x:v>300</x:v>
      </x:c>
      <x:c r="U1743" s="139" t="str">
        <x:v>Source Valid</x:v>
      </x:c>
      <x:c r="V1743" s="139" t="str">
        <x:v>High</x:v>
      </x:c>
      <x:c r="W1743" s="147" t="str">
        <x:v>Source wholesale and buying prices retained</x:v>
      </x:c>
      <x:c r="X1743" s="139" t="str">
        <x:v>Ready</x:v>
      </x:c>
      <x:c r="Y1743" s="144" t="b">
        <x:v>1</x:v>
      </x:c>
      <x:c r="Z1743" s="139" t="str">
        <x:v>WS RATES.pdf</x:v>
      </x:c>
      <x:c r="AA1743" s="139" t="n">
        <x:v>49</x:v>
      </x:c>
      <x:c r="AB1743" s="139" t="n">
        <x:v>15</x:v>
      </x:c>
      <x:c r="AC1743" s="139" t="str">
        <x:v>GATTA KHATA COPY KCS 2</x:v>
      </x:c>
      <x:c r="AD1743" s="145" t="n">
        <x:v>190</x:v>
      </x:c>
      <x:c r="AE1743" s="147" t="str">
        <x:v>Merged across PDFs — Exact/source-linked match</x:v>
      </x:c>
      <x:c r="AF1743" s="147" t="str">
        <x:v>Exact WS RATES.pdf name</x:v>
      </x:c>
      <x:c r="AG1743" s="147" t="str">
        <x:v>Exact WS RATES.pdf category</x:v>
      </x:c>
      <x:c r="AH1743" s="139" t="str">
        <x:v>WS-RATES:49:15</x:v>
      </x:c>
      <x:c r="AI1743" s="146"/>
      <x:c r="AJ1743" s="146"/>
      <x:c r="AK1743" s="146"/>
      <x:c r="AL1743" s="146"/>
      <x:c r="AM1743" s="146"/>
      <x:c r="AN1743" s="147" t="str"/>
    </x:row>
    <x:row r="1744">
      <x:c r="A1744" s="139" t="str">
        <x:v>RS-001743</x:v>
      </x:c>
      <x:c r="B1744" s="147" t="str">
        <x:v>DANDI FILE LEGAL</x:v>
      </x:c>
      <x:c r="C1744" s="139" t="str">
        <x:v>FILE</x:v>
      </x:c>
      <x:c r="D1744" s="139" t="str">
        <x:v>Both</x:v>
      </x:c>
      <x:c r="E1744" s="147" t="str">
        <x:v>From initial classified workbook</x:v>
      </x:c>
      <x:c r="F1744" s="139" t="str">
        <x:v>Piece</x:v>
      </x:c>
      <x:c r="G1744" s="139"/>
      <x:c r="H1744" s="139" t="str">
        <x:v>Not stated</x:v>
      </x:c>
      <x:c r="I1744" s="139" t="str">
        <x:v>PKR</x:v>
      </x:c>
      <x:c r="J1744" s="140" t="n">
        <x:v>800</x:v>
      </x:c>
      <x:c r="K1744" s="140" t="n">
        <x:v>750</x:v>
      </x:c>
      <x:c r="L1744" s="140" t="n">
        <x:v>800</x:v>
      </x:c>
      <x:c r="M1744" s="140" t="n">
        <x:v>750</x:v>
      </x:c>
      <x:c r="N1744" s="141" t="n">
        <x:f>L1744-M1744</x:f>
        <x:v>50</x:v>
      </x:c>
      <x:c r="O1744" s="142" t="n">
        <x:f>IF(L1744&gt;0,N1744/L1744,"")</x:f>
        <x:v>0.0625</x:v>
      </x:c>
      <x:c r="P1744" s="142" t="n">
        <x:f>IF(M1744&gt;0,N1744/M1744,"")</x:f>
        <x:v>0.06666666666666667</x:v>
      </x:c>
      <x:c r="Q1744" s="141" t="n">
        <x:f>ROUND(L1744*(1+'Assumptions'!$B$7)/'Assumptions'!$B$9,0)*'Assumptions'!$B$9</x:f>
        <x:v>880</x:v>
      </x:c>
      <x:c r="R1744" s="141" t="n">
        <x:f>Q1744-M1744</x:f>
        <x:v>130</x:v>
      </x:c>
      <x:c r="S1744" s="143" t="n">
        <x:f>'Assumptions'!$B$8</x:f>
        <x:v>12</x:v>
      </x:c>
      <x:c r="T1744" s="141" t="n">
        <x:f>N1744*S1744</x:f>
        <x:v>600</x:v>
      </x:c>
      <x:c r="U1744" s="139" t="str">
        <x:v>Source Valid</x:v>
      </x:c>
      <x:c r="V1744" s="139" t="str">
        <x:v>High</x:v>
      </x:c>
      <x:c r="W1744" s="147" t="str">
        <x:v>Source wholesale and buying prices retained</x:v>
      </x:c>
      <x:c r="X1744" s="139" t="str">
        <x:v>Ready</x:v>
      </x:c>
      <x:c r="Y1744" s="144" t="b">
        <x:v>1</x:v>
      </x:c>
      <x:c r="Z1744" s="139" t="str">
        <x:v>WS RATES.pdf</x:v>
      </x:c>
      <x:c r="AA1744" s="139" t="n">
        <x:v>49</x:v>
      </x:c>
      <x:c r="AB1744" s="139" t="n">
        <x:v>16</x:v>
      </x:c>
      <x:c r="AC1744" s="139" t="str">
        <x:v>DANDI FILE LEGAL</x:v>
      </x:c>
      <x:c r="AD1744" s="145" t="n">
        <x:v>800</x:v>
      </x:c>
      <x:c r="AE1744" s="147" t="str">
        <x:v>Merged across PDFs — Exact/source-linked match</x:v>
      </x:c>
      <x:c r="AF1744" s="147" t="str">
        <x:v>Exact WS RATES.pdf name</x:v>
      </x:c>
      <x:c r="AG1744" s="147" t="str">
        <x:v>Exact WS RATES.pdf category</x:v>
      </x:c>
      <x:c r="AH1744" s="139" t="str">
        <x:v>WS-RATES:49:16</x:v>
      </x:c>
      <x:c r="AI1744" s="146"/>
      <x:c r="AJ1744" s="146"/>
      <x:c r="AK1744" s="146"/>
      <x:c r="AL1744" s="146"/>
      <x:c r="AM1744" s="146"/>
      <x:c r="AN1744" s="147" t="str"/>
    </x:row>
    <x:row r="1745">
      <x:c r="A1745" s="139" t="str">
        <x:v>RS-001744</x:v>
      </x:c>
      <x:c r="B1745" s="147" t="str">
        <x:v>NOTE CHECKER PEN</x:v>
      </x:c>
      <x:c r="C1745" s="139" t="str">
        <x:v>CHINA</x:v>
      </x:c>
      <x:c r="D1745" s="139" t="str">
        <x:v>Both</x:v>
      </x:c>
      <x:c r="E1745" s="147" t="str">
        <x:v>From initial classified workbook</x:v>
      </x:c>
      <x:c r="F1745" s="139" t="str">
        <x:v>Piece</x:v>
      </x:c>
      <x:c r="G1745" s="139"/>
      <x:c r="H1745" s="139" t="str">
        <x:v>Not stated</x:v>
      </x:c>
      <x:c r="I1745" s="139" t="str">
        <x:v>PKR</x:v>
      </x:c>
      <x:c r="J1745" s="140" t="n">
        <x:v>130</x:v>
      </x:c>
      <x:c r="K1745" s="140" t="n">
        <x:v>125</x:v>
      </x:c>
      <x:c r="L1745" s="140" t="n">
        <x:v>130</x:v>
      </x:c>
      <x:c r="M1745" s="140" t="n">
        <x:v>125</x:v>
      </x:c>
      <x:c r="N1745" s="141" t="n">
        <x:f>L1745-M1745</x:f>
        <x:v>5</x:v>
      </x:c>
      <x:c r="O1745" s="142" t="n">
        <x:f>IF(L1745&gt;0,N1745/L1745,"")</x:f>
        <x:v>0.038461538461538464</x:v>
      </x:c>
      <x:c r="P1745" s="142" t="n">
        <x:f>IF(M1745&gt;0,N1745/M1745,"")</x:f>
        <x:v>0.04</x:v>
      </x:c>
      <x:c r="Q1745" s="141" t="n">
        <x:f>ROUND(L1745*(1+'Assumptions'!$B$7)/'Assumptions'!$B$9,0)*'Assumptions'!$B$9</x:f>
        <x:v>145</x:v>
      </x:c>
      <x:c r="R1745" s="141" t="n">
        <x:f>Q1745-M1745</x:f>
        <x:v>20</x:v>
      </x:c>
      <x:c r="S1745" s="143" t="n">
        <x:f>'Assumptions'!$B$8</x:f>
        <x:v>12</x:v>
      </x:c>
      <x:c r="T1745" s="141" t="n">
        <x:f>N1745*S1745</x:f>
        <x:v>60</x:v>
      </x:c>
      <x:c r="U1745" s="139" t="str">
        <x:v>Source Valid</x:v>
      </x:c>
      <x:c r="V1745" s="139" t="str">
        <x:v>High</x:v>
      </x:c>
      <x:c r="W1745" s="147" t="str">
        <x:v>Source wholesale and buying prices retained</x:v>
      </x:c>
      <x:c r="X1745" s="139" t="str">
        <x:v>Ready</x:v>
      </x:c>
      <x:c r="Y1745" s="144" t="b">
        <x:v>1</x:v>
      </x:c>
      <x:c r="Z1745" s="139" t="str">
        <x:v>WS RATES.pdf</x:v>
      </x:c>
      <x:c r="AA1745" s="139" t="n">
        <x:v>49</x:v>
      </x:c>
      <x:c r="AB1745" s="139" t="n">
        <x:v>17</x:v>
      </x:c>
      <x:c r="AC1745" s="139" t="str">
        <x:v>NOTE CHECKER PEN</x:v>
      </x:c>
      <x:c r="AD1745" s="145" t="n">
        <x:v>130</x:v>
      </x:c>
      <x:c r="AE1745" s="147" t="str">
        <x:v>Merged across PDFs — Exact/source-linked match</x:v>
      </x:c>
      <x:c r="AF1745" s="147" t="str">
        <x:v>Exact WS RATES.pdf name</x:v>
      </x:c>
      <x:c r="AG1745" s="147" t="str">
        <x:v>Exact WS RATES.pdf category</x:v>
      </x:c>
      <x:c r="AH1745" s="139" t="str">
        <x:v>WS-RATES:49:17</x:v>
      </x:c>
      <x:c r="AI1745" s="146"/>
      <x:c r="AJ1745" s="146"/>
      <x:c r="AK1745" s="146"/>
      <x:c r="AL1745" s="146"/>
      <x:c r="AM1745" s="146"/>
      <x:c r="AN1745" s="147" t="str"/>
    </x:row>
    <x:row r="1746">
      <x:c r="A1746" s="139" t="str">
        <x:v>RS-001745</x:v>
      </x:c>
      <x:c r="B1746" s="147" t="str">
        <x:v>CARD DORI LARGE(50PCS)</x:v>
      </x:c>
      <x:c r="C1746" s="139" t="str">
        <x:v>CHINA</x:v>
      </x:c>
      <x:c r="D1746" s="139" t="str">
        <x:v>Wholesale/Bulk</x:v>
      </x:c>
      <x:c r="E1746" s="147" t="str">
        <x:v>From initial classified workbook</x:v>
      </x:c>
      <x:c r="F1746" s="139" t="str">
        <x:v>Pack</x:v>
      </x:c>
      <x:c r="G1746" s="139" t="n">
        <x:v>50</x:v>
      </x:c>
      <x:c r="H1746" s="139" t="str">
        <x:v>Parsed from product name</x:v>
      </x:c>
      <x:c r="I1746" s="139" t="str">
        <x:v>PKR</x:v>
      </x:c>
      <x:c r="J1746" s="140" t="n">
        <x:v>650</x:v>
      </x:c>
      <x:c r="K1746" s="140" t="n">
        <x:v>550</x:v>
      </x:c>
      <x:c r="L1746" s="140" t="n">
        <x:v>650</x:v>
      </x:c>
      <x:c r="M1746" s="140" t="n">
        <x:v>550</x:v>
      </x:c>
      <x:c r="N1746" s="141" t="n">
        <x:f>L1746-M1746</x:f>
        <x:v>100</x:v>
      </x:c>
      <x:c r="O1746" s="142" t="n">
        <x:f>IF(L1746&gt;0,N1746/L1746,"")</x:f>
        <x:v>0.15384615384615385</x:v>
      </x:c>
      <x:c r="P1746" s="142" t="n">
        <x:f>IF(M1746&gt;0,N1746/M1746,"")</x:f>
        <x:v>0.18181818181818182</x:v>
      </x:c>
      <x:c r="Q1746" s="141" t="n">
        <x:f>ROUND(L1746*(1+'Assumptions'!$B$7)/'Assumptions'!$B$9,0)*'Assumptions'!$B$9</x:f>
        <x:v>715</x:v>
      </x:c>
      <x:c r="R1746" s="141" t="n">
        <x:f>Q1746-M1746</x:f>
        <x:v>165</x:v>
      </x:c>
      <x:c r="S1746" s="143" t="n">
        <x:f>'Assumptions'!$B$8</x:f>
        <x:v>12</x:v>
      </x:c>
      <x:c r="T1746" s="141" t="n">
        <x:f>N1746*S1746</x:f>
        <x:v>1200</x:v>
      </x:c>
      <x:c r="U1746" s="139" t="str">
        <x:v>Source Valid</x:v>
      </x:c>
      <x:c r="V1746" s="139" t="str">
        <x:v>High</x:v>
      </x:c>
      <x:c r="W1746" s="147" t="str">
        <x:v>Source wholesale and buying prices retained</x:v>
      </x:c>
      <x:c r="X1746" s="139" t="str">
        <x:v>Ready</x:v>
      </x:c>
      <x:c r="Y1746" s="144" t="b">
        <x:v>1</x:v>
      </x:c>
      <x:c r="Z1746" s="139" t="str">
        <x:v>WS RATES.pdf</x:v>
      </x:c>
      <x:c r="AA1746" s="139" t="n">
        <x:v>49</x:v>
      </x:c>
      <x:c r="AB1746" s="139" t="n">
        <x:v>18</x:v>
      </x:c>
      <x:c r="AC1746" s="139" t="str">
        <x:v>CARD DORI LARGE(50PCS)</x:v>
      </x:c>
      <x:c r="AD1746" s="145" t="n">
        <x:v>650</x:v>
      </x:c>
      <x:c r="AE1746" s="147" t="str">
        <x:v>Merged across PDFs — Exact/source-linked match</x:v>
      </x:c>
      <x:c r="AF1746" s="147" t="str">
        <x:v>Exact WS RATES.pdf name</x:v>
      </x:c>
      <x:c r="AG1746" s="147" t="str">
        <x:v>Exact WS RATES.pdf category</x:v>
      </x:c>
      <x:c r="AH1746" s="139" t="str">
        <x:v>WS-RATES:49:18</x:v>
      </x:c>
      <x:c r="AI1746" s="146"/>
      <x:c r="AJ1746" s="146"/>
      <x:c r="AK1746" s="146"/>
      <x:c r="AL1746" s="146"/>
      <x:c r="AM1746" s="146"/>
      <x:c r="AN1746" s="147" t="str"/>
    </x:row>
    <x:row r="1747">
      <x:c r="A1747" s="139" t="str">
        <x:v>RS-001746</x:v>
      </x:c>
      <x:c r="B1747" s="147" t="str">
        <x:v>DANDI FILE A4</x:v>
      </x:c>
      <x:c r="C1747" s="139" t="str">
        <x:v>FILE</x:v>
      </x:c>
      <x:c r="D1747" s="139" t="str">
        <x:v>Both</x:v>
      </x:c>
      <x:c r="E1747" s="147" t="str">
        <x:v>From initial classified workbook</x:v>
      </x:c>
      <x:c r="F1747" s="139" t="str">
        <x:v>Piece</x:v>
      </x:c>
      <x:c r="G1747" s="139"/>
      <x:c r="H1747" s="139" t="str">
        <x:v>Not stated</x:v>
      </x:c>
      <x:c r="I1747" s="139" t="str">
        <x:v>PKR</x:v>
      </x:c>
      <x:c r="J1747" s="140" t="n">
        <x:v>700</x:v>
      </x:c>
      <x:c r="K1747" s="140" t="n">
        <x:v>670</x:v>
      </x:c>
      <x:c r="L1747" s="140" t="n">
        <x:v>700</x:v>
      </x:c>
      <x:c r="M1747" s="140" t="n">
        <x:v>670</x:v>
      </x:c>
      <x:c r="N1747" s="141" t="n">
        <x:f>L1747-M1747</x:f>
        <x:v>30</x:v>
      </x:c>
      <x:c r="O1747" s="142" t="n">
        <x:f>IF(L1747&gt;0,N1747/L1747,"")</x:f>
        <x:v>0.04285714285714286</x:v>
      </x:c>
      <x:c r="P1747" s="142" t="n">
        <x:f>IF(M1747&gt;0,N1747/M1747,"")</x:f>
        <x:v>0.04477611940298507</x:v>
      </x:c>
      <x:c r="Q1747" s="141" t="n">
        <x:f>ROUND(L1747*(1+'Assumptions'!$B$7)/'Assumptions'!$B$9,0)*'Assumptions'!$B$9</x:f>
        <x:v>770</x:v>
      </x:c>
      <x:c r="R1747" s="141" t="n">
        <x:f>Q1747-M1747</x:f>
        <x:v>100</x:v>
      </x:c>
      <x:c r="S1747" s="143" t="n">
        <x:f>'Assumptions'!$B$8</x:f>
        <x:v>12</x:v>
      </x:c>
      <x:c r="T1747" s="141" t="n">
        <x:f>N1747*S1747</x:f>
        <x:v>360</x:v>
      </x:c>
      <x:c r="U1747" s="139" t="str">
        <x:v>Source Valid</x:v>
      </x:c>
      <x:c r="V1747" s="139" t="str">
        <x:v>High</x:v>
      </x:c>
      <x:c r="W1747" s="147" t="str">
        <x:v>Source wholesale and buying prices retained</x:v>
      </x:c>
      <x:c r="X1747" s="139" t="str">
        <x:v>Ready</x:v>
      </x:c>
      <x:c r="Y1747" s="144" t="b">
        <x:v>1</x:v>
      </x:c>
      <x:c r="Z1747" s="139" t="str">
        <x:v>WS RATES.pdf</x:v>
      </x:c>
      <x:c r="AA1747" s="139" t="n">
        <x:v>49</x:v>
      </x:c>
      <x:c r="AB1747" s="139" t="n">
        <x:v>19</x:v>
      </x:c>
      <x:c r="AC1747" s="139" t="str">
        <x:v>DANDI FILE A4</x:v>
      </x:c>
      <x:c r="AD1747" s="145" t="n">
        <x:v>700</x:v>
      </x:c>
      <x:c r="AE1747" s="147" t="str">
        <x:v>Merged across PDFs — Exact/source-linked match</x:v>
      </x:c>
      <x:c r="AF1747" s="147" t="str">
        <x:v>Exact WS RATES.pdf name</x:v>
      </x:c>
      <x:c r="AG1747" s="147" t="str">
        <x:v>Exact WS RATES.pdf category</x:v>
      </x:c>
      <x:c r="AH1747" s="139" t="str">
        <x:v>WS-RATES:49:19</x:v>
      </x:c>
      <x:c r="AI1747" s="146"/>
      <x:c r="AJ1747" s="146"/>
      <x:c r="AK1747" s="146"/>
      <x:c r="AL1747" s="146"/>
      <x:c r="AM1747" s="146"/>
      <x:c r="AN1747" s="147" t="str"/>
    </x:row>
    <x:row r="1748">
      <x:c r="A1748" s="139" t="str">
        <x:v>RS-001747</x:v>
      </x:c>
      <x:c r="B1748" s="147" t="str">
        <x:v>CARD DORI MEDIUM(50PCS)</x:v>
      </x:c>
      <x:c r="C1748" s="139" t="str">
        <x:v>CHINA</x:v>
      </x:c>
      <x:c r="D1748" s="139" t="str">
        <x:v>Wholesale/Bulk</x:v>
      </x:c>
      <x:c r="E1748" s="147" t="str">
        <x:v>From initial classified workbook</x:v>
      </x:c>
      <x:c r="F1748" s="139" t="str">
        <x:v>Pack</x:v>
      </x:c>
      <x:c r="G1748" s="139" t="n">
        <x:v>50</x:v>
      </x:c>
      <x:c r="H1748" s="139" t="str">
        <x:v>Parsed from product name</x:v>
      </x:c>
      <x:c r="I1748" s="139" t="str">
        <x:v>PKR</x:v>
      </x:c>
      <x:c r="J1748" s="140" t="n">
        <x:v>475</x:v>
      </x:c>
      <x:c r="K1748" s="140" t="n">
        <x:v>425</x:v>
      </x:c>
      <x:c r="L1748" s="140" t="n">
        <x:v>475</x:v>
      </x:c>
      <x:c r="M1748" s="140" t="n">
        <x:v>425</x:v>
      </x:c>
      <x:c r="N1748" s="141" t="n">
        <x:f>L1748-M1748</x:f>
        <x:v>50</x:v>
      </x:c>
      <x:c r="O1748" s="142" t="n">
        <x:f>IF(L1748&gt;0,N1748/L1748,"")</x:f>
        <x:v>0.10526315789473684</x:v>
      </x:c>
      <x:c r="P1748" s="142" t="n">
        <x:f>IF(M1748&gt;0,N1748/M1748,"")</x:f>
        <x:v>0.11764705882352941</x:v>
      </x:c>
      <x:c r="Q1748" s="141" t="n">
        <x:f>ROUND(L1748*(1+'Assumptions'!$B$7)/'Assumptions'!$B$9,0)*'Assumptions'!$B$9</x:f>
        <x:v>525</x:v>
      </x:c>
      <x:c r="R1748" s="141" t="n">
        <x:f>Q1748-M1748</x:f>
        <x:v>100</x:v>
      </x:c>
      <x:c r="S1748" s="143" t="n">
        <x:f>'Assumptions'!$B$8</x:f>
        <x:v>12</x:v>
      </x:c>
      <x:c r="T1748" s="141" t="n">
        <x:f>N1748*S1748</x:f>
        <x:v>600</x:v>
      </x:c>
      <x:c r="U1748" s="139" t="str">
        <x:v>Source Valid</x:v>
      </x:c>
      <x:c r="V1748" s="139" t="str">
        <x:v>High</x:v>
      </x:c>
      <x:c r="W1748" s="147" t="str">
        <x:v>Source wholesale and buying prices retained</x:v>
      </x:c>
      <x:c r="X1748" s="139" t="str">
        <x:v>Ready</x:v>
      </x:c>
      <x:c r="Y1748" s="144" t="b">
        <x:v>1</x:v>
      </x:c>
      <x:c r="Z1748" s="139" t="str">
        <x:v>WS RATES.pdf</x:v>
      </x:c>
      <x:c r="AA1748" s="139" t="n">
        <x:v>49</x:v>
      </x:c>
      <x:c r="AB1748" s="139" t="n">
        <x:v>20</x:v>
      </x:c>
      <x:c r="AC1748" s="139" t="str">
        <x:v>CARD DORI MEDIUM(50PCS)</x:v>
      </x:c>
      <x:c r="AD1748" s="145" t="n">
        <x:v>475</x:v>
      </x:c>
      <x:c r="AE1748" s="147" t="str">
        <x:v>Merged across PDFs — Exact/source-linked match</x:v>
      </x:c>
      <x:c r="AF1748" s="147" t="str">
        <x:v>Exact WS RATES.pdf name</x:v>
      </x:c>
      <x:c r="AG1748" s="147" t="str">
        <x:v>Exact WS RATES.pdf category</x:v>
      </x:c>
      <x:c r="AH1748" s="139" t="str">
        <x:v>WS-RATES:49:20</x:v>
      </x:c>
      <x:c r="AI1748" s="146"/>
      <x:c r="AJ1748" s="146"/>
      <x:c r="AK1748" s="146"/>
      <x:c r="AL1748" s="146"/>
      <x:c r="AM1748" s="146"/>
      <x:c r="AN1748" s="147" t="str"/>
    </x:row>
    <x:row r="1749">
      <x:c r="A1749" s="139" t="str">
        <x:v>RS-001748</x:v>
      </x:c>
      <x:c r="B1749" s="147" t="str">
        <x:v>TABLET LCD 12 INCH</x:v>
      </x:c>
      <x:c r="C1749" s="139" t="str">
        <x:v>CHINA</x:v>
      </x:c>
      <x:c r="D1749" s="139" t="str">
        <x:v>Both</x:v>
      </x:c>
      <x:c r="E1749" s="147" t="str">
        <x:v>From initial classified workbook</x:v>
      </x:c>
      <x:c r="F1749" s="139" t="str">
        <x:v>Piece</x:v>
      </x:c>
      <x:c r="G1749" s="139"/>
      <x:c r="H1749" s="139" t="str">
        <x:v>Not stated</x:v>
      </x:c>
      <x:c r="I1749" s="139" t="str">
        <x:v>PKR</x:v>
      </x:c>
      <x:c r="J1749" s="140" t="n">
        <x:v>440</x:v>
      </x:c>
      <x:c r="K1749" s="140" t="n">
        <x:v>365</x:v>
      </x:c>
      <x:c r="L1749" s="140" t="n">
        <x:v>440</x:v>
      </x:c>
      <x:c r="M1749" s="140" t="n">
        <x:v>365</x:v>
      </x:c>
      <x:c r="N1749" s="141" t="n">
        <x:f>L1749-M1749</x:f>
        <x:v>75</x:v>
      </x:c>
      <x:c r="O1749" s="142" t="n">
        <x:f>IF(L1749&gt;0,N1749/L1749,"")</x:f>
        <x:v>0.17045454545454544</x:v>
      </x:c>
      <x:c r="P1749" s="142" t="n">
        <x:f>IF(M1749&gt;0,N1749/M1749,"")</x:f>
        <x:v>0.2054794520547945</x:v>
      </x:c>
      <x:c r="Q1749" s="141" t="n">
        <x:f>ROUND(L1749*(1+'Assumptions'!$B$7)/'Assumptions'!$B$9,0)*'Assumptions'!$B$9</x:f>
        <x:v>485</x:v>
      </x:c>
      <x:c r="R1749" s="141" t="n">
        <x:f>Q1749-M1749</x:f>
        <x:v>120</x:v>
      </x:c>
      <x:c r="S1749" s="143" t="n">
        <x:f>'Assumptions'!$B$8</x:f>
        <x:v>12</x:v>
      </x:c>
      <x:c r="T1749" s="141" t="n">
        <x:f>N1749*S1749</x:f>
        <x:v>900</x:v>
      </x:c>
      <x:c r="U1749" s="139" t="str">
        <x:v>Source Valid</x:v>
      </x:c>
      <x:c r="V1749" s="139" t="str">
        <x:v>High</x:v>
      </x:c>
      <x:c r="W1749" s="147" t="str">
        <x:v>Source wholesale and buying prices retained</x:v>
      </x:c>
      <x:c r="X1749" s="139" t="str">
        <x:v>Ready</x:v>
      </x:c>
      <x:c r="Y1749" s="144" t="b">
        <x:v>1</x:v>
      </x:c>
      <x:c r="Z1749" s="139" t="str">
        <x:v>WS RATES.pdf</x:v>
      </x:c>
      <x:c r="AA1749" s="139" t="n">
        <x:v>49</x:v>
      </x:c>
      <x:c r="AB1749" s="139" t="n">
        <x:v>21</x:v>
      </x:c>
      <x:c r="AC1749" s="139" t="str">
        <x:v>TABLET LCD 12 INCH</x:v>
      </x:c>
      <x:c r="AD1749" s="145" t="n">
        <x:v>440</x:v>
      </x:c>
      <x:c r="AE1749" s="147" t="str">
        <x:v>Merged across PDFs — Exact/source-linked match</x:v>
      </x:c>
      <x:c r="AF1749" s="147" t="str">
        <x:v>Exact WS RATES.pdf name</x:v>
      </x:c>
      <x:c r="AG1749" s="147" t="str">
        <x:v>Exact WS RATES.pdf category</x:v>
      </x:c>
      <x:c r="AH1749" s="139" t="str">
        <x:v>WS-RATES:49:21</x:v>
      </x:c>
      <x:c r="AI1749" s="146"/>
      <x:c r="AJ1749" s="146"/>
      <x:c r="AK1749" s="146"/>
      <x:c r="AL1749" s="146"/>
      <x:c r="AM1749" s="146"/>
      <x:c r="AN1749" s="147" t="str"/>
    </x:row>
    <x:row r="1750">
      <x:c r="A1750" s="139" t="str">
        <x:v>RS-001749</x:v>
      </x:c>
      <x:c r="B1750" s="147" t="str">
        <x:v>STRIP FILE LEGAL</x:v>
      </x:c>
      <x:c r="C1750" s="139" t="str">
        <x:v>FILE</x:v>
      </x:c>
      <x:c r="D1750" s="139" t="str">
        <x:v>Both</x:v>
      </x:c>
      <x:c r="E1750" s="147" t="str">
        <x:v>From initial classified workbook</x:v>
      </x:c>
      <x:c r="F1750" s="139" t="str">
        <x:v>Piece</x:v>
      </x:c>
      <x:c r="G1750" s="139"/>
      <x:c r="H1750" s="139" t="str">
        <x:v>Not stated</x:v>
      </x:c>
      <x:c r="I1750" s="139" t="str">
        <x:v>PKR</x:v>
      </x:c>
      <x:c r="J1750" s="140" t="n">
        <x:v>360</x:v>
      </x:c>
      <x:c r="K1750" s="140" t="n">
        <x:v>340</x:v>
      </x:c>
      <x:c r="L1750" s="140" t="n">
        <x:v>360</x:v>
      </x:c>
      <x:c r="M1750" s="140" t="n">
        <x:v>340</x:v>
      </x:c>
      <x:c r="N1750" s="141" t="n">
        <x:f>L1750-M1750</x:f>
        <x:v>20</x:v>
      </x:c>
      <x:c r="O1750" s="142" t="n">
        <x:f>IF(L1750&gt;0,N1750/L1750,"")</x:f>
        <x:v>0.05555555555555555</x:v>
      </x:c>
      <x:c r="P1750" s="142" t="n">
        <x:f>IF(M1750&gt;0,N1750/M1750,"")</x:f>
        <x:v>0.058823529411764705</x:v>
      </x:c>
      <x:c r="Q1750" s="141" t="n">
        <x:f>ROUND(L1750*(1+'Assumptions'!$B$7)/'Assumptions'!$B$9,0)*'Assumptions'!$B$9</x:f>
        <x:v>395</x:v>
      </x:c>
      <x:c r="R1750" s="141" t="n">
        <x:f>Q1750-M1750</x:f>
        <x:v>55</x:v>
      </x:c>
      <x:c r="S1750" s="143" t="n">
        <x:f>'Assumptions'!$B$8</x:f>
        <x:v>12</x:v>
      </x:c>
      <x:c r="T1750" s="141" t="n">
        <x:f>N1750*S1750</x:f>
        <x:v>240</x:v>
      </x:c>
      <x:c r="U1750" s="139" t="str">
        <x:v>Source Valid</x:v>
      </x:c>
      <x:c r="V1750" s="139" t="str">
        <x:v>High</x:v>
      </x:c>
      <x:c r="W1750" s="147" t="str">
        <x:v>Source wholesale and buying prices retained</x:v>
      </x:c>
      <x:c r="X1750" s="139" t="str">
        <x:v>Ready</x:v>
      </x:c>
      <x:c r="Y1750" s="144" t="b">
        <x:v>1</x:v>
      </x:c>
      <x:c r="Z1750" s="139" t="str">
        <x:v>WS RATES.pdf</x:v>
      </x:c>
      <x:c r="AA1750" s="139" t="n">
        <x:v>49</x:v>
      </x:c>
      <x:c r="AB1750" s="139" t="n">
        <x:v>22</x:v>
      </x:c>
      <x:c r="AC1750" s="139" t="str">
        <x:v>STRIP FILE LEGAL</x:v>
      </x:c>
      <x:c r="AD1750" s="145" t="n">
        <x:v>360</x:v>
      </x:c>
      <x:c r="AE1750" s="147" t="str">
        <x:v>Merged across PDFs — Exact/source-linked match</x:v>
      </x:c>
      <x:c r="AF1750" s="147" t="str">
        <x:v>Exact WS RATES.pdf name</x:v>
      </x:c>
      <x:c r="AG1750" s="147" t="str">
        <x:v>Exact WS RATES.pdf category</x:v>
      </x:c>
      <x:c r="AH1750" s="139" t="str">
        <x:v>WS-RATES:49:22</x:v>
      </x:c>
      <x:c r="AI1750" s="146"/>
      <x:c r="AJ1750" s="146"/>
      <x:c r="AK1750" s="146"/>
      <x:c r="AL1750" s="146"/>
      <x:c r="AM1750" s="146"/>
      <x:c r="AN1750" s="147" t="str"/>
    </x:row>
    <x:row r="1751">
      <x:c r="A1751" s="139" t="str">
        <x:v>RS-001750</x:v>
      </x:c>
      <x:c r="B1751" s="147" t="str">
        <x:v>TABLET LCD 10.5 INCH</x:v>
      </x:c>
      <x:c r="C1751" s="139" t="str">
        <x:v>CHINA</x:v>
      </x:c>
      <x:c r="D1751" s="139" t="str">
        <x:v>Both</x:v>
      </x:c>
      <x:c r="E1751" s="147" t="str">
        <x:v>From initial classified workbook</x:v>
      </x:c>
      <x:c r="F1751" s="139" t="str">
        <x:v>Piece</x:v>
      </x:c>
      <x:c r="G1751" s="139"/>
      <x:c r="H1751" s="139" t="str">
        <x:v>Not stated</x:v>
      </x:c>
      <x:c r="I1751" s="139" t="str">
        <x:v>PKR</x:v>
      </x:c>
      <x:c r="J1751" s="140" t="n">
        <x:v>390</x:v>
      </x:c>
      <x:c r="K1751" s="140" t="n">
        <x:v>350</x:v>
      </x:c>
      <x:c r="L1751" s="140" t="n">
        <x:v>390</x:v>
      </x:c>
      <x:c r="M1751" s="140" t="n">
        <x:v>350</x:v>
      </x:c>
      <x:c r="N1751" s="141" t="n">
        <x:f>L1751-M1751</x:f>
        <x:v>40</x:v>
      </x:c>
      <x:c r="O1751" s="142" t="n">
        <x:f>IF(L1751&gt;0,N1751/L1751,"")</x:f>
        <x:v>0.10256410256410256</x:v>
      </x:c>
      <x:c r="P1751" s="142" t="n">
        <x:f>IF(M1751&gt;0,N1751/M1751,"")</x:f>
        <x:v>0.11428571428571428</x:v>
      </x:c>
      <x:c r="Q1751" s="141" t="n">
        <x:f>ROUND(L1751*(1+'Assumptions'!$B$7)/'Assumptions'!$B$9,0)*'Assumptions'!$B$9</x:f>
        <x:v>430</x:v>
      </x:c>
      <x:c r="R1751" s="141" t="n">
        <x:f>Q1751-M1751</x:f>
        <x:v>80</x:v>
      </x:c>
      <x:c r="S1751" s="143" t="n">
        <x:f>'Assumptions'!$B$8</x:f>
        <x:v>12</x:v>
      </x:c>
      <x:c r="T1751" s="141" t="n">
        <x:f>N1751*S1751</x:f>
        <x:v>480</x:v>
      </x:c>
      <x:c r="U1751" s="139" t="str">
        <x:v>Source Valid</x:v>
      </x:c>
      <x:c r="V1751" s="139" t="str">
        <x:v>High</x:v>
      </x:c>
      <x:c r="W1751" s="147" t="str">
        <x:v>Source wholesale and buying prices retained</x:v>
      </x:c>
      <x:c r="X1751" s="139" t="str">
        <x:v>Ready</x:v>
      </x:c>
      <x:c r="Y1751" s="144" t="b">
        <x:v>1</x:v>
      </x:c>
      <x:c r="Z1751" s="139" t="str">
        <x:v>WS RATES.pdf</x:v>
      </x:c>
      <x:c r="AA1751" s="139" t="n">
        <x:v>49</x:v>
      </x:c>
      <x:c r="AB1751" s="139" t="n">
        <x:v>23</x:v>
      </x:c>
      <x:c r="AC1751" s="139" t="str">
        <x:v>TABLET LCD 10.5 INCH</x:v>
      </x:c>
      <x:c r="AD1751" s="145" t="n">
        <x:v>390</x:v>
      </x:c>
      <x:c r="AE1751" s="147" t="str">
        <x:v>Merged across PDFs — Exact/source-linked match</x:v>
      </x:c>
      <x:c r="AF1751" s="147" t="str">
        <x:v>Exact WS RATES.pdf name</x:v>
      </x:c>
      <x:c r="AG1751" s="147" t="str">
        <x:v>Exact WS RATES.pdf category</x:v>
      </x:c>
      <x:c r="AH1751" s="139" t="str">
        <x:v>WS-RATES:49:23</x:v>
      </x:c>
      <x:c r="AI1751" s="146"/>
      <x:c r="AJ1751" s="146"/>
      <x:c r="AK1751" s="146"/>
      <x:c r="AL1751" s="146"/>
      <x:c r="AM1751" s="146"/>
      <x:c r="AN1751" s="147" t="str"/>
    </x:row>
    <x:row r="1752">
      <x:c r="A1752" s="139" t="str">
        <x:v>RS-001751</x:v>
      </x:c>
      <x:c r="B1752" s="147" t="str">
        <x:v>TABLET LCD 8.5 INCH</x:v>
      </x:c>
      <x:c r="C1752" s="139" t="str">
        <x:v>CHINA</x:v>
      </x:c>
      <x:c r="D1752" s="139" t="str">
        <x:v>Both</x:v>
      </x:c>
      <x:c r="E1752" s="147" t="str">
        <x:v>From initial classified workbook</x:v>
      </x:c>
      <x:c r="F1752" s="139" t="str">
        <x:v>Piece</x:v>
      </x:c>
      <x:c r="G1752" s="139"/>
      <x:c r="H1752" s="139" t="str">
        <x:v>Not stated</x:v>
      </x:c>
      <x:c r="I1752" s="139" t="str">
        <x:v>PKR</x:v>
      </x:c>
      <x:c r="J1752" s="140" t="n">
        <x:v>250</x:v>
      </x:c>
      <x:c r="K1752" s="140" t="n">
        <x:v>220</x:v>
      </x:c>
      <x:c r="L1752" s="140" t="n">
        <x:v>250</x:v>
      </x:c>
      <x:c r="M1752" s="140" t="n">
        <x:v>220</x:v>
      </x:c>
      <x:c r="N1752" s="141" t="n">
        <x:f>L1752-M1752</x:f>
        <x:v>30</x:v>
      </x:c>
      <x:c r="O1752" s="142" t="n">
        <x:f>IF(L1752&gt;0,N1752/L1752,"")</x:f>
        <x:v>0.12</x:v>
      </x:c>
      <x:c r="P1752" s="142" t="n">
        <x:f>IF(M1752&gt;0,N1752/M1752,"")</x:f>
        <x:v>0.13636363636363635</x:v>
      </x:c>
      <x:c r="Q1752" s="141" t="n">
        <x:f>ROUND(L1752*(1+'Assumptions'!$B$7)/'Assumptions'!$B$9,0)*'Assumptions'!$B$9</x:f>
        <x:v>275</x:v>
      </x:c>
      <x:c r="R1752" s="141" t="n">
        <x:f>Q1752-M1752</x:f>
        <x:v>55</x:v>
      </x:c>
      <x:c r="S1752" s="143" t="n">
        <x:f>'Assumptions'!$B$8</x:f>
        <x:v>12</x:v>
      </x:c>
      <x:c r="T1752" s="141" t="n">
        <x:f>N1752*S1752</x:f>
        <x:v>360</x:v>
      </x:c>
      <x:c r="U1752" s="139" t="str">
        <x:v>Source Valid</x:v>
      </x:c>
      <x:c r="V1752" s="139" t="str">
        <x:v>High</x:v>
      </x:c>
      <x:c r="W1752" s="147" t="str">
        <x:v>Source wholesale and buying prices retained</x:v>
      </x:c>
      <x:c r="X1752" s="139" t="str">
        <x:v>Ready</x:v>
      </x:c>
      <x:c r="Y1752" s="144" t="b">
        <x:v>1</x:v>
      </x:c>
      <x:c r="Z1752" s="139" t="str">
        <x:v>WS RATES.pdf</x:v>
      </x:c>
      <x:c r="AA1752" s="139" t="n">
        <x:v>49</x:v>
      </x:c>
      <x:c r="AB1752" s="139" t="n">
        <x:v>24</x:v>
      </x:c>
      <x:c r="AC1752" s="139" t="str">
        <x:v>TABLET LCD 8.5 INCH</x:v>
      </x:c>
      <x:c r="AD1752" s="145" t="n">
        <x:v>250</x:v>
      </x:c>
      <x:c r="AE1752" s="147" t="str">
        <x:v>Merged across PDFs — Exact/source-linked match</x:v>
      </x:c>
      <x:c r="AF1752" s="147" t="str">
        <x:v>Exact WS RATES.pdf name</x:v>
      </x:c>
      <x:c r="AG1752" s="147" t="str">
        <x:v>Exact WS RATES.pdf category</x:v>
      </x:c>
      <x:c r="AH1752" s="139" t="str">
        <x:v>WS-RATES:49:24</x:v>
      </x:c>
      <x:c r="AI1752" s="146"/>
      <x:c r="AJ1752" s="146"/>
      <x:c r="AK1752" s="146"/>
      <x:c r="AL1752" s="146"/>
      <x:c r="AM1752" s="146"/>
      <x:c r="AN1752" s="147" t="str"/>
    </x:row>
    <x:row r="1753">
      <x:c r="A1753" s="139" t="str">
        <x:v>RS-001752</x:v>
      </x:c>
      <x:c r="B1753" s="147" t="str">
        <x:v>STRIP FILE A4</x:v>
      </x:c>
      <x:c r="C1753" s="139" t="str">
        <x:v>FILE</x:v>
      </x:c>
      <x:c r="D1753" s="139" t="str">
        <x:v>Both</x:v>
      </x:c>
      <x:c r="E1753" s="147" t="str">
        <x:v>From initial classified workbook</x:v>
      </x:c>
      <x:c r="F1753" s="139" t="str">
        <x:v>Piece</x:v>
      </x:c>
      <x:c r="G1753" s="139"/>
      <x:c r="H1753" s="139" t="str">
        <x:v>Not stated</x:v>
      </x:c>
      <x:c r="I1753" s="139" t="str">
        <x:v>PKR</x:v>
      </x:c>
      <x:c r="J1753" s="140" t="n">
        <x:v>260</x:v>
      </x:c>
      <x:c r="K1753" s="140" t="n">
        <x:v>250</x:v>
      </x:c>
      <x:c r="L1753" s="140" t="n">
        <x:v>260</x:v>
      </x:c>
      <x:c r="M1753" s="140" t="n">
        <x:v>250</x:v>
      </x:c>
      <x:c r="N1753" s="141" t="n">
        <x:f>L1753-M1753</x:f>
        <x:v>10</x:v>
      </x:c>
      <x:c r="O1753" s="142" t="n">
        <x:f>IF(L1753&gt;0,N1753/L1753,"")</x:f>
        <x:v>0.038461538461538464</x:v>
      </x:c>
      <x:c r="P1753" s="142" t="n">
        <x:f>IF(M1753&gt;0,N1753/M1753,"")</x:f>
        <x:v>0.04</x:v>
      </x:c>
      <x:c r="Q1753" s="141" t="n">
        <x:f>ROUND(L1753*(1+'Assumptions'!$B$7)/'Assumptions'!$B$9,0)*'Assumptions'!$B$9</x:f>
        <x:v>285</x:v>
      </x:c>
      <x:c r="R1753" s="141" t="n">
        <x:f>Q1753-M1753</x:f>
        <x:v>35</x:v>
      </x:c>
      <x:c r="S1753" s="143" t="n">
        <x:f>'Assumptions'!$B$8</x:f>
        <x:v>12</x:v>
      </x:c>
      <x:c r="T1753" s="141" t="n">
        <x:f>N1753*S1753</x:f>
        <x:v>120</x:v>
      </x:c>
      <x:c r="U1753" s="139" t="str">
        <x:v>Source Valid</x:v>
      </x:c>
      <x:c r="V1753" s="139" t="str">
        <x:v>High</x:v>
      </x:c>
      <x:c r="W1753" s="147" t="str">
        <x:v>Source wholesale and buying prices retained</x:v>
      </x:c>
      <x:c r="X1753" s="139" t="str">
        <x:v>Ready</x:v>
      </x:c>
      <x:c r="Y1753" s="144" t="b">
        <x:v>1</x:v>
      </x:c>
      <x:c r="Z1753" s="139" t="str">
        <x:v>WS RATES.pdf</x:v>
      </x:c>
      <x:c r="AA1753" s="139" t="n">
        <x:v>49</x:v>
      </x:c>
      <x:c r="AB1753" s="139" t="n">
        <x:v>25</x:v>
      </x:c>
      <x:c r="AC1753" s="139" t="str">
        <x:v>STRIP FILE A4</x:v>
      </x:c>
      <x:c r="AD1753" s="145" t="n">
        <x:v>260</x:v>
      </x:c>
      <x:c r="AE1753" s="147" t="str">
        <x:v>Merged across PDFs — Exact/source-linked match</x:v>
      </x:c>
      <x:c r="AF1753" s="147" t="str">
        <x:v>Exact WS RATES.pdf name</x:v>
      </x:c>
      <x:c r="AG1753" s="147" t="str">
        <x:v>Exact WS RATES.pdf category</x:v>
      </x:c>
      <x:c r="AH1753" s="139" t="str">
        <x:v>WS-RATES:49:25</x:v>
      </x:c>
      <x:c r="AI1753" s="146"/>
      <x:c r="AJ1753" s="146"/>
      <x:c r="AK1753" s="146"/>
      <x:c r="AL1753" s="146"/>
      <x:c r="AM1753" s="146"/>
      <x:c r="AN1753" s="147" t="str"/>
    </x:row>
    <x:row r="1754">
      <x:c r="A1754" s="139" t="str">
        <x:v>RS-001753</x:v>
      </x:c>
      <x:c r="B1754" s="147" t="str">
        <x:v>GATTA DAY BOOK NO 100 HALF</x:v>
      </x:c>
      <x:c r="C1754" s="139" t="str">
        <x:v>GATTA REGISTER</x:v>
      </x:c>
      <x:c r="D1754" s="139" t="str">
        <x:v>Both</x:v>
      </x:c>
      <x:c r="E1754" s="147" t="str">
        <x:v>From initial classified workbook</x:v>
      </x:c>
      <x:c r="F1754" s="139" t="str">
        <x:v>Piece</x:v>
      </x:c>
      <x:c r="G1754" s="139"/>
      <x:c r="H1754" s="139" t="str">
        <x:v>Not stated</x:v>
      </x:c>
      <x:c r="I1754" s="139" t="str">
        <x:v>PKR</x:v>
      </x:c>
      <x:c r="J1754" s="140" t="n">
        <x:v>200</x:v>
      </x:c>
      <x:c r="K1754" s="140" t="n">
        <x:v>160</x:v>
      </x:c>
      <x:c r="L1754" s="140" t="n">
        <x:v>200</x:v>
      </x:c>
      <x:c r="M1754" s="140" t="n">
        <x:v>160</x:v>
      </x:c>
      <x:c r="N1754" s="141" t="n">
        <x:f>L1754-M1754</x:f>
        <x:v>40</x:v>
      </x:c>
      <x:c r="O1754" s="142" t="n">
        <x:f>IF(L1754&gt;0,N1754/L1754,"")</x:f>
        <x:v>0.2</x:v>
      </x:c>
      <x:c r="P1754" s="142" t="n">
        <x:f>IF(M1754&gt;0,N1754/M1754,"")</x:f>
        <x:v>0.25</x:v>
      </x:c>
      <x:c r="Q1754" s="141" t="n">
        <x:f>ROUND(L1754*(1+'Assumptions'!$B$7)/'Assumptions'!$B$9,0)*'Assumptions'!$B$9</x:f>
        <x:v>220</x:v>
      </x:c>
      <x:c r="R1754" s="141" t="n">
        <x:f>Q1754-M1754</x:f>
        <x:v>60</x:v>
      </x:c>
      <x:c r="S1754" s="143" t="n">
        <x:f>'Assumptions'!$B$8</x:f>
        <x:v>12</x:v>
      </x:c>
      <x:c r="T1754" s="141" t="n">
        <x:f>N1754*S1754</x:f>
        <x:v>480</x:v>
      </x:c>
      <x:c r="U1754" s="139" t="str">
        <x:v>Source Valid</x:v>
      </x:c>
      <x:c r="V1754" s="139" t="str">
        <x:v>High</x:v>
      </x:c>
      <x:c r="W1754" s="147" t="str">
        <x:v>Source wholesale and buying prices retained</x:v>
      </x:c>
      <x:c r="X1754" s="139" t="str">
        <x:v>Ready</x:v>
      </x:c>
      <x:c r="Y1754" s="144" t="b">
        <x:v>1</x:v>
      </x:c>
      <x:c r="Z1754" s="139" t="str">
        <x:v>WS RATES.pdf</x:v>
      </x:c>
      <x:c r="AA1754" s="139" t="n">
        <x:v>49</x:v>
      </x:c>
      <x:c r="AB1754" s="139" t="n">
        <x:v>26</x:v>
      </x:c>
      <x:c r="AC1754" s="139" t="str">
        <x:v>GATTA DAY BOOK NO 100 H</x:v>
      </x:c>
      <x:c r="AD1754" s="145" t="n">
        <x:v>200</x:v>
      </x:c>
      <x:c r="AE1754" s="147" t="str">
        <x:v>Merged across PDFs — Truncated-name completion</x:v>
      </x:c>
      <x:c r="AF1754" s="147" t="str">
        <x:v>Completed/updated from WS RATES.pdf</x:v>
      </x:c>
      <x:c r="AG1754" s="147" t="str">
        <x:v>Exact WS RATES.pdf category</x:v>
      </x:c>
      <x:c r="AH1754" s="139" t="str">
        <x:v>WS-RATES:49:26</x:v>
      </x:c>
      <x:c r="AI1754" s="146"/>
      <x:c r="AJ1754" s="146"/>
      <x:c r="AK1754" s="146"/>
      <x:c r="AL1754" s="146"/>
      <x:c r="AM1754" s="146"/>
      <x:c r="AN1754" s="147" t="str"/>
    </x:row>
    <x:row r="1755">
      <x:c r="A1755" s="139" t="str">
        <x:v>RS-001754</x:v>
      </x:c>
      <x:c r="B1755" s="147" t="str">
        <x:v>TABLET LCD 6.5 INCH</x:v>
      </x:c>
      <x:c r="C1755" s="139" t="str">
        <x:v>CHINA</x:v>
      </x:c>
      <x:c r="D1755" s="139" t="str">
        <x:v>Both</x:v>
      </x:c>
      <x:c r="E1755" s="147" t="str">
        <x:v>From initial classified workbook</x:v>
      </x:c>
      <x:c r="F1755" s="139" t="str">
        <x:v>Piece</x:v>
      </x:c>
      <x:c r="G1755" s="139"/>
      <x:c r="H1755" s="139" t="str">
        <x:v>Not stated</x:v>
      </x:c>
      <x:c r="I1755" s="139" t="str">
        <x:v>PKR</x:v>
      </x:c>
      <x:c r="J1755" s="140" t="n">
        <x:v>210</x:v>
      </x:c>
      <x:c r="K1755" s="140" t="n">
        <x:v>185</x:v>
      </x:c>
      <x:c r="L1755" s="140" t="n">
        <x:v>210</x:v>
      </x:c>
      <x:c r="M1755" s="140" t="n">
        <x:v>185</x:v>
      </x:c>
      <x:c r="N1755" s="141" t="n">
        <x:f>L1755-M1755</x:f>
        <x:v>25</x:v>
      </x:c>
      <x:c r="O1755" s="142" t="n">
        <x:f>IF(L1755&gt;0,N1755/L1755,"")</x:f>
        <x:v>0.11904761904761904</x:v>
      </x:c>
      <x:c r="P1755" s="142" t="n">
        <x:f>IF(M1755&gt;0,N1755/M1755,"")</x:f>
        <x:v>0.13513513513513514</x:v>
      </x:c>
      <x:c r="Q1755" s="141" t="n">
        <x:f>ROUND(L1755*(1+'Assumptions'!$B$7)/'Assumptions'!$B$9,0)*'Assumptions'!$B$9</x:f>
        <x:v>230</x:v>
      </x:c>
      <x:c r="R1755" s="141" t="n">
        <x:f>Q1755-M1755</x:f>
        <x:v>45</x:v>
      </x:c>
      <x:c r="S1755" s="143" t="n">
        <x:f>'Assumptions'!$B$8</x:f>
        <x:v>12</x:v>
      </x:c>
      <x:c r="T1755" s="141" t="n">
        <x:f>N1755*S1755</x:f>
        <x:v>300</x:v>
      </x:c>
      <x:c r="U1755" s="139" t="str">
        <x:v>Source Valid</x:v>
      </x:c>
      <x:c r="V1755" s="139" t="str">
        <x:v>High</x:v>
      </x:c>
      <x:c r="W1755" s="147" t="str">
        <x:v>Source wholesale and buying prices retained</x:v>
      </x:c>
      <x:c r="X1755" s="139" t="str">
        <x:v>Ready</x:v>
      </x:c>
      <x:c r="Y1755" s="144" t="b">
        <x:v>1</x:v>
      </x:c>
      <x:c r="Z1755" s="139" t="str">
        <x:v>WS RATES.pdf</x:v>
      </x:c>
      <x:c r="AA1755" s="139" t="n">
        <x:v>49</x:v>
      </x:c>
      <x:c r="AB1755" s="139" t="n">
        <x:v>27</x:v>
      </x:c>
      <x:c r="AC1755" s="139" t="str">
        <x:v>TABLET LCD 6.5 INCH</x:v>
      </x:c>
      <x:c r="AD1755" s="145" t="n">
        <x:v>210</x:v>
      </x:c>
      <x:c r="AE1755" s="147" t="str">
        <x:v>Merged across PDFs — Exact/source-linked match</x:v>
      </x:c>
      <x:c r="AF1755" s="147" t="str">
        <x:v>Exact WS RATES.pdf name</x:v>
      </x:c>
      <x:c r="AG1755" s="147" t="str">
        <x:v>Exact WS RATES.pdf category</x:v>
      </x:c>
      <x:c r="AH1755" s="139" t="str">
        <x:v>WS-RATES:49:27</x:v>
      </x:c>
      <x:c r="AI1755" s="146"/>
      <x:c r="AJ1755" s="146"/>
      <x:c r="AK1755" s="146"/>
      <x:c r="AL1755" s="146"/>
      <x:c r="AM1755" s="146"/>
      <x:c r="AN1755" s="147" t="str"/>
    </x:row>
    <x:row r="1756">
      <x:c r="A1756" s="139" t="str">
        <x:v>RS-001755</x:v>
      </x:c>
      <x:c r="B1756" s="147" t="str">
        <x:v>GATTA DAY BOOK NO 80 HALF</x:v>
      </x:c>
      <x:c r="C1756" s="139" t="str">
        <x:v>GATTA REGISTER</x:v>
      </x:c>
      <x:c r="D1756" s="139" t="str">
        <x:v>Both</x:v>
      </x:c>
      <x:c r="E1756" s="147" t="str">
        <x:v>From initial classified workbook</x:v>
      </x:c>
      <x:c r="F1756" s="139" t="str">
        <x:v>Piece</x:v>
      </x:c>
      <x:c r="G1756" s="139"/>
      <x:c r="H1756" s="139" t="str">
        <x:v>Not stated</x:v>
      </x:c>
      <x:c r="I1756" s="139" t="str">
        <x:v>PKR</x:v>
      </x:c>
      <x:c r="J1756" s="140" t="n">
        <x:v>160</x:v>
      </x:c>
      <x:c r="K1756" s="140" t="n">
        <x:v>125</x:v>
      </x:c>
      <x:c r="L1756" s="140" t="n">
        <x:v>160</x:v>
      </x:c>
      <x:c r="M1756" s="140" t="n">
        <x:v>125</x:v>
      </x:c>
      <x:c r="N1756" s="141" t="n">
        <x:f>L1756-M1756</x:f>
        <x:v>35</x:v>
      </x:c>
      <x:c r="O1756" s="142" t="n">
        <x:f>IF(L1756&gt;0,N1756/L1756,"")</x:f>
        <x:v>0.21875</x:v>
      </x:c>
      <x:c r="P1756" s="142" t="n">
        <x:f>IF(M1756&gt;0,N1756/M1756,"")</x:f>
        <x:v>0.28</x:v>
      </x:c>
      <x:c r="Q1756" s="141" t="n">
        <x:f>ROUND(L1756*(1+'Assumptions'!$B$7)/'Assumptions'!$B$9,0)*'Assumptions'!$B$9</x:f>
        <x:v>175</x:v>
      </x:c>
      <x:c r="R1756" s="141" t="n">
        <x:f>Q1756-M1756</x:f>
        <x:v>50</x:v>
      </x:c>
      <x:c r="S1756" s="143" t="n">
        <x:f>'Assumptions'!$B$8</x:f>
        <x:v>12</x:v>
      </x:c>
      <x:c r="T1756" s="141" t="n">
        <x:f>N1756*S1756</x:f>
        <x:v>420</x:v>
      </x:c>
      <x:c r="U1756" s="139" t="str">
        <x:v>Source Valid</x:v>
      </x:c>
      <x:c r="V1756" s="139" t="str">
        <x:v>High</x:v>
      </x:c>
      <x:c r="W1756" s="147" t="str">
        <x:v>Source wholesale and buying prices retained</x:v>
      </x:c>
      <x:c r="X1756" s="139" t="str">
        <x:v>Ready</x:v>
      </x:c>
      <x:c r="Y1756" s="144" t="b">
        <x:v>1</x:v>
      </x:c>
      <x:c r="Z1756" s="139" t="str">
        <x:v>WS RATES.pdf</x:v>
      </x:c>
      <x:c r="AA1756" s="139" t="n">
        <x:v>49</x:v>
      </x:c>
      <x:c r="AB1756" s="139" t="n">
        <x:v>28</x:v>
      </x:c>
      <x:c r="AC1756" s="139" t="str">
        <x:v>GATTA DAY BOOK NO 80 HA</x:v>
      </x:c>
      <x:c r="AD1756" s="145" t="n">
        <x:v>160</x:v>
      </x:c>
      <x:c r="AE1756" s="147" t="str">
        <x:v>Merged across PDFs — Truncated-name completion</x:v>
      </x:c>
      <x:c r="AF1756" s="147" t="str">
        <x:v>Completed/updated from WS RATES.pdf</x:v>
      </x:c>
      <x:c r="AG1756" s="147" t="str">
        <x:v>Exact WS RATES.pdf category</x:v>
      </x:c>
      <x:c r="AH1756" s="139" t="str">
        <x:v>WS-RATES:49:28</x:v>
      </x:c>
      <x:c r="AI1756" s="146"/>
      <x:c r="AJ1756" s="146"/>
      <x:c r="AK1756" s="146"/>
      <x:c r="AL1756" s="146"/>
      <x:c r="AM1756" s="146"/>
      <x:c r="AN1756" s="147" t="str"/>
    </x:row>
    <x:row r="1757">
      <x:c r="A1757" s="139" t="str">
        <x:v>RS-001756</x:v>
      </x:c>
      <x:c r="B1757" s="147" t="str">
        <x:v>CASH MEMO CARBON LESS</x:v>
      </x:c>
      <x:c r="C1757" s="139" t="str">
        <x:v>CASH MEMO</x:v>
      </x:c>
      <x:c r="D1757" s="139" t="str">
        <x:v>Both</x:v>
      </x:c>
      <x:c r="E1757" s="147" t="str">
        <x:v>From initial classified workbook</x:v>
      </x:c>
      <x:c r="F1757" s="139" t="str">
        <x:v>Piece</x:v>
      </x:c>
      <x:c r="G1757" s="139"/>
      <x:c r="H1757" s="139" t="str">
        <x:v>Not stated</x:v>
      </x:c>
      <x:c r="I1757" s="139" t="str">
        <x:v>PKR</x:v>
      </x:c>
      <x:c r="J1757" s="140" t="n">
        <x:v>420</x:v>
      </x:c>
      <x:c r="K1757" s="140" t="n">
        <x:v>390</x:v>
      </x:c>
      <x:c r="L1757" s="140" t="n">
        <x:v>420</x:v>
      </x:c>
      <x:c r="M1757" s="140" t="n">
        <x:v>390</x:v>
      </x:c>
      <x:c r="N1757" s="141" t="n">
        <x:f>L1757-M1757</x:f>
        <x:v>30</x:v>
      </x:c>
      <x:c r="O1757" s="142" t="n">
        <x:f>IF(L1757&gt;0,N1757/L1757,"")</x:f>
        <x:v>0.07142857142857142</x:v>
      </x:c>
      <x:c r="P1757" s="142" t="n">
        <x:f>IF(M1757&gt;0,N1757/M1757,"")</x:f>
        <x:v>0.07692307692307693</x:v>
      </x:c>
      <x:c r="Q1757" s="141" t="n">
        <x:f>ROUND(L1757*(1+'Assumptions'!$B$7)/'Assumptions'!$B$9,0)*'Assumptions'!$B$9</x:f>
        <x:v>460</x:v>
      </x:c>
      <x:c r="R1757" s="141" t="n">
        <x:f>Q1757-M1757</x:f>
        <x:v>70</x:v>
      </x:c>
      <x:c r="S1757" s="143" t="n">
        <x:f>'Assumptions'!$B$8</x:f>
        <x:v>12</x:v>
      </x:c>
      <x:c r="T1757" s="141" t="n">
        <x:f>N1757*S1757</x:f>
        <x:v>360</x:v>
      </x:c>
      <x:c r="U1757" s="139" t="str">
        <x:v>Source Valid</x:v>
      </x:c>
      <x:c r="V1757" s="139" t="str">
        <x:v>High</x:v>
      </x:c>
      <x:c r="W1757" s="147" t="str">
        <x:v>Source wholesale and buying prices retained</x:v>
      </x:c>
      <x:c r="X1757" s="139" t="str">
        <x:v>Ready</x:v>
      </x:c>
      <x:c r="Y1757" s="144" t="b">
        <x:v>1</x:v>
      </x:c>
      <x:c r="Z1757" s="139" t="str">
        <x:v>WS RATES.pdf</x:v>
      </x:c>
      <x:c r="AA1757" s="139" t="n">
        <x:v>49</x:v>
      </x:c>
      <x:c r="AB1757" s="139" t="n">
        <x:v>29</x:v>
      </x:c>
      <x:c r="AC1757" s="139" t="str">
        <x:v>CASH MEMO CARBON LESS</x:v>
      </x:c>
      <x:c r="AD1757" s="145" t="n">
        <x:v>420</x:v>
      </x:c>
      <x:c r="AE1757" s="147" t="str">
        <x:v>Merged across PDFs — Exact/source-linked match</x:v>
      </x:c>
      <x:c r="AF1757" s="147" t="str">
        <x:v>Exact WS RATES.pdf name</x:v>
      </x:c>
      <x:c r="AG1757" s="147" t="str">
        <x:v>Exact WS RATES.pdf category</x:v>
      </x:c>
      <x:c r="AH1757" s="139" t="str">
        <x:v>WS-RATES:49:29</x:v>
      </x:c>
      <x:c r="AI1757" s="146"/>
      <x:c r="AJ1757" s="146"/>
      <x:c r="AK1757" s="146"/>
      <x:c r="AL1757" s="146"/>
      <x:c r="AM1757" s="146"/>
      <x:c r="AN1757" s="147" t="str"/>
    </x:row>
    <x:row r="1758">
      <x:c r="A1758" s="139" t="str">
        <x:v>RS-001757</x:v>
      </x:c>
      <x:c r="B1758" s="147" t="str">
        <x:v>NANO TAPE LARGE</x:v>
      </x:c>
      <x:c r="C1758" s="139" t="str">
        <x:v>SCOTCH TAPE</x:v>
      </x:c>
      <x:c r="D1758" s="139" t="str">
        <x:v>Both</x:v>
      </x:c>
      <x:c r="E1758" s="147" t="str">
        <x:v>From initial classified workbook</x:v>
      </x:c>
      <x:c r="F1758" s="139" t="str">
        <x:v>Piece</x:v>
      </x:c>
      <x:c r="G1758" s="139"/>
      <x:c r="H1758" s="139" t="str">
        <x:v>Not stated</x:v>
      </x:c>
      <x:c r="I1758" s="139" t="str">
        <x:v>PKR</x:v>
      </x:c>
      <x:c r="J1758" s="140" t="n">
        <x:v>275</x:v>
      </x:c>
      <x:c r="K1758" s="140" t="n">
        <x:v>260</x:v>
      </x:c>
      <x:c r="L1758" s="140" t="n">
        <x:v>275</x:v>
      </x:c>
      <x:c r="M1758" s="140" t="n">
        <x:v>260</x:v>
      </x:c>
      <x:c r="N1758" s="141" t="n">
        <x:f>L1758-M1758</x:f>
        <x:v>15</x:v>
      </x:c>
      <x:c r="O1758" s="142" t="n">
        <x:f>IF(L1758&gt;0,N1758/L1758,"")</x:f>
        <x:v>0.05454545454545454</x:v>
      </x:c>
      <x:c r="P1758" s="142" t="n">
        <x:f>IF(M1758&gt;0,N1758/M1758,"")</x:f>
        <x:v>0.057692307692307696</x:v>
      </x:c>
      <x:c r="Q1758" s="141" t="n">
        <x:f>ROUND(L1758*(1+'Assumptions'!$B$7)/'Assumptions'!$B$9,0)*'Assumptions'!$B$9</x:f>
        <x:v>305</x:v>
      </x:c>
      <x:c r="R1758" s="141" t="n">
        <x:f>Q1758-M1758</x:f>
        <x:v>45</x:v>
      </x:c>
      <x:c r="S1758" s="143" t="n">
        <x:f>'Assumptions'!$B$8</x:f>
        <x:v>12</x:v>
      </x:c>
      <x:c r="T1758" s="141" t="n">
        <x:f>N1758*S1758</x:f>
        <x:v>180</x:v>
      </x:c>
      <x:c r="U1758" s="139" t="str">
        <x:v>Source Valid</x:v>
      </x:c>
      <x:c r="V1758" s="139" t="str">
        <x:v>High</x:v>
      </x:c>
      <x:c r="W1758" s="147" t="str">
        <x:v>Source wholesale and buying prices retained</x:v>
      </x:c>
      <x:c r="X1758" s="139" t="str">
        <x:v>Ready</x:v>
      </x:c>
      <x:c r="Y1758" s="144" t="b">
        <x:v>1</x:v>
      </x:c>
      <x:c r="Z1758" s="139" t="str">
        <x:v>WS RATES.pdf</x:v>
      </x:c>
      <x:c r="AA1758" s="139" t="n">
        <x:v>49</x:v>
      </x:c>
      <x:c r="AB1758" s="139" t="n">
        <x:v>30</x:v>
      </x:c>
      <x:c r="AC1758" s="139" t="str">
        <x:v>NANO TAPE LARGE</x:v>
      </x:c>
      <x:c r="AD1758" s="145" t="n">
        <x:v>275</x:v>
      </x:c>
      <x:c r="AE1758" s="147" t="str">
        <x:v>Merged across PDFs — Exact/source-linked match</x:v>
      </x:c>
      <x:c r="AF1758" s="147" t="str">
        <x:v>Exact WS RATES.pdf name</x:v>
      </x:c>
      <x:c r="AG1758" s="147" t="str">
        <x:v>Exact WS RATES.pdf category</x:v>
      </x:c>
      <x:c r="AH1758" s="139" t="str">
        <x:v>WS-RATES:49:30</x:v>
      </x:c>
      <x:c r="AI1758" s="146"/>
      <x:c r="AJ1758" s="146"/>
      <x:c r="AK1758" s="146"/>
      <x:c r="AL1758" s="146"/>
      <x:c r="AM1758" s="146"/>
      <x:c r="AN1758" s="147" t="str"/>
    </x:row>
    <x:row r="1759">
      <x:c r="A1759" s="139" t="str">
        <x:v>RS-001758</x:v>
      </x:c>
      <x:c r="B1759" s="147" t="str">
        <x:v>NANO TAPE MEDIUM</x:v>
      </x:c>
      <x:c r="C1759" s="139" t="str">
        <x:v>SCOTCH TAPE</x:v>
      </x:c>
      <x:c r="D1759" s="139" t="str">
        <x:v>Both</x:v>
      </x:c>
      <x:c r="E1759" s="147" t="str">
        <x:v>From initial classified workbook</x:v>
      </x:c>
      <x:c r="F1759" s="139" t="str">
        <x:v>Piece</x:v>
      </x:c>
      <x:c r="G1759" s="139"/>
      <x:c r="H1759" s="139" t="str">
        <x:v>Not stated</x:v>
      </x:c>
      <x:c r="I1759" s="139" t="str">
        <x:v>PKR</x:v>
      </x:c>
      <x:c r="J1759" s="140" t="n">
        <x:v>170</x:v>
      </x:c>
      <x:c r="K1759" s="140" t="n">
        <x:v>150</x:v>
      </x:c>
      <x:c r="L1759" s="140" t="n">
        <x:v>170</x:v>
      </x:c>
      <x:c r="M1759" s="140" t="n">
        <x:v>150</x:v>
      </x:c>
      <x:c r="N1759" s="141" t="n">
        <x:f>L1759-M1759</x:f>
        <x:v>20</x:v>
      </x:c>
      <x:c r="O1759" s="142" t="n">
        <x:f>IF(L1759&gt;0,N1759/L1759,"")</x:f>
        <x:v>0.11764705882352941</x:v>
      </x:c>
      <x:c r="P1759" s="142" t="n">
        <x:f>IF(M1759&gt;0,N1759/M1759,"")</x:f>
        <x:v>0.13333333333333333</x:v>
      </x:c>
      <x:c r="Q1759" s="141" t="n">
        <x:f>ROUND(L1759*(1+'Assumptions'!$B$7)/'Assumptions'!$B$9,0)*'Assumptions'!$B$9</x:f>
        <x:v>185</x:v>
      </x:c>
      <x:c r="R1759" s="141" t="n">
        <x:f>Q1759-M1759</x:f>
        <x:v>35</x:v>
      </x:c>
      <x:c r="S1759" s="143" t="n">
        <x:f>'Assumptions'!$B$8</x:f>
        <x:v>12</x:v>
      </x:c>
      <x:c r="T1759" s="141" t="n">
        <x:f>N1759*S1759</x:f>
        <x:v>240</x:v>
      </x:c>
      <x:c r="U1759" s="139" t="str">
        <x:v>Source Valid</x:v>
      </x:c>
      <x:c r="V1759" s="139" t="str">
        <x:v>High</x:v>
      </x:c>
      <x:c r="W1759" s="147" t="str">
        <x:v>Source wholesale and buying prices retained</x:v>
      </x:c>
      <x:c r="X1759" s="139" t="str">
        <x:v>Ready</x:v>
      </x:c>
      <x:c r="Y1759" s="144" t="b">
        <x:v>1</x:v>
      </x:c>
      <x:c r="Z1759" s="139" t="str">
        <x:v>WS RATES.pdf</x:v>
      </x:c>
      <x:c r="AA1759" s="139" t="n">
        <x:v>49</x:v>
      </x:c>
      <x:c r="AB1759" s="139" t="n">
        <x:v>31</x:v>
      </x:c>
      <x:c r="AC1759" s="139" t="str">
        <x:v>NANO TAPE MEDIUM</x:v>
      </x:c>
      <x:c r="AD1759" s="145" t="n">
        <x:v>170</x:v>
      </x:c>
      <x:c r="AE1759" s="147" t="str">
        <x:v>Merged across PDFs — Exact/source-linked match</x:v>
      </x:c>
      <x:c r="AF1759" s="147" t="str">
        <x:v>Exact WS RATES.pdf name</x:v>
      </x:c>
      <x:c r="AG1759" s="147" t="str">
        <x:v>Exact WS RATES.pdf category</x:v>
      </x:c>
      <x:c r="AH1759" s="139" t="str">
        <x:v>WS-RATES:49:31</x:v>
      </x:c>
      <x:c r="AI1759" s="146"/>
      <x:c r="AJ1759" s="146"/>
      <x:c r="AK1759" s="146"/>
      <x:c r="AL1759" s="146"/>
      <x:c r="AM1759" s="146"/>
      <x:c r="AN1759" s="147" t="str"/>
    </x:row>
    <x:row r="1760">
      <x:c r="A1760" s="139" t="str">
        <x:v>RS-001759</x:v>
      </x:c>
      <x:c r="B1760" s="147" t="str">
        <x:v>LOCK DAIRY SMALL</x:v>
      </x:c>
      <x:c r="C1760" s="139" t="str">
        <x:v>CHINA DAIRIES</x:v>
      </x:c>
      <x:c r="D1760" s="139" t="str">
        <x:v>Both</x:v>
      </x:c>
      <x:c r="E1760" s="147" t="str">
        <x:v>From initial classified workbook</x:v>
      </x:c>
      <x:c r="F1760" s="139" t="str">
        <x:v>Piece</x:v>
      </x:c>
      <x:c r="G1760" s="139"/>
      <x:c r="H1760" s="139" t="str">
        <x:v>Not stated</x:v>
      </x:c>
      <x:c r="I1760" s="139" t="str">
        <x:v>PKR</x:v>
      </x:c>
      <x:c r="J1760" s="140" t="n">
        <x:v>110</x:v>
      </x:c>
      <x:c r="K1760" s="140" t="n">
        <x:v>95</x:v>
      </x:c>
      <x:c r="L1760" s="140" t="n">
        <x:v>110</x:v>
      </x:c>
      <x:c r="M1760" s="140" t="n">
        <x:v>95</x:v>
      </x:c>
      <x:c r="N1760" s="141" t="n">
        <x:f>L1760-M1760</x:f>
        <x:v>15</x:v>
      </x:c>
      <x:c r="O1760" s="142" t="n">
        <x:f>IF(L1760&gt;0,N1760/L1760,"")</x:f>
        <x:v>0.13636363636363635</x:v>
      </x:c>
      <x:c r="P1760" s="142" t="n">
        <x:f>IF(M1760&gt;0,N1760/M1760,"")</x:f>
        <x:v>0.15789473684210525</x:v>
      </x:c>
      <x:c r="Q1760" s="141" t="n">
        <x:f>ROUND(L1760*(1+'Assumptions'!$B$7)/'Assumptions'!$B$9,0)*'Assumptions'!$B$9</x:f>
        <x:v>120</x:v>
      </x:c>
      <x:c r="R1760" s="141" t="n">
        <x:f>Q1760-M1760</x:f>
        <x:v>25</x:v>
      </x:c>
      <x:c r="S1760" s="143" t="n">
        <x:f>'Assumptions'!$B$8</x:f>
        <x:v>12</x:v>
      </x:c>
      <x:c r="T1760" s="141" t="n">
        <x:f>N1760*S1760</x:f>
        <x:v>180</x:v>
      </x:c>
      <x:c r="U1760" s="139" t="str">
        <x:v>Source Valid</x:v>
      </x:c>
      <x:c r="V1760" s="139" t="str">
        <x:v>High</x:v>
      </x:c>
      <x:c r="W1760" s="147" t="str">
        <x:v>Source wholesale and buying prices retained</x:v>
      </x:c>
      <x:c r="X1760" s="139" t="str">
        <x:v>Ready</x:v>
      </x:c>
      <x:c r="Y1760" s="144" t="b">
        <x:v>1</x:v>
      </x:c>
      <x:c r="Z1760" s="139" t="str">
        <x:v>WS RATES.pdf</x:v>
      </x:c>
      <x:c r="AA1760" s="139" t="n">
        <x:v>49</x:v>
      </x:c>
      <x:c r="AB1760" s="139" t="n">
        <x:v>32</x:v>
      </x:c>
      <x:c r="AC1760" s="139" t="str">
        <x:v>LOCK DAIRY SMALL</x:v>
      </x:c>
      <x:c r="AD1760" s="145" t="n">
        <x:v>110</x:v>
      </x:c>
      <x:c r="AE1760" s="147" t="str">
        <x:v>Merged across PDFs — Exact/source-linked match</x:v>
      </x:c>
      <x:c r="AF1760" s="147" t="str">
        <x:v>Exact WS RATES.pdf name</x:v>
      </x:c>
      <x:c r="AG1760" s="147" t="str">
        <x:v>Exact WS RATES.pdf category</x:v>
      </x:c>
      <x:c r="AH1760" s="139" t="str">
        <x:v>WS-RATES:49:32</x:v>
      </x:c>
      <x:c r="AI1760" s="146"/>
      <x:c r="AJ1760" s="146"/>
      <x:c r="AK1760" s="146"/>
      <x:c r="AL1760" s="146"/>
      <x:c r="AM1760" s="146"/>
      <x:c r="AN1760" s="147" t="str"/>
    </x:row>
    <x:row r="1761">
      <x:c r="A1761" s="139" t="str">
        <x:v>RS-001760</x:v>
      </x:c>
      <x:c r="B1761" s="147" t="str">
        <x:v>FUJI STAPLER PIN 23/24</x:v>
      </x:c>
      <x:c r="C1761" s="139" t="str">
        <x:v>STAPLER PIN</x:v>
      </x:c>
      <x:c r="D1761" s="139" t="str">
        <x:v>Both</x:v>
      </x:c>
      <x:c r="E1761" s="147" t="str">
        <x:v>From initial classified workbook</x:v>
      </x:c>
      <x:c r="F1761" s="139" t="str">
        <x:v>Piece</x:v>
      </x:c>
      <x:c r="G1761" s="139"/>
      <x:c r="H1761" s="139" t="str">
        <x:v>Not stated</x:v>
      </x:c>
      <x:c r="I1761" s="139" t="str">
        <x:v>PKR</x:v>
      </x:c>
      <x:c r="J1761" s="140" t="n">
        <x:v>435</x:v>
      </x:c>
      <x:c r="K1761" s="140" t="n">
        <x:v>416</x:v>
      </x:c>
      <x:c r="L1761" s="140" t="n">
        <x:v>435</x:v>
      </x:c>
      <x:c r="M1761" s="140" t="n">
        <x:v>416</x:v>
      </x:c>
      <x:c r="N1761" s="141" t="n">
        <x:f>L1761-M1761</x:f>
        <x:v>19</x:v>
      </x:c>
      <x:c r="O1761" s="142" t="n">
        <x:f>IF(L1761&gt;0,N1761/L1761,"")</x:f>
        <x:v>0.04367816091954023</x:v>
      </x:c>
      <x:c r="P1761" s="142" t="n">
        <x:f>IF(M1761&gt;0,N1761/M1761,"")</x:f>
        <x:v>0.04567307692307692</x:v>
      </x:c>
      <x:c r="Q1761" s="141" t="n">
        <x:f>ROUND(L1761*(1+'Assumptions'!$B$7)/'Assumptions'!$B$9,0)*'Assumptions'!$B$9</x:f>
        <x:v>480</x:v>
      </x:c>
      <x:c r="R1761" s="141" t="n">
        <x:f>Q1761-M1761</x:f>
        <x:v>64</x:v>
      </x:c>
      <x:c r="S1761" s="143" t="n">
        <x:f>'Assumptions'!$B$8</x:f>
        <x:v>12</x:v>
      </x:c>
      <x:c r="T1761" s="141" t="n">
        <x:f>N1761*S1761</x:f>
        <x:v>228</x:v>
      </x:c>
      <x:c r="U1761" s="139" t="str">
        <x:v>Source Valid</x:v>
      </x:c>
      <x:c r="V1761" s="139" t="str">
        <x:v>High</x:v>
      </x:c>
      <x:c r="W1761" s="147" t="str">
        <x:v>Source wholesale and buying prices retained</x:v>
      </x:c>
      <x:c r="X1761" s="139" t="str">
        <x:v>Ready</x:v>
      </x:c>
      <x:c r="Y1761" s="144" t="b">
        <x:v>1</x:v>
      </x:c>
      <x:c r="Z1761" s="139" t="str">
        <x:v>WS RATES.pdf</x:v>
      </x:c>
      <x:c r="AA1761" s="139" t="n">
        <x:v>49</x:v>
      </x:c>
      <x:c r="AB1761" s="139" t="n">
        <x:v>33</x:v>
      </x:c>
      <x:c r="AC1761" s="139" t="str">
        <x:v>FUJI STAPLER PIN 23/24</x:v>
      </x:c>
      <x:c r="AD1761" s="145" t="n">
        <x:v>435</x:v>
      </x:c>
      <x:c r="AE1761" s="147" t="str">
        <x:v>Merged across PDFs — Exact/source-linked match</x:v>
      </x:c>
      <x:c r="AF1761" s="147" t="str">
        <x:v>Exact WS RATES.pdf name</x:v>
      </x:c>
      <x:c r="AG1761" s="147" t="str">
        <x:v>Exact WS RATES.pdf category</x:v>
      </x:c>
      <x:c r="AH1761" s="139" t="str">
        <x:v>WS-RATES:49:33</x:v>
      </x:c>
      <x:c r="AI1761" s="146"/>
      <x:c r="AJ1761" s="146"/>
      <x:c r="AK1761" s="146"/>
      <x:c r="AL1761" s="146"/>
      <x:c r="AM1761" s="146"/>
      <x:c r="AN1761" s="147" t="str"/>
    </x:row>
    <x:row r="1762">
      <x:c r="A1762" s="139" t="str">
        <x:v>RS-001761</x:v>
      </x:c>
      <x:c r="B1762" s="147" t="str">
        <x:v>FUJI STAPLER PIN 23/20</x:v>
      </x:c>
      <x:c r="C1762" s="139" t="str">
        <x:v>STAPLER PIN</x:v>
      </x:c>
      <x:c r="D1762" s="139" t="str">
        <x:v>Both</x:v>
      </x:c>
      <x:c r="E1762" s="147" t="str">
        <x:v>From initial classified workbook</x:v>
      </x:c>
      <x:c r="F1762" s="139" t="str">
        <x:v>Piece</x:v>
      </x:c>
      <x:c r="G1762" s="139"/>
      <x:c r="H1762" s="139" t="str">
        <x:v>Not stated</x:v>
      </x:c>
      <x:c r="I1762" s="139" t="str">
        <x:v>PKR</x:v>
      </x:c>
      <x:c r="J1762" s="140" t="n">
        <x:v>420</x:v>
      </x:c>
      <x:c r="K1762" s="140" t="n">
        <x:v>396</x:v>
      </x:c>
      <x:c r="L1762" s="140" t="n">
        <x:v>420</x:v>
      </x:c>
      <x:c r="M1762" s="140" t="n">
        <x:v>396</x:v>
      </x:c>
      <x:c r="N1762" s="141" t="n">
        <x:f>L1762-M1762</x:f>
        <x:v>24</x:v>
      </x:c>
      <x:c r="O1762" s="142" t="n">
        <x:f>IF(L1762&gt;0,N1762/L1762,"")</x:f>
        <x:v>0.05714285714285714</x:v>
      </x:c>
      <x:c r="P1762" s="142" t="n">
        <x:f>IF(M1762&gt;0,N1762/M1762,"")</x:f>
        <x:v>0.06060606060606061</x:v>
      </x:c>
      <x:c r="Q1762" s="141" t="n">
        <x:f>ROUND(L1762*(1+'Assumptions'!$B$7)/'Assumptions'!$B$9,0)*'Assumptions'!$B$9</x:f>
        <x:v>460</x:v>
      </x:c>
      <x:c r="R1762" s="141" t="n">
        <x:f>Q1762-M1762</x:f>
        <x:v>64</x:v>
      </x:c>
      <x:c r="S1762" s="143" t="n">
        <x:f>'Assumptions'!$B$8</x:f>
        <x:v>12</x:v>
      </x:c>
      <x:c r="T1762" s="141" t="n">
        <x:f>N1762*S1762</x:f>
        <x:v>288</x:v>
      </x:c>
      <x:c r="U1762" s="139" t="str">
        <x:v>Source Valid</x:v>
      </x:c>
      <x:c r="V1762" s="139" t="str">
        <x:v>High</x:v>
      </x:c>
      <x:c r="W1762" s="147" t="str">
        <x:v>Source wholesale and buying prices retained</x:v>
      </x:c>
      <x:c r="X1762" s="139" t="str">
        <x:v>Ready</x:v>
      </x:c>
      <x:c r="Y1762" s="144" t="b">
        <x:v>1</x:v>
      </x:c>
      <x:c r="Z1762" s="139" t="str">
        <x:v>WS RATES.pdf</x:v>
      </x:c>
      <x:c r="AA1762" s="139" t="n">
        <x:v>49</x:v>
      </x:c>
      <x:c r="AB1762" s="139" t="n">
        <x:v>34</x:v>
      </x:c>
      <x:c r="AC1762" s="139" t="str">
        <x:v>FUJI STAPLER PIN 23/20</x:v>
      </x:c>
      <x:c r="AD1762" s="145" t="n">
        <x:v>420</x:v>
      </x:c>
      <x:c r="AE1762" s="147" t="str">
        <x:v>Merged across PDFs — Exact/source-linked match</x:v>
      </x:c>
      <x:c r="AF1762" s="147" t="str">
        <x:v>Exact WS RATES.pdf name</x:v>
      </x:c>
      <x:c r="AG1762" s="147" t="str">
        <x:v>Exact WS RATES.pdf category</x:v>
      </x:c>
      <x:c r="AH1762" s="139" t="str">
        <x:v>WS-RATES:49:34</x:v>
      </x:c>
      <x:c r="AI1762" s="146"/>
      <x:c r="AJ1762" s="146"/>
      <x:c r="AK1762" s="146"/>
      <x:c r="AL1762" s="146"/>
      <x:c r="AM1762" s="146"/>
      <x:c r="AN1762" s="147" t="str"/>
    </x:row>
    <x:row r="1763">
      <x:c r="A1763" s="139" t="str">
        <x:v>RS-001762</x:v>
      </x:c>
      <x:c r="B1763" s="147" t="str">
        <x:v>GATTA DAY BOOK HALF NO 50</x:v>
      </x:c>
      <x:c r="C1763" s="139" t="str">
        <x:v>GATTA REGISTER</x:v>
      </x:c>
      <x:c r="D1763" s="139" t="str">
        <x:v>Both</x:v>
      </x:c>
      <x:c r="E1763" s="147" t="str">
        <x:v>From initial classified workbook</x:v>
      </x:c>
      <x:c r="F1763" s="139" t="str">
        <x:v>Piece</x:v>
      </x:c>
      <x:c r="G1763" s="139"/>
      <x:c r="H1763" s="139" t="str">
        <x:v>Not stated</x:v>
      </x:c>
      <x:c r="I1763" s="139" t="str">
        <x:v>PKR</x:v>
      </x:c>
      <x:c r="J1763" s="140" t="n">
        <x:v>100</x:v>
      </x:c>
      <x:c r="K1763" s="140" t="n">
        <x:v>80</x:v>
      </x:c>
      <x:c r="L1763" s="140" t="n">
        <x:v>100</x:v>
      </x:c>
      <x:c r="M1763" s="140" t="n">
        <x:v>80</x:v>
      </x:c>
      <x:c r="N1763" s="141" t="n">
        <x:f>L1763-M1763</x:f>
        <x:v>20</x:v>
      </x:c>
      <x:c r="O1763" s="142" t="n">
        <x:f>IF(L1763&gt;0,N1763/L1763,"")</x:f>
        <x:v>0.2</x:v>
      </x:c>
      <x:c r="P1763" s="142" t="n">
        <x:f>IF(M1763&gt;0,N1763/M1763,"")</x:f>
        <x:v>0.25</x:v>
      </x:c>
      <x:c r="Q1763" s="141" t="n">
        <x:f>ROUND(L1763*(1+'Assumptions'!$B$7)/'Assumptions'!$B$9,0)*'Assumptions'!$B$9</x:f>
        <x:v>110</x:v>
      </x:c>
      <x:c r="R1763" s="141" t="n">
        <x:f>Q1763-M1763</x:f>
        <x:v>30</x:v>
      </x:c>
      <x:c r="S1763" s="143" t="n">
        <x:f>'Assumptions'!$B$8</x:f>
        <x:v>12</x:v>
      </x:c>
      <x:c r="T1763" s="141" t="n">
        <x:f>N1763*S1763</x:f>
        <x:v>240</x:v>
      </x:c>
      <x:c r="U1763" s="139" t="str">
        <x:v>Source Valid</x:v>
      </x:c>
      <x:c r="V1763" s="139" t="str">
        <x:v>High</x:v>
      </x:c>
      <x:c r="W1763" s="147" t="str">
        <x:v>Source wholesale and buying prices retained</x:v>
      </x:c>
      <x:c r="X1763" s="139" t="str">
        <x:v>Ready</x:v>
      </x:c>
      <x:c r="Y1763" s="144" t="b">
        <x:v>1</x:v>
      </x:c>
      <x:c r="Z1763" s="139" t="str">
        <x:v>WS RATES.pdf</x:v>
      </x:c>
      <x:c r="AA1763" s="139" t="n">
        <x:v>49</x:v>
      </x:c>
      <x:c r="AB1763" s="139" t="n">
        <x:v>35</x:v>
      </x:c>
      <x:c r="AC1763" s="139" t="str">
        <x:v>GATTA DAY BOOK HALF NO</x:v>
      </x:c>
      <x:c r="AD1763" s="145" t="n">
        <x:v>100</x:v>
      </x:c>
      <x:c r="AE1763" s="147" t="str">
        <x:v>Merged across PDFs — Truncated-name completion</x:v>
      </x:c>
      <x:c r="AF1763" s="147" t="str">
        <x:v>Completed/updated from WS RATES.pdf</x:v>
      </x:c>
      <x:c r="AG1763" s="147" t="str">
        <x:v>Exact WS RATES.pdf category</x:v>
      </x:c>
      <x:c r="AH1763" s="139" t="str">
        <x:v>WS-RATES:49:35</x:v>
      </x:c>
      <x:c r="AI1763" s="146"/>
      <x:c r="AJ1763" s="146"/>
      <x:c r="AK1763" s="146"/>
      <x:c r="AL1763" s="146"/>
      <x:c r="AM1763" s="146"/>
      <x:c r="AN1763" s="147" t="str"/>
    </x:row>
    <x:row r="1764">
      <x:c r="A1764" s="139" t="str">
        <x:v>RS-001763</x:v>
      </x:c>
      <x:c r="B1764" s="147" t="str">
        <x:v>FUJI STAPLER PIN 23/15</x:v>
      </x:c>
      <x:c r="C1764" s="139" t="str">
        <x:v>STAPLER PIN</x:v>
      </x:c>
      <x:c r="D1764" s="139" t="str">
        <x:v>Both</x:v>
      </x:c>
      <x:c r="E1764" s="147" t="str">
        <x:v>From initial classified workbook</x:v>
      </x:c>
      <x:c r="F1764" s="139" t="str">
        <x:v>Piece</x:v>
      </x:c>
      <x:c r="G1764" s="139"/>
      <x:c r="H1764" s="139" t="str">
        <x:v>Not stated</x:v>
      </x:c>
      <x:c r="I1764" s="139" t="str">
        <x:v>PKR</x:v>
      </x:c>
      <x:c r="J1764" s="140" t="n">
        <x:v>280</x:v>
      </x:c>
      <x:c r="K1764" s="140" t="n">
        <x:v>261</x:v>
      </x:c>
      <x:c r="L1764" s="140" t="n">
        <x:v>280</x:v>
      </x:c>
      <x:c r="M1764" s="140" t="n">
        <x:v>261</x:v>
      </x:c>
      <x:c r="N1764" s="141" t="n">
        <x:f>L1764-M1764</x:f>
        <x:v>19</x:v>
      </x:c>
      <x:c r="O1764" s="142" t="n">
        <x:f>IF(L1764&gt;0,N1764/L1764,"")</x:f>
        <x:v>0.06785714285714285</x:v>
      </x:c>
      <x:c r="P1764" s="142" t="n">
        <x:f>IF(M1764&gt;0,N1764/M1764,"")</x:f>
        <x:v>0.07279693486590039</x:v>
      </x:c>
      <x:c r="Q1764" s="141" t="n">
        <x:f>ROUND(L1764*(1+'Assumptions'!$B$7)/'Assumptions'!$B$9,0)*'Assumptions'!$B$9</x:f>
        <x:v>310</x:v>
      </x:c>
      <x:c r="R1764" s="141" t="n">
        <x:f>Q1764-M1764</x:f>
        <x:v>49</x:v>
      </x:c>
      <x:c r="S1764" s="143" t="n">
        <x:f>'Assumptions'!$B$8</x:f>
        <x:v>12</x:v>
      </x:c>
      <x:c r="T1764" s="141" t="n">
        <x:f>N1764*S1764</x:f>
        <x:v>228</x:v>
      </x:c>
      <x:c r="U1764" s="139" t="str">
        <x:v>Source Valid</x:v>
      </x:c>
      <x:c r="V1764" s="139" t="str">
        <x:v>High</x:v>
      </x:c>
      <x:c r="W1764" s="147" t="str">
        <x:v>Source wholesale and buying prices retained</x:v>
      </x:c>
      <x:c r="X1764" s="139" t="str">
        <x:v>Ready</x:v>
      </x:c>
      <x:c r="Y1764" s="144" t="b">
        <x:v>1</x:v>
      </x:c>
      <x:c r="Z1764" s="139" t="str">
        <x:v>WS RATES.pdf</x:v>
      </x:c>
      <x:c r="AA1764" s="139" t="n">
        <x:v>49</x:v>
      </x:c>
      <x:c r="AB1764" s="139" t="n">
        <x:v>36</x:v>
      </x:c>
      <x:c r="AC1764" s="139" t="str">
        <x:v>FUJI STAPLER PIN 23/15</x:v>
      </x:c>
      <x:c r="AD1764" s="145" t="n">
        <x:v>280</x:v>
      </x:c>
      <x:c r="AE1764" s="147" t="str">
        <x:v>Merged across PDFs — Exact/source-linked match</x:v>
      </x:c>
      <x:c r="AF1764" s="147" t="str">
        <x:v>Exact WS RATES.pdf name</x:v>
      </x:c>
      <x:c r="AG1764" s="147" t="str">
        <x:v>Exact WS RATES.pdf category</x:v>
      </x:c>
      <x:c r="AH1764" s="139" t="str">
        <x:v>WS-RATES:49:36</x:v>
      </x:c>
      <x:c r="AI1764" s="146"/>
      <x:c r="AJ1764" s="146"/>
      <x:c r="AK1764" s="146"/>
      <x:c r="AL1764" s="146"/>
      <x:c r="AM1764" s="146"/>
      <x:c r="AN1764" s="147" t="str"/>
    </x:row>
    <x:row r="1765">
      <x:c r="A1765" s="139" t="str">
        <x:v>RS-001764</x:v>
      </x:c>
      <x:c r="B1765" s="147" t="str">
        <x:v>GATTA DAY BOOK HALF NO 40</x:v>
      </x:c>
      <x:c r="C1765" s="139" t="str">
        <x:v>GATTA REGISTER</x:v>
      </x:c>
      <x:c r="D1765" s="139" t="str">
        <x:v>Both</x:v>
      </x:c>
      <x:c r="E1765" s="147" t="str">
        <x:v>From initial classified workbook</x:v>
      </x:c>
      <x:c r="F1765" s="139" t="str">
        <x:v>Piece</x:v>
      </x:c>
      <x:c r="G1765" s="139"/>
      <x:c r="H1765" s="139" t="str">
        <x:v>Not stated</x:v>
      </x:c>
      <x:c r="I1765" s="139" t="str">
        <x:v>PKR</x:v>
      </x:c>
      <x:c r="J1765" s="140" t="n">
        <x:v>80</x:v>
      </x:c>
      <x:c r="K1765" s="140" t="n">
        <x:v>63</x:v>
      </x:c>
      <x:c r="L1765" s="140" t="n">
        <x:v>80</x:v>
      </x:c>
      <x:c r="M1765" s="140" t="n">
        <x:v>63</x:v>
      </x:c>
      <x:c r="N1765" s="141" t="n">
        <x:f>L1765-M1765</x:f>
        <x:v>17</x:v>
      </x:c>
      <x:c r="O1765" s="142" t="n">
        <x:f>IF(L1765&gt;0,N1765/L1765,"")</x:f>
        <x:v>0.2125</x:v>
      </x:c>
      <x:c r="P1765" s="142" t="n">
        <x:f>IF(M1765&gt;0,N1765/M1765,"")</x:f>
        <x:v>0.2698412698412698</x:v>
      </x:c>
      <x:c r="Q1765" s="141" t="n">
        <x:f>ROUND(L1765*(1+'Assumptions'!$B$7)/'Assumptions'!$B$9,0)*'Assumptions'!$B$9</x:f>
        <x:v>90</x:v>
      </x:c>
      <x:c r="R1765" s="141" t="n">
        <x:f>Q1765-M1765</x:f>
        <x:v>27</x:v>
      </x:c>
      <x:c r="S1765" s="143" t="n">
        <x:f>'Assumptions'!$B$8</x:f>
        <x:v>12</x:v>
      </x:c>
      <x:c r="T1765" s="141" t="n">
        <x:f>N1765*S1765</x:f>
        <x:v>204</x:v>
      </x:c>
      <x:c r="U1765" s="139" t="str">
        <x:v>Source Valid</x:v>
      </x:c>
      <x:c r="V1765" s="139" t="str">
        <x:v>High</x:v>
      </x:c>
      <x:c r="W1765" s="147" t="str">
        <x:v>Source wholesale and buying prices retained</x:v>
      </x:c>
      <x:c r="X1765" s="139" t="str">
        <x:v>Ready</x:v>
      </x:c>
      <x:c r="Y1765" s="144" t="b">
        <x:v>1</x:v>
      </x:c>
      <x:c r="Z1765" s="139" t="str">
        <x:v>WS RATES.pdf</x:v>
      </x:c>
      <x:c r="AA1765" s="139" t="n">
        <x:v>49</x:v>
      </x:c>
      <x:c r="AB1765" s="139" t="n">
        <x:v>37</x:v>
      </x:c>
      <x:c r="AC1765" s="139" t="str">
        <x:v>GATTA DAY BOOK HALF NO</x:v>
      </x:c>
      <x:c r="AD1765" s="145" t="n">
        <x:v>80</x:v>
      </x:c>
      <x:c r="AE1765" s="147" t="str">
        <x:v>Merged across PDFs — Truncated-name completion</x:v>
      </x:c>
      <x:c r="AF1765" s="147" t="str">
        <x:v>Completed/updated from WS RATES.pdf</x:v>
      </x:c>
      <x:c r="AG1765" s="147" t="str">
        <x:v>Exact WS RATES.pdf category</x:v>
      </x:c>
      <x:c r="AH1765" s="139" t="str">
        <x:v>WS-RATES:49:37</x:v>
      </x:c>
      <x:c r="AI1765" s="146"/>
      <x:c r="AJ1765" s="146"/>
      <x:c r="AK1765" s="146"/>
      <x:c r="AL1765" s="146"/>
      <x:c r="AM1765" s="146"/>
      <x:c r="AN1765" s="147" t="str"/>
    </x:row>
    <x:row r="1766">
      <x:c r="A1766" s="139" t="str">
        <x:v>RS-001765</x:v>
      </x:c>
      <x:c r="B1766" s="147" t="str">
        <x:v>FUJI STAPLER PIN 23/17</x:v>
      </x:c>
      <x:c r="C1766" s="139" t="str">
        <x:v>STAPLER PIN</x:v>
      </x:c>
      <x:c r="D1766" s="139" t="str">
        <x:v>Both</x:v>
      </x:c>
      <x:c r="E1766" s="147" t="str">
        <x:v>From initial classified workbook</x:v>
      </x:c>
      <x:c r="F1766" s="139" t="str">
        <x:v>Piece</x:v>
      </x:c>
      <x:c r="G1766" s="139"/>
      <x:c r="H1766" s="139" t="str">
        <x:v>Not stated</x:v>
      </x:c>
      <x:c r="I1766" s="139" t="str">
        <x:v>PKR</x:v>
      </x:c>
      <x:c r="J1766" s="140" t="n">
        <x:v>310</x:v>
      </x:c>
      <x:c r="K1766" s="140" t="n">
        <x:v>290</x:v>
      </x:c>
      <x:c r="L1766" s="140" t="n">
        <x:v>310</x:v>
      </x:c>
      <x:c r="M1766" s="140" t="n">
        <x:v>290</x:v>
      </x:c>
      <x:c r="N1766" s="141" t="n">
        <x:f>L1766-M1766</x:f>
        <x:v>20</x:v>
      </x:c>
      <x:c r="O1766" s="142" t="n">
        <x:f>IF(L1766&gt;0,N1766/L1766,"")</x:f>
        <x:v>0.06451612903225806</x:v>
      </x:c>
      <x:c r="P1766" s="142" t="n">
        <x:f>IF(M1766&gt;0,N1766/M1766,"")</x:f>
        <x:v>0.06896551724137931</x:v>
      </x:c>
      <x:c r="Q1766" s="141" t="n">
        <x:f>ROUND(L1766*(1+'Assumptions'!$B$7)/'Assumptions'!$B$9,0)*'Assumptions'!$B$9</x:f>
        <x:v>340</x:v>
      </x:c>
      <x:c r="R1766" s="141" t="n">
        <x:f>Q1766-M1766</x:f>
        <x:v>50</x:v>
      </x:c>
      <x:c r="S1766" s="143" t="n">
        <x:f>'Assumptions'!$B$8</x:f>
        <x:v>12</x:v>
      </x:c>
      <x:c r="T1766" s="141" t="n">
        <x:f>N1766*S1766</x:f>
        <x:v>240</x:v>
      </x:c>
      <x:c r="U1766" s="139" t="str">
        <x:v>Source Valid</x:v>
      </x:c>
      <x:c r="V1766" s="139" t="str">
        <x:v>High</x:v>
      </x:c>
      <x:c r="W1766" s="147" t="str">
        <x:v>Source wholesale and buying prices retained</x:v>
      </x:c>
      <x:c r="X1766" s="139" t="str">
        <x:v>Ready</x:v>
      </x:c>
      <x:c r="Y1766" s="144" t="b">
        <x:v>1</x:v>
      </x:c>
      <x:c r="Z1766" s="139" t="str">
        <x:v>WS RATES.pdf</x:v>
      </x:c>
      <x:c r="AA1766" s="139" t="n">
        <x:v>50</x:v>
      </x:c>
      <x:c r="AB1766" s="139" t="n">
        <x:v>2</x:v>
      </x:c>
      <x:c r="AC1766" s="139" t="str">
        <x:v>FUJI STAPLER PIN 23/17</x:v>
      </x:c>
      <x:c r="AD1766" s="145" t="n">
        <x:v>310</x:v>
      </x:c>
      <x:c r="AE1766" s="147" t="str">
        <x:v>Merged across PDFs — Exact/source-linked match</x:v>
      </x:c>
      <x:c r="AF1766" s="147" t="str">
        <x:v>Exact WS RATES.pdf name</x:v>
      </x:c>
      <x:c r="AG1766" s="147" t="str">
        <x:v>Exact WS RATES.pdf category</x:v>
      </x:c>
      <x:c r="AH1766" s="139" t="str">
        <x:v>WS-RATES:50:2</x:v>
      </x:c>
      <x:c r="AI1766" s="146"/>
      <x:c r="AJ1766" s="146"/>
      <x:c r="AK1766" s="146"/>
      <x:c r="AL1766" s="146"/>
      <x:c r="AM1766" s="146"/>
      <x:c r="AN1766" s="147" t="str"/>
    </x:row>
    <x:row r="1767">
      <x:c r="A1767" s="139" t="str">
        <x:v>RS-001766</x:v>
      </x:c>
      <x:c r="B1767" s="147" t="str">
        <x:v>GATTA DAY BOOK NO 140</x:v>
      </x:c>
      <x:c r="C1767" s="139" t="str">
        <x:v>GATTA REGISTER</x:v>
      </x:c>
      <x:c r="D1767" s="139" t="str">
        <x:v>Both</x:v>
      </x:c>
      <x:c r="E1767" s="147" t="str">
        <x:v>From initial classified workbook</x:v>
      </x:c>
      <x:c r="F1767" s="139" t="str">
        <x:v>Piece</x:v>
      </x:c>
      <x:c r="G1767" s="139"/>
      <x:c r="H1767" s="139" t="str">
        <x:v>Not stated</x:v>
      </x:c>
      <x:c r="I1767" s="139" t="str">
        <x:v>PKR</x:v>
      </x:c>
      <x:c r="J1767" s="140" t="n">
        <x:v>420</x:v>
      </x:c>
      <x:c r="K1767" s="140" t="n">
        <x:v>360</x:v>
      </x:c>
      <x:c r="L1767" s="140" t="n">
        <x:v>420</x:v>
      </x:c>
      <x:c r="M1767" s="140" t="n">
        <x:v>360</x:v>
      </x:c>
      <x:c r="N1767" s="141" t="n">
        <x:f>L1767-M1767</x:f>
        <x:v>60</x:v>
      </x:c>
      <x:c r="O1767" s="142" t="n">
        <x:f>IF(L1767&gt;0,N1767/L1767,"")</x:f>
        <x:v>0.14285714285714285</x:v>
      </x:c>
      <x:c r="P1767" s="142" t="n">
        <x:f>IF(M1767&gt;0,N1767/M1767,"")</x:f>
        <x:v>0.16666666666666666</x:v>
      </x:c>
      <x:c r="Q1767" s="141" t="n">
        <x:f>ROUND(L1767*(1+'Assumptions'!$B$7)/'Assumptions'!$B$9,0)*'Assumptions'!$B$9</x:f>
        <x:v>460</x:v>
      </x:c>
      <x:c r="R1767" s="141" t="n">
        <x:f>Q1767-M1767</x:f>
        <x:v>100</x:v>
      </x:c>
      <x:c r="S1767" s="143" t="n">
        <x:f>'Assumptions'!$B$8</x:f>
        <x:v>12</x:v>
      </x:c>
      <x:c r="T1767" s="141" t="n">
        <x:f>N1767*S1767</x:f>
        <x:v>720</x:v>
      </x:c>
      <x:c r="U1767" s="139" t="str">
        <x:v>Source Valid</x:v>
      </x:c>
      <x:c r="V1767" s="139" t="str">
        <x:v>High</x:v>
      </x:c>
      <x:c r="W1767" s="147" t="str">
        <x:v>Source wholesale and buying prices retained</x:v>
      </x:c>
      <x:c r="X1767" s="139" t="str">
        <x:v>Ready</x:v>
      </x:c>
      <x:c r="Y1767" s="144" t="b">
        <x:v>1</x:v>
      </x:c>
      <x:c r="Z1767" s="139" t="str">
        <x:v>WS RATES.pdf</x:v>
      </x:c>
      <x:c r="AA1767" s="139" t="n">
        <x:v>50</x:v>
      </x:c>
      <x:c r="AB1767" s="139" t="n">
        <x:v>3</x:v>
      </x:c>
      <x:c r="AC1767" s="139" t="str">
        <x:v>GATTA DAY BOOK NO 140</x:v>
      </x:c>
      <x:c r="AD1767" s="145" t="n">
        <x:v>420</x:v>
      </x:c>
      <x:c r="AE1767" s="147" t="str">
        <x:v>Merged across PDFs — Exact/source-linked match</x:v>
      </x:c>
      <x:c r="AF1767" s="147" t="str">
        <x:v>Exact WS RATES.pdf name</x:v>
      </x:c>
      <x:c r="AG1767" s="147" t="str">
        <x:v>Exact WS RATES.pdf category</x:v>
      </x:c>
      <x:c r="AH1767" s="139" t="str">
        <x:v>WS-RATES:50:3</x:v>
      </x:c>
      <x:c r="AI1767" s="146"/>
      <x:c r="AJ1767" s="146"/>
      <x:c r="AK1767" s="146"/>
      <x:c r="AL1767" s="146"/>
      <x:c r="AM1767" s="146"/>
      <x:c r="AN1767" s="147" t="str"/>
    </x:row>
    <x:row r="1768">
      <x:c r="A1768" s="139" t="str">
        <x:v>RS-001767</x:v>
      </x:c>
      <x:c r="B1768" s="147" t="str">
        <x:v>FUJI STAPLER PIN 23/13</x:v>
      </x:c>
      <x:c r="C1768" s="139" t="str">
        <x:v>STAPLER PIN</x:v>
      </x:c>
      <x:c r="D1768" s="139" t="str">
        <x:v>Both</x:v>
      </x:c>
      <x:c r="E1768" s="147" t="str">
        <x:v>From initial classified workbook</x:v>
      </x:c>
      <x:c r="F1768" s="139" t="str">
        <x:v>Piece</x:v>
      </x:c>
      <x:c r="G1768" s="139"/>
      <x:c r="H1768" s="139" t="str">
        <x:v>Not stated</x:v>
      </x:c>
      <x:c r="I1768" s="139" t="str">
        <x:v>PKR</x:v>
      </x:c>
      <x:c r="J1768" s="140" t="n">
        <x:v>250</x:v>
      </x:c>
      <x:c r="K1768" s="140" t="n">
        <x:v>231</x:v>
      </x:c>
      <x:c r="L1768" s="140" t="n">
        <x:v>250</x:v>
      </x:c>
      <x:c r="M1768" s="140" t="n">
        <x:v>231</x:v>
      </x:c>
      <x:c r="N1768" s="141" t="n">
        <x:f>L1768-M1768</x:f>
        <x:v>19</x:v>
      </x:c>
      <x:c r="O1768" s="142" t="n">
        <x:f>IF(L1768&gt;0,N1768/L1768,"")</x:f>
        <x:v>0.076</x:v>
      </x:c>
      <x:c r="P1768" s="142" t="n">
        <x:f>IF(M1768&gt;0,N1768/M1768,"")</x:f>
        <x:v>0.08225108225108226</x:v>
      </x:c>
      <x:c r="Q1768" s="141" t="n">
        <x:f>ROUND(L1768*(1+'Assumptions'!$B$7)/'Assumptions'!$B$9,0)*'Assumptions'!$B$9</x:f>
        <x:v>275</x:v>
      </x:c>
      <x:c r="R1768" s="141" t="n">
        <x:f>Q1768-M1768</x:f>
        <x:v>44</x:v>
      </x:c>
      <x:c r="S1768" s="143" t="n">
        <x:f>'Assumptions'!$B$8</x:f>
        <x:v>12</x:v>
      </x:c>
      <x:c r="T1768" s="141" t="n">
        <x:f>N1768*S1768</x:f>
        <x:v>228</x:v>
      </x:c>
      <x:c r="U1768" s="139" t="str">
        <x:v>Source Valid</x:v>
      </x:c>
      <x:c r="V1768" s="139" t="str">
        <x:v>High</x:v>
      </x:c>
      <x:c r="W1768" s="147" t="str">
        <x:v>Source wholesale and buying prices retained</x:v>
      </x:c>
      <x:c r="X1768" s="139" t="str">
        <x:v>Ready</x:v>
      </x:c>
      <x:c r="Y1768" s="144" t="b">
        <x:v>1</x:v>
      </x:c>
      <x:c r="Z1768" s="139" t="str">
        <x:v>WS RATES.pdf</x:v>
      </x:c>
      <x:c r="AA1768" s="139" t="n">
        <x:v>50</x:v>
      </x:c>
      <x:c r="AB1768" s="139" t="n">
        <x:v>4</x:v>
      </x:c>
      <x:c r="AC1768" s="139" t="str">
        <x:v>FUJI STAPLER PIN 23/13</x:v>
      </x:c>
      <x:c r="AD1768" s="145" t="n">
        <x:v>250</x:v>
      </x:c>
      <x:c r="AE1768" s="147" t="str">
        <x:v>Merged across PDFs — Exact/source-linked match</x:v>
      </x:c>
      <x:c r="AF1768" s="147" t="str">
        <x:v>Exact WS RATES.pdf name</x:v>
      </x:c>
      <x:c r="AG1768" s="147" t="str">
        <x:v>Exact WS RATES.pdf category</x:v>
      </x:c>
      <x:c r="AH1768" s="139" t="str">
        <x:v>WS-RATES:50:4</x:v>
      </x:c>
      <x:c r="AI1768" s="146"/>
      <x:c r="AJ1768" s="146"/>
      <x:c r="AK1768" s="146"/>
      <x:c r="AL1768" s="146"/>
      <x:c r="AM1768" s="146"/>
      <x:c r="AN1768" s="147" t="str"/>
    </x:row>
    <x:row r="1769">
      <x:c r="A1769" s="139" t="str">
        <x:v>RS-001768</x:v>
      </x:c>
      <x:c r="B1769" s="147" t="str">
        <x:v>GATTA DAY BOOK NO 120</x:v>
      </x:c>
      <x:c r="C1769" s="139" t="str">
        <x:v>GATTA REGISTER</x:v>
      </x:c>
      <x:c r="D1769" s="139" t="str">
        <x:v>Both</x:v>
      </x:c>
      <x:c r="E1769" s="147" t="str">
        <x:v>From initial classified workbook</x:v>
      </x:c>
      <x:c r="F1769" s="139" t="str">
        <x:v>Piece</x:v>
      </x:c>
      <x:c r="G1769" s="139"/>
      <x:c r="H1769" s="139" t="str">
        <x:v>Not stated</x:v>
      </x:c>
      <x:c r="I1769" s="139" t="str">
        <x:v>PKR</x:v>
      </x:c>
      <x:c r="J1769" s="140" t="n">
        <x:v>360</x:v>
      </x:c>
      <x:c r="K1769" s="140" t="n">
        <x:v>310</x:v>
      </x:c>
      <x:c r="L1769" s="140" t="n">
        <x:v>360</x:v>
      </x:c>
      <x:c r="M1769" s="140" t="n">
        <x:v>310</x:v>
      </x:c>
      <x:c r="N1769" s="141" t="n">
        <x:f>L1769-M1769</x:f>
        <x:v>50</x:v>
      </x:c>
      <x:c r="O1769" s="142" t="n">
        <x:f>IF(L1769&gt;0,N1769/L1769,"")</x:f>
        <x:v>0.1388888888888889</x:v>
      </x:c>
      <x:c r="P1769" s="142" t="n">
        <x:f>IF(M1769&gt;0,N1769/M1769,"")</x:f>
        <x:v>0.16129032258064516</x:v>
      </x:c>
      <x:c r="Q1769" s="141" t="n">
        <x:f>ROUND(L1769*(1+'Assumptions'!$B$7)/'Assumptions'!$B$9,0)*'Assumptions'!$B$9</x:f>
        <x:v>395</x:v>
      </x:c>
      <x:c r="R1769" s="141" t="n">
        <x:f>Q1769-M1769</x:f>
        <x:v>85</x:v>
      </x:c>
      <x:c r="S1769" s="143" t="n">
        <x:f>'Assumptions'!$B$8</x:f>
        <x:v>12</x:v>
      </x:c>
      <x:c r="T1769" s="141" t="n">
        <x:f>N1769*S1769</x:f>
        <x:v>600</x:v>
      </x:c>
      <x:c r="U1769" s="139" t="str">
        <x:v>Source Valid</x:v>
      </x:c>
      <x:c r="V1769" s="139" t="str">
        <x:v>High</x:v>
      </x:c>
      <x:c r="W1769" s="147" t="str">
        <x:v>Source wholesale and buying prices retained</x:v>
      </x:c>
      <x:c r="X1769" s="139" t="str">
        <x:v>Ready</x:v>
      </x:c>
      <x:c r="Y1769" s="144" t="b">
        <x:v>1</x:v>
      </x:c>
      <x:c r="Z1769" s="139" t="str">
        <x:v>WS RATES.pdf</x:v>
      </x:c>
      <x:c r="AA1769" s="139" t="n">
        <x:v>50</x:v>
      </x:c>
      <x:c r="AB1769" s="139" t="n">
        <x:v>5</x:v>
      </x:c>
      <x:c r="AC1769" s="139" t="str">
        <x:v>GATTA DAY BOOK NO 120</x:v>
      </x:c>
      <x:c r="AD1769" s="145" t="n">
        <x:v>360</x:v>
      </x:c>
      <x:c r="AE1769" s="147" t="str">
        <x:v>Merged across PDFs — Exact/source-linked match</x:v>
      </x:c>
      <x:c r="AF1769" s="147" t="str">
        <x:v>Exact WS RATES.pdf name</x:v>
      </x:c>
      <x:c r="AG1769" s="147" t="str">
        <x:v>Exact WS RATES.pdf category</x:v>
      </x:c>
      <x:c r="AH1769" s="139" t="str">
        <x:v>WS-RATES:50:5</x:v>
      </x:c>
      <x:c r="AI1769" s="146"/>
      <x:c r="AJ1769" s="146"/>
      <x:c r="AK1769" s="146"/>
      <x:c r="AL1769" s="146"/>
      <x:c r="AM1769" s="146"/>
      <x:c r="AN1769" s="147" t="str"/>
    </x:row>
    <x:row r="1770">
      <x:c r="A1770" s="139" t="str">
        <x:v>RS-001769</x:v>
      </x:c>
      <x:c r="B1770" s="147" t="str">
        <x:v>FUJI STAPLER PIN 23/10</x:v>
      </x:c>
      <x:c r="C1770" s="139" t="str">
        <x:v>STAPLER PIN</x:v>
      </x:c>
      <x:c r="D1770" s="139" t="str">
        <x:v>Both</x:v>
      </x:c>
      <x:c r="E1770" s="147" t="str">
        <x:v>From initial classified workbook</x:v>
      </x:c>
      <x:c r="F1770" s="139" t="str">
        <x:v>Piece</x:v>
      </x:c>
      <x:c r="G1770" s="139"/>
      <x:c r="H1770" s="139" t="str">
        <x:v>Not stated</x:v>
      </x:c>
      <x:c r="I1770" s="139" t="str">
        <x:v>PKR</x:v>
      </x:c>
      <x:c r="J1770" s="140" t="n">
        <x:v>220</x:v>
      </x:c>
      <x:c r="K1770" s="140" t="n">
        <x:v>201</x:v>
      </x:c>
      <x:c r="L1770" s="140" t="n">
        <x:v>220</x:v>
      </x:c>
      <x:c r="M1770" s="140" t="n">
        <x:v>201</x:v>
      </x:c>
      <x:c r="N1770" s="141" t="n">
        <x:f>L1770-M1770</x:f>
        <x:v>19</x:v>
      </x:c>
      <x:c r="O1770" s="142" t="n">
        <x:f>IF(L1770&gt;0,N1770/L1770,"")</x:f>
        <x:v>0.08636363636363636</x:v>
      </x:c>
      <x:c r="P1770" s="142" t="n">
        <x:f>IF(M1770&gt;0,N1770/M1770,"")</x:f>
        <x:v>0.0945273631840796</x:v>
      </x:c>
      <x:c r="Q1770" s="141" t="n">
        <x:f>ROUND(L1770*(1+'Assumptions'!$B$7)/'Assumptions'!$B$9,0)*'Assumptions'!$B$9</x:f>
        <x:v>240</x:v>
      </x:c>
      <x:c r="R1770" s="141" t="n">
        <x:f>Q1770-M1770</x:f>
        <x:v>39</x:v>
      </x:c>
      <x:c r="S1770" s="143" t="n">
        <x:f>'Assumptions'!$B$8</x:f>
        <x:v>12</x:v>
      </x:c>
      <x:c r="T1770" s="141" t="n">
        <x:f>N1770*S1770</x:f>
        <x:v>228</x:v>
      </x:c>
      <x:c r="U1770" s="139" t="str">
        <x:v>Source Valid</x:v>
      </x:c>
      <x:c r="V1770" s="139" t="str">
        <x:v>High</x:v>
      </x:c>
      <x:c r="W1770" s="147" t="str">
        <x:v>Source wholesale and buying prices retained</x:v>
      </x:c>
      <x:c r="X1770" s="139" t="str">
        <x:v>Ready</x:v>
      </x:c>
      <x:c r="Y1770" s="144" t="b">
        <x:v>1</x:v>
      </x:c>
      <x:c r="Z1770" s="139" t="str">
        <x:v>WS RATES.pdf</x:v>
      </x:c>
      <x:c r="AA1770" s="139" t="n">
        <x:v>50</x:v>
      </x:c>
      <x:c r="AB1770" s="139" t="n">
        <x:v>6</x:v>
      </x:c>
      <x:c r="AC1770" s="139" t="str">
        <x:v>FUJI STAPLER PIN 23/10</x:v>
      </x:c>
      <x:c r="AD1770" s="145" t="n">
        <x:v>220</x:v>
      </x:c>
      <x:c r="AE1770" s="147" t="str">
        <x:v>Merged across PDFs — Exact/source-linked match</x:v>
      </x:c>
      <x:c r="AF1770" s="147" t="str">
        <x:v>Exact WS RATES.pdf name</x:v>
      </x:c>
      <x:c r="AG1770" s="147" t="str">
        <x:v>Exact WS RATES.pdf category</x:v>
      </x:c>
      <x:c r="AH1770" s="139" t="str">
        <x:v>WS-RATES:50:6</x:v>
      </x:c>
      <x:c r="AI1770" s="146"/>
      <x:c r="AJ1770" s="146"/>
      <x:c r="AK1770" s="146"/>
      <x:c r="AL1770" s="146"/>
      <x:c r="AM1770" s="146"/>
      <x:c r="AN1770" s="147" t="str"/>
    </x:row>
    <x:row r="1771">
      <x:c r="A1771" s="139" t="str">
        <x:v>RS-001770</x:v>
      </x:c>
      <x:c r="B1771" s="147" t="str">
        <x:v>GATTA DAY BOOK NO 100</x:v>
      </x:c>
      <x:c r="C1771" s="139" t="str">
        <x:v>GATTA REGISTER</x:v>
      </x:c>
      <x:c r="D1771" s="139" t="str">
        <x:v>Both</x:v>
      </x:c>
      <x:c r="E1771" s="147" t="str">
        <x:v>From initial classified workbook</x:v>
      </x:c>
      <x:c r="F1771" s="139" t="str">
        <x:v>Piece</x:v>
      </x:c>
      <x:c r="G1771" s="139"/>
      <x:c r="H1771" s="139" t="str">
        <x:v>Not stated</x:v>
      </x:c>
      <x:c r="I1771" s="139" t="str">
        <x:v>PKR</x:v>
      </x:c>
      <x:c r="J1771" s="140" t="n">
        <x:v>300</x:v>
      </x:c>
      <x:c r="K1771" s="140" t="n">
        <x:v>-23811.04</x:v>
      </x:c>
      <x:c r="L1771" s="140" t="n">
        <x:v>300</x:v>
      </x:c>
      <x:c r="M1771" s="140" t="n">
        <x:v>264</x:v>
      </x:c>
      <x:c r="N1771" s="141" t="n">
        <x:f>L1771-M1771</x:f>
        <x:v>36</x:v>
      </x:c>
      <x:c r="O1771" s="142" t="n">
        <x:f>IF(L1771&gt;0,N1771/L1771,"")</x:f>
        <x:v>0.12</x:v>
      </x:c>
      <x:c r="P1771" s="142" t="n">
        <x:f>IF(M1771&gt;0,N1771/M1771,"")</x:f>
        <x:v>0.13636363636363635</x:v>
      </x:c>
      <x:c r="Q1771" s="141" t="n">
        <x:f>ROUND(L1771*(1+'Assumptions'!$B$7)/'Assumptions'!$B$9,0)*'Assumptions'!$B$9</x:f>
        <x:v>330</x:v>
      </x:c>
      <x:c r="R1771" s="141" t="n">
        <x:f>Q1771-M1771</x:f>
        <x:v>66</x:v>
      </x:c>
      <x:c r="S1771" s="143" t="n">
        <x:f>'Assumptions'!$B$8</x:f>
        <x:v>12</x:v>
      </x:c>
      <x:c r="T1771" s="141" t="n">
        <x:f>N1771*S1771</x:f>
        <x:v>432</x:v>
      </x:c>
      <x:c r="U1771" s="139" t="str">
        <x:v>Mocked Buying</x:v>
      </x:c>
      <x:c r="V1771" s="139" t="str">
        <x:v>Mock</x:v>
      </x:c>
      <x:c r="W1771" s="147" t="str">
        <x:v>Buying price derived from wholesale price and category median margin</x:v>
      </x:c>
      <x:c r="X1771" s="139" t="str">
        <x:v>Ready with Mock Price</x:v>
      </x:c>
      <x:c r="Y1771" s="144" t="b">
        <x:v>1</x:v>
      </x:c>
      <x:c r="Z1771" s="139" t="str">
        <x:v>WS RATES.pdf</x:v>
      </x:c>
      <x:c r="AA1771" s="139" t="n">
        <x:v>50</x:v>
      </x:c>
      <x:c r="AB1771" s="139" t="n">
        <x:v>7</x:v>
      </x:c>
      <x:c r="AC1771" s="139" t="str">
        <x:v>GATTA DAY BOOK NO 100</x:v>
      </x:c>
      <x:c r="AD1771" s="145" t="n">
        <x:v>300</x:v>
      </x:c>
      <x:c r="AE1771" s="147" t="str">
        <x:v>Merged across PDFs — Exact/source-linked match</x:v>
      </x:c>
      <x:c r="AF1771" s="147" t="str">
        <x:v>Exact WS RATES.pdf name</x:v>
      </x:c>
      <x:c r="AG1771" s="147" t="str">
        <x:v>Exact WS RATES.pdf category</x:v>
      </x:c>
      <x:c r="AH1771" s="139" t="str">
        <x:v>WS-RATES:50:7</x:v>
      </x:c>
      <x:c r="AI1771" s="146"/>
      <x:c r="AJ1771" s="146"/>
      <x:c r="AK1771" s="146"/>
      <x:c r="AL1771" s="146"/>
      <x:c r="AM1771" s="146"/>
      <x:c r="AN1771" s="147" t="str">
        <x:v>Buying price derived from wholesale price and category median margin</x:v>
      </x:c>
    </x:row>
    <x:row r="1772">
      <x:c r="A1772" s="139" t="str">
        <x:v>RS-001771</x:v>
      </x:c>
      <x:c r="B1772" s="147" t="str">
        <x:v>GATTA DAY BOOK NO 80</x:v>
      </x:c>
      <x:c r="C1772" s="139" t="str">
        <x:v>GATTA REGISTER</x:v>
      </x:c>
      <x:c r="D1772" s="139" t="str">
        <x:v>Both</x:v>
      </x:c>
      <x:c r="E1772" s="147" t="str">
        <x:v>From initial classified workbook</x:v>
      </x:c>
      <x:c r="F1772" s="139" t="str">
        <x:v>Piece</x:v>
      </x:c>
      <x:c r="G1772" s="139"/>
      <x:c r="H1772" s="139" t="str">
        <x:v>Not stated</x:v>
      </x:c>
      <x:c r="I1772" s="139" t="str">
        <x:v>PKR</x:v>
      </x:c>
      <x:c r="J1772" s="140" t="n">
        <x:v>240</x:v>
      </x:c>
      <x:c r="K1772" s="140" t="n">
        <x:v>309.76</x:v>
      </x:c>
      <x:c r="L1772" s="140" t="n">
        <x:v>350</x:v>
      </x:c>
      <x:c r="M1772" s="140" t="n">
        <x:v>309.76</x:v>
      </x:c>
      <x:c r="N1772" s="141" t="n">
        <x:f>L1772-M1772</x:f>
        <x:v>40.24000000000001</x:v>
      </x:c>
      <x:c r="O1772" s="142" t="n">
        <x:f>IF(L1772&gt;0,N1772/L1772,"")</x:f>
        <x:v>0.1149714285714286</x:v>
      </x:c>
      <x:c r="P1772" s="142" t="n">
        <x:f>IF(M1772&gt;0,N1772/M1772,"")</x:f>
        <x:v>0.12990702479338848</x:v>
      </x:c>
      <x:c r="Q1772" s="141" t="n">
        <x:f>ROUND(L1772*(1+'Assumptions'!$B$7)/'Assumptions'!$B$9,0)*'Assumptions'!$B$9</x:f>
        <x:v>385</x:v>
      </x:c>
      <x:c r="R1772" s="141" t="n">
        <x:f>Q1772-M1772</x:f>
        <x:v>75.24000000000001</x:v>
      </x:c>
      <x:c r="S1772" s="143" t="n">
        <x:f>'Assumptions'!$B$8</x:f>
        <x:v>12</x:v>
      </x:c>
      <x:c r="T1772" s="141" t="n">
        <x:f>N1772*S1772</x:f>
        <x:v>482.8800000000001</x:v>
      </x:c>
      <x:c r="U1772" s="139" t="str">
        <x:v>Corrected Wholesale</x:v>
      </x:c>
      <x:c r="V1772" s="139" t="str">
        <x:v>Mock correction</x:v>
      </x:c>
      <x:c r="W1772" s="147" t="str">
        <x:v>Wholesale did not cover buying price; raised using category median margin</x:v>
      </x:c>
      <x:c r="X1772" s="139" t="str">
        <x:v>Ready with Mock Price</x:v>
      </x:c>
      <x:c r="Y1772" s="144" t="b">
        <x:v>1</x:v>
      </x:c>
      <x:c r="Z1772" s="139" t="str">
        <x:v>WS RATES.pdf</x:v>
      </x:c>
      <x:c r="AA1772" s="139" t="n">
        <x:v>50</x:v>
      </x:c>
      <x:c r="AB1772" s="139" t="n">
        <x:v>8</x:v>
      </x:c>
      <x:c r="AC1772" s="139" t="str">
        <x:v>GATTA DAY BOOK NO 80</x:v>
      </x:c>
      <x:c r="AD1772" s="145" t="n">
        <x:v>240</x:v>
      </x:c>
      <x:c r="AE1772" s="147" t="str">
        <x:v>Merged across PDFs — Exact/source-linked match</x:v>
      </x:c>
      <x:c r="AF1772" s="147" t="str">
        <x:v>Exact WS RATES.pdf name</x:v>
      </x:c>
      <x:c r="AG1772" s="147" t="str">
        <x:v>Exact WS RATES.pdf category</x:v>
      </x:c>
      <x:c r="AH1772" s="139" t="str">
        <x:v>WS-RATES:50:8</x:v>
      </x:c>
      <x:c r="AI1772" s="146"/>
      <x:c r="AJ1772" s="146"/>
      <x:c r="AK1772" s="146"/>
      <x:c r="AL1772" s="146"/>
      <x:c r="AM1772" s="146"/>
      <x:c r="AN1772" s="147" t="str">
        <x:v>Wholesale did not cover buying price; raised using category median margin</x:v>
      </x:c>
    </x:row>
    <x:row r="1773">
      <x:c r="A1773" s="139" t="str">
        <x:v>RS-001772</x:v>
      </x:c>
      <x:c r="B1773" s="147" t="str">
        <x:v>FUJI STAPLER PIN 23/8</x:v>
      </x:c>
      <x:c r="C1773" s="139" t="str">
        <x:v>STAPLER PIN</x:v>
      </x:c>
      <x:c r="D1773" s="139" t="str">
        <x:v>Both</x:v>
      </x:c>
      <x:c r="E1773" s="147" t="str">
        <x:v>From initial classified workbook</x:v>
      </x:c>
      <x:c r="F1773" s="139" t="str">
        <x:v>Piece</x:v>
      </x:c>
      <x:c r="G1773" s="139"/>
      <x:c r="H1773" s="139" t="str">
        <x:v>Not stated</x:v>
      </x:c>
      <x:c r="I1773" s="139" t="str">
        <x:v>PKR</x:v>
      </x:c>
      <x:c r="J1773" s="140" t="n">
        <x:v>180</x:v>
      </x:c>
      <x:c r="K1773" s="140" t="n">
        <x:v>165</x:v>
      </x:c>
      <x:c r="L1773" s="140" t="n">
        <x:v>180</x:v>
      </x:c>
      <x:c r="M1773" s="140" t="n">
        <x:v>165</x:v>
      </x:c>
      <x:c r="N1773" s="141" t="n">
        <x:f>L1773-M1773</x:f>
        <x:v>15</x:v>
      </x:c>
      <x:c r="O1773" s="142" t="n">
        <x:f>IF(L1773&gt;0,N1773/L1773,"")</x:f>
        <x:v>0.08333333333333333</x:v>
      </x:c>
      <x:c r="P1773" s="142" t="n">
        <x:f>IF(M1773&gt;0,N1773/M1773,"")</x:f>
        <x:v>0.09090909090909091</x:v>
      </x:c>
      <x:c r="Q1773" s="141" t="n">
        <x:f>ROUND(L1773*(1+'Assumptions'!$B$7)/'Assumptions'!$B$9,0)*'Assumptions'!$B$9</x:f>
        <x:v>200</x:v>
      </x:c>
      <x:c r="R1773" s="141" t="n">
        <x:f>Q1773-M1773</x:f>
        <x:v>35</x:v>
      </x:c>
      <x:c r="S1773" s="143" t="n">
        <x:f>'Assumptions'!$B$8</x:f>
        <x:v>12</x:v>
      </x:c>
      <x:c r="T1773" s="141" t="n">
        <x:f>N1773*S1773</x:f>
        <x:v>180</x:v>
      </x:c>
      <x:c r="U1773" s="139" t="str">
        <x:v>Source Valid</x:v>
      </x:c>
      <x:c r="V1773" s="139" t="str">
        <x:v>High</x:v>
      </x:c>
      <x:c r="W1773" s="147" t="str">
        <x:v>Source wholesale and buying prices retained</x:v>
      </x:c>
      <x:c r="X1773" s="139" t="str">
        <x:v>Ready</x:v>
      </x:c>
      <x:c r="Y1773" s="144" t="b">
        <x:v>1</x:v>
      </x:c>
      <x:c r="Z1773" s="139" t="str">
        <x:v>WS RATES.pdf</x:v>
      </x:c>
      <x:c r="AA1773" s="139" t="n">
        <x:v>50</x:v>
      </x:c>
      <x:c r="AB1773" s="139" t="n">
        <x:v>9</x:v>
      </x:c>
      <x:c r="AC1773" s="139" t="str">
        <x:v>FUJI STAPLER PIN 23/8</x:v>
      </x:c>
      <x:c r="AD1773" s="145" t="n">
        <x:v>180</x:v>
      </x:c>
      <x:c r="AE1773" s="147" t="str">
        <x:v>Merged across PDFs — Exact/source-linked match</x:v>
      </x:c>
      <x:c r="AF1773" s="147" t="str">
        <x:v>Exact WS RATES.pdf name</x:v>
      </x:c>
      <x:c r="AG1773" s="147" t="str">
        <x:v>Exact WS RATES.pdf category</x:v>
      </x:c>
      <x:c r="AH1773" s="139" t="str">
        <x:v>WS-RATES:50:9</x:v>
      </x:c>
      <x:c r="AI1773" s="146"/>
      <x:c r="AJ1773" s="146"/>
      <x:c r="AK1773" s="146"/>
      <x:c r="AL1773" s="146"/>
      <x:c r="AM1773" s="146"/>
      <x:c r="AN1773" s="147" t="str"/>
    </x:row>
    <x:row r="1774">
      <x:c r="A1774" s="139" t="str">
        <x:v>RS-001773</x:v>
      </x:c>
      <x:c r="B1774" s="147" t="str">
        <x:v>GATTA DAY BOOK NO 70</x:v>
      </x:c>
      <x:c r="C1774" s="139" t="str">
        <x:v>GATTA REGISTER</x:v>
      </x:c>
      <x:c r="D1774" s="139" t="str">
        <x:v>Both</x:v>
      </x:c>
      <x:c r="E1774" s="147" t="str">
        <x:v>From initial classified workbook</x:v>
      </x:c>
      <x:c r="F1774" s="139" t="str">
        <x:v>Piece</x:v>
      </x:c>
      <x:c r="G1774" s="139"/>
      <x:c r="H1774" s="139" t="str">
        <x:v>Not stated</x:v>
      </x:c>
      <x:c r="I1774" s="139" t="str">
        <x:v>PKR</x:v>
      </x:c>
      <x:c r="J1774" s="140" t="n">
        <x:v>210</x:v>
      </x:c>
      <x:c r="K1774" s="140" t="n">
        <x:v>238.518518518519</x:v>
      </x:c>
      <x:c r="L1774" s="140" t="n">
        <x:v>270</x:v>
      </x:c>
      <x:c r="M1774" s="140" t="n">
        <x:v>238.518518518519</x:v>
      </x:c>
      <x:c r="N1774" s="141" t="n">
        <x:f>L1774-M1774</x:f>
        <x:v>31.481481481481012</x:v>
      </x:c>
      <x:c r="O1774" s="142" t="n">
        <x:f>IF(L1774&gt;0,N1774/L1774,"")</x:f>
        <x:v>0.11659807956104079</x:v>
      </x:c>
      <x:c r="P1774" s="142" t="n">
        <x:f>IF(M1774&gt;0,N1774/M1774,"")</x:f>
        <x:v>0.13198757763974933</x:v>
      </x:c>
      <x:c r="Q1774" s="141" t="n">
        <x:f>ROUND(L1774*(1+'Assumptions'!$B$7)/'Assumptions'!$B$9,0)*'Assumptions'!$B$9</x:f>
        <x:v>295</x:v>
      </x:c>
      <x:c r="R1774" s="141" t="n">
        <x:f>Q1774-M1774</x:f>
        <x:v>56.48148148148101</x:v>
      </x:c>
      <x:c r="S1774" s="143" t="n">
        <x:f>'Assumptions'!$B$8</x:f>
        <x:v>12</x:v>
      </x:c>
      <x:c r="T1774" s="141" t="n">
        <x:f>N1774*S1774</x:f>
        <x:v>377.77777777777214</x:v>
      </x:c>
      <x:c r="U1774" s="139" t="str">
        <x:v>Corrected Wholesale</x:v>
      </x:c>
      <x:c r="V1774" s="139" t="str">
        <x:v>Mock correction</x:v>
      </x:c>
      <x:c r="W1774" s="147" t="str">
        <x:v>Wholesale did not cover buying price; raised using category median margin</x:v>
      </x:c>
      <x:c r="X1774" s="139" t="str">
        <x:v>Ready with Mock Price</x:v>
      </x:c>
      <x:c r="Y1774" s="144" t="b">
        <x:v>1</x:v>
      </x:c>
      <x:c r="Z1774" s="139" t="str">
        <x:v>WS RATES.pdf</x:v>
      </x:c>
      <x:c r="AA1774" s="139" t="n">
        <x:v>50</x:v>
      </x:c>
      <x:c r="AB1774" s="139" t="n">
        <x:v>10</x:v>
      </x:c>
      <x:c r="AC1774" s="139" t="str">
        <x:v>GATTA DAY BOOK NO 70</x:v>
      </x:c>
      <x:c r="AD1774" s="145" t="n">
        <x:v>210</x:v>
      </x:c>
      <x:c r="AE1774" s="147" t="str">
        <x:v>Merged across PDFs — Exact/source-linked match</x:v>
      </x:c>
      <x:c r="AF1774" s="147" t="str">
        <x:v>Exact WS RATES.pdf name</x:v>
      </x:c>
      <x:c r="AG1774" s="147" t="str">
        <x:v>Exact WS RATES.pdf category</x:v>
      </x:c>
      <x:c r="AH1774" s="139" t="str">
        <x:v>WS-RATES:50:10</x:v>
      </x:c>
      <x:c r="AI1774" s="146"/>
      <x:c r="AJ1774" s="146"/>
      <x:c r="AK1774" s="146"/>
      <x:c r="AL1774" s="146"/>
      <x:c r="AM1774" s="146"/>
      <x:c r="AN1774" s="147" t="str">
        <x:v>Wholesale did not cover buying price; raised using category median margin</x:v>
      </x:c>
    </x:row>
    <x:row r="1775">
      <x:c r="A1775" s="139" t="str">
        <x:v>RS-001774</x:v>
      </x:c>
      <x:c r="B1775" s="147" t="str">
        <x:v>GATTA DAY BOOK NO 60</x:v>
      </x:c>
      <x:c r="C1775" s="139" t="str">
        <x:v>GATTA REGISTER</x:v>
      </x:c>
      <x:c r="D1775" s="139" t="str">
        <x:v>Both</x:v>
      </x:c>
      <x:c r="E1775" s="147" t="str">
        <x:v>From initial classified workbook</x:v>
      </x:c>
      <x:c r="F1775" s="139" t="str">
        <x:v>Piece</x:v>
      </x:c>
      <x:c r="G1775" s="139"/>
      <x:c r="H1775" s="139" t="str">
        <x:v>Not stated</x:v>
      </x:c>
      <x:c r="I1775" s="139" t="str">
        <x:v>PKR</x:v>
      </x:c>
      <x:c r="J1775" s="140" t="n">
        <x:v>180</x:v>
      </x:c>
      <x:c r="K1775" s="140" t="n">
        <x:v>155</x:v>
      </x:c>
      <x:c r="L1775" s="140" t="n">
        <x:v>180</x:v>
      </x:c>
      <x:c r="M1775" s="140" t="n">
        <x:v>155</x:v>
      </x:c>
      <x:c r="N1775" s="141" t="n">
        <x:f>L1775-M1775</x:f>
        <x:v>25</x:v>
      </x:c>
      <x:c r="O1775" s="142" t="n">
        <x:f>IF(L1775&gt;0,N1775/L1775,"")</x:f>
        <x:v>0.1388888888888889</x:v>
      </x:c>
      <x:c r="P1775" s="142" t="n">
        <x:f>IF(M1775&gt;0,N1775/M1775,"")</x:f>
        <x:v>0.16129032258064516</x:v>
      </x:c>
      <x:c r="Q1775" s="141" t="n">
        <x:f>ROUND(L1775*(1+'Assumptions'!$B$7)/'Assumptions'!$B$9,0)*'Assumptions'!$B$9</x:f>
        <x:v>200</x:v>
      </x:c>
      <x:c r="R1775" s="141" t="n">
        <x:f>Q1775-M1775</x:f>
        <x:v>45</x:v>
      </x:c>
      <x:c r="S1775" s="143" t="n">
        <x:f>'Assumptions'!$B$8</x:f>
        <x:v>12</x:v>
      </x:c>
      <x:c r="T1775" s="141" t="n">
        <x:f>N1775*S1775</x:f>
        <x:v>300</x:v>
      </x:c>
      <x:c r="U1775" s="139" t="str">
        <x:v>Source Valid</x:v>
      </x:c>
      <x:c r="V1775" s="139" t="str">
        <x:v>High</x:v>
      </x:c>
      <x:c r="W1775" s="147" t="str">
        <x:v>Source wholesale and buying prices retained</x:v>
      </x:c>
      <x:c r="X1775" s="139" t="str">
        <x:v>Ready</x:v>
      </x:c>
      <x:c r="Y1775" s="144" t="b">
        <x:v>1</x:v>
      </x:c>
      <x:c r="Z1775" s="139" t="str">
        <x:v>WS RATES.pdf</x:v>
      </x:c>
      <x:c r="AA1775" s="139" t="n">
        <x:v>50</x:v>
      </x:c>
      <x:c r="AB1775" s="139" t="n">
        <x:v>11</x:v>
      </x:c>
      <x:c r="AC1775" s="139" t="str">
        <x:v>GATTA DAY BOOK NO 60</x:v>
      </x:c>
      <x:c r="AD1775" s="145" t="n">
        <x:v>180</x:v>
      </x:c>
      <x:c r="AE1775" s="147" t="str">
        <x:v>Merged across PDFs — Exact/source-linked match</x:v>
      </x:c>
      <x:c r="AF1775" s="147" t="str">
        <x:v>Exact WS RATES.pdf name</x:v>
      </x:c>
      <x:c r="AG1775" s="147" t="str">
        <x:v>Exact WS RATES.pdf category</x:v>
      </x:c>
      <x:c r="AH1775" s="139" t="str">
        <x:v>WS-RATES:50:11</x:v>
      </x:c>
      <x:c r="AI1775" s="146"/>
      <x:c r="AJ1775" s="146"/>
      <x:c r="AK1775" s="146"/>
      <x:c r="AL1775" s="146"/>
      <x:c r="AM1775" s="146"/>
      <x:c r="AN1775" s="147" t="str"/>
    </x:row>
    <x:row r="1776">
      <x:c r="A1776" s="139" t="str">
        <x:v>RS-001775</x:v>
      </x:c>
      <x:c r="B1776" s="147" t="str">
        <x:v>GATTA DAY BOOK NO 50</x:v>
      </x:c>
      <x:c r="C1776" s="139" t="str">
        <x:v>GATTA REGISTER</x:v>
      </x:c>
      <x:c r="D1776" s="139" t="str">
        <x:v>Both</x:v>
      </x:c>
      <x:c r="E1776" s="147" t="str">
        <x:v>From initial classified workbook</x:v>
      </x:c>
      <x:c r="F1776" s="139" t="str">
        <x:v>Piece</x:v>
      </x:c>
      <x:c r="G1776" s="139"/>
      <x:c r="H1776" s="139" t="str">
        <x:v>Not stated</x:v>
      </x:c>
      <x:c r="I1776" s="139" t="str">
        <x:v>PKR</x:v>
      </x:c>
      <x:c r="J1776" s="140" t="n">
        <x:v>150</x:v>
      </x:c>
      <x:c r="K1776" s="140" t="n">
        <x:v>130</x:v>
      </x:c>
      <x:c r="L1776" s="140" t="n">
        <x:v>150</x:v>
      </x:c>
      <x:c r="M1776" s="140" t="n">
        <x:v>130</x:v>
      </x:c>
      <x:c r="N1776" s="141" t="n">
        <x:f>L1776-M1776</x:f>
        <x:v>20</x:v>
      </x:c>
      <x:c r="O1776" s="142" t="n">
        <x:f>IF(L1776&gt;0,N1776/L1776,"")</x:f>
        <x:v>0.13333333333333333</x:v>
      </x:c>
      <x:c r="P1776" s="142" t="n">
        <x:f>IF(M1776&gt;0,N1776/M1776,"")</x:f>
        <x:v>0.15384615384615385</x:v>
      </x:c>
      <x:c r="Q1776" s="141" t="n">
        <x:f>ROUND(L1776*(1+'Assumptions'!$B$7)/'Assumptions'!$B$9,0)*'Assumptions'!$B$9</x:f>
        <x:v>165</x:v>
      </x:c>
      <x:c r="R1776" s="141" t="n">
        <x:f>Q1776-M1776</x:f>
        <x:v>35</x:v>
      </x:c>
      <x:c r="S1776" s="143" t="n">
        <x:f>'Assumptions'!$B$8</x:f>
        <x:v>12</x:v>
      </x:c>
      <x:c r="T1776" s="141" t="n">
        <x:f>N1776*S1776</x:f>
        <x:v>240</x:v>
      </x:c>
      <x:c r="U1776" s="139" t="str">
        <x:v>Source Valid</x:v>
      </x:c>
      <x:c r="V1776" s="139" t="str">
        <x:v>High</x:v>
      </x:c>
      <x:c r="W1776" s="147" t="str">
        <x:v>Source wholesale and buying prices retained</x:v>
      </x:c>
      <x:c r="X1776" s="139" t="str">
        <x:v>Ready</x:v>
      </x:c>
      <x:c r="Y1776" s="144" t="b">
        <x:v>1</x:v>
      </x:c>
      <x:c r="Z1776" s="139" t="str">
        <x:v>WS RATES.pdf</x:v>
      </x:c>
      <x:c r="AA1776" s="139" t="n">
        <x:v>50</x:v>
      </x:c>
      <x:c r="AB1776" s="139" t="n">
        <x:v>12</x:v>
      </x:c>
      <x:c r="AC1776" s="139" t="str">
        <x:v>GATTA DAY BOOK NO 50</x:v>
      </x:c>
      <x:c r="AD1776" s="145" t="n">
        <x:v>150</x:v>
      </x:c>
      <x:c r="AE1776" s="147" t="str">
        <x:v>Merged across PDFs — Exact/source-linked match</x:v>
      </x:c>
      <x:c r="AF1776" s="147" t="str">
        <x:v>Exact WS RATES.pdf name</x:v>
      </x:c>
      <x:c r="AG1776" s="147" t="str">
        <x:v>Exact WS RATES.pdf category</x:v>
      </x:c>
      <x:c r="AH1776" s="139" t="str">
        <x:v>WS-RATES:50:12</x:v>
      </x:c>
      <x:c r="AI1776" s="146"/>
      <x:c r="AJ1776" s="146"/>
      <x:c r="AK1776" s="146"/>
      <x:c r="AL1776" s="146"/>
      <x:c r="AM1776" s="146"/>
      <x:c r="AN1776" s="147" t="str"/>
    </x:row>
    <x:row r="1777">
      <x:c r="A1777" s="139" t="str">
        <x:v>RS-001776</x:v>
      </x:c>
      <x:c r="B1777" s="147" t="str">
        <x:v>GATTA DAY BOOK NO 40</x:v>
      </x:c>
      <x:c r="C1777" s="139" t="str">
        <x:v>GATTA REGISTER</x:v>
      </x:c>
      <x:c r="D1777" s="139" t="str">
        <x:v>Both</x:v>
      </x:c>
      <x:c r="E1777" s="147" t="str">
        <x:v>From initial classified workbook</x:v>
      </x:c>
      <x:c r="F1777" s="139" t="str">
        <x:v>Piece</x:v>
      </x:c>
      <x:c r="G1777" s="139"/>
      <x:c r="H1777" s="139" t="str">
        <x:v>Not stated</x:v>
      </x:c>
      <x:c r="I1777" s="139" t="str">
        <x:v>PKR</x:v>
      </x:c>
      <x:c r="J1777" s="140" t="n">
        <x:v>120</x:v>
      </x:c>
      <x:c r="K1777" s="140" t="n">
        <x:v>105</x:v>
      </x:c>
      <x:c r="L1777" s="140" t="n">
        <x:v>120</x:v>
      </x:c>
      <x:c r="M1777" s="140" t="n">
        <x:v>105</x:v>
      </x:c>
      <x:c r="N1777" s="141" t="n">
        <x:f>L1777-M1777</x:f>
        <x:v>15</x:v>
      </x:c>
      <x:c r="O1777" s="142" t="n">
        <x:f>IF(L1777&gt;0,N1777/L1777,"")</x:f>
        <x:v>0.125</x:v>
      </x:c>
      <x:c r="P1777" s="142" t="n">
        <x:f>IF(M1777&gt;0,N1777/M1777,"")</x:f>
        <x:v>0.14285714285714285</x:v>
      </x:c>
      <x:c r="Q1777" s="141" t="n">
        <x:f>ROUND(L1777*(1+'Assumptions'!$B$7)/'Assumptions'!$B$9,0)*'Assumptions'!$B$9</x:f>
        <x:v>130</x:v>
      </x:c>
      <x:c r="R1777" s="141" t="n">
        <x:f>Q1777-M1777</x:f>
        <x:v>25</x:v>
      </x:c>
      <x:c r="S1777" s="143" t="n">
        <x:f>'Assumptions'!$B$8</x:f>
        <x:v>12</x:v>
      </x:c>
      <x:c r="T1777" s="141" t="n">
        <x:f>N1777*S1777</x:f>
        <x:v>180</x:v>
      </x:c>
      <x:c r="U1777" s="139" t="str">
        <x:v>Source Valid</x:v>
      </x:c>
      <x:c r="V1777" s="139" t="str">
        <x:v>High</x:v>
      </x:c>
      <x:c r="W1777" s="147" t="str">
        <x:v>Source wholesale and buying prices retained</x:v>
      </x:c>
      <x:c r="X1777" s="139" t="str">
        <x:v>Ready</x:v>
      </x:c>
      <x:c r="Y1777" s="144" t="b">
        <x:v>1</x:v>
      </x:c>
      <x:c r="Z1777" s="139" t="str">
        <x:v>WS RATES.pdf</x:v>
      </x:c>
      <x:c r="AA1777" s="139" t="n">
        <x:v>50</x:v>
      </x:c>
      <x:c r="AB1777" s="139" t="n">
        <x:v>13</x:v>
      </x:c>
      <x:c r="AC1777" s="139" t="str">
        <x:v>GATTA DAY BOOK NO 40</x:v>
      </x:c>
      <x:c r="AD1777" s="145" t="n">
        <x:v>120</x:v>
      </x:c>
      <x:c r="AE1777" s="147" t="str">
        <x:v>Merged across PDFs — Exact/source-linked match</x:v>
      </x:c>
      <x:c r="AF1777" s="147" t="str">
        <x:v>Exact WS RATES.pdf name</x:v>
      </x:c>
      <x:c r="AG1777" s="147" t="str">
        <x:v>Exact WS RATES.pdf category</x:v>
      </x:c>
      <x:c r="AH1777" s="139" t="str">
        <x:v>WS-RATES:50:13</x:v>
      </x:c>
      <x:c r="AI1777" s="146"/>
      <x:c r="AJ1777" s="146"/>
      <x:c r="AK1777" s="146"/>
      <x:c r="AL1777" s="146"/>
      <x:c r="AM1777" s="146"/>
      <x:c r="AN1777" s="147" t="str"/>
    </x:row>
    <x:row r="1778">
      <x:c r="A1778" s="139" t="str">
        <x:v>RS-001777</x:v>
      </x:c>
      <x:c r="B1778" s="147" t="str">
        <x:v>GIFT BAG ITS A BOY/GIRL</x:v>
      </x:c>
      <x:c r="C1778" s="139" t="str">
        <x:v>BAGS</x:v>
      </x:c>
      <x:c r="D1778" s="139" t="str">
        <x:v>Both</x:v>
      </x:c>
      <x:c r="E1778" s="147" t="str">
        <x:v>From initial classified workbook</x:v>
      </x:c>
      <x:c r="F1778" s="139" t="str">
        <x:v>Piece</x:v>
      </x:c>
      <x:c r="G1778" s="139"/>
      <x:c r="H1778" s="139" t="str">
        <x:v>Not stated</x:v>
      </x:c>
      <x:c r="I1778" s="139" t="str">
        <x:v>PKR</x:v>
      </x:c>
      <x:c r="J1778" s="140" t="n">
        <x:v>780</x:v>
      </x:c>
      <x:c r="K1778" s="140" t="n">
        <x:v>750</x:v>
      </x:c>
      <x:c r="L1778" s="140" t="n">
        <x:v>780</x:v>
      </x:c>
      <x:c r="M1778" s="140" t="n">
        <x:v>750</x:v>
      </x:c>
      <x:c r="N1778" s="141" t="n">
        <x:f>L1778-M1778</x:f>
        <x:v>30</x:v>
      </x:c>
      <x:c r="O1778" s="142" t="n">
        <x:f>IF(L1778&gt;0,N1778/L1778,"")</x:f>
        <x:v>0.038461538461538464</x:v>
      </x:c>
      <x:c r="P1778" s="142" t="n">
        <x:f>IF(M1778&gt;0,N1778/M1778,"")</x:f>
        <x:v>0.04</x:v>
      </x:c>
      <x:c r="Q1778" s="141" t="n">
        <x:f>ROUND(L1778*(1+'Assumptions'!$B$7)/'Assumptions'!$B$9,0)*'Assumptions'!$B$9</x:f>
        <x:v>860</x:v>
      </x:c>
      <x:c r="R1778" s="141" t="n">
        <x:f>Q1778-M1778</x:f>
        <x:v>110</x:v>
      </x:c>
      <x:c r="S1778" s="143" t="n">
        <x:f>'Assumptions'!$B$8</x:f>
        <x:v>12</x:v>
      </x:c>
      <x:c r="T1778" s="141" t="n">
        <x:f>N1778*S1778</x:f>
        <x:v>360</x:v>
      </x:c>
      <x:c r="U1778" s="139" t="str">
        <x:v>Source Valid</x:v>
      </x:c>
      <x:c r="V1778" s="139" t="str">
        <x:v>High</x:v>
      </x:c>
      <x:c r="W1778" s="147" t="str">
        <x:v>Source wholesale and buying prices retained</x:v>
      </x:c>
      <x:c r="X1778" s="139" t="str">
        <x:v>Ready</x:v>
      </x:c>
      <x:c r="Y1778" s="144" t="b">
        <x:v>1</x:v>
      </x:c>
      <x:c r="Z1778" s="139" t="str">
        <x:v>WS RATES.pdf</x:v>
      </x:c>
      <x:c r="AA1778" s="139" t="n">
        <x:v>50</x:v>
      </x:c>
      <x:c r="AB1778" s="139" t="n">
        <x:v>14</x:v>
      </x:c>
      <x:c r="AC1778" s="139" t="str">
        <x:v>GIFT BAG ITS A BOY/GIRL</x:v>
      </x:c>
      <x:c r="AD1778" s="145" t="n">
        <x:v>780</x:v>
      </x:c>
      <x:c r="AE1778" s="147" t="str">
        <x:v>Merged across PDFs — Exact/source-linked match</x:v>
      </x:c>
      <x:c r="AF1778" s="147" t="str">
        <x:v>Exact WS RATES.pdf name</x:v>
      </x:c>
      <x:c r="AG1778" s="147" t="str">
        <x:v>Exact WS RATES.pdf category</x:v>
      </x:c>
      <x:c r="AH1778" s="139" t="str">
        <x:v>WS-RATES:50:14</x:v>
      </x:c>
      <x:c r="AI1778" s="146"/>
      <x:c r="AJ1778" s="146"/>
      <x:c r="AK1778" s="146"/>
      <x:c r="AL1778" s="146"/>
      <x:c r="AM1778" s="146"/>
      <x:c r="AN1778" s="147" t="str"/>
    </x:row>
    <x:row r="1779">
      <x:c r="A1779" s="139" t="str">
        <x:v>RS-001778</x:v>
      </x:c>
      <x:c r="B1779" s="147" t="str">
        <x:v>GIFT BAG XL</x:v>
      </x:c>
      <x:c r="C1779" s="139" t="str">
        <x:v>BAGS</x:v>
      </x:c>
      <x:c r="D1779" s="139" t="str">
        <x:v>Both</x:v>
      </x:c>
      <x:c r="E1779" s="147" t="str">
        <x:v>From initial classified workbook</x:v>
      </x:c>
      <x:c r="F1779" s="139" t="str">
        <x:v>Piece</x:v>
      </x:c>
      <x:c r="G1779" s="139"/>
      <x:c r="H1779" s="139" t="str">
        <x:v>Not stated</x:v>
      </x:c>
      <x:c r="I1779" s="139" t="str">
        <x:v>PKR</x:v>
      </x:c>
      <x:c r="J1779" s="140" t="n">
        <x:v>1440</x:v>
      </x:c>
      <x:c r="K1779" s="140" t="n">
        <x:v>1355</x:v>
      </x:c>
      <x:c r="L1779" s="140" t="n">
        <x:v>1440</x:v>
      </x:c>
      <x:c r="M1779" s="140" t="n">
        <x:v>1355</x:v>
      </x:c>
      <x:c r="N1779" s="141" t="n">
        <x:f>L1779-M1779</x:f>
        <x:v>85</x:v>
      </x:c>
      <x:c r="O1779" s="142" t="n">
        <x:f>IF(L1779&gt;0,N1779/L1779,"")</x:f>
        <x:v>0.059027777777777776</x:v>
      </x:c>
      <x:c r="P1779" s="142" t="n">
        <x:f>IF(M1779&gt;0,N1779/M1779,"")</x:f>
        <x:v>0.06273062730627306</x:v>
      </x:c>
      <x:c r="Q1779" s="141" t="n">
        <x:f>ROUND(L1779*(1+'Assumptions'!$B$7)/'Assumptions'!$B$9,0)*'Assumptions'!$B$9</x:f>
        <x:v>1585</x:v>
      </x:c>
      <x:c r="R1779" s="141" t="n">
        <x:f>Q1779-M1779</x:f>
        <x:v>230</x:v>
      </x:c>
      <x:c r="S1779" s="143" t="n">
        <x:f>'Assumptions'!$B$8</x:f>
        <x:v>12</x:v>
      </x:c>
      <x:c r="T1779" s="141" t="n">
        <x:f>N1779*S1779</x:f>
        <x:v>1020</x:v>
      </x:c>
      <x:c r="U1779" s="139" t="str">
        <x:v>Source Valid</x:v>
      </x:c>
      <x:c r="V1779" s="139" t="str">
        <x:v>High</x:v>
      </x:c>
      <x:c r="W1779" s="147" t="str">
        <x:v>Source wholesale and buying prices retained</x:v>
      </x:c>
      <x:c r="X1779" s="139" t="str">
        <x:v>Ready</x:v>
      </x:c>
      <x:c r="Y1779" s="144" t="b">
        <x:v>1</x:v>
      </x:c>
      <x:c r="Z1779" s="139" t="str">
        <x:v>WS RATES.pdf</x:v>
      </x:c>
      <x:c r="AA1779" s="139" t="n">
        <x:v>50</x:v>
      </x:c>
      <x:c r="AB1779" s="139" t="n">
        <x:v>15</x:v>
      </x:c>
      <x:c r="AC1779" s="139" t="str">
        <x:v>GIFT BAG XL</x:v>
      </x:c>
      <x:c r="AD1779" s="145" t="n">
        <x:v>1440</x:v>
      </x:c>
      <x:c r="AE1779" s="147" t="str">
        <x:v>Merged across PDFs — Exact/source-linked match</x:v>
      </x:c>
      <x:c r="AF1779" s="147" t="str">
        <x:v>Exact WS RATES.pdf name</x:v>
      </x:c>
      <x:c r="AG1779" s="147" t="str">
        <x:v>Exact WS RATES.pdf category</x:v>
      </x:c>
      <x:c r="AH1779" s="139" t="str">
        <x:v>WS-RATES:50:15</x:v>
      </x:c>
      <x:c r="AI1779" s="146"/>
      <x:c r="AJ1779" s="146"/>
      <x:c r="AK1779" s="146"/>
      <x:c r="AL1779" s="146"/>
      <x:c r="AM1779" s="146"/>
      <x:c r="AN1779" s="147" t="str"/>
    </x:row>
    <x:row r="1780">
      <x:c r="A1780" s="139" t="str">
        <x:v>RS-001779</x:v>
      </x:c>
      <x:c r="B1780" s="147" t="str">
        <x:v>FANCY GEOMETRY CAR (S)</x:v>
      </x:c>
      <x:c r="C1780" s="139" t="str">
        <x:v>FANCY GEOMETRY</x:v>
      </x:c>
      <x:c r="D1780" s="139" t="str">
        <x:v>Both</x:v>
      </x:c>
      <x:c r="E1780" s="147" t="str">
        <x:v>From initial classified workbook</x:v>
      </x:c>
      <x:c r="F1780" s="139" t="str">
        <x:v>Piece</x:v>
      </x:c>
      <x:c r="G1780" s="139"/>
      <x:c r="H1780" s="139" t="str">
        <x:v>Not stated</x:v>
      </x:c>
      <x:c r="I1780" s="139" t="str">
        <x:v>PKR</x:v>
      </x:c>
      <x:c r="J1780" s="140" t="n">
        <x:v>240</x:v>
      </x:c>
      <x:c r="K1780" s="140" t="n">
        <x:v>200</x:v>
      </x:c>
      <x:c r="L1780" s="140" t="n">
        <x:v>240</x:v>
      </x:c>
      <x:c r="M1780" s="140" t="n">
        <x:v>200</x:v>
      </x:c>
      <x:c r="N1780" s="141" t="n">
        <x:f>L1780-M1780</x:f>
        <x:v>40</x:v>
      </x:c>
      <x:c r="O1780" s="142" t="n">
        <x:f>IF(L1780&gt;0,N1780/L1780,"")</x:f>
        <x:v>0.16666666666666666</x:v>
      </x:c>
      <x:c r="P1780" s="142" t="n">
        <x:f>IF(M1780&gt;0,N1780/M1780,"")</x:f>
        <x:v>0.2</x:v>
      </x:c>
      <x:c r="Q1780" s="141" t="n">
        <x:f>ROUND(L1780*(1+'Assumptions'!$B$7)/'Assumptions'!$B$9,0)*'Assumptions'!$B$9</x:f>
        <x:v>265</x:v>
      </x:c>
      <x:c r="R1780" s="141" t="n">
        <x:f>Q1780-M1780</x:f>
        <x:v>65</x:v>
      </x:c>
      <x:c r="S1780" s="143" t="n">
        <x:f>'Assumptions'!$B$8</x:f>
        <x:v>12</x:v>
      </x:c>
      <x:c r="T1780" s="141" t="n">
        <x:f>N1780*S1780</x:f>
        <x:v>480</x:v>
      </x:c>
      <x:c r="U1780" s="139" t="str">
        <x:v>Source Valid</x:v>
      </x:c>
      <x:c r="V1780" s="139" t="str">
        <x:v>High</x:v>
      </x:c>
      <x:c r="W1780" s="147" t="str">
        <x:v>Source wholesale and buying prices retained</x:v>
      </x:c>
      <x:c r="X1780" s="139" t="str">
        <x:v>Ready</x:v>
      </x:c>
      <x:c r="Y1780" s="144" t="b">
        <x:v>1</x:v>
      </x:c>
      <x:c r="Z1780" s="139" t="str">
        <x:v>WS RATES.pdf</x:v>
      </x:c>
      <x:c r="AA1780" s="139" t="n">
        <x:v>50</x:v>
      </x:c>
      <x:c r="AB1780" s="139" t="n">
        <x:v>16</x:v>
      </x:c>
      <x:c r="AC1780" s="139" t="str">
        <x:v>FANCY GEOMETRY CAR (S)</x:v>
      </x:c>
      <x:c r="AD1780" s="145" t="n">
        <x:v>240</x:v>
      </x:c>
      <x:c r="AE1780" s="147" t="str">
        <x:v>Merged across PDFs — Exact/source-linked match</x:v>
      </x:c>
      <x:c r="AF1780" s="147" t="str">
        <x:v>Exact WS RATES.pdf name</x:v>
      </x:c>
      <x:c r="AG1780" s="147" t="str">
        <x:v>Exact WS RATES.pdf category</x:v>
      </x:c>
      <x:c r="AH1780" s="139" t="str">
        <x:v>WS-RATES:50:16</x:v>
      </x:c>
      <x:c r="AI1780" s="146"/>
      <x:c r="AJ1780" s="146"/>
      <x:c r="AK1780" s="146"/>
      <x:c r="AL1780" s="146"/>
      <x:c r="AM1780" s="146"/>
      <x:c r="AN1780" s="147" t="str"/>
    </x:row>
    <x:row r="1781">
      <x:c r="A1781" s="139" t="str">
        <x:v>RS-001780</x:v>
      </x:c>
      <x:c r="B1781" s="147" t="str">
        <x:v>GIFT BAG LV</x:v>
      </x:c>
      <x:c r="C1781" s="139" t="str">
        <x:v>BAGS</x:v>
      </x:c>
      <x:c r="D1781" s="139" t="str">
        <x:v>Both</x:v>
      </x:c>
      <x:c r="E1781" s="147" t="str">
        <x:v>From initial classified workbook</x:v>
      </x:c>
      <x:c r="F1781" s="139" t="str">
        <x:v>Piece</x:v>
      </x:c>
      <x:c r="G1781" s="139"/>
      <x:c r="H1781" s="139" t="str">
        <x:v>Not stated</x:v>
      </x:c>
      <x:c r="I1781" s="139" t="str">
        <x:v>PKR</x:v>
      </x:c>
      <x:c r="J1781" s="140" t="n">
        <x:v>1220</x:v>
      </x:c>
      <x:c r="K1781" s="140" t="n">
        <x:v>1180</x:v>
      </x:c>
      <x:c r="L1781" s="140" t="n">
        <x:v>1220</x:v>
      </x:c>
      <x:c r="M1781" s="140" t="n">
        <x:v>1180</x:v>
      </x:c>
      <x:c r="N1781" s="141" t="n">
        <x:f>L1781-M1781</x:f>
        <x:v>40</x:v>
      </x:c>
      <x:c r="O1781" s="142" t="n">
        <x:f>IF(L1781&gt;0,N1781/L1781,"")</x:f>
        <x:v>0.03278688524590164</x:v>
      </x:c>
      <x:c r="P1781" s="142" t="n">
        <x:f>IF(M1781&gt;0,N1781/M1781,"")</x:f>
        <x:v>0.03389830508474576</x:v>
      </x:c>
      <x:c r="Q1781" s="141" t="n">
        <x:f>ROUND(L1781*(1+'Assumptions'!$B$7)/'Assumptions'!$B$9,0)*'Assumptions'!$B$9</x:f>
        <x:v>1340</x:v>
      </x:c>
      <x:c r="R1781" s="141" t="n">
        <x:f>Q1781-M1781</x:f>
        <x:v>160</x:v>
      </x:c>
      <x:c r="S1781" s="143" t="n">
        <x:f>'Assumptions'!$B$8</x:f>
        <x:v>12</x:v>
      </x:c>
      <x:c r="T1781" s="141" t="n">
        <x:f>N1781*S1781</x:f>
        <x:v>480</x:v>
      </x:c>
      <x:c r="U1781" s="139" t="str">
        <x:v>Source Valid</x:v>
      </x:c>
      <x:c r="V1781" s="139" t="str">
        <x:v>High</x:v>
      </x:c>
      <x:c r="W1781" s="147" t="str">
        <x:v>Source wholesale and buying prices retained</x:v>
      </x:c>
      <x:c r="X1781" s="139" t="str">
        <x:v>Ready</x:v>
      </x:c>
      <x:c r="Y1781" s="144" t="b">
        <x:v>1</x:v>
      </x:c>
      <x:c r="Z1781" s="139" t="str">
        <x:v>WS RATES.pdf</x:v>
      </x:c>
      <x:c r="AA1781" s="139" t="n">
        <x:v>50</x:v>
      </x:c>
      <x:c r="AB1781" s="139" t="n">
        <x:v>17</x:v>
      </x:c>
      <x:c r="AC1781" s="139" t="str">
        <x:v>GIFT BAG LV</x:v>
      </x:c>
      <x:c r="AD1781" s="145" t="n">
        <x:v>1220</x:v>
      </x:c>
      <x:c r="AE1781" s="147" t="str">
        <x:v>Merged across PDFs — Exact/source-linked match</x:v>
      </x:c>
      <x:c r="AF1781" s="147" t="str">
        <x:v>Exact WS RATES.pdf name</x:v>
      </x:c>
      <x:c r="AG1781" s="147" t="str">
        <x:v>Exact WS RATES.pdf category</x:v>
      </x:c>
      <x:c r="AH1781" s="139" t="str">
        <x:v>WS-RATES:50:17</x:v>
      </x:c>
      <x:c r="AI1781" s="146"/>
      <x:c r="AJ1781" s="146"/>
      <x:c r="AK1781" s="146"/>
      <x:c r="AL1781" s="146"/>
      <x:c r="AM1781" s="146"/>
      <x:c r="AN1781" s="147" t="str"/>
    </x:row>
    <x:row r="1782">
      <x:c r="A1782" s="139" t="str">
        <x:v>RS-001781</x:v>
      </x:c>
      <x:c r="B1782" s="147" t="str">
        <x:v>GIFT BAG LH</x:v>
      </x:c>
      <x:c r="C1782" s="139" t="str">
        <x:v>BAGS</x:v>
      </x:c>
      <x:c r="D1782" s="139" t="str">
        <x:v>Both</x:v>
      </x:c>
      <x:c r="E1782" s="147" t="str">
        <x:v>From initial classified workbook</x:v>
      </x:c>
      <x:c r="F1782" s="139" t="str">
        <x:v>Piece</x:v>
      </x:c>
      <x:c r="G1782" s="139"/>
      <x:c r="H1782" s="139" t="str">
        <x:v>Not stated</x:v>
      </x:c>
      <x:c r="I1782" s="139" t="str">
        <x:v>PKR</x:v>
      </x:c>
      <x:c r="J1782" s="140" t="n">
        <x:v>1220</x:v>
      </x:c>
      <x:c r="K1782" s="140" t="n">
        <x:v>1180</x:v>
      </x:c>
      <x:c r="L1782" s="140" t="n">
        <x:v>1220</x:v>
      </x:c>
      <x:c r="M1782" s="140" t="n">
        <x:v>1180</x:v>
      </x:c>
      <x:c r="N1782" s="141" t="n">
        <x:f>L1782-M1782</x:f>
        <x:v>40</x:v>
      </x:c>
      <x:c r="O1782" s="142" t="n">
        <x:f>IF(L1782&gt;0,N1782/L1782,"")</x:f>
        <x:v>0.03278688524590164</x:v>
      </x:c>
      <x:c r="P1782" s="142" t="n">
        <x:f>IF(M1782&gt;0,N1782/M1782,"")</x:f>
        <x:v>0.03389830508474576</x:v>
      </x:c>
      <x:c r="Q1782" s="141" t="n">
        <x:f>ROUND(L1782*(1+'Assumptions'!$B$7)/'Assumptions'!$B$9,0)*'Assumptions'!$B$9</x:f>
        <x:v>1340</x:v>
      </x:c>
      <x:c r="R1782" s="141" t="n">
        <x:f>Q1782-M1782</x:f>
        <x:v>160</x:v>
      </x:c>
      <x:c r="S1782" s="143" t="n">
        <x:f>'Assumptions'!$B$8</x:f>
        <x:v>12</x:v>
      </x:c>
      <x:c r="T1782" s="141" t="n">
        <x:f>N1782*S1782</x:f>
        <x:v>480</x:v>
      </x:c>
      <x:c r="U1782" s="139" t="str">
        <x:v>Source Valid</x:v>
      </x:c>
      <x:c r="V1782" s="139" t="str">
        <x:v>High</x:v>
      </x:c>
      <x:c r="W1782" s="147" t="str">
        <x:v>Source wholesale and buying prices retained</x:v>
      </x:c>
      <x:c r="X1782" s="139" t="str">
        <x:v>Ready</x:v>
      </x:c>
      <x:c r="Y1782" s="144" t="b">
        <x:v>1</x:v>
      </x:c>
      <x:c r="Z1782" s="139" t="str">
        <x:v>WS RATES.pdf</x:v>
      </x:c>
      <x:c r="AA1782" s="139" t="n">
        <x:v>50</x:v>
      </x:c>
      <x:c r="AB1782" s="139" t="n">
        <x:v>18</x:v>
      </x:c>
      <x:c r="AC1782" s="139" t="str">
        <x:v>GIFT BAG LH</x:v>
      </x:c>
      <x:c r="AD1782" s="145" t="n">
        <x:v>1220</x:v>
      </x:c>
      <x:c r="AE1782" s="147" t="str">
        <x:v>Merged across PDFs — Exact/source-linked match</x:v>
      </x:c>
      <x:c r="AF1782" s="147" t="str">
        <x:v>Exact WS RATES.pdf name</x:v>
      </x:c>
      <x:c r="AG1782" s="147" t="str">
        <x:v>Exact WS RATES.pdf category</x:v>
      </x:c>
      <x:c r="AH1782" s="139" t="str">
        <x:v>WS-RATES:50:18</x:v>
      </x:c>
      <x:c r="AI1782" s="146"/>
      <x:c r="AJ1782" s="146"/>
      <x:c r="AK1782" s="146"/>
      <x:c r="AL1782" s="146"/>
      <x:c r="AM1782" s="146"/>
      <x:c r="AN1782" s="147" t="str"/>
    </x:row>
    <x:row r="1783">
      <x:c r="A1783" s="139" t="str">
        <x:v>RS-001782</x:v>
      </x:c>
      <x:c r="B1783" s="147" t="str">
        <x:v>FANCY GEOMETRY CAR (M)</x:v>
      </x:c>
      <x:c r="C1783" s="139" t="str">
        <x:v>FANCY GEOMETRY</x:v>
      </x:c>
      <x:c r="D1783" s="139" t="str">
        <x:v>Both</x:v>
      </x:c>
      <x:c r="E1783" s="147" t="str">
        <x:v>From initial classified workbook</x:v>
      </x:c>
      <x:c r="F1783" s="139" t="str">
        <x:v>Piece</x:v>
      </x:c>
      <x:c r="G1783" s="139"/>
      <x:c r="H1783" s="139" t="str">
        <x:v>Not stated</x:v>
      </x:c>
      <x:c r="I1783" s="139" t="str">
        <x:v>PKR</x:v>
      </x:c>
      <x:c r="J1783" s="140" t="n">
        <x:v>300</x:v>
      </x:c>
      <x:c r="K1783" s="140" t="n">
        <x:v>265</x:v>
      </x:c>
      <x:c r="L1783" s="140" t="n">
        <x:v>300</x:v>
      </x:c>
      <x:c r="M1783" s="140" t="n">
        <x:v>265</x:v>
      </x:c>
      <x:c r="N1783" s="141" t="n">
        <x:f>L1783-M1783</x:f>
        <x:v>35</x:v>
      </x:c>
      <x:c r="O1783" s="142" t="n">
        <x:f>IF(L1783&gt;0,N1783/L1783,"")</x:f>
        <x:v>0.11666666666666667</x:v>
      </x:c>
      <x:c r="P1783" s="142" t="n">
        <x:f>IF(M1783&gt;0,N1783/M1783,"")</x:f>
        <x:v>0.1320754716981132</x:v>
      </x:c>
      <x:c r="Q1783" s="141" t="n">
        <x:f>ROUND(L1783*(1+'Assumptions'!$B$7)/'Assumptions'!$B$9,0)*'Assumptions'!$B$9</x:f>
        <x:v>330</x:v>
      </x:c>
      <x:c r="R1783" s="141" t="n">
        <x:f>Q1783-M1783</x:f>
        <x:v>65</x:v>
      </x:c>
      <x:c r="S1783" s="143" t="n">
        <x:f>'Assumptions'!$B$8</x:f>
        <x:v>12</x:v>
      </x:c>
      <x:c r="T1783" s="141" t="n">
        <x:f>N1783*S1783</x:f>
        <x:v>420</x:v>
      </x:c>
      <x:c r="U1783" s="139" t="str">
        <x:v>Source Valid</x:v>
      </x:c>
      <x:c r="V1783" s="139" t="str">
        <x:v>High</x:v>
      </x:c>
      <x:c r="W1783" s="147" t="str">
        <x:v>Source wholesale and buying prices retained</x:v>
      </x:c>
      <x:c r="X1783" s="139" t="str">
        <x:v>Ready</x:v>
      </x:c>
      <x:c r="Y1783" s="144" t="b">
        <x:v>1</x:v>
      </x:c>
      <x:c r="Z1783" s="139" t="str">
        <x:v>WS RATES.pdf</x:v>
      </x:c>
      <x:c r="AA1783" s="139" t="n">
        <x:v>50</x:v>
      </x:c>
      <x:c r="AB1783" s="139" t="n">
        <x:v>19</x:v>
      </x:c>
      <x:c r="AC1783" s="139" t="str">
        <x:v>FANCY GEOMETRY CAR (M)</x:v>
      </x:c>
      <x:c r="AD1783" s="145" t="n">
        <x:v>300</x:v>
      </x:c>
      <x:c r="AE1783" s="147" t="str">
        <x:v>Merged across PDFs — Exact/source-linked match</x:v>
      </x:c>
      <x:c r="AF1783" s="147" t="str">
        <x:v>Exact WS RATES.pdf name</x:v>
      </x:c>
      <x:c r="AG1783" s="147" t="str">
        <x:v>Exact WS RATES.pdf category</x:v>
      </x:c>
      <x:c r="AH1783" s="139" t="str">
        <x:v>WS-RATES:50:19</x:v>
      </x:c>
      <x:c r="AI1783" s="146"/>
      <x:c r="AJ1783" s="146"/>
      <x:c r="AK1783" s="146"/>
      <x:c r="AL1783" s="146"/>
      <x:c r="AM1783" s="146"/>
      <x:c r="AN1783" s="147" t="str"/>
    </x:row>
    <x:row r="1784">
      <x:c r="A1784" s="139" t="str">
        <x:v>RS-001783</x:v>
      </x:c>
      <x:c r="B1784" s="147" t="str">
        <x:v>GIFT BAG M2H</x:v>
      </x:c>
      <x:c r="C1784" s="139" t="str">
        <x:v>BAGS</x:v>
      </x:c>
      <x:c r="D1784" s="139" t="str">
        <x:v>Both</x:v>
      </x:c>
      <x:c r="E1784" s="147" t="str">
        <x:v>From initial classified workbook</x:v>
      </x:c>
      <x:c r="F1784" s="139" t="str">
        <x:v>Piece</x:v>
      </x:c>
      <x:c r="G1784" s="139"/>
      <x:c r="H1784" s="139" t="str">
        <x:v>Not stated</x:v>
      </x:c>
      <x:c r="I1784" s="139" t="str">
        <x:v>PKR</x:v>
      </x:c>
      <x:c r="J1784" s="140" t="n">
        <x:v>990</x:v>
      </x:c>
      <x:c r="K1784" s="140" t="n">
        <x:v>945</x:v>
      </x:c>
      <x:c r="L1784" s="140" t="n">
        <x:v>990</x:v>
      </x:c>
      <x:c r="M1784" s="140" t="n">
        <x:v>945</x:v>
      </x:c>
      <x:c r="N1784" s="141" t="n">
        <x:f>L1784-M1784</x:f>
        <x:v>45</x:v>
      </x:c>
      <x:c r="O1784" s="142" t="n">
        <x:f>IF(L1784&gt;0,N1784/L1784,"")</x:f>
        <x:v>0.045454545454545456</x:v>
      </x:c>
      <x:c r="P1784" s="142" t="n">
        <x:f>IF(M1784&gt;0,N1784/M1784,"")</x:f>
        <x:v>0.047619047619047616</x:v>
      </x:c>
      <x:c r="Q1784" s="141" t="n">
        <x:f>ROUND(L1784*(1+'Assumptions'!$B$7)/'Assumptions'!$B$9,0)*'Assumptions'!$B$9</x:f>
        <x:v>1090</x:v>
      </x:c>
      <x:c r="R1784" s="141" t="n">
        <x:f>Q1784-M1784</x:f>
        <x:v>145</x:v>
      </x:c>
      <x:c r="S1784" s="143" t="n">
        <x:f>'Assumptions'!$B$8</x:f>
        <x:v>12</x:v>
      </x:c>
      <x:c r="T1784" s="141" t="n">
        <x:f>N1784*S1784</x:f>
        <x:v>540</x:v>
      </x:c>
      <x:c r="U1784" s="139" t="str">
        <x:v>Source Valid</x:v>
      </x:c>
      <x:c r="V1784" s="139" t="str">
        <x:v>High</x:v>
      </x:c>
      <x:c r="W1784" s="147" t="str">
        <x:v>Source wholesale and buying prices retained</x:v>
      </x:c>
      <x:c r="X1784" s="139" t="str">
        <x:v>Ready</x:v>
      </x:c>
      <x:c r="Y1784" s="144" t="b">
        <x:v>1</x:v>
      </x:c>
      <x:c r="Z1784" s="139" t="str">
        <x:v>WS RATES.pdf</x:v>
      </x:c>
      <x:c r="AA1784" s="139" t="n">
        <x:v>50</x:v>
      </x:c>
      <x:c r="AB1784" s="139" t="n">
        <x:v>20</x:v>
      </x:c>
      <x:c r="AC1784" s="139" t="str">
        <x:v>GIFT BAG M2H</x:v>
      </x:c>
      <x:c r="AD1784" s="145" t="n">
        <x:v>990</x:v>
      </x:c>
      <x:c r="AE1784" s="147" t="str">
        <x:v>Merged across PDFs — Exact/source-linked match</x:v>
      </x:c>
      <x:c r="AF1784" s="147" t="str">
        <x:v>Exact WS RATES.pdf name</x:v>
      </x:c>
      <x:c r="AG1784" s="147" t="str">
        <x:v>Exact WS RATES.pdf category</x:v>
      </x:c>
      <x:c r="AH1784" s="139" t="str">
        <x:v>WS-RATES:50:20</x:v>
      </x:c>
      <x:c r="AI1784" s="146"/>
      <x:c r="AJ1784" s="146"/>
      <x:c r="AK1784" s="146"/>
      <x:c r="AL1784" s="146"/>
      <x:c r="AM1784" s="146"/>
      <x:c r="AN1784" s="147" t="str"/>
    </x:row>
    <x:row r="1785">
      <x:c r="A1785" s="139" t="str">
        <x:v>RS-001784</x:v>
      </x:c>
      <x:c r="B1785" s="147" t="str">
        <x:v>FANCY GEOMETRY LPY-771</x:v>
      </x:c>
      <x:c r="C1785" s="139" t="str">
        <x:v>FANCY GEOMETRY</x:v>
      </x:c>
      <x:c r="D1785" s="139" t="str">
        <x:v>Both</x:v>
      </x:c>
      <x:c r="E1785" s="147" t="str">
        <x:v>From initial classified workbook</x:v>
      </x:c>
      <x:c r="F1785" s="139" t="str">
        <x:v>Piece</x:v>
      </x:c>
      <x:c r="G1785" s="139"/>
      <x:c r="H1785" s="139" t="str">
        <x:v>Not stated</x:v>
      </x:c>
      <x:c r="I1785" s="139" t="str">
        <x:v>PKR</x:v>
      </x:c>
      <x:c r="J1785" s="140" t="n">
        <x:v>300</x:v>
      </x:c>
      <x:c r="K1785" s="140" t="n">
        <x:v>280</x:v>
      </x:c>
      <x:c r="L1785" s="140" t="n">
        <x:v>300</x:v>
      </x:c>
      <x:c r="M1785" s="140" t="n">
        <x:v>280</x:v>
      </x:c>
      <x:c r="N1785" s="141" t="n">
        <x:f>L1785-M1785</x:f>
        <x:v>20</x:v>
      </x:c>
      <x:c r="O1785" s="142" t="n">
        <x:f>IF(L1785&gt;0,N1785/L1785,"")</x:f>
        <x:v>0.06666666666666667</x:v>
      </x:c>
      <x:c r="P1785" s="142" t="n">
        <x:f>IF(M1785&gt;0,N1785/M1785,"")</x:f>
        <x:v>0.07142857142857142</x:v>
      </x:c>
      <x:c r="Q1785" s="141" t="n">
        <x:f>ROUND(L1785*(1+'Assumptions'!$B$7)/'Assumptions'!$B$9,0)*'Assumptions'!$B$9</x:f>
        <x:v>330</x:v>
      </x:c>
      <x:c r="R1785" s="141" t="n">
        <x:f>Q1785-M1785</x:f>
        <x:v>50</x:v>
      </x:c>
      <x:c r="S1785" s="143" t="n">
        <x:f>'Assumptions'!$B$8</x:f>
        <x:v>12</x:v>
      </x:c>
      <x:c r="T1785" s="141" t="n">
        <x:f>N1785*S1785</x:f>
        <x:v>240</x:v>
      </x:c>
      <x:c r="U1785" s="139" t="str">
        <x:v>Source Valid</x:v>
      </x:c>
      <x:c r="V1785" s="139" t="str">
        <x:v>High</x:v>
      </x:c>
      <x:c r="W1785" s="147" t="str">
        <x:v>Source wholesale and buying prices retained</x:v>
      </x:c>
      <x:c r="X1785" s="139" t="str">
        <x:v>Ready</x:v>
      </x:c>
      <x:c r="Y1785" s="144" t="b">
        <x:v>1</x:v>
      </x:c>
      <x:c r="Z1785" s="139" t="str">
        <x:v>WS RATES.pdf</x:v>
      </x:c>
      <x:c r="AA1785" s="139" t="n">
        <x:v>50</x:v>
      </x:c>
      <x:c r="AB1785" s="139" t="n">
        <x:v>21</x:v>
      </x:c>
      <x:c r="AC1785" s="139" t="str">
        <x:v>FANCY GEOMETRY LPY-771</x:v>
      </x:c>
      <x:c r="AD1785" s="145" t="n">
        <x:v>300</x:v>
      </x:c>
      <x:c r="AE1785" s="147" t="str">
        <x:v>Merged across PDFs — Exact/source-linked match</x:v>
      </x:c>
      <x:c r="AF1785" s="147" t="str">
        <x:v>Exact WS RATES.pdf name</x:v>
      </x:c>
      <x:c r="AG1785" s="147" t="str">
        <x:v>Exact WS RATES.pdf category</x:v>
      </x:c>
      <x:c r="AH1785" s="139" t="str">
        <x:v>WS-RATES:50:21</x:v>
      </x:c>
      <x:c r="AI1785" s="146"/>
      <x:c r="AJ1785" s="146"/>
      <x:c r="AK1785" s="146"/>
      <x:c r="AL1785" s="146"/>
      <x:c r="AM1785" s="146"/>
      <x:c r="AN1785" s="147" t="str"/>
    </x:row>
    <x:row r="1786">
      <x:c r="A1786" s="139" t="str">
        <x:v>RS-001785</x:v>
      </x:c>
      <x:c r="B1786" s="147" t="str">
        <x:v>FANCY GEOMETRY A-776</x:v>
      </x:c>
      <x:c r="C1786" s="139" t="str">
        <x:v>FANCY GEOMETRY</x:v>
      </x:c>
      <x:c r="D1786" s="139" t="str">
        <x:v>Both</x:v>
      </x:c>
      <x:c r="E1786" s="147" t="str">
        <x:v>From initial classified workbook</x:v>
      </x:c>
      <x:c r="F1786" s="139" t="str">
        <x:v>Piece</x:v>
      </x:c>
      <x:c r="G1786" s="139"/>
      <x:c r="H1786" s="139" t="str">
        <x:v>Not stated</x:v>
      </x:c>
      <x:c r="I1786" s="139" t="str">
        <x:v>PKR</x:v>
      </x:c>
      <x:c r="J1786" s="140" t="n">
        <x:v>300</x:v>
      </x:c>
      <x:c r="K1786" s="140" t="n">
        <x:v>280</x:v>
      </x:c>
      <x:c r="L1786" s="140" t="n">
        <x:v>300</x:v>
      </x:c>
      <x:c r="M1786" s="140" t="n">
        <x:v>280</x:v>
      </x:c>
      <x:c r="N1786" s="141" t="n">
        <x:f>L1786-M1786</x:f>
        <x:v>20</x:v>
      </x:c>
      <x:c r="O1786" s="142" t="n">
        <x:f>IF(L1786&gt;0,N1786/L1786,"")</x:f>
        <x:v>0.06666666666666667</x:v>
      </x:c>
      <x:c r="P1786" s="142" t="n">
        <x:f>IF(M1786&gt;0,N1786/M1786,"")</x:f>
        <x:v>0.07142857142857142</x:v>
      </x:c>
      <x:c r="Q1786" s="141" t="n">
        <x:f>ROUND(L1786*(1+'Assumptions'!$B$7)/'Assumptions'!$B$9,0)*'Assumptions'!$B$9</x:f>
        <x:v>330</x:v>
      </x:c>
      <x:c r="R1786" s="141" t="n">
        <x:f>Q1786-M1786</x:f>
        <x:v>50</x:v>
      </x:c>
      <x:c r="S1786" s="143" t="n">
        <x:f>'Assumptions'!$B$8</x:f>
        <x:v>12</x:v>
      </x:c>
      <x:c r="T1786" s="141" t="n">
        <x:f>N1786*S1786</x:f>
        <x:v>240</x:v>
      </x:c>
      <x:c r="U1786" s="139" t="str">
        <x:v>Source Valid</x:v>
      </x:c>
      <x:c r="V1786" s="139" t="str">
        <x:v>High</x:v>
      </x:c>
      <x:c r="W1786" s="147" t="str">
        <x:v>Source wholesale and buying prices retained</x:v>
      </x:c>
      <x:c r="X1786" s="139" t="str">
        <x:v>Ready</x:v>
      </x:c>
      <x:c r="Y1786" s="144" t="b">
        <x:v>1</x:v>
      </x:c>
      <x:c r="Z1786" s="139" t="str">
        <x:v>WS RATES.pdf</x:v>
      </x:c>
      <x:c r="AA1786" s="139" t="n">
        <x:v>50</x:v>
      </x:c>
      <x:c r="AB1786" s="139" t="n">
        <x:v>22</x:v>
      </x:c>
      <x:c r="AC1786" s="139" t="str">
        <x:v>FANCY GEOMETRY A-776</x:v>
      </x:c>
      <x:c r="AD1786" s="145" t="n">
        <x:v>300</x:v>
      </x:c>
      <x:c r="AE1786" s="147" t="str">
        <x:v>Merged across PDFs — Exact/source-linked match</x:v>
      </x:c>
      <x:c r="AF1786" s="147" t="str">
        <x:v>Exact WS RATES.pdf name</x:v>
      </x:c>
      <x:c r="AG1786" s="147" t="str">
        <x:v>Exact WS RATES.pdf category</x:v>
      </x:c>
      <x:c r="AH1786" s="139" t="str">
        <x:v>WS-RATES:50:22</x:v>
      </x:c>
      <x:c r="AI1786" s="146"/>
      <x:c r="AJ1786" s="146"/>
      <x:c r="AK1786" s="146"/>
      <x:c r="AL1786" s="146"/>
      <x:c r="AM1786" s="146"/>
      <x:c r="AN1786" s="147" t="str"/>
    </x:row>
    <x:row r="1787">
      <x:c r="A1787" s="139" t="str">
        <x:v>RS-001786</x:v>
      </x:c>
      <x:c r="B1787" s="147" t="str">
        <x:v>GIFT BAG M2V</x:v>
      </x:c>
      <x:c r="C1787" s="139" t="str">
        <x:v>BAGS</x:v>
      </x:c>
      <x:c r="D1787" s="139" t="str">
        <x:v>Both</x:v>
      </x:c>
      <x:c r="E1787" s="147" t="str">
        <x:v>From initial classified workbook</x:v>
      </x:c>
      <x:c r="F1787" s="139" t="str">
        <x:v>Piece</x:v>
      </x:c>
      <x:c r="G1787" s="139"/>
      <x:c r="H1787" s="139" t="str">
        <x:v>Not stated</x:v>
      </x:c>
      <x:c r="I1787" s="139" t="str">
        <x:v>PKR</x:v>
      </x:c>
      <x:c r="J1787" s="140" t="n">
        <x:v>990</x:v>
      </x:c>
      <x:c r="K1787" s="140" t="n">
        <x:v>945</x:v>
      </x:c>
      <x:c r="L1787" s="140" t="n">
        <x:v>990</x:v>
      </x:c>
      <x:c r="M1787" s="140" t="n">
        <x:v>945</x:v>
      </x:c>
      <x:c r="N1787" s="141" t="n">
        <x:f>L1787-M1787</x:f>
        <x:v>45</x:v>
      </x:c>
      <x:c r="O1787" s="142" t="n">
        <x:f>IF(L1787&gt;0,N1787/L1787,"")</x:f>
        <x:v>0.045454545454545456</x:v>
      </x:c>
      <x:c r="P1787" s="142" t="n">
        <x:f>IF(M1787&gt;0,N1787/M1787,"")</x:f>
        <x:v>0.047619047619047616</x:v>
      </x:c>
      <x:c r="Q1787" s="141" t="n">
        <x:f>ROUND(L1787*(1+'Assumptions'!$B$7)/'Assumptions'!$B$9,0)*'Assumptions'!$B$9</x:f>
        <x:v>1090</x:v>
      </x:c>
      <x:c r="R1787" s="141" t="n">
        <x:f>Q1787-M1787</x:f>
        <x:v>145</x:v>
      </x:c>
      <x:c r="S1787" s="143" t="n">
        <x:f>'Assumptions'!$B$8</x:f>
        <x:v>12</x:v>
      </x:c>
      <x:c r="T1787" s="141" t="n">
        <x:f>N1787*S1787</x:f>
        <x:v>540</x:v>
      </x:c>
      <x:c r="U1787" s="139" t="str">
        <x:v>Source Valid</x:v>
      </x:c>
      <x:c r="V1787" s="139" t="str">
        <x:v>High</x:v>
      </x:c>
      <x:c r="W1787" s="147" t="str">
        <x:v>Source wholesale and buying prices retained</x:v>
      </x:c>
      <x:c r="X1787" s="139" t="str">
        <x:v>Ready</x:v>
      </x:c>
      <x:c r="Y1787" s="144" t="b">
        <x:v>1</x:v>
      </x:c>
      <x:c r="Z1787" s="139" t="str">
        <x:v>WS RATES.pdf</x:v>
      </x:c>
      <x:c r="AA1787" s="139" t="n">
        <x:v>50</x:v>
      </x:c>
      <x:c r="AB1787" s="139" t="n">
        <x:v>23</x:v>
      </x:c>
      <x:c r="AC1787" s="139" t="str">
        <x:v>GIFT BAG M2V</x:v>
      </x:c>
      <x:c r="AD1787" s="145" t="n">
        <x:v>990</x:v>
      </x:c>
      <x:c r="AE1787" s="147" t="str">
        <x:v>Merged across PDFs — Exact/source-linked match</x:v>
      </x:c>
      <x:c r="AF1787" s="147" t="str">
        <x:v>Exact WS RATES.pdf name</x:v>
      </x:c>
      <x:c r="AG1787" s="147" t="str">
        <x:v>Exact WS RATES.pdf category</x:v>
      </x:c>
      <x:c r="AH1787" s="139" t="str">
        <x:v>WS-RATES:50:23</x:v>
      </x:c>
      <x:c r="AI1787" s="146"/>
      <x:c r="AJ1787" s="146"/>
      <x:c r="AK1787" s="146"/>
      <x:c r="AL1787" s="146"/>
      <x:c r="AM1787" s="146"/>
      <x:c r="AN1787" s="147" t="str"/>
    </x:row>
    <x:row r="1788">
      <x:c r="A1788" s="139" t="str">
        <x:v>RS-001787</x:v>
      </x:c>
      <x:c r="B1788" s="147" t="str">
        <x:v>FANCY GEOMETRY A-1180</x:v>
      </x:c>
      <x:c r="C1788" s="139" t="str">
        <x:v>FANCY GEOMETRY</x:v>
      </x:c>
      <x:c r="D1788" s="139" t="str">
        <x:v>Both</x:v>
      </x:c>
      <x:c r="E1788" s="147" t="str">
        <x:v>From initial classified workbook</x:v>
      </x:c>
      <x:c r="F1788" s="139" t="str">
        <x:v>Piece</x:v>
      </x:c>
      <x:c r="G1788" s="139"/>
      <x:c r="H1788" s="139" t="str">
        <x:v>Not stated</x:v>
      </x:c>
      <x:c r="I1788" s="139" t="str">
        <x:v>PKR</x:v>
      </x:c>
      <x:c r="J1788" s="140" t="n">
        <x:v>300</x:v>
      </x:c>
      <x:c r="K1788" s="140" t="n">
        <x:v>270</x:v>
      </x:c>
      <x:c r="L1788" s="140" t="n">
        <x:v>300</x:v>
      </x:c>
      <x:c r="M1788" s="140" t="n">
        <x:v>270</x:v>
      </x:c>
      <x:c r="N1788" s="141" t="n">
        <x:f>L1788-M1788</x:f>
        <x:v>30</x:v>
      </x:c>
      <x:c r="O1788" s="142" t="n">
        <x:f>IF(L1788&gt;0,N1788/L1788,"")</x:f>
        <x:v>0.1</x:v>
      </x:c>
      <x:c r="P1788" s="142" t="n">
        <x:f>IF(M1788&gt;0,N1788/M1788,"")</x:f>
        <x:v>0.1111111111111111</x:v>
      </x:c>
      <x:c r="Q1788" s="141" t="n">
        <x:f>ROUND(L1788*(1+'Assumptions'!$B$7)/'Assumptions'!$B$9,0)*'Assumptions'!$B$9</x:f>
        <x:v>330</x:v>
      </x:c>
      <x:c r="R1788" s="141" t="n">
        <x:f>Q1788-M1788</x:f>
        <x:v>60</x:v>
      </x:c>
      <x:c r="S1788" s="143" t="n">
        <x:f>'Assumptions'!$B$8</x:f>
        <x:v>12</x:v>
      </x:c>
      <x:c r="T1788" s="141" t="n">
        <x:f>N1788*S1788</x:f>
        <x:v>360</x:v>
      </x:c>
      <x:c r="U1788" s="139" t="str">
        <x:v>Source Valid</x:v>
      </x:c>
      <x:c r="V1788" s="139" t="str">
        <x:v>High</x:v>
      </x:c>
      <x:c r="W1788" s="147" t="str">
        <x:v>Source wholesale and buying prices retained</x:v>
      </x:c>
      <x:c r="X1788" s="139" t="str">
        <x:v>Ready</x:v>
      </x:c>
      <x:c r="Y1788" s="144" t="b">
        <x:v>1</x:v>
      </x:c>
      <x:c r="Z1788" s="139" t="str">
        <x:v>WS RATES.pdf</x:v>
      </x:c>
      <x:c r="AA1788" s="139" t="n">
        <x:v>50</x:v>
      </x:c>
      <x:c r="AB1788" s="139" t="n">
        <x:v>24</x:v>
      </x:c>
      <x:c r="AC1788" s="139" t="str">
        <x:v>FANCY GEOMETRY A-1180</x:v>
      </x:c>
      <x:c r="AD1788" s="145" t="n">
        <x:v>300</x:v>
      </x:c>
      <x:c r="AE1788" s="147" t="str">
        <x:v>Merged across PDFs — Exact/source-linked match</x:v>
      </x:c>
      <x:c r="AF1788" s="147" t="str">
        <x:v>Exact WS RATES.pdf name</x:v>
      </x:c>
      <x:c r="AG1788" s="147" t="str">
        <x:v>Exact WS RATES.pdf category</x:v>
      </x:c>
      <x:c r="AH1788" s="139" t="str">
        <x:v>WS-RATES:50:24</x:v>
      </x:c>
      <x:c r="AI1788" s="146"/>
      <x:c r="AJ1788" s="146"/>
      <x:c r="AK1788" s="146"/>
      <x:c r="AL1788" s="146"/>
      <x:c r="AM1788" s="146"/>
      <x:c r="AN1788" s="147" t="str"/>
    </x:row>
    <x:row r="1789">
      <x:c r="A1789" s="139" t="str">
        <x:v>RS-001788</x:v>
      </x:c>
      <x:c r="B1789" s="147" t="str">
        <x:v>GATTA REGISTER IMP NO 5</x:v>
      </x:c>
      <x:c r="C1789" s="139" t="str">
        <x:v>GATTA REGISTER</x:v>
      </x:c>
      <x:c r="D1789" s="139" t="str">
        <x:v>Both</x:v>
      </x:c>
      <x:c r="E1789" s="147" t="str">
        <x:v>From initial classified workbook</x:v>
      </x:c>
      <x:c r="F1789" s="139" t="str">
        <x:v>Piece</x:v>
      </x:c>
      <x:c r="G1789" s="139"/>
      <x:c r="H1789" s="139" t="str">
        <x:v>Not stated</x:v>
      </x:c>
      <x:c r="I1789" s="139" t="str">
        <x:v>PKR</x:v>
      </x:c>
      <x:c r="J1789" s="140" t="n">
        <x:v>740</x:v>
      </x:c>
      <x:c r="K1789" s="140" t="n">
        <x:v>700</x:v>
      </x:c>
      <x:c r="L1789" s="140" t="n">
        <x:v>740</x:v>
      </x:c>
      <x:c r="M1789" s="140" t="n">
        <x:v>700</x:v>
      </x:c>
      <x:c r="N1789" s="141" t="n">
        <x:f>L1789-M1789</x:f>
        <x:v>40</x:v>
      </x:c>
      <x:c r="O1789" s="142" t="n">
        <x:f>IF(L1789&gt;0,N1789/L1789,"")</x:f>
        <x:v>0.05405405405405406</x:v>
      </x:c>
      <x:c r="P1789" s="142" t="n">
        <x:f>IF(M1789&gt;0,N1789/M1789,"")</x:f>
        <x:v>0.05714285714285714</x:v>
      </x:c>
      <x:c r="Q1789" s="141" t="n">
        <x:f>ROUND(L1789*(1+'Assumptions'!$B$7)/'Assumptions'!$B$9,0)*'Assumptions'!$B$9</x:f>
        <x:v>815</x:v>
      </x:c>
      <x:c r="R1789" s="141" t="n">
        <x:f>Q1789-M1789</x:f>
        <x:v>115</x:v>
      </x:c>
      <x:c r="S1789" s="143" t="n">
        <x:f>'Assumptions'!$B$8</x:f>
        <x:v>12</x:v>
      </x:c>
      <x:c r="T1789" s="141" t="n">
        <x:f>N1789*S1789</x:f>
        <x:v>480</x:v>
      </x:c>
      <x:c r="U1789" s="139" t="str">
        <x:v>Source Valid</x:v>
      </x:c>
      <x:c r="V1789" s="139" t="str">
        <x:v>High</x:v>
      </x:c>
      <x:c r="W1789" s="147" t="str">
        <x:v>Source wholesale and buying prices retained</x:v>
      </x:c>
      <x:c r="X1789" s="139" t="str">
        <x:v>Ready</x:v>
      </x:c>
      <x:c r="Y1789" s="144" t="b">
        <x:v>1</x:v>
      </x:c>
      <x:c r="Z1789" s="139" t="str">
        <x:v>WS RATES.pdf</x:v>
      </x:c>
      <x:c r="AA1789" s="139" t="n">
        <x:v>50</x:v>
      </x:c>
      <x:c r="AB1789" s="139" t="n">
        <x:v>25</x:v>
      </x:c>
      <x:c r="AC1789" s="139" t="str">
        <x:v>GATTA REGISTER IMP NO 5</x:v>
      </x:c>
      <x:c r="AD1789" s="145" t="n">
        <x:v>740</x:v>
      </x:c>
      <x:c r="AE1789" s="147" t="str">
        <x:v>Merged across PDFs — Exact/source-linked match</x:v>
      </x:c>
      <x:c r="AF1789" s="147" t="str">
        <x:v>Exact WS RATES.pdf name</x:v>
      </x:c>
      <x:c r="AG1789" s="147" t="str">
        <x:v>Exact WS RATES.pdf category</x:v>
      </x:c>
      <x:c r="AH1789" s="139" t="str">
        <x:v>WS-RATES:50:25</x:v>
      </x:c>
      <x:c r="AI1789" s="146"/>
      <x:c r="AJ1789" s="146"/>
      <x:c r="AK1789" s="146"/>
      <x:c r="AL1789" s="146"/>
      <x:c r="AM1789" s="146"/>
      <x:c r="AN1789" s="147" t="str"/>
    </x:row>
    <x:row r="1790">
      <x:c r="A1790" s="139" t="str">
        <x:v>RS-001789</x:v>
      </x:c>
      <x:c r="B1790" s="147" t="str">
        <x:v>GIFT BAG M4</x:v>
      </x:c>
      <x:c r="C1790" s="139" t="str">
        <x:v>BAGS</x:v>
      </x:c>
      <x:c r="D1790" s="139" t="str">
        <x:v>Both</x:v>
      </x:c>
      <x:c r="E1790" s="147" t="str">
        <x:v>From initial classified workbook</x:v>
      </x:c>
      <x:c r="F1790" s="139" t="str">
        <x:v>Piece</x:v>
      </x:c>
      <x:c r="G1790" s="139"/>
      <x:c r="H1790" s="139" t="str">
        <x:v>Not stated</x:v>
      </x:c>
      <x:c r="I1790" s="139" t="str">
        <x:v>PKR</x:v>
      </x:c>
      <x:c r="J1790" s="140" t="n">
        <x:v>660</x:v>
      </x:c>
      <x:c r="K1790" s="140" t="n">
        <x:v>630</x:v>
      </x:c>
      <x:c r="L1790" s="140" t="n">
        <x:v>660</x:v>
      </x:c>
      <x:c r="M1790" s="140" t="n">
        <x:v>630</x:v>
      </x:c>
      <x:c r="N1790" s="141" t="n">
        <x:f>L1790-M1790</x:f>
        <x:v>30</x:v>
      </x:c>
      <x:c r="O1790" s="142" t="n">
        <x:f>IF(L1790&gt;0,N1790/L1790,"")</x:f>
        <x:v>0.045454545454545456</x:v>
      </x:c>
      <x:c r="P1790" s="142" t="n">
        <x:f>IF(M1790&gt;0,N1790/M1790,"")</x:f>
        <x:v>0.047619047619047616</x:v>
      </x:c>
      <x:c r="Q1790" s="141" t="n">
        <x:f>ROUND(L1790*(1+'Assumptions'!$B$7)/'Assumptions'!$B$9,0)*'Assumptions'!$B$9</x:f>
        <x:v>725</x:v>
      </x:c>
      <x:c r="R1790" s="141" t="n">
        <x:f>Q1790-M1790</x:f>
        <x:v>95</x:v>
      </x:c>
      <x:c r="S1790" s="143" t="n">
        <x:f>'Assumptions'!$B$8</x:f>
        <x:v>12</x:v>
      </x:c>
      <x:c r="T1790" s="141" t="n">
        <x:f>N1790*S1790</x:f>
        <x:v>360</x:v>
      </x:c>
      <x:c r="U1790" s="139" t="str">
        <x:v>Source Valid</x:v>
      </x:c>
      <x:c r="V1790" s="139" t="str">
        <x:v>High</x:v>
      </x:c>
      <x:c r="W1790" s="147" t="str">
        <x:v>Source wholesale and buying prices retained</x:v>
      </x:c>
      <x:c r="X1790" s="139" t="str">
        <x:v>Ready</x:v>
      </x:c>
      <x:c r="Y1790" s="144" t="b">
        <x:v>1</x:v>
      </x:c>
      <x:c r="Z1790" s="139" t="str">
        <x:v>WS RATES.pdf</x:v>
      </x:c>
      <x:c r="AA1790" s="139" t="n">
        <x:v>50</x:v>
      </x:c>
      <x:c r="AB1790" s="139" t="n">
        <x:v>26</x:v>
      </x:c>
      <x:c r="AC1790" s="139" t="str">
        <x:v>GIFT BAG M4</x:v>
      </x:c>
      <x:c r="AD1790" s="145" t="n">
        <x:v>660</x:v>
      </x:c>
      <x:c r="AE1790" s="147" t="str">
        <x:v>Merged across PDFs — Exact/source-linked match</x:v>
      </x:c>
      <x:c r="AF1790" s="147" t="str">
        <x:v>Exact WS RATES.pdf name</x:v>
      </x:c>
      <x:c r="AG1790" s="147" t="str">
        <x:v>Exact WS RATES.pdf category</x:v>
      </x:c>
      <x:c r="AH1790" s="139" t="str">
        <x:v>WS-RATES:50:26</x:v>
      </x:c>
      <x:c r="AI1790" s="146"/>
      <x:c r="AJ1790" s="146"/>
      <x:c r="AK1790" s="146"/>
      <x:c r="AL1790" s="146"/>
      <x:c r="AM1790" s="146"/>
      <x:c r="AN1790" s="147" t="str"/>
    </x:row>
    <x:row r="1791">
      <x:c r="A1791" s="139" t="str">
        <x:v>RS-001790</x:v>
      </x:c>
      <x:c r="B1791" s="147" t="str">
        <x:v>GATTA REGISTER IMP NO 4</x:v>
      </x:c>
      <x:c r="C1791" s="139" t="str">
        <x:v>GATTA REGISTER</x:v>
      </x:c>
      <x:c r="D1791" s="139" t="str">
        <x:v>Both</x:v>
      </x:c>
      <x:c r="E1791" s="147" t="str">
        <x:v>From initial classified workbook</x:v>
      </x:c>
      <x:c r="F1791" s="139" t="str">
        <x:v>Piece</x:v>
      </x:c>
      <x:c r="G1791" s="139"/>
      <x:c r="H1791" s="139" t="str">
        <x:v>Not stated</x:v>
      </x:c>
      <x:c r="I1791" s="139" t="str">
        <x:v>PKR</x:v>
      </x:c>
      <x:c r="J1791" s="140" t="n">
        <x:v>620</x:v>
      </x:c>
      <x:c r="K1791" s="140" t="n">
        <x:v>580</x:v>
      </x:c>
      <x:c r="L1791" s="140" t="n">
        <x:v>620</x:v>
      </x:c>
      <x:c r="M1791" s="140" t="n">
        <x:v>580</x:v>
      </x:c>
      <x:c r="N1791" s="141" t="n">
        <x:f>L1791-M1791</x:f>
        <x:v>40</x:v>
      </x:c>
      <x:c r="O1791" s="142" t="n">
        <x:f>IF(L1791&gt;0,N1791/L1791,"")</x:f>
        <x:v>0.06451612903225806</x:v>
      </x:c>
      <x:c r="P1791" s="142" t="n">
        <x:f>IF(M1791&gt;0,N1791/M1791,"")</x:f>
        <x:v>0.06896551724137931</x:v>
      </x:c>
      <x:c r="Q1791" s="141" t="n">
        <x:f>ROUND(L1791*(1+'Assumptions'!$B$7)/'Assumptions'!$B$9,0)*'Assumptions'!$B$9</x:f>
        <x:v>680</x:v>
      </x:c>
      <x:c r="R1791" s="141" t="n">
        <x:f>Q1791-M1791</x:f>
        <x:v>100</x:v>
      </x:c>
      <x:c r="S1791" s="143" t="n">
        <x:f>'Assumptions'!$B$8</x:f>
        <x:v>12</x:v>
      </x:c>
      <x:c r="T1791" s="141" t="n">
        <x:f>N1791*S1791</x:f>
        <x:v>480</x:v>
      </x:c>
      <x:c r="U1791" s="139" t="str">
        <x:v>Source Valid</x:v>
      </x:c>
      <x:c r="V1791" s="139" t="str">
        <x:v>High</x:v>
      </x:c>
      <x:c r="W1791" s="147" t="str">
        <x:v>Source wholesale and buying prices retained</x:v>
      </x:c>
      <x:c r="X1791" s="139" t="str">
        <x:v>Ready</x:v>
      </x:c>
      <x:c r="Y1791" s="144" t="b">
        <x:v>1</x:v>
      </x:c>
      <x:c r="Z1791" s="139" t="str">
        <x:v>WS RATES.pdf</x:v>
      </x:c>
      <x:c r="AA1791" s="139" t="n">
        <x:v>50</x:v>
      </x:c>
      <x:c r="AB1791" s="139" t="n">
        <x:v>27</x:v>
      </x:c>
      <x:c r="AC1791" s="139" t="str">
        <x:v>GATTA REGISTER IMP NO 4</x:v>
      </x:c>
      <x:c r="AD1791" s="145" t="n">
        <x:v>620</x:v>
      </x:c>
      <x:c r="AE1791" s="147" t="str">
        <x:v>Merged across PDFs — Exact/source-linked match</x:v>
      </x:c>
      <x:c r="AF1791" s="147" t="str">
        <x:v>Exact WS RATES.pdf name</x:v>
      </x:c>
      <x:c r="AG1791" s="147" t="str">
        <x:v>Exact WS RATES.pdf category</x:v>
      </x:c>
      <x:c r="AH1791" s="139" t="str">
        <x:v>WS-RATES:50:27</x:v>
      </x:c>
      <x:c r="AI1791" s="146"/>
      <x:c r="AJ1791" s="146"/>
      <x:c r="AK1791" s="146"/>
      <x:c r="AL1791" s="146"/>
      <x:c r="AM1791" s="146"/>
      <x:c r="AN1791" s="147" t="str"/>
    </x:row>
    <x:row r="1792">
      <x:c r="A1792" s="139" t="str">
        <x:v>RS-001791</x:v>
      </x:c>
      <x:c r="B1792" s="147" t="str">
        <x:v>FANCY GEOMETRY A-307</x:v>
      </x:c>
      <x:c r="C1792" s="139" t="str">
        <x:v>FANCY GEOMETRY</x:v>
      </x:c>
      <x:c r="D1792" s="139" t="str">
        <x:v>Both</x:v>
      </x:c>
      <x:c r="E1792" s="147" t="str">
        <x:v>From initial classified workbook</x:v>
      </x:c>
      <x:c r="F1792" s="139" t="str">
        <x:v>Piece</x:v>
      </x:c>
      <x:c r="G1792" s="139"/>
      <x:c r="H1792" s="139" t="str">
        <x:v>Not stated</x:v>
      </x:c>
      <x:c r="I1792" s="139" t="str">
        <x:v>PKR</x:v>
      </x:c>
      <x:c r="J1792" s="140" t="n">
        <x:v>420</x:v>
      </x:c>
      <x:c r="K1792" s="140" t="n">
        <x:v>390</x:v>
      </x:c>
      <x:c r="L1792" s="140" t="n">
        <x:v>420</x:v>
      </x:c>
      <x:c r="M1792" s="140" t="n">
        <x:v>390</x:v>
      </x:c>
      <x:c r="N1792" s="141" t="n">
        <x:f>L1792-M1792</x:f>
        <x:v>30</x:v>
      </x:c>
      <x:c r="O1792" s="142" t="n">
        <x:f>IF(L1792&gt;0,N1792/L1792,"")</x:f>
        <x:v>0.07142857142857142</x:v>
      </x:c>
      <x:c r="P1792" s="142" t="n">
        <x:f>IF(M1792&gt;0,N1792/M1792,"")</x:f>
        <x:v>0.07692307692307693</x:v>
      </x:c>
      <x:c r="Q1792" s="141" t="n">
        <x:f>ROUND(L1792*(1+'Assumptions'!$B$7)/'Assumptions'!$B$9,0)*'Assumptions'!$B$9</x:f>
        <x:v>460</x:v>
      </x:c>
      <x:c r="R1792" s="141" t="n">
        <x:f>Q1792-M1792</x:f>
        <x:v>70</x:v>
      </x:c>
      <x:c r="S1792" s="143" t="n">
        <x:f>'Assumptions'!$B$8</x:f>
        <x:v>12</x:v>
      </x:c>
      <x:c r="T1792" s="141" t="n">
        <x:f>N1792*S1792</x:f>
        <x:v>360</x:v>
      </x:c>
      <x:c r="U1792" s="139" t="str">
        <x:v>Source Valid</x:v>
      </x:c>
      <x:c r="V1792" s="139" t="str">
        <x:v>High</x:v>
      </x:c>
      <x:c r="W1792" s="147" t="str">
        <x:v>Source wholesale and buying prices retained</x:v>
      </x:c>
      <x:c r="X1792" s="139" t="str">
        <x:v>Ready</x:v>
      </x:c>
      <x:c r="Y1792" s="144" t="b">
        <x:v>1</x:v>
      </x:c>
      <x:c r="Z1792" s="139" t="str">
        <x:v>WS RATES.pdf</x:v>
      </x:c>
      <x:c r="AA1792" s="139" t="n">
        <x:v>50</x:v>
      </x:c>
      <x:c r="AB1792" s="139" t="n">
        <x:v>28</x:v>
      </x:c>
      <x:c r="AC1792" s="139" t="str">
        <x:v>FANCY GEOMETRY A-307</x:v>
      </x:c>
      <x:c r="AD1792" s="145" t="n">
        <x:v>420</x:v>
      </x:c>
      <x:c r="AE1792" s="147" t="str">
        <x:v>Merged across PDFs — Exact/source-linked match</x:v>
      </x:c>
      <x:c r="AF1792" s="147" t="str">
        <x:v>Exact WS RATES.pdf name</x:v>
      </x:c>
      <x:c r="AG1792" s="147" t="str">
        <x:v>Exact WS RATES.pdf category</x:v>
      </x:c>
      <x:c r="AH1792" s="139" t="str">
        <x:v>WS-RATES:50:28</x:v>
      </x:c>
      <x:c r="AI1792" s="146"/>
      <x:c r="AJ1792" s="146"/>
      <x:c r="AK1792" s="146"/>
      <x:c r="AL1792" s="146"/>
      <x:c r="AM1792" s="146"/>
      <x:c r="AN1792" s="147" t="str"/>
    </x:row>
    <x:row r="1793">
      <x:c r="A1793" s="139" t="str">
        <x:v>RS-001792</x:v>
      </x:c>
      <x:c r="B1793" s="147" t="str">
        <x:v>FANCY GEOMETRY JH-221</x:v>
      </x:c>
      <x:c r="C1793" s="139" t="str">
        <x:v>FANCY GEOMETRY</x:v>
      </x:c>
      <x:c r="D1793" s="139" t="str">
        <x:v>Both</x:v>
      </x:c>
      <x:c r="E1793" s="147" t="str">
        <x:v>From initial classified workbook</x:v>
      </x:c>
      <x:c r="F1793" s="139" t="str">
        <x:v>Piece</x:v>
      </x:c>
      <x:c r="G1793" s="139"/>
      <x:c r="H1793" s="139" t="str">
        <x:v>Not stated</x:v>
      </x:c>
      <x:c r="I1793" s="139" t="str">
        <x:v>PKR</x:v>
      </x:c>
      <x:c r="J1793" s="140" t="n">
        <x:v>300</x:v>
      </x:c>
      <x:c r="K1793" s="140" t="n">
        <x:v>270</x:v>
      </x:c>
      <x:c r="L1793" s="140" t="n">
        <x:v>300</x:v>
      </x:c>
      <x:c r="M1793" s="140" t="n">
        <x:v>270</x:v>
      </x:c>
      <x:c r="N1793" s="141" t="n">
        <x:f>L1793-M1793</x:f>
        <x:v>30</x:v>
      </x:c>
      <x:c r="O1793" s="142" t="n">
        <x:f>IF(L1793&gt;0,N1793/L1793,"")</x:f>
        <x:v>0.1</x:v>
      </x:c>
      <x:c r="P1793" s="142" t="n">
        <x:f>IF(M1793&gt;0,N1793/M1793,"")</x:f>
        <x:v>0.1111111111111111</x:v>
      </x:c>
      <x:c r="Q1793" s="141" t="n">
        <x:f>ROUND(L1793*(1+'Assumptions'!$B$7)/'Assumptions'!$B$9,0)*'Assumptions'!$B$9</x:f>
        <x:v>330</x:v>
      </x:c>
      <x:c r="R1793" s="141" t="n">
        <x:f>Q1793-M1793</x:f>
        <x:v>60</x:v>
      </x:c>
      <x:c r="S1793" s="143" t="n">
        <x:f>'Assumptions'!$B$8</x:f>
        <x:v>12</x:v>
      </x:c>
      <x:c r="T1793" s="141" t="n">
        <x:f>N1793*S1793</x:f>
        <x:v>360</x:v>
      </x:c>
      <x:c r="U1793" s="139" t="str">
        <x:v>Source Valid</x:v>
      </x:c>
      <x:c r="V1793" s="139" t="str">
        <x:v>High</x:v>
      </x:c>
      <x:c r="W1793" s="147" t="str">
        <x:v>Source wholesale and buying prices retained</x:v>
      </x:c>
      <x:c r="X1793" s="139" t="str">
        <x:v>Ready</x:v>
      </x:c>
      <x:c r="Y1793" s="144" t="b">
        <x:v>1</x:v>
      </x:c>
      <x:c r="Z1793" s="139" t="str">
        <x:v>WS RATES.pdf</x:v>
      </x:c>
      <x:c r="AA1793" s="139" t="n">
        <x:v>50</x:v>
      </x:c>
      <x:c r="AB1793" s="139" t="n">
        <x:v>29</x:v>
      </x:c>
      <x:c r="AC1793" s="139" t="str">
        <x:v>FANCY GEOMETRY JH-221</x:v>
      </x:c>
      <x:c r="AD1793" s="145" t="n">
        <x:v>300</x:v>
      </x:c>
      <x:c r="AE1793" s="147" t="str">
        <x:v>Merged across PDFs — Exact/source-linked match</x:v>
      </x:c>
      <x:c r="AF1793" s="147" t="str">
        <x:v>Exact WS RATES.pdf name</x:v>
      </x:c>
      <x:c r="AG1793" s="147" t="str">
        <x:v>Exact WS RATES.pdf category</x:v>
      </x:c>
      <x:c r="AH1793" s="139" t="str">
        <x:v>WS-RATES:50:29</x:v>
      </x:c>
      <x:c r="AI1793" s="146"/>
      <x:c r="AJ1793" s="146"/>
      <x:c r="AK1793" s="146"/>
      <x:c r="AL1793" s="146"/>
      <x:c r="AM1793" s="146"/>
      <x:c r="AN1793" s="147" t="str"/>
    </x:row>
    <x:row r="1794">
      <x:c r="A1794" s="139" t="str">
        <x:v>RS-001793</x:v>
      </x:c>
      <x:c r="B1794" s="147" t="str">
        <x:v>GATTA REGISTER IMP NO 3</x:v>
      </x:c>
      <x:c r="C1794" s="139" t="str">
        <x:v>GATTA REGISTER</x:v>
      </x:c>
      <x:c r="D1794" s="139" t="str">
        <x:v>Both</x:v>
      </x:c>
      <x:c r="E1794" s="147" t="str">
        <x:v>From initial classified workbook</x:v>
      </x:c>
      <x:c r="F1794" s="139" t="str">
        <x:v>Piece</x:v>
      </x:c>
      <x:c r="G1794" s="139"/>
      <x:c r="H1794" s="139" t="str">
        <x:v>Not stated</x:v>
      </x:c>
      <x:c r="I1794" s="139" t="str">
        <x:v>PKR</x:v>
      </x:c>
      <x:c r="J1794" s="140" t="n">
        <x:v>520</x:v>
      </x:c>
      <x:c r="K1794" s="140" t="n">
        <x:v>480</x:v>
      </x:c>
      <x:c r="L1794" s="140" t="n">
        <x:v>520</x:v>
      </x:c>
      <x:c r="M1794" s="140" t="n">
        <x:v>480</x:v>
      </x:c>
      <x:c r="N1794" s="141" t="n">
        <x:f>L1794-M1794</x:f>
        <x:v>40</x:v>
      </x:c>
      <x:c r="O1794" s="142" t="n">
        <x:f>IF(L1794&gt;0,N1794/L1794,"")</x:f>
        <x:v>0.07692307692307693</x:v>
      </x:c>
      <x:c r="P1794" s="142" t="n">
        <x:f>IF(M1794&gt;0,N1794/M1794,"")</x:f>
        <x:v>0.08333333333333333</x:v>
      </x:c>
      <x:c r="Q1794" s="141" t="n">
        <x:f>ROUND(L1794*(1+'Assumptions'!$B$7)/'Assumptions'!$B$9,0)*'Assumptions'!$B$9</x:f>
        <x:v>570</x:v>
      </x:c>
      <x:c r="R1794" s="141" t="n">
        <x:f>Q1794-M1794</x:f>
        <x:v>90</x:v>
      </x:c>
      <x:c r="S1794" s="143" t="n">
        <x:f>'Assumptions'!$B$8</x:f>
        <x:v>12</x:v>
      </x:c>
      <x:c r="T1794" s="141" t="n">
        <x:f>N1794*S1794</x:f>
        <x:v>480</x:v>
      </x:c>
      <x:c r="U1794" s="139" t="str">
        <x:v>Source Valid</x:v>
      </x:c>
      <x:c r="V1794" s="139" t="str">
        <x:v>High</x:v>
      </x:c>
      <x:c r="W1794" s="147" t="str">
        <x:v>Source wholesale and buying prices retained</x:v>
      </x:c>
      <x:c r="X1794" s="139" t="str">
        <x:v>Ready</x:v>
      </x:c>
      <x:c r="Y1794" s="144" t="b">
        <x:v>1</x:v>
      </x:c>
      <x:c r="Z1794" s="139" t="str">
        <x:v>WS RATES.pdf</x:v>
      </x:c>
      <x:c r="AA1794" s="139" t="n">
        <x:v>50</x:v>
      </x:c>
      <x:c r="AB1794" s="139" t="n">
        <x:v>30</x:v>
      </x:c>
      <x:c r="AC1794" s="139" t="str">
        <x:v>GATTA REGISTER IMP NO 3</x:v>
      </x:c>
      <x:c r="AD1794" s="145" t="n">
        <x:v>520</x:v>
      </x:c>
      <x:c r="AE1794" s="147" t="str">
        <x:v>Merged across PDFs — Exact/source-linked match</x:v>
      </x:c>
      <x:c r="AF1794" s="147" t="str">
        <x:v>Exact WS RATES.pdf name</x:v>
      </x:c>
      <x:c r="AG1794" s="147" t="str">
        <x:v>Exact WS RATES.pdf category</x:v>
      </x:c>
      <x:c r="AH1794" s="139" t="str">
        <x:v>WS-RATES:50:30</x:v>
      </x:c>
      <x:c r="AI1794" s="146"/>
      <x:c r="AJ1794" s="146"/>
      <x:c r="AK1794" s="146"/>
      <x:c r="AL1794" s="146"/>
      <x:c r="AM1794" s="146"/>
      <x:c r="AN1794" s="147" t="str"/>
    </x:row>
    <x:row r="1795">
      <x:c r="A1795" s="139" t="str">
        <x:v>RS-001794</x:v>
      </x:c>
      <x:c r="B1795" s="147" t="str">
        <x:v>GIFT BAG M1H</x:v>
      </x:c>
      <x:c r="C1795" s="139" t="str">
        <x:v>BAGS</x:v>
      </x:c>
      <x:c r="D1795" s="139" t="str">
        <x:v>Both</x:v>
      </x:c>
      <x:c r="E1795" s="147" t="str">
        <x:v>From initial classified workbook</x:v>
      </x:c>
      <x:c r="F1795" s="139" t="str">
        <x:v>Piece</x:v>
      </x:c>
      <x:c r="G1795" s="139"/>
      <x:c r="H1795" s="139" t="str">
        <x:v>Not stated</x:v>
      </x:c>
      <x:c r="I1795" s="139" t="str">
        <x:v>PKR</x:v>
      </x:c>
      <x:c r="J1795" s="140" t="n">
        <x:v>1040</x:v>
      </x:c>
      <x:c r="K1795" s="140" t="n">
        <x:v>1000</x:v>
      </x:c>
      <x:c r="L1795" s="140" t="n">
        <x:v>1040</x:v>
      </x:c>
      <x:c r="M1795" s="140" t="n">
        <x:v>1000</x:v>
      </x:c>
      <x:c r="N1795" s="141" t="n">
        <x:f>L1795-M1795</x:f>
        <x:v>40</x:v>
      </x:c>
      <x:c r="O1795" s="142" t="n">
        <x:f>IF(L1795&gt;0,N1795/L1795,"")</x:f>
        <x:v>0.038461538461538464</x:v>
      </x:c>
      <x:c r="P1795" s="142" t="n">
        <x:f>IF(M1795&gt;0,N1795/M1795,"")</x:f>
        <x:v>0.04</x:v>
      </x:c>
      <x:c r="Q1795" s="141" t="n">
        <x:f>ROUND(L1795*(1+'Assumptions'!$B$7)/'Assumptions'!$B$9,0)*'Assumptions'!$B$9</x:f>
        <x:v>1145</x:v>
      </x:c>
      <x:c r="R1795" s="141" t="n">
        <x:f>Q1795-M1795</x:f>
        <x:v>145</x:v>
      </x:c>
      <x:c r="S1795" s="143" t="n">
        <x:f>'Assumptions'!$B$8</x:f>
        <x:v>12</x:v>
      </x:c>
      <x:c r="T1795" s="141" t="n">
        <x:f>N1795*S1795</x:f>
        <x:v>480</x:v>
      </x:c>
      <x:c r="U1795" s="139" t="str">
        <x:v>Source Valid</x:v>
      </x:c>
      <x:c r="V1795" s="139" t="str">
        <x:v>High</x:v>
      </x:c>
      <x:c r="W1795" s="147" t="str">
        <x:v>Source wholesale and buying prices retained</x:v>
      </x:c>
      <x:c r="X1795" s="139" t="str">
        <x:v>Ready</x:v>
      </x:c>
      <x:c r="Y1795" s="144" t="b">
        <x:v>1</x:v>
      </x:c>
      <x:c r="Z1795" s="139" t="str">
        <x:v>WS RATES.pdf</x:v>
      </x:c>
      <x:c r="AA1795" s="139" t="n">
        <x:v>50</x:v>
      </x:c>
      <x:c r="AB1795" s="139" t="n">
        <x:v>31</x:v>
      </x:c>
      <x:c r="AC1795" s="139" t="str">
        <x:v>GIFT BAG M1H</x:v>
      </x:c>
      <x:c r="AD1795" s="145" t="n">
        <x:v>1040</x:v>
      </x:c>
      <x:c r="AE1795" s="147" t="str">
        <x:v>Merged across PDFs — Exact/source-linked match</x:v>
      </x:c>
      <x:c r="AF1795" s="147" t="str">
        <x:v>Exact WS RATES.pdf name</x:v>
      </x:c>
      <x:c r="AG1795" s="147" t="str">
        <x:v>Exact WS RATES.pdf category</x:v>
      </x:c>
      <x:c r="AH1795" s="139" t="str">
        <x:v>WS-RATES:50:31</x:v>
      </x:c>
      <x:c r="AI1795" s="146"/>
      <x:c r="AJ1795" s="146"/>
      <x:c r="AK1795" s="146"/>
      <x:c r="AL1795" s="146"/>
      <x:c r="AM1795" s="146"/>
      <x:c r="AN1795" s="147" t="str"/>
    </x:row>
    <x:row r="1796">
      <x:c r="A1796" s="139" t="str">
        <x:v>RS-001795</x:v>
      </x:c>
      <x:c r="B1796" s="147" t="str">
        <x:v>FANCY GEOMETRY QY-10</x:v>
      </x:c>
      <x:c r="C1796" s="139" t="str">
        <x:v>FANCY GEOMETRY</x:v>
      </x:c>
      <x:c r="D1796" s="139" t="str">
        <x:v>Both</x:v>
      </x:c>
      <x:c r="E1796" s="147" t="str">
        <x:v>From initial classified workbook</x:v>
      </x:c>
      <x:c r="F1796" s="139" t="str">
        <x:v>Piece</x:v>
      </x:c>
      <x:c r="G1796" s="139"/>
      <x:c r="H1796" s="139" t="str">
        <x:v>Not stated</x:v>
      </x:c>
      <x:c r="I1796" s="139" t="str">
        <x:v>PKR</x:v>
      </x:c>
      <x:c r="J1796" s="140" t="n">
        <x:v>260</x:v>
      </x:c>
      <x:c r="K1796" s="140" t="n">
        <x:v>230</x:v>
      </x:c>
      <x:c r="L1796" s="140" t="n">
        <x:v>260</x:v>
      </x:c>
      <x:c r="M1796" s="140" t="n">
        <x:v>230</x:v>
      </x:c>
      <x:c r="N1796" s="141" t="n">
        <x:f>L1796-M1796</x:f>
        <x:v>30</x:v>
      </x:c>
      <x:c r="O1796" s="142" t="n">
        <x:f>IF(L1796&gt;0,N1796/L1796,"")</x:f>
        <x:v>0.11538461538461539</x:v>
      </x:c>
      <x:c r="P1796" s="142" t="n">
        <x:f>IF(M1796&gt;0,N1796/M1796,"")</x:f>
        <x:v>0.13043478260869565</x:v>
      </x:c>
      <x:c r="Q1796" s="141" t="n">
        <x:f>ROUND(L1796*(1+'Assumptions'!$B$7)/'Assumptions'!$B$9,0)*'Assumptions'!$B$9</x:f>
        <x:v>285</x:v>
      </x:c>
      <x:c r="R1796" s="141" t="n">
        <x:f>Q1796-M1796</x:f>
        <x:v>55</x:v>
      </x:c>
      <x:c r="S1796" s="143" t="n">
        <x:f>'Assumptions'!$B$8</x:f>
        <x:v>12</x:v>
      </x:c>
      <x:c r="T1796" s="141" t="n">
        <x:f>N1796*S1796</x:f>
        <x:v>360</x:v>
      </x:c>
      <x:c r="U1796" s="139" t="str">
        <x:v>Source Valid</x:v>
      </x:c>
      <x:c r="V1796" s="139" t="str">
        <x:v>High</x:v>
      </x:c>
      <x:c r="W1796" s="147" t="str">
        <x:v>Source wholesale and buying prices retained</x:v>
      </x:c>
      <x:c r="X1796" s="139" t="str">
        <x:v>Ready</x:v>
      </x:c>
      <x:c r="Y1796" s="144" t="b">
        <x:v>1</x:v>
      </x:c>
      <x:c r="Z1796" s="139" t="str">
        <x:v>WS RATES.pdf</x:v>
      </x:c>
      <x:c r="AA1796" s="139" t="n">
        <x:v>50</x:v>
      </x:c>
      <x:c r="AB1796" s="139" t="n">
        <x:v>32</x:v>
      </x:c>
      <x:c r="AC1796" s="139" t="str">
        <x:v>FANCY GEOMETRY QY-10</x:v>
      </x:c>
      <x:c r="AD1796" s="145" t="n">
        <x:v>260</x:v>
      </x:c>
      <x:c r="AE1796" s="147" t="str">
        <x:v>Merged across PDFs — Exact/source-linked match</x:v>
      </x:c>
      <x:c r="AF1796" s="147" t="str">
        <x:v>Exact WS RATES.pdf name</x:v>
      </x:c>
      <x:c r="AG1796" s="147" t="str">
        <x:v>Exact WS RATES.pdf category</x:v>
      </x:c>
      <x:c r="AH1796" s="139" t="str">
        <x:v>WS-RATES:50:32</x:v>
      </x:c>
      <x:c r="AI1796" s="146"/>
      <x:c r="AJ1796" s="146"/>
      <x:c r="AK1796" s="146"/>
      <x:c r="AL1796" s="146"/>
      <x:c r="AM1796" s="146"/>
      <x:c r="AN1796" s="147" t="str"/>
    </x:row>
    <x:row r="1797">
      <x:c r="A1797" s="139" t="str">
        <x:v>RS-001796</x:v>
      </x:c>
      <x:c r="B1797" s="147" t="str">
        <x:v>GATTA REGISTER IMP NO 2</x:v>
      </x:c>
      <x:c r="C1797" s="139" t="str">
        <x:v>GATTA REGISTER</x:v>
      </x:c>
      <x:c r="D1797" s="139" t="str">
        <x:v>Both</x:v>
      </x:c>
      <x:c r="E1797" s="147" t="str">
        <x:v>From initial classified workbook</x:v>
      </x:c>
      <x:c r="F1797" s="139" t="str">
        <x:v>Piece</x:v>
      </x:c>
      <x:c r="G1797" s="139"/>
      <x:c r="H1797" s="139" t="str">
        <x:v>Not stated</x:v>
      </x:c>
      <x:c r="I1797" s="139" t="str">
        <x:v>PKR</x:v>
      </x:c>
      <x:c r="J1797" s="140" t="n">
        <x:v>420</x:v>
      </x:c>
      <x:c r="K1797" s="140" t="n">
        <x:v>380</x:v>
      </x:c>
      <x:c r="L1797" s="140" t="n">
        <x:v>420</x:v>
      </x:c>
      <x:c r="M1797" s="140" t="n">
        <x:v>380</x:v>
      </x:c>
      <x:c r="N1797" s="141" t="n">
        <x:f>L1797-M1797</x:f>
        <x:v>40</x:v>
      </x:c>
      <x:c r="O1797" s="142" t="n">
        <x:f>IF(L1797&gt;0,N1797/L1797,"")</x:f>
        <x:v>0.09523809523809523</x:v>
      </x:c>
      <x:c r="P1797" s="142" t="n">
        <x:f>IF(M1797&gt;0,N1797/M1797,"")</x:f>
        <x:v>0.10526315789473684</x:v>
      </x:c>
      <x:c r="Q1797" s="141" t="n">
        <x:f>ROUND(L1797*(1+'Assumptions'!$B$7)/'Assumptions'!$B$9,0)*'Assumptions'!$B$9</x:f>
        <x:v>460</x:v>
      </x:c>
      <x:c r="R1797" s="141" t="n">
        <x:f>Q1797-M1797</x:f>
        <x:v>80</x:v>
      </x:c>
      <x:c r="S1797" s="143" t="n">
        <x:f>'Assumptions'!$B$8</x:f>
        <x:v>12</x:v>
      </x:c>
      <x:c r="T1797" s="141" t="n">
        <x:f>N1797*S1797</x:f>
        <x:v>480</x:v>
      </x:c>
      <x:c r="U1797" s="139" t="str">
        <x:v>Source Valid</x:v>
      </x:c>
      <x:c r="V1797" s="139" t="str">
        <x:v>High</x:v>
      </x:c>
      <x:c r="W1797" s="147" t="str">
        <x:v>Source wholesale and buying prices retained</x:v>
      </x:c>
      <x:c r="X1797" s="139" t="str">
        <x:v>Ready</x:v>
      </x:c>
      <x:c r="Y1797" s="144" t="b">
        <x:v>1</x:v>
      </x:c>
      <x:c r="Z1797" s="139" t="str">
        <x:v>WS RATES.pdf</x:v>
      </x:c>
      <x:c r="AA1797" s="139" t="n">
        <x:v>50</x:v>
      </x:c>
      <x:c r="AB1797" s="139" t="n">
        <x:v>33</x:v>
      </x:c>
      <x:c r="AC1797" s="139" t="str">
        <x:v>GATTA REGISTER IMP NO 2</x:v>
      </x:c>
      <x:c r="AD1797" s="145" t="n">
        <x:v>420</x:v>
      </x:c>
      <x:c r="AE1797" s="147" t="str">
        <x:v>Merged across PDFs — Exact/source-linked match</x:v>
      </x:c>
      <x:c r="AF1797" s="147" t="str">
        <x:v>Exact WS RATES.pdf name</x:v>
      </x:c>
      <x:c r="AG1797" s="147" t="str">
        <x:v>Exact WS RATES.pdf category</x:v>
      </x:c>
      <x:c r="AH1797" s="139" t="str">
        <x:v>WS-RATES:50:33</x:v>
      </x:c>
      <x:c r="AI1797" s="146"/>
      <x:c r="AJ1797" s="146"/>
      <x:c r="AK1797" s="146"/>
      <x:c r="AL1797" s="146"/>
      <x:c r="AM1797" s="146"/>
      <x:c r="AN1797" s="147" t="str"/>
    </x:row>
    <x:row r="1798">
      <x:c r="A1798" s="139" t="str">
        <x:v>RS-001797</x:v>
      </x:c>
      <x:c r="B1798" s="147" t="str">
        <x:v>GIFT BAG M1V</x:v>
      </x:c>
      <x:c r="C1798" s="139" t="str">
        <x:v>BAGS</x:v>
      </x:c>
      <x:c r="D1798" s="139" t="str">
        <x:v>Both</x:v>
      </x:c>
      <x:c r="E1798" s="147" t="str">
        <x:v>From initial classified workbook</x:v>
      </x:c>
      <x:c r="F1798" s="139" t="str">
        <x:v>Piece</x:v>
      </x:c>
      <x:c r="G1798" s="139"/>
      <x:c r="H1798" s="139" t="str">
        <x:v>Not stated</x:v>
      </x:c>
      <x:c r="I1798" s="139" t="str">
        <x:v>PKR</x:v>
      </x:c>
      <x:c r="J1798" s="140" t="n">
        <x:v>1040</x:v>
      </x:c>
      <x:c r="K1798" s="140" t="n">
        <x:v>1000</x:v>
      </x:c>
      <x:c r="L1798" s="140" t="n">
        <x:v>1040</x:v>
      </x:c>
      <x:c r="M1798" s="140" t="n">
        <x:v>1000</x:v>
      </x:c>
      <x:c r="N1798" s="141" t="n">
        <x:f>L1798-M1798</x:f>
        <x:v>40</x:v>
      </x:c>
      <x:c r="O1798" s="142" t="n">
        <x:f>IF(L1798&gt;0,N1798/L1798,"")</x:f>
        <x:v>0.038461538461538464</x:v>
      </x:c>
      <x:c r="P1798" s="142" t="n">
        <x:f>IF(M1798&gt;0,N1798/M1798,"")</x:f>
        <x:v>0.04</x:v>
      </x:c>
      <x:c r="Q1798" s="141" t="n">
        <x:f>ROUND(L1798*(1+'Assumptions'!$B$7)/'Assumptions'!$B$9,0)*'Assumptions'!$B$9</x:f>
        <x:v>1145</x:v>
      </x:c>
      <x:c r="R1798" s="141" t="n">
        <x:f>Q1798-M1798</x:f>
        <x:v>145</x:v>
      </x:c>
      <x:c r="S1798" s="143" t="n">
        <x:f>'Assumptions'!$B$8</x:f>
        <x:v>12</x:v>
      </x:c>
      <x:c r="T1798" s="141" t="n">
        <x:f>N1798*S1798</x:f>
        <x:v>480</x:v>
      </x:c>
      <x:c r="U1798" s="139" t="str">
        <x:v>Source Valid</x:v>
      </x:c>
      <x:c r="V1798" s="139" t="str">
        <x:v>High</x:v>
      </x:c>
      <x:c r="W1798" s="147" t="str">
        <x:v>Source wholesale and buying prices retained</x:v>
      </x:c>
      <x:c r="X1798" s="139" t="str">
        <x:v>Ready</x:v>
      </x:c>
      <x:c r="Y1798" s="144" t="b">
        <x:v>1</x:v>
      </x:c>
      <x:c r="Z1798" s="139" t="str">
        <x:v>WS RATES.pdf</x:v>
      </x:c>
      <x:c r="AA1798" s="139" t="n">
        <x:v>50</x:v>
      </x:c>
      <x:c r="AB1798" s="139" t="n">
        <x:v>34</x:v>
      </x:c>
      <x:c r="AC1798" s="139" t="str">
        <x:v>GIFT BAG M1V</x:v>
      </x:c>
      <x:c r="AD1798" s="145" t="n">
        <x:v>1040</x:v>
      </x:c>
      <x:c r="AE1798" s="147" t="str">
        <x:v>Merged across PDFs — Exact/source-linked match</x:v>
      </x:c>
      <x:c r="AF1798" s="147" t="str">
        <x:v>Exact WS RATES.pdf name</x:v>
      </x:c>
      <x:c r="AG1798" s="147" t="str">
        <x:v>Exact WS RATES.pdf category</x:v>
      </x:c>
      <x:c r="AH1798" s="139" t="str">
        <x:v>WS-RATES:50:34</x:v>
      </x:c>
      <x:c r="AI1798" s="146"/>
      <x:c r="AJ1798" s="146"/>
      <x:c r="AK1798" s="146"/>
      <x:c r="AL1798" s="146"/>
      <x:c r="AM1798" s="146"/>
      <x:c r="AN1798" s="147" t="str"/>
    </x:row>
    <x:row r="1799">
      <x:c r="A1799" s="139" t="str">
        <x:v>RS-001798</x:v>
      </x:c>
      <x:c r="B1799" s="147" t="str">
        <x:v>GATTA REGISTER 68 NO 7 (S)</x:v>
      </x:c>
      <x:c r="C1799" s="139" t="str">
        <x:v>GATTA REGISTER</x:v>
      </x:c>
      <x:c r="D1799" s="139" t="str">
        <x:v>Both</x:v>
      </x:c>
      <x:c r="E1799" s="147" t="str">
        <x:v>From initial classified workbook</x:v>
      </x:c>
      <x:c r="F1799" s="139" t="str">
        <x:v>Piece</x:v>
      </x:c>
      <x:c r="G1799" s="139"/>
      <x:c r="H1799" s="139" t="str">
        <x:v>Not stated</x:v>
      </x:c>
      <x:c r="I1799" s="139" t="str">
        <x:v>PKR</x:v>
      </x:c>
      <x:c r="J1799" s="140" t="n">
        <x:v>310</x:v>
      </x:c>
      <x:c r="K1799" s="140" t="n">
        <x:v>285</x:v>
      </x:c>
      <x:c r="L1799" s="140" t="n">
        <x:v>310</x:v>
      </x:c>
      <x:c r="M1799" s="140" t="n">
        <x:v>285</x:v>
      </x:c>
      <x:c r="N1799" s="141" t="n">
        <x:f>L1799-M1799</x:f>
        <x:v>25</x:v>
      </x:c>
      <x:c r="O1799" s="142" t="n">
        <x:f>IF(L1799&gt;0,N1799/L1799,"")</x:f>
        <x:v>0.08064516129032258</x:v>
      </x:c>
      <x:c r="P1799" s="142" t="n">
        <x:f>IF(M1799&gt;0,N1799/M1799,"")</x:f>
        <x:v>0.08771929824561403</x:v>
      </x:c>
      <x:c r="Q1799" s="141" t="n">
        <x:f>ROUND(L1799*(1+'Assumptions'!$B$7)/'Assumptions'!$B$9,0)*'Assumptions'!$B$9</x:f>
        <x:v>340</x:v>
      </x:c>
      <x:c r="R1799" s="141" t="n">
        <x:f>Q1799-M1799</x:f>
        <x:v>55</x:v>
      </x:c>
      <x:c r="S1799" s="143" t="n">
        <x:f>'Assumptions'!$B$8</x:f>
        <x:v>12</x:v>
      </x:c>
      <x:c r="T1799" s="141" t="n">
        <x:f>N1799*S1799</x:f>
        <x:v>300</x:v>
      </x:c>
      <x:c r="U1799" s="139" t="str">
        <x:v>Source Valid</x:v>
      </x:c>
      <x:c r="V1799" s="139" t="str">
        <x:v>High</x:v>
      </x:c>
      <x:c r="W1799" s="147" t="str">
        <x:v>Source wholesale and buying prices retained</x:v>
      </x:c>
      <x:c r="X1799" s="139" t="str">
        <x:v>Ready</x:v>
      </x:c>
      <x:c r="Y1799" s="144" t="b">
        <x:v>1</x:v>
      </x:c>
      <x:c r="Z1799" s="139" t="str">
        <x:v>WS RATES.pdf</x:v>
      </x:c>
      <x:c r="AA1799" s="139" t="n">
        <x:v>50</x:v>
      </x:c>
      <x:c r="AB1799" s="139" t="n">
        <x:v>35</x:v>
      </x:c>
      <x:c r="AC1799" s="139" t="str">
        <x:v>GATTA REGISTER 68 NO 7 (S</x:v>
      </x:c>
      <x:c r="AD1799" s="145" t="n">
        <x:v>310</x:v>
      </x:c>
      <x:c r="AE1799" s="147" t="str">
        <x:v>Merged across PDFs — Exact/source-linked match</x:v>
      </x:c>
      <x:c r="AF1799" s="147" t="str">
        <x:v>Completed/updated from WS RATES.pdf</x:v>
      </x:c>
      <x:c r="AG1799" s="147" t="str">
        <x:v>Exact WS RATES.pdf category</x:v>
      </x:c>
      <x:c r="AH1799" s="139" t="str">
        <x:v>WS-RATES:50:35</x:v>
      </x:c>
      <x:c r="AI1799" s="146"/>
      <x:c r="AJ1799" s="146"/>
      <x:c r="AK1799" s="146"/>
      <x:c r="AL1799" s="146"/>
      <x:c r="AM1799" s="146"/>
      <x:c r="AN1799" s="147" t="str"/>
    </x:row>
    <x:row r="1800">
      <x:c r="A1800" s="139" t="str">
        <x:v>RS-001799</x:v>
      </x:c>
      <x:c r="B1800" s="147" t="str">
        <x:v>GIFT BAG UMRAH</x:v>
      </x:c>
      <x:c r="C1800" s="139" t="str">
        <x:v>BAGS</x:v>
      </x:c>
      <x:c r="D1800" s="139" t="str">
        <x:v>Both</x:v>
      </x:c>
      <x:c r="E1800" s="147" t="str">
        <x:v>From initial classified workbook</x:v>
      </x:c>
      <x:c r="F1800" s="139" t="str">
        <x:v>Piece</x:v>
      </x:c>
      <x:c r="G1800" s="139"/>
      <x:c r="H1800" s="139" t="str">
        <x:v>Not stated</x:v>
      </x:c>
      <x:c r="I1800" s="139" t="str">
        <x:v>PKR</x:v>
      </x:c>
      <x:c r="J1800" s="140" t="n">
        <x:v>780</x:v>
      </x:c>
      <x:c r="K1800" s="140" t="n">
        <x:v>750</x:v>
      </x:c>
      <x:c r="L1800" s="140" t="n">
        <x:v>780</x:v>
      </x:c>
      <x:c r="M1800" s="140" t="n">
        <x:v>750</x:v>
      </x:c>
      <x:c r="N1800" s="141" t="n">
        <x:f>L1800-M1800</x:f>
        <x:v>30</x:v>
      </x:c>
      <x:c r="O1800" s="142" t="n">
        <x:f>IF(L1800&gt;0,N1800/L1800,"")</x:f>
        <x:v>0.038461538461538464</x:v>
      </x:c>
      <x:c r="P1800" s="142" t="n">
        <x:f>IF(M1800&gt;0,N1800/M1800,"")</x:f>
        <x:v>0.04</x:v>
      </x:c>
      <x:c r="Q1800" s="141" t="n">
        <x:f>ROUND(L1800*(1+'Assumptions'!$B$7)/'Assumptions'!$B$9,0)*'Assumptions'!$B$9</x:f>
        <x:v>860</x:v>
      </x:c>
      <x:c r="R1800" s="141" t="n">
        <x:f>Q1800-M1800</x:f>
        <x:v>110</x:v>
      </x:c>
      <x:c r="S1800" s="143" t="n">
        <x:f>'Assumptions'!$B$8</x:f>
        <x:v>12</x:v>
      </x:c>
      <x:c r="T1800" s="141" t="n">
        <x:f>N1800*S1800</x:f>
        <x:v>360</x:v>
      </x:c>
      <x:c r="U1800" s="139" t="str">
        <x:v>Source Valid</x:v>
      </x:c>
      <x:c r="V1800" s="139" t="str">
        <x:v>High</x:v>
      </x:c>
      <x:c r="W1800" s="147" t="str">
        <x:v>Source wholesale and buying prices retained</x:v>
      </x:c>
      <x:c r="X1800" s="139" t="str">
        <x:v>Ready</x:v>
      </x:c>
      <x:c r="Y1800" s="144" t="b">
        <x:v>1</x:v>
      </x:c>
      <x:c r="Z1800" s="139" t="str">
        <x:v>WS RATES.pdf</x:v>
      </x:c>
      <x:c r="AA1800" s="139" t="n">
        <x:v>50</x:v>
      </x:c>
      <x:c r="AB1800" s="139" t="n">
        <x:v>36</x:v>
      </x:c>
      <x:c r="AC1800" s="139" t="str">
        <x:v>GIFT BAG UMRAH</x:v>
      </x:c>
      <x:c r="AD1800" s="145" t="n">
        <x:v>780</x:v>
      </x:c>
      <x:c r="AE1800" s="147" t="str">
        <x:v>Merged across PDFs — Exact/source-linked match</x:v>
      </x:c>
      <x:c r="AF1800" s="147" t="str">
        <x:v>Exact WS RATES.pdf name</x:v>
      </x:c>
      <x:c r="AG1800" s="147" t="str">
        <x:v>Exact WS RATES.pdf category</x:v>
      </x:c>
      <x:c r="AH1800" s="139" t="str">
        <x:v>WS-RATES:50:36</x:v>
      </x:c>
      <x:c r="AI1800" s="146"/>
      <x:c r="AJ1800" s="146"/>
      <x:c r="AK1800" s="146"/>
      <x:c r="AL1800" s="146"/>
      <x:c r="AM1800" s="146"/>
      <x:c r="AN1800" s="147" t="str"/>
    </x:row>
    <x:row r="1801">
      <x:c r="A1801" s="139" t="str">
        <x:v>RS-001800</x:v>
      </x:c>
      <x:c r="B1801" s="147" t="str">
        <x:v>GATTA REGISTER 68 NO 6 (S)</x:v>
      </x:c>
      <x:c r="C1801" s="139" t="str">
        <x:v>GATTA REGISTER</x:v>
      </x:c>
      <x:c r="D1801" s="139" t="str">
        <x:v>Both</x:v>
      </x:c>
      <x:c r="E1801" s="147" t="str">
        <x:v>From initial classified workbook</x:v>
      </x:c>
      <x:c r="F1801" s="139" t="str">
        <x:v>Piece</x:v>
      </x:c>
      <x:c r="G1801" s="139"/>
      <x:c r="H1801" s="139" t="str">
        <x:v>Not stated</x:v>
      </x:c>
      <x:c r="I1801" s="139" t="str">
        <x:v>PKR</x:v>
      </x:c>
      <x:c r="J1801" s="140" t="n">
        <x:v>280</x:v>
      </x:c>
      <x:c r="K1801" s="140" t="n">
        <x:v>225</x:v>
      </x:c>
      <x:c r="L1801" s="140" t="n">
        <x:v>280</x:v>
      </x:c>
      <x:c r="M1801" s="140" t="n">
        <x:v>225</x:v>
      </x:c>
      <x:c r="N1801" s="141" t="n">
        <x:f>L1801-M1801</x:f>
        <x:v>55</x:v>
      </x:c>
      <x:c r="O1801" s="142" t="n">
        <x:f>IF(L1801&gt;0,N1801/L1801,"")</x:f>
        <x:v>0.19642857142857142</x:v>
      </x:c>
      <x:c r="P1801" s="142" t="n">
        <x:f>IF(M1801&gt;0,N1801/M1801,"")</x:f>
        <x:v>0.24444444444444444</x:v>
      </x:c>
      <x:c r="Q1801" s="141" t="n">
        <x:f>ROUND(L1801*(1+'Assumptions'!$B$7)/'Assumptions'!$B$9,0)*'Assumptions'!$B$9</x:f>
        <x:v>310</x:v>
      </x:c>
      <x:c r="R1801" s="141" t="n">
        <x:f>Q1801-M1801</x:f>
        <x:v>85</x:v>
      </x:c>
      <x:c r="S1801" s="143" t="n">
        <x:f>'Assumptions'!$B$8</x:f>
        <x:v>12</x:v>
      </x:c>
      <x:c r="T1801" s="141" t="n">
        <x:f>N1801*S1801</x:f>
        <x:v>660</x:v>
      </x:c>
      <x:c r="U1801" s="139" t="str">
        <x:v>Source Valid</x:v>
      </x:c>
      <x:c r="V1801" s="139" t="str">
        <x:v>High</x:v>
      </x:c>
      <x:c r="W1801" s="147" t="str">
        <x:v>Source wholesale and buying prices retained</x:v>
      </x:c>
      <x:c r="X1801" s="139" t="str">
        <x:v>Ready</x:v>
      </x:c>
      <x:c r="Y1801" s="144" t="b">
        <x:v>1</x:v>
      </x:c>
      <x:c r="Z1801" s="139" t="str">
        <x:v>WS RATES.pdf</x:v>
      </x:c>
      <x:c r="AA1801" s="139" t="n">
        <x:v>50</x:v>
      </x:c>
      <x:c r="AB1801" s="139" t="n">
        <x:v>37</x:v>
      </x:c>
      <x:c r="AC1801" s="139" t="str">
        <x:v>GATTA REGISTER 68 NO 6 (S</x:v>
      </x:c>
      <x:c r="AD1801" s="145" t="n">
        <x:v>280</x:v>
      </x:c>
      <x:c r="AE1801" s="147" t="str">
        <x:v>Merged across PDFs — Exact/source-linked match</x:v>
      </x:c>
      <x:c r="AF1801" s="147" t="str">
        <x:v>Completed/updated from WS RATES.pdf</x:v>
      </x:c>
      <x:c r="AG1801" s="147" t="str">
        <x:v>Exact WS RATES.pdf category</x:v>
      </x:c>
      <x:c r="AH1801" s="139" t="str">
        <x:v>WS-RATES:50:37</x:v>
      </x:c>
      <x:c r="AI1801" s="146"/>
      <x:c r="AJ1801" s="146"/>
      <x:c r="AK1801" s="146"/>
      <x:c r="AL1801" s="146"/>
      <x:c r="AM1801" s="146"/>
      <x:c r="AN1801" s="147" t="str"/>
    </x:row>
    <x:row r="1802">
      <x:c r="A1802" s="139" t="str">
        <x:v>RS-001801</x:v>
      </x:c>
      <x:c r="B1802" s="147" t="str">
        <x:v>GIFT BAG S5</x:v>
      </x:c>
      <x:c r="C1802" s="139" t="str">
        <x:v>BAGS</x:v>
      </x:c>
      <x:c r="D1802" s="139" t="str">
        <x:v>Both</x:v>
      </x:c>
      <x:c r="E1802" s="147" t="str">
        <x:v>From initial classified workbook</x:v>
      </x:c>
      <x:c r="F1802" s="139" t="str">
        <x:v>Piece</x:v>
      </x:c>
      <x:c r="G1802" s="139"/>
      <x:c r="H1802" s="139" t="str">
        <x:v>Not stated</x:v>
      </x:c>
      <x:c r="I1802" s="139" t="str">
        <x:v>PKR</x:v>
      </x:c>
      <x:c r="J1802" s="140" t="n">
        <x:v>420</x:v>
      </x:c>
      <x:c r="K1802" s="140" t="n">
        <x:v>390</x:v>
      </x:c>
      <x:c r="L1802" s="140" t="n">
        <x:v>420</x:v>
      </x:c>
      <x:c r="M1802" s="140" t="n">
        <x:v>390</x:v>
      </x:c>
      <x:c r="N1802" s="141" t="n">
        <x:f>L1802-M1802</x:f>
        <x:v>30</x:v>
      </x:c>
      <x:c r="O1802" s="142" t="n">
        <x:f>IF(L1802&gt;0,N1802/L1802,"")</x:f>
        <x:v>0.07142857142857142</x:v>
      </x:c>
      <x:c r="P1802" s="142" t="n">
        <x:f>IF(M1802&gt;0,N1802/M1802,"")</x:f>
        <x:v>0.07692307692307693</x:v>
      </x:c>
      <x:c r="Q1802" s="141" t="n">
        <x:f>ROUND(L1802*(1+'Assumptions'!$B$7)/'Assumptions'!$B$9,0)*'Assumptions'!$B$9</x:f>
        <x:v>460</x:v>
      </x:c>
      <x:c r="R1802" s="141" t="n">
        <x:f>Q1802-M1802</x:f>
        <x:v>70</x:v>
      </x:c>
      <x:c r="S1802" s="143" t="n">
        <x:f>'Assumptions'!$B$8</x:f>
        <x:v>12</x:v>
      </x:c>
      <x:c r="T1802" s="141" t="n">
        <x:f>N1802*S1802</x:f>
        <x:v>360</x:v>
      </x:c>
      <x:c r="U1802" s="139" t="str">
        <x:v>Source Valid</x:v>
      </x:c>
      <x:c r="V1802" s="139" t="str">
        <x:v>High</x:v>
      </x:c>
      <x:c r="W1802" s="147" t="str">
        <x:v>Source wholesale and buying prices retained</x:v>
      </x:c>
      <x:c r="X1802" s="139" t="str">
        <x:v>Ready</x:v>
      </x:c>
      <x:c r="Y1802" s="144" t="b">
        <x:v>1</x:v>
      </x:c>
      <x:c r="Z1802" s="139" t="str">
        <x:v>WS RATES.pdf</x:v>
      </x:c>
      <x:c r="AA1802" s="139" t="n">
        <x:v>51</x:v>
      </x:c>
      <x:c r="AB1802" s="139" t="n">
        <x:v>2</x:v>
      </x:c>
      <x:c r="AC1802" s="139" t="str">
        <x:v>GIFT BAG S5</x:v>
      </x:c>
      <x:c r="AD1802" s="145" t="n">
        <x:v>420</x:v>
      </x:c>
      <x:c r="AE1802" s="147" t="str">
        <x:v>Merged across PDFs — Exact/source-linked match</x:v>
      </x:c>
      <x:c r="AF1802" s="147" t="str">
        <x:v>Exact WS RATES.pdf name</x:v>
      </x:c>
      <x:c r="AG1802" s="147" t="str">
        <x:v>Exact WS RATES.pdf category</x:v>
      </x:c>
      <x:c r="AH1802" s="139" t="str">
        <x:v>WS-RATES:51:2</x:v>
      </x:c>
      <x:c r="AI1802" s="146"/>
      <x:c r="AJ1802" s="146"/>
      <x:c r="AK1802" s="146"/>
      <x:c r="AL1802" s="146"/>
      <x:c r="AM1802" s="146"/>
      <x:c r="AN1802" s="147" t="str"/>
    </x:row>
    <x:row r="1803">
      <x:c r="A1803" s="139" t="str">
        <x:v>RS-001802</x:v>
      </x:c>
      <x:c r="B1803" s="147" t="str">
        <x:v>FANCY GEOMETRY W-81</x:v>
      </x:c>
      <x:c r="C1803" s="139" t="str">
        <x:v>FANCY GEOMETRY</x:v>
      </x:c>
      <x:c r="D1803" s="139" t="str">
        <x:v>Both</x:v>
      </x:c>
      <x:c r="E1803" s="147" t="str">
        <x:v>From initial classified workbook</x:v>
      </x:c>
      <x:c r="F1803" s="139" t="str">
        <x:v>Piece</x:v>
      </x:c>
      <x:c r="G1803" s="139"/>
      <x:c r="H1803" s="139" t="str">
        <x:v>Not stated</x:v>
      </x:c>
      <x:c r="I1803" s="139" t="str">
        <x:v>PKR</x:v>
      </x:c>
      <x:c r="J1803" s="140" t="n">
        <x:v>260</x:v>
      </x:c>
      <x:c r="K1803" s="140" t="n">
        <x:v>230</x:v>
      </x:c>
      <x:c r="L1803" s="140" t="n">
        <x:v>260</x:v>
      </x:c>
      <x:c r="M1803" s="140" t="n">
        <x:v>230</x:v>
      </x:c>
      <x:c r="N1803" s="141" t="n">
        <x:f>L1803-M1803</x:f>
        <x:v>30</x:v>
      </x:c>
      <x:c r="O1803" s="142" t="n">
        <x:f>IF(L1803&gt;0,N1803/L1803,"")</x:f>
        <x:v>0.11538461538461539</x:v>
      </x:c>
      <x:c r="P1803" s="142" t="n">
        <x:f>IF(M1803&gt;0,N1803/M1803,"")</x:f>
        <x:v>0.13043478260869565</x:v>
      </x:c>
      <x:c r="Q1803" s="141" t="n">
        <x:f>ROUND(L1803*(1+'Assumptions'!$B$7)/'Assumptions'!$B$9,0)*'Assumptions'!$B$9</x:f>
        <x:v>285</x:v>
      </x:c>
      <x:c r="R1803" s="141" t="n">
        <x:f>Q1803-M1803</x:f>
        <x:v>55</x:v>
      </x:c>
      <x:c r="S1803" s="143" t="n">
        <x:f>'Assumptions'!$B$8</x:f>
        <x:v>12</x:v>
      </x:c>
      <x:c r="T1803" s="141" t="n">
        <x:f>N1803*S1803</x:f>
        <x:v>360</x:v>
      </x:c>
      <x:c r="U1803" s="139" t="str">
        <x:v>Source Valid</x:v>
      </x:c>
      <x:c r="V1803" s="139" t="str">
        <x:v>High</x:v>
      </x:c>
      <x:c r="W1803" s="147" t="str">
        <x:v>Source wholesale and buying prices retained</x:v>
      </x:c>
      <x:c r="X1803" s="139" t="str">
        <x:v>Ready</x:v>
      </x:c>
      <x:c r="Y1803" s="144" t="b">
        <x:v>1</x:v>
      </x:c>
      <x:c r="Z1803" s="139" t="str">
        <x:v>WS RATES.pdf</x:v>
      </x:c>
      <x:c r="AA1803" s="139" t="n">
        <x:v>51</x:v>
      </x:c>
      <x:c r="AB1803" s="139" t="n">
        <x:v>3</x:v>
      </x:c>
      <x:c r="AC1803" s="139" t="str">
        <x:v>FANCY GEOMETRY W-81</x:v>
      </x:c>
      <x:c r="AD1803" s="145" t="n">
        <x:v>260</x:v>
      </x:c>
      <x:c r="AE1803" s="147" t="str">
        <x:v>Merged across PDFs — Exact/source-linked match</x:v>
      </x:c>
      <x:c r="AF1803" s="147" t="str">
        <x:v>Exact WS RATES.pdf name</x:v>
      </x:c>
      <x:c r="AG1803" s="147" t="str">
        <x:v>Exact WS RATES.pdf category</x:v>
      </x:c>
      <x:c r="AH1803" s="139" t="str">
        <x:v>WS-RATES:51:3</x:v>
      </x:c>
      <x:c r="AI1803" s="146"/>
      <x:c r="AJ1803" s="146"/>
      <x:c r="AK1803" s="146"/>
      <x:c r="AL1803" s="146"/>
      <x:c r="AM1803" s="146"/>
      <x:c r="AN1803" s="147" t="str"/>
    </x:row>
    <x:row r="1804">
      <x:c r="A1804" s="139" t="str">
        <x:v>RS-001803</x:v>
      </x:c>
      <x:c r="B1804" s="147" t="str">
        <x:v>GATTA REGISTER 68 NO 5 (S)</x:v>
      </x:c>
      <x:c r="C1804" s="139" t="str">
        <x:v>GATTA REGISTER</x:v>
      </x:c>
      <x:c r="D1804" s="139" t="str">
        <x:v>Both</x:v>
      </x:c>
      <x:c r="E1804" s="147" t="str">
        <x:v>From initial classified workbook</x:v>
      </x:c>
      <x:c r="F1804" s="139" t="str">
        <x:v>Piece</x:v>
      </x:c>
      <x:c r="G1804" s="139"/>
      <x:c r="H1804" s="139" t="str">
        <x:v>Not stated</x:v>
      </x:c>
      <x:c r="I1804" s="139" t="str">
        <x:v>PKR</x:v>
      </x:c>
      <x:c r="J1804" s="140" t="n">
        <x:v>250</x:v>
      </x:c>
      <x:c r="K1804" s="140" t="n">
        <x:v>205</x:v>
      </x:c>
      <x:c r="L1804" s="140" t="n">
        <x:v>250</x:v>
      </x:c>
      <x:c r="M1804" s="140" t="n">
        <x:v>205</x:v>
      </x:c>
      <x:c r="N1804" s="141" t="n">
        <x:f>L1804-M1804</x:f>
        <x:v>45</x:v>
      </x:c>
      <x:c r="O1804" s="142" t="n">
        <x:f>IF(L1804&gt;0,N1804/L1804,"")</x:f>
        <x:v>0.18</x:v>
      </x:c>
      <x:c r="P1804" s="142" t="n">
        <x:f>IF(M1804&gt;0,N1804/M1804,"")</x:f>
        <x:v>0.21951219512195122</x:v>
      </x:c>
      <x:c r="Q1804" s="141" t="n">
        <x:f>ROUND(L1804*(1+'Assumptions'!$B$7)/'Assumptions'!$B$9,0)*'Assumptions'!$B$9</x:f>
        <x:v>275</x:v>
      </x:c>
      <x:c r="R1804" s="141" t="n">
        <x:f>Q1804-M1804</x:f>
        <x:v>70</x:v>
      </x:c>
      <x:c r="S1804" s="143" t="n">
        <x:f>'Assumptions'!$B$8</x:f>
        <x:v>12</x:v>
      </x:c>
      <x:c r="T1804" s="141" t="n">
        <x:f>N1804*S1804</x:f>
        <x:v>540</x:v>
      </x:c>
      <x:c r="U1804" s="139" t="str">
        <x:v>Source Valid</x:v>
      </x:c>
      <x:c r="V1804" s="139" t="str">
        <x:v>High</x:v>
      </x:c>
      <x:c r="W1804" s="147" t="str">
        <x:v>Source wholesale and buying prices retained</x:v>
      </x:c>
      <x:c r="X1804" s="139" t="str">
        <x:v>Ready</x:v>
      </x:c>
      <x:c r="Y1804" s="144" t="b">
        <x:v>1</x:v>
      </x:c>
      <x:c r="Z1804" s="139" t="str">
        <x:v>WS RATES.pdf</x:v>
      </x:c>
      <x:c r="AA1804" s="139" t="n">
        <x:v>51</x:v>
      </x:c>
      <x:c r="AB1804" s="139" t="n">
        <x:v>4</x:v>
      </x:c>
      <x:c r="AC1804" s="139" t="str">
        <x:v>GATTA REGISTER 68 NO 5 (S</x:v>
      </x:c>
      <x:c r="AD1804" s="145" t="n">
        <x:v>250</x:v>
      </x:c>
      <x:c r="AE1804" s="147" t="str">
        <x:v>Merged across PDFs — Exact/source-linked match</x:v>
      </x:c>
      <x:c r="AF1804" s="147" t="str">
        <x:v>Completed/updated from WS RATES.pdf</x:v>
      </x:c>
      <x:c r="AG1804" s="147" t="str">
        <x:v>Exact WS RATES.pdf category</x:v>
      </x:c>
      <x:c r="AH1804" s="139" t="str">
        <x:v>WS-RATES:51:4</x:v>
      </x:c>
      <x:c r="AI1804" s="146"/>
      <x:c r="AJ1804" s="146"/>
      <x:c r="AK1804" s="146"/>
      <x:c r="AL1804" s="146"/>
      <x:c r="AM1804" s="146"/>
      <x:c r="AN1804" s="147" t="str"/>
    </x:row>
    <x:row r="1805">
      <x:c r="A1805" s="139" t="str">
        <x:v>RS-001804</x:v>
      </x:c>
      <x:c r="B1805" s="147" t="str">
        <x:v>FANCY GEOMETRI BX-39651</x:v>
      </x:c>
      <x:c r="C1805" s="139" t="str">
        <x:v>FANCY GEOMETRY</x:v>
      </x:c>
      <x:c r="D1805" s="139" t="str">
        <x:v>Both</x:v>
      </x:c>
      <x:c r="E1805" s="147" t="str">
        <x:v>From initial classified workbook</x:v>
      </x:c>
      <x:c r="F1805" s="139" t="str">
        <x:v>Piece</x:v>
      </x:c>
      <x:c r="G1805" s="139"/>
      <x:c r="H1805" s="139" t="str">
        <x:v>Not stated</x:v>
      </x:c>
      <x:c r="I1805" s="139" t="str">
        <x:v>PKR</x:v>
      </x:c>
      <x:c r="J1805" s="140" t="n">
        <x:v>260</x:v>
      </x:c>
      <x:c r="K1805" s="140" t="n">
        <x:v>220</x:v>
      </x:c>
      <x:c r="L1805" s="140" t="n">
        <x:v>260</x:v>
      </x:c>
      <x:c r="M1805" s="140" t="n">
        <x:v>220</x:v>
      </x:c>
      <x:c r="N1805" s="141" t="n">
        <x:f>L1805-M1805</x:f>
        <x:v>40</x:v>
      </x:c>
      <x:c r="O1805" s="142" t="n">
        <x:f>IF(L1805&gt;0,N1805/L1805,"")</x:f>
        <x:v>0.15384615384615385</x:v>
      </x:c>
      <x:c r="P1805" s="142" t="n">
        <x:f>IF(M1805&gt;0,N1805/M1805,"")</x:f>
        <x:v>0.18181818181818182</x:v>
      </x:c>
      <x:c r="Q1805" s="141" t="n">
        <x:f>ROUND(L1805*(1+'Assumptions'!$B$7)/'Assumptions'!$B$9,0)*'Assumptions'!$B$9</x:f>
        <x:v>285</x:v>
      </x:c>
      <x:c r="R1805" s="141" t="n">
        <x:f>Q1805-M1805</x:f>
        <x:v>65</x:v>
      </x:c>
      <x:c r="S1805" s="143" t="n">
        <x:f>'Assumptions'!$B$8</x:f>
        <x:v>12</x:v>
      </x:c>
      <x:c r="T1805" s="141" t="n">
        <x:f>N1805*S1805</x:f>
        <x:v>480</x:v>
      </x:c>
      <x:c r="U1805" s="139" t="str">
        <x:v>Source Valid</x:v>
      </x:c>
      <x:c r="V1805" s="139" t="str">
        <x:v>High</x:v>
      </x:c>
      <x:c r="W1805" s="147" t="str">
        <x:v>Source wholesale and buying prices retained</x:v>
      </x:c>
      <x:c r="X1805" s="139" t="str">
        <x:v>Ready</x:v>
      </x:c>
      <x:c r="Y1805" s="144" t="b">
        <x:v>1</x:v>
      </x:c>
      <x:c r="Z1805" s="139" t="str">
        <x:v>WS RATES.pdf</x:v>
      </x:c>
      <x:c r="AA1805" s="139" t="n">
        <x:v>51</x:v>
      </x:c>
      <x:c r="AB1805" s="139" t="n">
        <x:v>5</x:v>
      </x:c>
      <x:c r="AC1805" s="139" t="str">
        <x:v>FANCY GEOMETRI BX-39651</x:v>
      </x:c>
      <x:c r="AD1805" s="145" t="n">
        <x:v>260</x:v>
      </x:c>
      <x:c r="AE1805" s="147" t="str">
        <x:v>Merged across PDFs — Exact/source-linked match</x:v>
      </x:c>
      <x:c r="AF1805" s="147" t="str">
        <x:v>Exact WS RATES.pdf name</x:v>
      </x:c>
      <x:c r="AG1805" s="147" t="str">
        <x:v>Exact WS RATES.pdf category</x:v>
      </x:c>
      <x:c r="AH1805" s="139" t="str">
        <x:v>WS-RATES:51:5</x:v>
      </x:c>
      <x:c r="AI1805" s="146"/>
      <x:c r="AJ1805" s="146"/>
      <x:c r="AK1805" s="146"/>
      <x:c r="AL1805" s="146"/>
      <x:c r="AM1805" s="146"/>
      <x:c r="AN1805" s="147" t="str"/>
    </x:row>
    <x:row r="1806">
      <x:c r="A1806" s="139" t="str">
        <x:v>RS-001805</x:v>
      </x:c>
      <x:c r="B1806" s="147" t="str">
        <x:v>GATTA REGISTER 68 NO 4 (S)</x:v>
      </x:c>
      <x:c r="C1806" s="139" t="str">
        <x:v>GATTA REGISTER</x:v>
      </x:c>
      <x:c r="D1806" s="139" t="str">
        <x:v>Both</x:v>
      </x:c>
      <x:c r="E1806" s="147" t="str">
        <x:v>From initial classified workbook</x:v>
      </x:c>
      <x:c r="F1806" s="139" t="str">
        <x:v>Piece</x:v>
      </x:c>
      <x:c r="G1806" s="139"/>
      <x:c r="H1806" s="139" t="str">
        <x:v>Not stated</x:v>
      </x:c>
      <x:c r="I1806" s="139" t="str">
        <x:v>PKR</x:v>
      </x:c>
      <x:c r="J1806" s="140" t="n">
        <x:v>220</x:v>
      </x:c>
      <x:c r="K1806" s="140" t="n">
        <x:v>185</x:v>
      </x:c>
      <x:c r="L1806" s="140" t="n">
        <x:v>220</x:v>
      </x:c>
      <x:c r="M1806" s="140" t="n">
        <x:v>185</x:v>
      </x:c>
      <x:c r="N1806" s="141" t="n">
        <x:f>L1806-M1806</x:f>
        <x:v>35</x:v>
      </x:c>
      <x:c r="O1806" s="142" t="n">
        <x:f>IF(L1806&gt;0,N1806/L1806,"")</x:f>
        <x:v>0.1590909090909091</x:v>
      </x:c>
      <x:c r="P1806" s="142" t="n">
        <x:f>IF(M1806&gt;0,N1806/M1806,"")</x:f>
        <x:v>0.1891891891891892</x:v>
      </x:c>
      <x:c r="Q1806" s="141" t="n">
        <x:f>ROUND(L1806*(1+'Assumptions'!$B$7)/'Assumptions'!$B$9,0)*'Assumptions'!$B$9</x:f>
        <x:v>240</x:v>
      </x:c>
      <x:c r="R1806" s="141" t="n">
        <x:f>Q1806-M1806</x:f>
        <x:v>55</x:v>
      </x:c>
      <x:c r="S1806" s="143" t="n">
        <x:f>'Assumptions'!$B$8</x:f>
        <x:v>12</x:v>
      </x:c>
      <x:c r="T1806" s="141" t="n">
        <x:f>N1806*S1806</x:f>
        <x:v>420</x:v>
      </x:c>
      <x:c r="U1806" s="139" t="str">
        <x:v>Source Valid</x:v>
      </x:c>
      <x:c r="V1806" s="139" t="str">
        <x:v>High</x:v>
      </x:c>
      <x:c r="W1806" s="147" t="str">
        <x:v>Source wholesale and buying prices retained</x:v>
      </x:c>
      <x:c r="X1806" s="139" t="str">
        <x:v>Ready</x:v>
      </x:c>
      <x:c r="Y1806" s="144" t="b">
        <x:v>1</x:v>
      </x:c>
      <x:c r="Z1806" s="139" t="str">
        <x:v>WS RATES.pdf</x:v>
      </x:c>
      <x:c r="AA1806" s="139" t="n">
        <x:v>51</x:v>
      </x:c>
      <x:c r="AB1806" s="139" t="n">
        <x:v>6</x:v>
      </x:c>
      <x:c r="AC1806" s="139" t="str">
        <x:v>GATTA REGISTER 68 NO 4 (S</x:v>
      </x:c>
      <x:c r="AD1806" s="145" t="n">
        <x:v>220</x:v>
      </x:c>
      <x:c r="AE1806" s="147" t="str">
        <x:v>Merged across PDFs — Exact/source-linked match</x:v>
      </x:c>
      <x:c r="AF1806" s="147" t="str">
        <x:v>Completed/updated from WS RATES.pdf</x:v>
      </x:c>
      <x:c r="AG1806" s="147" t="str">
        <x:v>Exact WS RATES.pdf category</x:v>
      </x:c>
      <x:c r="AH1806" s="139" t="str">
        <x:v>WS-RATES:51:6</x:v>
      </x:c>
      <x:c r="AI1806" s="146"/>
      <x:c r="AJ1806" s="146"/>
      <x:c r="AK1806" s="146"/>
      <x:c r="AL1806" s="146"/>
      <x:c r="AM1806" s="146"/>
      <x:c r="AN1806" s="147" t="str"/>
    </x:row>
    <x:row r="1807">
      <x:c r="A1807" s="139" t="str">
        <x:v>RS-001806</x:v>
      </x:c>
      <x:c r="B1807" s="147" t="str">
        <x:v>GIFT BAG S4</x:v>
      </x:c>
      <x:c r="C1807" s="139" t="str">
        <x:v>BAGS</x:v>
      </x:c>
      <x:c r="D1807" s="139" t="str">
        <x:v>Both</x:v>
      </x:c>
      <x:c r="E1807" s="147" t="str">
        <x:v>From initial classified workbook</x:v>
      </x:c>
      <x:c r="F1807" s="139" t="str">
        <x:v>Piece</x:v>
      </x:c>
      <x:c r="G1807" s="139"/>
      <x:c r="H1807" s="139" t="str">
        <x:v>Not stated</x:v>
      </x:c>
      <x:c r="I1807" s="139" t="str">
        <x:v>PKR</x:v>
      </x:c>
      <x:c r="J1807" s="140" t="n">
        <x:v>400</x:v>
      </x:c>
      <x:c r="K1807" s="140" t="n">
        <x:v>365</x:v>
      </x:c>
      <x:c r="L1807" s="140" t="n">
        <x:v>400</x:v>
      </x:c>
      <x:c r="M1807" s="140" t="n">
        <x:v>365</x:v>
      </x:c>
      <x:c r="N1807" s="141" t="n">
        <x:f>L1807-M1807</x:f>
        <x:v>35</x:v>
      </x:c>
      <x:c r="O1807" s="142" t="n">
        <x:f>IF(L1807&gt;0,N1807/L1807,"")</x:f>
        <x:v>0.0875</x:v>
      </x:c>
      <x:c r="P1807" s="142" t="n">
        <x:f>IF(M1807&gt;0,N1807/M1807,"")</x:f>
        <x:v>0.0958904109589041</x:v>
      </x:c>
      <x:c r="Q1807" s="141" t="n">
        <x:f>ROUND(L1807*(1+'Assumptions'!$B$7)/'Assumptions'!$B$9,0)*'Assumptions'!$B$9</x:f>
        <x:v>440</x:v>
      </x:c>
      <x:c r="R1807" s="141" t="n">
        <x:f>Q1807-M1807</x:f>
        <x:v>75</x:v>
      </x:c>
      <x:c r="S1807" s="143" t="n">
        <x:f>'Assumptions'!$B$8</x:f>
        <x:v>12</x:v>
      </x:c>
      <x:c r="T1807" s="141" t="n">
        <x:f>N1807*S1807</x:f>
        <x:v>420</x:v>
      </x:c>
      <x:c r="U1807" s="139" t="str">
        <x:v>Source Valid</x:v>
      </x:c>
      <x:c r="V1807" s="139" t="str">
        <x:v>High</x:v>
      </x:c>
      <x:c r="W1807" s="147" t="str">
        <x:v>Source wholesale and buying prices retained</x:v>
      </x:c>
      <x:c r="X1807" s="139" t="str">
        <x:v>Ready</x:v>
      </x:c>
      <x:c r="Y1807" s="144" t="b">
        <x:v>1</x:v>
      </x:c>
      <x:c r="Z1807" s="139" t="str">
        <x:v>WS RATES.pdf</x:v>
      </x:c>
      <x:c r="AA1807" s="139" t="n">
        <x:v>51</x:v>
      </x:c>
      <x:c r="AB1807" s="139" t="n">
        <x:v>7</x:v>
      </x:c>
      <x:c r="AC1807" s="139" t="str">
        <x:v>GIFT BAG S4</x:v>
      </x:c>
      <x:c r="AD1807" s="145" t="n">
        <x:v>400</x:v>
      </x:c>
      <x:c r="AE1807" s="147" t="str">
        <x:v>Merged across PDFs — Exact/source-linked match</x:v>
      </x:c>
      <x:c r="AF1807" s="147" t="str">
        <x:v>Exact WS RATES.pdf name</x:v>
      </x:c>
      <x:c r="AG1807" s="147" t="str">
        <x:v>Exact WS RATES.pdf category</x:v>
      </x:c>
      <x:c r="AH1807" s="139" t="str">
        <x:v>WS-RATES:51:7</x:v>
      </x:c>
      <x:c r="AI1807" s="146"/>
      <x:c r="AJ1807" s="146"/>
      <x:c r="AK1807" s="146"/>
      <x:c r="AL1807" s="146"/>
      <x:c r="AM1807" s="146"/>
      <x:c r="AN1807" s="147" t="str"/>
    </x:row>
    <x:row r="1808">
      <x:c r="A1808" s="139" t="str">
        <x:v>RS-001807</x:v>
      </x:c>
      <x:c r="B1808" s="147" t="str">
        <x:v>GIFT BAG S3</x:v>
      </x:c>
      <x:c r="C1808" s="139" t="str">
        <x:v>BAGS</x:v>
      </x:c>
      <x:c r="D1808" s="139" t="str">
        <x:v>Both</x:v>
      </x:c>
      <x:c r="E1808" s="147" t="str">
        <x:v>From initial classified workbook</x:v>
      </x:c>
      <x:c r="F1808" s="139" t="str">
        <x:v>Piece</x:v>
      </x:c>
      <x:c r="G1808" s="139"/>
      <x:c r="H1808" s="139" t="str">
        <x:v>Not stated</x:v>
      </x:c>
      <x:c r="I1808" s="139" t="str">
        <x:v>PKR</x:v>
      </x:c>
      <x:c r="J1808" s="140" t="n">
        <x:v>490</x:v>
      </x:c>
      <x:c r="K1808" s="140" t="n">
        <x:v>450</x:v>
      </x:c>
      <x:c r="L1808" s="140" t="n">
        <x:v>490</x:v>
      </x:c>
      <x:c r="M1808" s="140" t="n">
        <x:v>450</x:v>
      </x:c>
      <x:c r="N1808" s="141" t="n">
        <x:f>L1808-M1808</x:f>
        <x:v>40</x:v>
      </x:c>
      <x:c r="O1808" s="142" t="n">
        <x:f>IF(L1808&gt;0,N1808/L1808,"")</x:f>
        <x:v>0.08163265306122448</x:v>
      </x:c>
      <x:c r="P1808" s="142" t="n">
        <x:f>IF(M1808&gt;0,N1808/M1808,"")</x:f>
        <x:v>0.08888888888888889</x:v>
      </x:c>
      <x:c r="Q1808" s="141" t="n">
        <x:f>ROUND(L1808*(1+'Assumptions'!$B$7)/'Assumptions'!$B$9,0)*'Assumptions'!$B$9</x:f>
        <x:v>540</x:v>
      </x:c>
      <x:c r="R1808" s="141" t="n">
        <x:f>Q1808-M1808</x:f>
        <x:v>90</x:v>
      </x:c>
      <x:c r="S1808" s="143" t="n">
        <x:f>'Assumptions'!$B$8</x:f>
        <x:v>12</x:v>
      </x:c>
      <x:c r="T1808" s="141" t="n">
        <x:f>N1808*S1808</x:f>
        <x:v>480</x:v>
      </x:c>
      <x:c r="U1808" s="139" t="str">
        <x:v>Source Valid</x:v>
      </x:c>
      <x:c r="V1808" s="139" t="str">
        <x:v>High</x:v>
      </x:c>
      <x:c r="W1808" s="147" t="str">
        <x:v>Source wholesale and buying prices retained</x:v>
      </x:c>
      <x:c r="X1808" s="139" t="str">
        <x:v>Ready</x:v>
      </x:c>
      <x:c r="Y1808" s="144" t="b">
        <x:v>1</x:v>
      </x:c>
      <x:c r="Z1808" s="139" t="str">
        <x:v>WS RATES.pdf</x:v>
      </x:c>
      <x:c r="AA1808" s="139" t="n">
        <x:v>51</x:v>
      </x:c>
      <x:c r="AB1808" s="139" t="n">
        <x:v>8</x:v>
      </x:c>
      <x:c r="AC1808" s="139" t="str">
        <x:v>GIFT BAG S3</x:v>
      </x:c>
      <x:c r="AD1808" s="145" t="n">
        <x:v>490</x:v>
      </x:c>
      <x:c r="AE1808" s="147" t="str">
        <x:v>Merged across PDFs — Exact/source-linked match</x:v>
      </x:c>
      <x:c r="AF1808" s="147" t="str">
        <x:v>Exact WS RATES.pdf name</x:v>
      </x:c>
      <x:c r="AG1808" s="147" t="str">
        <x:v>Exact WS RATES.pdf category</x:v>
      </x:c>
      <x:c r="AH1808" s="139" t="str">
        <x:v>WS-RATES:51:8</x:v>
      </x:c>
      <x:c r="AI1808" s="146"/>
      <x:c r="AJ1808" s="146"/>
      <x:c r="AK1808" s="146"/>
      <x:c r="AL1808" s="146"/>
      <x:c r="AM1808" s="146"/>
      <x:c r="AN1808" s="147" t="str"/>
    </x:row>
    <x:row r="1809">
      <x:c r="A1809" s="139" t="str">
        <x:v>RS-001808</x:v>
      </x:c>
      <x:c r="B1809" s="147" t="str">
        <x:v>GATTA REGISTER 68 NO 2 (S)</x:v>
      </x:c>
      <x:c r="C1809" s="139" t="str">
        <x:v>GATTA REGISTER</x:v>
      </x:c>
      <x:c r="D1809" s="139" t="str">
        <x:v>Both</x:v>
      </x:c>
      <x:c r="E1809" s="147" t="str">
        <x:v>From initial classified workbook</x:v>
      </x:c>
      <x:c r="F1809" s="139" t="str">
        <x:v>Piece</x:v>
      </x:c>
      <x:c r="G1809" s="139"/>
      <x:c r="H1809" s="139" t="str">
        <x:v>Not stated</x:v>
      </x:c>
      <x:c r="I1809" s="139" t="str">
        <x:v>PKR</x:v>
      </x:c>
      <x:c r="J1809" s="140" t="n">
        <x:v>160</x:v>
      </x:c>
      <x:c r="K1809" s="140" t="n">
        <x:v>135</x:v>
      </x:c>
      <x:c r="L1809" s="140" t="n">
        <x:v>160</x:v>
      </x:c>
      <x:c r="M1809" s="140" t="n">
        <x:v>135</x:v>
      </x:c>
      <x:c r="N1809" s="141" t="n">
        <x:f>L1809-M1809</x:f>
        <x:v>25</x:v>
      </x:c>
      <x:c r="O1809" s="142" t="n">
        <x:f>IF(L1809&gt;0,N1809/L1809,"")</x:f>
        <x:v>0.15625</x:v>
      </x:c>
      <x:c r="P1809" s="142" t="n">
        <x:f>IF(M1809&gt;0,N1809/M1809,"")</x:f>
        <x:v>0.18518518518518517</x:v>
      </x:c>
      <x:c r="Q1809" s="141" t="n">
        <x:f>ROUND(L1809*(1+'Assumptions'!$B$7)/'Assumptions'!$B$9,0)*'Assumptions'!$B$9</x:f>
        <x:v>175</x:v>
      </x:c>
      <x:c r="R1809" s="141" t="n">
        <x:f>Q1809-M1809</x:f>
        <x:v>40</x:v>
      </x:c>
      <x:c r="S1809" s="143" t="n">
        <x:f>'Assumptions'!$B$8</x:f>
        <x:v>12</x:v>
      </x:c>
      <x:c r="T1809" s="141" t="n">
        <x:f>N1809*S1809</x:f>
        <x:v>300</x:v>
      </x:c>
      <x:c r="U1809" s="139" t="str">
        <x:v>Source Valid</x:v>
      </x:c>
      <x:c r="V1809" s="139" t="str">
        <x:v>High</x:v>
      </x:c>
      <x:c r="W1809" s="147" t="str">
        <x:v>Source wholesale and buying prices retained</x:v>
      </x:c>
      <x:c r="X1809" s="139" t="str">
        <x:v>Ready</x:v>
      </x:c>
      <x:c r="Y1809" s="144" t="b">
        <x:v>1</x:v>
      </x:c>
      <x:c r="Z1809" s="139" t="str">
        <x:v>WS RATES.pdf</x:v>
      </x:c>
      <x:c r="AA1809" s="139" t="n">
        <x:v>51</x:v>
      </x:c>
      <x:c r="AB1809" s="139" t="n">
        <x:v>9</x:v>
      </x:c>
      <x:c r="AC1809" s="139" t="str">
        <x:v>GATTA REGISTER 68 NO 2 (S</x:v>
      </x:c>
      <x:c r="AD1809" s="145" t="n">
        <x:v>160</x:v>
      </x:c>
      <x:c r="AE1809" s="147" t="str">
        <x:v>Merged across PDFs — Exact/source-linked match</x:v>
      </x:c>
      <x:c r="AF1809" s="147" t="str">
        <x:v>Completed/updated from WS RATES.pdf</x:v>
      </x:c>
      <x:c r="AG1809" s="147" t="str">
        <x:v>Exact WS RATES.pdf category</x:v>
      </x:c>
      <x:c r="AH1809" s="139" t="str">
        <x:v>WS-RATES:51:9</x:v>
      </x:c>
      <x:c r="AI1809" s="146"/>
      <x:c r="AJ1809" s="146"/>
      <x:c r="AK1809" s="146"/>
      <x:c r="AL1809" s="146"/>
      <x:c r="AM1809" s="146"/>
      <x:c r="AN1809" s="147" t="str"/>
    </x:row>
    <x:row r="1810">
      <x:c r="A1810" s="139" t="str">
        <x:v>RS-001809</x:v>
      </x:c>
      <x:c r="B1810" s="147" t="str">
        <x:v>GIFT BAG S2</x:v>
      </x:c>
      <x:c r="C1810" s="139" t="str">
        <x:v>BAGS</x:v>
      </x:c>
      <x:c r="D1810" s="139" t="str">
        <x:v>Both</x:v>
      </x:c>
      <x:c r="E1810" s="147" t="str">
        <x:v>From initial classified workbook</x:v>
      </x:c>
      <x:c r="F1810" s="139" t="str">
        <x:v>Piece</x:v>
      </x:c>
      <x:c r="G1810" s="139"/>
      <x:c r="H1810" s="139" t="str">
        <x:v>Not stated</x:v>
      </x:c>
      <x:c r="I1810" s="139" t="str">
        <x:v>PKR</x:v>
      </x:c>
      <x:c r="J1810" s="140" t="n">
        <x:v>550</x:v>
      </x:c>
      <x:c r="K1810" s="140" t="n">
        <x:v>500</x:v>
      </x:c>
      <x:c r="L1810" s="140" t="n">
        <x:v>550</x:v>
      </x:c>
      <x:c r="M1810" s="140" t="n">
        <x:v>500</x:v>
      </x:c>
      <x:c r="N1810" s="141" t="n">
        <x:f>L1810-M1810</x:f>
        <x:v>50</x:v>
      </x:c>
      <x:c r="O1810" s="142" t="n">
        <x:f>IF(L1810&gt;0,N1810/L1810,"")</x:f>
        <x:v>0.09090909090909091</x:v>
      </x:c>
      <x:c r="P1810" s="142" t="n">
        <x:f>IF(M1810&gt;0,N1810/M1810,"")</x:f>
        <x:v>0.1</x:v>
      </x:c>
      <x:c r="Q1810" s="141" t="n">
        <x:f>ROUND(L1810*(1+'Assumptions'!$B$7)/'Assumptions'!$B$9,0)*'Assumptions'!$B$9</x:f>
        <x:v>605</x:v>
      </x:c>
      <x:c r="R1810" s="141" t="n">
        <x:f>Q1810-M1810</x:f>
        <x:v>105</x:v>
      </x:c>
      <x:c r="S1810" s="143" t="n">
        <x:f>'Assumptions'!$B$8</x:f>
        <x:v>12</x:v>
      </x:c>
      <x:c r="T1810" s="141" t="n">
        <x:f>N1810*S1810</x:f>
        <x:v>600</x:v>
      </x:c>
      <x:c r="U1810" s="139" t="str">
        <x:v>Source Valid</x:v>
      </x:c>
      <x:c r="V1810" s="139" t="str">
        <x:v>High</x:v>
      </x:c>
      <x:c r="W1810" s="147" t="str">
        <x:v>Source wholesale and buying prices retained</x:v>
      </x:c>
      <x:c r="X1810" s="139" t="str">
        <x:v>Ready</x:v>
      </x:c>
      <x:c r="Y1810" s="144" t="b">
        <x:v>1</x:v>
      </x:c>
      <x:c r="Z1810" s="139" t="str">
        <x:v>WS RATES.pdf</x:v>
      </x:c>
      <x:c r="AA1810" s="139" t="n">
        <x:v>51</x:v>
      </x:c>
      <x:c r="AB1810" s="139" t="n">
        <x:v>10</x:v>
      </x:c>
      <x:c r="AC1810" s="139" t="str">
        <x:v>GIFT BAG S2</x:v>
      </x:c>
      <x:c r="AD1810" s="145" t="n">
        <x:v>550</x:v>
      </x:c>
      <x:c r="AE1810" s="147" t="str">
        <x:v>Merged across PDFs — Exact/source-linked match</x:v>
      </x:c>
      <x:c r="AF1810" s="147" t="str">
        <x:v>Exact WS RATES.pdf name</x:v>
      </x:c>
      <x:c r="AG1810" s="147" t="str">
        <x:v>Exact WS RATES.pdf category</x:v>
      </x:c>
      <x:c r="AH1810" s="139" t="str">
        <x:v>WS-RATES:51:10</x:v>
      </x:c>
      <x:c r="AI1810" s="146"/>
      <x:c r="AJ1810" s="146"/>
      <x:c r="AK1810" s="146"/>
      <x:c r="AL1810" s="146"/>
      <x:c r="AM1810" s="146"/>
      <x:c r="AN1810" s="147" t="str"/>
    </x:row>
    <x:row r="1811">
      <x:c r="A1811" s="139" t="str">
        <x:v>RS-001810</x:v>
      </x:c>
      <x:c r="B1811" s="147" t="str">
        <x:v>GIFT BAG S1</x:v>
      </x:c>
      <x:c r="C1811" s="139" t="str">
        <x:v>BAGS</x:v>
      </x:c>
      <x:c r="D1811" s="139" t="str">
        <x:v>Both</x:v>
      </x:c>
      <x:c r="E1811" s="147" t="str">
        <x:v>From initial classified workbook</x:v>
      </x:c>
      <x:c r="F1811" s="139" t="str">
        <x:v>Piece</x:v>
      </x:c>
      <x:c r="G1811" s="139"/>
      <x:c r="H1811" s="139" t="str">
        <x:v>Not stated</x:v>
      </x:c>
      <x:c r="I1811" s="139" t="str">
        <x:v>PKR</x:v>
      </x:c>
      <x:c r="J1811" s="140" t="n">
        <x:v>600</x:v>
      </x:c>
      <x:c r="K1811" s="140" t="n">
        <x:v>550</x:v>
      </x:c>
      <x:c r="L1811" s="140" t="n">
        <x:v>600</x:v>
      </x:c>
      <x:c r="M1811" s="140" t="n">
        <x:v>550</x:v>
      </x:c>
      <x:c r="N1811" s="141" t="n">
        <x:f>L1811-M1811</x:f>
        <x:v>50</x:v>
      </x:c>
      <x:c r="O1811" s="142" t="n">
        <x:f>IF(L1811&gt;0,N1811/L1811,"")</x:f>
        <x:v>0.08333333333333333</x:v>
      </x:c>
      <x:c r="P1811" s="142" t="n">
        <x:f>IF(M1811&gt;0,N1811/M1811,"")</x:f>
        <x:v>0.09090909090909091</x:v>
      </x:c>
      <x:c r="Q1811" s="141" t="n">
        <x:f>ROUND(L1811*(1+'Assumptions'!$B$7)/'Assumptions'!$B$9,0)*'Assumptions'!$B$9</x:f>
        <x:v>660</x:v>
      </x:c>
      <x:c r="R1811" s="141" t="n">
        <x:f>Q1811-M1811</x:f>
        <x:v>110</x:v>
      </x:c>
      <x:c r="S1811" s="143" t="n">
        <x:f>'Assumptions'!$B$8</x:f>
        <x:v>12</x:v>
      </x:c>
      <x:c r="T1811" s="141" t="n">
        <x:f>N1811*S1811</x:f>
        <x:v>600</x:v>
      </x:c>
      <x:c r="U1811" s="139" t="str">
        <x:v>Source Valid</x:v>
      </x:c>
      <x:c r="V1811" s="139" t="str">
        <x:v>High</x:v>
      </x:c>
      <x:c r="W1811" s="147" t="str">
        <x:v>Source wholesale and buying prices retained</x:v>
      </x:c>
      <x:c r="X1811" s="139" t="str">
        <x:v>Ready</x:v>
      </x:c>
      <x:c r="Y1811" s="144" t="b">
        <x:v>1</x:v>
      </x:c>
      <x:c r="Z1811" s="139" t="str">
        <x:v>WS RATES.pdf</x:v>
      </x:c>
      <x:c r="AA1811" s="139" t="n">
        <x:v>51</x:v>
      </x:c>
      <x:c r="AB1811" s="139" t="n">
        <x:v>11</x:v>
      </x:c>
      <x:c r="AC1811" s="139" t="str">
        <x:v>GIFT BAG S1</x:v>
      </x:c>
      <x:c r="AD1811" s="145" t="n">
        <x:v>600</x:v>
      </x:c>
      <x:c r="AE1811" s="147" t="str">
        <x:v>Merged across PDFs — Exact/source-linked match</x:v>
      </x:c>
      <x:c r="AF1811" s="147" t="str">
        <x:v>Exact WS RATES.pdf name</x:v>
      </x:c>
      <x:c r="AG1811" s="147" t="str">
        <x:v>Exact WS RATES.pdf category</x:v>
      </x:c>
      <x:c r="AH1811" s="139" t="str">
        <x:v>WS-RATES:51:11</x:v>
      </x:c>
      <x:c r="AI1811" s="146"/>
      <x:c r="AJ1811" s="146"/>
      <x:c r="AK1811" s="146"/>
      <x:c r="AL1811" s="146"/>
      <x:c r="AM1811" s="146"/>
      <x:c r="AN1811" s="147" t="str"/>
    </x:row>
    <x:row r="1812">
      <x:c r="A1812" s="139" t="str">
        <x:v>RS-001811</x:v>
      </x:c>
      <x:c r="B1812" s="147" t="str">
        <x:v>GATTA REGISTER 68 NO 3 (S)</x:v>
      </x:c>
      <x:c r="C1812" s="139" t="str">
        <x:v>GATTA REGISTER</x:v>
      </x:c>
      <x:c r="D1812" s="139" t="str">
        <x:v>Both</x:v>
      </x:c>
      <x:c r="E1812" s="147" t="str">
        <x:v>From initial classified workbook</x:v>
      </x:c>
      <x:c r="F1812" s="139" t="str">
        <x:v>Piece</x:v>
      </x:c>
      <x:c r="G1812" s="139"/>
      <x:c r="H1812" s="139" t="str">
        <x:v>Not stated</x:v>
      </x:c>
      <x:c r="I1812" s="139" t="str">
        <x:v>PKR</x:v>
      </x:c>
      <x:c r="J1812" s="140" t="n">
        <x:v>200</x:v>
      </x:c>
      <x:c r="K1812" s="140" t="n">
        <x:v>155</x:v>
      </x:c>
      <x:c r="L1812" s="140" t="n">
        <x:v>200</x:v>
      </x:c>
      <x:c r="M1812" s="140" t="n">
        <x:v>155</x:v>
      </x:c>
      <x:c r="N1812" s="141" t="n">
        <x:f>L1812-M1812</x:f>
        <x:v>45</x:v>
      </x:c>
      <x:c r="O1812" s="142" t="n">
        <x:f>IF(L1812&gt;0,N1812/L1812,"")</x:f>
        <x:v>0.225</x:v>
      </x:c>
      <x:c r="P1812" s="142" t="n">
        <x:f>IF(M1812&gt;0,N1812/M1812,"")</x:f>
        <x:v>0.2903225806451613</x:v>
      </x:c>
      <x:c r="Q1812" s="141" t="n">
        <x:f>ROUND(L1812*(1+'Assumptions'!$B$7)/'Assumptions'!$B$9,0)*'Assumptions'!$B$9</x:f>
        <x:v>220</x:v>
      </x:c>
      <x:c r="R1812" s="141" t="n">
        <x:f>Q1812-M1812</x:f>
        <x:v>65</x:v>
      </x:c>
      <x:c r="S1812" s="143" t="n">
        <x:f>'Assumptions'!$B$8</x:f>
        <x:v>12</x:v>
      </x:c>
      <x:c r="T1812" s="141" t="n">
        <x:f>N1812*S1812</x:f>
        <x:v>540</x:v>
      </x:c>
      <x:c r="U1812" s="139" t="str">
        <x:v>Source Valid</x:v>
      </x:c>
      <x:c r="V1812" s="139" t="str">
        <x:v>High</x:v>
      </x:c>
      <x:c r="W1812" s="147" t="str">
        <x:v>Source wholesale and buying prices retained</x:v>
      </x:c>
      <x:c r="X1812" s="139" t="str">
        <x:v>Ready</x:v>
      </x:c>
      <x:c r="Y1812" s="144" t="b">
        <x:v>1</x:v>
      </x:c>
      <x:c r="Z1812" s="139" t="str">
        <x:v>WS RATES.pdf</x:v>
      </x:c>
      <x:c r="AA1812" s="139" t="n">
        <x:v>51</x:v>
      </x:c>
      <x:c r="AB1812" s="139" t="n">
        <x:v>12</x:v>
      </x:c>
      <x:c r="AC1812" s="139" t="str">
        <x:v>GATTA REGISTER 68 NO 3 (S</x:v>
      </x:c>
      <x:c r="AD1812" s="145" t="n">
        <x:v>200</x:v>
      </x:c>
      <x:c r="AE1812" s="147" t="str">
        <x:v>Merged across PDFs — Exact/source-linked match</x:v>
      </x:c>
      <x:c r="AF1812" s="147" t="str">
        <x:v>Completed/updated from WS RATES.pdf</x:v>
      </x:c>
      <x:c r="AG1812" s="147" t="str">
        <x:v>Exact WS RATES.pdf category</x:v>
      </x:c>
      <x:c r="AH1812" s="139" t="str">
        <x:v>WS-RATES:51:12</x:v>
      </x:c>
      <x:c r="AI1812" s="146"/>
      <x:c r="AJ1812" s="146"/>
      <x:c r="AK1812" s="146"/>
      <x:c r="AL1812" s="146"/>
      <x:c r="AM1812" s="146"/>
      <x:c r="AN1812" s="147" t="str"/>
    </x:row>
    <x:row r="1813">
      <x:c r="A1813" s="139" t="str">
        <x:v>RS-001812</x:v>
      </x:c>
      <x:c r="B1813" s="147" t="str">
        <x:v>GIFT FLOWERS SMALL(JAR)</x:v>
      </x:c>
      <x:c r="C1813" s="139" t="str">
        <x:v>CHINA</x:v>
      </x:c>
      <x:c r="D1813" s="139" t="str">
        <x:v>Wholesale/Bulk</x:v>
      </x:c>
      <x:c r="E1813" s="147" t="str">
        <x:v>From initial classified workbook</x:v>
      </x:c>
      <x:c r="F1813" s="139" t="str">
        <x:v>Jar</x:v>
      </x:c>
      <x:c r="G1813" s="139"/>
      <x:c r="H1813" s="139" t="str">
        <x:v>Not stated</x:v>
      </x:c>
      <x:c r="I1813" s="139" t="str">
        <x:v>PKR</x:v>
      </x:c>
      <x:c r="J1813" s="140" t="n">
        <x:v>480</x:v>
      </x:c>
      <x:c r="K1813" s="140" t="n">
        <x:v>420</x:v>
      </x:c>
      <x:c r="L1813" s="140" t="n">
        <x:v>480</x:v>
      </x:c>
      <x:c r="M1813" s="140" t="n">
        <x:v>420</x:v>
      </x:c>
      <x:c r="N1813" s="141" t="n">
        <x:f>L1813-M1813</x:f>
        <x:v>60</x:v>
      </x:c>
      <x:c r="O1813" s="142" t="n">
        <x:f>IF(L1813&gt;0,N1813/L1813,"")</x:f>
        <x:v>0.125</x:v>
      </x:c>
      <x:c r="P1813" s="142" t="n">
        <x:f>IF(M1813&gt;0,N1813/M1813,"")</x:f>
        <x:v>0.14285714285714285</x:v>
      </x:c>
      <x:c r="Q1813" s="141" t="n">
        <x:f>ROUND(L1813*(1+'Assumptions'!$B$7)/'Assumptions'!$B$9,0)*'Assumptions'!$B$9</x:f>
        <x:v>530</x:v>
      </x:c>
      <x:c r="R1813" s="141" t="n">
        <x:f>Q1813-M1813</x:f>
        <x:v>110</x:v>
      </x:c>
      <x:c r="S1813" s="143" t="n">
        <x:f>'Assumptions'!$B$8</x:f>
        <x:v>12</x:v>
      </x:c>
      <x:c r="T1813" s="141" t="n">
        <x:f>N1813*S1813</x:f>
        <x:v>720</x:v>
      </x:c>
      <x:c r="U1813" s="139" t="str">
        <x:v>Source Valid</x:v>
      </x:c>
      <x:c r="V1813" s="139" t="str">
        <x:v>High</x:v>
      </x:c>
      <x:c r="W1813" s="147" t="str">
        <x:v>Source wholesale and buying prices retained</x:v>
      </x:c>
      <x:c r="X1813" s="139" t="str">
        <x:v>Ready</x:v>
      </x:c>
      <x:c r="Y1813" s="144" t="b">
        <x:v>1</x:v>
      </x:c>
      <x:c r="Z1813" s="139" t="str">
        <x:v>WS RATES.pdf</x:v>
      </x:c>
      <x:c r="AA1813" s="139" t="n">
        <x:v>51</x:v>
      </x:c>
      <x:c r="AB1813" s="139" t="n">
        <x:v>13</x:v>
      </x:c>
      <x:c r="AC1813" s="139" t="str">
        <x:v>GIFT FLOWERS SMALL(JAR)</x:v>
      </x:c>
      <x:c r="AD1813" s="145" t="n">
        <x:v>480</x:v>
      </x:c>
      <x:c r="AE1813" s="147" t="str">
        <x:v>Merged across PDFs — Exact/source-linked match</x:v>
      </x:c>
      <x:c r="AF1813" s="147" t="str">
        <x:v>Exact WS RATES.pdf name</x:v>
      </x:c>
      <x:c r="AG1813" s="147" t="str">
        <x:v>Exact WS RATES.pdf category</x:v>
      </x:c>
      <x:c r="AH1813" s="139" t="str">
        <x:v>WS-RATES:51:13</x:v>
      </x:c>
      <x:c r="AI1813" s="146"/>
      <x:c r="AJ1813" s="146"/>
      <x:c r="AK1813" s="146"/>
      <x:c r="AL1813" s="146"/>
      <x:c r="AM1813" s="146"/>
      <x:c r="AN1813" s="147" t="str"/>
    </x:row>
    <x:row r="1814">
      <x:c r="A1814" s="139" t="str">
        <x:v>RS-001813</x:v>
      </x:c>
      <x:c r="B1814" s="147" t="str">
        <x:v>CRYSTAL BAG LARGE</x:v>
      </x:c>
      <x:c r="C1814" s="139" t="str">
        <x:v>BAGS</x:v>
      </x:c>
      <x:c r="D1814" s="139" t="str">
        <x:v>Both</x:v>
      </x:c>
      <x:c r="E1814" s="147" t="str">
        <x:v>From initial classified workbook</x:v>
      </x:c>
      <x:c r="F1814" s="139" t="str">
        <x:v>Piece</x:v>
      </x:c>
      <x:c r="G1814" s="139"/>
      <x:c r="H1814" s="139" t="str">
        <x:v>Not stated</x:v>
      </x:c>
      <x:c r="I1814" s="139" t="str">
        <x:v>PKR</x:v>
      </x:c>
      <x:c r="J1814" s="140" t="n">
        <x:v>840</x:v>
      </x:c>
      <x:c r="K1814" s="140" t="n">
        <x:v>780</x:v>
      </x:c>
      <x:c r="L1814" s="140" t="n">
        <x:v>840</x:v>
      </x:c>
      <x:c r="M1814" s="140" t="n">
        <x:v>780</x:v>
      </x:c>
      <x:c r="N1814" s="141" t="n">
        <x:f>L1814-M1814</x:f>
        <x:v>60</x:v>
      </x:c>
      <x:c r="O1814" s="142" t="n">
        <x:f>IF(L1814&gt;0,N1814/L1814,"")</x:f>
        <x:v>0.07142857142857142</x:v>
      </x:c>
      <x:c r="P1814" s="142" t="n">
        <x:f>IF(M1814&gt;0,N1814/M1814,"")</x:f>
        <x:v>0.07692307692307693</x:v>
      </x:c>
      <x:c r="Q1814" s="141" t="n">
        <x:f>ROUND(L1814*(1+'Assumptions'!$B$7)/'Assumptions'!$B$9,0)*'Assumptions'!$B$9</x:f>
        <x:v>925</x:v>
      </x:c>
      <x:c r="R1814" s="141" t="n">
        <x:f>Q1814-M1814</x:f>
        <x:v>145</x:v>
      </x:c>
      <x:c r="S1814" s="143" t="n">
        <x:f>'Assumptions'!$B$8</x:f>
        <x:v>12</x:v>
      </x:c>
      <x:c r="T1814" s="141" t="n">
        <x:f>N1814*S1814</x:f>
        <x:v>720</x:v>
      </x:c>
      <x:c r="U1814" s="139" t="str">
        <x:v>Source Valid</x:v>
      </x:c>
      <x:c r="V1814" s="139" t="str">
        <x:v>High</x:v>
      </x:c>
      <x:c r="W1814" s="147" t="str">
        <x:v>Source wholesale and buying prices retained</x:v>
      </x:c>
      <x:c r="X1814" s="139" t="str">
        <x:v>Ready</x:v>
      </x:c>
      <x:c r="Y1814" s="144" t="b">
        <x:v>1</x:v>
      </x:c>
      <x:c r="Z1814" s="139" t="str">
        <x:v>WS RATES.pdf</x:v>
      </x:c>
      <x:c r="AA1814" s="139" t="n">
        <x:v>51</x:v>
      </x:c>
      <x:c r="AB1814" s="139" t="n">
        <x:v>14</x:v>
      </x:c>
      <x:c r="AC1814" s="139" t="str">
        <x:v>CRYSTAL BAG LARGE</x:v>
      </x:c>
      <x:c r="AD1814" s="145" t="n">
        <x:v>840</x:v>
      </x:c>
      <x:c r="AE1814" s="147" t="str">
        <x:v>Merged across PDFs — Exact/source-linked match</x:v>
      </x:c>
      <x:c r="AF1814" s="147" t="str">
        <x:v>Exact WS RATES.pdf name</x:v>
      </x:c>
      <x:c r="AG1814" s="147" t="str">
        <x:v>Exact WS RATES.pdf category</x:v>
      </x:c>
      <x:c r="AH1814" s="139" t="str">
        <x:v>WS-RATES:51:14</x:v>
      </x:c>
      <x:c r="AI1814" s="146"/>
      <x:c r="AJ1814" s="146"/>
      <x:c r="AK1814" s="146"/>
      <x:c r="AL1814" s="146"/>
      <x:c r="AM1814" s="146"/>
      <x:c r="AN1814" s="147" t="str"/>
    </x:row>
    <x:row r="1815">
      <x:c r="A1815" s="139" t="str">
        <x:v>RS-001814</x:v>
      </x:c>
      <x:c r="B1815" s="147" t="str">
        <x:v>GIFT RIBBON ROLE</x:v>
      </x:c>
      <x:c r="C1815" s="139" t="str">
        <x:v>CHINA</x:v>
      </x:c>
      <x:c r="D1815" s="139" t="str">
        <x:v>Both</x:v>
      </x:c>
      <x:c r="E1815" s="147" t="str">
        <x:v>From initial classified workbook</x:v>
      </x:c>
      <x:c r="F1815" s="139" t="str">
        <x:v>Piece</x:v>
      </x:c>
      <x:c r="G1815" s="139"/>
      <x:c r="H1815" s="139" t="str">
        <x:v>Not stated</x:v>
      </x:c>
      <x:c r="I1815" s="139" t="str">
        <x:v>PKR</x:v>
      </x:c>
      <x:c r="J1815" s="140" t="n">
        <x:v>600</x:v>
      </x:c>
      <x:c r="K1815" s="140" t="n">
        <x:v>520</x:v>
      </x:c>
      <x:c r="L1815" s="140" t="n">
        <x:v>600</x:v>
      </x:c>
      <x:c r="M1815" s="140" t="n">
        <x:v>520</x:v>
      </x:c>
      <x:c r="N1815" s="141" t="n">
        <x:f>L1815-M1815</x:f>
        <x:v>80</x:v>
      </x:c>
      <x:c r="O1815" s="142" t="n">
        <x:f>IF(L1815&gt;0,N1815/L1815,"")</x:f>
        <x:v>0.13333333333333333</x:v>
      </x:c>
      <x:c r="P1815" s="142" t="n">
        <x:f>IF(M1815&gt;0,N1815/M1815,"")</x:f>
        <x:v>0.15384615384615385</x:v>
      </x:c>
      <x:c r="Q1815" s="141" t="n">
        <x:f>ROUND(L1815*(1+'Assumptions'!$B$7)/'Assumptions'!$B$9,0)*'Assumptions'!$B$9</x:f>
        <x:v>660</x:v>
      </x:c>
      <x:c r="R1815" s="141" t="n">
        <x:f>Q1815-M1815</x:f>
        <x:v>140</x:v>
      </x:c>
      <x:c r="S1815" s="143" t="n">
        <x:f>'Assumptions'!$B$8</x:f>
        <x:v>12</x:v>
      </x:c>
      <x:c r="T1815" s="141" t="n">
        <x:f>N1815*S1815</x:f>
        <x:v>960</x:v>
      </x:c>
      <x:c r="U1815" s="139" t="str">
        <x:v>Source Valid</x:v>
      </x:c>
      <x:c r="V1815" s="139" t="str">
        <x:v>High</x:v>
      </x:c>
      <x:c r="W1815" s="147" t="str">
        <x:v>Source wholesale and buying prices retained</x:v>
      </x:c>
      <x:c r="X1815" s="139" t="str">
        <x:v>Ready</x:v>
      </x:c>
      <x:c r="Y1815" s="144" t="b">
        <x:v>1</x:v>
      </x:c>
      <x:c r="Z1815" s="139" t="str">
        <x:v>WS RATES.pdf</x:v>
      </x:c>
      <x:c r="AA1815" s="139" t="n">
        <x:v>51</x:v>
      </x:c>
      <x:c r="AB1815" s="139" t="n">
        <x:v>15</x:v>
      </x:c>
      <x:c r="AC1815" s="139" t="str">
        <x:v>GIFT RIBBON ROLE</x:v>
      </x:c>
      <x:c r="AD1815" s="145" t="n">
        <x:v>600</x:v>
      </x:c>
      <x:c r="AE1815" s="147" t="str">
        <x:v>Merged across PDFs — Exact/source-linked match</x:v>
      </x:c>
      <x:c r="AF1815" s="147" t="str">
        <x:v>Exact WS RATES.pdf name</x:v>
      </x:c>
      <x:c r="AG1815" s="147" t="str">
        <x:v>Exact WS RATES.pdf category</x:v>
      </x:c>
      <x:c r="AH1815" s="139" t="str">
        <x:v>WS-RATES:51:15</x:v>
      </x:c>
      <x:c r="AI1815" s="146"/>
      <x:c r="AJ1815" s="146"/>
      <x:c r="AK1815" s="146"/>
      <x:c r="AL1815" s="146"/>
      <x:c r="AM1815" s="146"/>
      <x:c r="AN1815" s="147" t="str"/>
    </x:row>
    <x:row r="1816">
      <x:c r="A1816" s="139" t="str">
        <x:v>RS-001815</x:v>
      </x:c>
      <x:c r="B1816" s="147" t="str">
        <x:v>CRYSTAL BAG M3</x:v>
      </x:c>
      <x:c r="C1816" s="139" t="str">
        <x:v>BAGS</x:v>
      </x:c>
      <x:c r="D1816" s="139" t="str">
        <x:v>Both</x:v>
      </x:c>
      <x:c r="E1816" s="147" t="str">
        <x:v>From initial classified workbook</x:v>
      </x:c>
      <x:c r="F1816" s="139" t="str">
        <x:v>Piece</x:v>
      </x:c>
      <x:c r="G1816" s="139"/>
      <x:c r="H1816" s="139" t="str">
        <x:v>Not stated</x:v>
      </x:c>
      <x:c r="I1816" s="139" t="str">
        <x:v>PKR</x:v>
      </x:c>
      <x:c r="J1816" s="140" t="n">
        <x:v>580</x:v>
      </x:c>
      <x:c r="K1816" s="140" t="n">
        <x:v>570</x:v>
      </x:c>
      <x:c r="L1816" s="140" t="n">
        <x:v>580</x:v>
      </x:c>
      <x:c r="M1816" s="140" t="n">
        <x:v>570</x:v>
      </x:c>
      <x:c r="N1816" s="141" t="n">
        <x:f>L1816-M1816</x:f>
        <x:v>10</x:v>
      </x:c>
      <x:c r="O1816" s="142" t="n">
        <x:f>IF(L1816&gt;0,N1816/L1816,"")</x:f>
        <x:v>0.017241379310344827</x:v>
      </x:c>
      <x:c r="P1816" s="142" t="n">
        <x:f>IF(M1816&gt;0,N1816/M1816,"")</x:f>
        <x:v>0.017543859649122806</x:v>
      </x:c>
      <x:c r="Q1816" s="141" t="n">
        <x:f>ROUND(L1816*(1+'Assumptions'!$B$7)/'Assumptions'!$B$9,0)*'Assumptions'!$B$9</x:f>
        <x:v>640</x:v>
      </x:c>
      <x:c r="R1816" s="141" t="n">
        <x:f>Q1816-M1816</x:f>
        <x:v>70</x:v>
      </x:c>
      <x:c r="S1816" s="143" t="n">
        <x:f>'Assumptions'!$B$8</x:f>
        <x:v>12</x:v>
      </x:c>
      <x:c r="T1816" s="141" t="n">
        <x:f>N1816*S1816</x:f>
        <x:v>120</x:v>
      </x:c>
      <x:c r="U1816" s="139" t="str">
        <x:v>Source Valid</x:v>
      </x:c>
      <x:c r="V1816" s="139" t="str">
        <x:v>High</x:v>
      </x:c>
      <x:c r="W1816" s="147" t="str">
        <x:v>Source wholesale and buying prices retained</x:v>
      </x:c>
      <x:c r="X1816" s="139" t="str">
        <x:v>Ready</x:v>
      </x:c>
      <x:c r="Y1816" s="144" t="b">
        <x:v>1</x:v>
      </x:c>
      <x:c r="Z1816" s="139" t="str">
        <x:v>WS RATES.pdf</x:v>
      </x:c>
      <x:c r="AA1816" s="139" t="n">
        <x:v>51</x:v>
      </x:c>
      <x:c r="AB1816" s="139" t="n">
        <x:v>16</x:v>
      </x:c>
      <x:c r="AC1816" s="139" t="str">
        <x:v>CRYSTAL BAG M3</x:v>
      </x:c>
      <x:c r="AD1816" s="145" t="n">
        <x:v>580</x:v>
      </x:c>
      <x:c r="AE1816" s="147" t="str">
        <x:v>Merged across PDFs — Exact/source-linked match</x:v>
      </x:c>
      <x:c r="AF1816" s="147" t="str">
        <x:v>Exact WS RATES.pdf name</x:v>
      </x:c>
      <x:c r="AG1816" s="147" t="str">
        <x:v>Exact WS RATES.pdf category</x:v>
      </x:c>
      <x:c r="AH1816" s="139" t="str">
        <x:v>WS-RATES:51:16</x:v>
      </x:c>
      <x:c r="AI1816" s="146"/>
      <x:c r="AJ1816" s="146"/>
      <x:c r="AK1816" s="146"/>
      <x:c r="AL1816" s="146"/>
      <x:c r="AM1816" s="146"/>
      <x:c r="AN1816" s="147" t="str"/>
    </x:row>
    <x:row r="1817">
      <x:c r="A1817" s="139" t="str">
        <x:v>RS-001816</x:v>
      </x:c>
      <x:c r="B1817" s="147" t="str">
        <x:v>GATTA REGISTER 68 NO 7</x:v>
      </x:c>
      <x:c r="C1817" s="139" t="str">
        <x:v>GATTA REGISTER</x:v>
      </x:c>
      <x:c r="D1817" s="139" t="str">
        <x:v>Both</x:v>
      </x:c>
      <x:c r="E1817" s="147" t="str">
        <x:v>From initial classified workbook</x:v>
      </x:c>
      <x:c r="F1817" s="139" t="str">
        <x:v>Piece</x:v>
      </x:c>
      <x:c r="G1817" s="139"/>
      <x:c r="H1817" s="139" t="str">
        <x:v>Not stated</x:v>
      </x:c>
      <x:c r="I1817" s="139" t="str">
        <x:v>PKR</x:v>
      </x:c>
      <x:c r="J1817" s="140" t="n">
        <x:v>540</x:v>
      </x:c>
      <x:c r="K1817" s="140" t="n">
        <x:v>500</x:v>
      </x:c>
      <x:c r="L1817" s="140" t="n">
        <x:v>540</x:v>
      </x:c>
      <x:c r="M1817" s="140" t="n">
        <x:v>500</x:v>
      </x:c>
      <x:c r="N1817" s="141" t="n">
        <x:f>L1817-M1817</x:f>
        <x:v>40</x:v>
      </x:c>
      <x:c r="O1817" s="142" t="n">
        <x:f>IF(L1817&gt;0,N1817/L1817,"")</x:f>
        <x:v>0.07407407407407407</x:v>
      </x:c>
      <x:c r="P1817" s="142" t="n">
        <x:f>IF(M1817&gt;0,N1817/M1817,"")</x:f>
        <x:v>0.08</x:v>
      </x:c>
      <x:c r="Q1817" s="141" t="n">
        <x:f>ROUND(L1817*(1+'Assumptions'!$B$7)/'Assumptions'!$B$9,0)*'Assumptions'!$B$9</x:f>
        <x:v>595</x:v>
      </x:c>
      <x:c r="R1817" s="141" t="n">
        <x:f>Q1817-M1817</x:f>
        <x:v>95</x:v>
      </x:c>
      <x:c r="S1817" s="143" t="n">
        <x:f>'Assumptions'!$B$8</x:f>
        <x:v>12</x:v>
      </x:c>
      <x:c r="T1817" s="141" t="n">
        <x:f>N1817*S1817</x:f>
        <x:v>480</x:v>
      </x:c>
      <x:c r="U1817" s="139" t="str">
        <x:v>Source Valid</x:v>
      </x:c>
      <x:c r="V1817" s="139" t="str">
        <x:v>High</x:v>
      </x:c>
      <x:c r="W1817" s="147" t="str">
        <x:v>Source wholesale and buying prices retained</x:v>
      </x:c>
      <x:c r="X1817" s="139" t="str">
        <x:v>Ready</x:v>
      </x:c>
      <x:c r="Y1817" s="144" t="b">
        <x:v>1</x:v>
      </x:c>
      <x:c r="Z1817" s="139" t="str">
        <x:v>WS RATES.pdf</x:v>
      </x:c>
      <x:c r="AA1817" s="139" t="n">
        <x:v>51</x:v>
      </x:c>
      <x:c r="AB1817" s="139" t="n">
        <x:v>17</x:v>
      </x:c>
      <x:c r="AC1817" s="139" t="str">
        <x:v>GATTA REGISTER 68 NO 7</x:v>
      </x:c>
      <x:c r="AD1817" s="145" t="n">
        <x:v>540</x:v>
      </x:c>
      <x:c r="AE1817" s="147" t="str">
        <x:v>Merged across PDFs — Exact/source-linked match</x:v>
      </x:c>
      <x:c r="AF1817" s="147" t="str">
        <x:v>Exact WS RATES.pdf name</x:v>
      </x:c>
      <x:c r="AG1817" s="147" t="str">
        <x:v>Exact WS RATES.pdf category</x:v>
      </x:c>
      <x:c r="AH1817" s="139" t="str">
        <x:v>WS-RATES:51:17</x:v>
      </x:c>
      <x:c r="AI1817" s="146"/>
      <x:c r="AJ1817" s="146"/>
      <x:c r="AK1817" s="146"/>
      <x:c r="AL1817" s="146"/>
      <x:c r="AM1817" s="146"/>
      <x:c r="AN1817" s="147" t="str"/>
    </x:row>
    <x:row r="1818">
      <x:c r="A1818" s="139" t="str">
        <x:v>RS-001817</x:v>
      </x:c>
      <x:c r="B1818" s="147" t="str">
        <x:v>GATTA REGISTER 68 NO 6</x:v>
      </x:c>
      <x:c r="C1818" s="139" t="str">
        <x:v>GATTA REGISTER</x:v>
      </x:c>
      <x:c r="D1818" s="139" t="str">
        <x:v>Both</x:v>
      </x:c>
      <x:c r="E1818" s="147" t="str">
        <x:v>From initial classified workbook</x:v>
      </x:c>
      <x:c r="F1818" s="139" t="str">
        <x:v>Piece</x:v>
      </x:c>
      <x:c r="G1818" s="139"/>
      <x:c r="H1818" s="139" t="str">
        <x:v>Not stated</x:v>
      </x:c>
      <x:c r="I1818" s="139" t="str">
        <x:v>PKR</x:v>
      </x:c>
      <x:c r="J1818" s="140" t="n">
        <x:v>460</x:v>
      </x:c>
      <x:c r="K1818" s="140" t="n">
        <x:v>430</x:v>
      </x:c>
      <x:c r="L1818" s="140" t="n">
        <x:v>460</x:v>
      </x:c>
      <x:c r="M1818" s="140" t="n">
        <x:v>430</x:v>
      </x:c>
      <x:c r="N1818" s="141" t="n">
        <x:f>L1818-M1818</x:f>
        <x:v>30</x:v>
      </x:c>
      <x:c r="O1818" s="142" t="n">
        <x:f>IF(L1818&gt;0,N1818/L1818,"")</x:f>
        <x:v>0.06521739130434782</x:v>
      </x:c>
      <x:c r="P1818" s="142" t="n">
        <x:f>IF(M1818&gt;0,N1818/M1818,"")</x:f>
        <x:v>0.06976744186046512</x:v>
      </x:c>
      <x:c r="Q1818" s="141" t="n">
        <x:f>ROUND(L1818*(1+'Assumptions'!$B$7)/'Assumptions'!$B$9,0)*'Assumptions'!$B$9</x:f>
        <x:v>505</x:v>
      </x:c>
      <x:c r="R1818" s="141" t="n">
        <x:f>Q1818-M1818</x:f>
        <x:v>75</x:v>
      </x:c>
      <x:c r="S1818" s="143" t="n">
        <x:f>'Assumptions'!$B$8</x:f>
        <x:v>12</x:v>
      </x:c>
      <x:c r="T1818" s="141" t="n">
        <x:f>N1818*S1818</x:f>
        <x:v>360</x:v>
      </x:c>
      <x:c r="U1818" s="139" t="str">
        <x:v>Source Valid</x:v>
      </x:c>
      <x:c r="V1818" s="139" t="str">
        <x:v>High</x:v>
      </x:c>
      <x:c r="W1818" s="147" t="str">
        <x:v>Source wholesale and buying prices retained</x:v>
      </x:c>
      <x:c r="X1818" s="139" t="str">
        <x:v>Ready</x:v>
      </x:c>
      <x:c r="Y1818" s="144" t="b">
        <x:v>1</x:v>
      </x:c>
      <x:c r="Z1818" s="139" t="str">
        <x:v>WS RATES.pdf</x:v>
      </x:c>
      <x:c r="AA1818" s="139" t="n">
        <x:v>51</x:v>
      </x:c>
      <x:c r="AB1818" s="139" t="n">
        <x:v>18</x:v>
      </x:c>
      <x:c r="AC1818" s="139" t="str">
        <x:v>GATTA REGISTER 68 NO 6</x:v>
      </x:c>
      <x:c r="AD1818" s="145" t="n">
        <x:v>460</x:v>
      </x:c>
      <x:c r="AE1818" s="147" t="str">
        <x:v>Merged across PDFs — Exact/source-linked match</x:v>
      </x:c>
      <x:c r="AF1818" s="147" t="str">
        <x:v>Exact WS RATES.pdf name</x:v>
      </x:c>
      <x:c r="AG1818" s="147" t="str">
        <x:v>Exact WS RATES.pdf category</x:v>
      </x:c>
      <x:c r="AH1818" s="139" t="str">
        <x:v>WS-RATES:51:18</x:v>
      </x:c>
      <x:c r="AI1818" s="146"/>
      <x:c r="AJ1818" s="146"/>
      <x:c r="AK1818" s="146"/>
      <x:c r="AL1818" s="146"/>
      <x:c r="AM1818" s="146"/>
      <x:c r="AN1818" s="147" t="str"/>
    </x:row>
    <x:row r="1819">
      <x:c r="A1819" s="139" t="str">
        <x:v>RS-001818</x:v>
      </x:c>
      <x:c r="B1819" s="147" t="str">
        <x:v>CLUTCH PENCIL</x:v>
      </x:c>
      <x:c r="C1819" s="139" t="str">
        <x:v>FANCY PENCIL</x:v>
      </x:c>
      <x:c r="D1819" s="139" t="str">
        <x:v>Both</x:v>
      </x:c>
      <x:c r="E1819" s="147" t="str">
        <x:v>From initial classified workbook</x:v>
      </x:c>
      <x:c r="F1819" s="139" t="str">
        <x:v>Piece</x:v>
      </x:c>
      <x:c r="G1819" s="139"/>
      <x:c r="H1819" s="139" t="str">
        <x:v>Not stated</x:v>
      </x:c>
      <x:c r="I1819" s="139" t="str">
        <x:v>PKR</x:v>
      </x:c>
      <x:c r="J1819" s="140" t="n">
        <x:v>55</x:v>
      </x:c>
      <x:c r="K1819" s="140" t="n">
        <x:v>50</x:v>
      </x:c>
      <x:c r="L1819" s="140" t="n">
        <x:v>55</x:v>
      </x:c>
      <x:c r="M1819" s="140" t="n">
        <x:v>50</x:v>
      </x:c>
      <x:c r="N1819" s="141" t="n">
        <x:f>L1819-M1819</x:f>
        <x:v>5</x:v>
      </x:c>
      <x:c r="O1819" s="142" t="n">
        <x:f>IF(L1819&gt;0,N1819/L1819,"")</x:f>
        <x:v>0.09090909090909091</x:v>
      </x:c>
      <x:c r="P1819" s="142" t="n">
        <x:f>IF(M1819&gt;0,N1819/M1819,"")</x:f>
        <x:v>0.1</x:v>
      </x:c>
      <x:c r="Q1819" s="141" t="n">
        <x:f>ROUND(L1819*(1+'Assumptions'!$B$7)/'Assumptions'!$B$9,0)*'Assumptions'!$B$9</x:f>
        <x:v>60</x:v>
      </x:c>
      <x:c r="R1819" s="141" t="n">
        <x:f>Q1819-M1819</x:f>
        <x:v>10</x:v>
      </x:c>
      <x:c r="S1819" s="143" t="n">
        <x:f>'Assumptions'!$B$8</x:f>
        <x:v>12</x:v>
      </x:c>
      <x:c r="T1819" s="141" t="n">
        <x:f>N1819*S1819</x:f>
        <x:v>60</x:v>
      </x:c>
      <x:c r="U1819" s="139" t="str">
        <x:v>Source Valid</x:v>
      </x:c>
      <x:c r="V1819" s="139" t="str">
        <x:v>High</x:v>
      </x:c>
      <x:c r="W1819" s="147" t="str">
        <x:v>Source wholesale and buying prices retained</x:v>
      </x:c>
      <x:c r="X1819" s="139" t="str">
        <x:v>Ready</x:v>
      </x:c>
      <x:c r="Y1819" s="144" t="b">
        <x:v>1</x:v>
      </x:c>
      <x:c r="Z1819" s="139" t="str">
        <x:v>WS RATES.pdf</x:v>
      </x:c>
      <x:c r="AA1819" s="139" t="n">
        <x:v>51</x:v>
      </x:c>
      <x:c r="AB1819" s="139" t="n">
        <x:v>19</x:v>
      </x:c>
      <x:c r="AC1819" s="139" t="str">
        <x:v>CLUTCH PENCIL</x:v>
      </x:c>
      <x:c r="AD1819" s="145" t="n">
        <x:v>55</x:v>
      </x:c>
      <x:c r="AE1819" s="147" t="str">
        <x:v>Merged across PDFs — Exact/source-linked match</x:v>
      </x:c>
      <x:c r="AF1819" s="147" t="str">
        <x:v>Exact WS RATES.pdf name</x:v>
      </x:c>
      <x:c r="AG1819" s="147" t="str">
        <x:v>Exact WS RATES.pdf category</x:v>
      </x:c>
      <x:c r="AH1819" s="139" t="str">
        <x:v>WS-RATES:51:19</x:v>
      </x:c>
      <x:c r="AI1819" s="146"/>
      <x:c r="AJ1819" s="146"/>
      <x:c r="AK1819" s="146"/>
      <x:c r="AL1819" s="146"/>
      <x:c r="AM1819" s="146"/>
      <x:c r="AN1819" s="147" t="str"/>
    </x:row>
    <x:row r="1820">
      <x:c r="A1820" s="139" t="str">
        <x:v>RS-001819</x:v>
      </x:c>
      <x:c r="B1820" s="147" t="str">
        <x:v>GATTA REGISTER 68 NO 5</x:v>
      </x:c>
      <x:c r="C1820" s="139" t="str">
        <x:v>GATTA REGISTER</x:v>
      </x:c>
      <x:c r="D1820" s="139" t="str">
        <x:v>Both</x:v>
      </x:c>
      <x:c r="E1820" s="147" t="str">
        <x:v>From initial classified workbook</x:v>
      </x:c>
      <x:c r="F1820" s="139" t="str">
        <x:v>Piece</x:v>
      </x:c>
      <x:c r="G1820" s="139"/>
      <x:c r="H1820" s="139" t="str">
        <x:v>Not stated</x:v>
      </x:c>
      <x:c r="I1820" s="139" t="str">
        <x:v>PKR</x:v>
      </x:c>
      <x:c r="J1820" s="140" t="n">
        <x:v>420</x:v>
      </x:c>
      <x:c r="K1820" s="140" t="n">
        <x:v>395</x:v>
      </x:c>
      <x:c r="L1820" s="140" t="n">
        <x:v>420</x:v>
      </x:c>
      <x:c r="M1820" s="140" t="n">
        <x:v>395</x:v>
      </x:c>
      <x:c r="N1820" s="141" t="n">
        <x:f>L1820-M1820</x:f>
        <x:v>25</x:v>
      </x:c>
      <x:c r="O1820" s="142" t="n">
        <x:f>IF(L1820&gt;0,N1820/L1820,"")</x:f>
        <x:v>0.05952380952380952</x:v>
      </x:c>
      <x:c r="P1820" s="142" t="n">
        <x:f>IF(M1820&gt;0,N1820/M1820,"")</x:f>
        <x:v>0.06329113924050633</x:v>
      </x:c>
      <x:c r="Q1820" s="141" t="n">
        <x:f>ROUND(L1820*(1+'Assumptions'!$B$7)/'Assumptions'!$B$9,0)*'Assumptions'!$B$9</x:f>
        <x:v>460</x:v>
      </x:c>
      <x:c r="R1820" s="141" t="n">
        <x:f>Q1820-M1820</x:f>
        <x:v>65</x:v>
      </x:c>
      <x:c r="S1820" s="143" t="n">
        <x:f>'Assumptions'!$B$8</x:f>
        <x:v>12</x:v>
      </x:c>
      <x:c r="T1820" s="141" t="n">
        <x:f>N1820*S1820</x:f>
        <x:v>300</x:v>
      </x:c>
      <x:c r="U1820" s="139" t="str">
        <x:v>Source Valid</x:v>
      </x:c>
      <x:c r="V1820" s="139" t="str">
        <x:v>High</x:v>
      </x:c>
      <x:c r="W1820" s="147" t="str">
        <x:v>Source wholesale and buying prices retained</x:v>
      </x:c>
      <x:c r="X1820" s="139" t="str">
        <x:v>Ready</x:v>
      </x:c>
      <x:c r="Y1820" s="144" t="b">
        <x:v>1</x:v>
      </x:c>
      <x:c r="Z1820" s="139" t="str">
        <x:v>WS RATES.pdf</x:v>
      </x:c>
      <x:c r="AA1820" s="139" t="n">
        <x:v>51</x:v>
      </x:c>
      <x:c r="AB1820" s="139" t="n">
        <x:v>20</x:v>
      </x:c>
      <x:c r="AC1820" s="139" t="str">
        <x:v>GATTA REGISTER 68 NO 5</x:v>
      </x:c>
      <x:c r="AD1820" s="145" t="n">
        <x:v>420</x:v>
      </x:c>
      <x:c r="AE1820" s="147" t="str">
        <x:v>Merged across PDFs — Exact/source-linked match</x:v>
      </x:c>
      <x:c r="AF1820" s="147" t="str">
        <x:v>Exact WS RATES.pdf name</x:v>
      </x:c>
      <x:c r="AG1820" s="147" t="str">
        <x:v>Exact WS RATES.pdf category</x:v>
      </x:c>
      <x:c r="AH1820" s="139" t="str">
        <x:v>WS-RATES:51:20</x:v>
      </x:c>
      <x:c r="AI1820" s="146"/>
      <x:c r="AJ1820" s="146"/>
      <x:c r="AK1820" s="146"/>
      <x:c r="AL1820" s="146"/>
      <x:c r="AM1820" s="146"/>
      <x:c r="AN1820" s="147" t="str"/>
    </x:row>
    <x:row r="1821">
      <x:c r="A1821" s="139" t="str">
        <x:v>RS-001820</x:v>
      </x:c>
      <x:c r="B1821" s="147" t="str">
        <x:v>CRYSTAL BAG M4</x:v>
      </x:c>
      <x:c r="C1821" s="139" t="str">
        <x:v>BAGS</x:v>
      </x:c>
      <x:c r="D1821" s="139" t="str">
        <x:v>Both</x:v>
      </x:c>
      <x:c r="E1821" s="147" t="str">
        <x:v>From initial classified workbook</x:v>
      </x:c>
      <x:c r="F1821" s="139" t="str">
        <x:v>Piece</x:v>
      </x:c>
      <x:c r="G1821" s="139"/>
      <x:c r="H1821" s="139" t="str">
        <x:v>Not stated</x:v>
      </x:c>
      <x:c r="I1821" s="139" t="str">
        <x:v>PKR</x:v>
      </x:c>
      <x:c r="J1821" s="140" t="n">
        <x:v>680</x:v>
      </x:c>
      <x:c r="K1821" s="140" t="n">
        <x:v>650</x:v>
      </x:c>
      <x:c r="L1821" s="140" t="n">
        <x:v>680</x:v>
      </x:c>
      <x:c r="M1821" s="140" t="n">
        <x:v>650</x:v>
      </x:c>
      <x:c r="N1821" s="141" t="n">
        <x:f>L1821-M1821</x:f>
        <x:v>30</x:v>
      </x:c>
      <x:c r="O1821" s="142" t="n">
        <x:f>IF(L1821&gt;0,N1821/L1821,"")</x:f>
        <x:v>0.04411764705882353</x:v>
      </x:c>
      <x:c r="P1821" s="142" t="n">
        <x:f>IF(M1821&gt;0,N1821/M1821,"")</x:f>
        <x:v>0.046153846153846156</x:v>
      </x:c>
      <x:c r="Q1821" s="141" t="n">
        <x:f>ROUND(L1821*(1+'Assumptions'!$B$7)/'Assumptions'!$B$9,0)*'Assumptions'!$B$9</x:f>
        <x:v>750</x:v>
      </x:c>
      <x:c r="R1821" s="141" t="n">
        <x:f>Q1821-M1821</x:f>
        <x:v>100</x:v>
      </x:c>
      <x:c r="S1821" s="143" t="n">
        <x:f>'Assumptions'!$B$8</x:f>
        <x:v>12</x:v>
      </x:c>
      <x:c r="T1821" s="141" t="n">
        <x:f>N1821*S1821</x:f>
        <x:v>360</x:v>
      </x:c>
      <x:c r="U1821" s="139" t="str">
        <x:v>Source Valid</x:v>
      </x:c>
      <x:c r="V1821" s="139" t="str">
        <x:v>High</x:v>
      </x:c>
      <x:c r="W1821" s="147" t="str">
        <x:v>Source wholesale and buying prices retained</x:v>
      </x:c>
      <x:c r="X1821" s="139" t="str">
        <x:v>Ready</x:v>
      </x:c>
      <x:c r="Y1821" s="144" t="b">
        <x:v>1</x:v>
      </x:c>
      <x:c r="Z1821" s="139" t="str">
        <x:v>WS RATES.pdf</x:v>
      </x:c>
      <x:c r="AA1821" s="139" t="n">
        <x:v>51</x:v>
      </x:c>
      <x:c r="AB1821" s="139" t="n">
        <x:v>21</x:v>
      </x:c>
      <x:c r="AC1821" s="139" t="str">
        <x:v>CRYSTAL BAG M4</x:v>
      </x:c>
      <x:c r="AD1821" s="145" t="n">
        <x:v>680</x:v>
      </x:c>
      <x:c r="AE1821" s="147" t="str">
        <x:v>Merged across PDFs — Exact/source-linked match</x:v>
      </x:c>
      <x:c r="AF1821" s="147" t="str">
        <x:v>Exact WS RATES.pdf name</x:v>
      </x:c>
      <x:c r="AG1821" s="147" t="str">
        <x:v>Exact WS RATES.pdf category</x:v>
      </x:c>
      <x:c r="AH1821" s="139" t="str">
        <x:v>WS-RATES:51:21</x:v>
      </x:c>
      <x:c r="AI1821" s="146"/>
      <x:c r="AJ1821" s="146"/>
      <x:c r="AK1821" s="146"/>
      <x:c r="AL1821" s="146"/>
      <x:c r="AM1821" s="146"/>
      <x:c r="AN1821" s="147" t="str"/>
    </x:row>
    <x:row r="1822">
      <x:c r="A1822" s="139" t="str">
        <x:v>RS-001821</x:v>
      </x:c>
      <x:c r="B1822" s="147" t="str">
        <x:v>GATTA REGISTER 68 NO 4</x:v>
      </x:c>
      <x:c r="C1822" s="139" t="str">
        <x:v>GATTA REGISTER</x:v>
      </x:c>
      <x:c r="D1822" s="139" t="str">
        <x:v>Both</x:v>
      </x:c>
      <x:c r="E1822" s="147" t="str">
        <x:v>From initial classified workbook</x:v>
      </x:c>
      <x:c r="F1822" s="139" t="str">
        <x:v>Piece</x:v>
      </x:c>
      <x:c r="G1822" s="139"/>
      <x:c r="H1822" s="139" t="str">
        <x:v>Not stated</x:v>
      </x:c>
      <x:c r="I1822" s="139" t="str">
        <x:v>PKR</x:v>
      </x:c>
      <x:c r="J1822" s="140" t="n">
        <x:v>380</x:v>
      </x:c>
      <x:c r="K1822" s="140" t="n">
        <x:v>352</x:v>
      </x:c>
      <x:c r="L1822" s="140" t="n">
        <x:v>380</x:v>
      </x:c>
      <x:c r="M1822" s="140" t="n">
        <x:v>352</x:v>
      </x:c>
      <x:c r="N1822" s="141" t="n">
        <x:f>L1822-M1822</x:f>
        <x:v>28</x:v>
      </x:c>
      <x:c r="O1822" s="142" t="n">
        <x:f>IF(L1822&gt;0,N1822/L1822,"")</x:f>
        <x:v>0.07368421052631578</x:v>
      </x:c>
      <x:c r="P1822" s="142" t="n">
        <x:f>IF(M1822&gt;0,N1822/M1822,"")</x:f>
        <x:v>0.07954545454545454</x:v>
      </x:c>
      <x:c r="Q1822" s="141" t="n">
        <x:f>ROUND(L1822*(1+'Assumptions'!$B$7)/'Assumptions'!$B$9,0)*'Assumptions'!$B$9</x:f>
        <x:v>420</x:v>
      </x:c>
      <x:c r="R1822" s="141" t="n">
        <x:f>Q1822-M1822</x:f>
        <x:v>68</x:v>
      </x:c>
      <x:c r="S1822" s="143" t="n">
        <x:f>'Assumptions'!$B$8</x:f>
        <x:v>12</x:v>
      </x:c>
      <x:c r="T1822" s="141" t="n">
        <x:f>N1822*S1822</x:f>
        <x:v>336</x:v>
      </x:c>
      <x:c r="U1822" s="139" t="str">
        <x:v>Source Valid</x:v>
      </x:c>
      <x:c r="V1822" s="139" t="str">
        <x:v>High</x:v>
      </x:c>
      <x:c r="W1822" s="147" t="str">
        <x:v>Source wholesale and buying prices retained</x:v>
      </x:c>
      <x:c r="X1822" s="139" t="str">
        <x:v>Ready</x:v>
      </x:c>
      <x:c r="Y1822" s="144" t="b">
        <x:v>1</x:v>
      </x:c>
      <x:c r="Z1822" s="139" t="str">
        <x:v>WS RATES.pdf</x:v>
      </x:c>
      <x:c r="AA1822" s="139" t="n">
        <x:v>51</x:v>
      </x:c>
      <x:c r="AB1822" s="139" t="n">
        <x:v>22</x:v>
      </x:c>
      <x:c r="AC1822" s="139" t="str">
        <x:v>GATTA REGISTER 68 NO 4</x:v>
      </x:c>
      <x:c r="AD1822" s="145" t="n">
        <x:v>380</x:v>
      </x:c>
      <x:c r="AE1822" s="147" t="str">
        <x:v>Merged across PDFs — Exact/source-linked match</x:v>
      </x:c>
      <x:c r="AF1822" s="147" t="str">
        <x:v>Exact WS RATES.pdf name</x:v>
      </x:c>
      <x:c r="AG1822" s="147" t="str">
        <x:v>Exact WS RATES.pdf category</x:v>
      </x:c>
      <x:c r="AH1822" s="139" t="str">
        <x:v>WS-RATES:51:22</x:v>
      </x:c>
      <x:c r="AI1822" s="146"/>
      <x:c r="AJ1822" s="146"/>
      <x:c r="AK1822" s="146"/>
      <x:c r="AL1822" s="146"/>
      <x:c r="AM1822" s="146"/>
      <x:c r="AN1822" s="147" t="str"/>
    </x:row>
    <x:row r="1823">
      <x:c r="A1823" s="139" t="str">
        <x:v>RS-001822</x:v>
      </x:c>
      <x:c r="B1823" s="147" t="str">
        <x:v>GATTA REISTER 68 NO 3</x:v>
      </x:c>
      <x:c r="C1823" s="139" t="str">
        <x:v>GATTA REGISTER</x:v>
      </x:c>
      <x:c r="D1823" s="139" t="str">
        <x:v>Both</x:v>
      </x:c>
      <x:c r="E1823" s="147" t="str">
        <x:v>From initial classified workbook</x:v>
      </x:c>
      <x:c r="F1823" s="139" t="str">
        <x:v>Piece</x:v>
      </x:c>
      <x:c r="G1823" s="139"/>
      <x:c r="H1823" s="139" t="str">
        <x:v>Not stated</x:v>
      </x:c>
      <x:c r="I1823" s="139" t="str">
        <x:v>PKR</x:v>
      </x:c>
      <x:c r="J1823" s="140" t="n">
        <x:v>350</x:v>
      </x:c>
      <x:c r="K1823" s="140" t="n">
        <x:v>322</x:v>
      </x:c>
      <x:c r="L1823" s="140" t="n">
        <x:v>350</x:v>
      </x:c>
      <x:c r="M1823" s="140" t="n">
        <x:v>322</x:v>
      </x:c>
      <x:c r="N1823" s="141" t="n">
        <x:f>L1823-M1823</x:f>
        <x:v>28</x:v>
      </x:c>
      <x:c r="O1823" s="142" t="n">
        <x:f>IF(L1823&gt;0,N1823/L1823,"")</x:f>
        <x:v>0.08</x:v>
      </x:c>
      <x:c r="P1823" s="142" t="n">
        <x:f>IF(M1823&gt;0,N1823/M1823,"")</x:f>
        <x:v>0.08695652173913043</x:v>
      </x:c>
      <x:c r="Q1823" s="141" t="n">
        <x:f>ROUND(L1823*(1+'Assumptions'!$B$7)/'Assumptions'!$B$9,0)*'Assumptions'!$B$9</x:f>
        <x:v>385</x:v>
      </x:c>
      <x:c r="R1823" s="141" t="n">
        <x:f>Q1823-M1823</x:f>
        <x:v>63</x:v>
      </x:c>
      <x:c r="S1823" s="143" t="n">
        <x:f>'Assumptions'!$B$8</x:f>
        <x:v>12</x:v>
      </x:c>
      <x:c r="T1823" s="141" t="n">
        <x:f>N1823*S1823</x:f>
        <x:v>336</x:v>
      </x:c>
      <x:c r="U1823" s="139" t="str">
        <x:v>Source Valid</x:v>
      </x:c>
      <x:c r="V1823" s="139" t="str">
        <x:v>High</x:v>
      </x:c>
      <x:c r="W1823" s="147" t="str">
        <x:v>Source wholesale and buying prices retained</x:v>
      </x:c>
      <x:c r="X1823" s="139" t="str">
        <x:v>Ready</x:v>
      </x:c>
      <x:c r="Y1823" s="144" t="b">
        <x:v>1</x:v>
      </x:c>
      <x:c r="Z1823" s="139" t="str">
        <x:v>WS RATES.pdf</x:v>
      </x:c>
      <x:c r="AA1823" s="139" t="n">
        <x:v>51</x:v>
      </x:c>
      <x:c r="AB1823" s="139" t="n">
        <x:v>23</x:v>
      </x:c>
      <x:c r="AC1823" s="139" t="str">
        <x:v>GATTA REISTER 68 NO 3</x:v>
      </x:c>
      <x:c r="AD1823" s="145" t="n">
        <x:v>350</x:v>
      </x:c>
      <x:c r="AE1823" s="147" t="str">
        <x:v>Merged across PDFs — Exact/source-linked match</x:v>
      </x:c>
      <x:c r="AF1823" s="147" t="str">
        <x:v>Exact WS RATES.pdf name</x:v>
      </x:c>
      <x:c r="AG1823" s="147" t="str">
        <x:v>Exact WS RATES.pdf category</x:v>
      </x:c>
      <x:c r="AH1823" s="139" t="str">
        <x:v>WS-RATES:51:23</x:v>
      </x:c>
      <x:c r="AI1823" s="146"/>
      <x:c r="AJ1823" s="146"/>
      <x:c r="AK1823" s="146"/>
      <x:c r="AL1823" s="146"/>
      <x:c r="AM1823" s="146"/>
      <x:c r="AN1823" s="147" t="str"/>
    </x:row>
    <x:row r="1824">
      <x:c r="A1824" s="139" t="str">
        <x:v>RS-001823</x:v>
      </x:c>
      <x:c r="B1824" s="147" t="str">
        <x:v>CRYSTAL BAG M2</x:v>
      </x:c>
      <x:c r="C1824" s="139" t="str">
        <x:v>BAGS</x:v>
      </x:c>
      <x:c r="D1824" s="139" t="str">
        <x:v>Both</x:v>
      </x:c>
      <x:c r="E1824" s="147" t="str">
        <x:v>From initial classified workbook</x:v>
      </x:c>
      <x:c r="F1824" s="139" t="str">
        <x:v>Piece</x:v>
      </x:c>
      <x:c r="G1824" s="139"/>
      <x:c r="H1824" s="139" t="str">
        <x:v>Not stated</x:v>
      </x:c>
      <x:c r="I1824" s="139" t="str">
        <x:v>PKR</x:v>
      </x:c>
      <x:c r="J1824" s="140" t="n">
        <x:v>470</x:v>
      </x:c>
      <x:c r="K1824" s="140" t="n">
        <x:v>425</x:v>
      </x:c>
      <x:c r="L1824" s="140" t="n">
        <x:v>470</x:v>
      </x:c>
      <x:c r="M1824" s="140" t="n">
        <x:v>425</x:v>
      </x:c>
      <x:c r="N1824" s="141" t="n">
        <x:f>L1824-M1824</x:f>
        <x:v>45</x:v>
      </x:c>
      <x:c r="O1824" s="142" t="n">
        <x:f>IF(L1824&gt;0,N1824/L1824,"")</x:f>
        <x:v>0.09574468085106383</x:v>
      </x:c>
      <x:c r="P1824" s="142" t="n">
        <x:f>IF(M1824&gt;0,N1824/M1824,"")</x:f>
        <x:v>0.10588235294117647</x:v>
      </x:c>
      <x:c r="Q1824" s="141" t="n">
        <x:f>ROUND(L1824*(1+'Assumptions'!$B$7)/'Assumptions'!$B$9,0)*'Assumptions'!$B$9</x:f>
        <x:v>515</x:v>
      </x:c>
      <x:c r="R1824" s="141" t="n">
        <x:f>Q1824-M1824</x:f>
        <x:v>90</x:v>
      </x:c>
      <x:c r="S1824" s="143" t="n">
        <x:f>'Assumptions'!$B$8</x:f>
        <x:v>12</x:v>
      </x:c>
      <x:c r="T1824" s="141" t="n">
        <x:f>N1824*S1824</x:f>
        <x:v>540</x:v>
      </x:c>
      <x:c r="U1824" s="139" t="str">
        <x:v>Source Valid</x:v>
      </x:c>
      <x:c r="V1824" s="139" t="str">
        <x:v>High</x:v>
      </x:c>
      <x:c r="W1824" s="147" t="str">
        <x:v>Source wholesale and buying prices retained</x:v>
      </x:c>
      <x:c r="X1824" s="139" t="str">
        <x:v>Ready</x:v>
      </x:c>
      <x:c r="Y1824" s="144" t="b">
        <x:v>1</x:v>
      </x:c>
      <x:c r="Z1824" s="139" t="str">
        <x:v>WS RATES.pdf</x:v>
      </x:c>
      <x:c r="AA1824" s="139" t="n">
        <x:v>51</x:v>
      </x:c>
      <x:c r="AB1824" s="139" t="n">
        <x:v>24</x:v>
      </x:c>
      <x:c r="AC1824" s="139" t="str">
        <x:v>CRYSTAL BAG M2</x:v>
      </x:c>
      <x:c r="AD1824" s="145" t="n">
        <x:v>470</x:v>
      </x:c>
      <x:c r="AE1824" s="147" t="str">
        <x:v>Merged across PDFs — Exact/source-linked match</x:v>
      </x:c>
      <x:c r="AF1824" s="147" t="str">
        <x:v>Exact WS RATES.pdf name</x:v>
      </x:c>
      <x:c r="AG1824" s="147" t="str">
        <x:v>Exact WS RATES.pdf category</x:v>
      </x:c>
      <x:c r="AH1824" s="139" t="str">
        <x:v>WS-RATES:51:24</x:v>
      </x:c>
      <x:c r="AI1824" s="146"/>
      <x:c r="AJ1824" s="146"/>
      <x:c r="AK1824" s="146"/>
      <x:c r="AL1824" s="146"/>
      <x:c r="AM1824" s="146"/>
      <x:c r="AN1824" s="147" t="str"/>
    </x:row>
    <x:row r="1825">
      <x:c r="A1825" s="139" t="str">
        <x:v>RS-001824</x:v>
      </x:c>
      <x:c r="B1825" s="147" t="str">
        <x:v>GATTA REGISTER 68 NO 2</x:v>
      </x:c>
      <x:c r="C1825" s="139" t="str">
        <x:v>GATTA REGISTER</x:v>
      </x:c>
      <x:c r="D1825" s="139" t="str">
        <x:v>Both</x:v>
      </x:c>
      <x:c r="E1825" s="147" t="str">
        <x:v>From initial classified workbook</x:v>
      </x:c>
      <x:c r="F1825" s="139" t="str">
        <x:v>Piece</x:v>
      </x:c>
      <x:c r="G1825" s="139"/>
      <x:c r="H1825" s="139" t="str">
        <x:v>Not stated</x:v>
      </x:c>
      <x:c r="I1825" s="139" t="str">
        <x:v>PKR</x:v>
      </x:c>
      <x:c r="J1825" s="140" t="n">
        <x:v>290</x:v>
      </x:c>
      <x:c r="K1825" s="140" t="n">
        <x:v>265</x:v>
      </x:c>
      <x:c r="L1825" s="140" t="n">
        <x:v>290</x:v>
      </x:c>
      <x:c r="M1825" s="140" t="n">
        <x:v>265</x:v>
      </x:c>
      <x:c r="N1825" s="141" t="n">
        <x:f>L1825-M1825</x:f>
        <x:v>25</x:v>
      </x:c>
      <x:c r="O1825" s="142" t="n">
        <x:f>IF(L1825&gt;0,N1825/L1825,"")</x:f>
        <x:v>0.08620689655172414</x:v>
      </x:c>
      <x:c r="P1825" s="142" t="n">
        <x:f>IF(M1825&gt;0,N1825/M1825,"")</x:f>
        <x:v>0.09433962264150944</x:v>
      </x:c>
      <x:c r="Q1825" s="141" t="n">
        <x:f>ROUND(L1825*(1+'Assumptions'!$B$7)/'Assumptions'!$B$9,0)*'Assumptions'!$B$9</x:f>
        <x:v>320</x:v>
      </x:c>
      <x:c r="R1825" s="141" t="n">
        <x:f>Q1825-M1825</x:f>
        <x:v>55</x:v>
      </x:c>
      <x:c r="S1825" s="143" t="n">
        <x:f>'Assumptions'!$B$8</x:f>
        <x:v>12</x:v>
      </x:c>
      <x:c r="T1825" s="141" t="n">
        <x:f>N1825*S1825</x:f>
        <x:v>300</x:v>
      </x:c>
      <x:c r="U1825" s="139" t="str">
        <x:v>Source Valid</x:v>
      </x:c>
      <x:c r="V1825" s="139" t="str">
        <x:v>High</x:v>
      </x:c>
      <x:c r="W1825" s="147" t="str">
        <x:v>Source wholesale and buying prices retained</x:v>
      </x:c>
      <x:c r="X1825" s="139" t="str">
        <x:v>Ready</x:v>
      </x:c>
      <x:c r="Y1825" s="144" t="b">
        <x:v>1</x:v>
      </x:c>
      <x:c r="Z1825" s="139" t="str">
        <x:v>WS RATES.pdf</x:v>
      </x:c>
      <x:c r="AA1825" s="139" t="n">
        <x:v>51</x:v>
      </x:c>
      <x:c r="AB1825" s="139" t="n">
        <x:v>25</x:v>
      </x:c>
      <x:c r="AC1825" s="139" t="str">
        <x:v>GATTA REGISTER 68 NO 2</x:v>
      </x:c>
      <x:c r="AD1825" s="145" t="n">
        <x:v>290</x:v>
      </x:c>
      <x:c r="AE1825" s="147" t="str">
        <x:v>Merged across PDFs — Exact/source-linked match</x:v>
      </x:c>
      <x:c r="AF1825" s="147" t="str">
        <x:v>Exact WS RATES.pdf name</x:v>
      </x:c>
      <x:c r="AG1825" s="147" t="str">
        <x:v>Exact WS RATES.pdf category</x:v>
      </x:c>
      <x:c r="AH1825" s="139" t="str">
        <x:v>WS-RATES:51:25</x:v>
      </x:c>
      <x:c r="AI1825" s="146"/>
      <x:c r="AJ1825" s="146"/>
      <x:c r="AK1825" s="146"/>
      <x:c r="AL1825" s="146"/>
      <x:c r="AM1825" s="146"/>
      <x:c r="AN1825" s="147" t="str"/>
    </x:row>
    <x:row r="1826">
      <x:c r="A1826" s="139" t="str">
        <x:v>RS-001825</x:v>
      </x:c>
      <x:c r="B1826" s="147" t="str">
        <x:v>CRYSTAL BAG M1</x:v>
      </x:c>
      <x:c r="C1826" s="139" t="str">
        <x:v>BAGS</x:v>
      </x:c>
      <x:c r="D1826" s="139" t="str">
        <x:v>Both</x:v>
      </x:c>
      <x:c r="E1826" s="147" t="str">
        <x:v>From initial classified workbook</x:v>
      </x:c>
      <x:c r="F1826" s="139" t="str">
        <x:v>Piece</x:v>
      </x:c>
      <x:c r="G1826" s="139"/>
      <x:c r="H1826" s="139" t="str">
        <x:v>Not stated</x:v>
      </x:c>
      <x:c r="I1826" s="139" t="str">
        <x:v>PKR</x:v>
      </x:c>
      <x:c r="J1826" s="140" t="n">
        <x:v>320</x:v>
      </x:c>
      <x:c r="K1826" s="140" t="n">
        <x:v>285</x:v>
      </x:c>
      <x:c r="L1826" s="140" t="n">
        <x:v>320</x:v>
      </x:c>
      <x:c r="M1826" s="140" t="n">
        <x:v>285</x:v>
      </x:c>
      <x:c r="N1826" s="141" t="n">
        <x:f>L1826-M1826</x:f>
        <x:v>35</x:v>
      </x:c>
      <x:c r="O1826" s="142" t="n">
        <x:f>IF(L1826&gt;0,N1826/L1826,"")</x:f>
        <x:v>0.109375</x:v>
      </x:c>
      <x:c r="P1826" s="142" t="n">
        <x:f>IF(M1826&gt;0,N1826/M1826,"")</x:f>
        <x:v>0.12280701754385964</x:v>
      </x:c>
      <x:c r="Q1826" s="141" t="n">
        <x:f>ROUND(L1826*(1+'Assumptions'!$B$7)/'Assumptions'!$B$9,0)*'Assumptions'!$B$9</x:f>
        <x:v>350</x:v>
      </x:c>
      <x:c r="R1826" s="141" t="n">
        <x:f>Q1826-M1826</x:f>
        <x:v>65</x:v>
      </x:c>
      <x:c r="S1826" s="143" t="n">
        <x:f>'Assumptions'!$B$8</x:f>
        <x:v>12</x:v>
      </x:c>
      <x:c r="T1826" s="141" t="n">
        <x:f>N1826*S1826</x:f>
        <x:v>420</x:v>
      </x:c>
      <x:c r="U1826" s="139" t="str">
        <x:v>Source Valid</x:v>
      </x:c>
      <x:c r="V1826" s="139" t="str">
        <x:v>High</x:v>
      </x:c>
      <x:c r="W1826" s="147" t="str">
        <x:v>Source wholesale and buying prices retained</x:v>
      </x:c>
      <x:c r="X1826" s="139" t="str">
        <x:v>Ready</x:v>
      </x:c>
      <x:c r="Y1826" s="144" t="b">
        <x:v>1</x:v>
      </x:c>
      <x:c r="Z1826" s="139" t="str">
        <x:v>WS RATES.pdf</x:v>
      </x:c>
      <x:c r="AA1826" s="139" t="n">
        <x:v>51</x:v>
      </x:c>
      <x:c r="AB1826" s="139" t="n">
        <x:v>26</x:v>
      </x:c>
      <x:c r="AC1826" s="139" t="str">
        <x:v>CRYSTAL BAG M1</x:v>
      </x:c>
      <x:c r="AD1826" s="145" t="n">
        <x:v>320</x:v>
      </x:c>
      <x:c r="AE1826" s="147" t="str">
        <x:v>Merged across PDFs — Exact/source-linked match</x:v>
      </x:c>
      <x:c r="AF1826" s="147" t="str">
        <x:v>Exact WS RATES.pdf name</x:v>
      </x:c>
      <x:c r="AG1826" s="147" t="str">
        <x:v>Exact WS RATES.pdf category</x:v>
      </x:c>
      <x:c r="AH1826" s="139" t="str">
        <x:v>WS-RATES:51:26</x:v>
      </x:c>
      <x:c r="AI1826" s="146"/>
      <x:c r="AJ1826" s="146"/>
      <x:c r="AK1826" s="146"/>
      <x:c r="AL1826" s="146"/>
      <x:c r="AM1826" s="146"/>
      <x:c r="AN1826" s="147" t="str"/>
    </x:row>
    <x:row r="1827">
      <x:c r="A1827" s="139" t="str">
        <x:v>RS-001826</x:v>
      </x:c>
      <x:c r="B1827" s="147" t="str">
        <x:v>MAGIC CUBE QYTOYS</x:v>
      </x:c>
      <x:c r="C1827" s="139" t="str">
        <x:v>CHINA</x:v>
      </x:c>
      <x:c r="D1827" s="139" t="str">
        <x:v>Both</x:v>
      </x:c>
      <x:c r="E1827" s="147" t="str">
        <x:v>From initial classified workbook</x:v>
      </x:c>
      <x:c r="F1827" s="139" t="str">
        <x:v>Piece</x:v>
      </x:c>
      <x:c r="G1827" s="139"/>
      <x:c r="H1827" s="139" t="str">
        <x:v>Not stated</x:v>
      </x:c>
      <x:c r="I1827" s="139" t="str">
        <x:v>PKR</x:v>
      </x:c>
      <x:c r="J1827" s="140" t="n">
        <x:v>200</x:v>
      </x:c>
      <x:c r="K1827" s="140" t="n">
        <x:v>167</x:v>
      </x:c>
      <x:c r="L1827" s="140" t="n">
        <x:v>200</x:v>
      </x:c>
      <x:c r="M1827" s="140" t="n">
        <x:v>167</x:v>
      </x:c>
      <x:c r="N1827" s="141" t="n">
        <x:f>L1827-M1827</x:f>
        <x:v>33</x:v>
      </x:c>
      <x:c r="O1827" s="142" t="n">
        <x:f>IF(L1827&gt;0,N1827/L1827,"")</x:f>
        <x:v>0.165</x:v>
      </x:c>
      <x:c r="P1827" s="142" t="n">
        <x:f>IF(M1827&gt;0,N1827/M1827,"")</x:f>
        <x:v>0.19760479041916168</x:v>
      </x:c>
      <x:c r="Q1827" s="141" t="n">
        <x:f>ROUND(L1827*(1+'Assumptions'!$B$7)/'Assumptions'!$B$9,0)*'Assumptions'!$B$9</x:f>
        <x:v>220</x:v>
      </x:c>
      <x:c r="R1827" s="141" t="n">
        <x:f>Q1827-M1827</x:f>
        <x:v>53</x:v>
      </x:c>
      <x:c r="S1827" s="143" t="n">
        <x:f>'Assumptions'!$B$8</x:f>
        <x:v>12</x:v>
      </x:c>
      <x:c r="T1827" s="141" t="n">
        <x:f>N1827*S1827</x:f>
        <x:v>396</x:v>
      </x:c>
      <x:c r="U1827" s="139" t="str">
        <x:v>Source Valid</x:v>
      </x:c>
      <x:c r="V1827" s="139" t="str">
        <x:v>High</x:v>
      </x:c>
      <x:c r="W1827" s="147" t="str">
        <x:v>Source wholesale and buying prices retained</x:v>
      </x:c>
      <x:c r="X1827" s="139" t="str">
        <x:v>Ready</x:v>
      </x:c>
      <x:c r="Y1827" s="144" t="b">
        <x:v>1</x:v>
      </x:c>
      <x:c r="Z1827" s="139" t="str">
        <x:v>WS RATES.pdf</x:v>
      </x:c>
      <x:c r="AA1827" s="139" t="n">
        <x:v>51</x:v>
      </x:c>
      <x:c r="AB1827" s="139" t="n">
        <x:v>27</x:v>
      </x:c>
      <x:c r="AC1827" s="139" t="str">
        <x:v>MAGIC CUBE QYTOYS</x:v>
      </x:c>
      <x:c r="AD1827" s="145" t="n">
        <x:v>200</x:v>
      </x:c>
      <x:c r="AE1827" s="147" t="str">
        <x:v>Merged across PDFs — Exact/source-linked match</x:v>
      </x:c>
      <x:c r="AF1827" s="147" t="str">
        <x:v>Exact WS RATES.pdf name</x:v>
      </x:c>
      <x:c r="AG1827" s="147" t="str">
        <x:v>Exact WS RATES.pdf category</x:v>
      </x:c>
      <x:c r="AH1827" s="139" t="str">
        <x:v>WS-RATES:51:27</x:v>
      </x:c>
      <x:c r="AI1827" s="146"/>
      <x:c r="AJ1827" s="146"/>
      <x:c r="AK1827" s="146"/>
      <x:c r="AL1827" s="146"/>
      <x:c r="AM1827" s="146"/>
      <x:c r="AN1827" s="147" t="str"/>
    </x:row>
    <x:row r="1828">
      <x:c r="A1828" s="139" t="str">
        <x:v>RS-001827</x:v>
      </x:c>
      <x:c r="B1828" s="147" t="str">
        <x:v>GATTA REGISTER 68 NO 1</x:v>
      </x:c>
      <x:c r="C1828" s="139" t="str">
        <x:v>GATTA REGISTER</x:v>
      </x:c>
      <x:c r="D1828" s="139" t="str">
        <x:v>Both</x:v>
      </x:c>
      <x:c r="E1828" s="147" t="str">
        <x:v>From initial classified workbook</x:v>
      </x:c>
      <x:c r="F1828" s="139" t="str">
        <x:v>Piece</x:v>
      </x:c>
      <x:c r="G1828" s="139"/>
      <x:c r="H1828" s="139" t="str">
        <x:v>Not stated</x:v>
      </x:c>
      <x:c r="I1828" s="139" t="str">
        <x:v>PKR</x:v>
      </x:c>
      <x:c r="J1828" s="140" t="n">
        <x:v>250</x:v>
      </x:c>
      <x:c r="K1828" s="140" t="n">
        <x:v>222</x:v>
      </x:c>
      <x:c r="L1828" s="140" t="n">
        <x:v>250</x:v>
      </x:c>
      <x:c r="M1828" s="140" t="n">
        <x:v>222</x:v>
      </x:c>
      <x:c r="N1828" s="141" t="n">
        <x:f>L1828-M1828</x:f>
        <x:v>28</x:v>
      </x:c>
      <x:c r="O1828" s="142" t="n">
        <x:f>IF(L1828&gt;0,N1828/L1828,"")</x:f>
        <x:v>0.112</x:v>
      </x:c>
      <x:c r="P1828" s="142" t="n">
        <x:f>IF(M1828&gt;0,N1828/M1828,"")</x:f>
        <x:v>0.12612612612612611</x:v>
      </x:c>
      <x:c r="Q1828" s="141" t="n">
        <x:f>ROUND(L1828*(1+'Assumptions'!$B$7)/'Assumptions'!$B$9,0)*'Assumptions'!$B$9</x:f>
        <x:v>275</x:v>
      </x:c>
      <x:c r="R1828" s="141" t="n">
        <x:f>Q1828-M1828</x:f>
        <x:v>53</x:v>
      </x:c>
      <x:c r="S1828" s="143" t="n">
        <x:f>'Assumptions'!$B$8</x:f>
        <x:v>12</x:v>
      </x:c>
      <x:c r="T1828" s="141" t="n">
        <x:f>N1828*S1828</x:f>
        <x:v>336</x:v>
      </x:c>
      <x:c r="U1828" s="139" t="str">
        <x:v>Source Valid</x:v>
      </x:c>
      <x:c r="V1828" s="139" t="str">
        <x:v>High</x:v>
      </x:c>
      <x:c r="W1828" s="147" t="str">
        <x:v>Source wholesale and buying prices retained</x:v>
      </x:c>
      <x:c r="X1828" s="139" t="str">
        <x:v>Ready</x:v>
      </x:c>
      <x:c r="Y1828" s="144" t="b">
        <x:v>1</x:v>
      </x:c>
      <x:c r="Z1828" s="139" t="str">
        <x:v>WS RATES.pdf</x:v>
      </x:c>
      <x:c r="AA1828" s="139" t="n">
        <x:v>51</x:v>
      </x:c>
      <x:c r="AB1828" s="139" t="n">
        <x:v>28</x:v>
      </x:c>
      <x:c r="AC1828" s="139" t="str">
        <x:v>GATTA REGISTER 68 NO 1</x:v>
      </x:c>
      <x:c r="AD1828" s="145" t="n">
        <x:v>250</x:v>
      </x:c>
      <x:c r="AE1828" s="147" t="str">
        <x:v>Merged across PDFs — Exact/source-linked match</x:v>
      </x:c>
      <x:c r="AF1828" s="147" t="str">
        <x:v>Exact WS RATES.pdf name</x:v>
      </x:c>
      <x:c r="AG1828" s="147" t="str">
        <x:v>Exact WS RATES.pdf category</x:v>
      </x:c>
      <x:c r="AH1828" s="139" t="str">
        <x:v>WS-RATES:51:28</x:v>
      </x:c>
      <x:c r="AI1828" s="146"/>
      <x:c r="AJ1828" s="146"/>
      <x:c r="AK1828" s="146"/>
      <x:c r="AL1828" s="146"/>
      <x:c r="AM1828" s="146"/>
      <x:c r="AN1828" s="147" t="str"/>
    </x:row>
    <x:row r="1829">
      <x:c r="A1829" s="139" t="str">
        <x:v>RS-001828</x:v>
      </x:c>
      <x:c r="B1829" s="147" t="str">
        <x:v>4 IN 1 BALL PEN</x:v>
      </x:c>
      <x:c r="C1829" s="139" t="str">
        <x:v>BALL POINT</x:v>
      </x:c>
      <x:c r="D1829" s="139" t="str">
        <x:v>Both</x:v>
      </x:c>
      <x:c r="E1829" s="147" t="str">
        <x:v>From initial classified workbook</x:v>
      </x:c>
      <x:c r="F1829" s="139" t="str">
        <x:v>Piece</x:v>
      </x:c>
      <x:c r="G1829" s="139"/>
      <x:c r="H1829" s="139" t="str">
        <x:v>Not stated</x:v>
      </x:c>
      <x:c r="I1829" s="139" t="str">
        <x:v>PKR</x:v>
      </x:c>
      <x:c r="J1829" s="140" t="n">
        <x:v>50</x:v>
      </x:c>
      <x:c r="K1829" s="140" t="n">
        <x:v>40</x:v>
      </x:c>
      <x:c r="L1829" s="140" t="n">
        <x:v>50</x:v>
      </x:c>
      <x:c r="M1829" s="140" t="n">
        <x:v>40</x:v>
      </x:c>
      <x:c r="N1829" s="141" t="n">
        <x:f>L1829-M1829</x:f>
        <x:v>10</x:v>
      </x:c>
      <x:c r="O1829" s="142" t="n">
        <x:f>IF(L1829&gt;0,N1829/L1829,"")</x:f>
        <x:v>0.2</x:v>
      </x:c>
      <x:c r="P1829" s="142" t="n">
        <x:f>IF(M1829&gt;0,N1829/M1829,"")</x:f>
        <x:v>0.25</x:v>
      </x:c>
      <x:c r="Q1829" s="141" t="n">
        <x:f>ROUND(L1829*(1+'Assumptions'!$B$7)/'Assumptions'!$B$9,0)*'Assumptions'!$B$9</x:f>
        <x:v>55</x:v>
      </x:c>
      <x:c r="R1829" s="141" t="n">
        <x:f>Q1829-M1829</x:f>
        <x:v>15</x:v>
      </x:c>
      <x:c r="S1829" s="143" t="n">
        <x:f>'Assumptions'!$B$8</x:f>
        <x:v>12</x:v>
      </x:c>
      <x:c r="T1829" s="141" t="n">
        <x:f>N1829*S1829</x:f>
        <x:v>120</x:v>
      </x:c>
      <x:c r="U1829" s="139" t="str">
        <x:v>Source Valid</x:v>
      </x:c>
      <x:c r="V1829" s="139" t="str">
        <x:v>High</x:v>
      </x:c>
      <x:c r="W1829" s="147" t="str">
        <x:v>Source wholesale and buying prices retained</x:v>
      </x:c>
      <x:c r="X1829" s="139" t="str">
        <x:v>Ready</x:v>
      </x:c>
      <x:c r="Y1829" s="144" t="b">
        <x:v>1</x:v>
      </x:c>
      <x:c r="Z1829" s="139" t="str">
        <x:v>WS RATES.pdf</x:v>
      </x:c>
      <x:c r="AA1829" s="139" t="n">
        <x:v>51</x:v>
      </x:c>
      <x:c r="AB1829" s="139" t="n">
        <x:v>29</x:v>
      </x:c>
      <x:c r="AC1829" s="139" t="str">
        <x:v>4 IN 1 BALL PEN</x:v>
      </x:c>
      <x:c r="AD1829" s="145" t="n">
        <x:v>50</x:v>
      </x:c>
      <x:c r="AE1829" s="147" t="str">
        <x:v>Merged across PDFs — Exact/source-linked match</x:v>
      </x:c>
      <x:c r="AF1829" s="147" t="str">
        <x:v>Exact WS RATES.pdf name</x:v>
      </x:c>
      <x:c r="AG1829" s="147" t="str">
        <x:v>Exact WS RATES.pdf category</x:v>
      </x:c>
      <x:c r="AH1829" s="139" t="str">
        <x:v>WS-RATES:51:29</x:v>
      </x:c>
      <x:c r="AI1829" s="146"/>
      <x:c r="AJ1829" s="146"/>
      <x:c r="AK1829" s="146"/>
      <x:c r="AL1829" s="146"/>
      <x:c r="AM1829" s="146"/>
      <x:c r="AN1829" s="147" t="str"/>
    </x:row>
    <x:row r="1830">
      <x:c r="A1830" s="139" t="str">
        <x:v>RS-001829</x:v>
      </x:c>
      <x:c r="B1830" s="147" t="str">
        <x:v>PIANO RYTHM</x:v>
      </x:c>
      <x:c r="C1830" s="139" t="str">
        <x:v>BALL POINT</x:v>
      </x:c>
      <x:c r="D1830" s="139" t="str">
        <x:v>Both</x:v>
      </x:c>
      <x:c r="E1830" s="147" t="str">
        <x:v>From initial classified workbook</x:v>
      </x:c>
      <x:c r="F1830" s="139" t="str">
        <x:v>Piece</x:v>
      </x:c>
      <x:c r="G1830" s="139"/>
      <x:c r="H1830" s="139" t="str">
        <x:v>Not stated</x:v>
      </x:c>
      <x:c r="I1830" s="139" t="str">
        <x:v>PKR</x:v>
      </x:c>
      <x:c r="J1830" s="140" t="n">
        <x:v>240</x:v>
      </x:c>
      <x:c r="K1830" s="140" t="n">
        <x:v>228</x:v>
      </x:c>
      <x:c r="L1830" s="140" t="n">
        <x:v>240</x:v>
      </x:c>
      <x:c r="M1830" s="140" t="n">
        <x:v>228</x:v>
      </x:c>
      <x:c r="N1830" s="141" t="n">
        <x:f>L1830-M1830</x:f>
        <x:v>12</x:v>
      </x:c>
      <x:c r="O1830" s="142" t="n">
        <x:f>IF(L1830&gt;0,N1830/L1830,"")</x:f>
        <x:v>0.05</x:v>
      </x:c>
      <x:c r="P1830" s="142" t="n">
        <x:f>IF(M1830&gt;0,N1830/M1830,"")</x:f>
        <x:v>0.05263157894736842</x:v>
      </x:c>
      <x:c r="Q1830" s="141" t="n">
        <x:f>ROUND(L1830*(1+'Assumptions'!$B$7)/'Assumptions'!$B$9,0)*'Assumptions'!$B$9</x:f>
        <x:v>265</x:v>
      </x:c>
      <x:c r="R1830" s="141" t="n">
        <x:f>Q1830-M1830</x:f>
        <x:v>37</x:v>
      </x:c>
      <x:c r="S1830" s="143" t="n">
        <x:f>'Assumptions'!$B$8</x:f>
        <x:v>12</x:v>
      </x:c>
      <x:c r="T1830" s="141" t="n">
        <x:f>N1830*S1830</x:f>
        <x:v>144</x:v>
      </x:c>
      <x:c r="U1830" s="139" t="str">
        <x:v>Source Valid</x:v>
      </x:c>
      <x:c r="V1830" s="139" t="str">
        <x:v>High</x:v>
      </x:c>
      <x:c r="W1830" s="147" t="str">
        <x:v>Source wholesale and buying prices retained</x:v>
      </x:c>
      <x:c r="X1830" s="139" t="str">
        <x:v>Ready</x:v>
      </x:c>
      <x:c r="Y1830" s="144" t="b">
        <x:v>1</x:v>
      </x:c>
      <x:c r="Z1830" s="139" t="str">
        <x:v>WS RATES.pdf</x:v>
      </x:c>
      <x:c r="AA1830" s="139" t="n">
        <x:v>51</x:v>
      </x:c>
      <x:c r="AB1830" s="139" t="n">
        <x:v>30</x:v>
      </x:c>
      <x:c r="AC1830" s="139" t="str">
        <x:v>PIANO RYTHM</x:v>
      </x:c>
      <x:c r="AD1830" s="145" t="n">
        <x:v>240</x:v>
      </x:c>
      <x:c r="AE1830" s="147" t="str">
        <x:v>Merged across PDFs — Exact/source-linked match</x:v>
      </x:c>
      <x:c r="AF1830" s="147" t="str">
        <x:v>Exact WS RATES.pdf name</x:v>
      </x:c>
      <x:c r="AG1830" s="147" t="str">
        <x:v>Exact WS RATES.pdf category</x:v>
      </x:c>
      <x:c r="AH1830" s="139" t="str">
        <x:v>WS-RATES:51:30</x:v>
      </x:c>
      <x:c r="AI1830" s="146"/>
      <x:c r="AJ1830" s="146"/>
      <x:c r="AK1830" s="146"/>
      <x:c r="AL1830" s="146"/>
      <x:c r="AM1830" s="146"/>
      <x:c r="AN1830" s="147" t="str"/>
    </x:row>
    <x:row r="1831">
      <x:c r="A1831" s="139" t="str">
        <x:v>RS-001830</x:v>
      </x:c>
      <x:c r="B1831" s="147" t="str">
        <x:v>10IN1 BALL PEN</x:v>
      </x:c>
      <x:c r="C1831" s="139" t="str">
        <x:v>BALL POINT</x:v>
      </x:c>
      <x:c r="D1831" s="139" t="str">
        <x:v>Both</x:v>
      </x:c>
      <x:c r="E1831" s="147" t="str">
        <x:v>From initial classified workbook</x:v>
      </x:c>
      <x:c r="F1831" s="139" t="str">
        <x:v>Piece</x:v>
      </x:c>
      <x:c r="G1831" s="139"/>
      <x:c r="H1831" s="139" t="str">
        <x:v>Not stated</x:v>
      </x:c>
      <x:c r="I1831" s="139" t="str">
        <x:v>PKR</x:v>
      </x:c>
      <x:c r="J1831" s="140" t="n">
        <x:v>65</x:v>
      </x:c>
      <x:c r="K1831" s="140" t="n">
        <x:v>52</x:v>
      </x:c>
      <x:c r="L1831" s="140" t="n">
        <x:v>65</x:v>
      </x:c>
      <x:c r="M1831" s="140" t="n">
        <x:v>52</x:v>
      </x:c>
      <x:c r="N1831" s="141" t="n">
        <x:f>L1831-M1831</x:f>
        <x:v>13</x:v>
      </x:c>
      <x:c r="O1831" s="142" t="n">
        <x:f>IF(L1831&gt;0,N1831/L1831,"")</x:f>
        <x:v>0.2</x:v>
      </x:c>
      <x:c r="P1831" s="142" t="n">
        <x:f>IF(M1831&gt;0,N1831/M1831,"")</x:f>
        <x:v>0.25</x:v>
      </x:c>
      <x:c r="Q1831" s="141" t="n">
        <x:f>ROUND(L1831*(1+'Assumptions'!$B$7)/'Assumptions'!$B$9,0)*'Assumptions'!$B$9</x:f>
        <x:v>70</x:v>
      </x:c>
      <x:c r="R1831" s="141" t="n">
        <x:f>Q1831-M1831</x:f>
        <x:v>18</x:v>
      </x:c>
      <x:c r="S1831" s="143" t="n">
        <x:f>'Assumptions'!$B$8</x:f>
        <x:v>12</x:v>
      </x:c>
      <x:c r="T1831" s="141" t="n">
        <x:f>N1831*S1831</x:f>
        <x:v>156</x:v>
      </x:c>
      <x:c r="U1831" s="139" t="str">
        <x:v>Source Valid</x:v>
      </x:c>
      <x:c r="V1831" s="139" t="str">
        <x:v>High</x:v>
      </x:c>
      <x:c r="W1831" s="147" t="str">
        <x:v>Source wholesale and buying prices retained</x:v>
      </x:c>
      <x:c r="X1831" s="139" t="str">
        <x:v>Ready</x:v>
      </x:c>
      <x:c r="Y1831" s="144" t="b">
        <x:v>1</x:v>
      </x:c>
      <x:c r="Z1831" s="139" t="str">
        <x:v>WS RATES.pdf</x:v>
      </x:c>
      <x:c r="AA1831" s="139" t="n">
        <x:v>51</x:v>
      </x:c>
      <x:c r="AB1831" s="139" t="n">
        <x:v>31</x:v>
      </x:c>
      <x:c r="AC1831" s="139" t="str">
        <x:v>10IN1 BALL PEN</x:v>
      </x:c>
      <x:c r="AD1831" s="145" t="n">
        <x:v>65</x:v>
      </x:c>
      <x:c r="AE1831" s="147" t="str">
        <x:v>Merged across PDFs — Exact/source-linked match</x:v>
      </x:c>
      <x:c r="AF1831" s="147" t="str">
        <x:v>Exact WS RATES.pdf name</x:v>
      </x:c>
      <x:c r="AG1831" s="147" t="str">
        <x:v>Exact WS RATES.pdf category</x:v>
      </x:c>
      <x:c r="AH1831" s="139" t="str">
        <x:v>WS-RATES:51:31</x:v>
      </x:c>
      <x:c r="AI1831" s="146"/>
      <x:c r="AJ1831" s="146"/>
      <x:c r="AK1831" s="146"/>
      <x:c r="AL1831" s="146"/>
      <x:c r="AM1831" s="146"/>
      <x:c r="AN1831" s="147" t="str"/>
    </x:row>
    <x:row r="1832">
      <x:c r="A1832" s="139" t="str">
        <x:v>RS-001831</x:v>
      </x:c>
      <x:c r="B1832" s="147" t="str">
        <x:v>SIKKA PENCIL CT (42PCS)</x:v>
      </x:c>
      <x:c r="C1832" s="139" t="str">
        <x:v>PENCILS</x:v>
      </x:c>
      <x:c r="D1832" s="139" t="str">
        <x:v>Wholesale/Bulk</x:v>
      </x:c>
      <x:c r="E1832" s="147" t="str">
        <x:v>From initial classified workbook</x:v>
      </x:c>
      <x:c r="F1832" s="139" t="str">
        <x:v>Pack</x:v>
      </x:c>
      <x:c r="G1832" s="139" t="n">
        <x:v>42</x:v>
      </x:c>
      <x:c r="H1832" s="139" t="str">
        <x:v>Parsed from product name</x:v>
      </x:c>
      <x:c r="I1832" s="139" t="str">
        <x:v>PKR</x:v>
      </x:c>
      <x:c r="J1832" s="140" t="n">
        <x:v>950</x:v>
      </x:c>
      <x:c r="K1832" s="140" t="n">
        <x:v>820</x:v>
      </x:c>
      <x:c r="L1832" s="140" t="n">
        <x:v>950</x:v>
      </x:c>
      <x:c r="M1832" s="140" t="n">
        <x:v>820</x:v>
      </x:c>
      <x:c r="N1832" s="141" t="n">
        <x:f>L1832-M1832</x:f>
        <x:v>130</x:v>
      </x:c>
      <x:c r="O1832" s="142" t="n">
        <x:f>IF(L1832&gt;0,N1832/L1832,"")</x:f>
        <x:v>0.1368421052631579</x:v>
      </x:c>
      <x:c r="P1832" s="142" t="n">
        <x:f>IF(M1832&gt;0,N1832/M1832,"")</x:f>
        <x:v>0.15853658536585366</x:v>
      </x:c>
      <x:c r="Q1832" s="141" t="n">
        <x:f>ROUND(L1832*(1+'Assumptions'!$B$7)/'Assumptions'!$B$9,0)*'Assumptions'!$B$9</x:f>
        <x:v>1045</x:v>
      </x:c>
      <x:c r="R1832" s="141" t="n">
        <x:f>Q1832-M1832</x:f>
        <x:v>225</x:v>
      </x:c>
      <x:c r="S1832" s="143" t="n">
        <x:f>'Assumptions'!$B$8</x:f>
        <x:v>12</x:v>
      </x:c>
      <x:c r="T1832" s="141" t="n">
        <x:f>N1832*S1832</x:f>
        <x:v>1560</x:v>
      </x:c>
      <x:c r="U1832" s="139" t="str">
        <x:v>Source Valid</x:v>
      </x:c>
      <x:c r="V1832" s="139" t="str">
        <x:v>High</x:v>
      </x:c>
      <x:c r="W1832" s="147" t="str">
        <x:v>Source wholesale and buying prices retained</x:v>
      </x:c>
      <x:c r="X1832" s="139" t="str">
        <x:v>Ready</x:v>
      </x:c>
      <x:c r="Y1832" s="144" t="b">
        <x:v>1</x:v>
      </x:c>
      <x:c r="Z1832" s="139" t="str">
        <x:v>WS RATES.pdf</x:v>
      </x:c>
      <x:c r="AA1832" s="139" t="n">
        <x:v>51</x:v>
      </x:c>
      <x:c r="AB1832" s="139" t="n">
        <x:v>32</x:v>
      </x:c>
      <x:c r="AC1832" s="139" t="str">
        <x:v>SIKKA PENCIL CT (42PCS)</x:v>
      </x:c>
      <x:c r="AD1832" s="145" t="n">
        <x:v>950</x:v>
      </x:c>
      <x:c r="AE1832" s="147" t="str">
        <x:v>Merged across PDFs — Exact/source-linked match</x:v>
      </x:c>
      <x:c r="AF1832" s="147" t="str">
        <x:v>Exact WS RATES.pdf name</x:v>
      </x:c>
      <x:c r="AG1832" s="147" t="str">
        <x:v>Exact WS RATES.pdf category</x:v>
      </x:c>
      <x:c r="AH1832" s="139" t="str">
        <x:v>WS-RATES:51:32</x:v>
      </x:c>
      <x:c r="AI1832" s="146"/>
      <x:c r="AJ1832" s="146"/>
      <x:c r="AK1832" s="146"/>
      <x:c r="AL1832" s="146"/>
      <x:c r="AM1832" s="146"/>
      <x:c r="AN1832" s="147" t="str"/>
    </x:row>
    <x:row r="1833">
      <x:c r="A1833" s="139" t="str">
        <x:v>RS-001832</x:v>
      </x:c>
      <x:c r="B1833" s="147" t="str">
        <x:v>CUTTER BLADE (SMALL)</x:v>
      </x:c>
      <x:c r="C1833" s="139" t="str">
        <x:v>CHINA</x:v>
      </x:c>
      <x:c r="D1833" s="139" t="str">
        <x:v>Both</x:v>
      </x:c>
      <x:c r="E1833" s="147" t="str">
        <x:v>From initial classified workbook</x:v>
      </x:c>
      <x:c r="F1833" s="139" t="str">
        <x:v>Piece</x:v>
      </x:c>
      <x:c r="G1833" s="139"/>
      <x:c r="H1833" s="139" t="str">
        <x:v>Not stated</x:v>
      </x:c>
      <x:c r="I1833" s="139" t="str">
        <x:v>PKR</x:v>
      </x:c>
      <x:c r="J1833" s="140" t="n">
        <x:v>70</x:v>
      </x:c>
      <x:c r="K1833" s="140" t="n">
        <x:v>55</x:v>
      </x:c>
      <x:c r="L1833" s="140" t="n">
        <x:v>70</x:v>
      </x:c>
      <x:c r="M1833" s="140" t="n">
        <x:v>55</x:v>
      </x:c>
      <x:c r="N1833" s="141" t="n">
        <x:f>L1833-M1833</x:f>
        <x:v>15</x:v>
      </x:c>
      <x:c r="O1833" s="142" t="n">
        <x:f>IF(L1833&gt;0,N1833/L1833,"")</x:f>
        <x:v>0.21428571428571427</x:v>
      </x:c>
      <x:c r="P1833" s="142" t="n">
        <x:f>IF(M1833&gt;0,N1833/M1833,"")</x:f>
        <x:v>0.2727272727272727</x:v>
      </x:c>
      <x:c r="Q1833" s="141" t="n">
        <x:f>ROUND(L1833*(1+'Assumptions'!$B$7)/'Assumptions'!$B$9,0)*'Assumptions'!$B$9</x:f>
        <x:v>75</x:v>
      </x:c>
      <x:c r="R1833" s="141" t="n">
        <x:f>Q1833-M1833</x:f>
        <x:v>20</x:v>
      </x:c>
      <x:c r="S1833" s="143" t="n">
        <x:f>'Assumptions'!$B$8</x:f>
        <x:v>12</x:v>
      </x:c>
      <x:c r="T1833" s="141" t="n">
        <x:f>N1833*S1833</x:f>
        <x:v>180</x:v>
      </x:c>
      <x:c r="U1833" s="139" t="str">
        <x:v>Source Valid</x:v>
      </x:c>
      <x:c r="V1833" s="139" t="str">
        <x:v>High</x:v>
      </x:c>
      <x:c r="W1833" s="147" t="str">
        <x:v>Source wholesale and buying prices retained</x:v>
      </x:c>
      <x:c r="X1833" s="139" t="str">
        <x:v>Ready</x:v>
      </x:c>
      <x:c r="Y1833" s="144" t="b">
        <x:v>1</x:v>
      </x:c>
      <x:c r="Z1833" s="139" t="str">
        <x:v>WS RATES.pdf</x:v>
      </x:c>
      <x:c r="AA1833" s="139" t="n">
        <x:v>51</x:v>
      </x:c>
      <x:c r="AB1833" s="139" t="n">
        <x:v>33</x:v>
      </x:c>
      <x:c r="AC1833" s="139" t="str">
        <x:v>CUTTER BLADE (SMALL)</x:v>
      </x:c>
      <x:c r="AD1833" s="145" t="n">
        <x:v>70</x:v>
      </x:c>
      <x:c r="AE1833" s="147" t="str">
        <x:v>Merged across PDFs — Exact/source-linked match</x:v>
      </x:c>
      <x:c r="AF1833" s="147" t="str">
        <x:v>Exact WS RATES.pdf name</x:v>
      </x:c>
      <x:c r="AG1833" s="147" t="str">
        <x:v>Exact WS RATES.pdf category</x:v>
      </x:c>
      <x:c r="AH1833" s="139" t="str">
        <x:v>WS-RATES:51:33</x:v>
      </x:c>
      <x:c r="AI1833" s="146"/>
      <x:c r="AJ1833" s="146"/>
      <x:c r="AK1833" s="146"/>
      <x:c r="AL1833" s="146"/>
      <x:c r="AM1833" s="146"/>
      <x:c r="AN1833" s="147" t="str"/>
    </x:row>
    <x:row r="1834">
      <x:c r="A1834" s="139" t="str">
        <x:v>RS-001833</x:v>
      </x:c>
      <x:c r="B1834" s="147" t="str">
        <x:v>FOAMIC SIMPLE 19x19</x:v>
      </x:c>
      <x:c r="C1834" s="139" t="str">
        <x:v>NEW LIFE</x:v>
      </x:c>
      <x:c r="D1834" s="139" t="str">
        <x:v>Both</x:v>
      </x:c>
      <x:c r="E1834" s="147" t="str">
        <x:v>From initial classified workbook</x:v>
      </x:c>
      <x:c r="F1834" s="139" t="str">
        <x:v>Piece</x:v>
      </x:c>
      <x:c r="G1834" s="139"/>
      <x:c r="H1834" s="139" t="str">
        <x:v>Not stated</x:v>
      </x:c>
      <x:c r="I1834" s="139" t="str">
        <x:v>PKR</x:v>
      </x:c>
      <x:c r="J1834" s="140" t="n">
        <x:v>270</x:v>
      </x:c>
      <x:c r="K1834" s="140" t="n">
        <x:v>240</x:v>
      </x:c>
      <x:c r="L1834" s="140" t="n">
        <x:v>270</x:v>
      </x:c>
      <x:c r="M1834" s="140" t="n">
        <x:v>240</x:v>
      </x:c>
      <x:c r="N1834" s="141" t="n">
        <x:f>L1834-M1834</x:f>
        <x:v>30</x:v>
      </x:c>
      <x:c r="O1834" s="142" t="n">
        <x:f>IF(L1834&gt;0,N1834/L1834,"")</x:f>
        <x:v>0.1111111111111111</x:v>
      </x:c>
      <x:c r="P1834" s="142" t="n">
        <x:f>IF(M1834&gt;0,N1834/M1834,"")</x:f>
        <x:v>0.125</x:v>
      </x:c>
      <x:c r="Q1834" s="141" t="n">
        <x:f>ROUND(L1834*(1+'Assumptions'!$B$7)/'Assumptions'!$B$9,0)*'Assumptions'!$B$9</x:f>
        <x:v>295</x:v>
      </x:c>
      <x:c r="R1834" s="141" t="n">
        <x:f>Q1834-M1834</x:f>
        <x:v>55</x:v>
      </x:c>
      <x:c r="S1834" s="143" t="n">
        <x:f>'Assumptions'!$B$8</x:f>
        <x:v>12</x:v>
      </x:c>
      <x:c r="T1834" s="141" t="n">
        <x:f>N1834*S1834</x:f>
        <x:v>360</x:v>
      </x:c>
      <x:c r="U1834" s="139" t="str">
        <x:v>Source Valid</x:v>
      </x:c>
      <x:c r="V1834" s="139" t="str">
        <x:v>High</x:v>
      </x:c>
      <x:c r="W1834" s="147" t="str">
        <x:v>Source wholesale and buying prices retained</x:v>
      </x:c>
      <x:c r="X1834" s="139" t="str">
        <x:v>Ready</x:v>
      </x:c>
      <x:c r="Y1834" s="144" t="b">
        <x:v>1</x:v>
      </x:c>
      <x:c r="Z1834" s="139" t="str">
        <x:v>WS RATES.pdf</x:v>
      </x:c>
      <x:c r="AA1834" s="139" t="n">
        <x:v>51</x:v>
      </x:c>
      <x:c r="AB1834" s="139" t="n">
        <x:v>34</x:v>
      </x:c>
      <x:c r="AC1834" s="139" t="str">
        <x:v>FOAMIC SIMPLE 19x19</x:v>
      </x:c>
      <x:c r="AD1834" s="145" t="n">
        <x:v>270</x:v>
      </x:c>
      <x:c r="AE1834" s="147" t="str">
        <x:v>Merged across PDFs — Exact/source-linked match</x:v>
      </x:c>
      <x:c r="AF1834" s="147" t="str">
        <x:v>Exact WS RATES.pdf name</x:v>
      </x:c>
      <x:c r="AG1834" s="147" t="str">
        <x:v>Exact WS RATES.pdf category</x:v>
      </x:c>
      <x:c r="AH1834" s="139" t="str">
        <x:v>WS-RATES:51:34</x:v>
      </x:c>
      <x:c r="AI1834" s="146"/>
      <x:c r="AJ1834" s="146"/>
      <x:c r="AK1834" s="146"/>
      <x:c r="AL1834" s="146"/>
      <x:c r="AM1834" s="146"/>
      <x:c r="AN1834" s="147" t="str"/>
    </x:row>
    <x:row r="1835">
      <x:c r="A1835" s="139" t="str">
        <x:v>RS-001834</x:v>
      </x:c>
      <x:c r="B1835" s="147" t="str">
        <x:v>CUTTER BLADE (LARGE)</x:v>
      </x:c>
      <x:c r="C1835" s="139" t="str">
        <x:v>CHINA</x:v>
      </x:c>
      <x:c r="D1835" s="139" t="str">
        <x:v>Both</x:v>
      </x:c>
      <x:c r="E1835" s="147" t="str">
        <x:v>From initial classified workbook</x:v>
      </x:c>
      <x:c r="F1835" s="139" t="str">
        <x:v>Piece</x:v>
      </x:c>
      <x:c r="G1835" s="139"/>
      <x:c r="H1835" s="139" t="str">
        <x:v>Not stated</x:v>
      </x:c>
      <x:c r="I1835" s="139" t="str">
        <x:v>PKR</x:v>
      </x:c>
      <x:c r="J1835" s="140" t="n">
        <x:v>100</x:v>
      </x:c>
      <x:c r="K1835" s="140" t="n">
        <x:v>75</x:v>
      </x:c>
      <x:c r="L1835" s="140" t="n">
        <x:v>100</x:v>
      </x:c>
      <x:c r="M1835" s="140" t="n">
        <x:v>75</x:v>
      </x:c>
      <x:c r="N1835" s="141" t="n">
        <x:f>L1835-M1835</x:f>
        <x:v>25</x:v>
      </x:c>
      <x:c r="O1835" s="142" t="n">
        <x:f>IF(L1835&gt;0,N1835/L1835,"")</x:f>
        <x:v>0.25</x:v>
      </x:c>
      <x:c r="P1835" s="142" t="n">
        <x:f>IF(M1835&gt;0,N1835/M1835,"")</x:f>
        <x:v>0.3333333333333333</x:v>
      </x:c>
      <x:c r="Q1835" s="141" t="n">
        <x:f>ROUND(L1835*(1+'Assumptions'!$B$7)/'Assumptions'!$B$9,0)*'Assumptions'!$B$9</x:f>
        <x:v>110</x:v>
      </x:c>
      <x:c r="R1835" s="141" t="n">
        <x:f>Q1835-M1835</x:f>
        <x:v>35</x:v>
      </x:c>
      <x:c r="S1835" s="143" t="n">
        <x:f>'Assumptions'!$B$8</x:f>
        <x:v>12</x:v>
      </x:c>
      <x:c r="T1835" s="141" t="n">
        <x:f>N1835*S1835</x:f>
        <x:v>300</x:v>
      </x:c>
      <x:c r="U1835" s="139" t="str">
        <x:v>Source Valid</x:v>
      </x:c>
      <x:c r="V1835" s="139" t="str">
        <x:v>High</x:v>
      </x:c>
      <x:c r="W1835" s="147" t="str">
        <x:v>Source wholesale and buying prices retained</x:v>
      </x:c>
      <x:c r="X1835" s="139" t="str">
        <x:v>Ready</x:v>
      </x:c>
      <x:c r="Y1835" s="144" t="b">
        <x:v>1</x:v>
      </x:c>
      <x:c r="Z1835" s="139" t="str">
        <x:v>WS RATES.pdf</x:v>
      </x:c>
      <x:c r="AA1835" s="139" t="n">
        <x:v>51</x:v>
      </x:c>
      <x:c r="AB1835" s="139" t="n">
        <x:v>35</x:v>
      </x:c>
      <x:c r="AC1835" s="139" t="str">
        <x:v>CUTTER BLADE (LARGE)</x:v>
      </x:c>
      <x:c r="AD1835" s="145" t="n">
        <x:v>100</x:v>
      </x:c>
      <x:c r="AE1835" s="147" t="str">
        <x:v>Merged across PDFs — Exact/source-linked match</x:v>
      </x:c>
      <x:c r="AF1835" s="147" t="str">
        <x:v>Exact WS RATES.pdf name</x:v>
      </x:c>
      <x:c r="AG1835" s="147" t="str">
        <x:v>Exact WS RATES.pdf category</x:v>
      </x:c>
      <x:c r="AH1835" s="139" t="str">
        <x:v>WS-RATES:51:35</x:v>
      </x:c>
      <x:c r="AI1835" s="146"/>
      <x:c r="AJ1835" s="146"/>
      <x:c r="AK1835" s="146"/>
      <x:c r="AL1835" s="146"/>
      <x:c r="AM1835" s="146"/>
      <x:c r="AN1835" s="147" t="str"/>
    </x:row>
    <x:row r="1836">
      <x:c r="A1836" s="139" t="str">
        <x:v>RS-001835</x:v>
      </x:c>
      <x:c r="B1836" s="147" t="str">
        <x:v>0.7 SIKKA MICRO</x:v>
      </x:c>
      <x:c r="C1836" s="139" t="str">
        <x:v>CHINA</x:v>
      </x:c>
      <x:c r="D1836" s="139" t="str">
        <x:v>Both</x:v>
      </x:c>
      <x:c r="E1836" s="147" t="str">
        <x:v>From initial classified workbook</x:v>
      </x:c>
      <x:c r="F1836" s="139" t="str">
        <x:v>Piece</x:v>
      </x:c>
      <x:c r="G1836" s="139"/>
      <x:c r="H1836" s="139" t="str">
        <x:v>Not stated</x:v>
      </x:c>
      <x:c r="I1836" s="139" t="str">
        <x:v>PKR</x:v>
      </x:c>
      <x:c r="J1836" s="140" t="n">
        <x:v>540</x:v>
      </x:c>
      <x:c r="K1836" s="140" t="n">
        <x:v>510</x:v>
      </x:c>
      <x:c r="L1836" s="140" t="n">
        <x:v>540</x:v>
      </x:c>
      <x:c r="M1836" s="140" t="n">
        <x:v>510</x:v>
      </x:c>
      <x:c r="N1836" s="141" t="n">
        <x:f>L1836-M1836</x:f>
        <x:v>30</x:v>
      </x:c>
      <x:c r="O1836" s="142" t="n">
        <x:f>IF(L1836&gt;0,N1836/L1836,"")</x:f>
        <x:v>0.05555555555555555</x:v>
      </x:c>
      <x:c r="P1836" s="142" t="n">
        <x:f>IF(M1836&gt;0,N1836/M1836,"")</x:f>
        <x:v>0.058823529411764705</x:v>
      </x:c>
      <x:c r="Q1836" s="141" t="n">
        <x:f>ROUND(L1836*(1+'Assumptions'!$B$7)/'Assumptions'!$B$9,0)*'Assumptions'!$B$9</x:f>
        <x:v>595</x:v>
      </x:c>
      <x:c r="R1836" s="141" t="n">
        <x:f>Q1836-M1836</x:f>
        <x:v>85</x:v>
      </x:c>
      <x:c r="S1836" s="143" t="n">
        <x:f>'Assumptions'!$B$8</x:f>
        <x:v>12</x:v>
      </x:c>
      <x:c r="T1836" s="141" t="n">
        <x:f>N1836*S1836</x:f>
        <x:v>360</x:v>
      </x:c>
      <x:c r="U1836" s="139" t="str">
        <x:v>Source Valid</x:v>
      </x:c>
      <x:c r="V1836" s="139" t="str">
        <x:v>High</x:v>
      </x:c>
      <x:c r="W1836" s="147" t="str">
        <x:v>Source wholesale and buying prices retained</x:v>
      </x:c>
      <x:c r="X1836" s="139" t="str">
        <x:v>Ready</x:v>
      </x:c>
      <x:c r="Y1836" s="144" t="b">
        <x:v>1</x:v>
      </x:c>
      <x:c r="Z1836" s="139" t="str">
        <x:v>WS RATES.pdf</x:v>
      </x:c>
      <x:c r="AA1836" s="139" t="n">
        <x:v>51</x:v>
      </x:c>
      <x:c r="AB1836" s="139" t="n">
        <x:v>36</x:v>
      </x:c>
      <x:c r="AC1836" s="139" t="str">
        <x:v>0.7 SIKKA MICRO</x:v>
      </x:c>
      <x:c r="AD1836" s="145" t="n">
        <x:v>540</x:v>
      </x:c>
      <x:c r="AE1836" s="147" t="str">
        <x:v>Merged across PDFs — Exact/source-linked match</x:v>
      </x:c>
      <x:c r="AF1836" s="147" t="str">
        <x:v>Exact WS RATES.pdf name</x:v>
      </x:c>
      <x:c r="AG1836" s="147" t="str">
        <x:v>Exact WS RATES.pdf category</x:v>
      </x:c>
      <x:c r="AH1836" s="139" t="str">
        <x:v>WS-RATES:51:36</x:v>
      </x:c>
      <x:c r="AI1836" s="146"/>
      <x:c r="AJ1836" s="146"/>
      <x:c r="AK1836" s="146"/>
      <x:c r="AL1836" s="146"/>
      <x:c r="AM1836" s="146"/>
      <x:c r="AN1836" s="147" t="str"/>
    </x:row>
    <x:row r="1837">
      <x:c r="A1837" s="139" t="str">
        <x:v>RS-001836</x:v>
      </x:c>
      <x:c r="B1837" s="147" t="str">
        <x:v>0.5 SIKKA MICRO</x:v>
      </x:c>
      <x:c r="C1837" s="139" t="str">
        <x:v>CHINA</x:v>
      </x:c>
      <x:c r="D1837" s="139" t="str">
        <x:v>Both</x:v>
      </x:c>
      <x:c r="E1837" s="147" t="str">
        <x:v>From initial classified workbook</x:v>
      </x:c>
      <x:c r="F1837" s="139" t="str">
        <x:v>Piece</x:v>
      </x:c>
      <x:c r="G1837" s="139"/>
      <x:c r="H1837" s="139" t="str">
        <x:v>Not stated</x:v>
      </x:c>
      <x:c r="I1837" s="139" t="str">
        <x:v>PKR</x:v>
      </x:c>
      <x:c r="J1837" s="140" t="n">
        <x:v>480</x:v>
      </x:c>
      <x:c r="K1837" s="140" t="n">
        <x:v>460</x:v>
      </x:c>
      <x:c r="L1837" s="140" t="n">
        <x:v>480</x:v>
      </x:c>
      <x:c r="M1837" s="140" t="n">
        <x:v>460</x:v>
      </x:c>
      <x:c r="N1837" s="141" t="n">
        <x:f>L1837-M1837</x:f>
        <x:v>20</x:v>
      </x:c>
      <x:c r="O1837" s="142" t="n">
        <x:f>IF(L1837&gt;0,N1837/L1837,"")</x:f>
        <x:v>0.041666666666666664</x:v>
      </x:c>
      <x:c r="P1837" s="142" t="n">
        <x:f>IF(M1837&gt;0,N1837/M1837,"")</x:f>
        <x:v>0.043478260869565216</x:v>
      </x:c>
      <x:c r="Q1837" s="141" t="n">
        <x:f>ROUND(L1837*(1+'Assumptions'!$B$7)/'Assumptions'!$B$9,0)*'Assumptions'!$B$9</x:f>
        <x:v>530</x:v>
      </x:c>
      <x:c r="R1837" s="141" t="n">
        <x:f>Q1837-M1837</x:f>
        <x:v>70</x:v>
      </x:c>
      <x:c r="S1837" s="143" t="n">
        <x:f>'Assumptions'!$B$8</x:f>
        <x:v>12</x:v>
      </x:c>
      <x:c r="T1837" s="141" t="n">
        <x:f>N1837*S1837</x:f>
        <x:v>240</x:v>
      </x:c>
      <x:c r="U1837" s="139" t="str">
        <x:v>Source Valid</x:v>
      </x:c>
      <x:c r="V1837" s="139" t="str">
        <x:v>High</x:v>
      </x:c>
      <x:c r="W1837" s="147" t="str">
        <x:v>Source wholesale and buying prices retained</x:v>
      </x:c>
      <x:c r="X1837" s="139" t="str">
        <x:v>Ready</x:v>
      </x:c>
      <x:c r="Y1837" s="144" t="b">
        <x:v>1</x:v>
      </x:c>
      <x:c r="Z1837" s="139" t="str">
        <x:v>WS RATES.pdf</x:v>
      </x:c>
      <x:c r="AA1837" s="139" t="n">
        <x:v>51</x:v>
      </x:c>
      <x:c r="AB1837" s="139" t="n">
        <x:v>37</x:v>
      </x:c>
      <x:c r="AC1837" s="139" t="str">
        <x:v>0.5 SIKKA MICRO</x:v>
      </x:c>
      <x:c r="AD1837" s="145" t="n">
        <x:v>480</x:v>
      </x:c>
      <x:c r="AE1837" s="147" t="str">
        <x:v>Merged across PDFs — Exact/source-linked match</x:v>
      </x:c>
      <x:c r="AF1837" s="147" t="str">
        <x:v>Exact WS RATES.pdf name</x:v>
      </x:c>
      <x:c r="AG1837" s="147" t="str">
        <x:v>Exact WS RATES.pdf category</x:v>
      </x:c>
      <x:c r="AH1837" s="139" t="str">
        <x:v>WS-RATES:51:37</x:v>
      </x:c>
      <x:c r="AI1837" s="146"/>
      <x:c r="AJ1837" s="146"/>
      <x:c r="AK1837" s="146"/>
      <x:c r="AL1837" s="146"/>
      <x:c r="AM1837" s="146"/>
      <x:c r="AN1837" s="147" t="str"/>
    </x:row>
    <x:row r="1838">
      <x:c r="A1838" s="139" t="str">
        <x:v>RS-001837</x:v>
      </x:c>
      <x:c r="B1838" s="147" t="str">
        <x:v>SIKKA PENCIL DIL (32PCS)</x:v>
      </x:c>
      <x:c r="C1838" s="139" t="str">
        <x:v>PENCILS</x:v>
      </x:c>
      <x:c r="D1838" s="139" t="str">
        <x:v>Wholesale/Bulk</x:v>
      </x:c>
      <x:c r="E1838" s="147" t="str">
        <x:v>From initial classified workbook</x:v>
      </x:c>
      <x:c r="F1838" s="139" t="str">
        <x:v>Pack</x:v>
      </x:c>
      <x:c r="G1838" s="139" t="n">
        <x:v>32</x:v>
      </x:c>
      <x:c r="H1838" s="139" t="str">
        <x:v>Parsed from product name</x:v>
      </x:c>
      <x:c r="I1838" s="139" t="str">
        <x:v>PKR</x:v>
      </x:c>
      <x:c r="J1838" s="140" t="n">
        <x:v>1280</x:v>
      </x:c>
      <x:c r="K1838" s="140" t="n">
        <x:v>1200</x:v>
      </x:c>
      <x:c r="L1838" s="140" t="n">
        <x:v>1280</x:v>
      </x:c>
      <x:c r="M1838" s="140" t="n">
        <x:v>1200</x:v>
      </x:c>
      <x:c r="N1838" s="141" t="n">
        <x:f>L1838-M1838</x:f>
        <x:v>80</x:v>
      </x:c>
      <x:c r="O1838" s="142" t="n">
        <x:f>IF(L1838&gt;0,N1838/L1838,"")</x:f>
        <x:v>0.0625</x:v>
      </x:c>
      <x:c r="P1838" s="142" t="n">
        <x:f>IF(M1838&gt;0,N1838/M1838,"")</x:f>
        <x:v>0.06666666666666667</x:v>
      </x:c>
      <x:c r="Q1838" s="141" t="n">
        <x:f>ROUND(L1838*(1+'Assumptions'!$B$7)/'Assumptions'!$B$9,0)*'Assumptions'!$B$9</x:f>
        <x:v>1410</x:v>
      </x:c>
      <x:c r="R1838" s="141" t="n">
        <x:f>Q1838-M1838</x:f>
        <x:v>210</x:v>
      </x:c>
      <x:c r="S1838" s="143" t="n">
        <x:f>'Assumptions'!$B$8</x:f>
        <x:v>12</x:v>
      </x:c>
      <x:c r="T1838" s="141" t="n">
        <x:f>N1838*S1838</x:f>
        <x:v>960</x:v>
      </x:c>
      <x:c r="U1838" s="139" t="str">
        <x:v>Source Valid</x:v>
      </x:c>
      <x:c r="V1838" s="139" t="str">
        <x:v>High</x:v>
      </x:c>
      <x:c r="W1838" s="147" t="str">
        <x:v>Source wholesale and buying prices retained</x:v>
      </x:c>
      <x:c r="X1838" s="139" t="str">
        <x:v>Ready</x:v>
      </x:c>
      <x:c r="Y1838" s="144" t="b">
        <x:v>1</x:v>
      </x:c>
      <x:c r="Z1838" s="139" t="str">
        <x:v>WS RATES.pdf</x:v>
      </x:c>
      <x:c r="AA1838" s="139" t="n">
        <x:v>52</x:v>
      </x:c>
      <x:c r="AB1838" s="139" t="n">
        <x:v>2</x:v>
      </x:c>
      <x:c r="AC1838" s="139" t="str">
        <x:v>SIKKA PENCIL DIL (32PCS)</x:v>
      </x:c>
      <x:c r="AD1838" s="145" t="n">
        <x:v>1280</x:v>
      </x:c>
      <x:c r="AE1838" s="147" t="str">
        <x:v>Merged across PDFs — Exact/source-linked match</x:v>
      </x:c>
      <x:c r="AF1838" s="147" t="str">
        <x:v>Exact WS RATES.pdf name</x:v>
      </x:c>
      <x:c r="AG1838" s="147" t="str">
        <x:v>Exact WS RATES.pdf category</x:v>
      </x:c>
      <x:c r="AH1838" s="139" t="str">
        <x:v>WS-RATES:52:2</x:v>
      </x:c>
      <x:c r="AI1838" s="146"/>
      <x:c r="AJ1838" s="146"/>
      <x:c r="AK1838" s="146"/>
      <x:c r="AL1838" s="146"/>
      <x:c r="AM1838" s="146"/>
      <x:c r="AN1838" s="147" t="str"/>
    </x:row>
    <x:row r="1839">
      <x:c r="A1839" s="139" t="str">
        <x:v>RS-001838</x:v>
      </x:c>
      <x:c r="B1839" s="147" t="str">
        <x:v>FIBER FILE</x:v>
      </x:c>
      <x:c r="C1839" s="139" t="str">
        <x:v>FILE</x:v>
      </x:c>
      <x:c r="D1839" s="139" t="str">
        <x:v>Both</x:v>
      </x:c>
      <x:c r="E1839" s="147" t="str">
        <x:v>From initial classified workbook</x:v>
      </x:c>
      <x:c r="F1839" s="139" t="str">
        <x:v>Piece</x:v>
      </x:c>
      <x:c r="G1839" s="139"/>
      <x:c r="H1839" s="139" t="str">
        <x:v>Not stated</x:v>
      </x:c>
      <x:c r="I1839" s="139" t="str">
        <x:v>PKR</x:v>
      </x:c>
      <x:c r="J1839" s="140" t="n">
        <x:v>150</x:v>
      </x:c>
      <x:c r="K1839" s="140" t="n">
        <x:v>120</x:v>
      </x:c>
      <x:c r="L1839" s="140" t="n">
        <x:v>150</x:v>
      </x:c>
      <x:c r="M1839" s="140" t="n">
        <x:v>120</x:v>
      </x:c>
      <x:c r="N1839" s="141" t="n">
        <x:f>L1839-M1839</x:f>
        <x:v>30</x:v>
      </x:c>
      <x:c r="O1839" s="142" t="n">
        <x:f>IF(L1839&gt;0,N1839/L1839,"")</x:f>
        <x:v>0.2</x:v>
      </x:c>
      <x:c r="P1839" s="142" t="n">
        <x:f>IF(M1839&gt;0,N1839/M1839,"")</x:f>
        <x:v>0.25</x:v>
      </x:c>
      <x:c r="Q1839" s="141" t="n">
        <x:f>ROUND(L1839*(1+'Assumptions'!$B$7)/'Assumptions'!$B$9,0)*'Assumptions'!$B$9</x:f>
        <x:v>165</x:v>
      </x:c>
      <x:c r="R1839" s="141" t="n">
        <x:f>Q1839-M1839</x:f>
        <x:v>45</x:v>
      </x:c>
      <x:c r="S1839" s="143" t="n">
        <x:f>'Assumptions'!$B$8</x:f>
        <x:v>12</x:v>
      </x:c>
      <x:c r="T1839" s="141" t="n">
        <x:f>N1839*S1839</x:f>
        <x:v>360</x:v>
      </x:c>
      <x:c r="U1839" s="139" t="str">
        <x:v>Source Valid</x:v>
      </x:c>
      <x:c r="V1839" s="139" t="str">
        <x:v>High</x:v>
      </x:c>
      <x:c r="W1839" s="147" t="str">
        <x:v>Source wholesale and buying prices retained</x:v>
      </x:c>
      <x:c r="X1839" s="139" t="str">
        <x:v>Ready</x:v>
      </x:c>
      <x:c r="Y1839" s="144" t="b">
        <x:v>1</x:v>
      </x:c>
      <x:c r="Z1839" s="139" t="str">
        <x:v>WS RATES.pdf</x:v>
      </x:c>
      <x:c r="AA1839" s="139" t="n">
        <x:v>52</x:v>
      </x:c>
      <x:c r="AB1839" s="139" t="n">
        <x:v>3</x:v>
      </x:c>
      <x:c r="AC1839" s="139" t="str">
        <x:v>FIBER FILE</x:v>
      </x:c>
      <x:c r="AD1839" s="145" t="n">
        <x:v>150</x:v>
      </x:c>
      <x:c r="AE1839" s="147" t="str">
        <x:v>Merged across PDFs — Exact/source-linked match</x:v>
      </x:c>
      <x:c r="AF1839" s="147" t="str">
        <x:v>Exact WS RATES.pdf name</x:v>
      </x:c>
      <x:c r="AG1839" s="147" t="str">
        <x:v>Exact WS RATES.pdf category</x:v>
      </x:c>
      <x:c r="AH1839" s="139" t="str">
        <x:v>WS-RATES:52:3</x:v>
      </x:c>
      <x:c r="AI1839" s="146"/>
      <x:c r="AJ1839" s="146"/>
      <x:c r="AK1839" s="146"/>
      <x:c r="AL1839" s="146"/>
      <x:c r="AM1839" s="146"/>
      <x:c r="AN1839" s="147" t="str"/>
    </x:row>
    <x:row r="1840">
      <x:c r="A1840" s="139" t="str">
        <x:v>RS-001839</x:v>
      </x:c>
      <x:c r="B1840" s="147" t="str">
        <x:v>KIDDY K1500 MATH BOX</x:v>
      </x:c>
      <x:c r="C1840" s="139" t="str">
        <x:v>GEOMATRIES</x:v>
      </x:c>
      <x:c r="D1840" s="139" t="str">
        <x:v>Both</x:v>
      </x:c>
      <x:c r="E1840" s="147" t="str">
        <x:v>From initial classified workbook</x:v>
      </x:c>
      <x:c r="F1840" s="139" t="str">
        <x:v>Box</x:v>
      </x:c>
      <x:c r="G1840" s="139"/>
      <x:c r="H1840" s="139" t="str">
        <x:v>Not stated</x:v>
      </x:c>
      <x:c r="I1840" s="139" t="str">
        <x:v>PKR</x:v>
      </x:c>
      <x:c r="J1840" s="140" t="n">
        <x:v>230</x:v>
      </x:c>
      <x:c r="K1840" s="140" t="n">
        <x:v>190</x:v>
      </x:c>
      <x:c r="L1840" s="140" t="n">
        <x:v>230</x:v>
      </x:c>
      <x:c r="M1840" s="140" t="n">
        <x:v>190</x:v>
      </x:c>
      <x:c r="N1840" s="141" t="n">
        <x:f>L1840-M1840</x:f>
        <x:v>40</x:v>
      </x:c>
      <x:c r="O1840" s="142" t="n">
        <x:f>IF(L1840&gt;0,N1840/L1840,"")</x:f>
        <x:v>0.17391304347826086</x:v>
      </x:c>
      <x:c r="P1840" s="142" t="n">
        <x:f>IF(M1840&gt;0,N1840/M1840,"")</x:f>
        <x:v>0.21052631578947367</x:v>
      </x:c>
      <x:c r="Q1840" s="141" t="n">
        <x:f>ROUND(L1840*(1+'Assumptions'!$B$7)/'Assumptions'!$B$9,0)*'Assumptions'!$B$9</x:f>
        <x:v>255</x:v>
      </x:c>
      <x:c r="R1840" s="141" t="n">
        <x:f>Q1840-M1840</x:f>
        <x:v>65</x:v>
      </x:c>
      <x:c r="S1840" s="143" t="n">
        <x:f>'Assumptions'!$B$8</x:f>
        <x:v>12</x:v>
      </x:c>
      <x:c r="T1840" s="141" t="n">
        <x:f>N1840*S1840</x:f>
        <x:v>480</x:v>
      </x:c>
      <x:c r="U1840" s="139" t="str">
        <x:v>Source Valid</x:v>
      </x:c>
      <x:c r="V1840" s="139" t="str">
        <x:v>High</x:v>
      </x:c>
      <x:c r="W1840" s="147" t="str">
        <x:v>Source wholesale and buying prices retained</x:v>
      </x:c>
      <x:c r="X1840" s="139" t="str">
        <x:v>Ready</x:v>
      </x:c>
      <x:c r="Y1840" s="144" t="b">
        <x:v>1</x:v>
      </x:c>
      <x:c r="Z1840" s="139" t="str">
        <x:v>WS RATES.pdf</x:v>
      </x:c>
      <x:c r="AA1840" s="139" t="n">
        <x:v>52</x:v>
      </x:c>
      <x:c r="AB1840" s="139" t="n">
        <x:v>4</x:v>
      </x:c>
      <x:c r="AC1840" s="139" t="str">
        <x:v>KIDDY K1500 MATH BOX</x:v>
      </x:c>
      <x:c r="AD1840" s="145" t="n">
        <x:v>230</x:v>
      </x:c>
      <x:c r="AE1840" s="147" t="str">
        <x:v>Merged across PDFs — Exact/source-linked match</x:v>
      </x:c>
      <x:c r="AF1840" s="147" t="str">
        <x:v>Exact WS RATES.pdf name</x:v>
      </x:c>
      <x:c r="AG1840" s="147" t="str">
        <x:v>Exact WS RATES.pdf category</x:v>
      </x:c>
      <x:c r="AH1840" s="139" t="str">
        <x:v>WS-RATES:52:4</x:v>
      </x:c>
      <x:c r="AI1840" s="146"/>
      <x:c r="AJ1840" s="146"/>
      <x:c r="AK1840" s="146"/>
      <x:c r="AL1840" s="146"/>
      <x:c r="AM1840" s="146"/>
      <x:c r="AN1840" s="147" t="str"/>
    </x:row>
    <x:row r="1841">
      <x:c r="A1841" s="139" t="str">
        <x:v>RS-001840</x:v>
      </x:c>
      <x:c r="B1841" s="147" t="str">
        <x:v>KIDDY GEOMETRY (CRYSTAL)</x:v>
      </x:c>
      <x:c r="C1841" s="139" t="str">
        <x:v>GEOMATRIES</x:v>
      </x:c>
      <x:c r="D1841" s="139" t="str">
        <x:v>Both</x:v>
      </x:c>
      <x:c r="E1841" s="147" t="str">
        <x:v>From initial classified workbook</x:v>
      </x:c>
      <x:c r="F1841" s="139" t="str">
        <x:v>Piece</x:v>
      </x:c>
      <x:c r="G1841" s="139"/>
      <x:c r="H1841" s="139" t="str">
        <x:v>Not stated</x:v>
      </x:c>
      <x:c r="I1841" s="139" t="str">
        <x:v>PKR</x:v>
      </x:c>
      <x:c r="J1841" s="140" t="n">
        <x:v>75</x:v>
      </x:c>
      <x:c r="K1841" s="140" t="n">
        <x:v>68</x:v>
      </x:c>
      <x:c r="L1841" s="140" t="n">
        <x:v>75</x:v>
      </x:c>
      <x:c r="M1841" s="140" t="n">
        <x:v>68</x:v>
      </x:c>
      <x:c r="N1841" s="141" t="n">
        <x:f>L1841-M1841</x:f>
        <x:v>7</x:v>
      </x:c>
      <x:c r="O1841" s="142" t="n">
        <x:f>IF(L1841&gt;0,N1841/L1841,"")</x:f>
        <x:v>0.09333333333333334</x:v>
      </x:c>
      <x:c r="P1841" s="142" t="n">
        <x:f>IF(M1841&gt;0,N1841/M1841,"")</x:f>
        <x:v>0.10294117647058823</x:v>
      </x:c>
      <x:c r="Q1841" s="141" t="n">
        <x:f>ROUND(L1841*(1+'Assumptions'!$B$7)/'Assumptions'!$B$9,0)*'Assumptions'!$B$9</x:f>
        <x:v>85</x:v>
      </x:c>
      <x:c r="R1841" s="141" t="n">
        <x:f>Q1841-M1841</x:f>
        <x:v>17</x:v>
      </x:c>
      <x:c r="S1841" s="143" t="n">
        <x:f>'Assumptions'!$B$8</x:f>
        <x:v>12</x:v>
      </x:c>
      <x:c r="T1841" s="141" t="n">
        <x:f>N1841*S1841</x:f>
        <x:v>84</x:v>
      </x:c>
      <x:c r="U1841" s="139" t="str">
        <x:v>Source Valid</x:v>
      </x:c>
      <x:c r="V1841" s="139" t="str">
        <x:v>High</x:v>
      </x:c>
      <x:c r="W1841" s="147" t="str">
        <x:v>Source wholesale and buying prices retained</x:v>
      </x:c>
      <x:c r="X1841" s="139" t="str">
        <x:v>Ready</x:v>
      </x:c>
      <x:c r="Y1841" s="144" t="b">
        <x:v>1</x:v>
      </x:c>
      <x:c r="Z1841" s="139" t="str">
        <x:v>WS RATES.pdf</x:v>
      </x:c>
      <x:c r="AA1841" s="139" t="n">
        <x:v>52</x:v>
      </x:c>
      <x:c r="AB1841" s="139" t="n">
        <x:v>5</x:v>
      </x:c>
      <x:c r="AC1841" s="139" t="str">
        <x:v>KIDDY GEOMETRY (CRYSTAL</x:v>
      </x:c>
      <x:c r="AD1841" s="145" t="n">
        <x:v>75</x:v>
      </x:c>
      <x:c r="AE1841" s="147" t="str">
        <x:v>Merged across PDFs — Exact/source-linked match</x:v>
      </x:c>
      <x:c r="AF1841" s="147" t="str">
        <x:v>Completed/updated from WS RATES.pdf</x:v>
      </x:c>
      <x:c r="AG1841" s="147" t="str">
        <x:v>Exact WS RATES.pdf category</x:v>
      </x:c>
      <x:c r="AH1841" s="139" t="str">
        <x:v>WS-RATES:52:5</x:v>
      </x:c>
      <x:c r="AI1841" s="146"/>
      <x:c r="AJ1841" s="146"/>
      <x:c r="AK1841" s="146"/>
      <x:c r="AL1841" s="146"/>
      <x:c r="AM1841" s="146"/>
      <x:c r="AN1841" s="147" t="str"/>
    </x:row>
    <x:row r="1842">
      <x:c r="A1842" s="139" t="str">
        <x:v>RS-001841</x:v>
      </x:c>
      <x:c r="B1842" s="147" t="str">
        <x:v>DELI HEAVY DUTY STAPLER 0385</x:v>
      </x:c>
      <x:c r="C1842" s="139" t="str">
        <x:v>STAPLERS</x:v>
      </x:c>
      <x:c r="D1842" s="139" t="str">
        <x:v>Both</x:v>
      </x:c>
      <x:c r="E1842" s="147" t="str">
        <x:v>From initial classified workbook</x:v>
      </x:c>
      <x:c r="F1842" s="139" t="str">
        <x:v>Piece</x:v>
      </x:c>
      <x:c r="G1842" s="139"/>
      <x:c r="H1842" s="139" t="str">
        <x:v>Not stated</x:v>
      </x:c>
      <x:c r="I1842" s="139" t="str">
        <x:v>PKR</x:v>
      </x:c>
      <x:c r="J1842" s="140" t="n">
        <x:v>6000</x:v>
      </x:c>
      <x:c r="K1842" s="140" t="n">
        <x:v>5550</x:v>
      </x:c>
      <x:c r="L1842" s="140" t="n">
        <x:v>6000</x:v>
      </x:c>
      <x:c r="M1842" s="140" t="n">
        <x:v>5550</x:v>
      </x:c>
      <x:c r="N1842" s="141" t="n">
        <x:f>L1842-M1842</x:f>
        <x:v>450</x:v>
      </x:c>
      <x:c r="O1842" s="142" t="n">
        <x:f>IF(L1842&gt;0,N1842/L1842,"")</x:f>
        <x:v>0.075</x:v>
      </x:c>
      <x:c r="P1842" s="142" t="n">
        <x:f>IF(M1842&gt;0,N1842/M1842,"")</x:f>
        <x:v>0.08108108108108109</x:v>
      </x:c>
      <x:c r="Q1842" s="141" t="n">
        <x:f>ROUND(L1842*(1+'Assumptions'!$B$7)/'Assumptions'!$B$9,0)*'Assumptions'!$B$9</x:f>
        <x:v>6600</x:v>
      </x:c>
      <x:c r="R1842" s="141" t="n">
        <x:f>Q1842-M1842</x:f>
        <x:v>1050</x:v>
      </x:c>
      <x:c r="S1842" s="143" t="n">
        <x:f>'Assumptions'!$B$8</x:f>
        <x:v>12</x:v>
      </x:c>
      <x:c r="T1842" s="141" t="n">
        <x:f>N1842*S1842</x:f>
        <x:v>5400</x:v>
      </x:c>
      <x:c r="U1842" s="139" t="str">
        <x:v>Source Valid</x:v>
      </x:c>
      <x:c r="V1842" s="139" t="str">
        <x:v>High</x:v>
      </x:c>
      <x:c r="W1842" s="147" t="str">
        <x:v>Source wholesale and buying prices retained</x:v>
      </x:c>
      <x:c r="X1842" s="139" t="str">
        <x:v>Ready</x:v>
      </x:c>
      <x:c r="Y1842" s="144" t="b">
        <x:v>1</x:v>
      </x:c>
      <x:c r="Z1842" s="139" t="str">
        <x:v>WS RATES.pdf</x:v>
      </x:c>
      <x:c r="AA1842" s="139" t="n">
        <x:v>52</x:v>
      </x:c>
      <x:c r="AB1842" s="139" t="n">
        <x:v>6</x:v>
      </x:c>
      <x:c r="AC1842" s="139" t="str">
        <x:v>DELI HEAVY DUTY STAPLER</x:v>
      </x:c>
      <x:c r="AD1842" s="145" t="n">
        <x:v>6000</x:v>
      </x:c>
      <x:c r="AE1842" s="147" t="str">
        <x:v>Merged across PDFs — Truncated-name completion</x:v>
      </x:c>
      <x:c r="AF1842" s="147" t="str">
        <x:v>Completed/updated from WS RATES.pdf</x:v>
      </x:c>
      <x:c r="AG1842" s="147" t="str">
        <x:v>Exact WS RATES.pdf category</x:v>
      </x:c>
      <x:c r="AH1842" s="139" t="str">
        <x:v>WS-RATES:52:6</x:v>
      </x:c>
      <x:c r="AI1842" s="146"/>
      <x:c r="AJ1842" s="146"/>
      <x:c r="AK1842" s="146"/>
      <x:c r="AL1842" s="146"/>
      <x:c r="AM1842" s="146"/>
      <x:c r="AN1842" s="147" t="str"/>
    </x:row>
    <x:row r="1843">
      <x:c r="A1843" s="139" t="str">
        <x:v>RS-001842</x:v>
      </x:c>
      <x:c r="B1843" s="147" t="str">
        <x:v>KIDCO K600 GEOMETRY</x:v>
      </x:c>
      <x:c r="C1843" s="139" t="str">
        <x:v>GEOMATRIES</x:v>
      </x:c>
      <x:c r="D1843" s="139" t="str">
        <x:v>Both</x:v>
      </x:c>
      <x:c r="E1843" s="147" t="str">
        <x:v>From initial classified workbook</x:v>
      </x:c>
      <x:c r="F1843" s="139" t="str">
        <x:v>Piece</x:v>
      </x:c>
      <x:c r="G1843" s="139"/>
      <x:c r="H1843" s="139" t="str">
        <x:v>Not stated</x:v>
      </x:c>
      <x:c r="I1843" s="139" t="str">
        <x:v>PKR</x:v>
      </x:c>
      <x:c r="J1843" s="140" t="n">
        <x:v>120</x:v>
      </x:c>
      <x:c r="K1843" s="140" t="n">
        <x:v>95</x:v>
      </x:c>
      <x:c r="L1843" s="140" t="n">
        <x:v>120</x:v>
      </x:c>
      <x:c r="M1843" s="140" t="n">
        <x:v>95</x:v>
      </x:c>
      <x:c r="N1843" s="141" t="n">
        <x:f>L1843-M1843</x:f>
        <x:v>25</x:v>
      </x:c>
      <x:c r="O1843" s="142" t="n">
        <x:f>IF(L1843&gt;0,N1843/L1843,"")</x:f>
        <x:v>0.20833333333333334</x:v>
      </x:c>
      <x:c r="P1843" s="142" t="n">
        <x:f>IF(M1843&gt;0,N1843/M1843,"")</x:f>
        <x:v>0.2631578947368421</x:v>
      </x:c>
      <x:c r="Q1843" s="141" t="n">
        <x:f>ROUND(L1843*(1+'Assumptions'!$B$7)/'Assumptions'!$B$9,0)*'Assumptions'!$B$9</x:f>
        <x:v>130</x:v>
      </x:c>
      <x:c r="R1843" s="141" t="n">
        <x:f>Q1843-M1843</x:f>
        <x:v>35</x:v>
      </x:c>
      <x:c r="S1843" s="143" t="n">
        <x:f>'Assumptions'!$B$8</x:f>
        <x:v>12</x:v>
      </x:c>
      <x:c r="T1843" s="141" t="n">
        <x:f>N1843*S1843</x:f>
        <x:v>300</x:v>
      </x:c>
      <x:c r="U1843" s="139" t="str">
        <x:v>Source Valid</x:v>
      </x:c>
      <x:c r="V1843" s="139" t="str">
        <x:v>High</x:v>
      </x:c>
      <x:c r="W1843" s="147" t="str">
        <x:v>Source wholesale and buying prices retained</x:v>
      </x:c>
      <x:c r="X1843" s="139" t="str">
        <x:v>Ready</x:v>
      </x:c>
      <x:c r="Y1843" s="144" t="b">
        <x:v>1</x:v>
      </x:c>
      <x:c r="Z1843" s="139" t="str">
        <x:v>WS RATES.pdf</x:v>
      </x:c>
      <x:c r="AA1843" s="139" t="n">
        <x:v>52</x:v>
      </x:c>
      <x:c r="AB1843" s="139" t="n">
        <x:v>7</x:v>
      </x:c>
      <x:c r="AC1843" s="139" t="str">
        <x:v>KIDCO K600 GEOMETRY</x:v>
      </x:c>
      <x:c r="AD1843" s="145" t="n">
        <x:v>120</x:v>
      </x:c>
      <x:c r="AE1843" s="147" t="str">
        <x:v>Merged across PDFs — Exact/source-linked match</x:v>
      </x:c>
      <x:c r="AF1843" s="147" t="str">
        <x:v>Exact WS RATES.pdf name</x:v>
      </x:c>
      <x:c r="AG1843" s="147" t="str">
        <x:v>Exact WS RATES.pdf category</x:v>
      </x:c>
      <x:c r="AH1843" s="139" t="str">
        <x:v>WS-RATES:52:7</x:v>
      </x:c>
      <x:c r="AI1843" s="146"/>
      <x:c r="AJ1843" s="146"/>
      <x:c r="AK1843" s="146"/>
      <x:c r="AL1843" s="146"/>
      <x:c r="AM1843" s="146"/>
      <x:c r="AN1843" s="147" t="str"/>
    </x:row>
    <x:row r="1844">
      <x:c r="A1844" s="139" t="str">
        <x:v>RS-001843</x:v>
      </x:c>
      <x:c r="B1844" s="147" t="str">
        <x:v>DELI HEAVY DUTY STAPLER 0383</x:v>
      </x:c>
      <x:c r="C1844" s="139" t="str">
        <x:v>STAPLERS</x:v>
      </x:c>
      <x:c r="D1844" s="139" t="str">
        <x:v>Both</x:v>
      </x:c>
      <x:c r="E1844" s="147" t="str">
        <x:v>From initial classified workbook</x:v>
      </x:c>
      <x:c r="F1844" s="139" t="str">
        <x:v>Piece</x:v>
      </x:c>
      <x:c r="G1844" s="139"/>
      <x:c r="H1844" s="139" t="str">
        <x:v>Not stated</x:v>
      </x:c>
      <x:c r="I1844" s="139" t="str">
        <x:v>PKR</x:v>
      </x:c>
      <x:c r="J1844" s="140" t="n">
        <x:v>6900</x:v>
      </x:c>
      <x:c r="K1844" s="140" t="n">
        <x:v>6450</x:v>
      </x:c>
      <x:c r="L1844" s="140" t="n">
        <x:v>6900</x:v>
      </x:c>
      <x:c r="M1844" s="140" t="n">
        <x:v>6450</x:v>
      </x:c>
      <x:c r="N1844" s="141" t="n">
        <x:f>L1844-M1844</x:f>
        <x:v>450</x:v>
      </x:c>
      <x:c r="O1844" s="142" t="n">
        <x:f>IF(L1844&gt;0,N1844/L1844,"")</x:f>
        <x:v>0.06521739130434782</x:v>
      </x:c>
      <x:c r="P1844" s="142" t="n">
        <x:f>IF(M1844&gt;0,N1844/M1844,"")</x:f>
        <x:v>0.06976744186046512</x:v>
      </x:c>
      <x:c r="Q1844" s="141" t="n">
        <x:f>ROUND(L1844*(1+'Assumptions'!$B$7)/'Assumptions'!$B$9,0)*'Assumptions'!$B$9</x:f>
        <x:v>7590</x:v>
      </x:c>
      <x:c r="R1844" s="141" t="n">
        <x:f>Q1844-M1844</x:f>
        <x:v>1140</x:v>
      </x:c>
      <x:c r="S1844" s="143" t="n">
        <x:f>'Assumptions'!$B$8</x:f>
        <x:v>12</x:v>
      </x:c>
      <x:c r="T1844" s="141" t="n">
        <x:f>N1844*S1844</x:f>
        <x:v>5400</x:v>
      </x:c>
      <x:c r="U1844" s="139" t="str">
        <x:v>Source Valid</x:v>
      </x:c>
      <x:c r="V1844" s="139" t="str">
        <x:v>High</x:v>
      </x:c>
      <x:c r="W1844" s="147" t="str">
        <x:v>Source wholesale and buying prices retained</x:v>
      </x:c>
      <x:c r="X1844" s="139" t="str">
        <x:v>Ready</x:v>
      </x:c>
      <x:c r="Y1844" s="144" t="b">
        <x:v>1</x:v>
      </x:c>
      <x:c r="Z1844" s="139" t="str">
        <x:v>WS RATES.pdf</x:v>
      </x:c>
      <x:c r="AA1844" s="139" t="n">
        <x:v>52</x:v>
      </x:c>
      <x:c r="AB1844" s="139" t="n">
        <x:v>8</x:v>
      </x:c>
      <x:c r="AC1844" s="139" t="str">
        <x:v>DELI HEAVY DUTY STAPLER</x:v>
      </x:c>
      <x:c r="AD1844" s="145" t="n">
        <x:v>6900</x:v>
      </x:c>
      <x:c r="AE1844" s="147" t="str">
        <x:v>Merged across PDFs — Truncated-name completion</x:v>
      </x:c>
      <x:c r="AF1844" s="147" t="str">
        <x:v>Completed/updated from WS RATES.pdf</x:v>
      </x:c>
      <x:c r="AG1844" s="147" t="str">
        <x:v>Exact WS RATES.pdf category</x:v>
      </x:c>
      <x:c r="AH1844" s="139" t="str">
        <x:v>WS-RATES:52:8</x:v>
      </x:c>
      <x:c r="AI1844" s="146"/>
      <x:c r="AJ1844" s="146"/>
      <x:c r="AK1844" s="146"/>
      <x:c r="AL1844" s="146"/>
      <x:c r="AM1844" s="146"/>
      <x:c r="AN1844" s="147" t="str"/>
    </x:row>
    <x:row r="1845">
      <x:c r="A1845" s="139" t="str">
        <x:v>RS-001844</x:v>
      </x:c>
      <x:c r="B1845" s="147" t="str">
        <x:v>BOX FILE A4 (1 INCH)</x:v>
      </x:c>
      <x:c r="C1845" s="139" t="str">
        <x:v>FILE</x:v>
      </x:c>
      <x:c r="D1845" s="139" t="str">
        <x:v>Wholesale/Bulk</x:v>
      </x:c>
      <x:c r="E1845" s="147" t="str">
        <x:v>Inferred from packaging words</x:v>
      </x:c>
      <x:c r="F1845" s="139" t="str">
        <x:v>Box</x:v>
      </x:c>
      <x:c r="G1845" s="139"/>
      <x:c r="H1845" s="139" t="str">
        <x:v>Not stated</x:v>
      </x:c>
      <x:c r="I1845" s="139" t="str">
        <x:v>PKR</x:v>
      </x:c>
      <x:c r="J1845" s="140" t="n">
        <x:v>230</x:v>
      </x:c>
      <x:c r="K1845" s="140" t="n">
        <x:v>210</x:v>
      </x:c>
      <x:c r="L1845" s="140" t="n">
        <x:v>230</x:v>
      </x:c>
      <x:c r="M1845" s="140" t="n">
        <x:v>210</x:v>
      </x:c>
      <x:c r="N1845" s="141" t="n">
        <x:f>L1845-M1845</x:f>
        <x:v>20</x:v>
      </x:c>
      <x:c r="O1845" s="142" t="n">
        <x:f>IF(L1845&gt;0,N1845/L1845,"")</x:f>
        <x:v>0.08695652173913043</x:v>
      </x:c>
      <x:c r="P1845" s="142" t="n">
        <x:f>IF(M1845&gt;0,N1845/M1845,"")</x:f>
        <x:v>0.09523809523809523</x:v>
      </x:c>
      <x:c r="Q1845" s="141" t="n">
        <x:f>ROUND(L1845*(1+'Assumptions'!$B$7)/'Assumptions'!$B$9,0)*'Assumptions'!$B$9</x:f>
        <x:v>255</x:v>
      </x:c>
      <x:c r="R1845" s="141" t="n">
        <x:f>Q1845-M1845</x:f>
        <x:v>45</x:v>
      </x:c>
      <x:c r="S1845" s="143" t="n">
        <x:f>'Assumptions'!$B$8</x:f>
        <x:v>12</x:v>
      </x:c>
      <x:c r="T1845" s="141" t="n">
        <x:f>N1845*S1845</x:f>
        <x:v>240</x:v>
      </x:c>
      <x:c r="U1845" s="139" t="str">
        <x:v>Source Valid</x:v>
      </x:c>
      <x:c r="V1845" s="139" t="str">
        <x:v>High</x:v>
      </x:c>
      <x:c r="W1845" s="147" t="str">
        <x:v>Source wholesale and buying prices retained</x:v>
      </x:c>
      <x:c r="X1845" s="139" t="str">
        <x:v>Ready</x:v>
      </x:c>
      <x:c r="Y1845" s="144" t="b">
        <x:v>1</x:v>
      </x:c>
      <x:c r="Z1845" s="139" t="str">
        <x:v>WS RATES.pdf</x:v>
      </x:c>
      <x:c r="AA1845" s="139" t="n">
        <x:v>52</x:v>
      </x:c>
      <x:c r="AB1845" s="139" t="n">
        <x:v>9</x:v>
      </x:c>
      <x:c r="AC1845" s="139"/>
      <x:c r="AD1845" s="145"/>
      <x:c r="AE1845" s="147" t="str">
        <x:v>New in complete PDF</x:v>
      </x:c>
      <x:c r="AF1845" s="147" t="str">
        <x:v>Exact WS RATES.pdf name</x:v>
      </x:c>
      <x:c r="AG1845" s="147" t="str">
        <x:v>Exact WS RATES.pdf category</x:v>
      </x:c>
      <x:c r="AH1845" s="139" t="str">
        <x:v>WS-RATES:52:9</x:v>
      </x:c>
      <x:c r="AI1845" s="146"/>
      <x:c r="AJ1845" s="146"/>
      <x:c r="AK1845" s="146"/>
      <x:c r="AL1845" s="146"/>
      <x:c r="AM1845" s="146"/>
      <x:c r="AN1845" s="147" t="str"/>
    </x:row>
    <x:row r="1846">
      <x:c r="A1846" s="139" t="str">
        <x:v>RS-001845</x:v>
      </x:c>
      <x:c r="B1846" s="147" t="str">
        <x:v>KIDCO K1200 GEOMETRY</x:v>
      </x:c>
      <x:c r="C1846" s="139" t="str">
        <x:v>GEOMATRIES</x:v>
      </x:c>
      <x:c r="D1846" s="139" t="str">
        <x:v>Both</x:v>
      </x:c>
      <x:c r="E1846" s="147" t="str">
        <x:v>From initial classified workbook</x:v>
      </x:c>
      <x:c r="F1846" s="139" t="str">
        <x:v>Piece</x:v>
      </x:c>
      <x:c r="G1846" s="139"/>
      <x:c r="H1846" s="139" t="str">
        <x:v>Not stated</x:v>
      </x:c>
      <x:c r="I1846" s="139" t="str">
        <x:v>PKR</x:v>
      </x:c>
      <x:c r="J1846" s="140" t="n">
        <x:v>130</x:v>
      </x:c>
      <x:c r="K1846" s="140" t="n">
        <x:v>95</x:v>
      </x:c>
      <x:c r="L1846" s="140" t="n">
        <x:v>130</x:v>
      </x:c>
      <x:c r="M1846" s="140" t="n">
        <x:v>95</x:v>
      </x:c>
      <x:c r="N1846" s="141" t="n">
        <x:f>L1846-M1846</x:f>
        <x:v>35</x:v>
      </x:c>
      <x:c r="O1846" s="142" t="n">
        <x:f>IF(L1846&gt;0,N1846/L1846,"")</x:f>
        <x:v>0.2692307692307692</x:v>
      </x:c>
      <x:c r="P1846" s="142" t="n">
        <x:f>IF(M1846&gt;0,N1846/M1846,"")</x:f>
        <x:v>0.3684210526315789</x:v>
      </x:c>
      <x:c r="Q1846" s="141" t="n">
        <x:f>ROUND(L1846*(1+'Assumptions'!$B$7)/'Assumptions'!$B$9,0)*'Assumptions'!$B$9</x:f>
        <x:v>145</x:v>
      </x:c>
      <x:c r="R1846" s="141" t="n">
        <x:f>Q1846-M1846</x:f>
        <x:v>50</x:v>
      </x:c>
      <x:c r="S1846" s="143" t="n">
        <x:f>'Assumptions'!$B$8</x:f>
        <x:v>12</x:v>
      </x:c>
      <x:c r="T1846" s="141" t="n">
        <x:f>N1846*S1846</x:f>
        <x:v>420</x:v>
      </x:c>
      <x:c r="U1846" s="139" t="str">
        <x:v>Source Valid</x:v>
      </x:c>
      <x:c r="V1846" s="139" t="str">
        <x:v>High</x:v>
      </x:c>
      <x:c r="W1846" s="147" t="str">
        <x:v>Source wholesale and buying prices retained</x:v>
      </x:c>
      <x:c r="X1846" s="139" t="str">
        <x:v>Ready</x:v>
      </x:c>
      <x:c r="Y1846" s="144" t="b">
        <x:v>1</x:v>
      </x:c>
      <x:c r="Z1846" s="139" t="str">
        <x:v>WS RATES.pdf</x:v>
      </x:c>
      <x:c r="AA1846" s="139" t="n">
        <x:v>52</x:v>
      </x:c>
      <x:c r="AB1846" s="139" t="n">
        <x:v>10</x:v>
      </x:c>
      <x:c r="AC1846" s="139" t="str">
        <x:v>KIDCO K1200 GEOMETRY</x:v>
      </x:c>
      <x:c r="AD1846" s="145" t="n">
        <x:v>130</x:v>
      </x:c>
      <x:c r="AE1846" s="147" t="str">
        <x:v>Merged across PDFs — Exact/source-linked match</x:v>
      </x:c>
      <x:c r="AF1846" s="147" t="str">
        <x:v>Exact WS RATES.pdf name</x:v>
      </x:c>
      <x:c r="AG1846" s="147" t="str">
        <x:v>Exact WS RATES.pdf category</x:v>
      </x:c>
      <x:c r="AH1846" s="139" t="str">
        <x:v>WS-RATES:52:10</x:v>
      </x:c>
      <x:c r="AI1846" s="146"/>
      <x:c r="AJ1846" s="146"/>
      <x:c r="AK1846" s="146"/>
      <x:c r="AL1846" s="146"/>
      <x:c r="AM1846" s="146"/>
      <x:c r="AN1846" s="147" t="str"/>
    </x:row>
    <x:row r="1847">
      <x:c r="A1847" s="139" t="str">
        <x:v>RS-001846</x:v>
      </x:c>
      <x:c r="B1847" s="147" t="str">
        <x:v>BOX FILE LEAGLE (1 INCH)</x:v>
      </x:c>
      <x:c r="C1847" s="139" t="str">
        <x:v>FILE</x:v>
      </x:c>
      <x:c r="D1847" s="139" t="str">
        <x:v>Wholesale/Bulk</x:v>
      </x:c>
      <x:c r="E1847" s="147" t="str">
        <x:v>Inferred from packaging words</x:v>
      </x:c>
      <x:c r="F1847" s="139" t="str">
        <x:v>Box</x:v>
      </x:c>
      <x:c r="G1847" s="139"/>
      <x:c r="H1847" s="139" t="str">
        <x:v>Not stated</x:v>
      </x:c>
      <x:c r="I1847" s="139" t="str">
        <x:v>PKR</x:v>
      </x:c>
      <x:c r="J1847" s="140" t="n">
        <x:v>240</x:v>
      </x:c>
      <x:c r="K1847" s="140" t="n">
        <x:v>215</x:v>
      </x:c>
      <x:c r="L1847" s="140" t="n">
        <x:v>240</x:v>
      </x:c>
      <x:c r="M1847" s="140" t="n">
        <x:v>215</x:v>
      </x:c>
      <x:c r="N1847" s="141" t="n">
        <x:f>L1847-M1847</x:f>
        <x:v>25</x:v>
      </x:c>
      <x:c r="O1847" s="142" t="n">
        <x:f>IF(L1847&gt;0,N1847/L1847,"")</x:f>
        <x:v>0.10416666666666667</x:v>
      </x:c>
      <x:c r="P1847" s="142" t="n">
        <x:f>IF(M1847&gt;0,N1847/M1847,"")</x:f>
        <x:v>0.11627906976744186</x:v>
      </x:c>
      <x:c r="Q1847" s="141" t="n">
        <x:f>ROUND(L1847*(1+'Assumptions'!$B$7)/'Assumptions'!$B$9,0)*'Assumptions'!$B$9</x:f>
        <x:v>265</x:v>
      </x:c>
      <x:c r="R1847" s="141" t="n">
        <x:f>Q1847-M1847</x:f>
        <x:v>50</x:v>
      </x:c>
      <x:c r="S1847" s="143" t="n">
        <x:f>'Assumptions'!$B$8</x:f>
        <x:v>12</x:v>
      </x:c>
      <x:c r="T1847" s="141" t="n">
        <x:f>N1847*S1847</x:f>
        <x:v>300</x:v>
      </x:c>
      <x:c r="U1847" s="139" t="str">
        <x:v>Source Valid</x:v>
      </x:c>
      <x:c r="V1847" s="139" t="str">
        <x:v>High</x:v>
      </x:c>
      <x:c r="W1847" s="147" t="str">
        <x:v>Source wholesale and buying prices retained</x:v>
      </x:c>
      <x:c r="X1847" s="139" t="str">
        <x:v>Ready</x:v>
      </x:c>
      <x:c r="Y1847" s="144" t="b">
        <x:v>1</x:v>
      </x:c>
      <x:c r="Z1847" s="139" t="str">
        <x:v>WS RATES.pdf</x:v>
      </x:c>
      <x:c r="AA1847" s="139" t="n">
        <x:v>52</x:v>
      </x:c>
      <x:c r="AB1847" s="139" t="n">
        <x:v>11</x:v>
      </x:c>
      <x:c r="AC1847" s="139"/>
      <x:c r="AD1847" s="145"/>
      <x:c r="AE1847" s="147" t="str">
        <x:v>New in complete PDF</x:v>
      </x:c>
      <x:c r="AF1847" s="147" t="str">
        <x:v>Exact WS RATES.pdf name</x:v>
      </x:c>
      <x:c r="AG1847" s="147" t="str">
        <x:v>Exact WS RATES.pdf category</x:v>
      </x:c>
      <x:c r="AH1847" s="139" t="str">
        <x:v>WS-RATES:52:11</x:v>
      </x:c>
      <x:c r="AI1847" s="146"/>
      <x:c r="AJ1847" s="146"/>
      <x:c r="AK1847" s="146"/>
      <x:c r="AL1847" s="146"/>
      <x:c r="AM1847" s="146"/>
      <x:c r="AN1847" s="147" t="str"/>
    </x:row>
    <x:row r="1848">
      <x:c r="A1848" s="139" t="str">
        <x:v>RS-001847</x:v>
      </x:c>
      <x:c r="B1848" s="147" t="str">
        <x:v>DELI HEAVY DUTY STAPLER 0395</x:v>
      </x:c>
      <x:c r="C1848" s="139" t="str">
        <x:v>STAPLERS</x:v>
      </x:c>
      <x:c r="D1848" s="139" t="str">
        <x:v>Both</x:v>
      </x:c>
      <x:c r="E1848" s="147" t="str">
        <x:v>From initial classified workbook</x:v>
      </x:c>
      <x:c r="F1848" s="139" t="str">
        <x:v>Piece</x:v>
      </x:c>
      <x:c r="G1848" s="139"/>
      <x:c r="H1848" s="139" t="str">
        <x:v>Not stated</x:v>
      </x:c>
      <x:c r="I1848" s="139" t="str">
        <x:v>PKR</x:v>
      </x:c>
      <x:c r="J1848" s="140" t="n">
        <x:v>5500</x:v>
      </x:c>
      <x:c r="K1848" s="140" t="n">
        <x:v>4900</x:v>
      </x:c>
      <x:c r="L1848" s="140" t="n">
        <x:v>5500</x:v>
      </x:c>
      <x:c r="M1848" s="140" t="n">
        <x:v>4900</x:v>
      </x:c>
      <x:c r="N1848" s="141" t="n">
        <x:f>L1848-M1848</x:f>
        <x:v>600</x:v>
      </x:c>
      <x:c r="O1848" s="142" t="n">
        <x:f>IF(L1848&gt;0,N1848/L1848,"")</x:f>
        <x:v>0.10909090909090909</x:v>
      </x:c>
      <x:c r="P1848" s="142" t="n">
        <x:f>IF(M1848&gt;0,N1848/M1848,"")</x:f>
        <x:v>0.12244897959183673</x:v>
      </x:c>
      <x:c r="Q1848" s="141" t="n">
        <x:f>ROUND(L1848*(1+'Assumptions'!$B$7)/'Assumptions'!$B$9,0)*'Assumptions'!$B$9</x:f>
        <x:v>6050</x:v>
      </x:c>
      <x:c r="R1848" s="141" t="n">
        <x:f>Q1848-M1848</x:f>
        <x:v>1150</x:v>
      </x:c>
      <x:c r="S1848" s="143" t="n">
        <x:f>'Assumptions'!$B$8</x:f>
        <x:v>12</x:v>
      </x:c>
      <x:c r="T1848" s="141" t="n">
        <x:f>N1848*S1848</x:f>
        <x:v>7200</x:v>
      </x:c>
      <x:c r="U1848" s="139" t="str">
        <x:v>Source Valid</x:v>
      </x:c>
      <x:c r="V1848" s="139" t="str">
        <x:v>High</x:v>
      </x:c>
      <x:c r="W1848" s="147" t="str">
        <x:v>Source wholesale and buying prices retained</x:v>
      </x:c>
      <x:c r="X1848" s="139" t="str">
        <x:v>Ready</x:v>
      </x:c>
      <x:c r="Y1848" s="144" t="b">
        <x:v>1</x:v>
      </x:c>
      <x:c r="Z1848" s="139" t="str">
        <x:v>WS RATES.pdf</x:v>
      </x:c>
      <x:c r="AA1848" s="139" t="n">
        <x:v>52</x:v>
      </x:c>
      <x:c r="AB1848" s="139" t="n">
        <x:v>12</x:v>
      </x:c>
      <x:c r="AC1848" s="139" t="str">
        <x:v>DELI HEAVY DUTY STAPLER</x:v>
      </x:c>
      <x:c r="AD1848" s="145" t="n">
        <x:v>5500</x:v>
      </x:c>
      <x:c r="AE1848" s="147" t="str">
        <x:v>Merged across PDFs — Truncated-name completion</x:v>
      </x:c>
      <x:c r="AF1848" s="147" t="str">
        <x:v>Completed/updated from WS RATES.pdf</x:v>
      </x:c>
      <x:c r="AG1848" s="147" t="str">
        <x:v>Exact WS RATES.pdf category</x:v>
      </x:c>
      <x:c r="AH1848" s="139" t="str">
        <x:v>WS-RATES:52:12</x:v>
      </x:c>
      <x:c r="AI1848" s="146"/>
      <x:c r="AJ1848" s="146"/>
      <x:c r="AK1848" s="146"/>
      <x:c r="AL1848" s="146"/>
      <x:c r="AM1848" s="146"/>
      <x:c r="AN1848" s="147" t="str"/>
    </x:row>
    <x:row r="1849">
      <x:c r="A1849" s="139" t="str">
        <x:v>RS-001848</x:v>
      </x:c>
      <x:c r="B1849" s="147" t="str">
        <x:v>KIDCO D SET SQUARE</x:v>
      </x:c>
      <x:c r="C1849" s="139" t="str">
        <x:v>D-SET SQARE</x:v>
      </x:c>
      <x:c r="D1849" s="139" t="str">
        <x:v>Both</x:v>
      </x:c>
      <x:c r="E1849" s="147" t="str">
        <x:v>From initial classified workbook</x:v>
      </x:c>
      <x:c r="F1849" s="139" t="str">
        <x:v>Set</x:v>
      </x:c>
      <x:c r="G1849" s="139"/>
      <x:c r="H1849" s="139" t="str">
        <x:v>Not stated</x:v>
      </x:c>
      <x:c r="I1849" s="139" t="str">
        <x:v>PKR</x:v>
      </x:c>
      <x:c r="J1849" s="140" t="n">
        <x:v>57</x:v>
      </x:c>
      <x:c r="K1849" s="140" t="n">
        <x:v>46</x:v>
      </x:c>
      <x:c r="L1849" s="140" t="n">
        <x:v>57</x:v>
      </x:c>
      <x:c r="M1849" s="140" t="n">
        <x:v>46</x:v>
      </x:c>
      <x:c r="N1849" s="141" t="n">
        <x:f>L1849-M1849</x:f>
        <x:v>11</x:v>
      </x:c>
      <x:c r="O1849" s="142" t="n">
        <x:f>IF(L1849&gt;0,N1849/L1849,"")</x:f>
        <x:v>0.19298245614035087</x:v>
      </x:c>
      <x:c r="P1849" s="142" t="n">
        <x:f>IF(M1849&gt;0,N1849/M1849,"")</x:f>
        <x:v>0.2391304347826087</x:v>
      </x:c>
      <x:c r="Q1849" s="141" t="n">
        <x:f>ROUND(L1849*(1+'Assumptions'!$B$7)/'Assumptions'!$B$9,0)*'Assumptions'!$B$9</x:f>
        <x:v>65</x:v>
      </x:c>
      <x:c r="R1849" s="141" t="n">
        <x:f>Q1849-M1849</x:f>
        <x:v>19</x:v>
      </x:c>
      <x:c r="S1849" s="143" t="n">
        <x:f>'Assumptions'!$B$8</x:f>
        <x:v>12</x:v>
      </x:c>
      <x:c r="T1849" s="141" t="n">
        <x:f>N1849*S1849</x:f>
        <x:v>132</x:v>
      </x:c>
      <x:c r="U1849" s="139" t="str">
        <x:v>Source Valid</x:v>
      </x:c>
      <x:c r="V1849" s="139" t="str">
        <x:v>High</x:v>
      </x:c>
      <x:c r="W1849" s="147" t="str">
        <x:v>Source wholesale and buying prices retained</x:v>
      </x:c>
      <x:c r="X1849" s="139" t="str">
        <x:v>Ready</x:v>
      </x:c>
      <x:c r="Y1849" s="144" t="b">
        <x:v>1</x:v>
      </x:c>
      <x:c r="Z1849" s="139" t="str">
        <x:v>WS RATES.pdf</x:v>
      </x:c>
      <x:c r="AA1849" s="139" t="n">
        <x:v>52</x:v>
      </x:c>
      <x:c r="AB1849" s="139" t="n">
        <x:v>13</x:v>
      </x:c>
      <x:c r="AC1849" s="139" t="str">
        <x:v>KIDCO D SET SQUARE</x:v>
      </x:c>
      <x:c r="AD1849" s="145" t="n">
        <x:v>57</x:v>
      </x:c>
      <x:c r="AE1849" s="147" t="str">
        <x:v>Merged across PDFs — Exact/source-linked match</x:v>
      </x:c>
      <x:c r="AF1849" s="147" t="str">
        <x:v>Exact WS RATES.pdf name</x:v>
      </x:c>
      <x:c r="AG1849" s="147" t="str">
        <x:v>Exact WS RATES.pdf category</x:v>
      </x:c>
      <x:c r="AH1849" s="139" t="str">
        <x:v>WS-RATES:52:13</x:v>
      </x:c>
      <x:c r="AI1849" s="146"/>
      <x:c r="AJ1849" s="146"/>
      <x:c r="AK1849" s="146"/>
      <x:c r="AL1849" s="146"/>
      <x:c r="AM1849" s="146"/>
      <x:c r="AN1849" s="147" t="str"/>
    </x:row>
    <x:row r="1850">
      <x:c r="A1850" s="139" t="str">
        <x:v>RS-001849</x:v>
      </x:c>
      <x:c r="B1850" s="147" t="str">
        <x:v>BOX FI</x:v>
      </x:c>
      <x:c r="C1850" s="139" t="str">
        <x:v>FILE</x:v>
      </x:c>
      <x:c r="D1850" s="139" t="str">
        <x:v>Both</x:v>
      </x:c>
      <x:c r="E1850" s="147" t="str">
        <x:v>From initial classified workbook</x:v>
      </x:c>
      <x:c r="F1850" s="139" t="str">
        <x:v>Box</x:v>
      </x:c>
      <x:c r="G1850" s="139"/>
      <x:c r="H1850" s="139" t="str">
        <x:v>Not stated</x:v>
      </x:c>
      <x:c r="I1850" s="139" t="str">
        <x:v>PKR</x:v>
      </x:c>
      <x:c r="J1850" s="140" t="n">
        <x:v>240</x:v>
      </x:c>
      <x:c r="K1850" s="140" t="n">
        <x:v>220</x:v>
      </x:c>
      <x:c r="L1850" s="140" t="n">
        <x:v>240</x:v>
      </x:c>
      <x:c r="M1850" s="140" t="n">
        <x:v>220</x:v>
      </x:c>
      <x:c r="N1850" s="141" t="n">
        <x:f>L1850-M1850</x:f>
        <x:v>20</x:v>
      </x:c>
      <x:c r="O1850" s="142" t="n">
        <x:f>IF(L1850&gt;0,N1850/L1850,"")</x:f>
        <x:v>0.08333333333333333</x:v>
      </x:c>
      <x:c r="P1850" s="142" t="n">
        <x:f>IF(M1850&gt;0,N1850/M1850,"")</x:f>
        <x:v>0.09090909090909091</x:v>
      </x:c>
      <x:c r="Q1850" s="141" t="n">
        <x:f>ROUND(L1850*(1+'Assumptions'!$B$7)/'Assumptions'!$B$9,0)*'Assumptions'!$B$9</x:f>
        <x:v>265</x:v>
      </x:c>
      <x:c r="R1850" s="141" t="n">
        <x:f>Q1850-M1850</x:f>
        <x:v>45</x:v>
      </x:c>
      <x:c r="S1850" s="143" t="n">
        <x:f>'Assumptions'!$B$8</x:f>
        <x:v>12</x:v>
      </x:c>
      <x:c r="T1850" s="141" t="n">
        <x:f>N1850*S1850</x:f>
        <x:v>240</x:v>
      </x:c>
      <x:c r="U1850" s="139" t="str">
        <x:v>Source Valid</x:v>
      </x:c>
      <x:c r="V1850" s="139" t="str">
        <x:v>High</x:v>
      </x:c>
      <x:c r="W1850" s="147" t="str">
        <x:v>Source wholesale and buying prices retained</x:v>
      </x:c>
      <x:c r="X1850" s="139" t="str">
        <x:v>Ready</x:v>
      </x:c>
      <x:c r="Y1850" s="144" t="b">
        <x:v>1</x:v>
      </x:c>
      <x:c r="Z1850" s="139" t="str">
        <x:v>WS RATES.pdf</x:v>
      </x:c>
      <x:c r="AA1850" s="139" t="n">
        <x:v>52</x:v>
      </x:c>
      <x:c r="AB1850" s="139" t="n">
        <x:v>14</x:v>
      </x:c>
      <x:c r="AC1850" s="139" t="str">
        <x:v>BOX FI</x:v>
      </x:c>
      <x:c r="AD1850" s="145" t="n">
        <x:v>240</x:v>
      </x:c>
      <x:c r="AE1850" s="147" t="str">
        <x:v>Merged across PDFs — Exact/source-linked match</x:v>
      </x:c>
      <x:c r="AF1850" s="147" t="str">
        <x:v>Exact WS RATES.pdf name</x:v>
      </x:c>
      <x:c r="AG1850" s="147" t="str">
        <x:v>Exact WS RATES.pdf category</x:v>
      </x:c>
      <x:c r="AH1850" s="139" t="str">
        <x:v>WS-RATES:52:14</x:v>
      </x:c>
      <x:c r="AI1850" s="146"/>
      <x:c r="AJ1850" s="146"/>
      <x:c r="AK1850" s="146"/>
      <x:c r="AL1850" s="146"/>
      <x:c r="AM1850" s="146"/>
      <x:c r="AN1850" s="147" t="str"/>
    </x:row>
    <x:row r="1851">
      <x:c r="A1851" s="139" t="str">
        <x:v>RS-001850</x:v>
      </x:c>
      <x:c r="B1851" s="147" t="str">
        <x:v>PUR/DAR D</x:v>
      </x:c>
      <x:c r="C1851" s="139" t="str">
        <x:v>D</x:v>
      </x:c>
      <x:c r="D1851" s="139" t="str">
        <x:v>Both</x:v>
      </x:c>
      <x:c r="E1851" s="147" t="str">
        <x:v>From initial classified workbook</x:v>
      </x:c>
      <x:c r="F1851" s="139" t="str">
        <x:v>Piece</x:v>
      </x:c>
      <x:c r="G1851" s="139"/>
      <x:c r="H1851" s="139" t="str">
        <x:v>Not stated</x:v>
      </x:c>
      <x:c r="I1851" s="139" t="str">
        <x:v>PKR</x:v>
      </x:c>
      <x:c r="J1851" s="140" t="n">
        <x:v>12</x:v>
      </x:c>
      <x:c r="K1851" s="140" t="n">
        <x:v>9</x:v>
      </x:c>
      <x:c r="L1851" s="140" t="n">
        <x:v>12</x:v>
      </x:c>
      <x:c r="M1851" s="140" t="n">
        <x:v>9</x:v>
      </x:c>
      <x:c r="N1851" s="141" t="n">
        <x:f>L1851-M1851</x:f>
        <x:v>3</x:v>
      </x:c>
      <x:c r="O1851" s="142" t="n">
        <x:f>IF(L1851&gt;0,N1851/L1851,"")</x:f>
        <x:v>0.25</x:v>
      </x:c>
      <x:c r="P1851" s="142" t="n">
        <x:f>IF(M1851&gt;0,N1851/M1851,"")</x:f>
        <x:v>0.3333333333333333</x:v>
      </x:c>
      <x:c r="Q1851" s="141" t="n">
        <x:f>ROUND(L1851*(1+'Assumptions'!$B$7)/'Assumptions'!$B$9,0)*'Assumptions'!$B$9</x:f>
        <x:v>15</x:v>
      </x:c>
      <x:c r="R1851" s="141" t="n">
        <x:f>Q1851-M1851</x:f>
        <x:v>6</x:v>
      </x:c>
      <x:c r="S1851" s="143" t="n">
        <x:f>'Assumptions'!$B$8</x:f>
        <x:v>12</x:v>
      </x:c>
      <x:c r="T1851" s="141" t="n">
        <x:f>N1851*S1851</x:f>
        <x:v>36</x:v>
      </x:c>
      <x:c r="U1851" s="139" t="str">
        <x:v>Source Valid</x:v>
      </x:c>
      <x:c r="V1851" s="139" t="str">
        <x:v>High</x:v>
      </x:c>
      <x:c r="W1851" s="147" t="str">
        <x:v>Source wholesale and buying prices retained</x:v>
      </x:c>
      <x:c r="X1851" s="139" t="str">
        <x:v>Review Required</x:v>
      </x:c>
      <x:c r="Y1851" s="144" t="b">
        <x:v>0</x:v>
      </x:c>
      <x:c r="Z1851" s="139" t="str">
        <x:v>WS RATES.pdf</x:v>
      </x:c>
      <x:c r="AA1851" s="139" t="n">
        <x:v>52</x:v>
      </x:c>
      <x:c r="AB1851" s="139" t="n">
        <x:v>15</x:v>
      </x:c>
      <x:c r="AC1851" s="139" t="str">
        <x:v>PUR/DAR D</x:v>
      </x:c>
      <x:c r="AD1851" s="145" t="n">
        <x:v>12</x:v>
      </x:c>
      <x:c r="AE1851" s="147" t="str">
        <x:v>Merged across PDFs — Exact/source-linked match</x:v>
      </x:c>
      <x:c r="AF1851" s="147" t="str">
        <x:v>Exact WS RATES.pdf name</x:v>
      </x:c>
      <x:c r="AG1851" s="147" t="str">
        <x:v>Exact WS RATES.pdf category</x:v>
      </x:c>
      <x:c r="AH1851" s="139" t="str">
        <x:v>WS-RATES:52:15</x:v>
      </x:c>
      <x:c r="AI1851" s="146"/>
      <x:c r="AJ1851" s="146"/>
      <x:c r="AK1851" s="146"/>
      <x:c r="AL1851" s="146"/>
      <x:c r="AM1851" s="146"/>
      <x:c r="AN1851" s="147" t="str">
        <x:v>Ambiguous/truncated product identity</x:v>
      </x:c>
    </x:row>
    <x:row r="1852">
      <x:c r="A1852" s="139" t="str">
        <x:v>RS-001851</x:v>
      </x:c>
      <x:c r="B1852" s="147" t="str">
        <x:v>DELI TABLE PEN</x:v>
      </x:c>
      <x:c r="C1852" s="139" t="str">
        <x:v>BALL POINT</x:v>
      </x:c>
      <x:c r="D1852" s="139" t="str">
        <x:v>Both</x:v>
      </x:c>
      <x:c r="E1852" s="147" t="str">
        <x:v>From initial classified workbook</x:v>
      </x:c>
      <x:c r="F1852" s="139" t="str">
        <x:v>Piece</x:v>
      </x:c>
      <x:c r="G1852" s="139"/>
      <x:c r="H1852" s="139" t="str">
        <x:v>Not stated</x:v>
      </x:c>
      <x:c r="I1852" s="139" t="str">
        <x:v>PKR</x:v>
      </x:c>
      <x:c r="J1852" s="140" t="n">
        <x:v>135</x:v>
      </x:c>
      <x:c r="K1852" s="140" t="n">
        <x:v>115</x:v>
      </x:c>
      <x:c r="L1852" s="140" t="n">
        <x:v>135</x:v>
      </x:c>
      <x:c r="M1852" s="140" t="n">
        <x:v>115</x:v>
      </x:c>
      <x:c r="N1852" s="141" t="n">
        <x:f>L1852-M1852</x:f>
        <x:v>20</x:v>
      </x:c>
      <x:c r="O1852" s="142" t="n">
        <x:f>IF(L1852&gt;0,N1852/L1852,"")</x:f>
        <x:v>0.14814814814814814</x:v>
      </x:c>
      <x:c r="P1852" s="142" t="n">
        <x:f>IF(M1852&gt;0,N1852/M1852,"")</x:f>
        <x:v>0.17391304347826086</x:v>
      </x:c>
      <x:c r="Q1852" s="141" t="n">
        <x:f>ROUND(L1852*(1+'Assumptions'!$B$7)/'Assumptions'!$B$9,0)*'Assumptions'!$B$9</x:f>
        <x:v>150</x:v>
      </x:c>
      <x:c r="R1852" s="141" t="n">
        <x:f>Q1852-M1852</x:f>
        <x:v>35</x:v>
      </x:c>
      <x:c r="S1852" s="143" t="n">
        <x:f>'Assumptions'!$B$8</x:f>
        <x:v>12</x:v>
      </x:c>
      <x:c r="T1852" s="141" t="n">
        <x:f>N1852*S1852</x:f>
        <x:v>240</x:v>
      </x:c>
      <x:c r="U1852" s="139" t="str">
        <x:v>Source Valid</x:v>
      </x:c>
      <x:c r="V1852" s="139" t="str">
        <x:v>High</x:v>
      </x:c>
      <x:c r="W1852" s="147" t="str">
        <x:v>Source wholesale and buying prices retained</x:v>
      </x:c>
      <x:c r="X1852" s="139" t="str">
        <x:v>Ready</x:v>
      </x:c>
      <x:c r="Y1852" s="144" t="b">
        <x:v>1</x:v>
      </x:c>
      <x:c r="Z1852" s="139" t="str">
        <x:v>WS RATES.pdf</x:v>
      </x:c>
      <x:c r="AA1852" s="139" t="n">
        <x:v>52</x:v>
      </x:c>
      <x:c r="AB1852" s="139" t="n">
        <x:v>16</x:v>
      </x:c>
      <x:c r="AC1852" s="139" t="str">
        <x:v>DELI TABLE PEN</x:v>
      </x:c>
      <x:c r="AD1852" s="145" t="n">
        <x:v>135</x:v>
      </x:c>
      <x:c r="AE1852" s="147" t="str">
        <x:v>Merged across PDFs — Exact/source-linked match</x:v>
      </x:c>
      <x:c r="AF1852" s="147" t="str">
        <x:v>Exact WS RATES.pdf name</x:v>
      </x:c>
      <x:c r="AG1852" s="147" t="str">
        <x:v>Exact WS RATES.pdf category</x:v>
      </x:c>
      <x:c r="AH1852" s="139" t="str">
        <x:v>WS-RATES:52:16</x:v>
      </x:c>
      <x:c r="AI1852" s="146"/>
      <x:c r="AJ1852" s="146"/>
      <x:c r="AK1852" s="146"/>
      <x:c r="AL1852" s="146"/>
      <x:c r="AM1852" s="146"/>
      <x:c r="AN1852" s="147" t="str"/>
    </x:row>
    <x:row r="1853">
      <x:c r="A1853" s="139" t="str">
        <x:v>RS-001852</x:v>
      </x:c>
      <x:c r="B1853" s="147" t="str">
        <x:v>KIDCO D (1 PCS)</x:v>
      </x:c>
      <x:c r="C1853" s="139" t="str">
        <x:v>D</x:v>
      </x:c>
      <x:c r="D1853" s="139" t="str">
        <x:v>Both</x:v>
      </x:c>
      <x:c r="E1853" s="147" t="str">
        <x:v>From initial classified workbook</x:v>
      </x:c>
      <x:c r="F1853" s="139" t="str">
        <x:v>Piece</x:v>
      </x:c>
      <x:c r="G1853" s="139" t="n">
        <x:v>1</x:v>
      </x:c>
      <x:c r="H1853" s="139" t="str">
        <x:v>Parsed from product name</x:v>
      </x:c>
      <x:c r="I1853" s="139" t="str">
        <x:v>PKR</x:v>
      </x:c>
      <x:c r="J1853" s="140" t="n">
        <x:v>25</x:v>
      </x:c>
      <x:c r="K1853" s="140" t="n">
        <x:v>20</x:v>
      </x:c>
      <x:c r="L1853" s="140" t="n">
        <x:v>25</x:v>
      </x:c>
      <x:c r="M1853" s="140" t="n">
        <x:v>20</x:v>
      </x:c>
      <x:c r="N1853" s="141" t="n">
        <x:f>L1853-M1853</x:f>
        <x:v>5</x:v>
      </x:c>
      <x:c r="O1853" s="142" t="n">
        <x:f>IF(L1853&gt;0,N1853/L1853,"")</x:f>
        <x:v>0.2</x:v>
      </x:c>
      <x:c r="P1853" s="142" t="n">
        <x:f>IF(M1853&gt;0,N1853/M1853,"")</x:f>
        <x:v>0.25</x:v>
      </x:c>
      <x:c r="Q1853" s="141" t="n">
        <x:f>ROUND(L1853*(1+'Assumptions'!$B$7)/'Assumptions'!$B$9,0)*'Assumptions'!$B$9</x:f>
        <x:v>30</x:v>
      </x:c>
      <x:c r="R1853" s="141" t="n">
        <x:f>Q1853-M1853</x:f>
        <x:v>10</x:v>
      </x:c>
      <x:c r="S1853" s="143" t="n">
        <x:f>'Assumptions'!$B$8</x:f>
        <x:v>12</x:v>
      </x:c>
      <x:c r="T1853" s="141" t="n">
        <x:f>N1853*S1853</x:f>
        <x:v>60</x:v>
      </x:c>
      <x:c r="U1853" s="139" t="str">
        <x:v>Source Valid</x:v>
      </x:c>
      <x:c r="V1853" s="139" t="str">
        <x:v>High</x:v>
      </x:c>
      <x:c r="W1853" s="147" t="str">
        <x:v>Source wholesale and buying prices retained</x:v>
      </x:c>
      <x:c r="X1853" s="139" t="str">
        <x:v>Ready</x:v>
      </x:c>
      <x:c r="Y1853" s="144" t="b">
        <x:v>1</x:v>
      </x:c>
      <x:c r="Z1853" s="139" t="str">
        <x:v>WS RATES.pdf</x:v>
      </x:c>
      <x:c r="AA1853" s="139" t="n">
        <x:v>52</x:v>
      </x:c>
      <x:c r="AB1853" s="139" t="n">
        <x:v>17</x:v>
      </x:c>
      <x:c r="AC1853" s="139" t="str">
        <x:v>KIDCO D (1 PCS)</x:v>
      </x:c>
      <x:c r="AD1853" s="145" t="n">
        <x:v>25</x:v>
      </x:c>
      <x:c r="AE1853" s="147" t="str">
        <x:v>Merged across PDFs — Exact/source-linked match</x:v>
      </x:c>
      <x:c r="AF1853" s="147" t="str">
        <x:v>Exact WS RATES.pdf name</x:v>
      </x:c>
      <x:c r="AG1853" s="147" t="str">
        <x:v>Exact WS RATES.pdf category</x:v>
      </x:c>
      <x:c r="AH1853" s="139" t="str">
        <x:v>WS-RATES:52:17</x:v>
      </x:c>
      <x:c r="AI1853" s="146"/>
      <x:c r="AJ1853" s="146"/>
      <x:c r="AK1853" s="146"/>
      <x:c r="AL1853" s="146"/>
      <x:c r="AM1853" s="146"/>
      <x:c r="AN1853" s="147" t="str"/>
    </x:row>
    <x:row r="1854">
      <x:c r="A1854" s="139" t="str">
        <x:v>RS-001853</x:v>
      </x:c>
      <x:c r="B1854" s="147" t="str">
        <x:v>KIDCO ERASER K736</x:v>
      </x:c>
      <x:c r="C1854" s="139" t="str">
        <x:v>ERASERS</x:v>
      </x:c>
      <x:c r="D1854" s="139" t="str">
        <x:v>Both</x:v>
      </x:c>
      <x:c r="E1854" s="147" t="str">
        <x:v>From initial classified workbook</x:v>
      </x:c>
      <x:c r="F1854" s="139" t="str">
        <x:v>Piece</x:v>
      </x:c>
      <x:c r="G1854" s="139"/>
      <x:c r="H1854" s="139" t="str">
        <x:v>Not stated</x:v>
      </x:c>
      <x:c r="I1854" s="139" t="str">
        <x:v>PKR</x:v>
      </x:c>
      <x:c r="J1854" s="140" t="n">
        <x:v>520</x:v>
      </x:c>
      <x:c r="K1854" s="140" t="n">
        <x:v>480</x:v>
      </x:c>
      <x:c r="L1854" s="140" t="n">
        <x:v>520</x:v>
      </x:c>
      <x:c r="M1854" s="140" t="n">
        <x:v>480</x:v>
      </x:c>
      <x:c r="N1854" s="141" t="n">
        <x:f>L1854-M1854</x:f>
        <x:v>40</x:v>
      </x:c>
      <x:c r="O1854" s="142" t="n">
        <x:f>IF(L1854&gt;0,N1854/L1854,"")</x:f>
        <x:v>0.07692307692307693</x:v>
      </x:c>
      <x:c r="P1854" s="142" t="n">
        <x:f>IF(M1854&gt;0,N1854/M1854,"")</x:f>
        <x:v>0.08333333333333333</x:v>
      </x:c>
      <x:c r="Q1854" s="141" t="n">
        <x:f>ROUND(L1854*(1+'Assumptions'!$B$7)/'Assumptions'!$B$9,0)*'Assumptions'!$B$9</x:f>
        <x:v>570</x:v>
      </x:c>
      <x:c r="R1854" s="141" t="n">
        <x:f>Q1854-M1854</x:f>
        <x:v>90</x:v>
      </x:c>
      <x:c r="S1854" s="143" t="n">
        <x:f>'Assumptions'!$B$8</x:f>
        <x:v>12</x:v>
      </x:c>
      <x:c r="T1854" s="141" t="n">
        <x:f>N1854*S1854</x:f>
        <x:v>480</x:v>
      </x:c>
      <x:c r="U1854" s="139" t="str">
        <x:v>Source Valid</x:v>
      </x:c>
      <x:c r="V1854" s="139" t="str">
        <x:v>High</x:v>
      </x:c>
      <x:c r="W1854" s="147" t="str">
        <x:v>Source wholesale and buying prices retained</x:v>
      </x:c>
      <x:c r="X1854" s="139" t="str">
        <x:v>Ready</x:v>
      </x:c>
      <x:c r="Y1854" s="144" t="b">
        <x:v>1</x:v>
      </x:c>
      <x:c r="Z1854" s="139" t="str">
        <x:v>WS RATES.pdf</x:v>
      </x:c>
      <x:c r="AA1854" s="139" t="n">
        <x:v>52</x:v>
      </x:c>
      <x:c r="AB1854" s="139" t="n">
        <x:v>18</x:v>
      </x:c>
      <x:c r="AC1854" s="139" t="str">
        <x:v>KIDCO ERASER K736</x:v>
      </x:c>
      <x:c r="AD1854" s="145" t="n">
        <x:v>520</x:v>
      </x:c>
      <x:c r="AE1854" s="147" t="str">
        <x:v>Merged across PDFs — Exact/source-linked match</x:v>
      </x:c>
      <x:c r="AF1854" s="147" t="str">
        <x:v>Exact WS RATES.pdf name</x:v>
      </x:c>
      <x:c r="AG1854" s="147" t="str">
        <x:v>Exact WS RATES.pdf category</x:v>
      </x:c>
      <x:c r="AH1854" s="139" t="str">
        <x:v>WS-RATES:52:18</x:v>
      </x:c>
      <x:c r="AI1854" s="146"/>
      <x:c r="AJ1854" s="146"/>
      <x:c r="AK1854" s="146"/>
      <x:c r="AL1854" s="146"/>
      <x:c r="AM1854" s="146"/>
      <x:c r="AN1854" s="147" t="str"/>
    </x:row>
    <x:row r="1855">
      <x:c r="A1855" s="139" t="str">
        <x:v>RS-001854</x:v>
      </x:c>
      <x:c r="B1855" s="147" t="str">
        <x:v>KIDCO ERASER JAR</x:v>
      </x:c>
      <x:c r="C1855" s="139" t="str">
        <x:v>ERASERS</x:v>
      </x:c>
      <x:c r="D1855" s="139" t="str">
        <x:v>Wholesale/Bulk</x:v>
      </x:c>
      <x:c r="E1855" s="147" t="str">
        <x:v>From initial classified workbook</x:v>
      </x:c>
      <x:c r="F1855" s="139" t="str">
        <x:v>Jar</x:v>
      </x:c>
      <x:c r="G1855" s="139"/>
      <x:c r="H1855" s="139" t="str">
        <x:v>Not stated</x:v>
      </x:c>
      <x:c r="I1855" s="139" t="str">
        <x:v>PKR</x:v>
      </x:c>
      <x:c r="J1855" s="140" t="n">
        <x:v>600</x:v>
      </x:c>
      <x:c r="K1855" s="140" t="n">
        <x:v>530</x:v>
      </x:c>
      <x:c r="L1855" s="140" t="n">
        <x:v>600</x:v>
      </x:c>
      <x:c r="M1855" s="140" t="n">
        <x:v>530</x:v>
      </x:c>
      <x:c r="N1855" s="141" t="n">
        <x:f>L1855-M1855</x:f>
        <x:v>70</x:v>
      </x:c>
      <x:c r="O1855" s="142" t="n">
        <x:f>IF(L1855&gt;0,N1855/L1855,"")</x:f>
        <x:v>0.11666666666666667</x:v>
      </x:c>
      <x:c r="P1855" s="142" t="n">
        <x:f>IF(M1855&gt;0,N1855/M1855,"")</x:f>
        <x:v>0.1320754716981132</x:v>
      </x:c>
      <x:c r="Q1855" s="141" t="n">
        <x:f>ROUND(L1855*(1+'Assumptions'!$B$7)/'Assumptions'!$B$9,0)*'Assumptions'!$B$9</x:f>
        <x:v>660</x:v>
      </x:c>
      <x:c r="R1855" s="141" t="n">
        <x:f>Q1855-M1855</x:f>
        <x:v>130</x:v>
      </x:c>
      <x:c r="S1855" s="143" t="n">
        <x:f>'Assumptions'!$B$8</x:f>
        <x:v>12</x:v>
      </x:c>
      <x:c r="T1855" s="141" t="n">
        <x:f>N1855*S1855</x:f>
        <x:v>840</x:v>
      </x:c>
      <x:c r="U1855" s="139" t="str">
        <x:v>Source Valid</x:v>
      </x:c>
      <x:c r="V1855" s="139" t="str">
        <x:v>High</x:v>
      </x:c>
      <x:c r="W1855" s="147" t="str">
        <x:v>Source wholesale and buying prices retained</x:v>
      </x:c>
      <x:c r="X1855" s="139" t="str">
        <x:v>Ready</x:v>
      </x:c>
      <x:c r="Y1855" s="144" t="b">
        <x:v>1</x:v>
      </x:c>
      <x:c r="Z1855" s="139" t="str">
        <x:v>WS RATES.pdf</x:v>
      </x:c>
      <x:c r="AA1855" s="139" t="n">
        <x:v>52</x:v>
      </x:c>
      <x:c r="AB1855" s="139" t="n">
        <x:v>19</x:v>
      </x:c>
      <x:c r="AC1855" s="139" t="str">
        <x:v>KIDCO ERASER JAR</x:v>
      </x:c>
      <x:c r="AD1855" s="145" t="n">
        <x:v>600</x:v>
      </x:c>
      <x:c r="AE1855" s="147" t="str">
        <x:v>Merged across PDFs — Exact/source-linked match</x:v>
      </x:c>
      <x:c r="AF1855" s="147" t="str">
        <x:v>Exact WS RATES.pdf name</x:v>
      </x:c>
      <x:c r="AG1855" s="147" t="str">
        <x:v>Exact WS RATES.pdf category</x:v>
      </x:c>
      <x:c r="AH1855" s="139" t="str">
        <x:v>WS-RATES:52:19</x:v>
      </x:c>
      <x:c r="AI1855" s="146"/>
      <x:c r="AJ1855" s="146"/>
      <x:c r="AK1855" s="146"/>
      <x:c r="AL1855" s="146"/>
      <x:c r="AM1855" s="146"/>
      <x:c r="AN1855" s="147" t="str"/>
    </x:row>
    <x:row r="1856">
      <x:c r="A1856" s="139" t="str">
        <x:v>RS-001855</x:v>
      </x:c>
      <x:c r="B1856" s="147" t="str">
        <x:v>RITO WATER DAMPER</x:v>
      </x:c>
      <x:c r="C1856" s="139" t="str">
        <x:v>CHINA</x:v>
      </x:c>
      <x:c r="D1856" s="139" t="str">
        <x:v>Both</x:v>
      </x:c>
      <x:c r="E1856" s="147" t="str">
        <x:v>From initial classified workbook</x:v>
      </x:c>
      <x:c r="F1856" s="139" t="str">
        <x:v>Piece</x:v>
      </x:c>
      <x:c r="G1856" s="139"/>
      <x:c r="H1856" s="139" t="str">
        <x:v>Not stated</x:v>
      </x:c>
      <x:c r="I1856" s="139" t="str">
        <x:v>PKR</x:v>
      </x:c>
      <x:c r="J1856" s="140" t="n">
        <x:v>45</x:v>
      </x:c>
      <x:c r="K1856" s="140" t="n">
        <x:v>37</x:v>
      </x:c>
      <x:c r="L1856" s="140" t="n">
        <x:v>45</x:v>
      </x:c>
      <x:c r="M1856" s="140" t="n">
        <x:v>37</x:v>
      </x:c>
      <x:c r="N1856" s="141" t="n">
        <x:f>L1856-M1856</x:f>
        <x:v>8</x:v>
      </x:c>
      <x:c r="O1856" s="142" t="n">
        <x:f>IF(L1856&gt;0,N1856/L1856,"")</x:f>
        <x:v>0.17777777777777778</x:v>
      </x:c>
      <x:c r="P1856" s="142" t="n">
        <x:f>IF(M1856&gt;0,N1856/M1856,"")</x:f>
        <x:v>0.21621621621621623</x:v>
      </x:c>
      <x:c r="Q1856" s="141" t="n">
        <x:f>ROUND(L1856*(1+'Assumptions'!$B$7)/'Assumptions'!$B$9,0)*'Assumptions'!$B$9</x:f>
        <x:v>50</x:v>
      </x:c>
      <x:c r="R1856" s="141" t="n">
        <x:f>Q1856-M1856</x:f>
        <x:v>13</x:v>
      </x:c>
      <x:c r="S1856" s="143" t="n">
        <x:f>'Assumptions'!$B$8</x:f>
        <x:v>12</x:v>
      </x:c>
      <x:c r="T1856" s="141" t="n">
        <x:f>N1856*S1856</x:f>
        <x:v>96</x:v>
      </x:c>
      <x:c r="U1856" s="139" t="str">
        <x:v>Source Valid</x:v>
      </x:c>
      <x:c r="V1856" s="139" t="str">
        <x:v>High</x:v>
      </x:c>
      <x:c r="W1856" s="147" t="str">
        <x:v>Source wholesale and buying prices retained</x:v>
      </x:c>
      <x:c r="X1856" s="139" t="str">
        <x:v>Ready</x:v>
      </x:c>
      <x:c r="Y1856" s="144" t="b">
        <x:v>1</x:v>
      </x:c>
      <x:c r="Z1856" s="139" t="str">
        <x:v>WS RATES.pdf</x:v>
      </x:c>
      <x:c r="AA1856" s="139" t="n">
        <x:v>52</x:v>
      </x:c>
      <x:c r="AB1856" s="139" t="n">
        <x:v>20</x:v>
      </x:c>
      <x:c r="AC1856" s="139" t="str">
        <x:v>RITO WATER DAMPER</x:v>
      </x:c>
      <x:c r="AD1856" s="145" t="n">
        <x:v>45</x:v>
      </x:c>
      <x:c r="AE1856" s="147" t="str">
        <x:v>Merged across PDFs — Exact/source-linked match</x:v>
      </x:c>
      <x:c r="AF1856" s="147" t="str">
        <x:v>Exact WS RATES.pdf name</x:v>
      </x:c>
      <x:c r="AG1856" s="147" t="str">
        <x:v>Exact WS RATES.pdf category</x:v>
      </x:c>
      <x:c r="AH1856" s="139" t="str">
        <x:v>WS-RATES:52:20</x:v>
      </x:c>
      <x:c r="AI1856" s="146"/>
      <x:c r="AJ1856" s="146"/>
      <x:c r="AK1856" s="146"/>
      <x:c r="AL1856" s="146"/>
      <x:c r="AM1856" s="146"/>
      <x:c r="AN1856" s="147" t="str"/>
    </x:row>
    <x:row r="1857">
      <x:c r="A1857" s="139" t="str">
        <x:v>RS-001856</x:v>
      </x:c>
      <x:c r="B1857" s="147" t="str">
        <x:v>SWAN WATER DAMPER</x:v>
      </x:c>
      <x:c r="C1857" s="139" t="str">
        <x:v>CHINA</x:v>
      </x:c>
      <x:c r="D1857" s="139" t="str">
        <x:v>Both</x:v>
      </x:c>
      <x:c r="E1857" s="147" t="str">
        <x:v>From initial classified workbook</x:v>
      </x:c>
      <x:c r="F1857" s="139" t="str">
        <x:v>Piece</x:v>
      </x:c>
      <x:c r="G1857" s="139"/>
      <x:c r="H1857" s="139" t="str">
        <x:v>Not stated</x:v>
      </x:c>
      <x:c r="I1857" s="139" t="str">
        <x:v>PKR</x:v>
      </x:c>
      <x:c r="J1857" s="140" t="n">
        <x:v>100</x:v>
      </x:c>
      <x:c r="K1857" s="140" t="n">
        <x:v>86</x:v>
      </x:c>
      <x:c r="L1857" s="140" t="n">
        <x:v>100</x:v>
      </x:c>
      <x:c r="M1857" s="140" t="n">
        <x:v>86</x:v>
      </x:c>
      <x:c r="N1857" s="141" t="n">
        <x:f>L1857-M1857</x:f>
        <x:v>14</x:v>
      </x:c>
      <x:c r="O1857" s="142" t="n">
        <x:f>IF(L1857&gt;0,N1857/L1857,"")</x:f>
        <x:v>0.14</x:v>
      </x:c>
      <x:c r="P1857" s="142" t="n">
        <x:f>IF(M1857&gt;0,N1857/M1857,"")</x:f>
        <x:v>0.16279069767441862</x:v>
      </x:c>
      <x:c r="Q1857" s="141" t="n">
        <x:f>ROUND(L1857*(1+'Assumptions'!$B$7)/'Assumptions'!$B$9,0)*'Assumptions'!$B$9</x:f>
        <x:v>110</x:v>
      </x:c>
      <x:c r="R1857" s="141" t="n">
        <x:f>Q1857-M1857</x:f>
        <x:v>24</x:v>
      </x:c>
      <x:c r="S1857" s="143" t="n">
        <x:f>'Assumptions'!$B$8</x:f>
        <x:v>12</x:v>
      </x:c>
      <x:c r="T1857" s="141" t="n">
        <x:f>N1857*S1857</x:f>
        <x:v>168</x:v>
      </x:c>
      <x:c r="U1857" s="139" t="str">
        <x:v>Source Valid</x:v>
      </x:c>
      <x:c r="V1857" s="139" t="str">
        <x:v>High</x:v>
      </x:c>
      <x:c r="W1857" s="147" t="str">
        <x:v>Source wholesale and buying prices retained</x:v>
      </x:c>
      <x:c r="X1857" s="139" t="str">
        <x:v>Ready</x:v>
      </x:c>
      <x:c r="Y1857" s="144" t="b">
        <x:v>1</x:v>
      </x:c>
      <x:c r="Z1857" s="139" t="str">
        <x:v>WS RATES.pdf</x:v>
      </x:c>
      <x:c r="AA1857" s="139" t="n">
        <x:v>52</x:v>
      </x:c>
      <x:c r="AB1857" s="139" t="n">
        <x:v>21</x:v>
      </x:c>
      <x:c r="AC1857" s="139" t="str">
        <x:v>SWAN WATER DAMPER</x:v>
      </x:c>
      <x:c r="AD1857" s="145" t="n">
        <x:v>100</x:v>
      </x:c>
      <x:c r="AE1857" s="147" t="str">
        <x:v>Merged across PDFs — Exact/source-linked match</x:v>
      </x:c>
      <x:c r="AF1857" s="147" t="str">
        <x:v>Exact WS RATES.pdf name</x:v>
      </x:c>
      <x:c r="AG1857" s="147" t="str">
        <x:v>Exact WS RATES.pdf category</x:v>
      </x:c>
      <x:c r="AH1857" s="139" t="str">
        <x:v>WS-RATES:52:21</x:v>
      </x:c>
      <x:c r="AI1857" s="146"/>
      <x:c r="AJ1857" s="146"/>
      <x:c r="AK1857" s="146"/>
      <x:c r="AL1857" s="146"/>
      <x:c r="AM1857" s="146"/>
      <x:c r="AN1857" s="147" t="str"/>
    </x:row>
    <x:row r="1858">
      <x:c r="A1858" s="139" t="str">
        <x:v>RS-001857</x:v>
      </x:c>
      <x:c r="B1858" s="147" t="str">
        <x:v>DEER OIL PASTEL (12PCS)</x:v>
      </x:c>
      <x:c r="C1858" s="139" t="str">
        <x:v>CRAYONS</x:v>
      </x:c>
      <x:c r="D1858" s="139" t="str">
        <x:v>Wholesale/Bulk</x:v>
      </x:c>
      <x:c r="E1858" s="147" t="str">
        <x:v>From initial classified workbook</x:v>
      </x:c>
      <x:c r="F1858" s="139" t="str">
        <x:v>Pack</x:v>
      </x:c>
      <x:c r="G1858" s="139" t="n">
        <x:v>12</x:v>
      </x:c>
      <x:c r="H1858" s="139" t="str">
        <x:v>Parsed from product name</x:v>
      </x:c>
      <x:c r="I1858" s="139" t="str">
        <x:v>PKR</x:v>
      </x:c>
      <x:c r="J1858" s="140" t="n">
        <x:v>228</x:v>
      </x:c>
      <x:c r="K1858" s="140" t="n">
        <x:v>190</x:v>
      </x:c>
      <x:c r="L1858" s="140" t="n">
        <x:v>228</x:v>
      </x:c>
      <x:c r="M1858" s="140" t="n">
        <x:v>190</x:v>
      </x:c>
      <x:c r="N1858" s="141" t="n">
        <x:f>L1858-M1858</x:f>
        <x:v>38</x:v>
      </x:c>
      <x:c r="O1858" s="142" t="n">
        <x:f>IF(L1858&gt;0,N1858/L1858,"")</x:f>
        <x:v>0.16666666666666666</x:v>
      </x:c>
      <x:c r="P1858" s="142" t="n">
        <x:f>IF(M1858&gt;0,N1858/M1858,"")</x:f>
        <x:v>0.2</x:v>
      </x:c>
      <x:c r="Q1858" s="141" t="n">
        <x:f>ROUND(L1858*(1+'Assumptions'!$B$7)/'Assumptions'!$B$9,0)*'Assumptions'!$B$9</x:f>
        <x:v>250</x:v>
      </x:c>
      <x:c r="R1858" s="141" t="n">
        <x:f>Q1858-M1858</x:f>
        <x:v>60</x:v>
      </x:c>
      <x:c r="S1858" s="143" t="n">
        <x:f>'Assumptions'!$B$8</x:f>
        <x:v>12</x:v>
      </x:c>
      <x:c r="T1858" s="141" t="n">
        <x:f>N1858*S1858</x:f>
        <x:v>456</x:v>
      </x:c>
      <x:c r="U1858" s="139" t="str">
        <x:v>Source Valid</x:v>
      </x:c>
      <x:c r="V1858" s="139" t="str">
        <x:v>High</x:v>
      </x:c>
      <x:c r="W1858" s="147" t="str">
        <x:v>Source wholesale and buying prices retained</x:v>
      </x:c>
      <x:c r="X1858" s="139" t="str">
        <x:v>Ready</x:v>
      </x:c>
      <x:c r="Y1858" s="144" t="b">
        <x:v>1</x:v>
      </x:c>
      <x:c r="Z1858" s="139" t="str">
        <x:v>WS RATES.pdf</x:v>
      </x:c>
      <x:c r="AA1858" s="139" t="n">
        <x:v>52</x:v>
      </x:c>
      <x:c r="AB1858" s="139" t="n">
        <x:v>22</x:v>
      </x:c>
      <x:c r="AC1858" s="139" t="str">
        <x:v>DEER OIL PASTEL (12PCS)</x:v>
      </x:c>
      <x:c r="AD1858" s="145" t="n">
        <x:v>228</x:v>
      </x:c>
      <x:c r="AE1858" s="147" t="str">
        <x:v>Merged across PDFs — Exact/source-linked match</x:v>
      </x:c>
      <x:c r="AF1858" s="147" t="str">
        <x:v>Exact WS RATES.pdf name</x:v>
      </x:c>
      <x:c r="AG1858" s="147" t="str">
        <x:v>Exact WS RATES.pdf category</x:v>
      </x:c>
      <x:c r="AH1858" s="139" t="str">
        <x:v>WS-RATES:52:22</x:v>
      </x:c>
      <x:c r="AI1858" s="146"/>
      <x:c r="AJ1858" s="146"/>
      <x:c r="AK1858" s="146"/>
      <x:c r="AL1858" s="146"/>
      <x:c r="AM1858" s="146"/>
      <x:c r="AN1858" s="147" t="str"/>
    </x:row>
    <x:row r="1859">
      <x:c r="A1859" s="139" t="str">
        <x:v>RS-001858</x:v>
      </x:c>
      <x:c r="B1859" s="147" t="str">
        <x:v>KIDCO INK PEN SPRINTER</x:v>
      </x:c>
      <x:c r="C1859" s="139" t="str">
        <x:v>INK PEN</x:v>
      </x:c>
      <x:c r="D1859" s="139" t="str">
        <x:v>Both</x:v>
      </x:c>
      <x:c r="E1859" s="147" t="str">
        <x:v>From initial classified workbook</x:v>
      </x:c>
      <x:c r="F1859" s="139" t="str">
        <x:v>Piece</x:v>
      </x:c>
      <x:c r="G1859" s="139"/>
      <x:c r="H1859" s="139" t="str">
        <x:v>Not stated</x:v>
      </x:c>
      <x:c r="I1859" s="139" t="str">
        <x:v>PKR</x:v>
      </x:c>
      <x:c r="J1859" s="140" t="n">
        <x:v>380</x:v>
      </x:c>
      <x:c r="K1859" s="140" t="n">
        <x:v>350</x:v>
      </x:c>
      <x:c r="L1859" s="140" t="n">
        <x:v>380</x:v>
      </x:c>
      <x:c r="M1859" s="140" t="n">
        <x:v>350</x:v>
      </x:c>
      <x:c r="N1859" s="141" t="n">
        <x:f>L1859-M1859</x:f>
        <x:v>30</x:v>
      </x:c>
      <x:c r="O1859" s="142" t="n">
        <x:f>IF(L1859&gt;0,N1859/L1859,"")</x:f>
        <x:v>0.07894736842105263</x:v>
      </x:c>
      <x:c r="P1859" s="142" t="n">
        <x:f>IF(M1859&gt;0,N1859/M1859,"")</x:f>
        <x:v>0.08571428571428572</x:v>
      </x:c>
      <x:c r="Q1859" s="141" t="n">
        <x:f>ROUND(L1859*(1+'Assumptions'!$B$7)/'Assumptions'!$B$9,0)*'Assumptions'!$B$9</x:f>
        <x:v>420</x:v>
      </x:c>
      <x:c r="R1859" s="141" t="n">
        <x:f>Q1859-M1859</x:f>
        <x:v>70</x:v>
      </x:c>
      <x:c r="S1859" s="143" t="n">
        <x:f>'Assumptions'!$B$8</x:f>
        <x:v>12</x:v>
      </x:c>
      <x:c r="T1859" s="141" t="n">
        <x:f>N1859*S1859</x:f>
        <x:v>360</x:v>
      </x:c>
      <x:c r="U1859" s="139" t="str">
        <x:v>Source Valid</x:v>
      </x:c>
      <x:c r="V1859" s="139" t="str">
        <x:v>High</x:v>
      </x:c>
      <x:c r="W1859" s="147" t="str">
        <x:v>Source wholesale and buying prices retained</x:v>
      </x:c>
      <x:c r="X1859" s="139" t="str">
        <x:v>Ready</x:v>
      </x:c>
      <x:c r="Y1859" s="144" t="b">
        <x:v>1</x:v>
      </x:c>
      <x:c r="Z1859" s="139" t="str">
        <x:v>WS RATES.pdf</x:v>
      </x:c>
      <x:c r="AA1859" s="139" t="n">
        <x:v>52</x:v>
      </x:c>
      <x:c r="AB1859" s="139" t="n">
        <x:v>23</x:v>
      </x:c>
      <x:c r="AC1859" s="139" t="str">
        <x:v>KIDCO INK PEN SPRINTER</x:v>
      </x:c>
      <x:c r="AD1859" s="145" t="n">
        <x:v>380</x:v>
      </x:c>
      <x:c r="AE1859" s="147" t="str">
        <x:v>Merged across PDFs — Exact/source-linked match</x:v>
      </x:c>
      <x:c r="AF1859" s="147" t="str">
        <x:v>Exact WS RATES.pdf name</x:v>
      </x:c>
      <x:c r="AG1859" s="147" t="str">
        <x:v>Exact WS RATES.pdf category</x:v>
      </x:c>
      <x:c r="AH1859" s="139" t="str">
        <x:v>WS-RATES:52:23</x:v>
      </x:c>
      <x:c r="AI1859" s="146"/>
      <x:c r="AJ1859" s="146"/>
      <x:c r="AK1859" s="146"/>
      <x:c r="AL1859" s="146"/>
      <x:c r="AM1859" s="146"/>
      <x:c r="AN1859" s="147" t="str"/>
    </x:row>
    <x:row r="1860">
      <x:c r="A1860" s="139" t="str">
        <x:v>RS-001859</x:v>
      </x:c>
      <x:c r="B1860" s="147" t="str">
        <x:v>KIDCO INK PEN SMASHUP</x:v>
      </x:c>
      <x:c r="C1860" s="139" t="str">
        <x:v>INK PEN</x:v>
      </x:c>
      <x:c r="D1860" s="139" t="str">
        <x:v>Both</x:v>
      </x:c>
      <x:c r="E1860" s="147" t="str">
        <x:v>From initial classified workbook</x:v>
      </x:c>
      <x:c r="F1860" s="139" t="str">
        <x:v>Piece</x:v>
      </x:c>
      <x:c r="G1860" s="139"/>
      <x:c r="H1860" s="139" t="str">
        <x:v>Not stated</x:v>
      </x:c>
      <x:c r="I1860" s="139" t="str">
        <x:v>PKR</x:v>
      </x:c>
      <x:c r="J1860" s="140" t="n">
        <x:v>670</x:v>
      </x:c>
      <x:c r="K1860" s="140" t="n">
        <x:v>650</x:v>
      </x:c>
      <x:c r="L1860" s="140" t="n">
        <x:v>670</x:v>
      </x:c>
      <x:c r="M1860" s="140" t="n">
        <x:v>650</x:v>
      </x:c>
      <x:c r="N1860" s="141" t="n">
        <x:f>L1860-M1860</x:f>
        <x:v>20</x:v>
      </x:c>
      <x:c r="O1860" s="142" t="n">
        <x:f>IF(L1860&gt;0,N1860/L1860,"")</x:f>
        <x:v>0.029850746268656716</x:v>
      </x:c>
      <x:c r="P1860" s="142" t="n">
        <x:f>IF(M1860&gt;0,N1860/M1860,"")</x:f>
        <x:v>0.03076923076923077</x:v>
      </x:c>
      <x:c r="Q1860" s="141" t="n">
        <x:f>ROUND(L1860*(1+'Assumptions'!$B$7)/'Assumptions'!$B$9,0)*'Assumptions'!$B$9</x:f>
        <x:v>735</x:v>
      </x:c>
      <x:c r="R1860" s="141" t="n">
        <x:f>Q1860-M1860</x:f>
        <x:v>85</x:v>
      </x:c>
      <x:c r="S1860" s="143" t="n">
        <x:f>'Assumptions'!$B$8</x:f>
        <x:v>12</x:v>
      </x:c>
      <x:c r="T1860" s="141" t="n">
        <x:f>N1860*S1860</x:f>
        <x:v>240</x:v>
      </x:c>
      <x:c r="U1860" s="139" t="str">
        <x:v>Source Valid</x:v>
      </x:c>
      <x:c r="V1860" s="139" t="str">
        <x:v>High</x:v>
      </x:c>
      <x:c r="W1860" s="147" t="str">
        <x:v>Source wholesale and buying prices retained</x:v>
      </x:c>
      <x:c r="X1860" s="139" t="str">
        <x:v>Ready</x:v>
      </x:c>
      <x:c r="Y1860" s="144" t="b">
        <x:v>1</x:v>
      </x:c>
      <x:c r="Z1860" s="139" t="str">
        <x:v>WS RATES.pdf</x:v>
      </x:c>
      <x:c r="AA1860" s="139" t="n">
        <x:v>52</x:v>
      </x:c>
      <x:c r="AB1860" s="139" t="n">
        <x:v>24</x:v>
      </x:c>
      <x:c r="AC1860" s="139" t="str">
        <x:v>KIDCO INK PEN SMASHUP</x:v>
      </x:c>
      <x:c r="AD1860" s="145" t="n">
        <x:v>670</x:v>
      </x:c>
      <x:c r="AE1860" s="147" t="str">
        <x:v>Merged across PDFs — Exact/source-linked match</x:v>
      </x:c>
      <x:c r="AF1860" s="147" t="str">
        <x:v>Exact WS RATES.pdf name</x:v>
      </x:c>
      <x:c r="AG1860" s="147" t="str">
        <x:v>Exact WS RATES.pdf category</x:v>
      </x:c>
      <x:c r="AH1860" s="139" t="str">
        <x:v>WS-RATES:52:24</x:v>
      </x:c>
      <x:c r="AI1860" s="146"/>
      <x:c r="AJ1860" s="146"/>
      <x:c r="AK1860" s="146"/>
      <x:c r="AL1860" s="146"/>
      <x:c r="AM1860" s="146"/>
      <x:c r="AN1860" s="147" t="str"/>
    </x:row>
    <x:row r="1861">
      <x:c r="A1861" s="139" t="str">
        <x:v>RS-001860</x:v>
      </x:c>
      <x:c r="B1861" s="147" t="str">
        <x:v>KIDCO INK PEN SMASHUP (CRYST</x:v>
      </x:c>
      <x:c r="C1861" s="139" t="str">
        <x:v>INK PEN</x:v>
      </x:c>
      <x:c r="D1861" s="139" t="str">
        <x:v>Both</x:v>
      </x:c>
      <x:c r="E1861" s="147" t="str">
        <x:v>From initial classified workbook</x:v>
      </x:c>
      <x:c r="F1861" s="139" t="str">
        <x:v>Piece</x:v>
      </x:c>
      <x:c r="G1861" s="139"/>
      <x:c r="H1861" s="139" t="str">
        <x:v>Not stated</x:v>
      </x:c>
      <x:c r="I1861" s="139" t="str">
        <x:v>PKR</x:v>
      </x:c>
      <x:c r="J1861" s="140" t="n">
        <x:v>670</x:v>
      </x:c>
      <x:c r="K1861" s="140" t="n">
        <x:v>650</x:v>
      </x:c>
      <x:c r="L1861" s="140" t="n">
        <x:v>670</x:v>
      </x:c>
      <x:c r="M1861" s="140" t="n">
        <x:v>650</x:v>
      </x:c>
      <x:c r="N1861" s="141" t="n">
        <x:f>L1861-M1861</x:f>
        <x:v>20</x:v>
      </x:c>
      <x:c r="O1861" s="142" t="n">
        <x:f>IF(L1861&gt;0,N1861/L1861,"")</x:f>
        <x:v>0.029850746268656716</x:v>
      </x:c>
      <x:c r="P1861" s="142" t="n">
        <x:f>IF(M1861&gt;0,N1861/M1861,"")</x:f>
        <x:v>0.03076923076923077</x:v>
      </x:c>
      <x:c r="Q1861" s="141" t="n">
        <x:f>ROUND(L1861*(1+'Assumptions'!$B$7)/'Assumptions'!$B$9,0)*'Assumptions'!$B$9</x:f>
        <x:v>735</x:v>
      </x:c>
      <x:c r="R1861" s="141" t="n">
        <x:f>Q1861-M1861</x:f>
        <x:v>85</x:v>
      </x:c>
      <x:c r="S1861" s="143" t="n">
        <x:f>'Assumptions'!$B$8</x:f>
        <x:v>12</x:v>
      </x:c>
      <x:c r="T1861" s="141" t="n">
        <x:f>N1861*S1861</x:f>
        <x:v>240</x:v>
      </x:c>
      <x:c r="U1861" s="139" t="str">
        <x:v>Source Valid</x:v>
      </x:c>
      <x:c r="V1861" s="139" t="str">
        <x:v>High</x:v>
      </x:c>
      <x:c r="W1861" s="147" t="str">
        <x:v>Source wholesale and buying prices retained</x:v>
      </x:c>
      <x:c r="X1861" s="139" t="str">
        <x:v>Ready</x:v>
      </x:c>
      <x:c r="Y1861" s="144" t="b">
        <x:v>1</x:v>
      </x:c>
      <x:c r="Z1861" s="139" t="str">
        <x:v>WS RATES.pdf</x:v>
      </x:c>
      <x:c r="AA1861" s="139" t="n">
        <x:v>52</x:v>
      </x:c>
      <x:c r="AB1861" s="139" t="n">
        <x:v>25</x:v>
      </x:c>
      <x:c r="AC1861" s="139" t="str">
        <x:v>KIDCO INK PEN SMASHUP (C</x:v>
      </x:c>
      <x:c r="AD1861" s="145" t="n">
        <x:v>670</x:v>
      </x:c>
      <x:c r="AE1861" s="147" t="str">
        <x:v>Merged across PDFs — Truncated-name completion</x:v>
      </x:c>
      <x:c r="AF1861" s="147" t="str">
        <x:v>Completed/updated from WS RATES.pdf</x:v>
      </x:c>
      <x:c r="AG1861" s="147" t="str">
        <x:v>Exact WS RATES.pdf category</x:v>
      </x:c>
      <x:c r="AH1861" s="139" t="str">
        <x:v>WS-RATES:52:25</x:v>
      </x:c>
      <x:c r="AI1861" s="146"/>
      <x:c r="AJ1861" s="146"/>
      <x:c r="AK1861" s="146"/>
      <x:c r="AL1861" s="146"/>
      <x:c r="AM1861" s="146"/>
      <x:c r="AN1861" s="147" t="str"/>
    </x:row>
    <x:row r="1862">
      <x:c r="A1862" s="139" t="str">
        <x:v>RS-001861</x:v>
      </x:c>
      <x:c r="B1862" s="147" t="str">
        <x:v>DEER BOARD MARKER 1 PCS</x:v>
      </x:c>
      <x:c r="C1862" s="139" t="str">
        <x:v>BOARD &amp; PERMANENT</x:v>
      </x:c>
      <x:c r="D1862" s="139" t="str">
        <x:v>Both</x:v>
      </x:c>
      <x:c r="E1862" s="147" t="str">
        <x:v>From initial classified workbook</x:v>
      </x:c>
      <x:c r="F1862" s="139" t="str">
        <x:v>Piece</x:v>
      </x:c>
      <x:c r="G1862" s="139" t="n">
        <x:v>1</x:v>
      </x:c>
      <x:c r="H1862" s="139" t="str">
        <x:v>Parsed from product name</x:v>
      </x:c>
      <x:c r="I1862" s="139" t="str">
        <x:v>PKR</x:v>
      </x:c>
      <x:c r="J1862" s="140" t="n">
        <x:v>49</x:v>
      </x:c>
      <x:c r="K1862" s="140" t="n">
        <x:v>39</x:v>
      </x:c>
      <x:c r="L1862" s="140" t="n">
        <x:v>49</x:v>
      </x:c>
      <x:c r="M1862" s="140" t="n">
        <x:v>39</x:v>
      </x:c>
      <x:c r="N1862" s="141" t="n">
        <x:f>L1862-M1862</x:f>
        <x:v>10</x:v>
      </x:c>
      <x:c r="O1862" s="142" t="n">
        <x:f>IF(L1862&gt;0,N1862/L1862,"")</x:f>
        <x:v>0.20408163265306123</x:v>
      </x:c>
      <x:c r="P1862" s="142" t="n">
        <x:f>IF(M1862&gt;0,N1862/M1862,"")</x:f>
        <x:v>0.2564102564102564</x:v>
      </x:c>
      <x:c r="Q1862" s="141" t="n">
        <x:f>ROUND(L1862*(1+'Assumptions'!$B$7)/'Assumptions'!$B$9,0)*'Assumptions'!$B$9</x:f>
        <x:v>55</x:v>
      </x:c>
      <x:c r="R1862" s="141" t="n">
        <x:f>Q1862-M1862</x:f>
        <x:v>16</x:v>
      </x:c>
      <x:c r="S1862" s="143" t="n">
        <x:f>'Assumptions'!$B$8</x:f>
        <x:v>12</x:v>
      </x:c>
      <x:c r="T1862" s="141" t="n">
        <x:f>N1862*S1862</x:f>
        <x:v>120</x:v>
      </x:c>
      <x:c r="U1862" s="139" t="str">
        <x:v>Source Valid</x:v>
      </x:c>
      <x:c r="V1862" s="139" t="str">
        <x:v>High</x:v>
      </x:c>
      <x:c r="W1862" s="147" t="str">
        <x:v>Source wholesale and buying prices retained</x:v>
      </x:c>
      <x:c r="X1862" s="139" t="str">
        <x:v>Ready</x:v>
      </x:c>
      <x:c r="Y1862" s="144" t="b">
        <x:v>1</x:v>
      </x:c>
      <x:c r="Z1862" s="139" t="str">
        <x:v>WS RATES.pdf</x:v>
      </x:c>
      <x:c r="AA1862" s="139" t="n">
        <x:v>52</x:v>
      </x:c>
      <x:c r="AB1862" s="139" t="n">
        <x:v>26</x:v>
      </x:c>
      <x:c r="AC1862" s="139" t="str">
        <x:v>DEER BOARD MARKER 1 PCS</x:v>
      </x:c>
      <x:c r="AD1862" s="145" t="n">
        <x:v>49</x:v>
      </x:c>
      <x:c r="AE1862" s="147" t="str">
        <x:v>Merged across PDFs — Exact/source-linked match</x:v>
      </x:c>
      <x:c r="AF1862" s="147" t="str">
        <x:v>Exact WS RATES.pdf name</x:v>
      </x:c>
      <x:c r="AG1862" s="147" t="str">
        <x:v>Exact WS RATES.pdf category</x:v>
      </x:c>
      <x:c r="AH1862" s="139" t="str">
        <x:v>WS-RATES:52:26</x:v>
      </x:c>
      <x:c r="AI1862" s="146"/>
      <x:c r="AJ1862" s="146"/>
      <x:c r="AK1862" s="146"/>
      <x:c r="AL1862" s="146"/>
      <x:c r="AM1862" s="146"/>
      <x:c r="AN1862" s="147" t="str"/>
    </x:row>
    <x:row r="1863">
      <x:c r="A1863" s="139" t="str">
        <x:v>RS-001862</x:v>
      </x:c>
      <x:c r="B1863" s="147" t="str">
        <x:v>KIDCO INK PEN SHINING STAR</x:v>
      </x:c>
      <x:c r="C1863" s="139" t="str">
        <x:v>INK PEN</x:v>
      </x:c>
      <x:c r="D1863" s="139" t="str">
        <x:v>Both</x:v>
      </x:c>
      <x:c r="E1863" s="147" t="str">
        <x:v>From initial classified workbook</x:v>
      </x:c>
      <x:c r="F1863" s="139" t="str">
        <x:v>Piece</x:v>
      </x:c>
      <x:c r="G1863" s="139"/>
      <x:c r="H1863" s="139" t="str">
        <x:v>Not stated</x:v>
      </x:c>
      <x:c r="I1863" s="139" t="str">
        <x:v>PKR</x:v>
      </x:c>
      <x:c r="J1863" s="140" t="n">
        <x:v>380</x:v>
      </x:c>
      <x:c r="K1863" s="140" t="n">
        <x:v>350</x:v>
      </x:c>
      <x:c r="L1863" s="140" t="n">
        <x:v>380</x:v>
      </x:c>
      <x:c r="M1863" s="140" t="n">
        <x:v>350</x:v>
      </x:c>
      <x:c r="N1863" s="141" t="n">
        <x:f>L1863-M1863</x:f>
        <x:v>30</x:v>
      </x:c>
      <x:c r="O1863" s="142" t="n">
        <x:f>IF(L1863&gt;0,N1863/L1863,"")</x:f>
        <x:v>0.07894736842105263</x:v>
      </x:c>
      <x:c r="P1863" s="142" t="n">
        <x:f>IF(M1863&gt;0,N1863/M1863,"")</x:f>
        <x:v>0.08571428571428572</x:v>
      </x:c>
      <x:c r="Q1863" s="141" t="n">
        <x:f>ROUND(L1863*(1+'Assumptions'!$B$7)/'Assumptions'!$B$9,0)*'Assumptions'!$B$9</x:f>
        <x:v>420</x:v>
      </x:c>
      <x:c r="R1863" s="141" t="n">
        <x:f>Q1863-M1863</x:f>
        <x:v>70</x:v>
      </x:c>
      <x:c r="S1863" s="143" t="n">
        <x:f>'Assumptions'!$B$8</x:f>
        <x:v>12</x:v>
      </x:c>
      <x:c r="T1863" s="141" t="n">
        <x:f>N1863*S1863</x:f>
        <x:v>360</x:v>
      </x:c>
      <x:c r="U1863" s="139" t="str">
        <x:v>Source Valid</x:v>
      </x:c>
      <x:c r="V1863" s="139" t="str">
        <x:v>High</x:v>
      </x:c>
      <x:c r="W1863" s="147" t="str">
        <x:v>Source wholesale and buying prices retained</x:v>
      </x:c>
      <x:c r="X1863" s="139" t="str">
        <x:v>Ready</x:v>
      </x:c>
      <x:c r="Y1863" s="144" t="b">
        <x:v>1</x:v>
      </x:c>
      <x:c r="Z1863" s="139" t="str">
        <x:v>WS RATES.pdf</x:v>
      </x:c>
      <x:c r="AA1863" s="139" t="n">
        <x:v>52</x:v>
      </x:c>
      <x:c r="AB1863" s="139" t="n">
        <x:v>27</x:v>
      </x:c>
      <x:c r="AC1863" s="139" t="str">
        <x:v>KIDCO INK PEN SHINING ST</x:v>
      </x:c>
      <x:c r="AD1863" s="145" t="n">
        <x:v>380</x:v>
      </x:c>
      <x:c r="AE1863" s="147" t="str">
        <x:v>Merged across PDFs — Truncated-name completion</x:v>
      </x:c>
      <x:c r="AF1863" s="147" t="str">
        <x:v>Completed/updated from WS RATES.pdf</x:v>
      </x:c>
      <x:c r="AG1863" s="147" t="str">
        <x:v>Exact WS RATES.pdf category</x:v>
      </x:c>
      <x:c r="AH1863" s="139" t="str">
        <x:v>WS-RATES:52:27</x:v>
      </x:c>
      <x:c r="AI1863" s="146"/>
      <x:c r="AJ1863" s="146"/>
      <x:c r="AK1863" s="146"/>
      <x:c r="AL1863" s="146"/>
      <x:c r="AM1863" s="146"/>
      <x:c r="AN1863" s="147" t="str"/>
    </x:row>
    <x:row r="1864">
      <x:c r="A1864" s="139" t="str">
        <x:v>RS-001863</x:v>
      </x:c>
      <x:c r="B1864" s="147" t="str">
        <x:v>7 STAR POSTER COLOUR (30ML)</x:v>
      </x:c>
      <x:c r="C1864" s="139" t="str">
        <x:v>POSTER COLORS</x:v>
      </x:c>
      <x:c r="D1864" s="139" t="str">
        <x:v>Both</x:v>
      </x:c>
      <x:c r="E1864" s="147" t="str">
        <x:v>From initial classified workbook</x:v>
      </x:c>
      <x:c r="F1864" s="139" t="str">
        <x:v>Piece</x:v>
      </x:c>
      <x:c r="G1864" s="139"/>
      <x:c r="H1864" s="139" t="str">
        <x:v>Not stated</x:v>
      </x:c>
      <x:c r="I1864" s="139" t="str">
        <x:v>PKR</x:v>
      </x:c>
      <x:c r="J1864" s="140" t="n">
        <x:v>350</x:v>
      </x:c>
      <x:c r="K1864" s="140" t="n">
        <x:v>300</x:v>
      </x:c>
      <x:c r="L1864" s="140" t="n">
        <x:v>350</x:v>
      </x:c>
      <x:c r="M1864" s="140" t="n">
        <x:v>300</x:v>
      </x:c>
      <x:c r="N1864" s="141" t="n">
        <x:f>L1864-M1864</x:f>
        <x:v>50</x:v>
      </x:c>
      <x:c r="O1864" s="142" t="n">
        <x:f>IF(L1864&gt;0,N1864/L1864,"")</x:f>
        <x:v>0.14285714285714285</x:v>
      </x:c>
      <x:c r="P1864" s="142" t="n">
        <x:f>IF(M1864&gt;0,N1864/M1864,"")</x:f>
        <x:v>0.16666666666666666</x:v>
      </x:c>
      <x:c r="Q1864" s="141" t="n">
        <x:f>ROUND(L1864*(1+'Assumptions'!$B$7)/'Assumptions'!$B$9,0)*'Assumptions'!$B$9</x:f>
        <x:v>385</x:v>
      </x:c>
      <x:c r="R1864" s="141" t="n">
        <x:f>Q1864-M1864</x:f>
        <x:v>85</x:v>
      </x:c>
      <x:c r="S1864" s="143" t="n">
        <x:f>'Assumptions'!$B$8</x:f>
        <x:v>12</x:v>
      </x:c>
      <x:c r="T1864" s="141" t="n">
        <x:f>N1864*S1864</x:f>
        <x:v>600</x:v>
      </x:c>
      <x:c r="U1864" s="139" t="str">
        <x:v>Source Valid</x:v>
      </x:c>
      <x:c r="V1864" s="139" t="str">
        <x:v>High</x:v>
      </x:c>
      <x:c r="W1864" s="147" t="str">
        <x:v>Source wholesale and buying prices retained</x:v>
      </x:c>
      <x:c r="X1864" s="139" t="str">
        <x:v>Ready</x:v>
      </x:c>
      <x:c r="Y1864" s="144" t="b">
        <x:v>1</x:v>
      </x:c>
      <x:c r="Z1864" s="139" t="str">
        <x:v>WS RATES.pdf</x:v>
      </x:c>
      <x:c r="AA1864" s="139" t="n">
        <x:v>52</x:v>
      </x:c>
      <x:c r="AB1864" s="139" t="n">
        <x:v>28</x:v>
      </x:c>
      <x:c r="AC1864" s="139" t="str">
        <x:v>7 STAR POSTER COLOUR (30</x:v>
      </x:c>
      <x:c r="AD1864" s="145" t="n">
        <x:v>350</x:v>
      </x:c>
      <x:c r="AE1864" s="147" t="str">
        <x:v>Merged across PDFs — Truncated-name completion</x:v>
      </x:c>
      <x:c r="AF1864" s="147" t="str">
        <x:v>Completed/updated from WS RATES.pdf</x:v>
      </x:c>
      <x:c r="AG1864" s="147" t="str">
        <x:v>Exact WS RATES.pdf category</x:v>
      </x:c>
      <x:c r="AH1864" s="139" t="str">
        <x:v>WS-RATES:52:28</x:v>
      </x:c>
      <x:c r="AI1864" s="146"/>
      <x:c r="AJ1864" s="146"/>
      <x:c r="AK1864" s="146"/>
      <x:c r="AL1864" s="146"/>
      <x:c r="AM1864" s="146"/>
      <x:c r="AN1864" s="147" t="str"/>
    </x:row>
    <x:row r="1865">
      <x:c r="A1865" s="139" t="str">
        <x:v>RS-001864</x:v>
      </x:c>
      <x:c r="B1865" s="147" t="str">
        <x:v>DEER PERMANENT 1PCS</x:v>
      </x:c>
      <x:c r="C1865" s="139" t="str">
        <x:v>BOARD &amp; PERMANENT</x:v>
      </x:c>
      <x:c r="D1865" s="139" t="str">
        <x:v>Both</x:v>
      </x:c>
      <x:c r="E1865" s="147" t="str">
        <x:v>From initial classified workbook</x:v>
      </x:c>
      <x:c r="F1865" s="139" t="str">
        <x:v>Piece</x:v>
      </x:c>
      <x:c r="G1865" s="139" t="n">
        <x:v>1</x:v>
      </x:c>
      <x:c r="H1865" s="139" t="str">
        <x:v>Parsed from product name</x:v>
      </x:c>
      <x:c r="I1865" s="139" t="str">
        <x:v>PKR</x:v>
      </x:c>
      <x:c r="J1865" s="140" t="n">
        <x:v>38</x:v>
      </x:c>
      <x:c r="K1865" s="140" t="n">
        <x:v>31.5</x:v>
      </x:c>
      <x:c r="L1865" s="140" t="n">
        <x:v>38</x:v>
      </x:c>
      <x:c r="M1865" s="140" t="n">
        <x:v>31.5</x:v>
      </x:c>
      <x:c r="N1865" s="141" t="n">
        <x:f>L1865-M1865</x:f>
        <x:v>6.5</x:v>
      </x:c>
      <x:c r="O1865" s="142" t="n">
        <x:f>IF(L1865&gt;0,N1865/L1865,"")</x:f>
        <x:v>0.17105263157894737</x:v>
      </x:c>
      <x:c r="P1865" s="142" t="n">
        <x:f>IF(M1865&gt;0,N1865/M1865,"")</x:f>
        <x:v>0.20634920634920634</x:v>
      </x:c>
      <x:c r="Q1865" s="141" t="n">
        <x:f>ROUND(L1865*(1+'Assumptions'!$B$7)/'Assumptions'!$B$9,0)*'Assumptions'!$B$9</x:f>
        <x:v>40</x:v>
      </x:c>
      <x:c r="R1865" s="141" t="n">
        <x:f>Q1865-M1865</x:f>
        <x:v>8.5</x:v>
      </x:c>
      <x:c r="S1865" s="143" t="n">
        <x:f>'Assumptions'!$B$8</x:f>
        <x:v>12</x:v>
      </x:c>
      <x:c r="T1865" s="141" t="n">
        <x:f>N1865*S1865</x:f>
        <x:v>78</x:v>
      </x:c>
      <x:c r="U1865" s="139" t="str">
        <x:v>Source Valid</x:v>
      </x:c>
      <x:c r="V1865" s="139" t="str">
        <x:v>High</x:v>
      </x:c>
      <x:c r="W1865" s="147" t="str">
        <x:v>Source wholesale and buying prices retained</x:v>
      </x:c>
      <x:c r="X1865" s="139" t="str">
        <x:v>Ready</x:v>
      </x:c>
      <x:c r="Y1865" s="144" t="b">
        <x:v>1</x:v>
      </x:c>
      <x:c r="Z1865" s="139" t="str">
        <x:v>WS RATES.pdf</x:v>
      </x:c>
      <x:c r="AA1865" s="139" t="n">
        <x:v>52</x:v>
      </x:c>
      <x:c r="AB1865" s="139" t="n">
        <x:v>29</x:v>
      </x:c>
      <x:c r="AC1865" s="139" t="str">
        <x:v>DEER PERMANENT 1PCS</x:v>
      </x:c>
      <x:c r="AD1865" s="145" t="n">
        <x:v>38</x:v>
      </x:c>
      <x:c r="AE1865" s="147" t="str">
        <x:v>Merged across PDFs — Exact/source-linked match</x:v>
      </x:c>
      <x:c r="AF1865" s="147" t="str">
        <x:v>Exact WS RATES.pdf name</x:v>
      </x:c>
      <x:c r="AG1865" s="147" t="str">
        <x:v>Exact WS RATES.pdf category</x:v>
      </x:c>
      <x:c r="AH1865" s="139" t="str">
        <x:v>WS-RATES:52:29</x:v>
      </x:c>
      <x:c r="AI1865" s="146"/>
      <x:c r="AJ1865" s="146"/>
      <x:c r="AK1865" s="146"/>
      <x:c r="AL1865" s="146"/>
      <x:c r="AM1865" s="146"/>
      <x:c r="AN1865" s="147" t="str"/>
    </x:row>
    <x:row r="1866">
      <x:c r="A1866" s="139" t="str">
        <x:v>RS-001865</x:v>
      </x:c>
      <x:c r="B1866" s="147" t="str">
        <x:v>KIDCO POSTER COLOUR (30ML)</x:v>
      </x:c>
      <x:c r="C1866" s="139" t="str">
        <x:v>POSTER COLORS</x:v>
      </x:c>
      <x:c r="D1866" s="139" t="str">
        <x:v>Both</x:v>
      </x:c>
      <x:c r="E1866" s="147" t="str">
        <x:v>From initial classified workbook</x:v>
      </x:c>
      <x:c r="F1866" s="139" t="str">
        <x:v>Piece</x:v>
      </x:c>
      <x:c r="G1866" s="139"/>
      <x:c r="H1866" s="139" t="str">
        <x:v>Not stated</x:v>
      </x:c>
      <x:c r="I1866" s="139" t="str">
        <x:v>PKR</x:v>
      </x:c>
      <x:c r="J1866" s="140" t="n">
        <x:v>440</x:v>
      </x:c>
      <x:c r="K1866" s="140" t="n">
        <x:v>408</x:v>
      </x:c>
      <x:c r="L1866" s="140" t="n">
        <x:v>440</x:v>
      </x:c>
      <x:c r="M1866" s="140" t="n">
        <x:v>408</x:v>
      </x:c>
      <x:c r="N1866" s="141" t="n">
        <x:f>L1866-M1866</x:f>
        <x:v>32</x:v>
      </x:c>
      <x:c r="O1866" s="142" t="n">
        <x:f>IF(L1866&gt;0,N1866/L1866,"")</x:f>
        <x:v>0.07272727272727272</x:v>
      </x:c>
      <x:c r="P1866" s="142" t="n">
        <x:f>IF(M1866&gt;0,N1866/M1866,"")</x:f>
        <x:v>0.0784313725490196</x:v>
      </x:c>
      <x:c r="Q1866" s="141" t="n">
        <x:f>ROUND(L1866*(1+'Assumptions'!$B$7)/'Assumptions'!$B$9,0)*'Assumptions'!$B$9</x:f>
        <x:v>485</x:v>
      </x:c>
      <x:c r="R1866" s="141" t="n">
        <x:f>Q1866-M1866</x:f>
        <x:v>77</x:v>
      </x:c>
      <x:c r="S1866" s="143" t="n">
        <x:f>'Assumptions'!$B$8</x:f>
        <x:v>12</x:v>
      </x:c>
      <x:c r="T1866" s="141" t="n">
        <x:f>N1866*S1866</x:f>
        <x:v>384</x:v>
      </x:c>
      <x:c r="U1866" s="139" t="str">
        <x:v>Source Valid</x:v>
      </x:c>
      <x:c r="V1866" s="139" t="str">
        <x:v>High</x:v>
      </x:c>
      <x:c r="W1866" s="147" t="str">
        <x:v>Source wholesale and buying prices retained</x:v>
      </x:c>
      <x:c r="X1866" s="139" t="str">
        <x:v>Ready</x:v>
      </x:c>
      <x:c r="Y1866" s="144" t="b">
        <x:v>1</x:v>
      </x:c>
      <x:c r="Z1866" s="139" t="str">
        <x:v>WS RATES.pdf</x:v>
      </x:c>
      <x:c r="AA1866" s="139" t="n">
        <x:v>52</x:v>
      </x:c>
      <x:c r="AB1866" s="139" t="n">
        <x:v>30</x:v>
      </x:c>
      <x:c r="AC1866" s="139" t="str">
        <x:v>KIDCO POSTER COLOUR (30</x:v>
      </x:c>
      <x:c r="AD1866" s="145" t="n">
        <x:v>440</x:v>
      </x:c>
      <x:c r="AE1866" s="147" t="str">
        <x:v>Merged across PDFs — Truncated-name completion</x:v>
      </x:c>
      <x:c r="AF1866" s="147" t="str">
        <x:v>Completed/updated from WS RATES.pdf</x:v>
      </x:c>
      <x:c r="AG1866" s="147" t="str">
        <x:v>Exact WS RATES.pdf category</x:v>
      </x:c>
      <x:c r="AH1866" s="139" t="str">
        <x:v>WS-RATES:52:30</x:v>
      </x:c>
      <x:c r="AI1866" s="146"/>
      <x:c r="AJ1866" s="146"/>
      <x:c r="AK1866" s="146"/>
      <x:c r="AL1866" s="146"/>
      <x:c r="AM1866" s="146"/>
      <x:c r="AN1866" s="147" t="str"/>
    </x:row>
    <x:row r="1867">
      <x:c r="A1867" s="139" t="str">
        <x:v>RS-001866</x:v>
      </x:c>
      <x:c r="B1867" s="147" t="str">
        <x:v>DEER PERMANENT MARKER</x:v>
      </x:c>
      <x:c r="C1867" s="139" t="str">
        <x:v>BOARD &amp; PERMANENT</x:v>
      </x:c>
      <x:c r="D1867" s="139" t="str">
        <x:v>Both</x:v>
      </x:c>
      <x:c r="E1867" s="147" t="str">
        <x:v>From initial classified workbook</x:v>
      </x:c>
      <x:c r="F1867" s="139" t="str">
        <x:v>Piece</x:v>
      </x:c>
      <x:c r="G1867" s="139"/>
      <x:c r="H1867" s="139" t="str">
        <x:v>Not stated</x:v>
      </x:c>
      <x:c r="I1867" s="139" t="str">
        <x:v>PKR</x:v>
      </x:c>
      <x:c r="J1867" s="140" t="n">
        <x:v>454</x:v>
      </x:c>
      <x:c r="K1867" s="140" t="n">
        <x:v>376</x:v>
      </x:c>
      <x:c r="L1867" s="140" t="n">
        <x:v>454</x:v>
      </x:c>
      <x:c r="M1867" s="140" t="n">
        <x:v>376</x:v>
      </x:c>
      <x:c r="N1867" s="141" t="n">
        <x:f>L1867-M1867</x:f>
        <x:v>78</x:v>
      </x:c>
      <x:c r="O1867" s="142" t="n">
        <x:f>IF(L1867&gt;0,N1867/L1867,"")</x:f>
        <x:v>0.17180616740088106</x:v>
      </x:c>
      <x:c r="P1867" s="142" t="n">
        <x:f>IF(M1867&gt;0,N1867/M1867,"")</x:f>
        <x:v>0.2074468085106383</x:v>
      </x:c>
      <x:c r="Q1867" s="141" t="n">
        <x:f>ROUND(L1867*(1+'Assumptions'!$B$7)/'Assumptions'!$B$9,0)*'Assumptions'!$B$9</x:f>
        <x:v>500</x:v>
      </x:c>
      <x:c r="R1867" s="141" t="n">
        <x:f>Q1867-M1867</x:f>
        <x:v>124</x:v>
      </x:c>
      <x:c r="S1867" s="143" t="n">
        <x:f>'Assumptions'!$B$8</x:f>
        <x:v>12</x:v>
      </x:c>
      <x:c r="T1867" s="141" t="n">
        <x:f>N1867*S1867</x:f>
        <x:v>936</x:v>
      </x:c>
      <x:c r="U1867" s="139" t="str">
        <x:v>Source Valid</x:v>
      </x:c>
      <x:c r="V1867" s="139" t="str">
        <x:v>High</x:v>
      </x:c>
      <x:c r="W1867" s="147" t="str">
        <x:v>Source wholesale and buying prices retained</x:v>
      </x:c>
      <x:c r="X1867" s="139" t="str">
        <x:v>Ready</x:v>
      </x:c>
      <x:c r="Y1867" s="144" t="b">
        <x:v>1</x:v>
      </x:c>
      <x:c r="Z1867" s="139" t="str">
        <x:v>WS RATES.pdf</x:v>
      </x:c>
      <x:c r="AA1867" s="139" t="n">
        <x:v>52</x:v>
      </x:c>
      <x:c r="AB1867" s="139" t="n">
        <x:v>31</x:v>
      </x:c>
      <x:c r="AC1867" s="139" t="str">
        <x:v>DEER PERMANENT MARKER</x:v>
      </x:c>
      <x:c r="AD1867" s="145" t="n">
        <x:v>454</x:v>
      </x:c>
      <x:c r="AE1867" s="147" t="str">
        <x:v>Merged across PDFs — Exact/source-linked match</x:v>
      </x:c>
      <x:c r="AF1867" s="147" t="str">
        <x:v>Exact WS RATES.pdf name</x:v>
      </x:c>
      <x:c r="AG1867" s="147" t="str">
        <x:v>Exact WS RATES.pdf category</x:v>
      </x:c>
      <x:c r="AH1867" s="139" t="str">
        <x:v>WS-RATES:52:31</x:v>
      </x:c>
      <x:c r="AI1867" s="146"/>
      <x:c r="AJ1867" s="146"/>
      <x:c r="AK1867" s="146"/>
      <x:c r="AL1867" s="146"/>
      <x:c r="AM1867" s="146"/>
      <x:c r="AN1867" s="147" t="str"/>
    </x:row>
    <x:row r="1868">
      <x:c r="A1868" s="139" t="str">
        <x:v>RS-001867</x:v>
      </x:c>
      <x:c r="B1868" s="147" t="str">
        <x:v>DEER BOARD MARKER</x:v>
      </x:c>
      <x:c r="C1868" s="139" t="str">
        <x:v>BOARD &amp; PERMANENT</x:v>
      </x:c>
      <x:c r="D1868" s="139" t="str">
        <x:v>Both</x:v>
      </x:c>
      <x:c r="E1868" s="147" t="str">
        <x:v>From initial classified workbook</x:v>
      </x:c>
      <x:c r="F1868" s="139" t="str">
        <x:v>Piece</x:v>
      </x:c>
      <x:c r="G1868" s="139"/>
      <x:c r="H1868" s="139" t="str">
        <x:v>Not stated</x:v>
      </x:c>
      <x:c r="I1868" s="139" t="str">
        <x:v>PKR</x:v>
      </x:c>
      <x:c r="J1868" s="140" t="n">
        <x:v>580</x:v>
      </x:c>
      <x:c r="K1868" s="140" t="n">
        <x:v>468</x:v>
      </x:c>
      <x:c r="L1868" s="140" t="n">
        <x:v>580</x:v>
      </x:c>
      <x:c r="M1868" s="140" t="n">
        <x:v>468</x:v>
      </x:c>
      <x:c r="N1868" s="141" t="n">
        <x:f>L1868-M1868</x:f>
        <x:v>112</x:v>
      </x:c>
      <x:c r="O1868" s="142" t="n">
        <x:f>IF(L1868&gt;0,N1868/L1868,"")</x:f>
        <x:v>0.19310344827586207</x:v>
      </x:c>
      <x:c r="P1868" s="142" t="n">
        <x:f>IF(M1868&gt;0,N1868/M1868,"")</x:f>
        <x:v>0.23931623931623933</x:v>
      </x:c>
      <x:c r="Q1868" s="141" t="n">
        <x:f>ROUND(L1868*(1+'Assumptions'!$B$7)/'Assumptions'!$B$9,0)*'Assumptions'!$B$9</x:f>
        <x:v>640</x:v>
      </x:c>
      <x:c r="R1868" s="141" t="n">
        <x:f>Q1868-M1868</x:f>
        <x:v>172</x:v>
      </x:c>
      <x:c r="S1868" s="143" t="n">
        <x:f>'Assumptions'!$B$8</x:f>
        <x:v>12</x:v>
      </x:c>
      <x:c r="T1868" s="141" t="n">
        <x:f>N1868*S1868</x:f>
        <x:v>1344</x:v>
      </x:c>
      <x:c r="U1868" s="139" t="str">
        <x:v>Source Valid</x:v>
      </x:c>
      <x:c r="V1868" s="139" t="str">
        <x:v>High</x:v>
      </x:c>
      <x:c r="W1868" s="147" t="str">
        <x:v>Source wholesale and buying prices retained</x:v>
      </x:c>
      <x:c r="X1868" s="139" t="str">
        <x:v>Ready</x:v>
      </x:c>
      <x:c r="Y1868" s="144" t="b">
        <x:v>1</x:v>
      </x:c>
      <x:c r="Z1868" s="139" t="str">
        <x:v>WS RATES.pdf</x:v>
      </x:c>
      <x:c r="AA1868" s="139" t="n">
        <x:v>52</x:v>
      </x:c>
      <x:c r="AB1868" s="139" t="n">
        <x:v>32</x:v>
      </x:c>
      <x:c r="AC1868" s="139" t="str">
        <x:v>DEER BOARD MARKER</x:v>
      </x:c>
      <x:c r="AD1868" s="145" t="n">
        <x:v>580</x:v>
      </x:c>
      <x:c r="AE1868" s="147" t="str">
        <x:v>Merged across PDFs — Exact/source-linked match</x:v>
      </x:c>
      <x:c r="AF1868" s="147" t="str">
        <x:v>Exact WS RATES.pdf name</x:v>
      </x:c>
      <x:c r="AG1868" s="147" t="str">
        <x:v>Exact WS RATES.pdf category</x:v>
      </x:c>
      <x:c r="AH1868" s="139" t="str">
        <x:v>WS-RATES:52:32</x:v>
      </x:c>
      <x:c r="AI1868" s="146"/>
      <x:c r="AJ1868" s="146"/>
      <x:c r="AK1868" s="146"/>
      <x:c r="AL1868" s="146"/>
      <x:c r="AM1868" s="146"/>
      <x:c r="AN1868" s="147" t="str"/>
    </x:row>
    <x:row r="1869">
      <x:c r="A1869" s="139" t="str">
        <x:v>RS-001868</x:v>
      </x:c>
      <x:c r="B1869" s="147" t="str">
        <x:v>DEER COLOUR 6 HALF</x:v>
      </x:c>
      <x:c r="C1869" s="139" t="str">
        <x:v>PENCIL COLOR</x:v>
      </x:c>
      <x:c r="D1869" s="139" t="str">
        <x:v>Both</x:v>
      </x:c>
      <x:c r="E1869" s="147" t="str">
        <x:v>From initial classified workbook</x:v>
      </x:c>
      <x:c r="F1869" s="139" t="str">
        <x:v>Piece</x:v>
      </x:c>
      <x:c r="G1869" s="139"/>
      <x:c r="H1869" s="139" t="str">
        <x:v>Not stated</x:v>
      </x:c>
      <x:c r="I1869" s="139" t="str">
        <x:v>PKR</x:v>
      </x:c>
      <x:c r="J1869" s="140" t="n">
        <x:v>37</x:v>
      </x:c>
      <x:c r="K1869" s="140" t="n">
        <x:v>33</x:v>
      </x:c>
      <x:c r="L1869" s="140" t="n">
        <x:v>37</x:v>
      </x:c>
      <x:c r="M1869" s="140" t="n">
        <x:v>33</x:v>
      </x:c>
      <x:c r="N1869" s="141" t="n">
        <x:f>L1869-M1869</x:f>
        <x:v>4</x:v>
      </x:c>
      <x:c r="O1869" s="142" t="n">
        <x:f>IF(L1869&gt;0,N1869/L1869,"")</x:f>
        <x:v>0.10810810810810811</x:v>
      </x:c>
      <x:c r="P1869" s="142" t="n">
        <x:f>IF(M1869&gt;0,N1869/M1869,"")</x:f>
        <x:v>0.12121212121212122</x:v>
      </x:c>
      <x:c r="Q1869" s="141" t="n">
        <x:f>ROUND(L1869*(1+'Assumptions'!$B$7)/'Assumptions'!$B$9,0)*'Assumptions'!$B$9</x:f>
        <x:v>40</x:v>
      </x:c>
      <x:c r="R1869" s="141" t="n">
        <x:f>Q1869-M1869</x:f>
        <x:v>7</x:v>
      </x:c>
      <x:c r="S1869" s="143" t="n">
        <x:f>'Assumptions'!$B$8</x:f>
        <x:v>12</x:v>
      </x:c>
      <x:c r="T1869" s="141" t="n">
        <x:f>N1869*S1869</x:f>
        <x:v>48</x:v>
      </x:c>
      <x:c r="U1869" s="139" t="str">
        <x:v>Source Valid</x:v>
      </x:c>
      <x:c r="V1869" s="139" t="str">
        <x:v>High</x:v>
      </x:c>
      <x:c r="W1869" s="147" t="str">
        <x:v>Source wholesale and buying prices retained</x:v>
      </x:c>
      <x:c r="X1869" s="139" t="str">
        <x:v>Ready</x:v>
      </x:c>
      <x:c r="Y1869" s="144" t="b">
        <x:v>1</x:v>
      </x:c>
      <x:c r="Z1869" s="139" t="str">
        <x:v>WS RATES.pdf</x:v>
      </x:c>
      <x:c r="AA1869" s="139" t="n">
        <x:v>52</x:v>
      </x:c>
      <x:c r="AB1869" s="139" t="n">
        <x:v>33</x:v>
      </x:c>
      <x:c r="AC1869" s="139" t="str">
        <x:v>DEER COLOUR 6 HALF</x:v>
      </x:c>
      <x:c r="AD1869" s="145" t="n">
        <x:v>37</x:v>
      </x:c>
      <x:c r="AE1869" s="147" t="str">
        <x:v>Merged across PDFs — Exact/source-linked match</x:v>
      </x:c>
      <x:c r="AF1869" s="147" t="str">
        <x:v>Exact WS RATES.pdf name</x:v>
      </x:c>
      <x:c r="AG1869" s="147" t="str">
        <x:v>Exact WS RATES.pdf category</x:v>
      </x:c>
      <x:c r="AH1869" s="139" t="str">
        <x:v>WS-RATES:52:33</x:v>
      </x:c>
      <x:c r="AI1869" s="146"/>
      <x:c r="AJ1869" s="146"/>
      <x:c r="AK1869" s="146"/>
      <x:c r="AL1869" s="146"/>
      <x:c r="AM1869" s="146"/>
      <x:c r="AN1869" s="147" t="str"/>
    </x:row>
    <x:row r="1870">
      <x:c r="A1870" s="139" t="str">
        <x:v>RS-001869</x:v>
      </x:c>
      <x:c r="B1870" s="147" t="str">
        <x:v>DEER COLOUR 12 HALF</x:v>
      </x:c>
      <x:c r="C1870" s="139" t="str">
        <x:v>PENCIL COLOR</x:v>
      </x:c>
      <x:c r="D1870" s="139" t="str">
        <x:v>Both</x:v>
      </x:c>
      <x:c r="E1870" s="147" t="str">
        <x:v>From initial classified workbook</x:v>
      </x:c>
      <x:c r="F1870" s="139" t="str">
        <x:v>Piece</x:v>
      </x:c>
      <x:c r="G1870" s="139"/>
      <x:c r="H1870" s="139" t="str">
        <x:v>Not stated</x:v>
      </x:c>
      <x:c r="I1870" s="139" t="str">
        <x:v>PKR</x:v>
      </x:c>
      <x:c r="J1870" s="140" t="n">
        <x:v>72</x:v>
      </x:c>
      <x:c r="K1870" s="140" t="n">
        <x:v>59</x:v>
      </x:c>
      <x:c r="L1870" s="140" t="n">
        <x:v>72</x:v>
      </x:c>
      <x:c r="M1870" s="140" t="n">
        <x:v>59</x:v>
      </x:c>
      <x:c r="N1870" s="141" t="n">
        <x:f>L1870-M1870</x:f>
        <x:v>13</x:v>
      </x:c>
      <x:c r="O1870" s="142" t="n">
        <x:f>IF(L1870&gt;0,N1870/L1870,"")</x:f>
        <x:v>0.18055555555555555</x:v>
      </x:c>
      <x:c r="P1870" s="142" t="n">
        <x:f>IF(M1870&gt;0,N1870/M1870,"")</x:f>
        <x:v>0.22033898305084745</x:v>
      </x:c>
      <x:c r="Q1870" s="141" t="n">
        <x:f>ROUND(L1870*(1+'Assumptions'!$B$7)/'Assumptions'!$B$9,0)*'Assumptions'!$B$9</x:f>
        <x:v>80</x:v>
      </x:c>
      <x:c r="R1870" s="141" t="n">
        <x:f>Q1870-M1870</x:f>
        <x:v>21</x:v>
      </x:c>
      <x:c r="S1870" s="143" t="n">
        <x:f>'Assumptions'!$B$8</x:f>
        <x:v>12</x:v>
      </x:c>
      <x:c r="T1870" s="141" t="n">
        <x:f>N1870*S1870</x:f>
        <x:v>156</x:v>
      </x:c>
      <x:c r="U1870" s="139" t="str">
        <x:v>Source Valid</x:v>
      </x:c>
      <x:c r="V1870" s="139" t="str">
        <x:v>High</x:v>
      </x:c>
      <x:c r="W1870" s="147" t="str">
        <x:v>Source wholesale and buying prices retained</x:v>
      </x:c>
      <x:c r="X1870" s="139" t="str">
        <x:v>Ready</x:v>
      </x:c>
      <x:c r="Y1870" s="144" t="b">
        <x:v>1</x:v>
      </x:c>
      <x:c r="Z1870" s="139" t="str">
        <x:v>WS RATES.pdf</x:v>
      </x:c>
      <x:c r="AA1870" s="139" t="n">
        <x:v>52</x:v>
      </x:c>
      <x:c r="AB1870" s="139" t="n">
        <x:v>34</x:v>
      </x:c>
      <x:c r="AC1870" s="139" t="str">
        <x:v>DEER COLOUR 12 HALF</x:v>
      </x:c>
      <x:c r="AD1870" s="145" t="n">
        <x:v>72</x:v>
      </x:c>
      <x:c r="AE1870" s="147" t="str">
        <x:v>Merged across PDFs — Exact/source-linked match</x:v>
      </x:c>
      <x:c r="AF1870" s="147" t="str">
        <x:v>Exact WS RATES.pdf name</x:v>
      </x:c>
      <x:c r="AG1870" s="147" t="str">
        <x:v>Exact WS RATES.pdf category</x:v>
      </x:c>
      <x:c r="AH1870" s="139" t="str">
        <x:v>WS-RATES:52:34</x:v>
      </x:c>
      <x:c r="AI1870" s="146"/>
      <x:c r="AJ1870" s="146"/>
      <x:c r="AK1870" s="146"/>
      <x:c r="AL1870" s="146"/>
      <x:c r="AM1870" s="146"/>
      <x:c r="AN1870" s="147" t="str"/>
    </x:row>
    <x:row r="1871">
      <x:c r="A1871" s="139" t="str">
        <x:v>RS-001870</x:v>
      </x:c>
      <x:c r="B1871" s="147" t="str">
        <x:v>DEER COLOUR 12 FULL</x:v>
      </x:c>
      <x:c r="C1871" s="139" t="str">
        <x:v>PENCIL COLOR</x:v>
      </x:c>
      <x:c r="D1871" s="139" t="str">
        <x:v>Both</x:v>
      </x:c>
      <x:c r="E1871" s="147" t="str">
        <x:v>From initial classified workbook</x:v>
      </x:c>
      <x:c r="F1871" s="139" t="str">
        <x:v>Piece</x:v>
      </x:c>
      <x:c r="G1871" s="139"/>
      <x:c r="H1871" s="139" t="str">
        <x:v>Not stated</x:v>
      </x:c>
      <x:c r="I1871" s="139" t="str">
        <x:v>PKR</x:v>
      </x:c>
      <x:c r="J1871" s="140" t="n">
        <x:v>118</x:v>
      </x:c>
      <x:c r="K1871" s="140" t="n">
        <x:v>97</x:v>
      </x:c>
      <x:c r="L1871" s="140" t="n">
        <x:v>118</x:v>
      </x:c>
      <x:c r="M1871" s="140" t="n">
        <x:v>97</x:v>
      </x:c>
      <x:c r="N1871" s="141" t="n">
        <x:f>L1871-M1871</x:f>
        <x:v>21</x:v>
      </x:c>
      <x:c r="O1871" s="142" t="n">
        <x:f>IF(L1871&gt;0,N1871/L1871,"")</x:f>
        <x:v>0.17796610169491525</x:v>
      </x:c>
      <x:c r="P1871" s="142" t="n">
        <x:f>IF(M1871&gt;0,N1871/M1871,"")</x:f>
        <x:v>0.21649484536082475</x:v>
      </x:c>
      <x:c r="Q1871" s="141" t="n">
        <x:f>ROUND(L1871*(1+'Assumptions'!$B$7)/'Assumptions'!$B$9,0)*'Assumptions'!$B$9</x:f>
        <x:v>130</x:v>
      </x:c>
      <x:c r="R1871" s="141" t="n">
        <x:f>Q1871-M1871</x:f>
        <x:v>33</x:v>
      </x:c>
      <x:c r="S1871" s="143" t="n">
        <x:f>'Assumptions'!$B$8</x:f>
        <x:v>12</x:v>
      </x:c>
      <x:c r="T1871" s="141" t="n">
        <x:f>N1871*S1871</x:f>
        <x:v>252</x:v>
      </x:c>
      <x:c r="U1871" s="139" t="str">
        <x:v>Source Valid</x:v>
      </x:c>
      <x:c r="V1871" s="139" t="str">
        <x:v>High</x:v>
      </x:c>
      <x:c r="W1871" s="147" t="str">
        <x:v>Source wholesale and buying prices retained</x:v>
      </x:c>
      <x:c r="X1871" s="139" t="str">
        <x:v>Ready</x:v>
      </x:c>
      <x:c r="Y1871" s="144" t="b">
        <x:v>1</x:v>
      </x:c>
      <x:c r="Z1871" s="139" t="str">
        <x:v>WS RATES.pdf</x:v>
      </x:c>
      <x:c r="AA1871" s="139" t="n">
        <x:v>52</x:v>
      </x:c>
      <x:c r="AB1871" s="139" t="n">
        <x:v>35</x:v>
      </x:c>
      <x:c r="AC1871" s="139" t="str">
        <x:v>DEER COLOUR 12 FULL</x:v>
      </x:c>
      <x:c r="AD1871" s="145" t="n">
        <x:v>118</x:v>
      </x:c>
      <x:c r="AE1871" s="147" t="str">
        <x:v>Merged across PDFs — Exact/source-linked match</x:v>
      </x:c>
      <x:c r="AF1871" s="147" t="str">
        <x:v>Exact WS RATES.pdf name</x:v>
      </x:c>
      <x:c r="AG1871" s="147" t="str">
        <x:v>Exact WS RATES.pdf category</x:v>
      </x:c>
      <x:c r="AH1871" s="139" t="str">
        <x:v>WS-RATES:52:35</x:v>
      </x:c>
      <x:c r="AI1871" s="146"/>
      <x:c r="AJ1871" s="146"/>
      <x:c r="AK1871" s="146"/>
      <x:c r="AL1871" s="146"/>
      <x:c r="AM1871" s="146"/>
      <x:c r="AN1871" s="147" t="str"/>
    </x:row>
    <x:row r="1872">
      <x:c r="A1872" s="139" t="str">
        <x:v>RS-001871</x:v>
      </x:c>
      <x:c r="B1872" s="147" t="str">
        <x:v>DEER WONDER PENCIL</x:v>
      </x:c>
      <x:c r="C1872" s="139" t="str">
        <x:v>PENCILS</x:v>
      </x:c>
      <x:c r="D1872" s="139" t="str">
        <x:v>Both</x:v>
      </x:c>
      <x:c r="E1872" s="147" t="str">
        <x:v>From initial classified workbook</x:v>
      </x:c>
      <x:c r="F1872" s="139" t="str">
        <x:v>Piece</x:v>
      </x:c>
      <x:c r="G1872" s="139"/>
      <x:c r="H1872" s="139" t="str">
        <x:v>Not stated</x:v>
      </x:c>
      <x:c r="I1872" s="139" t="str">
        <x:v>PKR</x:v>
      </x:c>
      <x:c r="J1872" s="140" t="n">
        <x:v>166</x:v>
      </x:c>
      <x:c r="K1872" s="140" t="n">
        <x:v>145</x:v>
      </x:c>
      <x:c r="L1872" s="140" t="n">
        <x:v>166</x:v>
      </x:c>
      <x:c r="M1872" s="140" t="n">
        <x:v>145</x:v>
      </x:c>
      <x:c r="N1872" s="141" t="n">
        <x:f>L1872-M1872</x:f>
        <x:v>21</x:v>
      </x:c>
      <x:c r="O1872" s="142" t="n">
        <x:f>IF(L1872&gt;0,N1872/L1872,"")</x:f>
        <x:v>0.12650602409638553</x:v>
      </x:c>
      <x:c r="P1872" s="142" t="n">
        <x:f>IF(M1872&gt;0,N1872/M1872,"")</x:f>
        <x:v>0.14482758620689656</x:v>
      </x:c>
      <x:c r="Q1872" s="141" t="n">
        <x:f>ROUND(L1872*(1+'Assumptions'!$B$7)/'Assumptions'!$B$9,0)*'Assumptions'!$B$9</x:f>
        <x:v>185</x:v>
      </x:c>
      <x:c r="R1872" s="141" t="n">
        <x:f>Q1872-M1872</x:f>
        <x:v>40</x:v>
      </x:c>
      <x:c r="S1872" s="143" t="n">
        <x:f>'Assumptions'!$B$8</x:f>
        <x:v>12</x:v>
      </x:c>
      <x:c r="T1872" s="141" t="n">
        <x:f>N1872*S1872</x:f>
        <x:v>252</x:v>
      </x:c>
      <x:c r="U1872" s="139" t="str">
        <x:v>Source Valid</x:v>
      </x:c>
      <x:c r="V1872" s="139" t="str">
        <x:v>High</x:v>
      </x:c>
      <x:c r="W1872" s="147" t="str">
        <x:v>Source wholesale and buying prices retained</x:v>
      </x:c>
      <x:c r="X1872" s="139" t="str">
        <x:v>Ready</x:v>
      </x:c>
      <x:c r="Y1872" s="144" t="b">
        <x:v>1</x:v>
      </x:c>
      <x:c r="Z1872" s="139" t="str">
        <x:v>WS RATES.pdf</x:v>
      </x:c>
      <x:c r="AA1872" s="139" t="n">
        <x:v>52</x:v>
      </x:c>
      <x:c r="AB1872" s="139" t="n">
        <x:v>36</x:v>
      </x:c>
      <x:c r="AC1872" s="139" t="str">
        <x:v>DEER WONDER PENCIL</x:v>
      </x:c>
      <x:c r="AD1872" s="145" t="n">
        <x:v>166</x:v>
      </x:c>
      <x:c r="AE1872" s="147" t="str">
        <x:v>Merged across PDFs — Exact/source-linked match</x:v>
      </x:c>
      <x:c r="AF1872" s="147" t="str">
        <x:v>Exact WS RATES.pdf name</x:v>
      </x:c>
      <x:c r="AG1872" s="147" t="str">
        <x:v>Exact WS RATES.pdf category</x:v>
      </x:c>
      <x:c r="AH1872" s="139" t="str">
        <x:v>WS-RATES:52:36</x:v>
      </x:c>
      <x:c r="AI1872" s="146"/>
      <x:c r="AJ1872" s="146"/>
      <x:c r="AK1872" s="146"/>
      <x:c r="AL1872" s="146"/>
      <x:c r="AM1872" s="146"/>
      <x:c r="AN1872" s="147" t="str"/>
    </x:row>
    <x:row r="1873">
      <x:c r="A1873" s="139" t="str">
        <x:v>RS-001872</x:v>
      </x:c>
      <x:c r="B1873" s="147" t="str">
        <x:v>DEER OFFIPRO PENCIL</x:v>
      </x:c>
      <x:c r="C1873" s="139" t="str">
        <x:v>PENCILS</x:v>
      </x:c>
      <x:c r="D1873" s="139" t="str">
        <x:v>Both</x:v>
      </x:c>
      <x:c r="E1873" s="147" t="str">
        <x:v>From initial classified workbook</x:v>
      </x:c>
      <x:c r="F1873" s="139" t="str">
        <x:v>Piece</x:v>
      </x:c>
      <x:c r="G1873" s="139"/>
      <x:c r="H1873" s="139" t="str">
        <x:v>Not stated</x:v>
      </x:c>
      <x:c r="I1873" s="139" t="str">
        <x:v>PKR</x:v>
      </x:c>
      <x:c r="J1873" s="140" t="n">
        <x:v>180</x:v>
      </x:c>
      <x:c r="K1873" s="140" t="n">
        <x:v>176</x:v>
      </x:c>
      <x:c r="L1873" s="140" t="n">
        <x:v>180</x:v>
      </x:c>
      <x:c r="M1873" s="140" t="n">
        <x:v>176</x:v>
      </x:c>
      <x:c r="N1873" s="141" t="n">
        <x:f>L1873-M1873</x:f>
        <x:v>4</x:v>
      </x:c>
      <x:c r="O1873" s="142" t="n">
        <x:f>IF(L1873&gt;0,N1873/L1873,"")</x:f>
        <x:v>0.022222222222222223</x:v>
      </x:c>
      <x:c r="P1873" s="142" t="n">
        <x:f>IF(M1873&gt;0,N1873/M1873,"")</x:f>
        <x:v>0.022727272727272728</x:v>
      </x:c>
      <x:c r="Q1873" s="141" t="n">
        <x:f>ROUND(L1873*(1+'Assumptions'!$B$7)/'Assumptions'!$B$9,0)*'Assumptions'!$B$9</x:f>
        <x:v>200</x:v>
      </x:c>
      <x:c r="R1873" s="141" t="n">
        <x:f>Q1873-M1873</x:f>
        <x:v>24</x:v>
      </x:c>
      <x:c r="S1873" s="143" t="n">
        <x:f>'Assumptions'!$B$8</x:f>
        <x:v>12</x:v>
      </x:c>
      <x:c r="T1873" s="141" t="n">
        <x:f>N1873*S1873</x:f>
        <x:v>48</x:v>
      </x:c>
      <x:c r="U1873" s="139" t="str">
        <x:v>Source Valid</x:v>
      </x:c>
      <x:c r="V1873" s="139" t="str">
        <x:v>High</x:v>
      </x:c>
      <x:c r="W1873" s="147" t="str">
        <x:v>Source wholesale and buying prices retained</x:v>
      </x:c>
      <x:c r="X1873" s="139" t="str">
        <x:v>Ready</x:v>
      </x:c>
      <x:c r="Y1873" s="144" t="b">
        <x:v>1</x:v>
      </x:c>
      <x:c r="Z1873" s="139" t="str">
        <x:v>WS RATES.pdf</x:v>
      </x:c>
      <x:c r="AA1873" s="139" t="n">
        <x:v>52</x:v>
      </x:c>
      <x:c r="AB1873" s="139" t="n">
        <x:v>37</x:v>
      </x:c>
      <x:c r="AC1873" s="139" t="str">
        <x:v>DEER OFFIPRO PENCIL</x:v>
      </x:c>
      <x:c r="AD1873" s="145" t="n">
        <x:v>180</x:v>
      </x:c>
      <x:c r="AE1873" s="147" t="str">
        <x:v>Merged across PDFs — Exact/source-linked match</x:v>
      </x:c>
      <x:c r="AF1873" s="147" t="str">
        <x:v>Exact WS RATES.pdf name</x:v>
      </x:c>
      <x:c r="AG1873" s="147" t="str">
        <x:v>Exact WS RATES.pdf category</x:v>
      </x:c>
      <x:c r="AH1873" s="139" t="str">
        <x:v>WS-RATES:52:37</x:v>
      </x:c>
      <x:c r="AI1873" s="146"/>
      <x:c r="AJ1873" s="146"/>
      <x:c r="AK1873" s="146"/>
      <x:c r="AL1873" s="146"/>
      <x:c r="AM1873" s="146"/>
      <x:c r="AN1873" s="147" t="str"/>
    </x:row>
    <x:row r="1874">
      <x:c r="A1874" s="139" t="str">
        <x:v>RS-001873</x:v>
      </x:c>
      <x:c r="B1874" s="147" t="str">
        <x:v>DEER YAHOO PENCIL</x:v>
      </x:c>
      <x:c r="C1874" s="139" t="str">
        <x:v>PENCILS</x:v>
      </x:c>
      <x:c r="D1874" s="139" t="str">
        <x:v>Both</x:v>
      </x:c>
      <x:c r="E1874" s="147" t="str">
        <x:v>From initial classified workbook</x:v>
      </x:c>
      <x:c r="F1874" s="139" t="str">
        <x:v>Piece</x:v>
      </x:c>
      <x:c r="G1874" s="139"/>
      <x:c r="H1874" s="139" t="str">
        <x:v>Not stated</x:v>
      </x:c>
      <x:c r="I1874" s="139" t="str">
        <x:v>PKR</x:v>
      </x:c>
      <x:c r="J1874" s="140" t="n">
        <x:v>176</x:v>
      </x:c>
      <x:c r="K1874" s="140" t="n">
        <x:v>170</x:v>
      </x:c>
      <x:c r="L1874" s="140" t="n">
        <x:v>176</x:v>
      </x:c>
      <x:c r="M1874" s="140" t="n">
        <x:v>170</x:v>
      </x:c>
      <x:c r="N1874" s="141" t="n">
        <x:f>L1874-M1874</x:f>
        <x:v>6</x:v>
      </x:c>
      <x:c r="O1874" s="142" t="n">
        <x:f>IF(L1874&gt;0,N1874/L1874,"")</x:f>
        <x:v>0.03409090909090909</x:v>
      </x:c>
      <x:c r="P1874" s="142" t="n">
        <x:f>IF(M1874&gt;0,N1874/M1874,"")</x:f>
        <x:v>0.03529411764705882</x:v>
      </x:c>
      <x:c r="Q1874" s="141" t="n">
        <x:f>ROUND(L1874*(1+'Assumptions'!$B$7)/'Assumptions'!$B$9,0)*'Assumptions'!$B$9</x:f>
        <x:v>195</x:v>
      </x:c>
      <x:c r="R1874" s="141" t="n">
        <x:f>Q1874-M1874</x:f>
        <x:v>25</x:v>
      </x:c>
      <x:c r="S1874" s="143" t="n">
        <x:f>'Assumptions'!$B$8</x:f>
        <x:v>12</x:v>
      </x:c>
      <x:c r="T1874" s="141" t="n">
        <x:f>N1874*S1874</x:f>
        <x:v>72</x:v>
      </x:c>
      <x:c r="U1874" s="139" t="str">
        <x:v>Source Valid</x:v>
      </x:c>
      <x:c r="V1874" s="139" t="str">
        <x:v>High</x:v>
      </x:c>
      <x:c r="W1874" s="147" t="str">
        <x:v>Source wholesale and buying prices retained</x:v>
      </x:c>
      <x:c r="X1874" s="139" t="str">
        <x:v>Ready</x:v>
      </x:c>
      <x:c r="Y1874" s="144" t="b">
        <x:v>1</x:v>
      </x:c>
      <x:c r="Z1874" s="139" t="str">
        <x:v>WS RATES.pdf</x:v>
      </x:c>
      <x:c r="AA1874" s="139" t="n">
        <x:v>53</x:v>
      </x:c>
      <x:c r="AB1874" s="139" t="n">
        <x:v>2</x:v>
      </x:c>
      <x:c r="AC1874" s="139" t="str">
        <x:v>DEER YAHOO PENCIL</x:v>
      </x:c>
      <x:c r="AD1874" s="145" t="n">
        <x:v>176</x:v>
      </x:c>
      <x:c r="AE1874" s="147" t="str">
        <x:v>Merged across PDFs — Exact/source-linked match</x:v>
      </x:c>
      <x:c r="AF1874" s="147" t="str">
        <x:v>Exact WS RATES.pdf name</x:v>
      </x:c>
      <x:c r="AG1874" s="147" t="str">
        <x:v>Exact WS RATES.pdf category</x:v>
      </x:c>
      <x:c r="AH1874" s="139" t="str">
        <x:v>WS-RATES:53:2</x:v>
      </x:c>
      <x:c r="AI1874" s="146"/>
      <x:c r="AJ1874" s="146"/>
      <x:c r="AK1874" s="146"/>
      <x:c r="AL1874" s="146"/>
      <x:c r="AM1874" s="146"/>
      <x:c r="AN1874" s="147" t="str"/>
    </x:row>
    <x:row r="1875">
      <x:c r="A1875" s="139" t="str">
        <x:v>RS-001874</x:v>
      </x:c>
      <x:c r="B1875" s="147" t="str">
        <x:v>DL GUM STICK (15G)</x:v>
      </x:c>
      <x:c r="C1875" s="139" t="str">
        <x:v>GUM STICK</x:v>
      </x:c>
      <x:c r="D1875" s="139" t="str">
        <x:v>Both</x:v>
      </x:c>
      <x:c r="E1875" s="147" t="str">
        <x:v>From initial classified workbook</x:v>
      </x:c>
      <x:c r="F1875" s="139" t="str">
        <x:v>Piece</x:v>
      </x:c>
      <x:c r="G1875" s="139"/>
      <x:c r="H1875" s="139" t="str">
        <x:v>Not stated</x:v>
      </x:c>
      <x:c r="I1875" s="139" t="str">
        <x:v>PKR</x:v>
      </x:c>
      <x:c r="J1875" s="140" t="n">
        <x:v>60</x:v>
      </x:c>
      <x:c r="K1875" s="140" t="n">
        <x:v>67</x:v>
      </x:c>
      <x:c r="L1875" s="140" t="n">
        <x:v>75</x:v>
      </x:c>
      <x:c r="M1875" s="140" t="n">
        <x:v>67</x:v>
      </x:c>
      <x:c r="N1875" s="141" t="n">
        <x:f>L1875-M1875</x:f>
        <x:v>8</x:v>
      </x:c>
      <x:c r="O1875" s="142" t="n">
        <x:f>IF(L1875&gt;0,N1875/L1875,"")</x:f>
        <x:v>0.10666666666666667</x:v>
      </x:c>
      <x:c r="P1875" s="142" t="n">
        <x:f>IF(M1875&gt;0,N1875/M1875,"")</x:f>
        <x:v>0.11940298507462686</x:v>
      </x:c>
      <x:c r="Q1875" s="141" t="n">
        <x:f>ROUND(L1875*(1+'Assumptions'!$B$7)/'Assumptions'!$B$9,0)*'Assumptions'!$B$9</x:f>
        <x:v>85</x:v>
      </x:c>
      <x:c r="R1875" s="141" t="n">
        <x:f>Q1875-M1875</x:f>
        <x:v>18</x:v>
      </x:c>
      <x:c r="S1875" s="143" t="n">
        <x:f>'Assumptions'!$B$8</x:f>
        <x:v>12</x:v>
      </x:c>
      <x:c r="T1875" s="141" t="n">
        <x:f>N1875*S1875</x:f>
        <x:v>96</x:v>
      </x:c>
      <x:c r="U1875" s="139" t="str">
        <x:v>Corrected Wholesale</x:v>
      </x:c>
      <x:c r="V1875" s="139" t="str">
        <x:v>Mock correction</x:v>
      </x:c>
      <x:c r="W1875" s="147" t="str">
        <x:v>Wholesale did not cover buying price; raised using category median margin</x:v>
      </x:c>
      <x:c r="X1875" s="139" t="str">
        <x:v>Ready with Mock Price</x:v>
      </x:c>
      <x:c r="Y1875" s="144" t="b">
        <x:v>1</x:v>
      </x:c>
      <x:c r="Z1875" s="139" t="str">
        <x:v>WS RATES.pdf</x:v>
      </x:c>
      <x:c r="AA1875" s="139" t="n">
        <x:v>53</x:v>
      </x:c>
      <x:c r="AB1875" s="139" t="n">
        <x:v>3</x:v>
      </x:c>
      <x:c r="AC1875" s="139" t="str">
        <x:v>DL GUM STICK (15G)</x:v>
      </x:c>
      <x:c r="AD1875" s="145" t="n">
        <x:v>60</x:v>
      </x:c>
      <x:c r="AE1875" s="147" t="str">
        <x:v>Merged across PDFs — Exact/source-linked match</x:v>
      </x:c>
      <x:c r="AF1875" s="147" t="str">
        <x:v>Exact WS RATES.pdf name</x:v>
      </x:c>
      <x:c r="AG1875" s="147" t="str">
        <x:v>Exact WS RATES.pdf category</x:v>
      </x:c>
      <x:c r="AH1875" s="139" t="str">
        <x:v>WS-RATES:53:3</x:v>
      </x:c>
      <x:c r="AI1875" s="146"/>
      <x:c r="AJ1875" s="146"/>
      <x:c r="AK1875" s="146"/>
      <x:c r="AL1875" s="146"/>
      <x:c r="AM1875" s="146"/>
      <x:c r="AN1875" s="147" t="str">
        <x:v>Wholesale did not cover buying price; raised using category median margin</x:v>
      </x:c>
    </x:row>
    <x:row r="1876">
      <x:c r="A1876" s="139" t="str">
        <x:v>RS-001875</x:v>
      </x:c>
      <x:c r="B1876" s="147" t="str">
        <x:v>DEER SUPER EXCEL PENCIL</x:v>
      </x:c>
      <x:c r="C1876" s="139" t="str">
        <x:v>PENCILS</x:v>
      </x:c>
      <x:c r="D1876" s="139" t="str">
        <x:v>Both</x:v>
      </x:c>
      <x:c r="E1876" s="147" t="str">
        <x:v>From initial classified workbook</x:v>
      </x:c>
      <x:c r="F1876" s="139" t="str">
        <x:v>Piece</x:v>
      </x:c>
      <x:c r="G1876" s="139"/>
      <x:c r="H1876" s="139" t="str">
        <x:v>Not stated</x:v>
      </x:c>
      <x:c r="I1876" s="139" t="str">
        <x:v>PKR</x:v>
      </x:c>
      <x:c r="J1876" s="140" t="n">
        <x:v>96</x:v>
      </x:c>
      <x:c r="K1876" s="140" t="n">
        <x:v>74</x:v>
      </x:c>
      <x:c r="L1876" s="140" t="n">
        <x:v>96</x:v>
      </x:c>
      <x:c r="M1876" s="140" t="n">
        <x:v>74</x:v>
      </x:c>
      <x:c r="N1876" s="141" t="n">
        <x:f>L1876-M1876</x:f>
        <x:v>22</x:v>
      </x:c>
      <x:c r="O1876" s="142" t="n">
        <x:f>IF(L1876&gt;0,N1876/L1876,"")</x:f>
        <x:v>0.22916666666666666</x:v>
      </x:c>
      <x:c r="P1876" s="142" t="n">
        <x:f>IF(M1876&gt;0,N1876/M1876,"")</x:f>
        <x:v>0.2972972972972973</x:v>
      </x:c>
      <x:c r="Q1876" s="141" t="n">
        <x:f>ROUND(L1876*(1+'Assumptions'!$B$7)/'Assumptions'!$B$9,0)*'Assumptions'!$B$9</x:f>
        <x:v>105</x:v>
      </x:c>
      <x:c r="R1876" s="141" t="n">
        <x:f>Q1876-M1876</x:f>
        <x:v>31</x:v>
      </x:c>
      <x:c r="S1876" s="143" t="n">
        <x:f>'Assumptions'!$B$8</x:f>
        <x:v>12</x:v>
      </x:c>
      <x:c r="T1876" s="141" t="n">
        <x:f>N1876*S1876</x:f>
        <x:v>264</x:v>
      </x:c>
      <x:c r="U1876" s="139" t="str">
        <x:v>Source Valid</x:v>
      </x:c>
      <x:c r="V1876" s="139" t="str">
        <x:v>High</x:v>
      </x:c>
      <x:c r="W1876" s="147" t="str">
        <x:v>Source wholesale and buying prices retained</x:v>
      </x:c>
      <x:c r="X1876" s="139" t="str">
        <x:v>Ready</x:v>
      </x:c>
      <x:c r="Y1876" s="144" t="b">
        <x:v>1</x:v>
      </x:c>
      <x:c r="Z1876" s="139" t="str">
        <x:v>WS RATES.pdf</x:v>
      </x:c>
      <x:c r="AA1876" s="139" t="n">
        <x:v>53</x:v>
      </x:c>
      <x:c r="AB1876" s="139" t="n">
        <x:v>4</x:v>
      </x:c>
      <x:c r="AC1876" s="139" t="str">
        <x:v>DEER SUPER EXCEL PENCIL</x:v>
      </x:c>
      <x:c r="AD1876" s="145" t="n">
        <x:v>96</x:v>
      </x:c>
      <x:c r="AE1876" s="147" t="str">
        <x:v>Merged across PDFs — Exact/source-linked match</x:v>
      </x:c>
      <x:c r="AF1876" s="147" t="str">
        <x:v>Exact WS RATES.pdf name</x:v>
      </x:c>
      <x:c r="AG1876" s="147" t="str">
        <x:v>Exact WS RATES.pdf category</x:v>
      </x:c>
      <x:c r="AH1876" s="139" t="str">
        <x:v>WS-RATES:53:4</x:v>
      </x:c>
      <x:c r="AI1876" s="146"/>
      <x:c r="AJ1876" s="146"/>
      <x:c r="AK1876" s="146"/>
      <x:c r="AL1876" s="146"/>
      <x:c r="AM1876" s="146"/>
      <x:c r="AN1876" s="147" t="str"/>
    </x:row>
    <x:row r="1877">
      <x:c r="A1877" s="139" t="str">
        <x:v>RS-001876</x:v>
      </x:c>
      <x:c r="B1877" s="147" t="str">
        <x:v>DL GUM STICK (9G)</x:v>
      </x:c>
      <x:c r="C1877" s="139" t="str">
        <x:v>GUM STICK</x:v>
      </x:c>
      <x:c r="D1877" s="139" t="str">
        <x:v>Both</x:v>
      </x:c>
      <x:c r="E1877" s="147" t="str">
        <x:v>From initial classified workbook</x:v>
      </x:c>
      <x:c r="F1877" s="139" t="str">
        <x:v>Piece</x:v>
      </x:c>
      <x:c r="G1877" s="139"/>
      <x:c r="H1877" s="139" t="str">
        <x:v>Not stated</x:v>
      </x:c>
      <x:c r="I1877" s="139" t="str">
        <x:v>PKR</x:v>
      </x:c>
      <x:c r="J1877" s="140" t="n">
        <x:v>39</x:v>
      </x:c>
      <x:c r="K1877" s="140" t="n">
        <x:v>35</x:v>
      </x:c>
      <x:c r="L1877" s="140" t="n">
        <x:v>39</x:v>
      </x:c>
      <x:c r="M1877" s="140" t="n">
        <x:v>35</x:v>
      </x:c>
      <x:c r="N1877" s="141" t="n">
        <x:f>L1877-M1877</x:f>
        <x:v>4</x:v>
      </x:c>
      <x:c r="O1877" s="142" t="n">
        <x:f>IF(L1877&gt;0,N1877/L1877,"")</x:f>
        <x:v>0.10256410256410256</x:v>
      </x:c>
      <x:c r="P1877" s="142" t="n">
        <x:f>IF(M1877&gt;0,N1877/M1877,"")</x:f>
        <x:v>0.11428571428571428</x:v>
      </x:c>
      <x:c r="Q1877" s="141" t="n">
        <x:f>ROUND(L1877*(1+'Assumptions'!$B$7)/'Assumptions'!$B$9,0)*'Assumptions'!$B$9</x:f>
        <x:v>45</x:v>
      </x:c>
      <x:c r="R1877" s="141" t="n">
        <x:f>Q1877-M1877</x:f>
        <x:v>10</x:v>
      </x:c>
      <x:c r="S1877" s="143" t="n">
        <x:f>'Assumptions'!$B$8</x:f>
        <x:v>12</x:v>
      </x:c>
      <x:c r="T1877" s="141" t="n">
        <x:f>N1877*S1877</x:f>
        <x:v>48</x:v>
      </x:c>
      <x:c r="U1877" s="139" t="str">
        <x:v>Source Valid</x:v>
      </x:c>
      <x:c r="V1877" s="139" t="str">
        <x:v>High</x:v>
      </x:c>
      <x:c r="W1877" s="147" t="str">
        <x:v>Source wholesale and buying prices retained</x:v>
      </x:c>
      <x:c r="X1877" s="139" t="str">
        <x:v>Ready</x:v>
      </x:c>
      <x:c r="Y1877" s="144" t="b">
        <x:v>1</x:v>
      </x:c>
      <x:c r="Z1877" s="139" t="str">
        <x:v>WS RATES.pdf</x:v>
      </x:c>
      <x:c r="AA1877" s="139" t="n">
        <x:v>53</x:v>
      </x:c>
      <x:c r="AB1877" s="139" t="n">
        <x:v>5</x:v>
      </x:c>
      <x:c r="AC1877" s="139" t="str">
        <x:v>DL GUM STICK (9G)</x:v>
      </x:c>
      <x:c r="AD1877" s="145" t="n">
        <x:v>39</x:v>
      </x:c>
      <x:c r="AE1877" s="147" t="str">
        <x:v>Merged across PDFs — Exact/source-linked match</x:v>
      </x:c>
      <x:c r="AF1877" s="147" t="str">
        <x:v>Exact WS RATES.pdf name</x:v>
      </x:c>
      <x:c r="AG1877" s="147" t="str">
        <x:v>Exact WS RATES.pdf category</x:v>
      </x:c>
      <x:c r="AH1877" s="139" t="str">
        <x:v>WS-RATES:53:5</x:v>
      </x:c>
      <x:c r="AI1877" s="146"/>
      <x:c r="AJ1877" s="146"/>
      <x:c r="AK1877" s="146"/>
      <x:c r="AL1877" s="146"/>
      <x:c r="AM1877" s="146"/>
      <x:c r="AN1877" s="147" t="str"/>
    </x:row>
    <x:row r="1878">
      <x:c r="A1878" s="139" t="str">
        <x:v>RS-001877</x:v>
      </x:c>
      <x:c r="B1878" s="147" t="str">
        <x:v>DEER 12 PCS JUMBO MARKER COL</x:v>
      </x:c>
      <x:c r="C1878" s="139" t="str">
        <x:v>MARKER</x:v>
      </x:c>
      <x:c r="D1878" s="139" t="str">
        <x:v>Wholesale/Bulk</x:v>
      </x:c>
      <x:c r="E1878" s="147" t="str">
        <x:v>From initial classified workbook</x:v>
      </x:c>
      <x:c r="F1878" s="139" t="str">
        <x:v>Pack</x:v>
      </x:c>
      <x:c r="G1878" s="139" t="n">
        <x:v>12</x:v>
      </x:c>
      <x:c r="H1878" s="139" t="str">
        <x:v>Parsed from product name</x:v>
      </x:c>
      <x:c r="I1878" s="139" t="str">
        <x:v>PKR</x:v>
      </x:c>
      <x:c r="J1878" s="140" t="n">
        <x:v>420</x:v>
      </x:c>
      <x:c r="K1878" s="140" t="n">
        <x:v>378</x:v>
      </x:c>
      <x:c r="L1878" s="140" t="n">
        <x:v>420</x:v>
      </x:c>
      <x:c r="M1878" s="140" t="n">
        <x:v>378</x:v>
      </x:c>
      <x:c r="N1878" s="141" t="n">
        <x:f>L1878-M1878</x:f>
        <x:v>42</x:v>
      </x:c>
      <x:c r="O1878" s="142" t="n">
        <x:f>IF(L1878&gt;0,N1878/L1878,"")</x:f>
        <x:v>0.1</x:v>
      </x:c>
      <x:c r="P1878" s="142" t="n">
        <x:f>IF(M1878&gt;0,N1878/M1878,"")</x:f>
        <x:v>0.1111111111111111</x:v>
      </x:c>
      <x:c r="Q1878" s="141" t="n">
        <x:f>ROUND(L1878*(1+'Assumptions'!$B$7)/'Assumptions'!$B$9,0)*'Assumptions'!$B$9</x:f>
        <x:v>460</x:v>
      </x:c>
      <x:c r="R1878" s="141" t="n">
        <x:f>Q1878-M1878</x:f>
        <x:v>82</x:v>
      </x:c>
      <x:c r="S1878" s="143" t="n">
        <x:f>'Assumptions'!$B$8</x:f>
        <x:v>12</x:v>
      </x:c>
      <x:c r="T1878" s="141" t="n">
        <x:f>N1878*S1878</x:f>
        <x:v>504</x:v>
      </x:c>
      <x:c r="U1878" s="139" t="str">
        <x:v>Source Valid</x:v>
      </x:c>
      <x:c r="V1878" s="139" t="str">
        <x:v>High</x:v>
      </x:c>
      <x:c r="W1878" s="147" t="str">
        <x:v>Source wholesale and buying prices retained</x:v>
      </x:c>
      <x:c r="X1878" s="139" t="str">
        <x:v>Ready</x:v>
      </x:c>
      <x:c r="Y1878" s="144" t="b">
        <x:v>1</x:v>
      </x:c>
      <x:c r="Z1878" s="139" t="str">
        <x:v>WS RATES.pdf</x:v>
      </x:c>
      <x:c r="AA1878" s="139" t="n">
        <x:v>53</x:v>
      </x:c>
      <x:c r="AB1878" s="139" t="n">
        <x:v>6</x:v>
      </x:c>
      <x:c r="AC1878" s="139" t="str">
        <x:v>DEER 12 PCS JUMBO MARKE</x:v>
      </x:c>
      <x:c r="AD1878" s="145" t="n">
        <x:v>420</x:v>
      </x:c>
      <x:c r="AE1878" s="147" t="str">
        <x:v>Merged across PDFs — Truncated-name completion</x:v>
      </x:c>
      <x:c r="AF1878" s="147" t="str">
        <x:v>Completed/updated from WS RATES.pdf</x:v>
      </x:c>
      <x:c r="AG1878" s="147" t="str">
        <x:v>Exact WS RATES.pdf category</x:v>
      </x:c>
      <x:c r="AH1878" s="139" t="str">
        <x:v>WS-RATES:53:6</x:v>
      </x:c>
      <x:c r="AI1878" s="146"/>
      <x:c r="AJ1878" s="146"/>
      <x:c r="AK1878" s="146"/>
      <x:c r="AL1878" s="146"/>
      <x:c r="AM1878" s="146"/>
      <x:c r="AN1878" s="147" t="str"/>
    </x:row>
    <x:row r="1879">
      <x:c r="A1879" s="139" t="str">
        <x:v>RS-001878</x:v>
      </x:c>
      <x:c r="B1879" s="147" t="str">
        <x:v>LOUFAR GUM STICK (15G)20 PCS</x:v>
      </x:c>
      <x:c r="C1879" s="139" t="str">
        <x:v>GUM STICK</x:v>
      </x:c>
      <x:c r="D1879" s="139" t="str">
        <x:v>Both</x:v>
      </x:c>
      <x:c r="E1879" s="147" t="str">
        <x:v>From initial classified workbook</x:v>
      </x:c>
      <x:c r="F1879" s="139" t="str">
        <x:v>Pack</x:v>
      </x:c>
      <x:c r="G1879" s="139" t="n">
        <x:v>20</x:v>
      </x:c>
      <x:c r="H1879" s="139" t="str">
        <x:v>Parsed from product name</x:v>
      </x:c>
      <x:c r="I1879" s="139" t="str">
        <x:v>PKR</x:v>
      </x:c>
      <x:c r="J1879" s="140" t="n">
        <x:v>80</x:v>
      </x:c>
      <x:c r="K1879" s="140" t="n">
        <x:v>72</x:v>
      </x:c>
      <x:c r="L1879" s="140" t="n">
        <x:v>80</x:v>
      </x:c>
      <x:c r="M1879" s="140" t="n">
        <x:v>72</x:v>
      </x:c>
      <x:c r="N1879" s="141" t="n">
        <x:f>L1879-M1879</x:f>
        <x:v>8</x:v>
      </x:c>
      <x:c r="O1879" s="142" t="n">
        <x:f>IF(L1879&gt;0,N1879/L1879,"")</x:f>
        <x:v>0.1</x:v>
      </x:c>
      <x:c r="P1879" s="142" t="n">
        <x:f>IF(M1879&gt;0,N1879/M1879,"")</x:f>
        <x:v>0.1111111111111111</x:v>
      </x:c>
      <x:c r="Q1879" s="141" t="n">
        <x:f>ROUND(L1879*(1+'Assumptions'!$B$7)/'Assumptions'!$B$9,0)*'Assumptions'!$B$9</x:f>
        <x:v>90</x:v>
      </x:c>
      <x:c r="R1879" s="141" t="n">
        <x:f>Q1879-M1879</x:f>
        <x:v>18</x:v>
      </x:c>
      <x:c r="S1879" s="143" t="n">
        <x:f>'Assumptions'!$B$8</x:f>
        <x:v>12</x:v>
      </x:c>
      <x:c r="T1879" s="141" t="n">
        <x:f>N1879*S1879</x:f>
        <x:v>96</x:v>
      </x:c>
      <x:c r="U1879" s="139" t="str">
        <x:v>Source Valid</x:v>
      </x:c>
      <x:c r="V1879" s="139" t="str">
        <x:v>High</x:v>
      </x:c>
      <x:c r="W1879" s="147" t="str">
        <x:v>Source wholesale and buying prices retained</x:v>
      </x:c>
      <x:c r="X1879" s="139" t="str">
        <x:v>Ready</x:v>
      </x:c>
      <x:c r="Y1879" s="144" t="b">
        <x:v>1</x:v>
      </x:c>
      <x:c r="Z1879" s="139" t="str">
        <x:v>WS RATES.pdf</x:v>
      </x:c>
      <x:c r="AA1879" s="139" t="n">
        <x:v>53</x:v>
      </x:c>
      <x:c r="AB1879" s="139" t="n">
        <x:v>7</x:v>
      </x:c>
      <x:c r="AC1879" s="139" t="str">
        <x:v>LOUFAR GUM STICK (15G)20</x:v>
      </x:c>
      <x:c r="AD1879" s="145" t="n">
        <x:v>80</x:v>
      </x:c>
      <x:c r="AE1879" s="147" t="str">
        <x:v>Merged across PDFs — Truncated-name completion</x:v>
      </x:c>
      <x:c r="AF1879" s="147" t="str">
        <x:v>Completed/updated from WS RATES.pdf</x:v>
      </x:c>
      <x:c r="AG1879" s="147" t="str">
        <x:v>Exact WS RATES.pdf category</x:v>
      </x:c>
      <x:c r="AH1879" s="139" t="str">
        <x:v>WS-RATES:53:7</x:v>
      </x:c>
      <x:c r="AI1879" s="146"/>
      <x:c r="AJ1879" s="146"/>
      <x:c r="AK1879" s="146"/>
      <x:c r="AL1879" s="146"/>
      <x:c r="AM1879" s="146"/>
      <x:c r="AN1879" s="147" t="str"/>
    </x:row>
    <x:row r="1880">
      <x:c r="A1880" s="139" t="str">
        <x:v>RS-001879</x:v>
      </x:c>
      <x:c r="B1880" s="147" t="str">
        <x:v>DEER ST 12</x:v>
      </x:c>
      <x:c r="C1880" s="139" t="str">
        <x:v>MARKER</x:v>
      </x:c>
      <x:c r="D1880" s="139" t="str">
        <x:v>Both</x:v>
      </x:c>
      <x:c r="E1880" s="147" t="str">
        <x:v>From initial classified workbook</x:v>
      </x:c>
      <x:c r="F1880" s="139" t="str">
        <x:v>Piece</x:v>
      </x:c>
      <x:c r="G1880" s="139"/>
      <x:c r="H1880" s="139" t="str">
        <x:v>Not stated</x:v>
      </x:c>
      <x:c r="I1880" s="139" t="str">
        <x:v>PKR</x:v>
      </x:c>
      <x:c r="J1880" s="140" t="n">
        <x:v>119</x:v>
      </x:c>
      <x:c r="K1880" s="140" t="n">
        <x:v>104</x:v>
      </x:c>
      <x:c r="L1880" s="140" t="n">
        <x:v>119</x:v>
      </x:c>
      <x:c r="M1880" s="140" t="n">
        <x:v>104</x:v>
      </x:c>
      <x:c r="N1880" s="141" t="n">
        <x:f>L1880-M1880</x:f>
        <x:v>15</x:v>
      </x:c>
      <x:c r="O1880" s="142" t="n">
        <x:f>IF(L1880&gt;0,N1880/L1880,"")</x:f>
        <x:v>0.12605042016806722</x:v>
      </x:c>
      <x:c r="P1880" s="142" t="n">
        <x:f>IF(M1880&gt;0,N1880/M1880,"")</x:f>
        <x:v>0.14423076923076922</x:v>
      </x:c>
      <x:c r="Q1880" s="141" t="n">
        <x:f>ROUND(L1880*(1+'Assumptions'!$B$7)/'Assumptions'!$B$9,0)*'Assumptions'!$B$9</x:f>
        <x:v>130</x:v>
      </x:c>
      <x:c r="R1880" s="141" t="n">
        <x:f>Q1880-M1880</x:f>
        <x:v>26</x:v>
      </x:c>
      <x:c r="S1880" s="143" t="n">
        <x:f>'Assumptions'!$B$8</x:f>
        <x:v>12</x:v>
      </x:c>
      <x:c r="T1880" s="141" t="n">
        <x:f>N1880*S1880</x:f>
        <x:v>180</x:v>
      </x:c>
      <x:c r="U1880" s="139" t="str">
        <x:v>Source Valid</x:v>
      </x:c>
      <x:c r="V1880" s="139" t="str">
        <x:v>High</x:v>
      </x:c>
      <x:c r="W1880" s="147" t="str">
        <x:v>Source wholesale and buying prices retained</x:v>
      </x:c>
      <x:c r="X1880" s="139" t="str">
        <x:v>Ready</x:v>
      </x:c>
      <x:c r="Y1880" s="144" t="b">
        <x:v>1</x:v>
      </x:c>
      <x:c r="Z1880" s="139" t="str">
        <x:v>WS RATES.pdf</x:v>
      </x:c>
      <x:c r="AA1880" s="139" t="n">
        <x:v>53</x:v>
      </x:c>
      <x:c r="AB1880" s="139" t="n">
        <x:v>8</x:v>
      </x:c>
      <x:c r="AC1880" s="139" t="str">
        <x:v>DEER ST 12</x:v>
      </x:c>
      <x:c r="AD1880" s="145" t="n">
        <x:v>119</x:v>
      </x:c>
      <x:c r="AE1880" s="147" t="str">
        <x:v>Merged across PDFs — Exact/source-linked match</x:v>
      </x:c>
      <x:c r="AF1880" s="147" t="str">
        <x:v>Exact WS RATES.pdf name</x:v>
      </x:c>
      <x:c r="AG1880" s="147" t="str">
        <x:v>Exact WS RATES.pdf category</x:v>
      </x:c>
      <x:c r="AH1880" s="139" t="str">
        <x:v>WS-RATES:53:8</x:v>
      </x:c>
      <x:c r="AI1880" s="146"/>
      <x:c r="AJ1880" s="146"/>
      <x:c r="AK1880" s="146"/>
      <x:c r="AL1880" s="146"/>
      <x:c r="AM1880" s="146"/>
      <x:c r="AN1880" s="147" t="str"/>
    </x:row>
    <x:row r="1881">
      <x:c r="A1881" s="139" t="str">
        <x:v>RS-001880</x:v>
      </x:c>
      <x:c r="B1881" s="147" t="str">
        <x:v>MAX BALL PEN</x:v>
      </x:c>
      <x:c r="C1881" s="139" t="str">
        <x:v>BALL POINT</x:v>
      </x:c>
      <x:c r="D1881" s="139" t="str">
        <x:v>Both</x:v>
      </x:c>
      <x:c r="E1881" s="147" t="str">
        <x:v>From initial classified workbook</x:v>
      </x:c>
      <x:c r="F1881" s="139" t="str">
        <x:v>Piece</x:v>
      </x:c>
      <x:c r="G1881" s="139"/>
      <x:c r="H1881" s="139" t="str">
        <x:v>Not stated</x:v>
      </x:c>
      <x:c r="I1881" s="139" t="str">
        <x:v>PKR</x:v>
      </x:c>
      <x:c r="J1881" s="140" t="n">
        <x:v>260</x:v>
      </x:c>
      <x:c r="K1881" s="140" t="n">
        <x:v>230</x:v>
      </x:c>
      <x:c r="L1881" s="140" t="n">
        <x:v>260</x:v>
      </x:c>
      <x:c r="M1881" s="140" t="n">
        <x:v>230</x:v>
      </x:c>
      <x:c r="N1881" s="141" t="n">
        <x:f>L1881-M1881</x:f>
        <x:v>30</x:v>
      </x:c>
      <x:c r="O1881" s="142" t="n">
        <x:f>IF(L1881&gt;0,N1881/L1881,"")</x:f>
        <x:v>0.11538461538461539</x:v>
      </x:c>
      <x:c r="P1881" s="142" t="n">
        <x:f>IF(M1881&gt;0,N1881/M1881,"")</x:f>
        <x:v>0.13043478260869565</x:v>
      </x:c>
      <x:c r="Q1881" s="141" t="n">
        <x:f>ROUND(L1881*(1+'Assumptions'!$B$7)/'Assumptions'!$B$9,0)*'Assumptions'!$B$9</x:f>
        <x:v>285</x:v>
      </x:c>
      <x:c r="R1881" s="141" t="n">
        <x:f>Q1881-M1881</x:f>
        <x:v>55</x:v>
      </x:c>
      <x:c r="S1881" s="143" t="n">
        <x:f>'Assumptions'!$B$8</x:f>
        <x:v>12</x:v>
      </x:c>
      <x:c r="T1881" s="141" t="n">
        <x:f>N1881*S1881</x:f>
        <x:v>360</x:v>
      </x:c>
      <x:c r="U1881" s="139" t="str">
        <x:v>Source Valid</x:v>
      </x:c>
      <x:c r="V1881" s="139" t="str">
        <x:v>High</x:v>
      </x:c>
      <x:c r="W1881" s="147" t="str">
        <x:v>Source wholesale and buying prices retained</x:v>
      </x:c>
      <x:c r="X1881" s="139" t="str">
        <x:v>Ready</x:v>
      </x:c>
      <x:c r="Y1881" s="144" t="b">
        <x:v>1</x:v>
      </x:c>
      <x:c r="Z1881" s="139" t="str">
        <x:v>WS RATES.pdf</x:v>
      </x:c>
      <x:c r="AA1881" s="139" t="n">
        <x:v>53</x:v>
      </x:c>
      <x:c r="AB1881" s="139" t="n">
        <x:v>9</x:v>
      </x:c>
      <x:c r="AC1881" s="139" t="str">
        <x:v>MAX BALL PEN</x:v>
      </x:c>
      <x:c r="AD1881" s="145" t="n">
        <x:v>260</x:v>
      </x:c>
      <x:c r="AE1881" s="147" t="str">
        <x:v>Merged across PDFs — Exact/source-linked match</x:v>
      </x:c>
      <x:c r="AF1881" s="147" t="str">
        <x:v>Exact WS RATES.pdf name</x:v>
      </x:c>
      <x:c r="AG1881" s="147" t="str">
        <x:v>Exact WS RATES.pdf category</x:v>
      </x:c>
      <x:c r="AH1881" s="139" t="str">
        <x:v>WS-RATES:53:9</x:v>
      </x:c>
      <x:c r="AI1881" s="146"/>
      <x:c r="AJ1881" s="146"/>
      <x:c r="AK1881" s="146"/>
      <x:c r="AL1881" s="146"/>
      <x:c r="AM1881" s="146"/>
      <x:c r="AN1881" s="147" t="str"/>
    </x:row>
    <x:row r="1882">
      <x:c r="A1882" s="139" t="str">
        <x:v>RS-001881</x:v>
      </x:c>
      <x:c r="B1882" s="147" t="str">
        <x:v>DEER ST 10</x:v>
      </x:c>
      <x:c r="C1882" s="139" t="str">
        <x:v>MARKER</x:v>
      </x:c>
      <x:c r="D1882" s="139" t="str">
        <x:v>Both</x:v>
      </x:c>
      <x:c r="E1882" s="147" t="str">
        <x:v>From initial classified workbook</x:v>
      </x:c>
      <x:c r="F1882" s="139" t="str">
        <x:v>Piece</x:v>
      </x:c>
      <x:c r="G1882" s="139"/>
      <x:c r="H1882" s="139" t="str">
        <x:v>Not stated</x:v>
      </x:c>
      <x:c r="I1882" s="139" t="str">
        <x:v>PKR</x:v>
      </x:c>
      <x:c r="J1882" s="140" t="n">
        <x:v>104</x:v>
      </x:c>
      <x:c r="K1882" s="140" t="n">
        <x:v>90</x:v>
      </x:c>
      <x:c r="L1882" s="140" t="n">
        <x:v>104</x:v>
      </x:c>
      <x:c r="M1882" s="140" t="n">
        <x:v>90</x:v>
      </x:c>
      <x:c r="N1882" s="141" t="n">
        <x:f>L1882-M1882</x:f>
        <x:v>14</x:v>
      </x:c>
      <x:c r="O1882" s="142" t="n">
        <x:f>IF(L1882&gt;0,N1882/L1882,"")</x:f>
        <x:v>0.1346153846153846</x:v>
      </x:c>
      <x:c r="P1882" s="142" t="n">
        <x:f>IF(M1882&gt;0,N1882/M1882,"")</x:f>
        <x:v>0.15555555555555556</x:v>
      </x:c>
      <x:c r="Q1882" s="141" t="n">
        <x:f>ROUND(L1882*(1+'Assumptions'!$B$7)/'Assumptions'!$B$9,0)*'Assumptions'!$B$9</x:f>
        <x:v>115</x:v>
      </x:c>
      <x:c r="R1882" s="141" t="n">
        <x:f>Q1882-M1882</x:f>
        <x:v>25</x:v>
      </x:c>
      <x:c r="S1882" s="143" t="n">
        <x:f>'Assumptions'!$B$8</x:f>
        <x:v>12</x:v>
      </x:c>
      <x:c r="T1882" s="141" t="n">
        <x:f>N1882*S1882</x:f>
        <x:v>168</x:v>
      </x:c>
      <x:c r="U1882" s="139" t="str">
        <x:v>Source Valid</x:v>
      </x:c>
      <x:c r="V1882" s="139" t="str">
        <x:v>High</x:v>
      </x:c>
      <x:c r="W1882" s="147" t="str">
        <x:v>Source wholesale and buying prices retained</x:v>
      </x:c>
      <x:c r="X1882" s="139" t="str">
        <x:v>Ready</x:v>
      </x:c>
      <x:c r="Y1882" s="144" t="b">
        <x:v>1</x:v>
      </x:c>
      <x:c r="Z1882" s="139" t="str">
        <x:v>WS RATES.pdf</x:v>
      </x:c>
      <x:c r="AA1882" s="139" t="n">
        <x:v>53</x:v>
      </x:c>
      <x:c r="AB1882" s="139" t="n">
        <x:v>10</x:v>
      </x:c>
      <x:c r="AC1882" s="139" t="str">
        <x:v>DEER ST 10</x:v>
      </x:c>
      <x:c r="AD1882" s="145" t="n">
        <x:v>104</x:v>
      </x:c>
      <x:c r="AE1882" s="147" t="str">
        <x:v>Merged across PDFs — Exact/source-linked match</x:v>
      </x:c>
      <x:c r="AF1882" s="147" t="str">
        <x:v>Exact WS RATES.pdf name</x:v>
      </x:c>
      <x:c r="AG1882" s="147" t="str">
        <x:v>Exact WS RATES.pdf category</x:v>
      </x:c>
      <x:c r="AH1882" s="139" t="str">
        <x:v>WS-RATES:53:10</x:v>
      </x:c>
      <x:c r="AI1882" s="146"/>
      <x:c r="AJ1882" s="146"/>
      <x:c r="AK1882" s="146"/>
      <x:c r="AL1882" s="146"/>
      <x:c r="AM1882" s="146"/>
      <x:c r="AN1882" s="147" t="str"/>
    </x:row>
    <x:row r="1883">
      <x:c r="A1883" s="139" t="str">
        <x:v>RS-001882</x:v>
      </x:c>
      <x:c r="B1883" s="147" t="str">
        <x:v>M&amp;G STAPLER PIN 24/6</x:v>
      </x:c>
      <x:c r="C1883" s="139" t="str">
        <x:v>STAPLER PIN</x:v>
      </x:c>
      <x:c r="D1883" s="139" t="str">
        <x:v>Both</x:v>
      </x:c>
      <x:c r="E1883" s="147" t="str">
        <x:v>From initial classified workbook</x:v>
      </x:c>
      <x:c r="F1883" s="139" t="str">
        <x:v>Piece</x:v>
      </x:c>
      <x:c r="G1883" s="139"/>
      <x:c r="H1883" s="139" t="str">
        <x:v>Not stated</x:v>
      </x:c>
      <x:c r="I1883" s="139" t="str">
        <x:v>PKR</x:v>
      </x:c>
      <x:c r="J1883" s="140" t="n">
        <x:v>47</x:v>
      </x:c>
      <x:c r="K1883" s="140" t="n">
        <x:v>43</x:v>
      </x:c>
      <x:c r="L1883" s="140" t="n">
        <x:v>47</x:v>
      </x:c>
      <x:c r="M1883" s="140" t="n">
        <x:v>43</x:v>
      </x:c>
      <x:c r="N1883" s="141" t="n">
        <x:f>L1883-M1883</x:f>
        <x:v>4</x:v>
      </x:c>
      <x:c r="O1883" s="142" t="n">
        <x:f>IF(L1883&gt;0,N1883/L1883,"")</x:f>
        <x:v>0.0851063829787234</x:v>
      </x:c>
      <x:c r="P1883" s="142" t="n">
        <x:f>IF(M1883&gt;0,N1883/M1883,"")</x:f>
        <x:v>0.09302325581395349</x:v>
      </x:c>
      <x:c r="Q1883" s="141" t="n">
        <x:f>ROUND(L1883*(1+'Assumptions'!$B$7)/'Assumptions'!$B$9,0)*'Assumptions'!$B$9</x:f>
        <x:v>50</x:v>
      </x:c>
      <x:c r="R1883" s="141" t="n">
        <x:f>Q1883-M1883</x:f>
        <x:v>7</x:v>
      </x:c>
      <x:c r="S1883" s="143" t="n">
        <x:f>'Assumptions'!$B$8</x:f>
        <x:v>12</x:v>
      </x:c>
      <x:c r="T1883" s="141" t="n">
        <x:f>N1883*S1883</x:f>
        <x:v>48</x:v>
      </x:c>
      <x:c r="U1883" s="139" t="str">
        <x:v>Source Valid</x:v>
      </x:c>
      <x:c r="V1883" s="139" t="str">
        <x:v>High</x:v>
      </x:c>
      <x:c r="W1883" s="147" t="str">
        <x:v>Source wholesale and buying prices retained</x:v>
      </x:c>
      <x:c r="X1883" s="139" t="str">
        <x:v>Ready</x:v>
      </x:c>
      <x:c r="Y1883" s="144" t="b">
        <x:v>1</x:v>
      </x:c>
      <x:c r="Z1883" s="139" t="str">
        <x:v>WS RATES.pdf</x:v>
      </x:c>
      <x:c r="AA1883" s="139" t="n">
        <x:v>53</x:v>
      </x:c>
      <x:c r="AB1883" s="139" t="n">
        <x:v>11</x:v>
      </x:c>
      <x:c r="AC1883" s="139" t="str">
        <x:v>M&amp;G STAPLER PIN 24/6</x:v>
      </x:c>
      <x:c r="AD1883" s="145" t="n">
        <x:v>47</x:v>
      </x:c>
      <x:c r="AE1883" s="147" t="str">
        <x:v>Merged across PDFs — Exact/source-linked match</x:v>
      </x:c>
      <x:c r="AF1883" s="147" t="str">
        <x:v>Exact WS RATES.pdf name</x:v>
      </x:c>
      <x:c r="AG1883" s="147" t="str">
        <x:v>Exact WS RATES.pdf category</x:v>
      </x:c>
      <x:c r="AH1883" s="139" t="str">
        <x:v>WS-RATES:53:11</x:v>
      </x:c>
      <x:c r="AI1883" s="146"/>
      <x:c r="AJ1883" s="146"/>
      <x:c r="AK1883" s="146"/>
      <x:c r="AL1883" s="146"/>
      <x:c r="AM1883" s="146"/>
      <x:c r="AN1883" s="147" t="str"/>
    </x:row>
    <x:row r="1884">
      <x:c r="A1884" s="139" t="str">
        <x:v>RS-001883</x:v>
      </x:c>
      <x:c r="B1884" s="147" t="str">
        <x:v>DEER BUTTERFLY WATER COLOUR</x:v>
      </x:c>
      <x:c r="C1884" s="139" t="str">
        <x:v>WATER COLORS</x:v>
      </x:c>
      <x:c r="D1884" s="139" t="str">
        <x:v>Both</x:v>
      </x:c>
      <x:c r="E1884" s="147" t="str">
        <x:v>From initial classified workbook</x:v>
      </x:c>
      <x:c r="F1884" s="139" t="str">
        <x:v>Piece</x:v>
      </x:c>
      <x:c r="G1884" s="139"/>
      <x:c r="H1884" s="139" t="str">
        <x:v>Not stated</x:v>
      </x:c>
      <x:c r="I1884" s="139" t="str">
        <x:v>PKR</x:v>
      </x:c>
      <x:c r="J1884" s="140" t="n">
        <x:v>85</x:v>
      </x:c>
      <x:c r="K1884" s="140" t="n">
        <x:v>75</x:v>
      </x:c>
      <x:c r="L1884" s="140" t="n">
        <x:v>85</x:v>
      </x:c>
      <x:c r="M1884" s="140" t="n">
        <x:v>75</x:v>
      </x:c>
      <x:c r="N1884" s="141" t="n">
        <x:f>L1884-M1884</x:f>
        <x:v>10</x:v>
      </x:c>
      <x:c r="O1884" s="142" t="n">
        <x:f>IF(L1884&gt;0,N1884/L1884,"")</x:f>
        <x:v>0.11764705882352941</x:v>
      </x:c>
      <x:c r="P1884" s="142" t="n">
        <x:f>IF(M1884&gt;0,N1884/M1884,"")</x:f>
        <x:v>0.13333333333333333</x:v>
      </x:c>
      <x:c r="Q1884" s="141" t="n">
        <x:f>ROUND(L1884*(1+'Assumptions'!$B$7)/'Assumptions'!$B$9,0)*'Assumptions'!$B$9</x:f>
        <x:v>95</x:v>
      </x:c>
      <x:c r="R1884" s="141" t="n">
        <x:f>Q1884-M1884</x:f>
        <x:v>20</x:v>
      </x:c>
      <x:c r="S1884" s="143" t="n">
        <x:f>'Assumptions'!$B$8</x:f>
        <x:v>12</x:v>
      </x:c>
      <x:c r="T1884" s="141" t="n">
        <x:f>N1884*S1884</x:f>
        <x:v>120</x:v>
      </x:c>
      <x:c r="U1884" s="139" t="str">
        <x:v>Source Valid</x:v>
      </x:c>
      <x:c r="V1884" s="139" t="str">
        <x:v>High</x:v>
      </x:c>
      <x:c r="W1884" s="147" t="str">
        <x:v>Source wholesale and buying prices retained</x:v>
      </x:c>
      <x:c r="X1884" s="139" t="str">
        <x:v>Ready</x:v>
      </x:c>
      <x:c r="Y1884" s="144" t="b">
        <x:v>1</x:v>
      </x:c>
      <x:c r="Z1884" s="139" t="str">
        <x:v>WS RATES.pdf</x:v>
      </x:c>
      <x:c r="AA1884" s="139" t="n">
        <x:v>53</x:v>
      </x:c>
      <x:c r="AB1884" s="139" t="n">
        <x:v>12</x:v>
      </x:c>
      <x:c r="AC1884" s="139" t="str">
        <x:v>DEER BUTTERFLY WATER CO</x:v>
      </x:c>
      <x:c r="AD1884" s="145" t="n">
        <x:v>85</x:v>
      </x:c>
      <x:c r="AE1884" s="147" t="str">
        <x:v>Merged across PDFs — Truncated-name completion</x:v>
      </x:c>
      <x:c r="AF1884" s="147" t="str">
        <x:v>Completed/updated from WS RATES.pdf</x:v>
      </x:c>
      <x:c r="AG1884" s="147" t="str">
        <x:v>Exact WS RATES.pdf category</x:v>
      </x:c>
      <x:c r="AH1884" s="139" t="str">
        <x:v>WS-RATES:53:12</x:v>
      </x:c>
      <x:c r="AI1884" s="146"/>
      <x:c r="AJ1884" s="146"/>
      <x:c r="AK1884" s="146"/>
      <x:c r="AL1884" s="146"/>
      <x:c r="AM1884" s="146"/>
      <x:c r="AN1884" s="147" t="str"/>
    </x:row>
    <x:row r="1885">
      <x:c r="A1885" s="139" t="str">
        <x:v>RS-001884</x:v>
      </x:c>
      <x:c r="B1885" s="147" t="str">
        <x:v>M&amp;G/DELI GUM STICK (36G)</x:v>
      </x:c>
      <x:c r="C1885" s="139" t="str">
        <x:v>GUM STICK</x:v>
      </x:c>
      <x:c r="D1885" s="139" t="str">
        <x:v>Both</x:v>
      </x:c>
      <x:c r="E1885" s="147" t="str">
        <x:v>From initial classified workbook</x:v>
      </x:c>
      <x:c r="F1885" s="139" t="str">
        <x:v>Piece</x:v>
      </x:c>
      <x:c r="G1885" s="139"/>
      <x:c r="H1885" s="139" t="str">
        <x:v>Not stated</x:v>
      </x:c>
      <x:c r="I1885" s="139" t="str">
        <x:v>PKR</x:v>
      </x:c>
      <x:c r="J1885" s="140" t="n">
        <x:v>145</x:v>
      </x:c>
      <x:c r="K1885" s="140" t="n">
        <x:v>130</x:v>
      </x:c>
      <x:c r="L1885" s="140" t="n">
        <x:v>145</x:v>
      </x:c>
      <x:c r="M1885" s="140" t="n">
        <x:v>130</x:v>
      </x:c>
      <x:c r="N1885" s="141" t="n">
        <x:f>L1885-M1885</x:f>
        <x:v>15</x:v>
      </x:c>
      <x:c r="O1885" s="142" t="n">
        <x:f>IF(L1885&gt;0,N1885/L1885,"")</x:f>
        <x:v>0.10344827586206896</x:v>
      </x:c>
      <x:c r="P1885" s="142" t="n">
        <x:f>IF(M1885&gt;0,N1885/M1885,"")</x:f>
        <x:v>0.11538461538461539</x:v>
      </x:c>
      <x:c r="Q1885" s="141" t="n">
        <x:f>ROUND(L1885*(1+'Assumptions'!$B$7)/'Assumptions'!$B$9,0)*'Assumptions'!$B$9</x:f>
        <x:v>160</x:v>
      </x:c>
      <x:c r="R1885" s="141" t="n">
        <x:f>Q1885-M1885</x:f>
        <x:v>30</x:v>
      </x:c>
      <x:c r="S1885" s="143" t="n">
        <x:f>'Assumptions'!$B$8</x:f>
        <x:v>12</x:v>
      </x:c>
      <x:c r="T1885" s="141" t="n">
        <x:f>N1885*S1885</x:f>
        <x:v>180</x:v>
      </x:c>
      <x:c r="U1885" s="139" t="str">
        <x:v>Source Valid</x:v>
      </x:c>
      <x:c r="V1885" s="139" t="str">
        <x:v>High</x:v>
      </x:c>
      <x:c r="W1885" s="147" t="str">
        <x:v>Source wholesale and buying prices retained</x:v>
      </x:c>
      <x:c r="X1885" s="139" t="str">
        <x:v>Ready</x:v>
      </x:c>
      <x:c r="Y1885" s="144" t="b">
        <x:v>1</x:v>
      </x:c>
      <x:c r="Z1885" s="139" t="str">
        <x:v>WS RATES.pdf</x:v>
      </x:c>
      <x:c r="AA1885" s="139" t="n">
        <x:v>53</x:v>
      </x:c>
      <x:c r="AB1885" s="139" t="n">
        <x:v>13</x:v>
      </x:c>
      <x:c r="AC1885" s="139" t="str">
        <x:v>M&amp;G/DELI GUM STICK (36G)</x:v>
      </x:c>
      <x:c r="AD1885" s="145" t="n">
        <x:v>145</x:v>
      </x:c>
      <x:c r="AE1885" s="147" t="str">
        <x:v>Merged across PDFs — Exact/source-linked match</x:v>
      </x:c>
      <x:c r="AF1885" s="147" t="str">
        <x:v>Exact WS RATES.pdf name</x:v>
      </x:c>
      <x:c r="AG1885" s="147" t="str">
        <x:v>Exact WS RATES.pdf category</x:v>
      </x:c>
      <x:c r="AH1885" s="139" t="str">
        <x:v>WS-RATES:53:13</x:v>
      </x:c>
      <x:c r="AI1885" s="146"/>
      <x:c r="AJ1885" s="146"/>
      <x:c r="AK1885" s="146"/>
      <x:c r="AL1885" s="146"/>
      <x:c r="AM1885" s="146"/>
      <x:c r="AN1885" s="147" t="str"/>
    </x:row>
    <x:row r="1886">
      <x:c r="A1886" s="139" t="str">
        <x:v>RS-001885</x:v>
      </x:c>
      <x:c r="B1886" s="147" t="str">
        <x:v>DEER MR ERASER DR 40</x:v>
      </x:c>
      <x:c r="C1886" s="139" t="str">
        <x:v>ERASERS</x:v>
      </x:c>
      <x:c r="D1886" s="139" t="str">
        <x:v>Both</x:v>
      </x:c>
      <x:c r="E1886" s="147" t="str">
        <x:v>From initial classified workbook</x:v>
      </x:c>
      <x:c r="F1886" s="139" t="str">
        <x:v>Piece</x:v>
      </x:c>
      <x:c r="G1886" s="139"/>
      <x:c r="H1886" s="139" t="str">
        <x:v>Not stated</x:v>
      </x:c>
      <x:c r="I1886" s="139" t="str">
        <x:v>PKR</x:v>
      </x:c>
      <x:c r="J1886" s="140" t="n">
        <x:v>312</x:v>
      </x:c>
      <x:c r="K1886" s="140" t="n">
        <x:v>314</x:v>
      </x:c>
      <x:c r="L1886" s="140" t="n">
        <x:v>345</x:v>
      </x:c>
      <x:c r="M1886" s="140" t="n">
        <x:v>314</x:v>
      </x:c>
      <x:c r="N1886" s="141" t="n">
        <x:f>L1886-M1886</x:f>
        <x:v>31</x:v>
      </x:c>
      <x:c r="O1886" s="142" t="n">
        <x:f>IF(L1886&gt;0,N1886/L1886,"")</x:f>
        <x:v>0.08985507246376812</x:v>
      </x:c>
      <x:c r="P1886" s="142" t="n">
        <x:f>IF(M1886&gt;0,N1886/M1886,"")</x:f>
        <x:v>0.09872611464968153</x:v>
      </x:c>
      <x:c r="Q1886" s="141" t="n">
        <x:f>ROUND(L1886*(1+'Assumptions'!$B$7)/'Assumptions'!$B$9,0)*'Assumptions'!$B$9</x:f>
        <x:v>380</x:v>
      </x:c>
      <x:c r="R1886" s="141" t="n">
        <x:f>Q1886-M1886</x:f>
        <x:v>66</x:v>
      </x:c>
      <x:c r="S1886" s="143" t="n">
        <x:f>'Assumptions'!$B$8</x:f>
        <x:v>12</x:v>
      </x:c>
      <x:c r="T1886" s="141" t="n">
        <x:f>N1886*S1886</x:f>
        <x:v>372</x:v>
      </x:c>
      <x:c r="U1886" s="139" t="str">
        <x:v>Corrected Wholesale</x:v>
      </x:c>
      <x:c r="V1886" s="139" t="str">
        <x:v>Mock correction</x:v>
      </x:c>
      <x:c r="W1886" s="147" t="str">
        <x:v>Wholesale did not cover buying price; raised using category median margin</x:v>
      </x:c>
      <x:c r="X1886" s="139" t="str">
        <x:v>Ready with Mock Price</x:v>
      </x:c>
      <x:c r="Y1886" s="144" t="b">
        <x:v>1</x:v>
      </x:c>
      <x:c r="Z1886" s="139" t="str">
        <x:v>WS RATES.pdf</x:v>
      </x:c>
      <x:c r="AA1886" s="139" t="n">
        <x:v>53</x:v>
      </x:c>
      <x:c r="AB1886" s="139" t="n">
        <x:v>14</x:v>
      </x:c>
      <x:c r="AC1886" s="139" t="str">
        <x:v>DEER MR ERASER DR 40</x:v>
      </x:c>
      <x:c r="AD1886" s="145" t="n">
        <x:v>312</x:v>
      </x:c>
      <x:c r="AE1886" s="147" t="str">
        <x:v>Merged across PDFs — Exact/source-linked match</x:v>
      </x:c>
      <x:c r="AF1886" s="147" t="str">
        <x:v>Exact WS RATES.pdf name</x:v>
      </x:c>
      <x:c r="AG1886" s="147" t="str">
        <x:v>Exact WS RATES.pdf category</x:v>
      </x:c>
      <x:c r="AH1886" s="139" t="str">
        <x:v>WS-RATES:53:14</x:v>
      </x:c>
      <x:c r="AI1886" s="146"/>
      <x:c r="AJ1886" s="146"/>
      <x:c r="AK1886" s="146"/>
      <x:c r="AL1886" s="146"/>
      <x:c r="AM1886" s="146"/>
      <x:c r="AN1886" s="147" t="str">
        <x:v>Wholesale did not cover buying price; raised using category median margin</x:v>
      </x:c>
    </x:row>
    <x:row r="1887">
      <x:c r="A1887" s="139" t="str">
        <x:v>RS-001886</x:v>
      </x:c>
      <x:c r="B1887" s="147" t="str">
        <x:v>M&amp;G PENCIL 3000</x:v>
      </x:c>
      <x:c r="C1887" s="139" t="str">
        <x:v>PENCILS</x:v>
      </x:c>
      <x:c r="D1887" s="139" t="str">
        <x:v>Both</x:v>
      </x:c>
      <x:c r="E1887" s="147" t="str">
        <x:v>From initial classified workbook</x:v>
      </x:c>
      <x:c r="F1887" s="139" t="str">
        <x:v>Piece</x:v>
      </x:c>
      <x:c r="G1887" s="139"/>
      <x:c r="H1887" s="139" t="str">
        <x:v>Not stated</x:v>
      </x:c>
      <x:c r="I1887" s="139" t="str">
        <x:v>PKR</x:v>
      </x:c>
      <x:c r="J1887" s="140" t="n">
        <x:v>186</x:v>
      </x:c>
      <x:c r="K1887" s="140" t="n">
        <x:v>176</x:v>
      </x:c>
      <x:c r="L1887" s="140" t="n">
        <x:v>186</x:v>
      </x:c>
      <x:c r="M1887" s="140" t="n">
        <x:v>176</x:v>
      </x:c>
      <x:c r="N1887" s="141" t="n">
        <x:f>L1887-M1887</x:f>
        <x:v>10</x:v>
      </x:c>
      <x:c r="O1887" s="142" t="n">
        <x:f>IF(L1887&gt;0,N1887/L1887,"")</x:f>
        <x:v>0.053763440860215055</x:v>
      </x:c>
      <x:c r="P1887" s="142" t="n">
        <x:f>IF(M1887&gt;0,N1887/M1887,"")</x:f>
        <x:v>0.056818181818181816</x:v>
      </x:c>
      <x:c r="Q1887" s="141" t="n">
        <x:f>ROUND(L1887*(1+'Assumptions'!$B$7)/'Assumptions'!$B$9,0)*'Assumptions'!$B$9</x:f>
        <x:v>205</x:v>
      </x:c>
      <x:c r="R1887" s="141" t="n">
        <x:f>Q1887-M1887</x:f>
        <x:v>29</x:v>
      </x:c>
      <x:c r="S1887" s="143" t="n">
        <x:f>'Assumptions'!$B$8</x:f>
        <x:v>12</x:v>
      </x:c>
      <x:c r="T1887" s="141" t="n">
        <x:f>N1887*S1887</x:f>
        <x:v>120</x:v>
      </x:c>
      <x:c r="U1887" s="139" t="str">
        <x:v>Source Valid</x:v>
      </x:c>
      <x:c r="V1887" s="139" t="str">
        <x:v>High</x:v>
      </x:c>
      <x:c r="W1887" s="147" t="str">
        <x:v>Source wholesale and buying prices retained</x:v>
      </x:c>
      <x:c r="X1887" s="139" t="str">
        <x:v>Ready</x:v>
      </x:c>
      <x:c r="Y1887" s="144" t="b">
        <x:v>1</x:v>
      </x:c>
      <x:c r="Z1887" s="139" t="str">
        <x:v>WS RATES.pdf</x:v>
      </x:c>
      <x:c r="AA1887" s="139" t="n">
        <x:v>53</x:v>
      </x:c>
      <x:c r="AB1887" s="139" t="n">
        <x:v>15</x:v>
      </x:c>
      <x:c r="AC1887" s="139" t="str">
        <x:v>M&amp;G PENCIL 3000</x:v>
      </x:c>
      <x:c r="AD1887" s="145" t="n">
        <x:v>186</x:v>
      </x:c>
      <x:c r="AE1887" s="147" t="str">
        <x:v>Merged across PDFs — Exact/source-linked match</x:v>
      </x:c>
      <x:c r="AF1887" s="147" t="str">
        <x:v>Exact WS RATES.pdf name</x:v>
      </x:c>
      <x:c r="AG1887" s="147" t="str">
        <x:v>Exact WS RATES.pdf category</x:v>
      </x:c>
      <x:c r="AH1887" s="139" t="str">
        <x:v>WS-RATES:53:15</x:v>
      </x:c>
      <x:c r="AI1887" s="146"/>
      <x:c r="AJ1887" s="146"/>
      <x:c r="AK1887" s="146"/>
      <x:c r="AL1887" s="146"/>
      <x:c r="AM1887" s="146"/>
      <x:c r="AN1887" s="147" t="str"/>
    </x:row>
    <x:row r="1888">
      <x:c r="A1888" s="139" t="str">
        <x:v>RS-001887</x:v>
      </x:c>
      <x:c r="B1888" s="147" t="str">
        <x:v>DEER GUM STICK 8G</x:v>
      </x:c>
      <x:c r="C1888" s="139" t="str">
        <x:v>GUM STICK</x:v>
      </x:c>
      <x:c r="D1888" s="139" t="str">
        <x:v>Both</x:v>
      </x:c>
      <x:c r="E1888" s="147" t="str">
        <x:v>From initial classified workbook</x:v>
      </x:c>
      <x:c r="F1888" s="139" t="str">
        <x:v>Piece</x:v>
      </x:c>
      <x:c r="G1888" s="139"/>
      <x:c r="H1888" s="139" t="str">
        <x:v>Not stated</x:v>
      </x:c>
      <x:c r="I1888" s="139" t="str">
        <x:v>PKR</x:v>
      </x:c>
      <x:c r="J1888" s="140" t="n">
        <x:v>408</x:v>
      </x:c>
      <x:c r="K1888" s="140" t="n">
        <x:v>335</x:v>
      </x:c>
      <x:c r="L1888" s="140" t="n">
        <x:v>408</x:v>
      </x:c>
      <x:c r="M1888" s="140" t="n">
        <x:v>335</x:v>
      </x:c>
      <x:c r="N1888" s="141" t="n">
        <x:f>L1888-M1888</x:f>
        <x:v>73</x:v>
      </x:c>
      <x:c r="O1888" s="142" t="n">
        <x:f>IF(L1888&gt;0,N1888/L1888,"")</x:f>
        <x:v>0.17892156862745098</x:v>
      </x:c>
      <x:c r="P1888" s="142" t="n">
        <x:f>IF(M1888&gt;0,N1888/M1888,"")</x:f>
        <x:v>0.21791044776119403</x:v>
      </x:c>
      <x:c r="Q1888" s="141" t="n">
        <x:f>ROUND(L1888*(1+'Assumptions'!$B$7)/'Assumptions'!$B$9,0)*'Assumptions'!$B$9</x:f>
        <x:v>450</x:v>
      </x:c>
      <x:c r="R1888" s="141" t="n">
        <x:f>Q1888-M1888</x:f>
        <x:v>115</x:v>
      </x:c>
      <x:c r="S1888" s="143" t="n">
        <x:f>'Assumptions'!$B$8</x:f>
        <x:v>12</x:v>
      </x:c>
      <x:c r="T1888" s="141" t="n">
        <x:f>N1888*S1888</x:f>
        <x:v>876</x:v>
      </x:c>
      <x:c r="U1888" s="139" t="str">
        <x:v>Source Valid</x:v>
      </x:c>
      <x:c r="V1888" s="139" t="str">
        <x:v>High</x:v>
      </x:c>
      <x:c r="W1888" s="147" t="str">
        <x:v>Source wholesale and buying prices retained</x:v>
      </x:c>
      <x:c r="X1888" s="139" t="str">
        <x:v>Ready</x:v>
      </x:c>
      <x:c r="Y1888" s="144" t="b">
        <x:v>1</x:v>
      </x:c>
      <x:c r="Z1888" s="139" t="str">
        <x:v>WS RATES.pdf</x:v>
      </x:c>
      <x:c r="AA1888" s="139" t="n">
        <x:v>53</x:v>
      </x:c>
      <x:c r="AB1888" s="139" t="n">
        <x:v>16</x:v>
      </x:c>
      <x:c r="AC1888" s="139" t="str">
        <x:v>DEER GUM STICK 8G</x:v>
      </x:c>
      <x:c r="AD1888" s="145" t="n">
        <x:v>408</x:v>
      </x:c>
      <x:c r="AE1888" s="147" t="str">
        <x:v>Merged across PDFs — Exact/source-linked match</x:v>
      </x:c>
      <x:c r="AF1888" s="147" t="str">
        <x:v>Exact WS RATES.pdf name</x:v>
      </x:c>
      <x:c r="AG1888" s="147" t="str">
        <x:v>Exact WS RATES.pdf category</x:v>
      </x:c>
      <x:c r="AH1888" s="139" t="str">
        <x:v>WS-RATES:53:16</x:v>
      </x:c>
      <x:c r="AI1888" s="146"/>
      <x:c r="AJ1888" s="146"/>
      <x:c r="AK1888" s="146"/>
      <x:c r="AL1888" s="146"/>
      <x:c r="AM1888" s="146"/>
      <x:c r="AN1888" s="147" t="str"/>
    </x:row>
    <x:row r="1889">
      <x:c r="A1889" s="139" t="str">
        <x:v>RS-001888</x:v>
      </x:c>
      <x:c r="B1889" s="147" t="str">
        <x:v>M&amp;G MGS 19 STAPLER</x:v>
      </x:c>
      <x:c r="C1889" s="139" t="str">
        <x:v>STAPLERS</x:v>
      </x:c>
      <x:c r="D1889" s="139" t="str">
        <x:v>Both</x:v>
      </x:c>
      <x:c r="E1889" s="147" t="str">
        <x:v>From initial classified workbook</x:v>
      </x:c>
      <x:c r="F1889" s="139" t="str">
        <x:v>Piece</x:v>
      </x:c>
      <x:c r="G1889" s="139"/>
      <x:c r="H1889" s="139" t="str">
        <x:v>Not stated</x:v>
      </x:c>
      <x:c r="I1889" s="139" t="str">
        <x:v>PKR</x:v>
      </x:c>
      <x:c r="J1889" s="140" t="n">
        <x:v>280</x:v>
      </x:c>
      <x:c r="K1889" s="140" t="n">
        <x:v>260</x:v>
      </x:c>
      <x:c r="L1889" s="140" t="n">
        <x:v>280</x:v>
      </x:c>
      <x:c r="M1889" s="140" t="n">
        <x:v>260</x:v>
      </x:c>
      <x:c r="N1889" s="141" t="n">
        <x:f>L1889-M1889</x:f>
        <x:v>20</x:v>
      </x:c>
      <x:c r="O1889" s="142" t="n">
        <x:f>IF(L1889&gt;0,N1889/L1889,"")</x:f>
        <x:v>0.07142857142857142</x:v>
      </x:c>
      <x:c r="P1889" s="142" t="n">
        <x:f>IF(M1889&gt;0,N1889/M1889,"")</x:f>
        <x:v>0.07692307692307693</x:v>
      </x:c>
      <x:c r="Q1889" s="141" t="n">
        <x:f>ROUND(L1889*(1+'Assumptions'!$B$7)/'Assumptions'!$B$9,0)*'Assumptions'!$B$9</x:f>
        <x:v>310</x:v>
      </x:c>
      <x:c r="R1889" s="141" t="n">
        <x:f>Q1889-M1889</x:f>
        <x:v>50</x:v>
      </x:c>
      <x:c r="S1889" s="143" t="n">
        <x:f>'Assumptions'!$B$8</x:f>
        <x:v>12</x:v>
      </x:c>
      <x:c r="T1889" s="141" t="n">
        <x:f>N1889*S1889</x:f>
        <x:v>240</x:v>
      </x:c>
      <x:c r="U1889" s="139" t="str">
        <x:v>Source Valid</x:v>
      </x:c>
      <x:c r="V1889" s="139" t="str">
        <x:v>High</x:v>
      </x:c>
      <x:c r="W1889" s="147" t="str">
        <x:v>Source wholesale and buying prices retained</x:v>
      </x:c>
      <x:c r="X1889" s="139" t="str">
        <x:v>Ready</x:v>
      </x:c>
      <x:c r="Y1889" s="144" t="b">
        <x:v>1</x:v>
      </x:c>
      <x:c r="Z1889" s="139" t="str">
        <x:v>WS RATES.pdf</x:v>
      </x:c>
      <x:c r="AA1889" s="139" t="n">
        <x:v>53</x:v>
      </x:c>
      <x:c r="AB1889" s="139" t="n">
        <x:v>17</x:v>
      </x:c>
      <x:c r="AC1889" s="139" t="str">
        <x:v>M&amp;G MGS 19 STAPLER</x:v>
      </x:c>
      <x:c r="AD1889" s="145" t="n">
        <x:v>280</x:v>
      </x:c>
      <x:c r="AE1889" s="147" t="str">
        <x:v>Merged across PDFs — Exact/source-linked match</x:v>
      </x:c>
      <x:c r="AF1889" s="147" t="str">
        <x:v>Exact WS RATES.pdf name</x:v>
      </x:c>
      <x:c r="AG1889" s="147" t="str">
        <x:v>Exact WS RATES.pdf category</x:v>
      </x:c>
      <x:c r="AH1889" s="139" t="str">
        <x:v>WS-RATES:53:17</x:v>
      </x:c>
      <x:c r="AI1889" s="146"/>
      <x:c r="AJ1889" s="146"/>
      <x:c r="AK1889" s="146"/>
      <x:c r="AL1889" s="146"/>
      <x:c r="AM1889" s="146"/>
      <x:c r="AN1889" s="147" t="str"/>
    </x:row>
    <x:row r="1890">
      <x:c r="A1890" s="139" t="str">
        <x:v>RS-001889</x:v>
      </x:c>
      <x:c r="B1890" s="147" t="str">
        <x:v>M&amp;G MGS 14 STAPLER</x:v>
      </x:c>
      <x:c r="C1890" s="139" t="str">
        <x:v>STAPLERS</x:v>
      </x:c>
      <x:c r="D1890" s="139" t="str">
        <x:v>Both</x:v>
      </x:c>
      <x:c r="E1890" s="147" t="str">
        <x:v>From initial classified workbook</x:v>
      </x:c>
      <x:c r="F1890" s="139" t="str">
        <x:v>Piece</x:v>
      </x:c>
      <x:c r="G1890" s="139"/>
      <x:c r="H1890" s="139" t="str">
        <x:v>Not stated</x:v>
      </x:c>
      <x:c r="I1890" s="139" t="str">
        <x:v>PKR</x:v>
      </x:c>
      <x:c r="J1890" s="140" t="n">
        <x:v>240</x:v>
      </x:c>
      <x:c r="K1890" s="140" t="n">
        <x:v>200</x:v>
      </x:c>
      <x:c r="L1890" s="140" t="n">
        <x:v>240</x:v>
      </x:c>
      <x:c r="M1890" s="140" t="n">
        <x:v>200</x:v>
      </x:c>
      <x:c r="N1890" s="141" t="n">
        <x:f>L1890-M1890</x:f>
        <x:v>40</x:v>
      </x:c>
      <x:c r="O1890" s="142" t="n">
        <x:f>IF(L1890&gt;0,N1890/L1890,"")</x:f>
        <x:v>0.16666666666666666</x:v>
      </x:c>
      <x:c r="P1890" s="142" t="n">
        <x:f>IF(M1890&gt;0,N1890/M1890,"")</x:f>
        <x:v>0.2</x:v>
      </x:c>
      <x:c r="Q1890" s="141" t="n">
        <x:f>ROUND(L1890*(1+'Assumptions'!$B$7)/'Assumptions'!$B$9,0)*'Assumptions'!$B$9</x:f>
        <x:v>265</x:v>
      </x:c>
      <x:c r="R1890" s="141" t="n">
        <x:f>Q1890-M1890</x:f>
        <x:v>65</x:v>
      </x:c>
      <x:c r="S1890" s="143" t="n">
        <x:f>'Assumptions'!$B$8</x:f>
        <x:v>12</x:v>
      </x:c>
      <x:c r="T1890" s="141" t="n">
        <x:f>N1890*S1890</x:f>
        <x:v>480</x:v>
      </x:c>
      <x:c r="U1890" s="139" t="str">
        <x:v>Source Valid</x:v>
      </x:c>
      <x:c r="V1890" s="139" t="str">
        <x:v>High</x:v>
      </x:c>
      <x:c r="W1890" s="147" t="str">
        <x:v>Source wholesale and buying prices retained</x:v>
      </x:c>
      <x:c r="X1890" s="139" t="str">
        <x:v>Ready</x:v>
      </x:c>
      <x:c r="Y1890" s="144" t="b">
        <x:v>1</x:v>
      </x:c>
      <x:c r="Z1890" s="139" t="str">
        <x:v>WS RATES.pdf</x:v>
      </x:c>
      <x:c r="AA1890" s="139" t="n">
        <x:v>53</x:v>
      </x:c>
      <x:c r="AB1890" s="139" t="n">
        <x:v>18</x:v>
      </x:c>
      <x:c r="AC1890" s="139" t="str">
        <x:v>M&amp;G MGS 14 STAPLER</x:v>
      </x:c>
      <x:c r="AD1890" s="145" t="n">
        <x:v>220</x:v>
      </x:c>
      <x:c r="AE1890" s="147" t="str">
        <x:v>Merged across PDFs — Exact/source-linked match</x:v>
      </x:c>
      <x:c r="AF1890" s="147" t="str">
        <x:v>Exact WS RATES.pdf name</x:v>
      </x:c>
      <x:c r="AG1890" s="147" t="str">
        <x:v>Exact WS RATES.pdf category</x:v>
      </x:c>
      <x:c r="AH1890" s="139" t="str">
        <x:v>WS-RATES:53:18</x:v>
      </x:c>
      <x:c r="AI1890" s="146"/>
      <x:c r="AJ1890" s="146"/>
      <x:c r="AK1890" s="146"/>
      <x:c r="AL1890" s="146"/>
      <x:c r="AM1890" s="146"/>
      <x:c r="AN1890" s="147" t="str"/>
    </x:row>
    <x:row r="1891">
      <x:c r="A1891" s="139" t="str">
        <x:v>RS-001890</x:v>
      </x:c>
      <x:c r="B1891" s="147" t="str">
        <x:v>DEER TOPPER JAR</x:v>
      </x:c>
      <x:c r="C1891" s="139" t="str">
        <x:v>PENCIL JAR</x:v>
      </x:c>
      <x:c r="D1891" s="139" t="str">
        <x:v>Wholesale/Bulk</x:v>
      </x:c>
      <x:c r="E1891" s="147" t="str">
        <x:v>From initial classified workbook</x:v>
      </x:c>
      <x:c r="F1891" s="139" t="str">
        <x:v>Jar</x:v>
      </x:c>
      <x:c r="G1891" s="139"/>
      <x:c r="H1891" s="139" t="str">
        <x:v>Not stated</x:v>
      </x:c>
      <x:c r="I1891" s="139" t="str">
        <x:v>PKR</x:v>
      </x:c>
      <x:c r="J1891" s="140" t="n">
        <x:v>400</x:v>
      </x:c>
      <x:c r="K1891" s="140" t="n">
        <x:v>360</x:v>
      </x:c>
      <x:c r="L1891" s="140" t="n">
        <x:v>400</x:v>
      </x:c>
      <x:c r="M1891" s="140" t="n">
        <x:v>360</x:v>
      </x:c>
      <x:c r="N1891" s="141" t="n">
        <x:f>L1891-M1891</x:f>
        <x:v>40</x:v>
      </x:c>
      <x:c r="O1891" s="142" t="n">
        <x:f>IF(L1891&gt;0,N1891/L1891,"")</x:f>
        <x:v>0.1</x:v>
      </x:c>
      <x:c r="P1891" s="142" t="n">
        <x:f>IF(M1891&gt;0,N1891/M1891,"")</x:f>
        <x:v>0.1111111111111111</x:v>
      </x:c>
      <x:c r="Q1891" s="141" t="n">
        <x:f>ROUND(L1891*(1+'Assumptions'!$B$7)/'Assumptions'!$B$9,0)*'Assumptions'!$B$9</x:f>
        <x:v>440</x:v>
      </x:c>
      <x:c r="R1891" s="141" t="n">
        <x:f>Q1891-M1891</x:f>
        <x:v>80</x:v>
      </x:c>
      <x:c r="S1891" s="143" t="n">
        <x:f>'Assumptions'!$B$8</x:f>
        <x:v>12</x:v>
      </x:c>
      <x:c r="T1891" s="141" t="n">
        <x:f>N1891*S1891</x:f>
        <x:v>480</x:v>
      </x:c>
      <x:c r="U1891" s="139" t="str">
        <x:v>Source Valid</x:v>
      </x:c>
      <x:c r="V1891" s="139" t="str">
        <x:v>High</x:v>
      </x:c>
      <x:c r="W1891" s="147" t="str">
        <x:v>Source wholesale and buying prices retained</x:v>
      </x:c>
      <x:c r="X1891" s="139" t="str">
        <x:v>Ready</x:v>
      </x:c>
      <x:c r="Y1891" s="144" t="b">
        <x:v>1</x:v>
      </x:c>
      <x:c r="Z1891" s="139" t="str">
        <x:v>WS RATES.pdf</x:v>
      </x:c>
      <x:c r="AA1891" s="139" t="n">
        <x:v>53</x:v>
      </x:c>
      <x:c r="AB1891" s="139" t="n">
        <x:v>19</x:v>
      </x:c>
      <x:c r="AC1891" s="139" t="str">
        <x:v>DEER TOPPER JAR</x:v>
      </x:c>
      <x:c r="AD1891" s="145" t="n">
        <x:v>400</x:v>
      </x:c>
      <x:c r="AE1891" s="147" t="str">
        <x:v>Merged across PDFs — Exact/source-linked match</x:v>
      </x:c>
      <x:c r="AF1891" s="147" t="str">
        <x:v>Exact WS RATES.pdf name</x:v>
      </x:c>
      <x:c r="AG1891" s="147" t="str">
        <x:v>Exact WS RATES.pdf category</x:v>
      </x:c>
      <x:c r="AH1891" s="139" t="str">
        <x:v>WS-RATES:53:19</x:v>
      </x:c>
      <x:c r="AI1891" s="146"/>
      <x:c r="AJ1891" s="146"/>
      <x:c r="AK1891" s="146"/>
      <x:c r="AL1891" s="146"/>
      <x:c r="AM1891" s="146"/>
      <x:c r="AN1891" s="147" t="str"/>
    </x:row>
    <x:row r="1892">
      <x:c r="A1892" s="139" t="str">
        <x:v>RS-001891</x:v>
      </x:c>
      <x:c r="B1892" s="147" t="str">
        <x:v>M&amp;G STAPLER PIN 23/24</x:v>
      </x:c>
      <x:c r="C1892" s="139" t="str">
        <x:v>STAPLER PIN</x:v>
      </x:c>
      <x:c r="D1892" s="139" t="str">
        <x:v>Both</x:v>
      </x:c>
      <x:c r="E1892" s="147" t="str">
        <x:v>From initial classified workbook</x:v>
      </x:c>
      <x:c r="F1892" s="139" t="str">
        <x:v>Piece</x:v>
      </x:c>
      <x:c r="G1892" s="139"/>
      <x:c r="H1892" s="139" t="str">
        <x:v>Not stated</x:v>
      </x:c>
      <x:c r="I1892" s="139" t="str">
        <x:v>PKR</x:v>
      </x:c>
      <x:c r="J1892" s="140" t="n">
        <x:v>350</x:v>
      </x:c>
      <x:c r="K1892" s="140" t="n">
        <x:v>325</x:v>
      </x:c>
      <x:c r="L1892" s="140" t="n">
        <x:v>350</x:v>
      </x:c>
      <x:c r="M1892" s="140" t="n">
        <x:v>325</x:v>
      </x:c>
      <x:c r="N1892" s="141" t="n">
        <x:f>L1892-M1892</x:f>
        <x:v>25</x:v>
      </x:c>
      <x:c r="O1892" s="142" t="n">
        <x:f>IF(L1892&gt;0,N1892/L1892,"")</x:f>
        <x:v>0.07142857142857142</x:v>
      </x:c>
      <x:c r="P1892" s="142" t="n">
        <x:f>IF(M1892&gt;0,N1892/M1892,"")</x:f>
        <x:v>0.07692307692307693</x:v>
      </x:c>
      <x:c r="Q1892" s="141" t="n">
        <x:f>ROUND(L1892*(1+'Assumptions'!$B$7)/'Assumptions'!$B$9,0)*'Assumptions'!$B$9</x:f>
        <x:v>385</x:v>
      </x:c>
      <x:c r="R1892" s="141" t="n">
        <x:f>Q1892-M1892</x:f>
        <x:v>60</x:v>
      </x:c>
      <x:c r="S1892" s="143" t="n">
        <x:f>'Assumptions'!$B$8</x:f>
        <x:v>12</x:v>
      </x:c>
      <x:c r="T1892" s="141" t="n">
        <x:f>N1892*S1892</x:f>
        <x:v>300</x:v>
      </x:c>
      <x:c r="U1892" s="139" t="str">
        <x:v>Source Valid</x:v>
      </x:c>
      <x:c r="V1892" s="139" t="str">
        <x:v>High</x:v>
      </x:c>
      <x:c r="W1892" s="147" t="str">
        <x:v>Source wholesale and buying prices retained</x:v>
      </x:c>
      <x:c r="X1892" s="139" t="str">
        <x:v>Ready</x:v>
      </x:c>
      <x:c r="Y1892" s="144" t="b">
        <x:v>1</x:v>
      </x:c>
      <x:c r="Z1892" s="139" t="str">
        <x:v>WS RATES.pdf</x:v>
      </x:c>
      <x:c r="AA1892" s="139" t="n">
        <x:v>53</x:v>
      </x:c>
      <x:c r="AB1892" s="139" t="n">
        <x:v>20</x:v>
      </x:c>
      <x:c r="AC1892" s="139" t="str">
        <x:v>M&amp;G STAPLER PIN 23/24</x:v>
      </x:c>
      <x:c r="AD1892" s="145" t="n">
        <x:v>350</x:v>
      </x:c>
      <x:c r="AE1892" s="147" t="str">
        <x:v>Merged across PDFs — Exact/source-linked match</x:v>
      </x:c>
      <x:c r="AF1892" s="147" t="str">
        <x:v>Exact WS RATES.pdf name</x:v>
      </x:c>
      <x:c r="AG1892" s="147" t="str">
        <x:v>Exact WS RATES.pdf category</x:v>
      </x:c>
      <x:c r="AH1892" s="139" t="str">
        <x:v>WS-RATES:53:20</x:v>
      </x:c>
      <x:c r="AI1892" s="146"/>
      <x:c r="AJ1892" s="146"/>
      <x:c r="AK1892" s="146"/>
      <x:c r="AL1892" s="146"/>
      <x:c r="AM1892" s="146"/>
      <x:c r="AN1892" s="147" t="str"/>
    </x:row>
    <x:row r="1893">
      <x:c r="A1893" s="139" t="str">
        <x:v>RS-001892</x:v>
      </x:c>
      <x:c r="B1893" s="147" t="str">
        <x:v>DEER SUPER EXCEL JAR</x:v>
      </x:c>
      <x:c r="C1893" s="139" t="str">
        <x:v>PENCIL JAR</x:v>
      </x:c>
      <x:c r="D1893" s="139" t="str">
        <x:v>Wholesale/Bulk</x:v>
      </x:c>
      <x:c r="E1893" s="147" t="str">
        <x:v>From initial classified workbook</x:v>
      </x:c>
      <x:c r="F1893" s="139" t="str">
        <x:v>Jar</x:v>
      </x:c>
      <x:c r="G1893" s="139"/>
      <x:c r="H1893" s="139" t="str">
        <x:v>Not stated</x:v>
      </x:c>
      <x:c r="I1893" s="139" t="str">
        <x:v>PKR</x:v>
      </x:c>
      <x:c r="J1893" s="140" t="n">
        <x:v>390</x:v>
      </x:c>
      <x:c r="K1893" s="140" t="n">
        <x:v>295</x:v>
      </x:c>
      <x:c r="L1893" s="140" t="n">
        <x:v>390</x:v>
      </x:c>
      <x:c r="M1893" s="140" t="n">
        <x:v>295</x:v>
      </x:c>
      <x:c r="N1893" s="141" t="n">
        <x:f>L1893-M1893</x:f>
        <x:v>95</x:v>
      </x:c>
      <x:c r="O1893" s="142" t="n">
        <x:f>IF(L1893&gt;0,N1893/L1893,"")</x:f>
        <x:v>0.24358974358974358</x:v>
      </x:c>
      <x:c r="P1893" s="142" t="n">
        <x:f>IF(M1893&gt;0,N1893/M1893,"")</x:f>
        <x:v>0.3220338983050847</x:v>
      </x:c>
      <x:c r="Q1893" s="141" t="n">
        <x:f>ROUND(L1893*(1+'Assumptions'!$B$7)/'Assumptions'!$B$9,0)*'Assumptions'!$B$9</x:f>
        <x:v>430</x:v>
      </x:c>
      <x:c r="R1893" s="141" t="n">
        <x:f>Q1893-M1893</x:f>
        <x:v>135</x:v>
      </x:c>
      <x:c r="S1893" s="143" t="n">
        <x:f>'Assumptions'!$B$8</x:f>
        <x:v>12</x:v>
      </x:c>
      <x:c r="T1893" s="141" t="n">
        <x:f>N1893*S1893</x:f>
        <x:v>1140</x:v>
      </x:c>
      <x:c r="U1893" s="139" t="str">
        <x:v>Source Valid</x:v>
      </x:c>
      <x:c r="V1893" s="139" t="str">
        <x:v>High</x:v>
      </x:c>
      <x:c r="W1893" s="147" t="str">
        <x:v>Source wholesale and buying prices retained</x:v>
      </x:c>
      <x:c r="X1893" s="139" t="str">
        <x:v>Ready</x:v>
      </x:c>
      <x:c r="Y1893" s="144" t="b">
        <x:v>1</x:v>
      </x:c>
      <x:c r="Z1893" s="139" t="str">
        <x:v>WS RATES.pdf</x:v>
      </x:c>
      <x:c r="AA1893" s="139" t="n">
        <x:v>53</x:v>
      </x:c>
      <x:c r="AB1893" s="139" t="n">
        <x:v>21</x:v>
      </x:c>
      <x:c r="AC1893" s="139" t="str">
        <x:v>DEER SUPER EXCEL JAR</x:v>
      </x:c>
      <x:c r="AD1893" s="145" t="n">
        <x:v>390</x:v>
      </x:c>
      <x:c r="AE1893" s="147" t="str">
        <x:v>Merged across PDFs — Exact/source-linked match</x:v>
      </x:c>
      <x:c r="AF1893" s="147" t="str">
        <x:v>Exact WS RATES.pdf name</x:v>
      </x:c>
      <x:c r="AG1893" s="147" t="str">
        <x:v>Exact WS RATES.pdf category</x:v>
      </x:c>
      <x:c r="AH1893" s="139" t="str">
        <x:v>WS-RATES:53:21</x:v>
      </x:c>
      <x:c r="AI1893" s="146"/>
      <x:c r="AJ1893" s="146"/>
      <x:c r="AK1893" s="146"/>
      <x:c r="AL1893" s="146"/>
      <x:c r="AM1893" s="146"/>
      <x:c r="AN1893" s="147" t="str"/>
    </x:row>
    <x:row r="1894">
      <x:c r="A1894" s="139" t="str">
        <x:v>RS-001893</x:v>
      </x:c>
      <x:c r="B1894" s="147" t="str">
        <x:v>M&amp;G STAPLER PIN 23/20</x:v>
      </x:c>
      <x:c r="C1894" s="139" t="str">
        <x:v>STAPLER PIN</x:v>
      </x:c>
      <x:c r="D1894" s="139" t="str">
        <x:v>Both</x:v>
      </x:c>
      <x:c r="E1894" s="147" t="str">
        <x:v>From initial classified workbook</x:v>
      </x:c>
      <x:c r="F1894" s="139" t="str">
        <x:v>Piece</x:v>
      </x:c>
      <x:c r="G1894" s="139"/>
      <x:c r="H1894" s="139" t="str">
        <x:v>Not stated</x:v>
      </x:c>
      <x:c r="I1894" s="139" t="str">
        <x:v>PKR</x:v>
      </x:c>
      <x:c r="J1894" s="140" t="n">
        <x:v>310</x:v>
      </x:c>
      <x:c r="K1894" s="140" t="n">
        <x:v>290</x:v>
      </x:c>
      <x:c r="L1894" s="140" t="n">
        <x:v>310</x:v>
      </x:c>
      <x:c r="M1894" s="140" t="n">
        <x:v>290</x:v>
      </x:c>
      <x:c r="N1894" s="141" t="n">
        <x:f>L1894-M1894</x:f>
        <x:v>20</x:v>
      </x:c>
      <x:c r="O1894" s="142" t="n">
        <x:f>IF(L1894&gt;0,N1894/L1894,"")</x:f>
        <x:v>0.06451612903225806</x:v>
      </x:c>
      <x:c r="P1894" s="142" t="n">
        <x:f>IF(M1894&gt;0,N1894/M1894,"")</x:f>
        <x:v>0.06896551724137931</x:v>
      </x:c>
      <x:c r="Q1894" s="141" t="n">
        <x:f>ROUND(L1894*(1+'Assumptions'!$B$7)/'Assumptions'!$B$9,0)*'Assumptions'!$B$9</x:f>
        <x:v>340</x:v>
      </x:c>
      <x:c r="R1894" s="141" t="n">
        <x:f>Q1894-M1894</x:f>
        <x:v>50</x:v>
      </x:c>
      <x:c r="S1894" s="143" t="n">
        <x:f>'Assumptions'!$B$8</x:f>
        <x:v>12</x:v>
      </x:c>
      <x:c r="T1894" s="141" t="n">
        <x:f>N1894*S1894</x:f>
        <x:v>240</x:v>
      </x:c>
      <x:c r="U1894" s="139" t="str">
        <x:v>Source Valid</x:v>
      </x:c>
      <x:c r="V1894" s="139" t="str">
        <x:v>High</x:v>
      </x:c>
      <x:c r="W1894" s="147" t="str">
        <x:v>Source wholesale and buying prices retained</x:v>
      </x:c>
      <x:c r="X1894" s="139" t="str">
        <x:v>Ready</x:v>
      </x:c>
      <x:c r="Y1894" s="144" t="b">
        <x:v>1</x:v>
      </x:c>
      <x:c r="Z1894" s="139" t="str">
        <x:v>WS RATES.pdf</x:v>
      </x:c>
      <x:c r="AA1894" s="139" t="n">
        <x:v>53</x:v>
      </x:c>
      <x:c r="AB1894" s="139" t="n">
        <x:v>22</x:v>
      </x:c>
      <x:c r="AC1894" s="139" t="str">
        <x:v>M&amp;G STAPLER PIN 23/20</x:v>
      </x:c>
      <x:c r="AD1894" s="145" t="n">
        <x:v>310</x:v>
      </x:c>
      <x:c r="AE1894" s="147" t="str">
        <x:v>Merged across PDFs — Exact/source-linked match</x:v>
      </x:c>
      <x:c r="AF1894" s="147" t="str">
        <x:v>Exact WS RATES.pdf name</x:v>
      </x:c>
      <x:c r="AG1894" s="147" t="str">
        <x:v>Exact WS RATES.pdf category</x:v>
      </x:c>
      <x:c r="AH1894" s="139" t="str">
        <x:v>WS-RATES:53:22</x:v>
      </x:c>
      <x:c r="AI1894" s="146"/>
      <x:c r="AJ1894" s="146"/>
      <x:c r="AK1894" s="146"/>
      <x:c r="AL1894" s="146"/>
      <x:c r="AM1894" s="146"/>
      <x:c r="AN1894" s="147" t="str"/>
    </x:row>
    <x:row r="1895">
      <x:c r="A1895" s="139" t="str">
        <x:v>RS-001894</x:v>
      </x:c>
      <x:c r="B1895" s="147" t="str">
        <x:v>M&amp;G STAPLER PIN 23/17</x:v>
      </x:c>
      <x:c r="C1895" s="139" t="str">
        <x:v>STAPLER PIN</x:v>
      </x:c>
      <x:c r="D1895" s="139" t="str">
        <x:v>Both</x:v>
      </x:c>
      <x:c r="E1895" s="147" t="str">
        <x:v>From initial classified workbook</x:v>
      </x:c>
      <x:c r="F1895" s="139" t="str">
        <x:v>Piece</x:v>
      </x:c>
      <x:c r="G1895" s="139"/>
      <x:c r="H1895" s="139" t="str">
        <x:v>Not stated</x:v>
      </x:c>
      <x:c r="I1895" s="139" t="str">
        <x:v>PKR</x:v>
      </x:c>
      <x:c r="J1895" s="140" t="n">
        <x:v>240</x:v>
      </x:c>
      <x:c r="K1895" s="140" t="n">
        <x:v>220</x:v>
      </x:c>
      <x:c r="L1895" s="140" t="n">
        <x:v>240</x:v>
      </x:c>
      <x:c r="M1895" s="140" t="n">
        <x:v>220</x:v>
      </x:c>
      <x:c r="N1895" s="141" t="n">
        <x:f>L1895-M1895</x:f>
        <x:v>20</x:v>
      </x:c>
      <x:c r="O1895" s="142" t="n">
        <x:f>IF(L1895&gt;0,N1895/L1895,"")</x:f>
        <x:v>0.08333333333333333</x:v>
      </x:c>
      <x:c r="P1895" s="142" t="n">
        <x:f>IF(M1895&gt;0,N1895/M1895,"")</x:f>
        <x:v>0.09090909090909091</x:v>
      </x:c>
      <x:c r="Q1895" s="141" t="n">
        <x:f>ROUND(L1895*(1+'Assumptions'!$B$7)/'Assumptions'!$B$9,0)*'Assumptions'!$B$9</x:f>
        <x:v>265</x:v>
      </x:c>
      <x:c r="R1895" s="141" t="n">
        <x:f>Q1895-M1895</x:f>
        <x:v>45</x:v>
      </x:c>
      <x:c r="S1895" s="143" t="n">
        <x:f>'Assumptions'!$B$8</x:f>
        <x:v>12</x:v>
      </x:c>
      <x:c r="T1895" s="141" t="n">
        <x:f>N1895*S1895</x:f>
        <x:v>240</x:v>
      </x:c>
      <x:c r="U1895" s="139" t="str">
        <x:v>Source Valid</x:v>
      </x:c>
      <x:c r="V1895" s="139" t="str">
        <x:v>High</x:v>
      </x:c>
      <x:c r="W1895" s="147" t="str">
        <x:v>Source wholesale and buying prices retained</x:v>
      </x:c>
      <x:c r="X1895" s="139" t="str">
        <x:v>Ready</x:v>
      </x:c>
      <x:c r="Y1895" s="144" t="b">
        <x:v>1</x:v>
      </x:c>
      <x:c r="Z1895" s="139" t="str">
        <x:v>WS RATES.pdf</x:v>
      </x:c>
      <x:c r="AA1895" s="139" t="n">
        <x:v>53</x:v>
      </x:c>
      <x:c r="AB1895" s="139" t="n">
        <x:v>23</x:v>
      </x:c>
      <x:c r="AC1895" s="139" t="str">
        <x:v>M&amp;G STAPLER PIN 23/17</x:v>
      </x:c>
      <x:c r="AD1895" s="145" t="n">
        <x:v>240</x:v>
      </x:c>
      <x:c r="AE1895" s="147" t="str">
        <x:v>Merged across PDFs — Exact/source-linked match</x:v>
      </x:c>
      <x:c r="AF1895" s="147" t="str">
        <x:v>Exact WS RATES.pdf name</x:v>
      </x:c>
      <x:c r="AG1895" s="147" t="str">
        <x:v>Exact WS RATES.pdf category</x:v>
      </x:c>
      <x:c r="AH1895" s="139" t="str">
        <x:v>WS-RATES:53:23</x:v>
      </x:c>
      <x:c r="AI1895" s="146"/>
      <x:c r="AJ1895" s="146"/>
      <x:c r="AK1895" s="146"/>
      <x:c r="AL1895" s="146"/>
      <x:c r="AM1895" s="146"/>
      <x:c r="AN1895" s="147" t="str"/>
    </x:row>
    <x:row r="1896">
      <x:c r="A1896" s="139" t="str">
        <x:v>RS-001895</x:v>
      </x:c>
      <x:c r="B1896" s="147" t="str">
        <x:v>DEER PC 24COLOUR FULL</x:v>
      </x:c>
      <x:c r="C1896" s="139" t="str">
        <x:v>PENCIL COLOR</x:v>
      </x:c>
      <x:c r="D1896" s="139" t="str">
        <x:v>Both</x:v>
      </x:c>
      <x:c r="E1896" s="147" t="str">
        <x:v>From initial classified workbook</x:v>
      </x:c>
      <x:c r="F1896" s="139" t="str">
        <x:v>Piece</x:v>
      </x:c>
      <x:c r="G1896" s="139"/>
      <x:c r="H1896" s="139" t="str">
        <x:v>Not stated</x:v>
      </x:c>
      <x:c r="I1896" s="139" t="str">
        <x:v>PKR</x:v>
      </x:c>
      <x:c r="J1896" s="140" t="n">
        <x:v>300</x:v>
      </x:c>
      <x:c r="K1896" s="140" t="n">
        <x:v>232</x:v>
      </x:c>
      <x:c r="L1896" s="140" t="n">
        <x:v>300</x:v>
      </x:c>
      <x:c r="M1896" s="140" t="n">
        <x:v>232</x:v>
      </x:c>
      <x:c r="N1896" s="141" t="n">
        <x:f>L1896-M1896</x:f>
        <x:v>68</x:v>
      </x:c>
      <x:c r="O1896" s="142" t="n">
        <x:f>IF(L1896&gt;0,N1896/L1896,"")</x:f>
        <x:v>0.22666666666666666</x:v>
      </x:c>
      <x:c r="P1896" s="142" t="n">
        <x:f>IF(M1896&gt;0,N1896/M1896,"")</x:f>
        <x:v>0.29310344827586204</x:v>
      </x:c>
      <x:c r="Q1896" s="141" t="n">
        <x:f>ROUND(L1896*(1+'Assumptions'!$B$7)/'Assumptions'!$B$9,0)*'Assumptions'!$B$9</x:f>
        <x:v>330</x:v>
      </x:c>
      <x:c r="R1896" s="141" t="n">
        <x:f>Q1896-M1896</x:f>
        <x:v>98</x:v>
      </x:c>
      <x:c r="S1896" s="143" t="n">
        <x:f>'Assumptions'!$B$8</x:f>
        <x:v>12</x:v>
      </x:c>
      <x:c r="T1896" s="141" t="n">
        <x:f>N1896*S1896</x:f>
        <x:v>816</x:v>
      </x:c>
      <x:c r="U1896" s="139" t="str">
        <x:v>Source Valid</x:v>
      </x:c>
      <x:c r="V1896" s="139" t="str">
        <x:v>High</x:v>
      </x:c>
      <x:c r="W1896" s="147" t="str">
        <x:v>Source wholesale and buying prices retained</x:v>
      </x:c>
      <x:c r="X1896" s="139" t="str">
        <x:v>Ready</x:v>
      </x:c>
      <x:c r="Y1896" s="144" t="b">
        <x:v>1</x:v>
      </x:c>
      <x:c r="Z1896" s="139" t="str">
        <x:v>WS RATES.pdf</x:v>
      </x:c>
      <x:c r="AA1896" s="139" t="n">
        <x:v>53</x:v>
      </x:c>
      <x:c r="AB1896" s="139" t="n">
        <x:v>24</x:v>
      </x:c>
      <x:c r="AC1896" s="139" t="str">
        <x:v>DEER PC 24COLOUR FULL</x:v>
      </x:c>
      <x:c r="AD1896" s="145" t="n">
        <x:v>300</x:v>
      </x:c>
      <x:c r="AE1896" s="147" t="str">
        <x:v>Merged across PDFs — Exact/source-linked match</x:v>
      </x:c>
      <x:c r="AF1896" s="147" t="str">
        <x:v>Exact WS RATES.pdf name</x:v>
      </x:c>
      <x:c r="AG1896" s="147" t="str">
        <x:v>Exact WS RATES.pdf category</x:v>
      </x:c>
      <x:c r="AH1896" s="139" t="str">
        <x:v>WS-RATES:53:24</x:v>
      </x:c>
      <x:c r="AI1896" s="146"/>
      <x:c r="AJ1896" s="146"/>
      <x:c r="AK1896" s="146"/>
      <x:c r="AL1896" s="146"/>
      <x:c r="AM1896" s="146"/>
      <x:c r="AN1896" s="147" t="str"/>
    </x:row>
    <x:row r="1897">
      <x:c r="A1897" s="139" t="str">
        <x:v>RS-001896</x:v>
      </x:c>
      <x:c r="B1897" s="147" t="str">
        <x:v>DUX 23/15 STAPLER PIN</x:v>
      </x:c>
      <x:c r="C1897" s="139" t="str">
        <x:v>STAPLER PIN</x:v>
      </x:c>
      <x:c r="D1897" s="139" t="str">
        <x:v>Both</x:v>
      </x:c>
      <x:c r="E1897" s="147" t="str">
        <x:v>From initial classified workbook</x:v>
      </x:c>
      <x:c r="F1897" s="139" t="str">
        <x:v>Piece</x:v>
      </x:c>
      <x:c r="G1897" s="139"/>
      <x:c r="H1897" s="139" t="str">
        <x:v>Not stated</x:v>
      </x:c>
      <x:c r="I1897" s="139" t="str">
        <x:v>PKR</x:v>
      </x:c>
      <x:c r="J1897" s="140" t="n">
        <x:v>215</x:v>
      </x:c>
      <x:c r="K1897" s="140" t="n">
        <x:v>195</x:v>
      </x:c>
      <x:c r="L1897" s="140" t="n">
        <x:v>215</x:v>
      </x:c>
      <x:c r="M1897" s="140" t="n">
        <x:v>195</x:v>
      </x:c>
      <x:c r="N1897" s="141" t="n">
        <x:f>L1897-M1897</x:f>
        <x:v>20</x:v>
      </x:c>
      <x:c r="O1897" s="142" t="n">
        <x:f>IF(L1897&gt;0,N1897/L1897,"")</x:f>
        <x:v>0.09302325581395349</x:v>
      </x:c>
      <x:c r="P1897" s="142" t="n">
        <x:f>IF(M1897&gt;0,N1897/M1897,"")</x:f>
        <x:v>0.10256410256410256</x:v>
      </x:c>
      <x:c r="Q1897" s="141" t="n">
        <x:f>ROUND(L1897*(1+'Assumptions'!$B$7)/'Assumptions'!$B$9,0)*'Assumptions'!$B$9</x:f>
        <x:v>235</x:v>
      </x:c>
      <x:c r="R1897" s="141" t="n">
        <x:f>Q1897-M1897</x:f>
        <x:v>40</x:v>
      </x:c>
      <x:c r="S1897" s="143" t="n">
        <x:f>'Assumptions'!$B$8</x:f>
        <x:v>12</x:v>
      </x:c>
      <x:c r="T1897" s="141" t="n">
        <x:f>N1897*S1897</x:f>
        <x:v>240</x:v>
      </x:c>
      <x:c r="U1897" s="139" t="str">
        <x:v>Source Valid</x:v>
      </x:c>
      <x:c r="V1897" s="139" t="str">
        <x:v>High</x:v>
      </x:c>
      <x:c r="W1897" s="147" t="str">
        <x:v>Source wholesale and buying prices retained</x:v>
      </x:c>
      <x:c r="X1897" s="139" t="str">
        <x:v>Ready</x:v>
      </x:c>
      <x:c r="Y1897" s="144" t="b">
        <x:v>1</x:v>
      </x:c>
      <x:c r="Z1897" s="139" t="str">
        <x:v>WS RATES.pdf</x:v>
      </x:c>
      <x:c r="AA1897" s="139" t="n">
        <x:v>53</x:v>
      </x:c>
      <x:c r="AB1897" s="139" t="n">
        <x:v>25</x:v>
      </x:c>
      <x:c r="AC1897" s="139" t="str">
        <x:v>DUX 23/15 STAPLER PIN</x:v>
      </x:c>
      <x:c r="AD1897" s="145" t="n">
        <x:v>215</x:v>
      </x:c>
      <x:c r="AE1897" s="147" t="str">
        <x:v>Merged across PDFs — Exact/source-linked match</x:v>
      </x:c>
      <x:c r="AF1897" s="147" t="str">
        <x:v>Exact WS RATES.pdf name</x:v>
      </x:c>
      <x:c r="AG1897" s="147" t="str">
        <x:v>Exact WS RATES.pdf category</x:v>
      </x:c>
      <x:c r="AH1897" s="139" t="str">
        <x:v>WS-RATES:53:25</x:v>
      </x:c>
      <x:c r="AI1897" s="146"/>
      <x:c r="AJ1897" s="146"/>
      <x:c r="AK1897" s="146"/>
      <x:c r="AL1897" s="146"/>
      <x:c r="AM1897" s="146"/>
      <x:c r="AN1897" s="147" t="str"/>
    </x:row>
    <x:row r="1898">
      <x:c r="A1898" s="139" t="str">
        <x:v>RS-001897</x:v>
      </x:c>
      <x:c r="B1898" s="147" t="str">
        <x:v>DEER PC 12 FULL COLOUR</x:v>
      </x:c>
      <x:c r="C1898" s="139" t="str">
        <x:v>PENCIL COLOR</x:v>
      </x:c>
      <x:c r="D1898" s="139" t="str">
        <x:v>Both</x:v>
      </x:c>
      <x:c r="E1898" s="147" t="str">
        <x:v>From initial classified workbook</x:v>
      </x:c>
      <x:c r="F1898" s="139" t="str">
        <x:v>Piece</x:v>
      </x:c>
      <x:c r="G1898" s="139"/>
      <x:c r="H1898" s="139" t="str">
        <x:v>Not stated</x:v>
      </x:c>
      <x:c r="I1898" s="139" t="str">
        <x:v>PKR</x:v>
      </x:c>
      <x:c r="J1898" s="140" t="n">
        <x:v>177</x:v>
      </x:c>
      <x:c r="K1898" s="140" t="n">
        <x:v>138</x:v>
      </x:c>
      <x:c r="L1898" s="140" t="n">
        <x:v>177</x:v>
      </x:c>
      <x:c r="M1898" s="140" t="n">
        <x:v>138</x:v>
      </x:c>
      <x:c r="N1898" s="141" t="n">
        <x:f>L1898-M1898</x:f>
        <x:v>39</x:v>
      </x:c>
      <x:c r="O1898" s="142" t="n">
        <x:f>IF(L1898&gt;0,N1898/L1898,"")</x:f>
        <x:v>0.22033898305084745</x:v>
      </x:c>
      <x:c r="P1898" s="142" t="n">
        <x:f>IF(M1898&gt;0,N1898/M1898,"")</x:f>
        <x:v>0.2826086956521739</x:v>
      </x:c>
      <x:c r="Q1898" s="141" t="n">
        <x:f>ROUND(L1898*(1+'Assumptions'!$B$7)/'Assumptions'!$B$9,0)*'Assumptions'!$B$9</x:f>
        <x:v>195</x:v>
      </x:c>
      <x:c r="R1898" s="141" t="n">
        <x:f>Q1898-M1898</x:f>
        <x:v>57</x:v>
      </x:c>
      <x:c r="S1898" s="143" t="n">
        <x:f>'Assumptions'!$B$8</x:f>
        <x:v>12</x:v>
      </x:c>
      <x:c r="T1898" s="141" t="n">
        <x:f>N1898*S1898</x:f>
        <x:v>468</x:v>
      </x:c>
      <x:c r="U1898" s="139" t="str">
        <x:v>Source Valid</x:v>
      </x:c>
      <x:c r="V1898" s="139" t="str">
        <x:v>High</x:v>
      </x:c>
      <x:c r="W1898" s="147" t="str">
        <x:v>Source wholesale and buying prices retained</x:v>
      </x:c>
      <x:c r="X1898" s="139" t="str">
        <x:v>Ready</x:v>
      </x:c>
      <x:c r="Y1898" s="144" t="b">
        <x:v>1</x:v>
      </x:c>
      <x:c r="Z1898" s="139" t="str">
        <x:v>WS RATES.pdf</x:v>
      </x:c>
      <x:c r="AA1898" s="139" t="n">
        <x:v>53</x:v>
      </x:c>
      <x:c r="AB1898" s="139" t="n">
        <x:v>26</x:v>
      </x:c>
      <x:c r="AC1898" s="139" t="str">
        <x:v>DEER PC 12 FULL COLOUR</x:v>
      </x:c>
      <x:c r="AD1898" s="145" t="n">
        <x:v>177</x:v>
      </x:c>
      <x:c r="AE1898" s="147" t="str">
        <x:v>Merged across PDFs — Exact/source-linked match</x:v>
      </x:c>
      <x:c r="AF1898" s="147" t="str">
        <x:v>Exact WS RATES.pdf name</x:v>
      </x:c>
      <x:c r="AG1898" s="147" t="str">
        <x:v>Exact WS RATES.pdf category</x:v>
      </x:c>
      <x:c r="AH1898" s="139" t="str">
        <x:v>WS-RATES:53:26</x:v>
      </x:c>
      <x:c r="AI1898" s="146"/>
      <x:c r="AJ1898" s="146"/>
      <x:c r="AK1898" s="146"/>
      <x:c r="AL1898" s="146"/>
      <x:c r="AM1898" s="146"/>
      <x:c r="AN1898" s="147" t="str"/>
    </x:row>
    <x:row r="1899">
      <x:c r="A1899" s="139" t="str">
        <x:v>RS-001898</x:v>
      </x:c>
      <x:c r="B1899" s="147" t="str">
        <x:v>M&amp;G STAPLER PIN 23/13</x:v>
      </x:c>
      <x:c r="C1899" s="139" t="str">
        <x:v>STAPLER PIN</x:v>
      </x:c>
      <x:c r="D1899" s="139" t="str">
        <x:v>Both</x:v>
      </x:c>
      <x:c r="E1899" s="147" t="str">
        <x:v>From initial classified workbook</x:v>
      </x:c>
      <x:c r="F1899" s="139" t="str">
        <x:v>Piece</x:v>
      </x:c>
      <x:c r="G1899" s="139"/>
      <x:c r="H1899" s="139" t="str">
        <x:v>Not stated</x:v>
      </x:c>
      <x:c r="I1899" s="139" t="str">
        <x:v>PKR</x:v>
      </x:c>
      <x:c r="J1899" s="140" t="n">
        <x:v>190</x:v>
      </x:c>
      <x:c r="K1899" s="140" t="n">
        <x:v>170</x:v>
      </x:c>
      <x:c r="L1899" s="140" t="n">
        <x:v>190</x:v>
      </x:c>
      <x:c r="M1899" s="140" t="n">
        <x:v>170</x:v>
      </x:c>
      <x:c r="N1899" s="141" t="n">
        <x:f>L1899-M1899</x:f>
        <x:v>20</x:v>
      </x:c>
      <x:c r="O1899" s="142" t="n">
        <x:f>IF(L1899&gt;0,N1899/L1899,"")</x:f>
        <x:v>0.10526315789473684</x:v>
      </x:c>
      <x:c r="P1899" s="142" t="n">
        <x:f>IF(M1899&gt;0,N1899/M1899,"")</x:f>
        <x:v>0.11764705882352941</x:v>
      </x:c>
      <x:c r="Q1899" s="141" t="n">
        <x:f>ROUND(L1899*(1+'Assumptions'!$B$7)/'Assumptions'!$B$9,0)*'Assumptions'!$B$9</x:f>
        <x:v>210</x:v>
      </x:c>
      <x:c r="R1899" s="141" t="n">
        <x:f>Q1899-M1899</x:f>
        <x:v>40</x:v>
      </x:c>
      <x:c r="S1899" s="143" t="n">
        <x:f>'Assumptions'!$B$8</x:f>
        <x:v>12</x:v>
      </x:c>
      <x:c r="T1899" s="141" t="n">
        <x:f>N1899*S1899</x:f>
        <x:v>240</x:v>
      </x:c>
      <x:c r="U1899" s="139" t="str">
        <x:v>Source Valid</x:v>
      </x:c>
      <x:c r="V1899" s="139" t="str">
        <x:v>High</x:v>
      </x:c>
      <x:c r="W1899" s="147" t="str">
        <x:v>Source wholesale and buying prices retained</x:v>
      </x:c>
      <x:c r="X1899" s="139" t="str">
        <x:v>Ready</x:v>
      </x:c>
      <x:c r="Y1899" s="144" t="b">
        <x:v>1</x:v>
      </x:c>
      <x:c r="Z1899" s="139" t="str">
        <x:v>WS RATES.pdf</x:v>
      </x:c>
      <x:c r="AA1899" s="139" t="n">
        <x:v>53</x:v>
      </x:c>
      <x:c r="AB1899" s="139" t="n">
        <x:v>27</x:v>
      </x:c>
      <x:c r="AC1899" s="139" t="str">
        <x:v>M&amp;G STAPLER PIN 23/13</x:v>
      </x:c>
      <x:c r="AD1899" s="145" t="n">
        <x:v>190</x:v>
      </x:c>
      <x:c r="AE1899" s="147" t="str">
        <x:v>Merged across PDFs — Exact/source-linked match</x:v>
      </x:c>
      <x:c r="AF1899" s="147" t="str">
        <x:v>Exact WS RATES.pdf name</x:v>
      </x:c>
      <x:c r="AG1899" s="147" t="str">
        <x:v>Exact WS RATES.pdf category</x:v>
      </x:c>
      <x:c r="AH1899" s="139" t="str">
        <x:v>WS-RATES:53:27</x:v>
      </x:c>
      <x:c r="AI1899" s="146"/>
      <x:c r="AJ1899" s="146"/>
      <x:c r="AK1899" s="146"/>
      <x:c r="AL1899" s="146"/>
      <x:c r="AM1899" s="146"/>
      <x:c r="AN1899" s="147" t="str"/>
    </x:row>
    <x:row r="1900">
      <x:c r="A1900" s="139" t="str">
        <x:v>RS-001899</x:v>
      </x:c>
      <x:c r="B1900" s="147" t="str">
        <x:v>DEER PC 12 HALF COLOUR</x:v>
      </x:c>
      <x:c r="C1900" s="139" t="str">
        <x:v>PENCIL COLOR</x:v>
      </x:c>
      <x:c r="D1900" s="139" t="str">
        <x:v>Both</x:v>
      </x:c>
      <x:c r="E1900" s="147" t="str">
        <x:v>From initial classified workbook</x:v>
      </x:c>
      <x:c r="F1900" s="139" t="str">
        <x:v>Piece</x:v>
      </x:c>
      <x:c r="G1900" s="139"/>
      <x:c r="H1900" s="139" t="str">
        <x:v>Not stated</x:v>
      </x:c>
      <x:c r="I1900" s="139" t="str">
        <x:v>PKR</x:v>
      </x:c>
      <x:c r="J1900" s="140" t="n">
        <x:v>90</x:v>
      </x:c>
      <x:c r="K1900" s="140" t="n">
        <x:v>70</x:v>
      </x:c>
      <x:c r="L1900" s="140" t="n">
        <x:v>90</x:v>
      </x:c>
      <x:c r="M1900" s="140" t="n">
        <x:v>70</x:v>
      </x:c>
      <x:c r="N1900" s="141" t="n">
        <x:f>L1900-M1900</x:f>
        <x:v>20</x:v>
      </x:c>
      <x:c r="O1900" s="142" t="n">
        <x:f>IF(L1900&gt;0,N1900/L1900,"")</x:f>
        <x:v>0.2222222222222222</x:v>
      </x:c>
      <x:c r="P1900" s="142" t="n">
        <x:f>IF(M1900&gt;0,N1900/M1900,"")</x:f>
        <x:v>0.2857142857142857</x:v>
      </x:c>
      <x:c r="Q1900" s="141" t="n">
        <x:f>ROUND(L1900*(1+'Assumptions'!$B$7)/'Assumptions'!$B$9,0)*'Assumptions'!$B$9</x:f>
        <x:v>100</x:v>
      </x:c>
      <x:c r="R1900" s="141" t="n">
        <x:f>Q1900-M1900</x:f>
        <x:v>30</x:v>
      </x:c>
      <x:c r="S1900" s="143" t="n">
        <x:f>'Assumptions'!$B$8</x:f>
        <x:v>12</x:v>
      </x:c>
      <x:c r="T1900" s="141" t="n">
        <x:f>N1900*S1900</x:f>
        <x:v>240</x:v>
      </x:c>
      <x:c r="U1900" s="139" t="str">
        <x:v>Source Valid</x:v>
      </x:c>
      <x:c r="V1900" s="139" t="str">
        <x:v>High</x:v>
      </x:c>
      <x:c r="W1900" s="147" t="str">
        <x:v>Source wholesale and buying prices retained</x:v>
      </x:c>
      <x:c r="X1900" s="139" t="str">
        <x:v>Ready</x:v>
      </x:c>
      <x:c r="Y1900" s="144" t="b">
        <x:v>1</x:v>
      </x:c>
      <x:c r="Z1900" s="139" t="str">
        <x:v>WS RATES.pdf</x:v>
      </x:c>
      <x:c r="AA1900" s="139" t="n">
        <x:v>53</x:v>
      </x:c>
      <x:c r="AB1900" s="139" t="n">
        <x:v>28</x:v>
      </x:c>
      <x:c r="AC1900" s="139" t="str">
        <x:v>DEER PC 12 HALF COLOUR</x:v>
      </x:c>
      <x:c r="AD1900" s="145" t="n">
        <x:v>90</x:v>
      </x:c>
      <x:c r="AE1900" s="147" t="str">
        <x:v>Merged across PDFs — Exact/source-linked match</x:v>
      </x:c>
      <x:c r="AF1900" s="147" t="str">
        <x:v>Exact WS RATES.pdf name</x:v>
      </x:c>
      <x:c r="AG1900" s="147" t="str">
        <x:v>Exact WS RATES.pdf category</x:v>
      </x:c>
      <x:c r="AH1900" s="139" t="str">
        <x:v>WS-RATES:53:28</x:v>
      </x:c>
      <x:c r="AI1900" s="146"/>
      <x:c r="AJ1900" s="146"/>
      <x:c r="AK1900" s="146"/>
      <x:c r="AL1900" s="146"/>
      <x:c r="AM1900" s="146"/>
      <x:c r="AN1900" s="147" t="str"/>
    </x:row>
    <x:row r="1901">
      <x:c r="A1901" s="139" t="str">
        <x:v>RS-001900</x:v>
      </x:c>
      <x:c r="B1901" s="147" t="str">
        <x:v>M&amp;G STAPLER PIN 23/10</x:v>
      </x:c>
      <x:c r="C1901" s="139" t="str">
        <x:v>STAPLER PIN</x:v>
      </x:c>
      <x:c r="D1901" s="139" t="str">
        <x:v>Both</x:v>
      </x:c>
      <x:c r="E1901" s="147" t="str">
        <x:v>From initial classified workbook</x:v>
      </x:c>
      <x:c r="F1901" s="139" t="str">
        <x:v>Piece</x:v>
      </x:c>
      <x:c r="G1901" s="139"/>
      <x:c r="H1901" s="139" t="str">
        <x:v>Not stated</x:v>
      </x:c>
      <x:c r="I1901" s="139" t="str">
        <x:v>PKR</x:v>
      </x:c>
      <x:c r="J1901" s="140" t="n">
        <x:v>165</x:v>
      </x:c>
      <x:c r="K1901" s="140" t="n">
        <x:v>150</x:v>
      </x:c>
      <x:c r="L1901" s="140" t="n">
        <x:v>165</x:v>
      </x:c>
      <x:c r="M1901" s="140" t="n">
        <x:v>150</x:v>
      </x:c>
      <x:c r="N1901" s="141" t="n">
        <x:f>L1901-M1901</x:f>
        <x:v>15</x:v>
      </x:c>
      <x:c r="O1901" s="142" t="n">
        <x:f>IF(L1901&gt;0,N1901/L1901,"")</x:f>
        <x:v>0.09090909090909091</x:v>
      </x:c>
      <x:c r="P1901" s="142" t="n">
        <x:f>IF(M1901&gt;0,N1901/M1901,"")</x:f>
        <x:v>0.1</x:v>
      </x:c>
      <x:c r="Q1901" s="141" t="n">
        <x:f>ROUND(L1901*(1+'Assumptions'!$B$7)/'Assumptions'!$B$9,0)*'Assumptions'!$B$9</x:f>
        <x:v>180</x:v>
      </x:c>
      <x:c r="R1901" s="141" t="n">
        <x:f>Q1901-M1901</x:f>
        <x:v>30</x:v>
      </x:c>
      <x:c r="S1901" s="143" t="n">
        <x:f>'Assumptions'!$B$8</x:f>
        <x:v>12</x:v>
      </x:c>
      <x:c r="T1901" s="141" t="n">
        <x:f>N1901*S1901</x:f>
        <x:v>180</x:v>
      </x:c>
      <x:c r="U1901" s="139" t="str">
        <x:v>Source Valid</x:v>
      </x:c>
      <x:c r="V1901" s="139" t="str">
        <x:v>High</x:v>
      </x:c>
      <x:c r="W1901" s="147" t="str">
        <x:v>Source wholesale and buying prices retained</x:v>
      </x:c>
      <x:c r="X1901" s="139" t="str">
        <x:v>Ready</x:v>
      </x:c>
      <x:c r="Y1901" s="144" t="b">
        <x:v>1</x:v>
      </x:c>
      <x:c r="Z1901" s="139" t="str">
        <x:v>WS RATES.pdf</x:v>
      </x:c>
      <x:c r="AA1901" s="139" t="n">
        <x:v>53</x:v>
      </x:c>
      <x:c r="AB1901" s="139" t="n">
        <x:v>29</x:v>
      </x:c>
      <x:c r="AC1901" s="139" t="str">
        <x:v>M&amp;G STAPLER PIN 23/10</x:v>
      </x:c>
      <x:c r="AD1901" s="145" t="n">
        <x:v>165</x:v>
      </x:c>
      <x:c r="AE1901" s="147" t="str">
        <x:v>Merged across PDFs — Exact/source-linked match</x:v>
      </x:c>
      <x:c r="AF1901" s="147" t="str">
        <x:v>Exact WS RATES.pdf name</x:v>
      </x:c>
      <x:c r="AG1901" s="147" t="str">
        <x:v>Exact WS RATES.pdf category</x:v>
      </x:c>
      <x:c r="AH1901" s="139" t="str">
        <x:v>WS-RATES:53:29</x:v>
      </x:c>
      <x:c r="AI1901" s="146"/>
      <x:c r="AJ1901" s="146"/>
      <x:c r="AK1901" s="146"/>
      <x:c r="AL1901" s="146"/>
      <x:c r="AM1901" s="146"/>
      <x:c r="AN1901" s="147" t="str"/>
    </x:row>
    <x:row r="1902">
      <x:c r="A1902" s="139" t="str">
        <x:v>RS-001901</x:v>
      </x:c>
      <x:c r="B1902" s="147" t="str">
        <x:v>DUX INK PEN 266 (SINGLE)</x:v>
      </x:c>
      <x:c r="C1902" s="139" t="str">
        <x:v>INK PEN</x:v>
      </x:c>
      <x:c r="D1902" s="139" t="str">
        <x:v>Both</x:v>
      </x:c>
      <x:c r="E1902" s="147" t="str">
        <x:v>From initial classified workbook</x:v>
      </x:c>
      <x:c r="F1902" s="139" t="str">
        <x:v>Piece</x:v>
      </x:c>
      <x:c r="G1902" s="139"/>
      <x:c r="H1902" s="139" t="str">
        <x:v>Not stated</x:v>
      </x:c>
      <x:c r="I1902" s="139" t="str">
        <x:v>PKR</x:v>
      </x:c>
      <x:c r="J1902" s="140" t="n">
        <x:v>132</x:v>
      </x:c>
      <x:c r="K1902" s="140" t="n">
        <x:v>125</x:v>
      </x:c>
      <x:c r="L1902" s="140" t="n">
        <x:v>132</x:v>
      </x:c>
      <x:c r="M1902" s="140" t="n">
        <x:v>125</x:v>
      </x:c>
      <x:c r="N1902" s="141" t="n">
        <x:f>L1902-M1902</x:f>
        <x:v>7</x:v>
      </x:c>
      <x:c r="O1902" s="142" t="n">
        <x:f>IF(L1902&gt;0,N1902/L1902,"")</x:f>
        <x:v>0.05303030303030303</x:v>
      </x:c>
      <x:c r="P1902" s="142" t="n">
        <x:f>IF(M1902&gt;0,N1902/M1902,"")</x:f>
        <x:v>0.056</x:v>
      </x:c>
      <x:c r="Q1902" s="141" t="n">
        <x:f>ROUND(L1902*(1+'Assumptions'!$B$7)/'Assumptions'!$B$9,0)*'Assumptions'!$B$9</x:f>
        <x:v>145</x:v>
      </x:c>
      <x:c r="R1902" s="141" t="n">
        <x:f>Q1902-M1902</x:f>
        <x:v>20</x:v>
      </x:c>
      <x:c r="S1902" s="143" t="n">
        <x:f>'Assumptions'!$B$8</x:f>
        <x:v>12</x:v>
      </x:c>
      <x:c r="T1902" s="141" t="n">
        <x:f>N1902*S1902</x:f>
        <x:v>84</x:v>
      </x:c>
      <x:c r="U1902" s="139" t="str">
        <x:v>Source Valid</x:v>
      </x:c>
      <x:c r="V1902" s="139" t="str">
        <x:v>High</x:v>
      </x:c>
      <x:c r="W1902" s="147" t="str">
        <x:v>Source wholesale and buying prices retained</x:v>
      </x:c>
      <x:c r="X1902" s="139" t="str">
        <x:v>Ready</x:v>
      </x:c>
      <x:c r="Y1902" s="144" t="b">
        <x:v>1</x:v>
      </x:c>
      <x:c r="Z1902" s="139" t="str">
        <x:v>WS RATES.pdf</x:v>
      </x:c>
      <x:c r="AA1902" s="139" t="n">
        <x:v>53</x:v>
      </x:c>
      <x:c r="AB1902" s="139" t="n">
        <x:v>30</x:v>
      </x:c>
      <x:c r="AC1902" s="139" t="str">
        <x:v>DUX INK PEN 266 (SINGLE)</x:v>
      </x:c>
      <x:c r="AD1902" s="145" t="n">
        <x:v>132</x:v>
      </x:c>
      <x:c r="AE1902" s="147" t="str">
        <x:v>Merged across PDFs — Exact/source-linked match</x:v>
      </x:c>
      <x:c r="AF1902" s="147" t="str">
        <x:v>Exact WS RATES.pdf name</x:v>
      </x:c>
      <x:c r="AG1902" s="147" t="str">
        <x:v>Exact WS RATES.pdf category</x:v>
      </x:c>
      <x:c r="AH1902" s="139" t="str">
        <x:v>WS-RATES:53:30</x:v>
      </x:c>
      <x:c r="AI1902" s="146"/>
      <x:c r="AJ1902" s="146"/>
      <x:c r="AK1902" s="146"/>
      <x:c r="AL1902" s="146"/>
      <x:c r="AM1902" s="146"/>
      <x:c r="AN1902" s="147" t="str"/>
    </x:row>
    <x:row r="1903">
      <x:c r="A1903" s="139" t="str">
        <x:v>RS-001902</x:v>
      </x:c>
      <x:c r="B1903" s="147" t="str">
        <x:v>DUX INK PEN 443</x:v>
      </x:c>
      <x:c r="C1903" s="139" t="str">
        <x:v>INK PEN</x:v>
      </x:c>
      <x:c r="D1903" s="139" t="str">
        <x:v>Both</x:v>
      </x:c>
      <x:c r="E1903" s="147" t="str">
        <x:v>From initial classified workbook</x:v>
      </x:c>
      <x:c r="F1903" s="139" t="str">
        <x:v>Piece</x:v>
      </x:c>
      <x:c r="G1903" s="139"/>
      <x:c r="H1903" s="139" t="str">
        <x:v>Not stated</x:v>
      </x:c>
      <x:c r="I1903" s="139" t="str">
        <x:v>PKR</x:v>
      </x:c>
      <x:c r="J1903" s="140" t="n">
        <x:v>744</x:v>
      </x:c>
      <x:c r="K1903" s="140" t="n">
        <x:v>720</x:v>
      </x:c>
      <x:c r="L1903" s="140" t="n">
        <x:v>744</x:v>
      </x:c>
      <x:c r="M1903" s="140" t="n">
        <x:v>720</x:v>
      </x:c>
      <x:c r="N1903" s="141" t="n">
        <x:f>L1903-M1903</x:f>
        <x:v>24</x:v>
      </x:c>
      <x:c r="O1903" s="142" t="n">
        <x:f>IF(L1903&gt;0,N1903/L1903,"")</x:f>
        <x:v>0.03225806451612903</x:v>
      </x:c>
      <x:c r="P1903" s="142" t="n">
        <x:f>IF(M1903&gt;0,N1903/M1903,"")</x:f>
        <x:v>0.03333333333333333</x:v>
      </x:c>
      <x:c r="Q1903" s="141" t="n">
        <x:f>ROUND(L1903*(1+'Assumptions'!$B$7)/'Assumptions'!$B$9,0)*'Assumptions'!$B$9</x:f>
        <x:v>820</x:v>
      </x:c>
      <x:c r="R1903" s="141" t="n">
        <x:f>Q1903-M1903</x:f>
        <x:v>100</x:v>
      </x:c>
      <x:c r="S1903" s="143" t="n">
        <x:f>'Assumptions'!$B$8</x:f>
        <x:v>12</x:v>
      </x:c>
      <x:c r="T1903" s="141" t="n">
        <x:f>N1903*S1903</x:f>
        <x:v>288</x:v>
      </x:c>
      <x:c r="U1903" s="139" t="str">
        <x:v>Source Valid</x:v>
      </x:c>
      <x:c r="V1903" s="139" t="str">
        <x:v>High</x:v>
      </x:c>
      <x:c r="W1903" s="147" t="str">
        <x:v>Source wholesale and buying prices retained</x:v>
      </x:c>
      <x:c r="X1903" s="139" t="str">
        <x:v>Ready</x:v>
      </x:c>
      <x:c r="Y1903" s="144" t="b">
        <x:v>1</x:v>
      </x:c>
      <x:c r="Z1903" s="139" t="str">
        <x:v>WS RATES.pdf</x:v>
      </x:c>
      <x:c r="AA1903" s="139" t="n">
        <x:v>53</x:v>
      </x:c>
      <x:c r="AB1903" s="139" t="n">
        <x:v>31</x:v>
      </x:c>
      <x:c r="AC1903" s="139" t="str">
        <x:v>DUX INK PEN 443</x:v>
      </x:c>
      <x:c r="AD1903" s="145" t="n">
        <x:v>744</x:v>
      </x:c>
      <x:c r="AE1903" s="147" t="str">
        <x:v>Merged across PDFs — Exact/source-linked match</x:v>
      </x:c>
      <x:c r="AF1903" s="147" t="str">
        <x:v>Exact WS RATES.pdf name</x:v>
      </x:c>
      <x:c r="AG1903" s="147" t="str">
        <x:v>Exact WS RATES.pdf category</x:v>
      </x:c>
      <x:c r="AH1903" s="139" t="str">
        <x:v>WS-RATES:53:31</x:v>
      </x:c>
      <x:c r="AI1903" s="146"/>
      <x:c r="AJ1903" s="146"/>
      <x:c r="AK1903" s="146"/>
      <x:c r="AL1903" s="146"/>
      <x:c r="AM1903" s="146"/>
      <x:c r="AN1903" s="147" t="str"/>
    </x:row>
    <x:row r="1904">
      <x:c r="A1904" s="139" t="str">
        <x:v>RS-001903</x:v>
      </x:c>
      <x:c r="B1904" s="147" t="str">
        <x:v>TEMPO CORRECTION PEN</x:v>
      </x:c>
      <x:c r="C1904" s="139" t="str">
        <x:v>Correction pen</x:v>
      </x:c>
      <x:c r="D1904" s="139" t="str">
        <x:v>Both</x:v>
      </x:c>
      <x:c r="E1904" s="147" t="str">
        <x:v>From initial classified workbook</x:v>
      </x:c>
      <x:c r="F1904" s="139" t="str">
        <x:v>Piece</x:v>
      </x:c>
      <x:c r="G1904" s="139"/>
      <x:c r="H1904" s="139" t="str">
        <x:v>Not stated</x:v>
      </x:c>
      <x:c r="I1904" s="139" t="str">
        <x:v>PKR</x:v>
      </x:c>
      <x:c r="J1904" s="140" t="n">
        <x:v>34</x:v>
      </x:c>
      <x:c r="K1904" s="140" t="n">
        <x:v>32.3</x:v>
      </x:c>
      <x:c r="L1904" s="140" t="n">
        <x:v>34</x:v>
      </x:c>
      <x:c r="M1904" s="140" t="n">
        <x:v>32.3</x:v>
      </x:c>
      <x:c r="N1904" s="141" t="n">
        <x:f>L1904-M1904</x:f>
        <x:v>1.7000000000000028</x:v>
      </x:c>
      <x:c r="O1904" s="142" t="n">
        <x:f>IF(L1904&gt;0,N1904/L1904,"")</x:f>
        <x:v>0.050000000000000086</x:v>
      </x:c>
      <x:c r="P1904" s="142" t="n">
        <x:f>IF(M1904&gt;0,N1904/M1904,"")</x:f>
        <x:v>0.052631578947368515</x:v>
      </x:c>
      <x:c r="Q1904" s="141" t="n">
        <x:f>ROUND(L1904*(1+'Assumptions'!$B$7)/'Assumptions'!$B$9,0)*'Assumptions'!$B$9</x:f>
        <x:v>35</x:v>
      </x:c>
      <x:c r="R1904" s="141" t="n">
        <x:f>Q1904-M1904</x:f>
        <x:v>2.700000000000003</x:v>
      </x:c>
      <x:c r="S1904" s="143" t="n">
        <x:f>'Assumptions'!$B$8</x:f>
        <x:v>12</x:v>
      </x:c>
      <x:c r="T1904" s="141" t="n">
        <x:f>N1904*S1904</x:f>
        <x:v>20.400000000000034</x:v>
      </x:c>
      <x:c r="U1904" s="139" t="str">
        <x:v>Source Valid</x:v>
      </x:c>
      <x:c r="V1904" s="139" t="str">
        <x:v>High</x:v>
      </x:c>
      <x:c r="W1904" s="147" t="str">
        <x:v>Source wholesale and buying prices retained</x:v>
      </x:c>
      <x:c r="X1904" s="139" t="str">
        <x:v>Ready</x:v>
      </x:c>
      <x:c r="Y1904" s="144" t="b">
        <x:v>1</x:v>
      </x:c>
      <x:c r="Z1904" s="139" t="str">
        <x:v>WS RATES.pdf</x:v>
      </x:c>
      <x:c r="AA1904" s="139" t="n">
        <x:v>53</x:v>
      </x:c>
      <x:c r="AB1904" s="139" t="n">
        <x:v>32</x:v>
      </x:c>
      <x:c r="AC1904" s="139" t="str">
        <x:v>TEMPO CORRECTION PEN</x:v>
      </x:c>
      <x:c r="AD1904" s="145" t="n">
        <x:v>34</x:v>
      </x:c>
      <x:c r="AE1904" s="147" t="str">
        <x:v>Merged across PDFs — Exact/source-linked match</x:v>
      </x:c>
      <x:c r="AF1904" s="147" t="str">
        <x:v>Exact WS RATES.pdf name</x:v>
      </x:c>
      <x:c r="AG1904" s="147" t="str">
        <x:v>Exact WS RATES.pdf category</x:v>
      </x:c>
      <x:c r="AH1904" s="139" t="str">
        <x:v>WS-RATES:53:32</x:v>
      </x:c>
      <x:c r="AI1904" s="146"/>
      <x:c r="AJ1904" s="146"/>
      <x:c r="AK1904" s="146"/>
      <x:c r="AL1904" s="146"/>
      <x:c r="AM1904" s="146"/>
      <x:c r="AN1904" s="147" t="str"/>
    </x:row>
    <x:row r="1905">
      <x:c r="A1905" s="139" t="str">
        <x:v>RS-001904</x:v>
      </x:c>
      <x:c r="B1905" s="147" t="str">
        <x:v>TEMPO ST 12</x:v>
      </x:c>
      <x:c r="C1905" s="139" t="str">
        <x:v>MARKER COLOR</x:v>
      </x:c>
      <x:c r="D1905" s="139" t="str">
        <x:v>Both</x:v>
      </x:c>
      <x:c r="E1905" s="147" t="str">
        <x:v>From initial classified workbook</x:v>
      </x:c>
      <x:c r="F1905" s="139" t="str">
        <x:v>Piece</x:v>
      </x:c>
      <x:c r="G1905" s="139"/>
      <x:c r="H1905" s="139" t="str">
        <x:v>Not stated</x:v>
      </x:c>
      <x:c r="I1905" s="139" t="str">
        <x:v>PKR</x:v>
      </x:c>
      <x:c r="J1905" s="140" t="n">
        <x:v>130</x:v>
      </x:c>
      <x:c r="K1905" s="140" t="n">
        <x:v>123</x:v>
      </x:c>
      <x:c r="L1905" s="140" t="n">
        <x:v>130</x:v>
      </x:c>
      <x:c r="M1905" s="140" t="n">
        <x:v>123</x:v>
      </x:c>
      <x:c r="N1905" s="141" t="n">
        <x:f>L1905-M1905</x:f>
        <x:v>7</x:v>
      </x:c>
      <x:c r="O1905" s="142" t="n">
        <x:f>IF(L1905&gt;0,N1905/L1905,"")</x:f>
        <x:v>0.05384615384615385</x:v>
      </x:c>
      <x:c r="P1905" s="142" t="n">
        <x:f>IF(M1905&gt;0,N1905/M1905,"")</x:f>
        <x:v>0.056910569105691054</x:v>
      </x:c>
      <x:c r="Q1905" s="141" t="n">
        <x:f>ROUND(L1905*(1+'Assumptions'!$B$7)/'Assumptions'!$B$9,0)*'Assumptions'!$B$9</x:f>
        <x:v>145</x:v>
      </x:c>
      <x:c r="R1905" s="141" t="n">
        <x:f>Q1905-M1905</x:f>
        <x:v>22</x:v>
      </x:c>
      <x:c r="S1905" s="143" t="n">
        <x:f>'Assumptions'!$B$8</x:f>
        <x:v>12</x:v>
      </x:c>
      <x:c r="T1905" s="141" t="n">
        <x:f>N1905*S1905</x:f>
        <x:v>84</x:v>
      </x:c>
      <x:c r="U1905" s="139" t="str">
        <x:v>Source Valid</x:v>
      </x:c>
      <x:c r="V1905" s="139" t="str">
        <x:v>High</x:v>
      </x:c>
      <x:c r="W1905" s="147" t="str">
        <x:v>Source wholesale and buying prices retained</x:v>
      </x:c>
      <x:c r="X1905" s="139" t="str">
        <x:v>Ready</x:v>
      </x:c>
      <x:c r="Y1905" s="144" t="b">
        <x:v>1</x:v>
      </x:c>
      <x:c r="Z1905" s="139" t="str">
        <x:v>WS RATES.pdf</x:v>
      </x:c>
      <x:c r="AA1905" s="139" t="n">
        <x:v>53</x:v>
      </x:c>
      <x:c r="AB1905" s="139" t="n">
        <x:v>33</x:v>
      </x:c>
      <x:c r="AC1905" s="139" t="str">
        <x:v>TEMPO ST 12</x:v>
      </x:c>
      <x:c r="AD1905" s="145" t="n">
        <x:v>130</x:v>
      </x:c>
      <x:c r="AE1905" s="147" t="str">
        <x:v>Merged across PDFs — Exact/source-linked match</x:v>
      </x:c>
      <x:c r="AF1905" s="147" t="str">
        <x:v>Exact WS RATES.pdf name</x:v>
      </x:c>
      <x:c r="AG1905" s="147" t="str">
        <x:v>Exact WS RATES.pdf category</x:v>
      </x:c>
      <x:c r="AH1905" s="139" t="str">
        <x:v>WS-RATES:53:33</x:v>
      </x:c>
      <x:c r="AI1905" s="146"/>
      <x:c r="AJ1905" s="146"/>
      <x:c r="AK1905" s="146"/>
      <x:c r="AL1905" s="146"/>
      <x:c r="AM1905" s="146"/>
      <x:c r="AN1905" s="147" t="str"/>
    </x:row>
    <x:row r="1906">
      <x:c r="A1906" s="139" t="str">
        <x:v>RS-001905</x:v>
      </x:c>
      <x:c r="B1906" s="147" t="str">
        <x:v>M&amp;G STAPLER PIN 23/8</x:v>
      </x:c>
      <x:c r="C1906" s="139" t="str">
        <x:v>STAPLER PIN</x:v>
      </x:c>
      <x:c r="D1906" s="139" t="str">
        <x:v>Both</x:v>
      </x:c>
      <x:c r="E1906" s="147" t="str">
        <x:v>From initial classified workbook</x:v>
      </x:c>
      <x:c r="F1906" s="139" t="str">
        <x:v>Piece</x:v>
      </x:c>
      <x:c r="G1906" s="139"/>
      <x:c r="H1906" s="139" t="str">
        <x:v>Not stated</x:v>
      </x:c>
      <x:c r="I1906" s="139" t="str">
        <x:v>PKR</x:v>
      </x:c>
      <x:c r="J1906" s="140" t="n">
        <x:v>140</x:v>
      </x:c>
      <x:c r="K1906" s="140" t="n">
        <x:v>120</x:v>
      </x:c>
      <x:c r="L1906" s="140" t="n">
        <x:v>140</x:v>
      </x:c>
      <x:c r="M1906" s="140" t="n">
        <x:v>120</x:v>
      </x:c>
      <x:c r="N1906" s="141" t="n">
        <x:f>L1906-M1906</x:f>
        <x:v>20</x:v>
      </x:c>
      <x:c r="O1906" s="142" t="n">
        <x:f>IF(L1906&gt;0,N1906/L1906,"")</x:f>
        <x:v>0.14285714285714285</x:v>
      </x:c>
      <x:c r="P1906" s="142" t="n">
        <x:f>IF(M1906&gt;0,N1906/M1906,"")</x:f>
        <x:v>0.16666666666666666</x:v>
      </x:c>
      <x:c r="Q1906" s="141" t="n">
        <x:f>ROUND(L1906*(1+'Assumptions'!$B$7)/'Assumptions'!$B$9,0)*'Assumptions'!$B$9</x:f>
        <x:v>155</x:v>
      </x:c>
      <x:c r="R1906" s="141" t="n">
        <x:f>Q1906-M1906</x:f>
        <x:v>35</x:v>
      </x:c>
      <x:c r="S1906" s="143" t="n">
        <x:f>'Assumptions'!$B$8</x:f>
        <x:v>12</x:v>
      </x:c>
      <x:c r="T1906" s="141" t="n">
        <x:f>N1906*S1906</x:f>
        <x:v>240</x:v>
      </x:c>
      <x:c r="U1906" s="139" t="str">
        <x:v>Source Valid</x:v>
      </x:c>
      <x:c r="V1906" s="139" t="str">
        <x:v>High</x:v>
      </x:c>
      <x:c r="W1906" s="147" t="str">
        <x:v>Source wholesale and buying prices retained</x:v>
      </x:c>
      <x:c r="X1906" s="139" t="str">
        <x:v>Ready</x:v>
      </x:c>
      <x:c r="Y1906" s="144" t="b">
        <x:v>1</x:v>
      </x:c>
      <x:c r="Z1906" s="139" t="str">
        <x:v>WS RATES.pdf</x:v>
      </x:c>
      <x:c r="AA1906" s="139" t="n">
        <x:v>53</x:v>
      </x:c>
      <x:c r="AB1906" s="139" t="n">
        <x:v>34</x:v>
      </x:c>
      <x:c r="AC1906" s="139" t="str">
        <x:v>M&amp;G STAPLER PIN 23/8</x:v>
      </x:c>
      <x:c r="AD1906" s="145" t="n">
        <x:v>140</x:v>
      </x:c>
      <x:c r="AE1906" s="147" t="str">
        <x:v>Merged across PDFs — Exact/source-linked match</x:v>
      </x:c>
      <x:c r="AF1906" s="147" t="str">
        <x:v>Exact WS RATES.pdf name</x:v>
      </x:c>
      <x:c r="AG1906" s="147" t="str">
        <x:v>Exact WS RATES.pdf category</x:v>
      </x:c>
      <x:c r="AH1906" s="139" t="str">
        <x:v>WS-RATES:53:34</x:v>
      </x:c>
      <x:c r="AI1906" s="146"/>
      <x:c r="AJ1906" s="146"/>
      <x:c r="AK1906" s="146"/>
      <x:c r="AL1906" s="146"/>
      <x:c r="AM1906" s="146"/>
      <x:c r="AN1906" s="147" t="str"/>
    </x:row>
    <x:row r="1907">
      <x:c r="A1907" s="139" t="str">
        <x:v>RS-001906</x:v>
      </x:c>
      <x:c r="B1907" s="147" t="str">
        <x:v>4141</x:v>
      </x:c>
      <x:c r="C1907" s="139" t="str">
        <x:v>BOARD &amp; PERMANENT</x:v>
      </x:c>
      <x:c r="D1907" s="139" t="str">
        <x:v>Both</x:v>
      </x:c>
      <x:c r="E1907" s="147" t="str">
        <x:v>From initial classified workbook</x:v>
      </x:c>
      <x:c r="F1907" s="139" t="str">
        <x:v>Piece</x:v>
      </x:c>
      <x:c r="G1907" s="139"/>
      <x:c r="H1907" s="139" t="str">
        <x:v>Not stated</x:v>
      </x:c>
      <x:c r="I1907" s="139" t="str">
        <x:v>PKR</x:v>
      </x:c>
      <x:c r="J1907" s="140" t="n">
        <x:v>564</x:v>
      </x:c>
      <x:c r="K1907" s="140" t="n">
        <x:v>515</x:v>
      </x:c>
      <x:c r="L1907" s="140" t="n">
        <x:v>564</x:v>
      </x:c>
      <x:c r="M1907" s="140" t="n">
        <x:v>515</x:v>
      </x:c>
      <x:c r="N1907" s="141" t="n">
        <x:f>L1907-M1907</x:f>
        <x:v>49</x:v>
      </x:c>
      <x:c r="O1907" s="142" t="n">
        <x:f>IF(L1907&gt;0,N1907/L1907,"")</x:f>
        <x:v>0.08687943262411348</x:v>
      </x:c>
      <x:c r="P1907" s="142" t="n">
        <x:f>IF(M1907&gt;0,N1907/M1907,"")</x:f>
        <x:v>0.09514563106796116</x:v>
      </x:c>
      <x:c r="Q1907" s="141" t="n">
        <x:f>ROUND(L1907*(1+'Assumptions'!$B$7)/'Assumptions'!$B$9,0)*'Assumptions'!$B$9</x:f>
        <x:v>620</x:v>
      </x:c>
      <x:c r="R1907" s="141" t="n">
        <x:f>Q1907-M1907</x:f>
        <x:v>105</x:v>
      </x:c>
      <x:c r="S1907" s="143" t="n">
        <x:f>'Assumptions'!$B$8</x:f>
        <x:v>12</x:v>
      </x:c>
      <x:c r="T1907" s="141" t="n">
        <x:f>N1907*S1907</x:f>
        <x:v>588</x:v>
      </x:c>
      <x:c r="U1907" s="139" t="str">
        <x:v>Source Valid</x:v>
      </x:c>
      <x:c r="V1907" s="139" t="str">
        <x:v>High</x:v>
      </x:c>
      <x:c r="W1907" s="147" t="str">
        <x:v>Source wholesale and buying prices retained</x:v>
      </x:c>
      <x:c r="X1907" s="139" t="str">
        <x:v>Ready</x:v>
      </x:c>
      <x:c r="Y1907" s="144" t="b">
        <x:v>1</x:v>
      </x:c>
      <x:c r="Z1907" s="139" t="str">
        <x:v>WS RATES.pdf</x:v>
      </x:c>
      <x:c r="AA1907" s="139" t="n">
        <x:v>53</x:v>
      </x:c>
      <x:c r="AB1907" s="139" t="n">
        <x:v>35</x:v>
      </x:c>
      <x:c r="AC1907" s="139" t="str">
        <x:v>4141</x:v>
      </x:c>
      <x:c r="AD1907" s="145" t="n">
        <x:v>564</x:v>
      </x:c>
      <x:c r="AE1907" s="147" t="str">
        <x:v>Merged across PDFs — Exact/source-linked match</x:v>
      </x:c>
      <x:c r="AF1907" s="147" t="str">
        <x:v>Exact WS RATES.pdf name</x:v>
      </x:c>
      <x:c r="AG1907" s="147" t="str">
        <x:v>Exact WS RATES.pdf category</x:v>
      </x:c>
      <x:c r="AH1907" s="139" t="str">
        <x:v>WS-RATES:53:35</x:v>
      </x:c>
      <x:c r="AI1907" s="146"/>
      <x:c r="AJ1907" s="146"/>
      <x:c r="AK1907" s="146"/>
      <x:c r="AL1907" s="146"/>
      <x:c r="AM1907" s="146"/>
      <x:c r="AN1907" s="147" t="str"/>
    </x:row>
    <x:row r="1908">
      <x:c r="A1908" s="139" t="str">
        <x:v>RS-001907</x:v>
      </x:c>
      <x:c r="B1908" s="147" t="str">
        <x:v>DUX 12 HALF COLOUR PENCIL</x:v>
      </x:c>
      <x:c r="C1908" s="139" t="str">
        <x:v>PENCIL COLOR</x:v>
      </x:c>
      <x:c r="D1908" s="139" t="str">
        <x:v>Both</x:v>
      </x:c>
      <x:c r="E1908" s="147" t="str">
        <x:v>From initial classified workbook</x:v>
      </x:c>
      <x:c r="F1908" s="139" t="str">
        <x:v>Piece</x:v>
      </x:c>
      <x:c r="G1908" s="139"/>
      <x:c r="H1908" s="139" t="str">
        <x:v>Not stated</x:v>
      </x:c>
      <x:c r="I1908" s="139" t="str">
        <x:v>PKR</x:v>
      </x:c>
      <x:c r="J1908" s="140" t="n">
        <x:v>110</x:v>
      </x:c>
      <x:c r="K1908" s="140" t="n">
        <x:v>100</x:v>
      </x:c>
      <x:c r="L1908" s="140" t="n">
        <x:v>110</x:v>
      </x:c>
      <x:c r="M1908" s="140" t="n">
        <x:v>100</x:v>
      </x:c>
      <x:c r="N1908" s="141" t="n">
        <x:f>L1908-M1908</x:f>
        <x:v>10</x:v>
      </x:c>
      <x:c r="O1908" s="142" t="n">
        <x:f>IF(L1908&gt;0,N1908/L1908,"")</x:f>
        <x:v>0.09090909090909091</x:v>
      </x:c>
      <x:c r="P1908" s="142" t="n">
        <x:f>IF(M1908&gt;0,N1908/M1908,"")</x:f>
        <x:v>0.1</x:v>
      </x:c>
      <x:c r="Q1908" s="141" t="n">
        <x:f>ROUND(L1908*(1+'Assumptions'!$B$7)/'Assumptions'!$B$9,0)*'Assumptions'!$B$9</x:f>
        <x:v>120</x:v>
      </x:c>
      <x:c r="R1908" s="141" t="n">
        <x:f>Q1908-M1908</x:f>
        <x:v>20</x:v>
      </x:c>
      <x:c r="S1908" s="143" t="n">
        <x:f>'Assumptions'!$B$8</x:f>
        <x:v>12</x:v>
      </x:c>
      <x:c r="T1908" s="141" t="n">
        <x:f>N1908*S1908</x:f>
        <x:v>120</x:v>
      </x:c>
      <x:c r="U1908" s="139" t="str">
        <x:v>Source Valid</x:v>
      </x:c>
      <x:c r="V1908" s="139" t="str">
        <x:v>High</x:v>
      </x:c>
      <x:c r="W1908" s="147" t="str">
        <x:v>Source wholesale and buying prices retained</x:v>
      </x:c>
      <x:c r="X1908" s="139" t="str">
        <x:v>Ready</x:v>
      </x:c>
      <x:c r="Y1908" s="144" t="b">
        <x:v>1</x:v>
      </x:c>
      <x:c r="Z1908" s="139" t="str">
        <x:v>WS RATES.pdf</x:v>
      </x:c>
      <x:c r="AA1908" s="139" t="n">
        <x:v>53</x:v>
      </x:c>
      <x:c r="AB1908" s="139" t="n">
        <x:v>36</x:v>
      </x:c>
      <x:c r="AC1908" s="139" t="str">
        <x:v>DUX 12 HALF COLOUR PENCI</x:v>
      </x:c>
      <x:c r="AD1908" s="145" t="n">
        <x:v>110</x:v>
      </x:c>
      <x:c r="AE1908" s="147" t="str">
        <x:v>Merged across PDFs — Truncated-name completion</x:v>
      </x:c>
      <x:c r="AF1908" s="147" t="str">
        <x:v>Completed/updated from WS RATES.pdf</x:v>
      </x:c>
      <x:c r="AG1908" s="147" t="str">
        <x:v>Exact WS RATES.pdf category</x:v>
      </x:c>
      <x:c r="AH1908" s="139" t="str">
        <x:v>WS-RATES:53:36</x:v>
      </x:c>
      <x:c r="AI1908" s="146"/>
      <x:c r="AJ1908" s="146"/>
      <x:c r="AK1908" s="146"/>
      <x:c r="AL1908" s="146"/>
      <x:c r="AM1908" s="146"/>
      <x:c r="AN1908" s="147" t="str"/>
    </x:row>
    <x:row r="1909">
      <x:c r="A1909" s="139" t="str">
        <x:v>RS-001908</x:v>
      </x:c>
      <x:c r="B1909" s="147" t="str">
        <x:v>DUX D10 STAPLER</x:v>
      </x:c>
      <x:c r="C1909" s="139" t="str">
        <x:v>STAPLERS</x:v>
      </x:c>
      <x:c r="D1909" s="139" t="str">
        <x:v>Both</x:v>
      </x:c>
      <x:c r="E1909" s="147" t="str">
        <x:v>From initial classified workbook</x:v>
      </x:c>
      <x:c r="F1909" s="139" t="str">
        <x:v>Piece</x:v>
      </x:c>
      <x:c r="G1909" s="139"/>
      <x:c r="H1909" s="139" t="str">
        <x:v>Not stated</x:v>
      </x:c>
      <x:c r="I1909" s="139" t="str">
        <x:v>PKR</x:v>
      </x:c>
      <x:c r="J1909" s="140" t="n">
        <x:v>225</x:v>
      </x:c>
      <x:c r="K1909" s="140" t="n">
        <x:v>212</x:v>
      </x:c>
      <x:c r="L1909" s="140" t="n">
        <x:v>225</x:v>
      </x:c>
      <x:c r="M1909" s="140" t="n">
        <x:v>212</x:v>
      </x:c>
      <x:c r="N1909" s="141" t="n">
        <x:f>L1909-M1909</x:f>
        <x:v>13</x:v>
      </x:c>
      <x:c r="O1909" s="142" t="n">
        <x:f>IF(L1909&gt;0,N1909/L1909,"")</x:f>
        <x:v>0.057777777777777775</x:v>
      </x:c>
      <x:c r="P1909" s="142" t="n">
        <x:f>IF(M1909&gt;0,N1909/M1909,"")</x:f>
        <x:v>0.06132075471698113</x:v>
      </x:c>
      <x:c r="Q1909" s="141" t="n">
        <x:f>ROUND(L1909*(1+'Assumptions'!$B$7)/'Assumptions'!$B$9,0)*'Assumptions'!$B$9</x:f>
        <x:v>250</x:v>
      </x:c>
      <x:c r="R1909" s="141" t="n">
        <x:f>Q1909-M1909</x:f>
        <x:v>38</x:v>
      </x:c>
      <x:c r="S1909" s="143" t="n">
        <x:f>'Assumptions'!$B$8</x:f>
        <x:v>12</x:v>
      </x:c>
      <x:c r="T1909" s="141" t="n">
        <x:f>N1909*S1909</x:f>
        <x:v>156</x:v>
      </x:c>
      <x:c r="U1909" s="139" t="str">
        <x:v>Source Valid</x:v>
      </x:c>
      <x:c r="V1909" s="139" t="str">
        <x:v>High</x:v>
      </x:c>
      <x:c r="W1909" s="147" t="str">
        <x:v>Source wholesale and buying prices retained</x:v>
      </x:c>
      <x:c r="X1909" s="139" t="str">
        <x:v>Ready</x:v>
      </x:c>
      <x:c r="Y1909" s="144" t="b">
        <x:v>1</x:v>
      </x:c>
      <x:c r="Z1909" s="139" t="str">
        <x:v>WS RATES.pdf</x:v>
      </x:c>
      <x:c r="AA1909" s="139" t="n">
        <x:v>53</x:v>
      </x:c>
      <x:c r="AB1909" s="139" t="n">
        <x:v>37</x:v>
      </x:c>
      <x:c r="AC1909" s="139" t="str">
        <x:v>DUX D10 STAPLER</x:v>
      </x:c>
      <x:c r="AD1909" s="145" t="n">
        <x:v>225</x:v>
      </x:c>
      <x:c r="AE1909" s="147" t="str">
        <x:v>Merged across PDFs — Exact/source-linked match</x:v>
      </x:c>
      <x:c r="AF1909" s="147" t="str">
        <x:v>Exact WS RATES.pdf name</x:v>
      </x:c>
      <x:c r="AG1909" s="147" t="str">
        <x:v>Exact WS RATES.pdf category</x:v>
      </x:c>
      <x:c r="AH1909" s="139" t="str">
        <x:v>WS-RATES:53:37</x:v>
      </x:c>
      <x:c r="AI1909" s="146"/>
      <x:c r="AJ1909" s="146"/>
      <x:c r="AK1909" s="146"/>
      <x:c r="AL1909" s="146"/>
      <x:c r="AM1909" s="146"/>
      <x:c r="AN1909" s="147" t="str"/>
    </x:row>
    <x:row r="1910">
      <x:c r="A1910" s="139" t="str">
        <x:v>RS-001909</x:v>
      </x:c>
      <x:c r="B1910" s="147" t="str">
        <x:v>DUX 702 MATHEMATICAL GEOMAT</x:v>
      </x:c>
      <x:c r="C1910" s="139" t="str">
        <x:v>GEOMATRIES</x:v>
      </x:c>
      <x:c r="D1910" s="139" t="str">
        <x:v>Both</x:v>
      </x:c>
      <x:c r="E1910" s="147" t="str">
        <x:v>From initial classified workbook</x:v>
      </x:c>
      <x:c r="F1910" s="139" t="str">
        <x:v>Piece</x:v>
      </x:c>
      <x:c r="G1910" s="139"/>
      <x:c r="H1910" s="139" t="str">
        <x:v>Not stated</x:v>
      </x:c>
      <x:c r="I1910" s="139" t="str">
        <x:v>PKR</x:v>
      </x:c>
      <x:c r="J1910" s="140" t="n">
        <x:v>370</x:v>
      </x:c>
      <x:c r="K1910" s="140" t="n">
        <x:v>325</x:v>
      </x:c>
      <x:c r="L1910" s="140" t="n">
        <x:v>370</x:v>
      </x:c>
      <x:c r="M1910" s="140" t="n">
        <x:v>325</x:v>
      </x:c>
      <x:c r="N1910" s="141" t="n">
        <x:f>L1910-M1910</x:f>
        <x:v>45</x:v>
      </x:c>
      <x:c r="O1910" s="142" t="n">
        <x:f>IF(L1910&gt;0,N1910/L1910,"")</x:f>
        <x:v>0.12162162162162163</x:v>
      </x:c>
      <x:c r="P1910" s="142" t="n">
        <x:f>IF(M1910&gt;0,N1910/M1910,"")</x:f>
        <x:v>0.13846153846153847</x:v>
      </x:c>
      <x:c r="Q1910" s="141" t="n">
        <x:f>ROUND(L1910*(1+'Assumptions'!$B$7)/'Assumptions'!$B$9,0)*'Assumptions'!$B$9</x:f>
        <x:v>405</x:v>
      </x:c>
      <x:c r="R1910" s="141" t="n">
        <x:f>Q1910-M1910</x:f>
        <x:v>80</x:v>
      </x:c>
      <x:c r="S1910" s="143" t="n">
        <x:f>'Assumptions'!$B$8</x:f>
        <x:v>12</x:v>
      </x:c>
      <x:c r="T1910" s="141" t="n">
        <x:f>N1910*S1910</x:f>
        <x:v>540</x:v>
      </x:c>
      <x:c r="U1910" s="139" t="str">
        <x:v>Source Valid</x:v>
      </x:c>
      <x:c r="V1910" s="139" t="str">
        <x:v>High</x:v>
      </x:c>
      <x:c r="W1910" s="147" t="str">
        <x:v>Source wholesale and buying prices retained</x:v>
      </x:c>
      <x:c r="X1910" s="139" t="str">
        <x:v>Ready</x:v>
      </x:c>
      <x:c r="Y1910" s="144" t="b">
        <x:v>1</x:v>
      </x:c>
      <x:c r="Z1910" s="139" t="str">
        <x:v>WS RATES.pdf</x:v>
      </x:c>
      <x:c r="AA1910" s="139" t="n">
        <x:v>54</x:v>
      </x:c>
      <x:c r="AB1910" s="139" t="n">
        <x:v>2</x:v>
      </x:c>
      <x:c r="AC1910" s="139" t="str">
        <x:v>DUX 702 MATHEMATICAL GE</x:v>
      </x:c>
      <x:c r="AD1910" s="145" t="n">
        <x:v>370</x:v>
      </x:c>
      <x:c r="AE1910" s="147" t="str">
        <x:v>Merged across PDFs — Truncated-name completion</x:v>
      </x:c>
      <x:c r="AF1910" s="147" t="str">
        <x:v>Completed/updated from WS RATES.pdf</x:v>
      </x:c>
      <x:c r="AG1910" s="147" t="str">
        <x:v>Exact WS RATES.pdf category</x:v>
      </x:c>
      <x:c r="AH1910" s="139" t="str">
        <x:v>WS-RATES:54:2</x:v>
      </x:c>
      <x:c r="AI1910" s="146"/>
      <x:c r="AJ1910" s="146"/>
      <x:c r="AK1910" s="146"/>
      <x:c r="AL1910" s="146"/>
      <x:c r="AM1910" s="146"/>
      <x:c r="AN1910" s="147" t="str"/>
    </x:row>
    <x:row r="1911">
      <x:c r="A1911" s="139" t="str">
        <x:v>RS-001910</x:v>
      </x:c>
      <x:c r="B1911" s="147" t="str">
        <x:v>DUX BROWN PENCIL</x:v>
      </x:c>
      <x:c r="C1911" s="139" t="str">
        <x:v>PENCIL COLOR</x:v>
      </x:c>
      <x:c r="D1911" s="139" t="str">
        <x:v>Both</x:v>
      </x:c>
      <x:c r="E1911" s="147" t="str">
        <x:v>From initial classified workbook</x:v>
      </x:c>
      <x:c r="F1911" s="139" t="str">
        <x:v>Piece</x:v>
      </x:c>
      <x:c r="G1911" s="139"/>
      <x:c r="H1911" s="139" t="str">
        <x:v>Not stated</x:v>
      </x:c>
      <x:c r="I1911" s="139" t="str">
        <x:v>PKR</x:v>
      </x:c>
      <x:c r="J1911" s="140" t="n">
        <x:v>208</x:v>
      </x:c>
      <x:c r="K1911" s="140" t="n">
        <x:v>198</x:v>
      </x:c>
      <x:c r="L1911" s="140" t="n">
        <x:v>208</x:v>
      </x:c>
      <x:c r="M1911" s="140" t="n">
        <x:v>198</x:v>
      </x:c>
      <x:c r="N1911" s="141" t="n">
        <x:f>L1911-M1911</x:f>
        <x:v>10</x:v>
      </x:c>
      <x:c r="O1911" s="142" t="n">
        <x:f>IF(L1911&gt;0,N1911/L1911,"")</x:f>
        <x:v>0.04807692307692308</x:v>
      </x:c>
      <x:c r="P1911" s="142" t="n">
        <x:f>IF(M1911&gt;0,N1911/M1911,"")</x:f>
        <x:v>0.050505050505050504</x:v>
      </x:c>
      <x:c r="Q1911" s="141" t="n">
        <x:f>ROUND(L1911*(1+'Assumptions'!$B$7)/'Assumptions'!$B$9,0)*'Assumptions'!$B$9</x:f>
        <x:v>230</x:v>
      </x:c>
      <x:c r="R1911" s="141" t="n">
        <x:f>Q1911-M1911</x:f>
        <x:v>32</x:v>
      </x:c>
      <x:c r="S1911" s="143" t="n">
        <x:f>'Assumptions'!$B$8</x:f>
        <x:v>12</x:v>
      </x:c>
      <x:c r="T1911" s="141" t="n">
        <x:f>N1911*S1911</x:f>
        <x:v>120</x:v>
      </x:c>
      <x:c r="U1911" s="139" t="str">
        <x:v>Source Valid</x:v>
      </x:c>
      <x:c r="V1911" s="139" t="str">
        <x:v>High</x:v>
      </x:c>
      <x:c r="W1911" s="147" t="str">
        <x:v>Source wholesale and buying prices retained</x:v>
      </x:c>
      <x:c r="X1911" s="139" t="str">
        <x:v>Ready</x:v>
      </x:c>
      <x:c r="Y1911" s="144" t="b">
        <x:v>1</x:v>
      </x:c>
      <x:c r="Z1911" s="139" t="str">
        <x:v>WS RATES.pdf</x:v>
      </x:c>
      <x:c r="AA1911" s="139" t="n">
        <x:v>54</x:v>
      </x:c>
      <x:c r="AB1911" s="139" t="n">
        <x:v>3</x:v>
      </x:c>
      <x:c r="AC1911" s="139" t="str">
        <x:v>DUX BROWN PENCIL</x:v>
      </x:c>
      <x:c r="AD1911" s="145" t="n">
        <x:v>208</x:v>
      </x:c>
      <x:c r="AE1911" s="147" t="str">
        <x:v>Merged across PDFs — Exact/source-linked match</x:v>
      </x:c>
      <x:c r="AF1911" s="147" t="str">
        <x:v>Exact WS RATES.pdf name</x:v>
      </x:c>
      <x:c r="AG1911" s="147" t="str">
        <x:v>Exact WS RATES.pdf category</x:v>
      </x:c>
      <x:c r="AH1911" s="139" t="str">
        <x:v>WS-RATES:54:3</x:v>
      </x:c>
      <x:c r="AI1911" s="146"/>
      <x:c r="AJ1911" s="146"/>
      <x:c r="AK1911" s="146"/>
      <x:c r="AL1911" s="146"/>
      <x:c r="AM1911" s="146"/>
      <x:c r="AN1911" s="147" t="str"/>
    </x:row>
    <x:row r="1912">
      <x:c r="A1912" s="139" t="str">
        <x:v>RS-001911</x:v>
      </x:c>
      <x:c r="B1912" s="147" t="str">
        <x:v>DUX 12 FULL COLOUR PENCIL</x:v>
      </x:c>
      <x:c r="C1912" s="139" t="str">
        <x:v>PENCIL COLOR</x:v>
      </x:c>
      <x:c r="D1912" s="139" t="str">
        <x:v>Both</x:v>
      </x:c>
      <x:c r="E1912" s="147" t="str">
        <x:v>From initial classified workbook</x:v>
      </x:c>
      <x:c r="F1912" s="139" t="str">
        <x:v>Piece</x:v>
      </x:c>
      <x:c r="G1912" s="139"/>
      <x:c r="H1912" s="139" t="str">
        <x:v>Not stated</x:v>
      </x:c>
      <x:c r="I1912" s="139" t="str">
        <x:v>PKR</x:v>
      </x:c>
      <x:c r="J1912" s="140" t="n">
        <x:v>197</x:v>
      </x:c>
      <x:c r="K1912" s="140" t="n">
        <x:v>179</x:v>
      </x:c>
      <x:c r="L1912" s="140" t="n">
        <x:v>197</x:v>
      </x:c>
      <x:c r="M1912" s="140" t="n">
        <x:v>179</x:v>
      </x:c>
      <x:c r="N1912" s="141" t="n">
        <x:f>L1912-M1912</x:f>
        <x:v>18</x:v>
      </x:c>
      <x:c r="O1912" s="142" t="n">
        <x:f>IF(L1912&gt;0,N1912/L1912,"")</x:f>
        <x:v>0.09137055837563451</x:v>
      </x:c>
      <x:c r="P1912" s="142" t="n">
        <x:f>IF(M1912&gt;0,N1912/M1912,"")</x:f>
        <x:v>0.1005586592178771</x:v>
      </x:c>
      <x:c r="Q1912" s="141" t="n">
        <x:f>ROUND(L1912*(1+'Assumptions'!$B$7)/'Assumptions'!$B$9,0)*'Assumptions'!$B$9</x:f>
        <x:v>215</x:v>
      </x:c>
      <x:c r="R1912" s="141" t="n">
        <x:f>Q1912-M1912</x:f>
        <x:v>36</x:v>
      </x:c>
      <x:c r="S1912" s="143" t="n">
        <x:f>'Assumptions'!$B$8</x:f>
        <x:v>12</x:v>
      </x:c>
      <x:c r="T1912" s="141" t="n">
        <x:f>N1912*S1912</x:f>
        <x:v>216</x:v>
      </x:c>
      <x:c r="U1912" s="139" t="str">
        <x:v>Source Valid</x:v>
      </x:c>
      <x:c r="V1912" s="139" t="str">
        <x:v>High</x:v>
      </x:c>
      <x:c r="W1912" s="147" t="str">
        <x:v>Source wholesale and buying prices retained</x:v>
      </x:c>
      <x:c r="X1912" s="139" t="str">
        <x:v>Ready</x:v>
      </x:c>
      <x:c r="Y1912" s="144" t="b">
        <x:v>1</x:v>
      </x:c>
      <x:c r="Z1912" s="139" t="str">
        <x:v>WS RATES.pdf</x:v>
      </x:c>
      <x:c r="AA1912" s="139" t="n">
        <x:v>54</x:v>
      </x:c>
      <x:c r="AB1912" s="139" t="n">
        <x:v>4</x:v>
      </x:c>
      <x:c r="AC1912" s="139" t="str">
        <x:v>DUX 12 FULL COLOUR PENCI</x:v>
      </x:c>
      <x:c r="AD1912" s="145" t="n">
        <x:v>197</x:v>
      </x:c>
      <x:c r="AE1912" s="147" t="str">
        <x:v>Merged across PDFs — Truncated-name completion</x:v>
      </x:c>
      <x:c r="AF1912" s="147" t="str">
        <x:v>Completed/updated from WS RATES.pdf</x:v>
      </x:c>
      <x:c r="AG1912" s="147" t="str">
        <x:v>Exact WS RATES.pdf category</x:v>
      </x:c>
      <x:c r="AH1912" s="139" t="str">
        <x:v>WS-RATES:54:4</x:v>
      </x:c>
      <x:c r="AI1912" s="146"/>
      <x:c r="AJ1912" s="146"/>
      <x:c r="AK1912" s="146"/>
      <x:c r="AL1912" s="146"/>
      <x:c r="AM1912" s="146"/>
      <x:c r="AN1912" s="147" t="str"/>
    </x:row>
    <x:row r="1913">
      <x:c r="A1913" s="139" t="str">
        <x:v>RS-001912</x:v>
      </x:c>
      <x:c r="B1913" s="147" t="str">
        <x:v>DUX TI KONE PENCIL</x:v>
      </x:c>
      <x:c r="C1913" s="139" t="str">
        <x:v>PENCILS</x:v>
      </x:c>
      <x:c r="D1913" s="139" t="str">
        <x:v>Both</x:v>
      </x:c>
      <x:c r="E1913" s="147" t="str">
        <x:v>From initial classified workbook</x:v>
      </x:c>
      <x:c r="F1913" s="139" t="str">
        <x:v>Piece</x:v>
      </x:c>
      <x:c r="G1913" s="139"/>
      <x:c r="H1913" s="139" t="str">
        <x:v>Not stated</x:v>
      </x:c>
      <x:c r="I1913" s="139" t="str">
        <x:v>PKR</x:v>
      </x:c>
      <x:c r="J1913" s="140" t="n">
        <x:v>178</x:v>
      </x:c>
      <x:c r="K1913" s="140" t="n">
        <x:v>170</x:v>
      </x:c>
      <x:c r="L1913" s="140" t="n">
        <x:v>178</x:v>
      </x:c>
      <x:c r="M1913" s="140" t="n">
        <x:v>170</x:v>
      </x:c>
      <x:c r="N1913" s="141" t="n">
        <x:f>L1913-M1913</x:f>
        <x:v>8</x:v>
      </x:c>
      <x:c r="O1913" s="142" t="n">
        <x:f>IF(L1913&gt;0,N1913/L1913,"")</x:f>
        <x:v>0.0449438202247191</x:v>
      </x:c>
      <x:c r="P1913" s="142" t="n">
        <x:f>IF(M1913&gt;0,N1913/M1913,"")</x:f>
        <x:v>0.047058823529411764</x:v>
      </x:c>
      <x:c r="Q1913" s="141" t="n">
        <x:f>ROUND(L1913*(1+'Assumptions'!$B$7)/'Assumptions'!$B$9,0)*'Assumptions'!$B$9</x:f>
        <x:v>195</x:v>
      </x:c>
      <x:c r="R1913" s="141" t="n">
        <x:f>Q1913-M1913</x:f>
        <x:v>25</x:v>
      </x:c>
      <x:c r="S1913" s="143" t="n">
        <x:f>'Assumptions'!$B$8</x:f>
        <x:v>12</x:v>
      </x:c>
      <x:c r="T1913" s="141" t="n">
        <x:f>N1913*S1913</x:f>
        <x:v>96</x:v>
      </x:c>
      <x:c r="U1913" s="139" t="str">
        <x:v>Source Valid</x:v>
      </x:c>
      <x:c r="V1913" s="139" t="str">
        <x:v>High</x:v>
      </x:c>
      <x:c r="W1913" s="147" t="str">
        <x:v>Source wholesale and buying prices retained</x:v>
      </x:c>
      <x:c r="X1913" s="139" t="str">
        <x:v>Ready</x:v>
      </x:c>
      <x:c r="Y1913" s="144" t="b">
        <x:v>1</x:v>
      </x:c>
      <x:c r="Z1913" s="139" t="str">
        <x:v>WS RATES.pdf</x:v>
      </x:c>
      <x:c r="AA1913" s="139" t="n">
        <x:v>54</x:v>
      </x:c>
      <x:c r="AB1913" s="139" t="n">
        <x:v>5</x:v>
      </x:c>
      <x:c r="AC1913" s="139" t="str">
        <x:v>DUX TI KONE PENCIL</x:v>
      </x:c>
      <x:c r="AD1913" s="145" t="n">
        <x:v>178</x:v>
      </x:c>
      <x:c r="AE1913" s="147" t="str">
        <x:v>Merged across PDFs — Exact/source-linked match</x:v>
      </x:c>
      <x:c r="AF1913" s="147" t="str">
        <x:v>Exact WS RATES.pdf name</x:v>
      </x:c>
      <x:c r="AG1913" s="147" t="str">
        <x:v>Exact WS RATES.pdf category</x:v>
      </x:c>
      <x:c r="AH1913" s="139" t="str">
        <x:v>WS-RATES:54:5</x:v>
      </x:c>
      <x:c r="AI1913" s="146"/>
      <x:c r="AJ1913" s="146"/>
      <x:c r="AK1913" s="146"/>
      <x:c r="AL1913" s="146"/>
      <x:c r="AM1913" s="146"/>
      <x:c r="AN1913" s="147" t="str"/>
    </x:row>
    <x:row r="1914">
      <x:c r="A1914" s="139" t="str">
        <x:v>RS-001913</x:v>
      </x:c>
      <x:c r="B1914" s="147" t="str">
        <x:v>DUX 10 NUMBER PIN</x:v>
      </x:c>
      <x:c r="C1914" s="139" t="str">
        <x:v>STAPLER PIN</x:v>
      </x:c>
      <x:c r="D1914" s="139" t="str">
        <x:v>Both</x:v>
      </x:c>
      <x:c r="E1914" s="147" t="str">
        <x:v>From initial classified workbook</x:v>
      </x:c>
      <x:c r="F1914" s="139" t="str">
        <x:v>Piece</x:v>
      </x:c>
      <x:c r="G1914" s="139"/>
      <x:c r="H1914" s="139" t="str">
        <x:v>Not stated</x:v>
      </x:c>
      <x:c r="I1914" s="139" t="str">
        <x:v>PKR</x:v>
      </x:c>
      <x:c r="J1914" s="140" t="n">
        <x:v>28</x:v>
      </x:c>
      <x:c r="K1914" s="140" t="n">
        <x:v>26</x:v>
      </x:c>
      <x:c r="L1914" s="140" t="n">
        <x:v>28</x:v>
      </x:c>
      <x:c r="M1914" s="140" t="n">
        <x:v>26</x:v>
      </x:c>
      <x:c r="N1914" s="141" t="n">
        <x:f>L1914-M1914</x:f>
        <x:v>2</x:v>
      </x:c>
      <x:c r="O1914" s="142" t="n">
        <x:f>IF(L1914&gt;0,N1914/L1914,"")</x:f>
        <x:v>0.07142857142857142</x:v>
      </x:c>
      <x:c r="P1914" s="142" t="n">
        <x:f>IF(M1914&gt;0,N1914/M1914,"")</x:f>
        <x:v>0.07692307692307693</x:v>
      </x:c>
      <x:c r="Q1914" s="141" t="n">
        <x:f>ROUND(L1914*(1+'Assumptions'!$B$7)/'Assumptions'!$B$9,0)*'Assumptions'!$B$9</x:f>
        <x:v>30</x:v>
      </x:c>
      <x:c r="R1914" s="141" t="n">
        <x:f>Q1914-M1914</x:f>
        <x:v>4</x:v>
      </x:c>
      <x:c r="S1914" s="143" t="n">
        <x:f>'Assumptions'!$B$8</x:f>
        <x:v>12</x:v>
      </x:c>
      <x:c r="T1914" s="141" t="n">
        <x:f>N1914*S1914</x:f>
        <x:v>24</x:v>
      </x:c>
      <x:c r="U1914" s="139" t="str">
        <x:v>Source Valid</x:v>
      </x:c>
      <x:c r="V1914" s="139" t="str">
        <x:v>High</x:v>
      </x:c>
      <x:c r="W1914" s="147" t="str">
        <x:v>Source wholesale and buying prices retained</x:v>
      </x:c>
      <x:c r="X1914" s="139" t="str">
        <x:v>Ready</x:v>
      </x:c>
      <x:c r="Y1914" s="144" t="b">
        <x:v>1</x:v>
      </x:c>
      <x:c r="Z1914" s="139" t="str">
        <x:v>WS RATES.pdf</x:v>
      </x:c>
      <x:c r="AA1914" s="139" t="n">
        <x:v>54</x:v>
      </x:c>
      <x:c r="AB1914" s="139" t="n">
        <x:v>6</x:v>
      </x:c>
      <x:c r="AC1914" s="139" t="str">
        <x:v>DUX 10 NUMBER PIN</x:v>
      </x:c>
      <x:c r="AD1914" s="145" t="n">
        <x:v>28</x:v>
      </x:c>
      <x:c r="AE1914" s="147" t="str">
        <x:v>Merged across PDFs — Exact/source-linked match</x:v>
      </x:c>
      <x:c r="AF1914" s="147" t="str">
        <x:v>Exact WS RATES.pdf name</x:v>
      </x:c>
      <x:c r="AG1914" s="147" t="str">
        <x:v>Exact WS RATES.pdf category</x:v>
      </x:c>
      <x:c r="AH1914" s="139" t="str">
        <x:v>WS-RATES:54:6</x:v>
      </x:c>
      <x:c r="AI1914" s="146"/>
      <x:c r="AJ1914" s="146"/>
      <x:c r="AK1914" s="146"/>
      <x:c r="AL1914" s="146"/>
      <x:c r="AM1914" s="146"/>
      <x:c r="AN1914" s="147" t="str"/>
    </x:row>
    <x:row r="1915">
      <x:c r="A1915" s="139" t="str">
        <x:v>RS-001914</x:v>
      </x:c>
      <x:c r="B1915" s="147" t="str">
        <x:v>DUX 24/6 PIN</x:v>
      </x:c>
      <x:c r="C1915" s="139" t="str">
        <x:v>STAPLER PIN</x:v>
      </x:c>
      <x:c r="D1915" s="139" t="str">
        <x:v>Both</x:v>
      </x:c>
      <x:c r="E1915" s="147" t="str">
        <x:v>From initial classified workbook</x:v>
      </x:c>
      <x:c r="F1915" s="139" t="str">
        <x:v>Piece</x:v>
      </x:c>
      <x:c r="G1915" s="139"/>
      <x:c r="H1915" s="139" t="str">
        <x:v>Not stated</x:v>
      </x:c>
      <x:c r="I1915" s="139" t="str">
        <x:v>PKR</x:v>
      </x:c>
      <x:c r="J1915" s="140" t="n">
        <x:v>48</x:v>
      </x:c>
      <x:c r="K1915" s="140" t="n">
        <x:v>44</x:v>
      </x:c>
      <x:c r="L1915" s="140" t="n">
        <x:v>48</x:v>
      </x:c>
      <x:c r="M1915" s="140" t="n">
        <x:v>44</x:v>
      </x:c>
      <x:c r="N1915" s="141" t="n">
        <x:f>L1915-M1915</x:f>
        <x:v>4</x:v>
      </x:c>
      <x:c r="O1915" s="142" t="n">
        <x:f>IF(L1915&gt;0,N1915/L1915,"")</x:f>
        <x:v>0.08333333333333333</x:v>
      </x:c>
      <x:c r="P1915" s="142" t="n">
        <x:f>IF(M1915&gt;0,N1915/M1915,"")</x:f>
        <x:v>0.09090909090909091</x:v>
      </x:c>
      <x:c r="Q1915" s="141" t="n">
        <x:f>ROUND(L1915*(1+'Assumptions'!$B$7)/'Assumptions'!$B$9,0)*'Assumptions'!$B$9</x:f>
        <x:v>55</x:v>
      </x:c>
      <x:c r="R1915" s="141" t="n">
        <x:f>Q1915-M1915</x:f>
        <x:v>11</x:v>
      </x:c>
      <x:c r="S1915" s="143" t="n">
        <x:f>'Assumptions'!$B$8</x:f>
        <x:v>12</x:v>
      </x:c>
      <x:c r="T1915" s="141" t="n">
        <x:f>N1915*S1915</x:f>
        <x:v>48</x:v>
      </x:c>
      <x:c r="U1915" s="139" t="str">
        <x:v>Source Valid</x:v>
      </x:c>
      <x:c r="V1915" s="139" t="str">
        <x:v>High</x:v>
      </x:c>
      <x:c r="W1915" s="147" t="str">
        <x:v>Source wholesale and buying prices retained</x:v>
      </x:c>
      <x:c r="X1915" s="139" t="str">
        <x:v>Ready</x:v>
      </x:c>
      <x:c r="Y1915" s="144" t="b">
        <x:v>1</x:v>
      </x:c>
      <x:c r="Z1915" s="139" t="str">
        <x:v>WS RATES.pdf</x:v>
      </x:c>
      <x:c r="AA1915" s="139" t="n">
        <x:v>54</x:v>
      </x:c>
      <x:c r="AB1915" s="139" t="n">
        <x:v>7</x:v>
      </x:c>
      <x:c r="AC1915" s="139" t="str">
        <x:v>DUX 24/6 PIN</x:v>
      </x:c>
      <x:c r="AD1915" s="145" t="n">
        <x:v>48</x:v>
      </x:c>
      <x:c r="AE1915" s="147" t="str">
        <x:v>Merged across PDFs — Exact/source-linked match</x:v>
      </x:c>
      <x:c r="AF1915" s="147" t="str">
        <x:v>Exact WS RATES.pdf name</x:v>
      </x:c>
      <x:c r="AG1915" s="147" t="str">
        <x:v>Exact WS RATES.pdf category</x:v>
      </x:c>
      <x:c r="AH1915" s="139" t="str">
        <x:v>WS-RATES:54:7</x:v>
      </x:c>
      <x:c r="AI1915" s="146"/>
      <x:c r="AJ1915" s="146"/>
      <x:c r="AK1915" s="146"/>
      <x:c r="AL1915" s="146"/>
      <x:c r="AM1915" s="146"/>
      <x:c r="AN1915" s="147" t="str"/>
    </x:row>
    <x:row r="1916">
      <x:c r="A1916" s="139" t="str">
        <x:v>RS-001915</x:v>
      </x:c>
      <x:c r="B1916" s="147" t="str">
        <x:v>DUX 10 NUMBER PIN (BOX)</x:v>
      </x:c>
      <x:c r="C1916" s="139" t="str">
        <x:v>STAPLER PIN</x:v>
      </x:c>
      <x:c r="D1916" s="139" t="str">
        <x:v>Both</x:v>
      </x:c>
      <x:c r="E1916" s="147" t="str">
        <x:v>From initial classified workbook</x:v>
      </x:c>
      <x:c r="F1916" s="139" t="str">
        <x:v>Box</x:v>
      </x:c>
      <x:c r="G1916" s="139"/>
      <x:c r="H1916" s="139" t="str">
        <x:v>Not stated</x:v>
      </x:c>
      <x:c r="I1916" s="139" t="str">
        <x:v>PKR</x:v>
      </x:c>
      <x:c r="J1916" s="140" t="n">
        <x:v>550</x:v>
      </x:c>
      <x:c r="K1916" s="140" t="n">
        <x:v>515</x:v>
      </x:c>
      <x:c r="L1916" s="140" t="n">
        <x:v>550</x:v>
      </x:c>
      <x:c r="M1916" s="140" t="n">
        <x:v>515</x:v>
      </x:c>
      <x:c r="N1916" s="141" t="n">
        <x:f>L1916-M1916</x:f>
        <x:v>35</x:v>
      </x:c>
      <x:c r="O1916" s="142" t="n">
        <x:f>IF(L1916&gt;0,N1916/L1916,"")</x:f>
        <x:v>0.06363636363636363</x:v>
      </x:c>
      <x:c r="P1916" s="142" t="n">
        <x:f>IF(M1916&gt;0,N1916/M1916,"")</x:f>
        <x:v>0.06796116504854369</x:v>
      </x:c>
      <x:c r="Q1916" s="141" t="n">
        <x:f>ROUND(L1916*(1+'Assumptions'!$B$7)/'Assumptions'!$B$9,0)*'Assumptions'!$B$9</x:f>
        <x:v>605</x:v>
      </x:c>
      <x:c r="R1916" s="141" t="n">
        <x:f>Q1916-M1916</x:f>
        <x:v>90</x:v>
      </x:c>
      <x:c r="S1916" s="143" t="n">
        <x:f>'Assumptions'!$B$8</x:f>
        <x:v>12</x:v>
      </x:c>
      <x:c r="T1916" s="141" t="n">
        <x:f>N1916*S1916</x:f>
        <x:v>420</x:v>
      </x:c>
      <x:c r="U1916" s="139" t="str">
        <x:v>Source Valid</x:v>
      </x:c>
      <x:c r="V1916" s="139" t="str">
        <x:v>High</x:v>
      </x:c>
      <x:c r="W1916" s="147" t="str">
        <x:v>Source wholesale and buying prices retained</x:v>
      </x:c>
      <x:c r="X1916" s="139" t="str">
        <x:v>Ready</x:v>
      </x:c>
      <x:c r="Y1916" s="144" t="b">
        <x:v>1</x:v>
      </x:c>
      <x:c r="Z1916" s="139" t="str">
        <x:v>WS RATES.pdf</x:v>
      </x:c>
      <x:c r="AA1916" s="139" t="n">
        <x:v>54</x:v>
      </x:c>
      <x:c r="AB1916" s="139" t="n">
        <x:v>8</x:v>
      </x:c>
      <x:c r="AC1916" s="139" t="str">
        <x:v>DUX 10 NUMBER PIN (BOX)</x:v>
      </x:c>
      <x:c r="AD1916" s="145" t="n">
        <x:v>550</x:v>
      </x:c>
      <x:c r="AE1916" s="147" t="str">
        <x:v>Merged across PDFs — Exact/source-linked match</x:v>
      </x:c>
      <x:c r="AF1916" s="147" t="str">
        <x:v>Exact WS RATES.pdf name</x:v>
      </x:c>
      <x:c r="AG1916" s="147" t="str">
        <x:v>Exact WS RATES.pdf category</x:v>
      </x:c>
      <x:c r="AH1916" s="139" t="str">
        <x:v>WS-RATES:54:8</x:v>
      </x:c>
      <x:c r="AI1916" s="146"/>
      <x:c r="AJ1916" s="146"/>
      <x:c r="AK1916" s="146"/>
      <x:c r="AL1916" s="146"/>
      <x:c r="AM1916" s="146"/>
      <x:c r="AN1916" s="147" t="str"/>
    </x:row>
    <x:row r="1917">
      <x:c r="A1917" s="139" t="str">
        <x:v>RS-001916</x:v>
      </x:c>
      <x:c r="B1917" s="147" t="str">
        <x:v>DUX 6 INCH SCALE</x:v>
      </x:c>
      <x:c r="C1917" s="139" t="str">
        <x:v>SCALES</x:v>
      </x:c>
      <x:c r="D1917" s="139" t="str">
        <x:v>Both</x:v>
      </x:c>
      <x:c r="E1917" s="147" t="str">
        <x:v>From initial classified workbook</x:v>
      </x:c>
      <x:c r="F1917" s="139" t="str">
        <x:v>Piece</x:v>
      </x:c>
      <x:c r="G1917" s="139"/>
      <x:c r="H1917" s="139" t="str">
        <x:v>Not stated</x:v>
      </x:c>
      <x:c r="I1917" s="139" t="str">
        <x:v>PKR</x:v>
      </x:c>
      <x:c r="J1917" s="140" t="n">
        <x:v>23</x:v>
      </x:c>
      <x:c r="K1917" s="140" t="n">
        <x:v>20</x:v>
      </x:c>
      <x:c r="L1917" s="140" t="n">
        <x:v>23</x:v>
      </x:c>
      <x:c r="M1917" s="140" t="n">
        <x:v>20</x:v>
      </x:c>
      <x:c r="N1917" s="141" t="n">
        <x:f>L1917-M1917</x:f>
        <x:v>3</x:v>
      </x:c>
      <x:c r="O1917" s="142" t="n">
        <x:f>IF(L1917&gt;0,N1917/L1917,"")</x:f>
        <x:v>0.13043478260869565</x:v>
      </x:c>
      <x:c r="P1917" s="142" t="n">
        <x:f>IF(M1917&gt;0,N1917/M1917,"")</x:f>
        <x:v>0.15</x:v>
      </x:c>
      <x:c r="Q1917" s="141" t="n">
        <x:f>ROUND(L1917*(1+'Assumptions'!$B$7)/'Assumptions'!$B$9,0)*'Assumptions'!$B$9</x:f>
        <x:v>25</x:v>
      </x:c>
      <x:c r="R1917" s="141" t="n">
        <x:f>Q1917-M1917</x:f>
        <x:v>5</x:v>
      </x:c>
      <x:c r="S1917" s="143" t="n">
        <x:f>'Assumptions'!$B$8</x:f>
        <x:v>12</x:v>
      </x:c>
      <x:c r="T1917" s="141" t="n">
        <x:f>N1917*S1917</x:f>
        <x:v>36</x:v>
      </x:c>
      <x:c r="U1917" s="139" t="str">
        <x:v>Source Valid</x:v>
      </x:c>
      <x:c r="V1917" s="139" t="str">
        <x:v>High</x:v>
      </x:c>
      <x:c r="W1917" s="147" t="str">
        <x:v>Source wholesale and buying prices retained</x:v>
      </x:c>
      <x:c r="X1917" s="139" t="str">
        <x:v>Ready</x:v>
      </x:c>
      <x:c r="Y1917" s="144" t="b">
        <x:v>1</x:v>
      </x:c>
      <x:c r="Z1917" s="139" t="str">
        <x:v>WS RATES.pdf</x:v>
      </x:c>
      <x:c r="AA1917" s="139" t="n">
        <x:v>54</x:v>
      </x:c>
      <x:c r="AB1917" s="139" t="n">
        <x:v>9</x:v>
      </x:c>
      <x:c r="AC1917" s="139" t="str">
        <x:v>DUX 6 INCH SCALE</x:v>
      </x:c>
      <x:c r="AD1917" s="145" t="n">
        <x:v>23</x:v>
      </x:c>
      <x:c r="AE1917" s="147" t="str">
        <x:v>Merged across PDFs — Exact/source-linked match</x:v>
      </x:c>
      <x:c r="AF1917" s="147" t="str">
        <x:v>Exact WS RATES.pdf name</x:v>
      </x:c>
      <x:c r="AG1917" s="147" t="str">
        <x:v>Exact WS RATES.pdf category</x:v>
      </x:c>
      <x:c r="AH1917" s="139" t="str">
        <x:v>WS-RATES:54:9</x:v>
      </x:c>
      <x:c r="AI1917" s="146"/>
      <x:c r="AJ1917" s="146"/>
      <x:c r="AK1917" s="146"/>
      <x:c r="AL1917" s="146"/>
      <x:c r="AM1917" s="146"/>
      <x:c r="AN1917" s="147" t="str"/>
    </x:row>
    <x:row r="1918">
      <x:c r="A1918" s="139" t="str">
        <x:v>RS-001917</x:v>
      </x:c>
      <x:c r="B1918" s="147" t="str">
        <x:v>DUX 24/6 PIN (BOX)</x:v>
      </x:c>
      <x:c r="C1918" s="139" t="str">
        <x:v>STAPLER PIN</x:v>
      </x:c>
      <x:c r="D1918" s="139" t="str">
        <x:v>Both</x:v>
      </x:c>
      <x:c r="E1918" s="147" t="str">
        <x:v>From initial classified workbook</x:v>
      </x:c>
      <x:c r="F1918" s="139" t="str">
        <x:v>Box</x:v>
      </x:c>
      <x:c r="G1918" s="139"/>
      <x:c r="H1918" s="139" t="str">
        <x:v>Not stated</x:v>
      </x:c>
      <x:c r="I1918" s="139" t="str">
        <x:v>PKR</x:v>
      </x:c>
      <x:c r="J1918" s="140" t="n">
        <x:v>460</x:v>
      </x:c>
      <x:c r="K1918" s="140" t="n">
        <x:v>440</x:v>
      </x:c>
      <x:c r="L1918" s="140" t="n">
        <x:v>460</x:v>
      </x:c>
      <x:c r="M1918" s="140" t="n">
        <x:v>440</x:v>
      </x:c>
      <x:c r="N1918" s="141" t="n">
        <x:f>L1918-M1918</x:f>
        <x:v>20</x:v>
      </x:c>
      <x:c r="O1918" s="142" t="n">
        <x:f>IF(L1918&gt;0,N1918/L1918,"")</x:f>
        <x:v>0.043478260869565216</x:v>
      </x:c>
      <x:c r="P1918" s="142" t="n">
        <x:f>IF(M1918&gt;0,N1918/M1918,"")</x:f>
        <x:v>0.045454545454545456</x:v>
      </x:c>
      <x:c r="Q1918" s="141" t="n">
        <x:f>ROUND(L1918*(1+'Assumptions'!$B$7)/'Assumptions'!$B$9,0)*'Assumptions'!$B$9</x:f>
        <x:v>505</x:v>
      </x:c>
      <x:c r="R1918" s="141" t="n">
        <x:f>Q1918-M1918</x:f>
        <x:v>65</x:v>
      </x:c>
      <x:c r="S1918" s="143" t="n">
        <x:f>'Assumptions'!$B$8</x:f>
        <x:v>12</x:v>
      </x:c>
      <x:c r="T1918" s="141" t="n">
        <x:f>N1918*S1918</x:f>
        <x:v>240</x:v>
      </x:c>
      <x:c r="U1918" s="139" t="str">
        <x:v>Source Valid</x:v>
      </x:c>
      <x:c r="V1918" s="139" t="str">
        <x:v>High</x:v>
      </x:c>
      <x:c r="W1918" s="147" t="str">
        <x:v>Source wholesale and buying prices retained</x:v>
      </x:c>
      <x:c r="X1918" s="139" t="str">
        <x:v>Ready</x:v>
      </x:c>
      <x:c r="Y1918" s="144" t="b">
        <x:v>1</x:v>
      </x:c>
      <x:c r="Z1918" s="139" t="str">
        <x:v>WS RATES.pdf</x:v>
      </x:c>
      <x:c r="AA1918" s="139" t="n">
        <x:v>54</x:v>
      </x:c>
      <x:c r="AB1918" s="139" t="n">
        <x:v>10</x:v>
      </x:c>
      <x:c r="AC1918" s="139" t="str">
        <x:v>DUX 24/6 PIN (BOX)</x:v>
      </x:c>
      <x:c r="AD1918" s="145" t="n">
        <x:v>460</x:v>
      </x:c>
      <x:c r="AE1918" s="147" t="str">
        <x:v>Merged across PDFs — Exact/source-linked match</x:v>
      </x:c>
      <x:c r="AF1918" s="147" t="str">
        <x:v>Exact WS RATES.pdf name</x:v>
      </x:c>
      <x:c r="AG1918" s="147" t="str">
        <x:v>Exact WS RATES.pdf category</x:v>
      </x:c>
      <x:c r="AH1918" s="139" t="str">
        <x:v>WS-RATES:54:10</x:v>
      </x:c>
      <x:c r="AI1918" s="146"/>
      <x:c r="AJ1918" s="146"/>
      <x:c r="AK1918" s="146"/>
      <x:c r="AL1918" s="146"/>
      <x:c r="AM1918" s="146"/>
      <x:c r="AN1918" s="147" t="str"/>
    </x:row>
    <x:row r="1919">
      <x:c r="A1919" s="139" t="str">
        <x:v>RS-001918</x:v>
      </x:c>
      <x:c r="B1919" s="147" t="str">
        <x:v>DUX D90 STAPLER</x:v>
      </x:c>
      <x:c r="C1919" s="139" t="str">
        <x:v>STAPLERS</x:v>
      </x:c>
      <x:c r="D1919" s="139" t="str">
        <x:v>Both</x:v>
      </x:c>
      <x:c r="E1919" s="147" t="str">
        <x:v>From initial classified workbook</x:v>
      </x:c>
      <x:c r="F1919" s="139" t="str">
        <x:v>Piece</x:v>
      </x:c>
      <x:c r="G1919" s="139"/>
      <x:c r="H1919" s="139" t="str">
        <x:v>Not stated</x:v>
      </x:c>
      <x:c r="I1919" s="139" t="str">
        <x:v>PKR</x:v>
      </x:c>
      <x:c r="J1919" s="140" t="n">
        <x:v>350</x:v>
      </x:c>
      <x:c r="K1919" s="140" t="n">
        <x:v>325</x:v>
      </x:c>
      <x:c r="L1919" s="140" t="n">
        <x:v>350</x:v>
      </x:c>
      <x:c r="M1919" s="140" t="n">
        <x:v>325</x:v>
      </x:c>
      <x:c r="N1919" s="141" t="n">
        <x:f>L1919-M1919</x:f>
        <x:v>25</x:v>
      </x:c>
      <x:c r="O1919" s="142" t="n">
        <x:f>IF(L1919&gt;0,N1919/L1919,"")</x:f>
        <x:v>0.07142857142857142</x:v>
      </x:c>
      <x:c r="P1919" s="142" t="n">
        <x:f>IF(M1919&gt;0,N1919/M1919,"")</x:f>
        <x:v>0.07692307692307693</x:v>
      </x:c>
      <x:c r="Q1919" s="141" t="n">
        <x:f>ROUND(L1919*(1+'Assumptions'!$B$7)/'Assumptions'!$B$9,0)*'Assumptions'!$B$9</x:f>
        <x:v>385</x:v>
      </x:c>
      <x:c r="R1919" s="141" t="n">
        <x:f>Q1919-M1919</x:f>
        <x:v>60</x:v>
      </x:c>
      <x:c r="S1919" s="143" t="n">
        <x:f>'Assumptions'!$B$8</x:f>
        <x:v>12</x:v>
      </x:c>
      <x:c r="T1919" s="141" t="n">
        <x:f>N1919*S1919</x:f>
        <x:v>300</x:v>
      </x:c>
      <x:c r="U1919" s="139" t="str">
        <x:v>Source Valid</x:v>
      </x:c>
      <x:c r="V1919" s="139" t="str">
        <x:v>High</x:v>
      </x:c>
      <x:c r="W1919" s="147" t="str">
        <x:v>Source wholesale and buying prices retained</x:v>
      </x:c>
      <x:c r="X1919" s="139" t="str">
        <x:v>Ready</x:v>
      </x:c>
      <x:c r="Y1919" s="144" t="b">
        <x:v>1</x:v>
      </x:c>
      <x:c r="Z1919" s="139" t="str">
        <x:v>WS RATES.pdf</x:v>
      </x:c>
      <x:c r="AA1919" s="139" t="n">
        <x:v>54</x:v>
      </x:c>
      <x:c r="AB1919" s="139" t="n">
        <x:v>11</x:v>
      </x:c>
      <x:c r="AC1919" s="139" t="str">
        <x:v>DUX D90 STAPLER</x:v>
      </x:c>
      <x:c r="AD1919" s="145" t="n">
        <x:v>350</x:v>
      </x:c>
      <x:c r="AE1919" s="147" t="str">
        <x:v>Merged across PDFs — Exact/source-linked match</x:v>
      </x:c>
      <x:c r="AF1919" s="147" t="str">
        <x:v>Exact WS RATES.pdf name</x:v>
      </x:c>
      <x:c r="AG1919" s="147" t="str">
        <x:v>Exact WS RATES.pdf category</x:v>
      </x:c>
      <x:c r="AH1919" s="139" t="str">
        <x:v>WS-RATES:54:11</x:v>
      </x:c>
      <x:c r="AI1919" s="146"/>
      <x:c r="AJ1919" s="146"/>
      <x:c r="AK1919" s="146"/>
      <x:c r="AL1919" s="146"/>
      <x:c r="AM1919" s="146"/>
      <x:c r="AN1919" s="147" t="str"/>
    </x:row>
    <x:row r="1920">
      <x:c r="A1920" s="139" t="str">
        <x:v>RS-001919</x:v>
      </x:c>
      <x:c r="B1920" s="147" t="str">
        <x:v>DUX D12 STAPLER</x:v>
      </x:c>
      <x:c r="C1920" s="139" t="str">
        <x:v>STAPLERS</x:v>
      </x:c>
      <x:c r="D1920" s="139" t="str">
        <x:v>Both</x:v>
      </x:c>
      <x:c r="E1920" s="147" t="str">
        <x:v>From initial classified workbook</x:v>
      </x:c>
      <x:c r="F1920" s="139" t="str">
        <x:v>Piece</x:v>
      </x:c>
      <x:c r="G1920" s="139"/>
      <x:c r="H1920" s="139" t="str">
        <x:v>Not stated</x:v>
      </x:c>
      <x:c r="I1920" s="139" t="str">
        <x:v>PKR</x:v>
      </x:c>
      <x:c r="J1920" s="140" t="n">
        <x:v>390</x:v>
      </x:c>
      <x:c r="K1920" s="140" t="n">
        <x:v>355</x:v>
      </x:c>
      <x:c r="L1920" s="140" t="n">
        <x:v>390</x:v>
      </x:c>
      <x:c r="M1920" s="140" t="n">
        <x:v>355</x:v>
      </x:c>
      <x:c r="N1920" s="141" t="n">
        <x:f>L1920-M1920</x:f>
        <x:v>35</x:v>
      </x:c>
      <x:c r="O1920" s="142" t="n">
        <x:f>IF(L1920&gt;0,N1920/L1920,"")</x:f>
        <x:v>0.08974358974358974</x:v>
      </x:c>
      <x:c r="P1920" s="142" t="n">
        <x:f>IF(M1920&gt;0,N1920/M1920,"")</x:f>
        <x:v>0.09859154929577464</x:v>
      </x:c>
      <x:c r="Q1920" s="141" t="n">
        <x:f>ROUND(L1920*(1+'Assumptions'!$B$7)/'Assumptions'!$B$9,0)*'Assumptions'!$B$9</x:f>
        <x:v>430</x:v>
      </x:c>
      <x:c r="R1920" s="141" t="n">
        <x:f>Q1920-M1920</x:f>
        <x:v>75</x:v>
      </x:c>
      <x:c r="S1920" s="143" t="n">
        <x:f>'Assumptions'!$B$8</x:f>
        <x:v>12</x:v>
      </x:c>
      <x:c r="T1920" s="141" t="n">
        <x:f>N1920*S1920</x:f>
        <x:v>420</x:v>
      </x:c>
      <x:c r="U1920" s="139" t="str">
        <x:v>Source Valid</x:v>
      </x:c>
      <x:c r="V1920" s="139" t="str">
        <x:v>High</x:v>
      </x:c>
      <x:c r="W1920" s="147" t="str">
        <x:v>Source wholesale and buying prices retained</x:v>
      </x:c>
      <x:c r="X1920" s="139" t="str">
        <x:v>Ready</x:v>
      </x:c>
      <x:c r="Y1920" s="144" t="b">
        <x:v>1</x:v>
      </x:c>
      <x:c r="Z1920" s="139" t="str">
        <x:v>WS RATES.pdf</x:v>
      </x:c>
      <x:c r="AA1920" s="139" t="n">
        <x:v>54</x:v>
      </x:c>
      <x:c r="AB1920" s="139" t="n">
        <x:v>12</x:v>
      </x:c>
      <x:c r="AC1920" s="139" t="str">
        <x:v>DUX D12 STAPLER</x:v>
      </x:c>
      <x:c r="AD1920" s="145" t="n">
        <x:v>390</x:v>
      </x:c>
      <x:c r="AE1920" s="147" t="str">
        <x:v>Merged across PDFs — Exact/source-linked match</x:v>
      </x:c>
      <x:c r="AF1920" s="147" t="str">
        <x:v>Exact WS RATES.pdf name</x:v>
      </x:c>
      <x:c r="AG1920" s="147" t="str">
        <x:v>Exact WS RATES.pdf category</x:v>
      </x:c>
      <x:c r="AH1920" s="139" t="str">
        <x:v>WS-RATES:54:12</x:v>
      </x:c>
      <x:c r="AI1920" s="146"/>
      <x:c r="AJ1920" s="146"/>
      <x:c r="AK1920" s="146"/>
      <x:c r="AL1920" s="146"/>
      <x:c r="AM1920" s="146"/>
      <x:c r="AN1920" s="147" t="str"/>
    </x:row>
    <x:row r="1921">
      <x:c r="A1921" s="139" t="str">
        <x:v>RS-001920</x:v>
      </x:c>
      <x:c r="B1921" s="147" t="str">
        <x:v>DUX SILVER PENCIL 7000</x:v>
      </x:c>
      <x:c r="C1921" s="139" t="str">
        <x:v>PENCILS</x:v>
      </x:c>
      <x:c r="D1921" s="139" t="str">
        <x:v>Both</x:v>
      </x:c>
      <x:c r="E1921" s="147" t="str">
        <x:v>From initial classified workbook</x:v>
      </x:c>
      <x:c r="F1921" s="139" t="str">
        <x:v>Piece</x:v>
      </x:c>
      <x:c r="G1921" s="139"/>
      <x:c r="H1921" s="139" t="str">
        <x:v>Not stated</x:v>
      </x:c>
      <x:c r="I1921" s="139" t="str">
        <x:v>PKR</x:v>
      </x:c>
      <x:c r="J1921" s="140" t="n">
        <x:v>196</x:v>
      </x:c>
      <x:c r="K1921" s="140" t="n">
        <x:v>186</x:v>
      </x:c>
      <x:c r="L1921" s="140" t="n">
        <x:v>196</x:v>
      </x:c>
      <x:c r="M1921" s="140" t="n">
        <x:v>186</x:v>
      </x:c>
      <x:c r="N1921" s="141" t="n">
        <x:f>L1921-M1921</x:f>
        <x:v>10</x:v>
      </x:c>
      <x:c r="O1921" s="142" t="n">
        <x:f>IF(L1921&gt;0,N1921/L1921,"")</x:f>
        <x:v>0.05102040816326531</x:v>
      </x:c>
      <x:c r="P1921" s="142" t="n">
        <x:f>IF(M1921&gt;0,N1921/M1921,"")</x:f>
        <x:v>0.053763440860215055</x:v>
      </x:c>
      <x:c r="Q1921" s="141" t="n">
        <x:f>ROUND(L1921*(1+'Assumptions'!$B$7)/'Assumptions'!$B$9,0)*'Assumptions'!$B$9</x:f>
        <x:v>215</x:v>
      </x:c>
      <x:c r="R1921" s="141" t="n">
        <x:f>Q1921-M1921</x:f>
        <x:v>29</x:v>
      </x:c>
      <x:c r="S1921" s="143" t="n">
        <x:f>'Assumptions'!$B$8</x:f>
        <x:v>12</x:v>
      </x:c>
      <x:c r="T1921" s="141" t="n">
        <x:f>N1921*S1921</x:f>
        <x:v>120</x:v>
      </x:c>
      <x:c r="U1921" s="139" t="str">
        <x:v>Source Valid</x:v>
      </x:c>
      <x:c r="V1921" s="139" t="str">
        <x:v>High</x:v>
      </x:c>
      <x:c r="W1921" s="147" t="str">
        <x:v>Source wholesale and buying prices retained</x:v>
      </x:c>
      <x:c r="X1921" s="139" t="str">
        <x:v>Ready</x:v>
      </x:c>
      <x:c r="Y1921" s="144" t="b">
        <x:v>1</x:v>
      </x:c>
      <x:c r="Z1921" s="139" t="str">
        <x:v>WS RATES.pdf</x:v>
      </x:c>
      <x:c r="AA1921" s="139" t="n">
        <x:v>54</x:v>
      </x:c>
      <x:c r="AB1921" s="139" t="n">
        <x:v>13</x:v>
      </x:c>
      <x:c r="AC1921" s="139" t="str">
        <x:v>DUX SILVER PENCIL 7000</x:v>
      </x:c>
      <x:c r="AD1921" s="145" t="n">
        <x:v>196</x:v>
      </x:c>
      <x:c r="AE1921" s="147" t="str">
        <x:v>Merged across PDFs — Exact/source-linked match</x:v>
      </x:c>
      <x:c r="AF1921" s="147" t="str">
        <x:v>Exact WS RATES.pdf name</x:v>
      </x:c>
      <x:c r="AG1921" s="147" t="str">
        <x:v>Exact WS RATES.pdf category</x:v>
      </x:c>
      <x:c r="AH1921" s="139" t="str">
        <x:v>WS-RATES:54:13</x:v>
      </x:c>
      <x:c r="AI1921" s="146"/>
      <x:c r="AJ1921" s="146"/>
      <x:c r="AK1921" s="146"/>
      <x:c r="AL1921" s="146"/>
      <x:c r="AM1921" s="146"/>
      <x:c r="AN1921" s="147" t="str"/>
    </x:row>
    <x:row r="1922">
      <x:c r="A1922" s="139" t="str">
        <x:v>RS-001921</x:v>
      </x:c>
      <x:c r="B1922" s="147" t="str">
        <x:v>G/F PICASSO GRIP</x:v>
      </x:c>
      <x:c r="C1922" s="139" t="str">
        <x:v>BALL POINT</x:v>
      </x:c>
      <x:c r="D1922" s="139" t="str">
        <x:v>Both</x:v>
      </x:c>
      <x:c r="E1922" s="147" t="str">
        <x:v>From initial classified workbook</x:v>
      </x:c>
      <x:c r="F1922" s="139" t="str">
        <x:v>Piece</x:v>
      </x:c>
      <x:c r="G1922" s="139"/>
      <x:c r="H1922" s="139" t="str">
        <x:v>Not stated</x:v>
      </x:c>
      <x:c r="I1922" s="139" t="str">
        <x:v>PKR</x:v>
      </x:c>
      <x:c r="J1922" s="140" t="n">
        <x:v>140</x:v>
      </x:c>
      <x:c r="K1922" s="140" t="n">
        <x:v>135.5</x:v>
      </x:c>
      <x:c r="L1922" s="140" t="n">
        <x:v>140</x:v>
      </x:c>
      <x:c r="M1922" s="140" t="n">
        <x:v>135.5</x:v>
      </x:c>
      <x:c r="N1922" s="141" t="n">
        <x:f>L1922-M1922</x:f>
        <x:v>4.5</x:v>
      </x:c>
      <x:c r="O1922" s="142" t="n">
        <x:f>IF(L1922&gt;0,N1922/L1922,"")</x:f>
        <x:v>0.03214285714285714</x:v>
      </x:c>
      <x:c r="P1922" s="142" t="n">
        <x:f>IF(M1922&gt;0,N1922/M1922,"")</x:f>
        <x:v>0.033210332103321034</x:v>
      </x:c>
      <x:c r="Q1922" s="141" t="n">
        <x:f>ROUND(L1922*(1+'Assumptions'!$B$7)/'Assumptions'!$B$9,0)*'Assumptions'!$B$9</x:f>
        <x:v>155</x:v>
      </x:c>
      <x:c r="R1922" s="141" t="n">
        <x:f>Q1922-M1922</x:f>
        <x:v>19.5</x:v>
      </x:c>
      <x:c r="S1922" s="143" t="n">
        <x:f>'Assumptions'!$B$8</x:f>
        <x:v>12</x:v>
      </x:c>
      <x:c r="T1922" s="141" t="n">
        <x:f>N1922*S1922</x:f>
        <x:v>54</x:v>
      </x:c>
      <x:c r="U1922" s="139" t="str">
        <x:v>Source Valid</x:v>
      </x:c>
      <x:c r="V1922" s="139" t="str">
        <x:v>High</x:v>
      </x:c>
      <x:c r="W1922" s="147" t="str">
        <x:v>Source wholesale and buying prices retained</x:v>
      </x:c>
      <x:c r="X1922" s="139" t="str">
        <x:v>Ready</x:v>
      </x:c>
      <x:c r="Y1922" s="144" t="b">
        <x:v>1</x:v>
      </x:c>
      <x:c r="Z1922" s="139" t="str">
        <x:v>WS RATES.pdf</x:v>
      </x:c>
      <x:c r="AA1922" s="139" t="n">
        <x:v>54</x:v>
      </x:c>
      <x:c r="AB1922" s="139" t="n">
        <x:v>14</x:v>
      </x:c>
      <x:c r="AC1922" s="139" t="str">
        <x:v>G/F PICASSO GRIP</x:v>
      </x:c>
      <x:c r="AD1922" s="145" t="n">
        <x:v>140</x:v>
      </x:c>
      <x:c r="AE1922" s="147" t="str">
        <x:v>Merged across PDFs — Exact/source-linked match</x:v>
      </x:c>
      <x:c r="AF1922" s="147" t="str">
        <x:v>Exact WS RATES.pdf name</x:v>
      </x:c>
      <x:c r="AG1922" s="147" t="str">
        <x:v>Exact WS RATES.pdf category</x:v>
      </x:c>
      <x:c r="AH1922" s="139" t="str">
        <x:v>WS-RATES:54:14</x:v>
      </x:c>
      <x:c r="AI1922" s="146"/>
      <x:c r="AJ1922" s="146"/>
      <x:c r="AK1922" s="146"/>
      <x:c r="AL1922" s="146"/>
      <x:c r="AM1922" s="146"/>
      <x:c r="AN1922" s="147" t="str"/>
    </x:row>
    <x:row r="1923">
      <x:c r="A1923" s="139" t="str">
        <x:v>RS-001922</x:v>
      </x:c>
      <x:c r="B1923" s="147" t="str">
        <x:v>DUX TRIWITER 777 PENCIL(GLAS</x:v>
      </x:c>
      <x:c r="C1923" s="139" t="str">
        <x:v>PENCIL JAR</x:v>
      </x:c>
      <x:c r="D1923" s="139" t="str">
        <x:v>Both</x:v>
      </x:c>
      <x:c r="E1923" s="147" t="str">
        <x:v>From initial classified workbook</x:v>
      </x:c>
      <x:c r="F1923" s="139" t="str">
        <x:v>Piece</x:v>
      </x:c>
      <x:c r="G1923" s="139"/>
      <x:c r="H1923" s="139" t="str">
        <x:v>Not stated</x:v>
      </x:c>
      <x:c r="I1923" s="139" t="str">
        <x:v>PKR</x:v>
      </x:c>
      <x:c r="J1923" s="140" t="n">
        <x:v>880</x:v>
      </x:c>
      <x:c r="K1923" s="140" t="n">
        <x:v>860</x:v>
      </x:c>
      <x:c r="L1923" s="140" t="n">
        <x:v>880</x:v>
      </x:c>
      <x:c r="M1923" s="140" t="n">
        <x:v>860</x:v>
      </x:c>
      <x:c r="N1923" s="141" t="n">
        <x:f>L1923-M1923</x:f>
        <x:v>20</x:v>
      </x:c>
      <x:c r="O1923" s="142" t="n">
        <x:f>IF(L1923&gt;0,N1923/L1923,"")</x:f>
        <x:v>0.022727272727272728</x:v>
      </x:c>
      <x:c r="P1923" s="142" t="n">
        <x:f>IF(M1923&gt;0,N1923/M1923,"")</x:f>
        <x:v>0.023255813953488372</x:v>
      </x:c>
      <x:c r="Q1923" s="141" t="n">
        <x:f>ROUND(L1923*(1+'Assumptions'!$B$7)/'Assumptions'!$B$9,0)*'Assumptions'!$B$9</x:f>
        <x:v>970</x:v>
      </x:c>
      <x:c r="R1923" s="141" t="n">
        <x:f>Q1923-M1923</x:f>
        <x:v>110</x:v>
      </x:c>
      <x:c r="S1923" s="143" t="n">
        <x:f>'Assumptions'!$B$8</x:f>
        <x:v>12</x:v>
      </x:c>
      <x:c r="T1923" s="141" t="n">
        <x:f>N1923*S1923</x:f>
        <x:v>240</x:v>
      </x:c>
      <x:c r="U1923" s="139" t="str">
        <x:v>Source Valid</x:v>
      </x:c>
      <x:c r="V1923" s="139" t="str">
        <x:v>High</x:v>
      </x:c>
      <x:c r="W1923" s="147" t="str">
        <x:v>Source wholesale and buying prices retained</x:v>
      </x:c>
      <x:c r="X1923" s="139" t="str">
        <x:v>Ready</x:v>
      </x:c>
      <x:c r="Y1923" s="144" t="b">
        <x:v>1</x:v>
      </x:c>
      <x:c r="Z1923" s="139" t="str">
        <x:v>WS RATES.pdf</x:v>
      </x:c>
      <x:c r="AA1923" s="139" t="n">
        <x:v>54</x:v>
      </x:c>
      <x:c r="AB1923" s="139" t="n">
        <x:v>15</x:v>
      </x:c>
      <x:c r="AC1923" s="139" t="str">
        <x:v>DUX TRIWITER 777 PENCIL(</x:v>
      </x:c>
      <x:c r="AD1923" s="145" t="n">
        <x:v>880</x:v>
      </x:c>
      <x:c r="AE1923" s="147" t="str">
        <x:v>Merged across PDFs — Truncated-name completion</x:v>
      </x:c>
      <x:c r="AF1923" s="147" t="str">
        <x:v>Completed/updated from WS RATES.pdf</x:v>
      </x:c>
      <x:c r="AG1923" s="147" t="str">
        <x:v>Exact WS RATES.pdf category</x:v>
      </x:c>
      <x:c r="AH1923" s="139" t="str">
        <x:v>WS-RATES:54:15</x:v>
      </x:c>
      <x:c r="AI1923" s="146"/>
      <x:c r="AJ1923" s="146"/>
      <x:c r="AK1923" s="146"/>
      <x:c r="AL1923" s="146"/>
      <x:c r="AM1923" s="146"/>
      <x:c r="AN1923" s="147" t="str"/>
    </x:row>
    <x:row r="1924">
      <x:c r="A1924" s="139" t="str">
        <x:v>RS-001923</x:v>
      </x:c>
      <x:c r="B1924" s="147" t="str">
        <x:v>G/F PICASSO ORIA</x:v>
      </x:c>
      <x:c r="C1924" s="139" t="str">
        <x:v>BALL POINT</x:v>
      </x:c>
      <x:c r="D1924" s="139" t="str">
        <x:v>Both</x:v>
      </x:c>
      <x:c r="E1924" s="147" t="str">
        <x:v>From initial classified workbook</x:v>
      </x:c>
      <x:c r="F1924" s="139" t="str">
        <x:v>Piece</x:v>
      </x:c>
      <x:c r="G1924" s="139"/>
      <x:c r="H1924" s="139" t="str">
        <x:v>Not stated</x:v>
      </x:c>
      <x:c r="I1924" s="139" t="str">
        <x:v>PKR</x:v>
      </x:c>
      <x:c r="J1924" s="140" t="n">
        <x:v>200</x:v>
      </x:c>
      <x:c r="K1924" s="140" t="n">
        <x:v>175</x:v>
      </x:c>
      <x:c r="L1924" s="140" t="n">
        <x:v>200</x:v>
      </x:c>
      <x:c r="M1924" s="140" t="n">
        <x:v>175</x:v>
      </x:c>
      <x:c r="N1924" s="141" t="n">
        <x:f>L1924-M1924</x:f>
        <x:v>25</x:v>
      </x:c>
      <x:c r="O1924" s="142" t="n">
        <x:f>IF(L1924&gt;0,N1924/L1924,"")</x:f>
        <x:v>0.125</x:v>
      </x:c>
      <x:c r="P1924" s="142" t="n">
        <x:f>IF(M1924&gt;0,N1924/M1924,"")</x:f>
        <x:v>0.14285714285714285</x:v>
      </x:c>
      <x:c r="Q1924" s="141" t="n">
        <x:f>ROUND(L1924*(1+'Assumptions'!$B$7)/'Assumptions'!$B$9,0)*'Assumptions'!$B$9</x:f>
        <x:v>220</x:v>
      </x:c>
      <x:c r="R1924" s="141" t="n">
        <x:f>Q1924-M1924</x:f>
        <x:v>45</x:v>
      </x:c>
      <x:c r="S1924" s="143" t="n">
        <x:f>'Assumptions'!$B$8</x:f>
        <x:v>12</x:v>
      </x:c>
      <x:c r="T1924" s="141" t="n">
        <x:f>N1924*S1924</x:f>
        <x:v>300</x:v>
      </x:c>
      <x:c r="U1924" s="139" t="str">
        <x:v>Source Valid</x:v>
      </x:c>
      <x:c r="V1924" s="139" t="str">
        <x:v>High</x:v>
      </x:c>
      <x:c r="W1924" s="147" t="str">
        <x:v>Source wholesale and buying prices retained</x:v>
      </x:c>
      <x:c r="X1924" s="139" t="str">
        <x:v>Ready</x:v>
      </x:c>
      <x:c r="Y1924" s="144" t="b">
        <x:v>1</x:v>
      </x:c>
      <x:c r="Z1924" s="139" t="str">
        <x:v>WS RATES.pdf</x:v>
      </x:c>
      <x:c r="AA1924" s="139" t="n">
        <x:v>54</x:v>
      </x:c>
      <x:c r="AB1924" s="139" t="n">
        <x:v>16</x:v>
      </x:c>
      <x:c r="AC1924" s="139" t="str">
        <x:v>G/F PICASSO ORIA</x:v>
      </x:c>
      <x:c r="AD1924" s="145" t="n">
        <x:v>200</x:v>
      </x:c>
      <x:c r="AE1924" s="147" t="str">
        <x:v>Merged across PDFs — Exact/source-linked match</x:v>
      </x:c>
      <x:c r="AF1924" s="147" t="str">
        <x:v>Exact WS RATES.pdf name</x:v>
      </x:c>
      <x:c r="AG1924" s="147" t="str">
        <x:v>Exact WS RATES.pdf category</x:v>
      </x:c>
      <x:c r="AH1924" s="139" t="str">
        <x:v>WS-RATES:54:16</x:v>
      </x:c>
      <x:c r="AI1924" s="146"/>
      <x:c r="AJ1924" s="146"/>
      <x:c r="AK1924" s="146"/>
      <x:c r="AL1924" s="146"/>
      <x:c r="AM1924" s="146"/>
      <x:c r="AN1924" s="147" t="str"/>
    </x:row>
    <x:row r="1925">
      <x:c r="A1925" s="139" t="str">
        <x:v>RS-001924</x:v>
      </x:c>
      <x:c r="B1925" s="147" t="str">
        <x:v>G/F CRAYONS JUMBO</x:v>
      </x:c>
      <x:c r="C1925" s="139" t="str">
        <x:v>CRAYONS</x:v>
      </x:c>
      <x:c r="D1925" s="139" t="str">
        <x:v>Both</x:v>
      </x:c>
      <x:c r="E1925" s="147" t="str">
        <x:v>From initial classified workbook</x:v>
      </x:c>
      <x:c r="F1925" s="139" t="str">
        <x:v>Piece</x:v>
      </x:c>
      <x:c r="G1925" s="139"/>
      <x:c r="H1925" s="139" t="str">
        <x:v>Not stated</x:v>
      </x:c>
      <x:c r="I1925" s="139" t="str">
        <x:v>PKR</x:v>
      </x:c>
      <x:c r="J1925" s="140" t="n">
        <x:v>188</x:v>
      </x:c>
      <x:c r="K1925" s="140" t="n">
        <x:v>174</x:v>
      </x:c>
      <x:c r="L1925" s="140" t="n">
        <x:v>188</x:v>
      </x:c>
      <x:c r="M1925" s="140" t="n">
        <x:v>174</x:v>
      </x:c>
      <x:c r="N1925" s="141" t="n">
        <x:f>L1925-M1925</x:f>
        <x:v>14</x:v>
      </x:c>
      <x:c r="O1925" s="142" t="n">
        <x:f>IF(L1925&gt;0,N1925/L1925,"")</x:f>
        <x:v>0.07446808510638298</x:v>
      </x:c>
      <x:c r="P1925" s="142" t="n">
        <x:f>IF(M1925&gt;0,N1925/M1925,"")</x:f>
        <x:v>0.08045977011494253</x:v>
      </x:c>
      <x:c r="Q1925" s="141" t="n">
        <x:f>ROUND(L1925*(1+'Assumptions'!$B$7)/'Assumptions'!$B$9,0)*'Assumptions'!$B$9</x:f>
        <x:v>205</x:v>
      </x:c>
      <x:c r="R1925" s="141" t="n">
        <x:f>Q1925-M1925</x:f>
        <x:v>31</x:v>
      </x:c>
      <x:c r="S1925" s="143" t="n">
        <x:f>'Assumptions'!$B$8</x:f>
        <x:v>12</x:v>
      </x:c>
      <x:c r="T1925" s="141" t="n">
        <x:f>N1925*S1925</x:f>
        <x:v>168</x:v>
      </x:c>
      <x:c r="U1925" s="139" t="str">
        <x:v>Source Valid</x:v>
      </x:c>
      <x:c r="V1925" s="139" t="str">
        <x:v>High</x:v>
      </x:c>
      <x:c r="W1925" s="147" t="str">
        <x:v>Source wholesale and buying prices retained</x:v>
      </x:c>
      <x:c r="X1925" s="139" t="str">
        <x:v>Ready</x:v>
      </x:c>
      <x:c r="Y1925" s="144" t="b">
        <x:v>1</x:v>
      </x:c>
      <x:c r="Z1925" s="139" t="str">
        <x:v>WS RATES.pdf</x:v>
      </x:c>
      <x:c r="AA1925" s="139" t="n">
        <x:v>54</x:v>
      </x:c>
      <x:c r="AB1925" s="139" t="n">
        <x:v>17</x:v>
      </x:c>
      <x:c r="AC1925" s="139" t="str">
        <x:v>G/F CRAYONS JUMBO</x:v>
      </x:c>
      <x:c r="AD1925" s="145" t="n">
        <x:v>188</x:v>
      </x:c>
      <x:c r="AE1925" s="147" t="str">
        <x:v>Merged across PDFs — Exact/source-linked match</x:v>
      </x:c>
      <x:c r="AF1925" s="147" t="str">
        <x:v>Exact WS RATES.pdf name</x:v>
      </x:c>
      <x:c r="AG1925" s="147" t="str">
        <x:v>Exact WS RATES.pdf category</x:v>
      </x:c>
      <x:c r="AH1925" s="139" t="str">
        <x:v>WS-RATES:54:17</x:v>
      </x:c>
      <x:c r="AI1925" s="146"/>
      <x:c r="AJ1925" s="146"/>
      <x:c r="AK1925" s="146"/>
      <x:c r="AL1925" s="146"/>
      <x:c r="AM1925" s="146"/>
      <x:c r="AN1925" s="147" t="str"/>
    </x:row>
    <x:row r="1926">
      <x:c r="A1926" s="139" t="str">
        <x:v>RS-001925</x:v>
      </x:c>
      <x:c r="B1926" s="147" t="str">
        <x:v>DUX FRIES PENCIL 555(GLASS)</x:v>
      </x:c>
      <x:c r="C1926" s="139" t="str">
        <x:v>PENCIL JAR</x:v>
      </x:c>
      <x:c r="D1926" s="139" t="str">
        <x:v>Both</x:v>
      </x:c>
      <x:c r="E1926" s="147" t="str">
        <x:v>From initial classified workbook</x:v>
      </x:c>
      <x:c r="F1926" s="139" t="str">
        <x:v>Piece</x:v>
      </x:c>
      <x:c r="G1926" s="139"/>
      <x:c r="H1926" s="139" t="str">
        <x:v>Not stated</x:v>
      </x:c>
      <x:c r="I1926" s="139" t="str">
        <x:v>PKR</x:v>
      </x:c>
      <x:c r="J1926" s="140" t="n">
        <x:v>480</x:v>
      </x:c>
      <x:c r="K1926" s="140" t="n">
        <x:v>460</x:v>
      </x:c>
      <x:c r="L1926" s="140" t="n">
        <x:v>480</x:v>
      </x:c>
      <x:c r="M1926" s="140" t="n">
        <x:v>460</x:v>
      </x:c>
      <x:c r="N1926" s="141" t="n">
        <x:f>L1926-M1926</x:f>
        <x:v>20</x:v>
      </x:c>
      <x:c r="O1926" s="142" t="n">
        <x:f>IF(L1926&gt;0,N1926/L1926,"")</x:f>
        <x:v>0.041666666666666664</x:v>
      </x:c>
      <x:c r="P1926" s="142" t="n">
        <x:f>IF(M1926&gt;0,N1926/M1926,"")</x:f>
        <x:v>0.043478260869565216</x:v>
      </x:c>
      <x:c r="Q1926" s="141" t="n">
        <x:f>ROUND(L1926*(1+'Assumptions'!$B$7)/'Assumptions'!$B$9,0)*'Assumptions'!$B$9</x:f>
        <x:v>530</x:v>
      </x:c>
      <x:c r="R1926" s="141" t="n">
        <x:f>Q1926-M1926</x:f>
        <x:v>70</x:v>
      </x:c>
      <x:c r="S1926" s="143" t="n">
        <x:f>'Assumptions'!$B$8</x:f>
        <x:v>12</x:v>
      </x:c>
      <x:c r="T1926" s="141" t="n">
        <x:f>N1926*S1926</x:f>
        <x:v>240</x:v>
      </x:c>
      <x:c r="U1926" s="139" t="str">
        <x:v>Source Valid</x:v>
      </x:c>
      <x:c r="V1926" s="139" t="str">
        <x:v>High</x:v>
      </x:c>
      <x:c r="W1926" s="147" t="str">
        <x:v>Source wholesale and buying prices retained</x:v>
      </x:c>
      <x:c r="X1926" s="139" t="str">
        <x:v>Ready</x:v>
      </x:c>
      <x:c r="Y1926" s="144" t="b">
        <x:v>1</x:v>
      </x:c>
      <x:c r="Z1926" s="139" t="str">
        <x:v>WS RATES.pdf</x:v>
      </x:c>
      <x:c r="AA1926" s="139" t="n">
        <x:v>54</x:v>
      </x:c>
      <x:c r="AB1926" s="139" t="n">
        <x:v>18</x:v>
      </x:c>
      <x:c r="AC1926" s="139" t="str">
        <x:v>DUX FRIES PENCIL 555(GLAS</x:v>
      </x:c>
      <x:c r="AD1926" s="145" t="n">
        <x:v>480</x:v>
      </x:c>
      <x:c r="AE1926" s="147" t="str">
        <x:v>Merged across PDFs — Truncated-name completion</x:v>
      </x:c>
      <x:c r="AF1926" s="147" t="str">
        <x:v>Completed/updated from WS RATES.pdf</x:v>
      </x:c>
      <x:c r="AG1926" s="147" t="str">
        <x:v>Exact WS RATES.pdf category</x:v>
      </x:c>
      <x:c r="AH1926" s="139" t="str">
        <x:v>WS-RATES:54:18</x:v>
      </x:c>
      <x:c r="AI1926" s="146"/>
      <x:c r="AJ1926" s="146"/>
      <x:c r="AK1926" s="146"/>
      <x:c r="AL1926" s="146"/>
      <x:c r="AM1926" s="146"/>
      <x:c r="AN1926" s="147" t="str"/>
    </x:row>
    <x:row r="1927">
      <x:c r="A1927" s="139" t="str">
        <x:v>RS-001926</x:v>
      </x:c>
      <x:c r="B1927" s="147" t="str">
        <x:v>G/F CRAYONS 9MM</x:v>
      </x:c>
      <x:c r="C1927" s="139" t="str">
        <x:v>CRAYONS</x:v>
      </x:c>
      <x:c r="D1927" s="139" t="str">
        <x:v>Both</x:v>
      </x:c>
      <x:c r="E1927" s="147" t="str">
        <x:v>From initial classified workbook</x:v>
      </x:c>
      <x:c r="F1927" s="139" t="str">
        <x:v>Piece</x:v>
      </x:c>
      <x:c r="G1927" s="139"/>
      <x:c r="H1927" s="139" t="str">
        <x:v>Not stated</x:v>
      </x:c>
      <x:c r="I1927" s="139" t="str">
        <x:v>PKR</x:v>
      </x:c>
      <x:c r="J1927" s="140" t="n">
        <x:v>124</x:v>
      </x:c>
      <x:c r="K1927" s="140" t="n">
        <x:v>115</x:v>
      </x:c>
      <x:c r="L1927" s="140" t="n">
        <x:v>124</x:v>
      </x:c>
      <x:c r="M1927" s="140" t="n">
        <x:v>115</x:v>
      </x:c>
      <x:c r="N1927" s="141" t="n">
        <x:f>L1927-M1927</x:f>
        <x:v>9</x:v>
      </x:c>
      <x:c r="O1927" s="142" t="n">
        <x:f>IF(L1927&gt;0,N1927/L1927,"")</x:f>
        <x:v>0.07258064516129033</x:v>
      </x:c>
      <x:c r="P1927" s="142" t="n">
        <x:f>IF(M1927&gt;0,N1927/M1927,"")</x:f>
        <x:v>0.0782608695652174</x:v>
      </x:c>
      <x:c r="Q1927" s="141" t="n">
        <x:f>ROUND(L1927*(1+'Assumptions'!$B$7)/'Assumptions'!$B$9,0)*'Assumptions'!$B$9</x:f>
        <x:v>135</x:v>
      </x:c>
      <x:c r="R1927" s="141" t="n">
        <x:f>Q1927-M1927</x:f>
        <x:v>20</x:v>
      </x:c>
      <x:c r="S1927" s="143" t="n">
        <x:f>'Assumptions'!$B$8</x:f>
        <x:v>12</x:v>
      </x:c>
      <x:c r="T1927" s="141" t="n">
        <x:f>N1927*S1927</x:f>
        <x:v>108</x:v>
      </x:c>
      <x:c r="U1927" s="139" t="str">
        <x:v>Source Valid</x:v>
      </x:c>
      <x:c r="V1927" s="139" t="str">
        <x:v>High</x:v>
      </x:c>
      <x:c r="W1927" s="147" t="str">
        <x:v>Source wholesale and buying prices retained</x:v>
      </x:c>
      <x:c r="X1927" s="139" t="str">
        <x:v>Ready</x:v>
      </x:c>
      <x:c r="Y1927" s="144" t="b">
        <x:v>1</x:v>
      </x:c>
      <x:c r="Z1927" s="139" t="str">
        <x:v>WS RATES.pdf</x:v>
      </x:c>
      <x:c r="AA1927" s="139" t="n">
        <x:v>54</x:v>
      </x:c>
      <x:c r="AB1927" s="139" t="n">
        <x:v>19</x:v>
      </x:c>
      <x:c r="AC1927" s="139" t="str">
        <x:v>G/F CRAYONS 9MM</x:v>
      </x:c>
      <x:c r="AD1927" s="145" t="n">
        <x:v>124</x:v>
      </x:c>
      <x:c r="AE1927" s="147" t="str">
        <x:v>Merged across PDFs — Exact/source-linked match</x:v>
      </x:c>
      <x:c r="AF1927" s="147" t="str">
        <x:v>Exact WS RATES.pdf name</x:v>
      </x:c>
      <x:c r="AG1927" s="147" t="str">
        <x:v>Exact WS RATES.pdf category</x:v>
      </x:c>
      <x:c r="AH1927" s="139" t="str">
        <x:v>WS-RATES:54:19</x:v>
      </x:c>
      <x:c r="AI1927" s="146"/>
      <x:c r="AJ1927" s="146"/>
      <x:c r="AK1927" s="146"/>
      <x:c r="AL1927" s="146"/>
      <x:c r="AM1927" s="146"/>
      <x:c r="AN1927" s="147" t="str"/>
    </x:row>
    <x:row r="1928">
      <x:c r="A1928" s="139" t="str">
        <x:v>RS-001927</x:v>
      </x:c>
      <x:c r="B1928" s="147" t="str">
        <x:v>G/F POSTER COLOUR 30ML</x:v>
      </x:c>
      <x:c r="C1928" s="139" t="str">
        <x:v>POSTER COLORS</x:v>
      </x:c>
      <x:c r="D1928" s="139" t="str">
        <x:v>Both</x:v>
      </x:c>
      <x:c r="E1928" s="147" t="str">
        <x:v>From initial classified workbook</x:v>
      </x:c>
      <x:c r="F1928" s="139" t="str">
        <x:v>Piece</x:v>
      </x:c>
      <x:c r="G1928" s="139"/>
      <x:c r="H1928" s="139" t="str">
        <x:v>Not stated</x:v>
      </x:c>
      <x:c r="I1928" s="139" t="str">
        <x:v>PKR</x:v>
      </x:c>
      <x:c r="J1928" s="140" t="n">
        <x:v>502</x:v>
      </x:c>
      <x:c r="K1928" s="140" t="n">
        <x:v>466</x:v>
      </x:c>
      <x:c r="L1928" s="140" t="n">
        <x:v>502</x:v>
      </x:c>
      <x:c r="M1928" s="140" t="n">
        <x:v>466</x:v>
      </x:c>
      <x:c r="N1928" s="141" t="n">
        <x:f>L1928-M1928</x:f>
        <x:v>36</x:v>
      </x:c>
      <x:c r="O1928" s="142" t="n">
        <x:f>IF(L1928&gt;0,N1928/L1928,"")</x:f>
        <x:v>0.07171314741035857</x:v>
      </x:c>
      <x:c r="P1928" s="142" t="n">
        <x:f>IF(M1928&gt;0,N1928/M1928,"")</x:f>
        <x:v>0.07725321888412018</x:v>
      </x:c>
      <x:c r="Q1928" s="141" t="n">
        <x:f>ROUND(L1928*(1+'Assumptions'!$B$7)/'Assumptions'!$B$9,0)*'Assumptions'!$B$9</x:f>
        <x:v>550</x:v>
      </x:c>
      <x:c r="R1928" s="141" t="n">
        <x:f>Q1928-M1928</x:f>
        <x:v>84</x:v>
      </x:c>
      <x:c r="S1928" s="143" t="n">
        <x:f>'Assumptions'!$B$8</x:f>
        <x:v>12</x:v>
      </x:c>
      <x:c r="T1928" s="141" t="n">
        <x:f>N1928*S1928</x:f>
        <x:v>432</x:v>
      </x:c>
      <x:c r="U1928" s="139" t="str">
        <x:v>Source Valid</x:v>
      </x:c>
      <x:c r="V1928" s="139" t="str">
        <x:v>High</x:v>
      </x:c>
      <x:c r="W1928" s="147" t="str">
        <x:v>Source wholesale and buying prices retained</x:v>
      </x:c>
      <x:c r="X1928" s="139" t="str">
        <x:v>Ready</x:v>
      </x:c>
      <x:c r="Y1928" s="144" t="b">
        <x:v>1</x:v>
      </x:c>
      <x:c r="Z1928" s="139" t="str">
        <x:v>WS RATES.pdf</x:v>
      </x:c>
      <x:c r="AA1928" s="139" t="n">
        <x:v>54</x:v>
      </x:c>
      <x:c r="AB1928" s="139" t="n">
        <x:v>20</x:v>
      </x:c>
      <x:c r="AC1928" s="139" t="str">
        <x:v>G/F POSTER COLOUR 30ML</x:v>
      </x:c>
      <x:c r="AD1928" s="145" t="n">
        <x:v>502</x:v>
      </x:c>
      <x:c r="AE1928" s="147" t="str">
        <x:v>Merged across PDFs — Exact/source-linked match</x:v>
      </x:c>
      <x:c r="AF1928" s="147" t="str">
        <x:v>Exact WS RATES.pdf name</x:v>
      </x:c>
      <x:c r="AG1928" s="147" t="str">
        <x:v>Exact WS RATES.pdf category</x:v>
      </x:c>
      <x:c r="AH1928" s="139" t="str">
        <x:v>WS-RATES:54:20</x:v>
      </x:c>
      <x:c r="AI1928" s="146"/>
      <x:c r="AJ1928" s="146"/>
      <x:c r="AK1928" s="146"/>
      <x:c r="AL1928" s="146"/>
      <x:c r="AM1928" s="146"/>
      <x:c r="AN1928" s="147" t="str"/>
    </x:row>
    <x:row r="1929">
      <x:c r="A1929" s="139" t="str">
        <x:v>RS-001928</x:v>
      </x:c>
      <x:c r="B1929" s="147" t="str">
        <x:v>G/F POSTER COLOUR 6+1</x:v>
      </x:c>
      <x:c r="C1929" s="139" t="str">
        <x:v>POSTER COLORS</x:v>
      </x:c>
      <x:c r="D1929" s="139" t="str">
        <x:v>Both</x:v>
      </x:c>
      <x:c r="E1929" s="147" t="str">
        <x:v>From initial classified workbook</x:v>
      </x:c>
      <x:c r="F1929" s="139" t="str">
        <x:v>Pack</x:v>
      </x:c>
      <x:c r="G1929" s="139" t="n">
        <x:v>7</x:v>
      </x:c>
      <x:c r="H1929" s="139" t="str">
        <x:v>Parsed from product name</x:v>
      </x:c>
      <x:c r="I1929" s="139" t="str">
        <x:v>PKR</x:v>
      </x:c>
      <x:c r="J1929" s="140" t="n">
        <x:v>165</x:v>
      </x:c>
      <x:c r="K1929" s="140" t="n">
        <x:v>153</x:v>
      </x:c>
      <x:c r="L1929" s="140" t="n">
        <x:v>165</x:v>
      </x:c>
      <x:c r="M1929" s="140" t="n">
        <x:v>153</x:v>
      </x:c>
      <x:c r="N1929" s="141" t="n">
        <x:f>L1929-M1929</x:f>
        <x:v>12</x:v>
      </x:c>
      <x:c r="O1929" s="142" t="n">
        <x:f>IF(L1929&gt;0,N1929/L1929,"")</x:f>
        <x:v>0.07272727272727272</x:v>
      </x:c>
      <x:c r="P1929" s="142" t="n">
        <x:f>IF(M1929&gt;0,N1929/M1929,"")</x:f>
        <x:v>0.0784313725490196</x:v>
      </x:c>
      <x:c r="Q1929" s="141" t="n">
        <x:f>ROUND(L1929*(1+'Assumptions'!$B$7)/'Assumptions'!$B$9,0)*'Assumptions'!$B$9</x:f>
        <x:v>180</x:v>
      </x:c>
      <x:c r="R1929" s="141" t="n">
        <x:f>Q1929-M1929</x:f>
        <x:v>27</x:v>
      </x:c>
      <x:c r="S1929" s="143" t="n">
        <x:f>'Assumptions'!$B$8</x:f>
        <x:v>12</x:v>
      </x:c>
      <x:c r="T1929" s="141" t="n">
        <x:f>N1929*S1929</x:f>
        <x:v>144</x:v>
      </x:c>
      <x:c r="U1929" s="139" t="str">
        <x:v>Source Valid</x:v>
      </x:c>
      <x:c r="V1929" s="139" t="str">
        <x:v>High</x:v>
      </x:c>
      <x:c r="W1929" s="147" t="str">
        <x:v>Source wholesale and buying prices retained</x:v>
      </x:c>
      <x:c r="X1929" s="139" t="str">
        <x:v>Ready</x:v>
      </x:c>
      <x:c r="Y1929" s="144" t="b">
        <x:v>1</x:v>
      </x:c>
      <x:c r="Z1929" s="139" t="str">
        <x:v>WS RATES.pdf</x:v>
      </x:c>
      <x:c r="AA1929" s="139" t="n">
        <x:v>54</x:v>
      </x:c>
      <x:c r="AB1929" s="139" t="n">
        <x:v>21</x:v>
      </x:c>
      <x:c r="AC1929" s="139" t="str">
        <x:v>G/F POSTER COLOUR 6+1</x:v>
      </x:c>
      <x:c r="AD1929" s="145" t="n">
        <x:v>165</x:v>
      </x:c>
      <x:c r="AE1929" s="147" t="str">
        <x:v>Merged across PDFs — Exact/source-linked match</x:v>
      </x:c>
      <x:c r="AF1929" s="147" t="str">
        <x:v>Exact WS RATES.pdf name</x:v>
      </x:c>
      <x:c r="AG1929" s="147" t="str">
        <x:v>Exact WS RATES.pdf category</x:v>
      </x:c>
      <x:c r="AH1929" s="139" t="str">
        <x:v>WS-RATES:54:21</x:v>
      </x:c>
      <x:c r="AI1929" s="146"/>
      <x:c r="AJ1929" s="146"/>
      <x:c r="AK1929" s="146"/>
      <x:c r="AL1929" s="146"/>
      <x:c r="AM1929" s="146"/>
      <x:c r="AN1929" s="147" t="str"/>
    </x:row>
    <x:row r="1930">
      <x:c r="A1930" s="139" t="str">
        <x:v>RS-001929</x:v>
      </x:c>
      <x:c r="B1930" s="147" t="str">
        <x:v>G/F BROWN PENCIL</x:v>
      </x:c>
      <x:c r="C1930" s="139" t="str">
        <x:v>PENCILS</x:v>
      </x:c>
      <x:c r="D1930" s="139" t="str">
        <x:v>Both</x:v>
      </x:c>
      <x:c r="E1930" s="147" t="str">
        <x:v>From initial classified workbook</x:v>
      </x:c>
      <x:c r="F1930" s="139" t="str">
        <x:v>Piece</x:v>
      </x:c>
      <x:c r="G1930" s="139"/>
      <x:c r="H1930" s="139" t="str">
        <x:v>Not stated</x:v>
      </x:c>
      <x:c r="I1930" s="139" t="str">
        <x:v>PKR</x:v>
      </x:c>
      <x:c r="J1930" s="140" t="n">
        <x:v>175</x:v>
      </x:c>
      <x:c r="K1930" s="140" t="n">
        <x:v>163</x:v>
      </x:c>
      <x:c r="L1930" s="140" t="n">
        <x:v>175</x:v>
      </x:c>
      <x:c r="M1930" s="140" t="n">
        <x:v>163</x:v>
      </x:c>
      <x:c r="N1930" s="141" t="n">
        <x:f>L1930-M1930</x:f>
        <x:v>12</x:v>
      </x:c>
      <x:c r="O1930" s="142" t="n">
        <x:f>IF(L1930&gt;0,N1930/L1930,"")</x:f>
        <x:v>0.06857142857142857</x:v>
      </x:c>
      <x:c r="P1930" s="142" t="n">
        <x:f>IF(M1930&gt;0,N1930/M1930,"")</x:f>
        <x:v>0.0736196319018405</x:v>
      </x:c>
      <x:c r="Q1930" s="141" t="n">
        <x:f>ROUND(L1930*(1+'Assumptions'!$B$7)/'Assumptions'!$B$9,0)*'Assumptions'!$B$9</x:f>
        <x:v>195</x:v>
      </x:c>
      <x:c r="R1930" s="141" t="n">
        <x:f>Q1930-M1930</x:f>
        <x:v>32</x:v>
      </x:c>
      <x:c r="S1930" s="143" t="n">
        <x:f>'Assumptions'!$B$8</x:f>
        <x:v>12</x:v>
      </x:c>
      <x:c r="T1930" s="141" t="n">
        <x:f>N1930*S1930</x:f>
        <x:v>144</x:v>
      </x:c>
      <x:c r="U1930" s="139" t="str">
        <x:v>Source Valid</x:v>
      </x:c>
      <x:c r="V1930" s="139" t="str">
        <x:v>High</x:v>
      </x:c>
      <x:c r="W1930" s="147" t="str">
        <x:v>Source wholesale and buying prices retained</x:v>
      </x:c>
      <x:c r="X1930" s="139" t="str">
        <x:v>Ready</x:v>
      </x:c>
      <x:c r="Y1930" s="144" t="b">
        <x:v>1</x:v>
      </x:c>
      <x:c r="Z1930" s="139" t="str">
        <x:v>WS RATES.pdf</x:v>
      </x:c>
      <x:c r="AA1930" s="139" t="n">
        <x:v>54</x:v>
      </x:c>
      <x:c r="AB1930" s="139" t="n">
        <x:v>22</x:v>
      </x:c>
      <x:c r="AC1930" s="139" t="str">
        <x:v>G/F BROWN PENCIL</x:v>
      </x:c>
      <x:c r="AD1930" s="145" t="n">
        <x:v>175</x:v>
      </x:c>
      <x:c r="AE1930" s="147" t="str">
        <x:v>Merged across PDFs — Exact/source-linked match</x:v>
      </x:c>
      <x:c r="AF1930" s="147" t="str">
        <x:v>Exact WS RATES.pdf name</x:v>
      </x:c>
      <x:c r="AG1930" s="147" t="str">
        <x:v>Exact WS RATES.pdf category</x:v>
      </x:c>
      <x:c r="AH1930" s="139" t="str">
        <x:v>WS-RATES:54:22</x:v>
      </x:c>
      <x:c r="AI1930" s="146"/>
      <x:c r="AJ1930" s="146"/>
      <x:c r="AK1930" s="146"/>
      <x:c r="AL1930" s="146"/>
      <x:c r="AM1930" s="146"/>
      <x:c r="AN1930" s="147" t="str"/>
    </x:row>
    <x:row r="1931">
      <x:c r="A1931" s="139" t="str">
        <x:v>RS-001930</x:v>
      </x:c>
      <x:c r="B1931" s="147" t="str">
        <x:v>G/F RAUSHAN 12PCS</x:v>
      </x:c>
      <x:c r="C1931" s="139" t="str">
        <x:v>PENCILS</x:v>
      </x:c>
      <x:c r="D1931" s="139" t="str">
        <x:v>Wholesale/Bulk</x:v>
      </x:c>
      <x:c r="E1931" s="147" t="str">
        <x:v>From initial classified workbook</x:v>
      </x:c>
      <x:c r="F1931" s="139" t="str">
        <x:v>Pack</x:v>
      </x:c>
      <x:c r="G1931" s="139" t="n">
        <x:v>12</x:v>
      </x:c>
      <x:c r="H1931" s="139" t="str">
        <x:v>Parsed from product name</x:v>
      </x:c>
      <x:c r="I1931" s="139" t="str">
        <x:v>PKR</x:v>
      </x:c>
      <x:c r="J1931" s="140" t="n">
        <x:v>181</x:v>
      </x:c>
      <x:c r="K1931" s="140" t="n">
        <x:v>169.6</x:v>
      </x:c>
      <x:c r="L1931" s="140" t="n">
        <x:v>181</x:v>
      </x:c>
      <x:c r="M1931" s="140" t="n">
        <x:v>169.6</x:v>
      </x:c>
      <x:c r="N1931" s="141" t="n">
        <x:f>L1931-M1931</x:f>
        <x:v>11.400000000000006</x:v>
      </x:c>
      <x:c r="O1931" s="142" t="n">
        <x:f>IF(L1931&gt;0,N1931/L1931,"")</x:f>
        <x:v>0.06298342541436468</x:v>
      </x:c>
      <x:c r="P1931" s="142" t="n">
        <x:f>IF(M1931&gt;0,N1931/M1931,"")</x:f>
        <x:v>0.06721698113207551</x:v>
      </x:c>
      <x:c r="Q1931" s="141" t="n">
        <x:f>ROUND(L1931*(1+'Assumptions'!$B$7)/'Assumptions'!$B$9,0)*'Assumptions'!$B$9</x:f>
        <x:v>200</x:v>
      </x:c>
      <x:c r="R1931" s="141" t="n">
        <x:f>Q1931-M1931</x:f>
        <x:v>30.400000000000006</x:v>
      </x:c>
      <x:c r="S1931" s="143" t="n">
        <x:f>'Assumptions'!$B$8</x:f>
        <x:v>12</x:v>
      </x:c>
      <x:c r="T1931" s="141" t="n">
        <x:f>N1931*S1931</x:f>
        <x:v>136.80000000000007</x:v>
      </x:c>
      <x:c r="U1931" s="139" t="str">
        <x:v>Source Valid</x:v>
      </x:c>
      <x:c r="V1931" s="139" t="str">
        <x:v>High</x:v>
      </x:c>
      <x:c r="W1931" s="147" t="str">
        <x:v>Source wholesale and buying prices retained</x:v>
      </x:c>
      <x:c r="X1931" s="139" t="str">
        <x:v>Ready</x:v>
      </x:c>
      <x:c r="Y1931" s="144" t="b">
        <x:v>1</x:v>
      </x:c>
      <x:c r="Z1931" s="139" t="str">
        <x:v>WS RATES.pdf</x:v>
      </x:c>
      <x:c r="AA1931" s="139" t="n">
        <x:v>54</x:v>
      </x:c>
      <x:c r="AB1931" s="139" t="n">
        <x:v>23</x:v>
      </x:c>
      <x:c r="AC1931" s="139" t="str">
        <x:v>G/F RAUSHAN 12PCS</x:v>
      </x:c>
      <x:c r="AD1931" s="145" t="n">
        <x:v>181</x:v>
      </x:c>
      <x:c r="AE1931" s="147" t="str">
        <x:v>Merged across PDFs — Exact/source-linked match</x:v>
      </x:c>
      <x:c r="AF1931" s="147" t="str">
        <x:v>Exact WS RATES.pdf name</x:v>
      </x:c>
      <x:c r="AG1931" s="147" t="str">
        <x:v>Exact WS RATES.pdf category</x:v>
      </x:c>
      <x:c r="AH1931" s="139" t="str">
        <x:v>WS-RATES:54:23</x:v>
      </x:c>
      <x:c r="AI1931" s="146"/>
      <x:c r="AJ1931" s="146"/>
      <x:c r="AK1931" s="146"/>
      <x:c r="AL1931" s="146"/>
      <x:c r="AM1931" s="146"/>
      <x:c r="AN1931" s="147" t="str"/>
    </x:row>
    <x:row r="1932">
      <x:c r="A1932" s="139" t="str">
        <x:v>RS-001931</x:v>
      </x:c>
      <x:c r="B1932" s="147" t="str">
        <x:v>G/F BROWN JAR (48 pc)</x:v>
      </x:c>
      <x:c r="C1932" s="139" t="str">
        <x:v>PENCIL JAR</x:v>
      </x:c>
      <x:c r="D1932" s="139" t="str">
        <x:v>Wholesale/Bulk</x:v>
      </x:c>
      <x:c r="E1932" s="147" t="str">
        <x:v>From initial classified workbook</x:v>
      </x:c>
      <x:c r="F1932" s="139" t="str">
        <x:v>Jar</x:v>
      </x:c>
      <x:c r="G1932" s="139" t="n">
        <x:v>48</x:v>
      </x:c>
      <x:c r="H1932" s="139" t="str">
        <x:v>Parsed from product name</x:v>
      </x:c>
      <x:c r="I1932" s="139" t="str">
        <x:v>PKR</x:v>
      </x:c>
      <x:c r="J1932" s="140" t="n">
        <x:v>700</x:v>
      </x:c>
      <x:c r="K1932" s="140" t="n">
        <x:v>650</x:v>
      </x:c>
      <x:c r="L1932" s="140" t="n">
        <x:v>700</x:v>
      </x:c>
      <x:c r="M1932" s="140" t="n">
        <x:v>650</x:v>
      </x:c>
      <x:c r="N1932" s="141" t="n">
        <x:f>L1932-M1932</x:f>
        <x:v>50</x:v>
      </x:c>
      <x:c r="O1932" s="142" t="n">
        <x:f>IF(L1932&gt;0,N1932/L1932,"")</x:f>
        <x:v>0.07142857142857142</x:v>
      </x:c>
      <x:c r="P1932" s="142" t="n">
        <x:f>IF(M1932&gt;0,N1932/M1932,"")</x:f>
        <x:v>0.07692307692307693</x:v>
      </x:c>
      <x:c r="Q1932" s="141" t="n">
        <x:f>ROUND(L1932*(1+'Assumptions'!$B$7)/'Assumptions'!$B$9,0)*'Assumptions'!$B$9</x:f>
        <x:v>770</x:v>
      </x:c>
      <x:c r="R1932" s="141" t="n">
        <x:f>Q1932-M1932</x:f>
        <x:v>120</x:v>
      </x:c>
      <x:c r="S1932" s="143" t="n">
        <x:f>'Assumptions'!$B$8</x:f>
        <x:v>12</x:v>
      </x:c>
      <x:c r="T1932" s="141" t="n">
        <x:f>N1932*S1932</x:f>
        <x:v>600</x:v>
      </x:c>
      <x:c r="U1932" s="139" t="str">
        <x:v>Source Valid</x:v>
      </x:c>
      <x:c r="V1932" s="139" t="str">
        <x:v>High</x:v>
      </x:c>
      <x:c r="W1932" s="147" t="str">
        <x:v>Source wholesale and buying prices retained</x:v>
      </x:c>
      <x:c r="X1932" s="139" t="str">
        <x:v>Ready</x:v>
      </x:c>
      <x:c r="Y1932" s="144" t="b">
        <x:v>1</x:v>
      </x:c>
      <x:c r="Z1932" s="139" t="str">
        <x:v>WS RATES.pdf</x:v>
      </x:c>
      <x:c r="AA1932" s="139" t="n">
        <x:v>54</x:v>
      </x:c>
      <x:c r="AB1932" s="139" t="n">
        <x:v>24</x:v>
      </x:c>
      <x:c r="AC1932" s="139" t="str">
        <x:v>G/F BROWN JAR (48 pc)</x:v>
      </x:c>
      <x:c r="AD1932" s="145" t="n">
        <x:v>700</x:v>
      </x:c>
      <x:c r="AE1932" s="147" t="str">
        <x:v>Merged across PDFs — Exact/source-linked match</x:v>
      </x:c>
      <x:c r="AF1932" s="147" t="str">
        <x:v>Exact WS RATES.pdf name</x:v>
      </x:c>
      <x:c r="AG1932" s="147" t="str">
        <x:v>Exact WS RATES.pdf category</x:v>
      </x:c>
      <x:c r="AH1932" s="139" t="str">
        <x:v>WS-RATES:54:24</x:v>
      </x:c>
      <x:c r="AI1932" s="146"/>
      <x:c r="AJ1932" s="146"/>
      <x:c r="AK1932" s="146"/>
      <x:c r="AL1932" s="146"/>
      <x:c r="AM1932" s="146"/>
      <x:c r="AN1932" s="147" t="str"/>
    </x:row>
    <x:row r="1933">
      <x:c r="A1933" s="139" t="str">
        <x:v>RS-001932</x:v>
      </x:c>
      <x:c r="B1933" s="147" t="str">
        <x:v>G/F RAUSHAN JAR</x:v>
      </x:c>
      <x:c r="C1933" s="139" t="str">
        <x:v>PENCIL JAR</x:v>
      </x:c>
      <x:c r="D1933" s="139" t="str">
        <x:v>Wholesale/Bulk</x:v>
      </x:c>
      <x:c r="E1933" s="147" t="str">
        <x:v>From initial classified workbook</x:v>
      </x:c>
      <x:c r="F1933" s="139" t="str">
        <x:v>Jar</x:v>
      </x:c>
      <x:c r="G1933" s="139"/>
      <x:c r="H1933" s="139" t="str">
        <x:v>Not stated</x:v>
      </x:c>
      <x:c r="I1933" s="139" t="str">
        <x:v>PKR</x:v>
      </x:c>
      <x:c r="J1933" s="140" t="n">
        <x:v>724</x:v>
      </x:c>
      <x:c r="K1933" s="140" t="n">
        <x:v>680</x:v>
      </x:c>
      <x:c r="L1933" s="140" t="n">
        <x:v>724</x:v>
      </x:c>
      <x:c r="M1933" s="140" t="n">
        <x:v>680</x:v>
      </x:c>
      <x:c r="N1933" s="141" t="n">
        <x:f>L1933-M1933</x:f>
        <x:v>44</x:v>
      </x:c>
      <x:c r="O1933" s="142" t="n">
        <x:f>IF(L1933&gt;0,N1933/L1933,"")</x:f>
        <x:v>0.06077348066298342</x:v>
      </x:c>
      <x:c r="P1933" s="142" t="n">
        <x:f>IF(M1933&gt;0,N1933/M1933,"")</x:f>
        <x:v>0.06470588235294118</x:v>
      </x:c>
      <x:c r="Q1933" s="141" t="n">
        <x:f>ROUND(L1933*(1+'Assumptions'!$B$7)/'Assumptions'!$B$9,0)*'Assumptions'!$B$9</x:f>
        <x:v>795</x:v>
      </x:c>
      <x:c r="R1933" s="141" t="n">
        <x:f>Q1933-M1933</x:f>
        <x:v>115</x:v>
      </x:c>
      <x:c r="S1933" s="143" t="n">
        <x:f>'Assumptions'!$B$8</x:f>
        <x:v>12</x:v>
      </x:c>
      <x:c r="T1933" s="141" t="n">
        <x:f>N1933*S1933</x:f>
        <x:v>528</x:v>
      </x:c>
      <x:c r="U1933" s="139" t="str">
        <x:v>Source Valid</x:v>
      </x:c>
      <x:c r="V1933" s="139" t="str">
        <x:v>High</x:v>
      </x:c>
      <x:c r="W1933" s="147" t="str">
        <x:v>Source wholesale and buying prices retained</x:v>
      </x:c>
      <x:c r="X1933" s="139" t="str">
        <x:v>Ready</x:v>
      </x:c>
      <x:c r="Y1933" s="144" t="b">
        <x:v>1</x:v>
      </x:c>
      <x:c r="Z1933" s="139" t="str">
        <x:v>WS RATES.pdf</x:v>
      </x:c>
      <x:c r="AA1933" s="139" t="n">
        <x:v>54</x:v>
      </x:c>
      <x:c r="AB1933" s="139" t="n">
        <x:v>25</x:v>
      </x:c>
      <x:c r="AC1933" s="139" t="str">
        <x:v>G/F RAUSHAN JAR</x:v>
      </x:c>
      <x:c r="AD1933" s="145" t="n">
        <x:v>724</x:v>
      </x:c>
      <x:c r="AE1933" s="147" t="str">
        <x:v>Merged across PDFs — Exact/source-linked match</x:v>
      </x:c>
      <x:c r="AF1933" s="147" t="str">
        <x:v>Exact WS RATES.pdf name</x:v>
      </x:c>
      <x:c r="AG1933" s="147" t="str">
        <x:v>Exact WS RATES.pdf category</x:v>
      </x:c>
      <x:c r="AH1933" s="139" t="str">
        <x:v>WS-RATES:54:25</x:v>
      </x:c>
      <x:c r="AI1933" s="146"/>
      <x:c r="AJ1933" s="146"/>
      <x:c r="AK1933" s="146"/>
      <x:c r="AL1933" s="146"/>
      <x:c r="AM1933" s="146"/>
      <x:c r="AN1933" s="147" t="str"/>
    </x:row>
    <x:row r="1934">
      <x:c r="A1934" s="139" t="str">
        <x:v>RS-001933</x:v>
      </x:c>
      <x:c r="B1934" s="147" t="str">
        <x:v>G/F COLOUR 12 FULL</x:v>
      </x:c>
      <x:c r="C1934" s="139" t="str">
        <x:v>PENCIL COLOR</x:v>
      </x:c>
      <x:c r="D1934" s="139" t="str">
        <x:v>Both</x:v>
      </x:c>
      <x:c r="E1934" s="147" t="str">
        <x:v>From initial classified workbook</x:v>
      </x:c>
      <x:c r="F1934" s="139" t="str">
        <x:v>Piece</x:v>
      </x:c>
      <x:c r="G1934" s="139"/>
      <x:c r="H1934" s="139" t="str">
        <x:v>Not stated</x:v>
      </x:c>
      <x:c r="I1934" s="139" t="str">
        <x:v>PKR</x:v>
      </x:c>
      <x:c r="J1934" s="140" t="n">
        <x:v>189</x:v>
      </x:c>
      <x:c r="K1934" s="140" t="n">
        <x:v>175.7</x:v>
      </x:c>
      <x:c r="L1934" s="140" t="n">
        <x:v>189</x:v>
      </x:c>
      <x:c r="M1934" s="140" t="n">
        <x:v>175.7</x:v>
      </x:c>
      <x:c r="N1934" s="141" t="n">
        <x:f>L1934-M1934</x:f>
        <x:v>13.300000000000011</x:v>
      </x:c>
      <x:c r="O1934" s="142" t="n">
        <x:f>IF(L1934&gt;0,N1934/L1934,"")</x:f>
        <x:v>0.07037037037037043</x:v>
      </x:c>
      <x:c r="P1934" s="142" t="n">
        <x:f>IF(M1934&gt;0,N1934/M1934,"")</x:f>
        <x:v>0.07569721115537856</x:v>
      </x:c>
      <x:c r="Q1934" s="141" t="n">
        <x:f>ROUND(L1934*(1+'Assumptions'!$B$7)/'Assumptions'!$B$9,0)*'Assumptions'!$B$9</x:f>
        <x:v>210</x:v>
      </x:c>
      <x:c r="R1934" s="141" t="n">
        <x:f>Q1934-M1934</x:f>
        <x:v>34.30000000000001</x:v>
      </x:c>
      <x:c r="S1934" s="143" t="n">
        <x:f>'Assumptions'!$B$8</x:f>
        <x:v>12</x:v>
      </x:c>
      <x:c r="T1934" s="141" t="n">
        <x:f>N1934*S1934</x:f>
        <x:v>159.60000000000014</x:v>
      </x:c>
      <x:c r="U1934" s="139" t="str">
        <x:v>Source Valid</x:v>
      </x:c>
      <x:c r="V1934" s="139" t="str">
        <x:v>High</x:v>
      </x:c>
      <x:c r="W1934" s="147" t="str">
        <x:v>Source wholesale and buying prices retained</x:v>
      </x:c>
      <x:c r="X1934" s="139" t="str">
        <x:v>Ready</x:v>
      </x:c>
      <x:c r="Y1934" s="144" t="b">
        <x:v>1</x:v>
      </x:c>
      <x:c r="Z1934" s="139" t="str">
        <x:v>WS RATES.pdf</x:v>
      </x:c>
      <x:c r="AA1934" s="139" t="n">
        <x:v>54</x:v>
      </x:c>
      <x:c r="AB1934" s="139" t="n">
        <x:v>26</x:v>
      </x:c>
      <x:c r="AC1934" s="139" t="str">
        <x:v>G/F COLOUR 12 FULL</x:v>
      </x:c>
      <x:c r="AD1934" s="145" t="n">
        <x:v>189</x:v>
      </x:c>
      <x:c r="AE1934" s="147" t="str">
        <x:v>Merged across PDFs — Exact/source-linked match</x:v>
      </x:c>
      <x:c r="AF1934" s="147" t="str">
        <x:v>Exact WS RATES.pdf name</x:v>
      </x:c>
      <x:c r="AG1934" s="147" t="str">
        <x:v>Exact WS RATES.pdf category</x:v>
      </x:c>
      <x:c r="AH1934" s="139" t="str">
        <x:v>WS-RATES:54:26</x:v>
      </x:c>
      <x:c r="AI1934" s="146"/>
      <x:c r="AJ1934" s="146"/>
      <x:c r="AK1934" s="146"/>
      <x:c r="AL1934" s="146"/>
      <x:c r="AM1934" s="146"/>
      <x:c r="AN1934" s="147" t="str"/>
    </x:row>
    <x:row r="1935">
      <x:c r="A1935" s="139" t="str">
        <x:v>RS-001934</x:v>
      </x:c>
      <x:c r="B1935" s="147" t="str">
        <x:v>G/F COLOUR 12 HALF</x:v>
      </x:c>
      <x:c r="C1935" s="139" t="str">
        <x:v>PENCIL COLOR</x:v>
      </x:c>
      <x:c r="D1935" s="139" t="str">
        <x:v>Both</x:v>
      </x:c>
      <x:c r="E1935" s="147" t="str">
        <x:v>From initial classified workbook</x:v>
      </x:c>
      <x:c r="F1935" s="139" t="str">
        <x:v>Piece</x:v>
      </x:c>
      <x:c r="G1935" s="139"/>
      <x:c r="H1935" s="139" t="str">
        <x:v>Not stated</x:v>
      </x:c>
      <x:c r="I1935" s="139" t="str">
        <x:v>PKR</x:v>
      </x:c>
      <x:c r="J1935" s="140" t="n">
        <x:v>109</x:v>
      </x:c>
      <x:c r="K1935" s="140" t="n">
        <x:v>98</x:v>
      </x:c>
      <x:c r="L1935" s="140" t="n">
        <x:v>109</x:v>
      </x:c>
      <x:c r="M1935" s="140" t="n">
        <x:v>98</x:v>
      </x:c>
      <x:c r="N1935" s="141" t="n">
        <x:f>L1935-M1935</x:f>
        <x:v>11</x:v>
      </x:c>
      <x:c r="O1935" s="142" t="n">
        <x:f>IF(L1935&gt;0,N1935/L1935,"")</x:f>
        <x:v>0.10091743119266056</x:v>
      </x:c>
      <x:c r="P1935" s="142" t="n">
        <x:f>IF(M1935&gt;0,N1935/M1935,"")</x:f>
        <x:v>0.11224489795918367</x:v>
      </x:c>
      <x:c r="Q1935" s="141" t="n">
        <x:f>ROUND(L1935*(1+'Assumptions'!$B$7)/'Assumptions'!$B$9,0)*'Assumptions'!$B$9</x:f>
        <x:v>120</x:v>
      </x:c>
      <x:c r="R1935" s="141" t="n">
        <x:f>Q1935-M1935</x:f>
        <x:v>22</x:v>
      </x:c>
      <x:c r="S1935" s="143" t="n">
        <x:f>'Assumptions'!$B$8</x:f>
        <x:v>12</x:v>
      </x:c>
      <x:c r="T1935" s="141" t="n">
        <x:f>N1935*S1935</x:f>
        <x:v>132</x:v>
      </x:c>
      <x:c r="U1935" s="139" t="str">
        <x:v>Source Valid</x:v>
      </x:c>
      <x:c r="V1935" s="139" t="str">
        <x:v>High</x:v>
      </x:c>
      <x:c r="W1935" s="147" t="str">
        <x:v>Source wholesale and buying prices retained</x:v>
      </x:c>
      <x:c r="X1935" s="139" t="str">
        <x:v>Ready</x:v>
      </x:c>
      <x:c r="Y1935" s="144" t="b">
        <x:v>1</x:v>
      </x:c>
      <x:c r="Z1935" s="139" t="str">
        <x:v>WS RATES.pdf</x:v>
      </x:c>
      <x:c r="AA1935" s="139" t="n">
        <x:v>54</x:v>
      </x:c>
      <x:c r="AB1935" s="139" t="n">
        <x:v>27</x:v>
      </x:c>
      <x:c r="AC1935" s="139" t="str">
        <x:v>G/F COLOUR 12 HALF</x:v>
      </x:c>
      <x:c r="AD1935" s="145" t="n">
        <x:v>109</x:v>
      </x:c>
      <x:c r="AE1935" s="147" t="str">
        <x:v>Merged across PDFs — Exact/source-linked match</x:v>
      </x:c>
      <x:c r="AF1935" s="147" t="str">
        <x:v>Exact WS RATES.pdf name</x:v>
      </x:c>
      <x:c r="AG1935" s="147" t="str">
        <x:v>Exact WS RATES.pdf category</x:v>
      </x:c>
      <x:c r="AH1935" s="139" t="str">
        <x:v>WS-RATES:54:27</x:v>
      </x:c>
      <x:c r="AI1935" s="146"/>
      <x:c r="AJ1935" s="146"/>
      <x:c r="AK1935" s="146"/>
      <x:c r="AL1935" s="146"/>
      <x:c r="AM1935" s="146"/>
      <x:c r="AN1935" s="147" t="str"/>
    </x:row>
    <x:row r="1936">
      <x:c r="A1936" s="139" t="str">
        <x:v>RS-001935</x:v>
      </x:c>
      <x:c r="B1936" s="147" t="str">
        <x:v>G/F COLOUR 6 HALF</x:v>
      </x:c>
      <x:c r="C1936" s="139" t="str">
        <x:v>PENCIL COLOR</x:v>
      </x:c>
      <x:c r="D1936" s="139" t="str">
        <x:v>Both</x:v>
      </x:c>
      <x:c r="E1936" s="147" t="str">
        <x:v>From initial classified workbook</x:v>
      </x:c>
      <x:c r="F1936" s="139" t="str">
        <x:v>Piece</x:v>
      </x:c>
      <x:c r="G1936" s="139"/>
      <x:c r="H1936" s="139" t="str">
        <x:v>Not stated</x:v>
      </x:c>
      <x:c r="I1936" s="139" t="str">
        <x:v>PKR</x:v>
      </x:c>
      <x:c r="J1936" s="140" t="n">
        <x:v>59</x:v>
      </x:c>
      <x:c r="K1936" s="140" t="n">
        <x:v>54.8</x:v>
      </x:c>
      <x:c r="L1936" s="140" t="n">
        <x:v>59</x:v>
      </x:c>
      <x:c r="M1936" s="140" t="n">
        <x:v>54.8</x:v>
      </x:c>
      <x:c r="N1936" s="141" t="n">
        <x:f>L1936-M1936</x:f>
        <x:v>4.200000000000003</x:v>
      </x:c>
      <x:c r="O1936" s="142" t="n">
        <x:f>IF(L1936&gt;0,N1936/L1936,"")</x:f>
        <x:v>0.07118644067796615</x:v>
      </x:c>
      <x:c r="P1936" s="142" t="n">
        <x:f>IF(M1936&gt;0,N1936/M1936,"")</x:f>
        <x:v>0.07664233576642342</x:v>
      </x:c>
      <x:c r="Q1936" s="141" t="n">
        <x:f>ROUND(L1936*(1+'Assumptions'!$B$7)/'Assumptions'!$B$9,0)*'Assumptions'!$B$9</x:f>
        <x:v>65</x:v>
      </x:c>
      <x:c r="R1936" s="141" t="n">
        <x:f>Q1936-M1936</x:f>
        <x:v>10.200000000000003</x:v>
      </x:c>
      <x:c r="S1936" s="143" t="n">
        <x:f>'Assumptions'!$B$8</x:f>
        <x:v>12</x:v>
      </x:c>
      <x:c r="T1936" s="141" t="n">
        <x:f>N1936*S1936</x:f>
        <x:v>50.400000000000034</x:v>
      </x:c>
      <x:c r="U1936" s="139" t="str">
        <x:v>Source Valid</x:v>
      </x:c>
      <x:c r="V1936" s="139" t="str">
        <x:v>High</x:v>
      </x:c>
      <x:c r="W1936" s="147" t="str">
        <x:v>Source wholesale and buying prices retained</x:v>
      </x:c>
      <x:c r="X1936" s="139" t="str">
        <x:v>Ready</x:v>
      </x:c>
      <x:c r="Y1936" s="144" t="b">
        <x:v>1</x:v>
      </x:c>
      <x:c r="Z1936" s="139" t="str">
        <x:v>WS RATES.pdf</x:v>
      </x:c>
      <x:c r="AA1936" s="139" t="n">
        <x:v>54</x:v>
      </x:c>
      <x:c r="AB1936" s="139" t="n">
        <x:v>28</x:v>
      </x:c>
      <x:c r="AC1936" s="139" t="str">
        <x:v>G/F COLOUR 6 HALF</x:v>
      </x:c>
      <x:c r="AD1936" s="145" t="n">
        <x:v>59</x:v>
      </x:c>
      <x:c r="AE1936" s="147" t="str">
        <x:v>Merged across PDFs — Exact/source-linked match</x:v>
      </x:c>
      <x:c r="AF1936" s="147" t="str">
        <x:v>Exact WS RATES.pdf name</x:v>
      </x:c>
      <x:c r="AG1936" s="147" t="str">
        <x:v>Exact WS RATES.pdf category</x:v>
      </x:c>
      <x:c r="AH1936" s="139" t="str">
        <x:v>WS-RATES:54:28</x:v>
      </x:c>
      <x:c r="AI1936" s="146"/>
      <x:c r="AJ1936" s="146"/>
      <x:c r="AK1936" s="146"/>
      <x:c r="AL1936" s="146"/>
      <x:c r="AM1936" s="146"/>
      <x:c r="AN1936" s="147" t="str"/>
    </x:row>
    <x:row r="1937">
      <x:c r="A1937" s="139" t="str">
        <x:v>RS-001936</x:v>
      </x:c>
      <x:c r="B1937" s="147" t="str">
        <x:v>G/F INK CARTRIDGE</x:v>
      </x:c>
      <x:c r="C1937" s="139" t="str">
        <x:v>CARTRIDGE</x:v>
      </x:c>
      <x:c r="D1937" s="139" t="str">
        <x:v>Both</x:v>
      </x:c>
      <x:c r="E1937" s="147" t="str">
        <x:v>From initial classified workbook</x:v>
      </x:c>
      <x:c r="F1937" s="139" t="str">
        <x:v>Piece</x:v>
      </x:c>
      <x:c r="G1937" s="139"/>
      <x:c r="H1937" s="139" t="str">
        <x:v>Not stated</x:v>
      </x:c>
      <x:c r="I1937" s="139" t="str">
        <x:v>PKR</x:v>
      </x:c>
      <x:c r="J1937" s="140" t="n">
        <x:v>28</x:v>
      </x:c>
      <x:c r="K1937" s="140" t="n">
        <x:v>26</x:v>
      </x:c>
      <x:c r="L1937" s="140" t="n">
        <x:v>28</x:v>
      </x:c>
      <x:c r="M1937" s="140" t="n">
        <x:v>26</x:v>
      </x:c>
      <x:c r="N1937" s="141" t="n">
        <x:f>L1937-M1937</x:f>
        <x:v>2</x:v>
      </x:c>
      <x:c r="O1937" s="142" t="n">
        <x:f>IF(L1937&gt;0,N1937/L1937,"")</x:f>
        <x:v>0.07142857142857142</x:v>
      </x:c>
      <x:c r="P1937" s="142" t="n">
        <x:f>IF(M1937&gt;0,N1937/M1937,"")</x:f>
        <x:v>0.07692307692307693</x:v>
      </x:c>
      <x:c r="Q1937" s="141" t="n">
        <x:f>ROUND(L1937*(1+'Assumptions'!$B$7)/'Assumptions'!$B$9,0)*'Assumptions'!$B$9</x:f>
        <x:v>30</x:v>
      </x:c>
      <x:c r="R1937" s="141" t="n">
        <x:f>Q1937-M1937</x:f>
        <x:v>4</x:v>
      </x:c>
      <x:c r="S1937" s="143" t="n">
        <x:f>'Assumptions'!$B$8</x:f>
        <x:v>12</x:v>
      </x:c>
      <x:c r="T1937" s="141" t="n">
        <x:f>N1937*S1937</x:f>
        <x:v>24</x:v>
      </x:c>
      <x:c r="U1937" s="139" t="str">
        <x:v>Source Valid</x:v>
      </x:c>
      <x:c r="V1937" s="139" t="str">
        <x:v>High</x:v>
      </x:c>
      <x:c r="W1937" s="147" t="str">
        <x:v>Source wholesale and buying prices retained</x:v>
      </x:c>
      <x:c r="X1937" s="139" t="str">
        <x:v>Ready</x:v>
      </x:c>
      <x:c r="Y1937" s="144" t="b">
        <x:v>1</x:v>
      </x:c>
      <x:c r="Z1937" s="139" t="str">
        <x:v>WS RATES.pdf</x:v>
      </x:c>
      <x:c r="AA1937" s="139" t="n">
        <x:v>54</x:v>
      </x:c>
      <x:c r="AB1937" s="139" t="n">
        <x:v>29</x:v>
      </x:c>
      <x:c r="AC1937" s="139" t="str">
        <x:v>G/F INK CARTRIDGE</x:v>
      </x:c>
      <x:c r="AD1937" s="145" t="n">
        <x:v>28</x:v>
      </x:c>
      <x:c r="AE1937" s="147" t="str">
        <x:v>Merged across PDFs — Exact/source-linked match</x:v>
      </x:c>
      <x:c r="AF1937" s="147" t="str">
        <x:v>Exact WS RATES.pdf name</x:v>
      </x:c>
      <x:c r="AG1937" s="147" t="str">
        <x:v>Exact WS RATES.pdf category</x:v>
      </x:c>
      <x:c r="AH1937" s="139" t="str">
        <x:v>WS-RATES:54:29</x:v>
      </x:c>
      <x:c r="AI1937" s="146"/>
      <x:c r="AJ1937" s="146"/>
      <x:c r="AK1937" s="146"/>
      <x:c r="AL1937" s="146"/>
      <x:c r="AM1937" s="146"/>
      <x:c r="AN1937" s="147" t="str"/>
    </x:row>
    <x:row r="1938">
      <x:c r="A1938" s="139" t="str">
        <x:v>RS-001937</x:v>
      </x:c>
      <x:c r="B1938" s="147" t="str">
        <x:v>DUX BROWN PENCIL JAR</x:v>
      </x:c>
      <x:c r="C1938" s="139" t="str">
        <x:v>PENCIL JAR</x:v>
      </x:c>
      <x:c r="D1938" s="139" t="str">
        <x:v>Wholesale/Bulk</x:v>
      </x:c>
      <x:c r="E1938" s="147" t="str">
        <x:v>From initial classified workbook</x:v>
      </x:c>
      <x:c r="F1938" s="139" t="str">
        <x:v>Jar</x:v>
      </x:c>
      <x:c r="G1938" s="139"/>
      <x:c r="H1938" s="139" t="str">
        <x:v>Not stated</x:v>
      </x:c>
      <x:c r="I1938" s="139" t="str">
        <x:v>PKR</x:v>
      </x:c>
      <x:c r="J1938" s="140" t="n">
        <x:v>832</x:v>
      </x:c>
      <x:c r="K1938" s="140" t="n">
        <x:v>800</x:v>
      </x:c>
      <x:c r="L1938" s="140" t="n">
        <x:v>832</x:v>
      </x:c>
      <x:c r="M1938" s="140" t="n">
        <x:v>800</x:v>
      </x:c>
      <x:c r="N1938" s="141" t="n">
        <x:f>L1938-M1938</x:f>
        <x:v>32</x:v>
      </x:c>
      <x:c r="O1938" s="142" t="n">
        <x:f>IF(L1938&gt;0,N1938/L1938,"")</x:f>
        <x:v>0.038461538461538464</x:v>
      </x:c>
      <x:c r="P1938" s="142" t="n">
        <x:f>IF(M1938&gt;0,N1938/M1938,"")</x:f>
        <x:v>0.04</x:v>
      </x:c>
      <x:c r="Q1938" s="141" t="n">
        <x:f>ROUND(L1938*(1+'Assumptions'!$B$7)/'Assumptions'!$B$9,0)*'Assumptions'!$B$9</x:f>
        <x:v>915</x:v>
      </x:c>
      <x:c r="R1938" s="141" t="n">
        <x:f>Q1938-M1938</x:f>
        <x:v>115</x:v>
      </x:c>
      <x:c r="S1938" s="143" t="n">
        <x:f>'Assumptions'!$B$8</x:f>
        <x:v>12</x:v>
      </x:c>
      <x:c r="T1938" s="141" t="n">
        <x:f>N1938*S1938</x:f>
        <x:v>384</x:v>
      </x:c>
      <x:c r="U1938" s="139" t="str">
        <x:v>Source Valid</x:v>
      </x:c>
      <x:c r="V1938" s="139" t="str">
        <x:v>High</x:v>
      </x:c>
      <x:c r="W1938" s="147" t="str">
        <x:v>Source wholesale and buying prices retained</x:v>
      </x:c>
      <x:c r="X1938" s="139" t="str">
        <x:v>Ready</x:v>
      </x:c>
      <x:c r="Y1938" s="144" t="b">
        <x:v>1</x:v>
      </x:c>
      <x:c r="Z1938" s="139" t="str">
        <x:v>WS RATES.pdf</x:v>
      </x:c>
      <x:c r="AA1938" s="139" t="n">
        <x:v>54</x:v>
      </x:c>
      <x:c r="AB1938" s="139" t="n">
        <x:v>30</x:v>
      </x:c>
      <x:c r="AC1938" s="139" t="str">
        <x:v>DUX BROWN PENCIL JAR</x:v>
      </x:c>
      <x:c r="AD1938" s="145" t="n">
        <x:v>832</x:v>
      </x:c>
      <x:c r="AE1938" s="147" t="str">
        <x:v>Merged across PDFs — Exact/source-linked match</x:v>
      </x:c>
      <x:c r="AF1938" s="147" t="str">
        <x:v>Exact WS RATES.pdf name</x:v>
      </x:c>
      <x:c r="AG1938" s="147" t="str">
        <x:v>Exact WS RATES.pdf category</x:v>
      </x:c>
      <x:c r="AH1938" s="139" t="str">
        <x:v>WS-RATES:54:30</x:v>
      </x:c>
      <x:c r="AI1938" s="146"/>
      <x:c r="AJ1938" s="146"/>
      <x:c r="AK1938" s="146"/>
      <x:c r="AL1938" s="146"/>
      <x:c r="AM1938" s="146"/>
      <x:c r="AN1938" s="147" t="str"/>
    </x:row>
    <x:row r="1939">
      <x:c r="A1939" s="139" t="str">
        <x:v>RS-001938</x:v>
      </x:c>
      <x:c r="B1939" s="147" t="str">
        <x:v>DUX 222 PENCIL JAR</x:v>
      </x:c>
      <x:c r="C1939" s="139" t="str">
        <x:v>PENCIL JAR</x:v>
      </x:c>
      <x:c r="D1939" s="139" t="str">
        <x:v>Wholesale/Bulk</x:v>
      </x:c>
      <x:c r="E1939" s="147" t="str">
        <x:v>From initial classified workbook</x:v>
      </x:c>
      <x:c r="F1939" s="139" t="str">
        <x:v>Jar</x:v>
      </x:c>
      <x:c r="G1939" s="139"/>
      <x:c r="H1939" s="139" t="str">
        <x:v>Not stated</x:v>
      </x:c>
      <x:c r="I1939" s="139" t="str">
        <x:v>PKR</x:v>
      </x:c>
      <x:c r="J1939" s="140" t="n">
        <x:v>700</x:v>
      </x:c>
      <x:c r="K1939" s="140" t="n">
        <x:v>670</x:v>
      </x:c>
      <x:c r="L1939" s="140" t="n">
        <x:v>700</x:v>
      </x:c>
      <x:c r="M1939" s="140" t="n">
        <x:v>670</x:v>
      </x:c>
      <x:c r="N1939" s="141" t="n">
        <x:f>L1939-M1939</x:f>
        <x:v>30</x:v>
      </x:c>
      <x:c r="O1939" s="142" t="n">
        <x:f>IF(L1939&gt;0,N1939/L1939,"")</x:f>
        <x:v>0.04285714285714286</x:v>
      </x:c>
      <x:c r="P1939" s="142" t="n">
        <x:f>IF(M1939&gt;0,N1939/M1939,"")</x:f>
        <x:v>0.04477611940298507</x:v>
      </x:c>
      <x:c r="Q1939" s="141" t="n">
        <x:f>ROUND(L1939*(1+'Assumptions'!$B$7)/'Assumptions'!$B$9,0)*'Assumptions'!$B$9</x:f>
        <x:v>770</x:v>
      </x:c>
      <x:c r="R1939" s="141" t="n">
        <x:f>Q1939-M1939</x:f>
        <x:v>100</x:v>
      </x:c>
      <x:c r="S1939" s="143" t="n">
        <x:f>'Assumptions'!$B$8</x:f>
        <x:v>12</x:v>
      </x:c>
      <x:c r="T1939" s="141" t="n">
        <x:f>N1939*S1939</x:f>
        <x:v>360</x:v>
      </x:c>
      <x:c r="U1939" s="139" t="str">
        <x:v>Source Valid</x:v>
      </x:c>
      <x:c r="V1939" s="139" t="str">
        <x:v>High</x:v>
      </x:c>
      <x:c r="W1939" s="147" t="str">
        <x:v>Source wholesale and buying prices retained</x:v>
      </x:c>
      <x:c r="X1939" s="139" t="str">
        <x:v>Ready</x:v>
      </x:c>
      <x:c r="Y1939" s="144" t="b">
        <x:v>1</x:v>
      </x:c>
      <x:c r="Z1939" s="139" t="str">
        <x:v>WS RATES.pdf</x:v>
      </x:c>
      <x:c r="AA1939" s="139" t="n">
        <x:v>54</x:v>
      </x:c>
      <x:c r="AB1939" s="139" t="n">
        <x:v>31</x:v>
      </x:c>
      <x:c r="AC1939" s="139" t="str">
        <x:v>DUX 222 PENCIL JAR</x:v>
      </x:c>
      <x:c r="AD1939" s="145" t="n">
        <x:v>700</x:v>
      </x:c>
      <x:c r="AE1939" s="147" t="str">
        <x:v>Merged across PDFs — Exact/source-linked match</x:v>
      </x:c>
      <x:c r="AF1939" s="147" t="str">
        <x:v>Exact WS RATES.pdf name</x:v>
      </x:c>
      <x:c r="AG1939" s="147" t="str">
        <x:v>Exact WS RATES.pdf category</x:v>
      </x:c>
      <x:c r="AH1939" s="139" t="str">
        <x:v>WS-RATES:54:31</x:v>
      </x:c>
      <x:c r="AI1939" s="146"/>
      <x:c r="AJ1939" s="146"/>
      <x:c r="AK1939" s="146"/>
      <x:c r="AL1939" s="146"/>
      <x:c r="AM1939" s="146"/>
      <x:c r="AN1939" s="147" t="str"/>
    </x:row>
    <x:row r="1940">
      <x:c r="A1940" s="139" t="str">
        <x:v>RS-001939</x:v>
      </x:c>
      <x:c r="B1940" s="147" t="str">
        <x:v>DUX INK PEN SAFARI</x:v>
      </x:c>
      <x:c r="C1940" s="139" t="str">
        <x:v>INK PEN</x:v>
      </x:c>
      <x:c r="D1940" s="139" t="str">
        <x:v>Both</x:v>
      </x:c>
      <x:c r="E1940" s="147" t="str">
        <x:v>From initial classified workbook</x:v>
      </x:c>
      <x:c r="F1940" s="139" t="str">
        <x:v>Piece</x:v>
      </x:c>
      <x:c r="G1940" s="139"/>
      <x:c r="H1940" s="139" t="str">
        <x:v>Not stated</x:v>
      </x:c>
      <x:c r="I1940" s="139" t="str">
        <x:v>PKR</x:v>
      </x:c>
      <x:c r="J1940" s="140" t="n">
        <x:v>760</x:v>
      </x:c>
      <x:c r="K1940" s="140" t="n">
        <x:v>715</x:v>
      </x:c>
      <x:c r="L1940" s="140" t="n">
        <x:v>760</x:v>
      </x:c>
      <x:c r="M1940" s="140" t="n">
        <x:v>715</x:v>
      </x:c>
      <x:c r="N1940" s="141" t="n">
        <x:f>L1940-M1940</x:f>
        <x:v>45</x:v>
      </x:c>
      <x:c r="O1940" s="142" t="n">
        <x:f>IF(L1940&gt;0,N1940/L1940,"")</x:f>
        <x:v>0.05921052631578947</x:v>
      </x:c>
      <x:c r="P1940" s="142" t="n">
        <x:f>IF(M1940&gt;0,N1940/M1940,"")</x:f>
        <x:v>0.06293706293706294</x:v>
      </x:c>
      <x:c r="Q1940" s="141" t="n">
        <x:f>ROUND(L1940*(1+'Assumptions'!$B$7)/'Assumptions'!$B$9,0)*'Assumptions'!$B$9</x:f>
        <x:v>835</x:v>
      </x:c>
      <x:c r="R1940" s="141" t="n">
        <x:f>Q1940-M1940</x:f>
        <x:v>120</x:v>
      </x:c>
      <x:c r="S1940" s="143" t="n">
        <x:f>'Assumptions'!$B$8</x:f>
        <x:v>12</x:v>
      </x:c>
      <x:c r="T1940" s="141" t="n">
        <x:f>N1940*S1940</x:f>
        <x:v>540</x:v>
      </x:c>
      <x:c r="U1940" s="139" t="str">
        <x:v>Source Valid</x:v>
      </x:c>
      <x:c r="V1940" s="139" t="str">
        <x:v>High</x:v>
      </x:c>
      <x:c r="W1940" s="147" t="str">
        <x:v>Source wholesale and buying prices retained</x:v>
      </x:c>
      <x:c r="X1940" s="139" t="str">
        <x:v>Ready</x:v>
      </x:c>
      <x:c r="Y1940" s="144" t="b">
        <x:v>1</x:v>
      </x:c>
      <x:c r="Z1940" s="139" t="str">
        <x:v>WS RATES.pdf</x:v>
      </x:c>
      <x:c r="AA1940" s="139" t="n">
        <x:v>54</x:v>
      </x:c>
      <x:c r="AB1940" s="139" t="n">
        <x:v>32</x:v>
      </x:c>
      <x:c r="AC1940" s="139" t="str">
        <x:v>DUX INK PEN SAFARI</x:v>
      </x:c>
      <x:c r="AD1940" s="145" t="n">
        <x:v>760</x:v>
      </x:c>
      <x:c r="AE1940" s="147" t="str">
        <x:v>Merged across PDFs — Exact/source-linked match</x:v>
      </x:c>
      <x:c r="AF1940" s="147" t="str">
        <x:v>Exact WS RATES.pdf name</x:v>
      </x:c>
      <x:c r="AG1940" s="147" t="str">
        <x:v>Exact WS RATES.pdf category</x:v>
      </x:c>
      <x:c r="AH1940" s="139" t="str">
        <x:v>WS-RATES:54:32</x:v>
      </x:c>
      <x:c r="AI1940" s="146"/>
      <x:c r="AJ1940" s="146"/>
      <x:c r="AK1940" s="146"/>
      <x:c r="AL1940" s="146"/>
      <x:c r="AM1940" s="146"/>
      <x:c r="AN1940" s="147" t="str"/>
    </x:row>
    <x:row r="1941">
      <x:c r="A1941" s="139" t="str">
        <x:v>RS-001940</x:v>
      </x:c>
      <x:c r="B1941" s="147" t="str">
        <x:v>DUX INK PEN WAVE</x:v>
      </x:c>
      <x:c r="C1941" s="139" t="str">
        <x:v>INK PEN</x:v>
      </x:c>
      <x:c r="D1941" s="139" t="str">
        <x:v>Both</x:v>
      </x:c>
      <x:c r="E1941" s="147" t="str">
        <x:v>From initial classified workbook</x:v>
      </x:c>
      <x:c r="F1941" s="139" t="str">
        <x:v>Piece</x:v>
      </x:c>
      <x:c r="G1941" s="139"/>
      <x:c r="H1941" s="139" t="str">
        <x:v>Not stated</x:v>
      </x:c>
      <x:c r="I1941" s="139" t="str">
        <x:v>PKR</x:v>
      </x:c>
      <x:c r="J1941" s="140" t="n">
        <x:v>650</x:v>
      </x:c>
      <x:c r="K1941" s="140" t="n">
        <x:v>615</x:v>
      </x:c>
      <x:c r="L1941" s="140" t="n">
        <x:v>650</x:v>
      </x:c>
      <x:c r="M1941" s="140" t="n">
        <x:v>615</x:v>
      </x:c>
      <x:c r="N1941" s="141" t="n">
        <x:f>L1941-M1941</x:f>
        <x:v>35</x:v>
      </x:c>
      <x:c r="O1941" s="142" t="n">
        <x:f>IF(L1941&gt;0,N1941/L1941,"")</x:f>
        <x:v>0.05384615384615385</x:v>
      </x:c>
      <x:c r="P1941" s="142" t="n">
        <x:f>IF(M1941&gt;0,N1941/M1941,"")</x:f>
        <x:v>0.056910569105691054</x:v>
      </x:c>
      <x:c r="Q1941" s="141" t="n">
        <x:f>ROUND(L1941*(1+'Assumptions'!$B$7)/'Assumptions'!$B$9,0)*'Assumptions'!$B$9</x:f>
        <x:v>715</x:v>
      </x:c>
      <x:c r="R1941" s="141" t="n">
        <x:f>Q1941-M1941</x:f>
        <x:v>100</x:v>
      </x:c>
      <x:c r="S1941" s="143" t="n">
        <x:f>'Assumptions'!$B$8</x:f>
        <x:v>12</x:v>
      </x:c>
      <x:c r="T1941" s="141" t="n">
        <x:f>N1941*S1941</x:f>
        <x:v>420</x:v>
      </x:c>
      <x:c r="U1941" s="139" t="str">
        <x:v>Source Valid</x:v>
      </x:c>
      <x:c r="V1941" s="139" t="str">
        <x:v>High</x:v>
      </x:c>
      <x:c r="W1941" s="147" t="str">
        <x:v>Source wholesale and buying prices retained</x:v>
      </x:c>
      <x:c r="X1941" s="139" t="str">
        <x:v>Ready</x:v>
      </x:c>
      <x:c r="Y1941" s="144" t="b">
        <x:v>1</x:v>
      </x:c>
      <x:c r="Z1941" s="139" t="str">
        <x:v>WS RATES.pdf</x:v>
      </x:c>
      <x:c r="AA1941" s="139" t="n">
        <x:v>54</x:v>
      </x:c>
      <x:c r="AB1941" s="139" t="n">
        <x:v>33</x:v>
      </x:c>
      <x:c r="AC1941" s="139" t="str">
        <x:v>DUX INK PEN WAVE</x:v>
      </x:c>
      <x:c r="AD1941" s="145" t="n">
        <x:v>650</x:v>
      </x:c>
      <x:c r="AE1941" s="147" t="str">
        <x:v>Merged across PDFs — Exact/source-linked match</x:v>
      </x:c>
      <x:c r="AF1941" s="147" t="str">
        <x:v>Exact WS RATES.pdf name</x:v>
      </x:c>
      <x:c r="AG1941" s="147" t="str">
        <x:v>Exact WS RATES.pdf category</x:v>
      </x:c>
      <x:c r="AH1941" s="139" t="str">
        <x:v>WS-RATES:54:33</x:v>
      </x:c>
      <x:c r="AI1941" s="146"/>
      <x:c r="AJ1941" s="146"/>
      <x:c r="AK1941" s="146"/>
      <x:c r="AL1941" s="146"/>
      <x:c r="AM1941" s="146"/>
      <x:c r="AN1941" s="147" t="str"/>
    </x:row>
    <x:row r="1942">
      <x:c r="A1942" s="139" t="str">
        <x:v>RS-001941</x:v>
      </x:c>
      <x:c r="B1942" s="147" t="str">
        <x:v>DUX INK PEN GRADIENT</x:v>
      </x:c>
      <x:c r="C1942" s="139" t="str">
        <x:v>INK PEN</x:v>
      </x:c>
      <x:c r="D1942" s="139" t="str">
        <x:v>Both</x:v>
      </x:c>
      <x:c r="E1942" s="147" t="str">
        <x:v>From initial classified workbook</x:v>
      </x:c>
      <x:c r="F1942" s="139" t="str">
        <x:v>Piece</x:v>
      </x:c>
      <x:c r="G1942" s="139"/>
      <x:c r="H1942" s="139" t="str">
        <x:v>Not stated</x:v>
      </x:c>
      <x:c r="I1942" s="139" t="str">
        <x:v>PKR</x:v>
      </x:c>
      <x:c r="J1942" s="140" t="n">
        <x:v>760</x:v>
      </x:c>
      <x:c r="K1942" s="140" t="n">
        <x:v>715</x:v>
      </x:c>
      <x:c r="L1942" s="140" t="n">
        <x:v>760</x:v>
      </x:c>
      <x:c r="M1942" s="140" t="n">
        <x:v>715</x:v>
      </x:c>
      <x:c r="N1942" s="141" t="n">
        <x:f>L1942-M1942</x:f>
        <x:v>45</x:v>
      </x:c>
      <x:c r="O1942" s="142" t="n">
        <x:f>IF(L1942&gt;0,N1942/L1942,"")</x:f>
        <x:v>0.05921052631578947</x:v>
      </x:c>
      <x:c r="P1942" s="142" t="n">
        <x:f>IF(M1942&gt;0,N1942/M1942,"")</x:f>
        <x:v>0.06293706293706294</x:v>
      </x:c>
      <x:c r="Q1942" s="141" t="n">
        <x:f>ROUND(L1942*(1+'Assumptions'!$B$7)/'Assumptions'!$B$9,0)*'Assumptions'!$B$9</x:f>
        <x:v>835</x:v>
      </x:c>
      <x:c r="R1942" s="141" t="n">
        <x:f>Q1942-M1942</x:f>
        <x:v>120</x:v>
      </x:c>
      <x:c r="S1942" s="143" t="n">
        <x:f>'Assumptions'!$B$8</x:f>
        <x:v>12</x:v>
      </x:c>
      <x:c r="T1942" s="141" t="n">
        <x:f>N1942*S1942</x:f>
        <x:v>540</x:v>
      </x:c>
      <x:c r="U1942" s="139" t="str">
        <x:v>Source Valid</x:v>
      </x:c>
      <x:c r="V1942" s="139" t="str">
        <x:v>High</x:v>
      </x:c>
      <x:c r="W1942" s="147" t="str">
        <x:v>Source wholesale and buying prices retained</x:v>
      </x:c>
      <x:c r="X1942" s="139" t="str">
        <x:v>Ready</x:v>
      </x:c>
      <x:c r="Y1942" s="144" t="b">
        <x:v>1</x:v>
      </x:c>
      <x:c r="Z1942" s="139" t="str">
        <x:v>WS RATES.pdf</x:v>
      </x:c>
      <x:c r="AA1942" s="139" t="n">
        <x:v>54</x:v>
      </x:c>
      <x:c r="AB1942" s="139" t="n">
        <x:v>34</x:v>
      </x:c>
      <x:c r="AC1942" s="139" t="str">
        <x:v>DUX INK PEN GRADIENT</x:v>
      </x:c>
      <x:c r="AD1942" s="145" t="n">
        <x:v>760</x:v>
      </x:c>
      <x:c r="AE1942" s="147" t="str">
        <x:v>Merged across PDFs — Exact/source-linked match</x:v>
      </x:c>
      <x:c r="AF1942" s="147" t="str">
        <x:v>Exact WS RATES.pdf name</x:v>
      </x:c>
      <x:c r="AG1942" s="147" t="str">
        <x:v>Exact WS RATES.pdf category</x:v>
      </x:c>
      <x:c r="AH1942" s="139" t="str">
        <x:v>WS-RATES:54:34</x:v>
      </x:c>
      <x:c r="AI1942" s="146"/>
      <x:c r="AJ1942" s="146"/>
      <x:c r="AK1942" s="146"/>
      <x:c r="AL1942" s="146"/>
      <x:c r="AM1942" s="146"/>
      <x:c r="AN1942" s="147" t="str"/>
    </x:row>
    <x:row r="1943">
      <x:c r="A1943" s="139" t="str">
        <x:v>RS-001942</x:v>
      </x:c>
      <x:c r="B1943" s="147" t="str">
        <x:v>DUX INK PEN 250</x:v>
      </x:c>
      <x:c r="C1943" s="139" t="str">
        <x:v>INK PEN</x:v>
      </x:c>
      <x:c r="D1943" s="139" t="str">
        <x:v>Both</x:v>
      </x:c>
      <x:c r="E1943" s="147" t="str">
        <x:v>From initial classified workbook</x:v>
      </x:c>
      <x:c r="F1943" s="139" t="str">
        <x:v>Piece</x:v>
      </x:c>
      <x:c r="G1943" s="139"/>
      <x:c r="H1943" s="139" t="str">
        <x:v>Not stated</x:v>
      </x:c>
      <x:c r="I1943" s="139" t="str">
        <x:v>PKR</x:v>
      </x:c>
      <x:c r="J1943" s="140" t="n">
        <x:v>780</x:v>
      </x:c>
      <x:c r="K1943" s="140" t="n">
        <x:v>750</x:v>
      </x:c>
      <x:c r="L1943" s="140" t="n">
        <x:v>780</x:v>
      </x:c>
      <x:c r="M1943" s="140" t="n">
        <x:v>750</x:v>
      </x:c>
      <x:c r="N1943" s="141" t="n">
        <x:f>L1943-M1943</x:f>
        <x:v>30</x:v>
      </x:c>
      <x:c r="O1943" s="142" t="n">
        <x:f>IF(L1943&gt;0,N1943/L1943,"")</x:f>
        <x:v>0.038461538461538464</x:v>
      </x:c>
      <x:c r="P1943" s="142" t="n">
        <x:f>IF(M1943&gt;0,N1943/M1943,"")</x:f>
        <x:v>0.04</x:v>
      </x:c>
      <x:c r="Q1943" s="141" t="n">
        <x:f>ROUND(L1943*(1+'Assumptions'!$B$7)/'Assumptions'!$B$9,0)*'Assumptions'!$B$9</x:f>
        <x:v>860</x:v>
      </x:c>
      <x:c r="R1943" s="141" t="n">
        <x:f>Q1943-M1943</x:f>
        <x:v>110</x:v>
      </x:c>
      <x:c r="S1943" s="143" t="n">
        <x:f>'Assumptions'!$B$8</x:f>
        <x:v>12</x:v>
      </x:c>
      <x:c r="T1943" s="141" t="n">
        <x:f>N1943*S1943</x:f>
        <x:v>360</x:v>
      </x:c>
      <x:c r="U1943" s="139" t="str">
        <x:v>Source Valid</x:v>
      </x:c>
      <x:c r="V1943" s="139" t="str">
        <x:v>High</x:v>
      </x:c>
      <x:c r="W1943" s="147" t="str">
        <x:v>Source wholesale and buying prices retained</x:v>
      </x:c>
      <x:c r="X1943" s="139" t="str">
        <x:v>Ready</x:v>
      </x:c>
      <x:c r="Y1943" s="144" t="b">
        <x:v>1</x:v>
      </x:c>
      <x:c r="Z1943" s="139" t="str">
        <x:v>WS RATES.pdf</x:v>
      </x:c>
      <x:c r="AA1943" s="139" t="n">
        <x:v>54</x:v>
      </x:c>
      <x:c r="AB1943" s="139" t="n">
        <x:v>35</x:v>
      </x:c>
      <x:c r="AC1943" s="139" t="str">
        <x:v>DUX INK PEN 250</x:v>
      </x:c>
      <x:c r="AD1943" s="145" t="n">
        <x:v>780</x:v>
      </x:c>
      <x:c r="AE1943" s="147" t="str">
        <x:v>Merged across PDFs — Exact/source-linked match</x:v>
      </x:c>
      <x:c r="AF1943" s="147" t="str">
        <x:v>Exact WS RATES.pdf name</x:v>
      </x:c>
      <x:c r="AG1943" s="147" t="str">
        <x:v>Exact WS RATES.pdf category</x:v>
      </x:c>
      <x:c r="AH1943" s="139" t="str">
        <x:v>WS-RATES:54:35</x:v>
      </x:c>
      <x:c r="AI1943" s="146"/>
      <x:c r="AJ1943" s="146"/>
      <x:c r="AK1943" s="146"/>
      <x:c r="AL1943" s="146"/>
      <x:c r="AM1943" s="146"/>
      <x:c r="AN1943" s="147" t="str"/>
    </x:row>
    <x:row r="1944">
      <x:c r="A1944" s="139" t="str">
        <x:v>RS-001943</x:v>
      </x:c>
      <x:c r="B1944" s="147" t="str">
        <x:v>DUX D60 ERASER</x:v>
      </x:c>
      <x:c r="C1944" s="139" t="str">
        <x:v>ERASERS</x:v>
      </x:c>
      <x:c r="D1944" s="139" t="str">
        <x:v>Both</x:v>
      </x:c>
      <x:c r="E1944" s="147" t="str">
        <x:v>From initial classified workbook</x:v>
      </x:c>
      <x:c r="F1944" s="139" t="str">
        <x:v>Piece</x:v>
      </x:c>
      <x:c r="G1944" s="139"/>
      <x:c r="H1944" s="139" t="str">
        <x:v>Not stated</x:v>
      </x:c>
      <x:c r="I1944" s="139" t="str">
        <x:v>PKR</x:v>
      </x:c>
      <x:c r="J1944" s="140" t="n">
        <x:v>400</x:v>
      </x:c>
      <x:c r="K1944" s="140" t="n">
        <x:v>385</x:v>
      </x:c>
      <x:c r="L1944" s="140" t="n">
        <x:v>400</x:v>
      </x:c>
      <x:c r="M1944" s="140" t="n">
        <x:v>385</x:v>
      </x:c>
      <x:c r="N1944" s="141" t="n">
        <x:f>L1944-M1944</x:f>
        <x:v>15</x:v>
      </x:c>
      <x:c r="O1944" s="142" t="n">
        <x:f>IF(L1944&gt;0,N1944/L1944,"")</x:f>
        <x:v>0.0375</x:v>
      </x:c>
      <x:c r="P1944" s="142" t="n">
        <x:f>IF(M1944&gt;0,N1944/M1944,"")</x:f>
        <x:v>0.03896103896103896</x:v>
      </x:c>
      <x:c r="Q1944" s="141" t="n">
        <x:f>ROUND(L1944*(1+'Assumptions'!$B$7)/'Assumptions'!$B$9,0)*'Assumptions'!$B$9</x:f>
        <x:v>440</x:v>
      </x:c>
      <x:c r="R1944" s="141" t="n">
        <x:f>Q1944-M1944</x:f>
        <x:v>55</x:v>
      </x:c>
      <x:c r="S1944" s="143" t="n">
        <x:f>'Assumptions'!$B$8</x:f>
        <x:v>12</x:v>
      </x:c>
      <x:c r="T1944" s="141" t="n">
        <x:f>N1944*S1944</x:f>
        <x:v>180</x:v>
      </x:c>
      <x:c r="U1944" s="139" t="str">
        <x:v>Source Valid</x:v>
      </x:c>
      <x:c r="V1944" s="139" t="str">
        <x:v>High</x:v>
      </x:c>
      <x:c r="W1944" s="147" t="str">
        <x:v>Source wholesale and buying prices retained</x:v>
      </x:c>
      <x:c r="X1944" s="139" t="str">
        <x:v>Ready</x:v>
      </x:c>
      <x:c r="Y1944" s="144" t="b">
        <x:v>1</x:v>
      </x:c>
      <x:c r="Z1944" s="139" t="str">
        <x:v>WS RATES.pdf</x:v>
      </x:c>
      <x:c r="AA1944" s="139" t="n">
        <x:v>54</x:v>
      </x:c>
      <x:c r="AB1944" s="139" t="n">
        <x:v>36</x:v>
      </x:c>
      <x:c r="AC1944" s="139" t="str">
        <x:v>DUX D60 ERASER</x:v>
      </x:c>
      <x:c r="AD1944" s="145" t="n">
        <x:v>400</x:v>
      </x:c>
      <x:c r="AE1944" s="147" t="str">
        <x:v>Merged across PDFs — Exact/source-linked match</x:v>
      </x:c>
      <x:c r="AF1944" s="147" t="str">
        <x:v>Exact WS RATES.pdf name</x:v>
      </x:c>
      <x:c r="AG1944" s="147" t="str">
        <x:v>Exact WS RATES.pdf category</x:v>
      </x:c>
      <x:c r="AH1944" s="139" t="str">
        <x:v>WS-RATES:54:36</x:v>
      </x:c>
      <x:c r="AI1944" s="146"/>
      <x:c r="AJ1944" s="146"/>
      <x:c r="AK1944" s="146"/>
      <x:c r="AL1944" s="146"/>
      <x:c r="AM1944" s="146"/>
      <x:c r="AN1944" s="147" t="str"/>
    </x:row>
    <x:row r="1945">
      <x:c r="A1945" s="139" t="str">
        <x:v>RS-001944</x:v>
      </x:c>
      <x:c r="B1945" s="147" t="str">
        <x:v>DUX D45 ERASER</x:v>
      </x:c>
      <x:c r="C1945" s="139" t="str">
        <x:v>ERASERS</x:v>
      </x:c>
      <x:c r="D1945" s="139" t="str">
        <x:v>Both</x:v>
      </x:c>
      <x:c r="E1945" s="147" t="str">
        <x:v>From initial classified workbook</x:v>
      </x:c>
      <x:c r="F1945" s="139" t="str">
        <x:v>Piece</x:v>
      </x:c>
      <x:c r="G1945" s="139"/>
      <x:c r="H1945" s="139" t="str">
        <x:v>Not stated</x:v>
      </x:c>
      <x:c r="I1945" s="139" t="str">
        <x:v>PKR</x:v>
      </x:c>
      <x:c r="J1945" s="140" t="n">
        <x:v>295</x:v>
      </x:c>
      <x:c r="K1945" s="140" t="n">
        <x:v>270</x:v>
      </x:c>
      <x:c r="L1945" s="140" t="n">
        <x:v>295</x:v>
      </x:c>
      <x:c r="M1945" s="140" t="n">
        <x:v>270</x:v>
      </x:c>
      <x:c r="N1945" s="141" t="n">
        <x:f>L1945-M1945</x:f>
        <x:v>25</x:v>
      </x:c>
      <x:c r="O1945" s="142" t="n">
        <x:f>IF(L1945&gt;0,N1945/L1945,"")</x:f>
        <x:v>0.0847457627118644</x:v>
      </x:c>
      <x:c r="P1945" s="142" t="n">
        <x:f>IF(M1945&gt;0,N1945/M1945,"")</x:f>
        <x:v>0.09259259259259259</x:v>
      </x:c>
      <x:c r="Q1945" s="141" t="n">
        <x:f>ROUND(L1945*(1+'Assumptions'!$B$7)/'Assumptions'!$B$9,0)*'Assumptions'!$B$9</x:f>
        <x:v>325</x:v>
      </x:c>
      <x:c r="R1945" s="141" t="n">
        <x:f>Q1945-M1945</x:f>
        <x:v>55</x:v>
      </x:c>
      <x:c r="S1945" s="143" t="n">
        <x:f>'Assumptions'!$B$8</x:f>
        <x:v>12</x:v>
      </x:c>
      <x:c r="T1945" s="141" t="n">
        <x:f>N1945*S1945</x:f>
        <x:v>300</x:v>
      </x:c>
      <x:c r="U1945" s="139" t="str">
        <x:v>Source Valid</x:v>
      </x:c>
      <x:c r="V1945" s="139" t="str">
        <x:v>High</x:v>
      </x:c>
      <x:c r="W1945" s="147" t="str">
        <x:v>Source wholesale and buying prices retained</x:v>
      </x:c>
      <x:c r="X1945" s="139" t="str">
        <x:v>Ready</x:v>
      </x:c>
      <x:c r="Y1945" s="144" t="b">
        <x:v>1</x:v>
      </x:c>
      <x:c r="Z1945" s="139" t="str">
        <x:v>WS RATES.pdf</x:v>
      </x:c>
      <x:c r="AA1945" s="139" t="n">
        <x:v>54</x:v>
      </x:c>
      <x:c r="AB1945" s="139" t="n">
        <x:v>37</x:v>
      </x:c>
      <x:c r="AC1945" s="139" t="str">
        <x:v>DUX D45 ERASER</x:v>
      </x:c>
      <x:c r="AD1945" s="145" t="n">
        <x:v>295</x:v>
      </x:c>
      <x:c r="AE1945" s="147" t="str">
        <x:v>Merged across PDFs — Exact/source-linked match</x:v>
      </x:c>
      <x:c r="AF1945" s="147" t="str">
        <x:v>Exact WS RATES.pdf name</x:v>
      </x:c>
      <x:c r="AG1945" s="147" t="str">
        <x:v>Exact WS RATES.pdf category</x:v>
      </x:c>
      <x:c r="AH1945" s="139" t="str">
        <x:v>WS-RATES:54:37</x:v>
      </x:c>
      <x:c r="AI1945" s="146"/>
      <x:c r="AJ1945" s="146"/>
      <x:c r="AK1945" s="146"/>
      <x:c r="AL1945" s="146"/>
      <x:c r="AM1945" s="146"/>
      <x:c r="AN1945" s="147" t="str"/>
    </x:row>
    <x:row r="1946">
      <x:c r="A1946" s="139" t="str">
        <x:v>RS-001945</x:v>
      </x:c>
      <x:c r="B1946" s="147" t="str">
        <x:v>DUX COMPASS</x:v>
      </x:c>
      <x:c r="C1946" s="139" t="str">
        <x:v>COMPASS</x:v>
      </x:c>
      <x:c r="D1946" s="139" t="str">
        <x:v>Both</x:v>
      </x:c>
      <x:c r="E1946" s="147" t="str">
        <x:v>From initial classified workbook</x:v>
      </x:c>
      <x:c r="F1946" s="139" t="str">
        <x:v>Piece</x:v>
      </x:c>
      <x:c r="G1946" s="139"/>
      <x:c r="H1946" s="139" t="str">
        <x:v>Not stated</x:v>
      </x:c>
      <x:c r="I1946" s="139" t="str">
        <x:v>PKR</x:v>
      </x:c>
      <x:c r="J1946" s="140" t="n">
        <x:v>77</x:v>
      </x:c>
      <x:c r="K1946" s="140" t="n">
        <x:v>70</x:v>
      </x:c>
      <x:c r="L1946" s="140" t="n">
        <x:v>77</x:v>
      </x:c>
      <x:c r="M1946" s="140" t="n">
        <x:v>70</x:v>
      </x:c>
      <x:c r="N1946" s="141" t="n">
        <x:f>L1946-M1946</x:f>
        <x:v>7</x:v>
      </x:c>
      <x:c r="O1946" s="142" t="n">
        <x:f>IF(L1946&gt;0,N1946/L1946,"")</x:f>
        <x:v>0.09090909090909091</x:v>
      </x:c>
      <x:c r="P1946" s="142" t="n">
        <x:f>IF(M1946&gt;0,N1946/M1946,"")</x:f>
        <x:v>0.1</x:v>
      </x:c>
      <x:c r="Q1946" s="141" t="n">
        <x:f>ROUND(L1946*(1+'Assumptions'!$B$7)/'Assumptions'!$B$9,0)*'Assumptions'!$B$9</x:f>
        <x:v>85</x:v>
      </x:c>
      <x:c r="R1946" s="141" t="n">
        <x:f>Q1946-M1946</x:f>
        <x:v>15</x:v>
      </x:c>
      <x:c r="S1946" s="143" t="n">
        <x:f>'Assumptions'!$B$8</x:f>
        <x:v>12</x:v>
      </x:c>
      <x:c r="T1946" s="141" t="n">
        <x:f>N1946*S1946</x:f>
        <x:v>84</x:v>
      </x:c>
      <x:c r="U1946" s="139" t="str">
        <x:v>Source Valid</x:v>
      </x:c>
      <x:c r="V1946" s="139" t="str">
        <x:v>High</x:v>
      </x:c>
      <x:c r="W1946" s="147" t="str">
        <x:v>Source wholesale and buying prices retained</x:v>
      </x:c>
      <x:c r="X1946" s="139" t="str">
        <x:v>Ready</x:v>
      </x:c>
      <x:c r="Y1946" s="144" t="b">
        <x:v>1</x:v>
      </x:c>
      <x:c r="Z1946" s="139" t="str">
        <x:v>WS RATES.pdf</x:v>
      </x:c>
      <x:c r="AA1946" s="139" t="n">
        <x:v>55</x:v>
      </x:c>
      <x:c r="AB1946" s="139" t="n">
        <x:v>2</x:v>
      </x:c>
      <x:c r="AC1946" s="139" t="str">
        <x:v>DUX COMPASS</x:v>
      </x:c>
      <x:c r="AD1946" s="145" t="n">
        <x:v>77</x:v>
      </x:c>
      <x:c r="AE1946" s="147" t="str">
        <x:v>Merged across PDFs — Exact/source-linked match</x:v>
      </x:c>
      <x:c r="AF1946" s="147" t="str">
        <x:v>Exact WS RATES.pdf name</x:v>
      </x:c>
      <x:c r="AG1946" s="147" t="str">
        <x:v>Exact WS RATES.pdf category</x:v>
      </x:c>
      <x:c r="AH1946" s="139" t="str">
        <x:v>WS-RATES:55:2</x:v>
      </x:c>
      <x:c r="AI1946" s="146"/>
      <x:c r="AJ1946" s="146"/>
      <x:c r="AK1946" s="146"/>
      <x:c r="AL1946" s="146"/>
      <x:c r="AM1946" s="146"/>
      <x:c r="AN1946" s="147" t="str"/>
    </x:row>
    <x:row r="1947">
      <x:c r="A1947" s="139" t="str">
        <x:v>RS-001946</x:v>
      </x:c>
      <x:c r="B1947" s="147" t="str">
        <x:v>ORO TANGO STAPLER NO 10</x:v>
      </x:c>
      <x:c r="C1947" s="139" t="str">
        <x:v>STAPLERS</x:v>
      </x:c>
      <x:c r="D1947" s="139" t="str">
        <x:v>Both</x:v>
      </x:c>
      <x:c r="E1947" s="147" t="str">
        <x:v>From initial classified workbook</x:v>
      </x:c>
      <x:c r="F1947" s="139" t="str">
        <x:v>Piece</x:v>
      </x:c>
      <x:c r="G1947" s="139"/>
      <x:c r="H1947" s="139" t="str">
        <x:v>Not stated</x:v>
      </x:c>
      <x:c r="I1947" s="139" t="str">
        <x:v>PKR</x:v>
      </x:c>
      <x:c r="J1947" s="140" t="n">
        <x:v>205</x:v>
      </x:c>
      <x:c r="K1947" s="140" t="n">
        <x:v>185</x:v>
      </x:c>
      <x:c r="L1947" s="140" t="n">
        <x:v>205</x:v>
      </x:c>
      <x:c r="M1947" s="140" t="n">
        <x:v>185</x:v>
      </x:c>
      <x:c r="N1947" s="141" t="n">
        <x:f>L1947-M1947</x:f>
        <x:v>20</x:v>
      </x:c>
      <x:c r="O1947" s="142" t="n">
        <x:f>IF(L1947&gt;0,N1947/L1947,"")</x:f>
        <x:v>0.0975609756097561</x:v>
      </x:c>
      <x:c r="P1947" s="142" t="n">
        <x:f>IF(M1947&gt;0,N1947/M1947,"")</x:f>
        <x:v>0.10810810810810811</x:v>
      </x:c>
      <x:c r="Q1947" s="141" t="n">
        <x:f>ROUND(L1947*(1+'Assumptions'!$B$7)/'Assumptions'!$B$9,0)*'Assumptions'!$B$9</x:f>
        <x:v>225</x:v>
      </x:c>
      <x:c r="R1947" s="141" t="n">
        <x:f>Q1947-M1947</x:f>
        <x:v>40</x:v>
      </x:c>
      <x:c r="S1947" s="143" t="n">
        <x:f>'Assumptions'!$B$8</x:f>
        <x:v>12</x:v>
      </x:c>
      <x:c r="T1947" s="141" t="n">
        <x:f>N1947*S1947</x:f>
        <x:v>240</x:v>
      </x:c>
      <x:c r="U1947" s="139" t="str">
        <x:v>Source Valid</x:v>
      </x:c>
      <x:c r="V1947" s="139" t="str">
        <x:v>High</x:v>
      </x:c>
      <x:c r="W1947" s="147" t="str">
        <x:v>Source wholesale and buying prices retained</x:v>
      </x:c>
      <x:c r="X1947" s="139" t="str">
        <x:v>Ready</x:v>
      </x:c>
      <x:c r="Y1947" s="144" t="b">
        <x:v>1</x:v>
      </x:c>
      <x:c r="Z1947" s="139" t="str">
        <x:v>WS RATES.pdf</x:v>
      </x:c>
      <x:c r="AA1947" s="139" t="n">
        <x:v>55</x:v>
      </x:c>
      <x:c r="AB1947" s="139" t="n">
        <x:v>3</x:v>
      </x:c>
      <x:c r="AC1947" s="139" t="str">
        <x:v>ORO TANGO STAPLER NO 10</x:v>
      </x:c>
      <x:c r="AD1947" s="145" t="n">
        <x:v>205</x:v>
      </x:c>
      <x:c r="AE1947" s="147" t="str">
        <x:v>Merged across PDFs — Exact/source-linked match</x:v>
      </x:c>
      <x:c r="AF1947" s="147" t="str">
        <x:v>Exact WS RATES.pdf name</x:v>
      </x:c>
      <x:c r="AG1947" s="147" t="str">
        <x:v>Exact WS RATES.pdf category</x:v>
      </x:c>
      <x:c r="AH1947" s="139" t="str">
        <x:v>WS-RATES:55:3</x:v>
      </x:c>
      <x:c r="AI1947" s="146"/>
      <x:c r="AJ1947" s="146"/>
      <x:c r="AK1947" s="146"/>
      <x:c r="AL1947" s="146"/>
      <x:c r="AM1947" s="146"/>
      <x:c r="AN1947" s="147" t="str"/>
    </x:row>
    <x:row r="1948">
      <x:c r="A1948" s="139" t="str">
        <x:v>RS-001947</x:v>
      </x:c>
      <x:c r="B1948" s="147" t="str">
        <x:v>ORO SIGMA STAPLER</x:v>
      </x:c>
      <x:c r="C1948" s="139" t="str">
        <x:v>STAPLERS</x:v>
      </x:c>
      <x:c r="D1948" s="139" t="str">
        <x:v>Both</x:v>
      </x:c>
      <x:c r="E1948" s="147" t="str">
        <x:v>From initial classified workbook</x:v>
      </x:c>
      <x:c r="F1948" s="139" t="str">
        <x:v>Piece</x:v>
      </x:c>
      <x:c r="G1948" s="139"/>
      <x:c r="H1948" s="139" t="str">
        <x:v>Not stated</x:v>
      </x:c>
      <x:c r="I1948" s="139" t="str">
        <x:v>PKR</x:v>
      </x:c>
      <x:c r="J1948" s="140" t="n">
        <x:v>200</x:v>
      </x:c>
      <x:c r="K1948" s="140" t="n">
        <x:v>170</x:v>
      </x:c>
      <x:c r="L1948" s="140" t="n">
        <x:v>200</x:v>
      </x:c>
      <x:c r="M1948" s="140" t="n">
        <x:v>170</x:v>
      </x:c>
      <x:c r="N1948" s="141" t="n">
        <x:f>L1948-M1948</x:f>
        <x:v>30</x:v>
      </x:c>
      <x:c r="O1948" s="142" t="n">
        <x:f>IF(L1948&gt;0,N1948/L1948,"")</x:f>
        <x:v>0.15</x:v>
      </x:c>
      <x:c r="P1948" s="142" t="n">
        <x:f>IF(M1948&gt;0,N1948/M1948,"")</x:f>
        <x:v>0.17647058823529413</x:v>
      </x:c>
      <x:c r="Q1948" s="141" t="n">
        <x:f>ROUND(L1948*(1+'Assumptions'!$B$7)/'Assumptions'!$B$9,0)*'Assumptions'!$B$9</x:f>
        <x:v>220</x:v>
      </x:c>
      <x:c r="R1948" s="141" t="n">
        <x:f>Q1948-M1948</x:f>
        <x:v>50</x:v>
      </x:c>
      <x:c r="S1948" s="143" t="n">
        <x:f>'Assumptions'!$B$8</x:f>
        <x:v>12</x:v>
      </x:c>
      <x:c r="T1948" s="141" t="n">
        <x:f>N1948*S1948</x:f>
        <x:v>360</x:v>
      </x:c>
      <x:c r="U1948" s="139" t="str">
        <x:v>Source Valid</x:v>
      </x:c>
      <x:c r="V1948" s="139" t="str">
        <x:v>High</x:v>
      </x:c>
      <x:c r="W1948" s="147" t="str">
        <x:v>Source wholesale and buying prices retained</x:v>
      </x:c>
      <x:c r="X1948" s="139" t="str">
        <x:v>Ready</x:v>
      </x:c>
      <x:c r="Y1948" s="144" t="b">
        <x:v>1</x:v>
      </x:c>
      <x:c r="Z1948" s="139" t="str">
        <x:v>WS RATES.pdf</x:v>
      </x:c>
      <x:c r="AA1948" s="139" t="n">
        <x:v>55</x:v>
      </x:c>
      <x:c r="AB1948" s="139" t="n">
        <x:v>4</x:v>
      </x:c>
      <x:c r="AC1948" s="139" t="str">
        <x:v>ORO SIGMA STAPLER</x:v>
      </x:c>
      <x:c r="AD1948" s="145" t="n">
        <x:v>200</x:v>
      </x:c>
      <x:c r="AE1948" s="147" t="str">
        <x:v>Merged across PDFs — Exact/source-linked match</x:v>
      </x:c>
      <x:c r="AF1948" s="147" t="str">
        <x:v>Exact WS RATES.pdf name</x:v>
      </x:c>
      <x:c r="AG1948" s="147" t="str">
        <x:v>Exact WS RATES.pdf category</x:v>
      </x:c>
      <x:c r="AH1948" s="139" t="str">
        <x:v>WS-RATES:55:4</x:v>
      </x:c>
      <x:c r="AI1948" s="146"/>
      <x:c r="AJ1948" s="146"/>
      <x:c r="AK1948" s="146"/>
      <x:c r="AL1948" s="146"/>
      <x:c r="AM1948" s="146"/>
      <x:c r="AN1948" s="147" t="str"/>
    </x:row>
    <x:row r="1949">
      <x:c r="A1949" s="139" t="str">
        <x:v>RS-001948</x:v>
      </x:c>
      <x:c r="B1949" s="147" t="str">
        <x:v>ORO MINIO STAPLER 10 NUMBER</x:v>
      </x:c>
      <x:c r="C1949" s="139" t="str">
        <x:v>STAPLERS</x:v>
      </x:c>
      <x:c r="D1949" s="139" t="str">
        <x:v>Both</x:v>
      </x:c>
      <x:c r="E1949" s="147" t="str">
        <x:v>From initial classified workbook</x:v>
      </x:c>
      <x:c r="F1949" s="139" t="str">
        <x:v>Piece</x:v>
      </x:c>
      <x:c r="G1949" s="139"/>
      <x:c r="H1949" s="139" t="str">
        <x:v>Not stated</x:v>
      </x:c>
      <x:c r="I1949" s="139" t="str">
        <x:v>PKR</x:v>
      </x:c>
      <x:c r="J1949" s="140" t="n">
        <x:v>145</x:v>
      </x:c>
      <x:c r="K1949" s="140" t="n">
        <x:v>125</x:v>
      </x:c>
      <x:c r="L1949" s="140" t="n">
        <x:v>145</x:v>
      </x:c>
      <x:c r="M1949" s="140" t="n">
        <x:v>125</x:v>
      </x:c>
      <x:c r="N1949" s="141" t="n">
        <x:f>L1949-M1949</x:f>
        <x:v>20</x:v>
      </x:c>
      <x:c r="O1949" s="142" t="n">
        <x:f>IF(L1949&gt;0,N1949/L1949,"")</x:f>
        <x:v>0.13793103448275862</x:v>
      </x:c>
      <x:c r="P1949" s="142" t="n">
        <x:f>IF(M1949&gt;0,N1949/M1949,"")</x:f>
        <x:v>0.16</x:v>
      </x:c>
      <x:c r="Q1949" s="141" t="n">
        <x:f>ROUND(L1949*(1+'Assumptions'!$B$7)/'Assumptions'!$B$9,0)*'Assumptions'!$B$9</x:f>
        <x:v>160</x:v>
      </x:c>
      <x:c r="R1949" s="141" t="n">
        <x:f>Q1949-M1949</x:f>
        <x:v>35</x:v>
      </x:c>
      <x:c r="S1949" s="143" t="n">
        <x:f>'Assumptions'!$B$8</x:f>
        <x:v>12</x:v>
      </x:c>
      <x:c r="T1949" s="141" t="n">
        <x:f>N1949*S1949</x:f>
        <x:v>240</x:v>
      </x:c>
      <x:c r="U1949" s="139" t="str">
        <x:v>Source Valid</x:v>
      </x:c>
      <x:c r="V1949" s="139" t="str">
        <x:v>High</x:v>
      </x:c>
      <x:c r="W1949" s="147" t="str">
        <x:v>Source wholesale and buying prices retained</x:v>
      </x:c>
      <x:c r="X1949" s="139" t="str">
        <x:v>Ready</x:v>
      </x:c>
      <x:c r="Y1949" s="144" t="b">
        <x:v>1</x:v>
      </x:c>
      <x:c r="Z1949" s="139" t="str">
        <x:v>WS RATES.pdf</x:v>
      </x:c>
      <x:c r="AA1949" s="139" t="n">
        <x:v>55</x:v>
      </x:c>
      <x:c r="AB1949" s="139" t="n">
        <x:v>5</x:v>
      </x:c>
      <x:c r="AC1949" s="139" t="str">
        <x:v>ORO MINIO STAPLER 10 NU</x:v>
      </x:c>
      <x:c r="AD1949" s="145" t="n">
        <x:v>145</x:v>
      </x:c>
      <x:c r="AE1949" s="147" t="str">
        <x:v>Merged across PDFs — Truncated-name completion</x:v>
      </x:c>
      <x:c r="AF1949" s="147" t="str">
        <x:v>Completed/updated from WS RATES.pdf</x:v>
      </x:c>
      <x:c r="AG1949" s="147" t="str">
        <x:v>Exact WS RATES.pdf category</x:v>
      </x:c>
      <x:c r="AH1949" s="139" t="str">
        <x:v>WS-RATES:55:5</x:v>
      </x:c>
      <x:c r="AI1949" s="146"/>
      <x:c r="AJ1949" s="146"/>
      <x:c r="AK1949" s="146"/>
      <x:c r="AL1949" s="146"/>
      <x:c r="AM1949" s="146"/>
      <x:c r="AN1949" s="147" t="str"/>
    </x:row>
    <x:row r="1950">
      <x:c r="A1950" s="139" t="str">
        <x:v>RS-001949</x:v>
      </x:c>
      <x:c r="B1950" s="147" t="str">
        <x:v>DUX CORRECTION PEN 140(12PCS</x:v>
      </x:c>
      <x:c r="C1950" s="139" t="str">
        <x:v>Correction pen</x:v>
      </x:c>
      <x:c r="D1950" s="139" t="str">
        <x:v>Both</x:v>
      </x:c>
      <x:c r="E1950" s="147" t="str">
        <x:v>From initial classified workbook</x:v>
      </x:c>
      <x:c r="F1950" s="139" t="str">
        <x:v>Pack</x:v>
      </x:c>
      <x:c r="G1950" s="139" t="n">
        <x:v>12</x:v>
      </x:c>
      <x:c r="H1950" s="139" t="str">
        <x:v>Parsed from product name</x:v>
      </x:c>
      <x:c r="I1950" s="139" t="str">
        <x:v>PKR</x:v>
      </x:c>
      <x:c r="J1950" s="140" t="n">
        <x:v>456</x:v>
      </x:c>
      <x:c r="K1950" s="140" t="n">
        <x:v>440</x:v>
      </x:c>
      <x:c r="L1950" s="140" t="n">
        <x:v>456</x:v>
      </x:c>
      <x:c r="M1950" s="140" t="n">
        <x:v>440</x:v>
      </x:c>
      <x:c r="N1950" s="141" t="n">
        <x:f>L1950-M1950</x:f>
        <x:v>16</x:v>
      </x:c>
      <x:c r="O1950" s="142" t="n">
        <x:f>IF(L1950&gt;0,N1950/L1950,"")</x:f>
        <x:v>0.03508771929824561</x:v>
      </x:c>
      <x:c r="P1950" s="142" t="n">
        <x:f>IF(M1950&gt;0,N1950/M1950,"")</x:f>
        <x:v>0.03636363636363636</x:v>
      </x:c>
      <x:c r="Q1950" s="141" t="n">
        <x:f>ROUND(L1950*(1+'Assumptions'!$B$7)/'Assumptions'!$B$9,0)*'Assumptions'!$B$9</x:f>
        <x:v>500</x:v>
      </x:c>
      <x:c r="R1950" s="141" t="n">
        <x:f>Q1950-M1950</x:f>
        <x:v>60</x:v>
      </x:c>
      <x:c r="S1950" s="143" t="n">
        <x:f>'Assumptions'!$B$8</x:f>
        <x:v>12</x:v>
      </x:c>
      <x:c r="T1950" s="141" t="n">
        <x:f>N1950*S1950</x:f>
        <x:v>192</x:v>
      </x:c>
      <x:c r="U1950" s="139" t="str">
        <x:v>Source Valid</x:v>
      </x:c>
      <x:c r="V1950" s="139" t="str">
        <x:v>High</x:v>
      </x:c>
      <x:c r="W1950" s="147" t="str">
        <x:v>Source wholesale and buying prices retained</x:v>
      </x:c>
      <x:c r="X1950" s="139" t="str">
        <x:v>Ready</x:v>
      </x:c>
      <x:c r="Y1950" s="144" t="b">
        <x:v>1</x:v>
      </x:c>
      <x:c r="Z1950" s="139" t="str">
        <x:v>WS RATES.pdf</x:v>
      </x:c>
      <x:c r="AA1950" s="139" t="n">
        <x:v>55</x:v>
      </x:c>
      <x:c r="AB1950" s="139" t="n">
        <x:v>6</x:v>
      </x:c>
      <x:c r="AC1950" s="139" t="str">
        <x:v>DUX CORRECTION PEN 140(</x:v>
      </x:c>
      <x:c r="AD1950" s="145" t="n">
        <x:v>456</x:v>
      </x:c>
      <x:c r="AE1950" s="147" t="str">
        <x:v>Merged across PDFs — Truncated-name completion</x:v>
      </x:c>
      <x:c r="AF1950" s="147" t="str">
        <x:v>Completed/updated from WS RATES.pdf</x:v>
      </x:c>
      <x:c r="AG1950" s="147" t="str">
        <x:v>Exact WS RATES.pdf category</x:v>
      </x:c>
      <x:c r="AH1950" s="139" t="str">
        <x:v>WS-RATES:55:6</x:v>
      </x:c>
      <x:c r="AI1950" s="146"/>
      <x:c r="AJ1950" s="146"/>
      <x:c r="AK1950" s="146"/>
      <x:c r="AL1950" s="146"/>
      <x:c r="AM1950" s="146"/>
      <x:c r="AN1950" s="147" t="str"/>
    </x:row>
    <x:row r="1951">
      <x:c r="A1951" s="139" t="str">
        <x:v>RS-001950</x:v>
      </x:c>
      <x:c r="B1951" s="147" t="str">
        <x:v>ORO FLORENSE STAPLER</x:v>
      </x:c>
      <x:c r="C1951" s="139" t="str">
        <x:v>STAPLERS</x:v>
      </x:c>
      <x:c r="D1951" s="139" t="str">
        <x:v>Both</x:v>
      </x:c>
      <x:c r="E1951" s="147" t="str">
        <x:v>From initial classified workbook</x:v>
      </x:c>
      <x:c r="F1951" s="139" t="str">
        <x:v>Piece</x:v>
      </x:c>
      <x:c r="G1951" s="139"/>
      <x:c r="H1951" s="139" t="str">
        <x:v>Not stated</x:v>
      </x:c>
      <x:c r="I1951" s="139" t="str">
        <x:v>PKR</x:v>
      </x:c>
      <x:c r="J1951" s="140" t="n">
        <x:v>180</x:v>
      </x:c>
      <x:c r="K1951" s="140" t="n">
        <x:v>155</x:v>
      </x:c>
      <x:c r="L1951" s="140" t="n">
        <x:v>180</x:v>
      </x:c>
      <x:c r="M1951" s="140" t="n">
        <x:v>155</x:v>
      </x:c>
      <x:c r="N1951" s="141" t="n">
        <x:f>L1951-M1951</x:f>
        <x:v>25</x:v>
      </x:c>
      <x:c r="O1951" s="142" t="n">
        <x:f>IF(L1951&gt;0,N1951/L1951,"")</x:f>
        <x:v>0.1388888888888889</x:v>
      </x:c>
      <x:c r="P1951" s="142" t="n">
        <x:f>IF(M1951&gt;0,N1951/M1951,"")</x:f>
        <x:v>0.16129032258064516</x:v>
      </x:c>
      <x:c r="Q1951" s="141" t="n">
        <x:f>ROUND(L1951*(1+'Assumptions'!$B$7)/'Assumptions'!$B$9,0)*'Assumptions'!$B$9</x:f>
        <x:v>200</x:v>
      </x:c>
      <x:c r="R1951" s="141" t="n">
        <x:f>Q1951-M1951</x:f>
        <x:v>45</x:v>
      </x:c>
      <x:c r="S1951" s="143" t="n">
        <x:f>'Assumptions'!$B$8</x:f>
        <x:v>12</x:v>
      </x:c>
      <x:c r="T1951" s="141" t="n">
        <x:f>N1951*S1951</x:f>
        <x:v>300</x:v>
      </x:c>
      <x:c r="U1951" s="139" t="str">
        <x:v>Source Valid</x:v>
      </x:c>
      <x:c r="V1951" s="139" t="str">
        <x:v>High</x:v>
      </x:c>
      <x:c r="W1951" s="147" t="str">
        <x:v>Source wholesale and buying prices retained</x:v>
      </x:c>
      <x:c r="X1951" s="139" t="str">
        <x:v>Ready</x:v>
      </x:c>
      <x:c r="Y1951" s="144" t="b">
        <x:v>1</x:v>
      </x:c>
      <x:c r="Z1951" s="139" t="str">
        <x:v>WS RATES.pdf</x:v>
      </x:c>
      <x:c r="AA1951" s="139" t="n">
        <x:v>55</x:v>
      </x:c>
      <x:c r="AB1951" s="139" t="n">
        <x:v>7</x:v>
      </x:c>
      <x:c r="AC1951" s="139" t="str">
        <x:v>ORO FLORENSE STAPLER</x:v>
      </x:c>
      <x:c r="AD1951" s="145" t="n">
        <x:v>180</x:v>
      </x:c>
      <x:c r="AE1951" s="147" t="str">
        <x:v>Merged across PDFs — Exact/source-linked match</x:v>
      </x:c>
      <x:c r="AF1951" s="147" t="str">
        <x:v>Exact WS RATES.pdf name</x:v>
      </x:c>
      <x:c r="AG1951" s="147" t="str">
        <x:v>Exact WS RATES.pdf category</x:v>
      </x:c>
      <x:c r="AH1951" s="139" t="str">
        <x:v>WS-RATES:55:7</x:v>
      </x:c>
      <x:c r="AI1951" s="146"/>
      <x:c r="AJ1951" s="146"/>
      <x:c r="AK1951" s="146"/>
      <x:c r="AL1951" s="146"/>
      <x:c r="AM1951" s="146"/>
      <x:c r="AN1951" s="147" t="str"/>
    </x:row>
    <x:row r="1952">
      <x:c r="A1952" s="139" t="str">
        <x:v>RS-001951</x:v>
      </x:c>
      <x:c r="B1952" s="147" t="str">
        <x:v>DUX CORRECTION 139(24PCS)</x:v>
      </x:c>
      <x:c r="C1952" s="139" t="str">
        <x:v>Correction pen</x:v>
      </x:c>
      <x:c r="D1952" s="139" t="str">
        <x:v>Wholesale/Bulk</x:v>
      </x:c>
      <x:c r="E1952" s="147" t="str">
        <x:v>From initial classified workbook</x:v>
      </x:c>
      <x:c r="F1952" s="139" t="str">
        <x:v>Pack</x:v>
      </x:c>
      <x:c r="G1952" s="139" t="n">
        <x:v>24</x:v>
      </x:c>
      <x:c r="H1952" s="139" t="str">
        <x:v>Parsed from product name</x:v>
      </x:c>
      <x:c r="I1952" s="139" t="str">
        <x:v>PKR</x:v>
      </x:c>
      <x:c r="J1952" s="140" t="n">
        <x:v>912</x:v>
      </x:c>
      <x:c r="K1952" s="140" t="n">
        <x:v>850</x:v>
      </x:c>
      <x:c r="L1952" s="140" t="n">
        <x:v>912</x:v>
      </x:c>
      <x:c r="M1952" s="140" t="n">
        <x:v>850</x:v>
      </x:c>
      <x:c r="N1952" s="141" t="n">
        <x:f>L1952-M1952</x:f>
        <x:v>62</x:v>
      </x:c>
      <x:c r="O1952" s="142" t="n">
        <x:f>IF(L1952&gt;0,N1952/L1952,"")</x:f>
        <x:v>0.06798245614035088</x:v>
      </x:c>
      <x:c r="P1952" s="142" t="n">
        <x:f>IF(M1952&gt;0,N1952/M1952,"")</x:f>
        <x:v>0.07294117647058823</x:v>
      </x:c>
      <x:c r="Q1952" s="141" t="n">
        <x:f>ROUND(L1952*(1+'Assumptions'!$B$7)/'Assumptions'!$B$9,0)*'Assumptions'!$B$9</x:f>
        <x:v>1005</x:v>
      </x:c>
      <x:c r="R1952" s="141" t="n">
        <x:f>Q1952-M1952</x:f>
        <x:v>155</x:v>
      </x:c>
      <x:c r="S1952" s="143" t="n">
        <x:f>'Assumptions'!$B$8</x:f>
        <x:v>12</x:v>
      </x:c>
      <x:c r="T1952" s="141" t="n">
        <x:f>N1952*S1952</x:f>
        <x:v>744</x:v>
      </x:c>
      <x:c r="U1952" s="139" t="str">
        <x:v>Source Valid</x:v>
      </x:c>
      <x:c r="V1952" s="139" t="str">
        <x:v>High</x:v>
      </x:c>
      <x:c r="W1952" s="147" t="str">
        <x:v>Source wholesale and buying prices retained</x:v>
      </x:c>
      <x:c r="X1952" s="139" t="str">
        <x:v>Ready</x:v>
      </x:c>
      <x:c r="Y1952" s="144" t="b">
        <x:v>1</x:v>
      </x:c>
      <x:c r="Z1952" s="139" t="str">
        <x:v>WS RATES.pdf</x:v>
      </x:c>
      <x:c r="AA1952" s="139" t="n">
        <x:v>55</x:v>
      </x:c>
      <x:c r="AB1952" s="139" t="n">
        <x:v>8</x:v>
      </x:c>
      <x:c r="AC1952" s="139" t="str">
        <x:v>DUX CORRECTION 139(24PC</x:v>
      </x:c>
      <x:c r="AD1952" s="145" t="n">
        <x:v>912</x:v>
      </x:c>
      <x:c r="AE1952" s="147" t="str">
        <x:v>Merged across PDFs — Truncated-name completion</x:v>
      </x:c>
      <x:c r="AF1952" s="147" t="str">
        <x:v>Completed/updated from WS RATES.pdf</x:v>
      </x:c>
      <x:c r="AG1952" s="147" t="str">
        <x:v>Exact WS RATES.pdf category</x:v>
      </x:c>
      <x:c r="AH1952" s="139" t="str">
        <x:v>WS-RATES:55:8</x:v>
      </x:c>
      <x:c r="AI1952" s="146"/>
      <x:c r="AJ1952" s="146"/>
      <x:c r="AK1952" s="146"/>
      <x:c r="AL1952" s="146"/>
      <x:c r="AM1952" s="146"/>
      <x:c r="AN1952" s="147" t="str"/>
    </x:row>
    <x:row r="1953">
      <x:c r="A1953" s="139" t="str">
        <x:v>RS-001952</x:v>
      </x:c>
      <x:c r="B1953" s="147" t="str">
        <x:v>ORO MATH BOX 1 PCS</x:v>
      </x:c>
      <x:c r="C1953" s="139" t="str">
        <x:v>GEOMATRIES</x:v>
      </x:c>
      <x:c r="D1953" s="139" t="str">
        <x:v>Both</x:v>
      </x:c>
      <x:c r="E1953" s="147" t="str">
        <x:v>From initial classified workbook</x:v>
      </x:c>
      <x:c r="F1953" s="139" t="str">
        <x:v>Box</x:v>
      </x:c>
      <x:c r="G1953" s="139" t="n">
        <x:v>1</x:v>
      </x:c>
      <x:c r="H1953" s="139" t="str">
        <x:v>Parsed from product name</x:v>
      </x:c>
      <x:c r="I1953" s="139" t="str">
        <x:v>PKR</x:v>
      </x:c>
      <x:c r="J1953" s="140" t="n">
        <x:v>275</x:v>
      </x:c>
      <x:c r="K1953" s="140" t="n">
        <x:v>220</x:v>
      </x:c>
      <x:c r="L1953" s="140" t="n">
        <x:v>275</x:v>
      </x:c>
      <x:c r="M1953" s="140" t="n">
        <x:v>220</x:v>
      </x:c>
      <x:c r="N1953" s="141" t="n">
        <x:f>L1953-M1953</x:f>
        <x:v>55</x:v>
      </x:c>
      <x:c r="O1953" s="142" t="n">
        <x:f>IF(L1953&gt;0,N1953/L1953,"")</x:f>
        <x:v>0.2</x:v>
      </x:c>
      <x:c r="P1953" s="142" t="n">
        <x:f>IF(M1953&gt;0,N1953/M1953,"")</x:f>
        <x:v>0.25</x:v>
      </x:c>
      <x:c r="Q1953" s="141" t="n">
        <x:f>ROUND(L1953*(1+'Assumptions'!$B$7)/'Assumptions'!$B$9,0)*'Assumptions'!$B$9</x:f>
        <x:v>305</x:v>
      </x:c>
      <x:c r="R1953" s="141" t="n">
        <x:f>Q1953-M1953</x:f>
        <x:v>85</x:v>
      </x:c>
      <x:c r="S1953" s="143" t="n">
        <x:f>'Assumptions'!$B$8</x:f>
        <x:v>12</x:v>
      </x:c>
      <x:c r="T1953" s="141" t="n">
        <x:f>N1953*S1953</x:f>
        <x:v>660</x:v>
      </x:c>
      <x:c r="U1953" s="139" t="str">
        <x:v>Source Valid</x:v>
      </x:c>
      <x:c r="V1953" s="139" t="str">
        <x:v>High</x:v>
      </x:c>
      <x:c r="W1953" s="147" t="str">
        <x:v>Source wholesale and buying prices retained</x:v>
      </x:c>
      <x:c r="X1953" s="139" t="str">
        <x:v>Ready</x:v>
      </x:c>
      <x:c r="Y1953" s="144" t="b">
        <x:v>1</x:v>
      </x:c>
      <x:c r="Z1953" s="139" t="str">
        <x:v>WS RATES.pdf</x:v>
      </x:c>
      <x:c r="AA1953" s="139" t="n">
        <x:v>55</x:v>
      </x:c>
      <x:c r="AB1953" s="139" t="n">
        <x:v>9</x:v>
      </x:c>
      <x:c r="AC1953" s="139" t="str">
        <x:v>ORO MATH BOX 1 PCS</x:v>
      </x:c>
      <x:c r="AD1953" s="145" t="n">
        <x:v>275</x:v>
      </x:c>
      <x:c r="AE1953" s="147" t="str">
        <x:v>Merged across PDFs — Exact/source-linked match</x:v>
      </x:c>
      <x:c r="AF1953" s="147" t="str">
        <x:v>Exact WS RATES.pdf name</x:v>
      </x:c>
      <x:c r="AG1953" s="147" t="str">
        <x:v>Exact WS RATES.pdf category</x:v>
      </x:c>
      <x:c r="AH1953" s="139" t="str">
        <x:v>WS-RATES:55:9</x:v>
      </x:c>
      <x:c r="AI1953" s="146"/>
      <x:c r="AJ1953" s="146"/>
      <x:c r="AK1953" s="146"/>
      <x:c r="AL1953" s="146"/>
      <x:c r="AM1953" s="146"/>
      <x:c r="AN1953" s="147" t="str"/>
    </x:row>
    <x:row r="1954">
      <x:c r="A1954" s="139" t="str">
        <x:v>RS-001953</x:v>
      </x:c>
      <x:c r="B1954" s="147" t="str">
        <x:v>ORO LA BELLO MIRROR PENCIL B</x:v>
      </x:c>
      <x:c r="C1954" s="139" t="str">
        <x:v>GEOMATRIES</x:v>
      </x:c>
      <x:c r="D1954" s="139" t="str">
        <x:v>Both</x:v>
      </x:c>
      <x:c r="E1954" s="147" t="str">
        <x:v>From initial classified workbook</x:v>
      </x:c>
      <x:c r="F1954" s="139" t="str">
        <x:v>Piece</x:v>
      </x:c>
      <x:c r="G1954" s="139"/>
      <x:c r="H1954" s="139" t="str">
        <x:v>Not stated</x:v>
      </x:c>
      <x:c r="I1954" s="139" t="str">
        <x:v>PKR</x:v>
      </x:c>
      <x:c r="J1954" s="140" t="n">
        <x:v>330</x:v>
      </x:c>
      <x:c r="K1954" s="140" t="n">
        <x:v>275</x:v>
      </x:c>
      <x:c r="L1954" s="140" t="n">
        <x:v>330</x:v>
      </x:c>
      <x:c r="M1954" s="140" t="n">
        <x:v>275</x:v>
      </x:c>
      <x:c r="N1954" s="141" t="n">
        <x:f>L1954-M1954</x:f>
        <x:v>55</x:v>
      </x:c>
      <x:c r="O1954" s="142" t="n">
        <x:f>IF(L1954&gt;0,N1954/L1954,"")</x:f>
        <x:v>0.16666666666666666</x:v>
      </x:c>
      <x:c r="P1954" s="142" t="n">
        <x:f>IF(M1954&gt;0,N1954/M1954,"")</x:f>
        <x:v>0.2</x:v>
      </x:c>
      <x:c r="Q1954" s="141" t="n">
        <x:f>ROUND(L1954*(1+'Assumptions'!$B$7)/'Assumptions'!$B$9,0)*'Assumptions'!$B$9</x:f>
        <x:v>365</x:v>
      </x:c>
      <x:c r="R1954" s="141" t="n">
        <x:f>Q1954-M1954</x:f>
        <x:v>90</x:v>
      </x:c>
      <x:c r="S1954" s="143" t="n">
        <x:f>'Assumptions'!$B$8</x:f>
        <x:v>12</x:v>
      </x:c>
      <x:c r="T1954" s="141" t="n">
        <x:f>N1954*S1954</x:f>
        <x:v>660</x:v>
      </x:c>
      <x:c r="U1954" s="139" t="str">
        <x:v>Source Valid</x:v>
      </x:c>
      <x:c r="V1954" s="139" t="str">
        <x:v>High</x:v>
      </x:c>
      <x:c r="W1954" s="147" t="str">
        <x:v>Source wholesale and buying prices retained</x:v>
      </x:c>
      <x:c r="X1954" s="139" t="str">
        <x:v>Ready</x:v>
      </x:c>
      <x:c r="Y1954" s="144" t="b">
        <x:v>1</x:v>
      </x:c>
      <x:c r="Z1954" s="139" t="str">
        <x:v>WS RATES.pdf</x:v>
      </x:c>
      <x:c r="AA1954" s="139" t="n">
        <x:v>55</x:v>
      </x:c>
      <x:c r="AB1954" s="139" t="n">
        <x:v>10</x:v>
      </x:c>
      <x:c r="AC1954" s="139" t="str">
        <x:v>ORO LA BELLO MIRROR PEN</x:v>
      </x:c>
      <x:c r="AD1954" s="145" t="n">
        <x:v>330</x:v>
      </x:c>
      <x:c r="AE1954" s="147" t="str">
        <x:v>Merged across PDFs — Truncated-name completion</x:v>
      </x:c>
      <x:c r="AF1954" s="147" t="str">
        <x:v>Completed/updated from WS RATES.pdf</x:v>
      </x:c>
      <x:c r="AG1954" s="147" t="str">
        <x:v>Exact WS RATES.pdf category</x:v>
      </x:c>
      <x:c r="AH1954" s="139" t="str">
        <x:v>WS-RATES:55:10</x:v>
      </x:c>
      <x:c r="AI1954" s="146"/>
      <x:c r="AJ1954" s="146"/>
      <x:c r="AK1954" s="146"/>
      <x:c r="AL1954" s="146"/>
      <x:c r="AM1954" s="146"/>
      <x:c r="AN1954" s="147" t="str"/>
    </x:row>
    <x:row r="1955">
      <x:c r="A1955" s="139" t="str">
        <x:v>RS-001954</x:v>
      </x:c>
      <x:c r="B1955" s="147" t="str">
        <x:v>ORO KELLY PENCIL BOX</x:v>
      </x:c>
      <x:c r="C1955" s="139" t="str">
        <x:v>GEOMATRIES</x:v>
      </x:c>
      <x:c r="D1955" s="139" t="str">
        <x:v>Both</x:v>
      </x:c>
      <x:c r="E1955" s="147" t="str">
        <x:v>From initial classified workbook</x:v>
      </x:c>
      <x:c r="F1955" s="139" t="str">
        <x:v>Box</x:v>
      </x:c>
      <x:c r="G1955" s="139"/>
      <x:c r="H1955" s="139" t="str">
        <x:v>Not stated</x:v>
      </x:c>
      <x:c r="I1955" s="139" t="str">
        <x:v>PKR</x:v>
      </x:c>
      <x:c r="J1955" s="140" t="n">
        <x:v>125</x:v>
      </x:c>
      <x:c r="K1955" s="140" t="n">
        <x:v>88</x:v>
      </x:c>
      <x:c r="L1955" s="140" t="n">
        <x:v>125</x:v>
      </x:c>
      <x:c r="M1955" s="140" t="n">
        <x:v>88</x:v>
      </x:c>
      <x:c r="N1955" s="141" t="n">
        <x:f>L1955-M1955</x:f>
        <x:v>37</x:v>
      </x:c>
      <x:c r="O1955" s="142" t="n">
        <x:f>IF(L1955&gt;0,N1955/L1955,"")</x:f>
        <x:v>0.296</x:v>
      </x:c>
      <x:c r="P1955" s="142" t="n">
        <x:f>IF(M1955&gt;0,N1955/M1955,"")</x:f>
        <x:v>0.42045454545454547</x:v>
      </x:c>
      <x:c r="Q1955" s="141" t="n">
        <x:f>ROUND(L1955*(1+'Assumptions'!$B$7)/'Assumptions'!$B$9,0)*'Assumptions'!$B$9</x:f>
        <x:v>140</x:v>
      </x:c>
      <x:c r="R1955" s="141" t="n">
        <x:f>Q1955-M1955</x:f>
        <x:v>52</x:v>
      </x:c>
      <x:c r="S1955" s="143" t="n">
        <x:f>'Assumptions'!$B$8</x:f>
        <x:v>12</x:v>
      </x:c>
      <x:c r="T1955" s="141" t="n">
        <x:f>N1955*S1955</x:f>
        <x:v>444</x:v>
      </x:c>
      <x:c r="U1955" s="139" t="str">
        <x:v>Source Valid</x:v>
      </x:c>
      <x:c r="V1955" s="139" t="str">
        <x:v>High</x:v>
      </x:c>
      <x:c r="W1955" s="147" t="str">
        <x:v>Source wholesale and buying prices retained</x:v>
      </x:c>
      <x:c r="X1955" s="139" t="str">
        <x:v>Ready</x:v>
      </x:c>
      <x:c r="Y1955" s="144" t="b">
        <x:v>1</x:v>
      </x:c>
      <x:c r="Z1955" s="139" t="str">
        <x:v>WS RATES.pdf</x:v>
      </x:c>
      <x:c r="AA1955" s="139" t="n">
        <x:v>55</x:v>
      </x:c>
      <x:c r="AB1955" s="139" t="n">
        <x:v>11</x:v>
      </x:c>
      <x:c r="AC1955" s="139" t="str">
        <x:v>ORO KELLY PENCIL BOX</x:v>
      </x:c>
      <x:c r="AD1955" s="145" t="n">
        <x:v>125</x:v>
      </x:c>
      <x:c r="AE1955" s="147" t="str">
        <x:v>Merged across PDFs — Exact/source-linked match</x:v>
      </x:c>
      <x:c r="AF1955" s="147" t="str">
        <x:v>Exact WS RATES.pdf name</x:v>
      </x:c>
      <x:c r="AG1955" s="147" t="str">
        <x:v>Exact WS RATES.pdf category</x:v>
      </x:c>
      <x:c r="AH1955" s="139" t="str">
        <x:v>WS-RATES:55:11</x:v>
      </x:c>
      <x:c r="AI1955" s="146"/>
      <x:c r="AJ1955" s="146"/>
      <x:c r="AK1955" s="146"/>
      <x:c r="AL1955" s="146"/>
      <x:c r="AM1955" s="146"/>
      <x:c r="AN1955" s="147" t="str"/>
    </x:row>
    <x:row r="1956">
      <x:c r="A1956" s="139" t="str">
        <x:v>RS-001955</x:v>
      </x:c>
      <x:c r="B1956" s="147" t="str">
        <x:v>ORO COCO BEAR PENCIL BOX</x:v>
      </x:c>
      <x:c r="C1956" s="139" t="str">
        <x:v>GEOMATRIES</x:v>
      </x:c>
      <x:c r="D1956" s="139" t="str">
        <x:v>Both</x:v>
      </x:c>
      <x:c r="E1956" s="147" t="str">
        <x:v>From initial classified workbook</x:v>
      </x:c>
      <x:c r="F1956" s="139" t="str">
        <x:v>Box</x:v>
      </x:c>
      <x:c r="G1956" s="139"/>
      <x:c r="H1956" s="139" t="str">
        <x:v>Not stated</x:v>
      </x:c>
      <x:c r="I1956" s="139" t="str">
        <x:v>PKR</x:v>
      </x:c>
      <x:c r="J1956" s="140" t="n">
        <x:v>190</x:v>
      </x:c>
      <x:c r="K1956" s="140" t="n">
        <x:v>155</x:v>
      </x:c>
      <x:c r="L1956" s="140" t="n">
        <x:v>190</x:v>
      </x:c>
      <x:c r="M1956" s="140" t="n">
        <x:v>155</x:v>
      </x:c>
      <x:c r="N1956" s="141" t="n">
        <x:f>L1956-M1956</x:f>
        <x:v>35</x:v>
      </x:c>
      <x:c r="O1956" s="142" t="n">
        <x:f>IF(L1956&gt;0,N1956/L1956,"")</x:f>
        <x:v>0.18421052631578946</x:v>
      </x:c>
      <x:c r="P1956" s="142" t="n">
        <x:f>IF(M1956&gt;0,N1956/M1956,"")</x:f>
        <x:v>0.22580645161290322</x:v>
      </x:c>
      <x:c r="Q1956" s="141" t="n">
        <x:f>ROUND(L1956*(1+'Assumptions'!$B$7)/'Assumptions'!$B$9,0)*'Assumptions'!$B$9</x:f>
        <x:v>210</x:v>
      </x:c>
      <x:c r="R1956" s="141" t="n">
        <x:f>Q1956-M1956</x:f>
        <x:v>55</x:v>
      </x:c>
      <x:c r="S1956" s="143" t="n">
        <x:f>'Assumptions'!$B$8</x:f>
        <x:v>12</x:v>
      </x:c>
      <x:c r="T1956" s="141" t="n">
        <x:f>N1956*S1956</x:f>
        <x:v>420</x:v>
      </x:c>
      <x:c r="U1956" s="139" t="str">
        <x:v>Source Valid</x:v>
      </x:c>
      <x:c r="V1956" s="139" t="str">
        <x:v>High</x:v>
      </x:c>
      <x:c r="W1956" s="147" t="str">
        <x:v>Source wholesale and buying prices retained</x:v>
      </x:c>
      <x:c r="X1956" s="139" t="str">
        <x:v>Ready</x:v>
      </x:c>
      <x:c r="Y1956" s="144" t="b">
        <x:v>1</x:v>
      </x:c>
      <x:c r="Z1956" s="139" t="str">
        <x:v>WS RATES.pdf</x:v>
      </x:c>
      <x:c r="AA1956" s="139" t="n">
        <x:v>55</x:v>
      </x:c>
      <x:c r="AB1956" s="139" t="n">
        <x:v>12</x:v>
      </x:c>
      <x:c r="AC1956" s="139" t="str">
        <x:v>ORO COCO BEAR PENCIL BO</x:v>
      </x:c>
      <x:c r="AD1956" s="145" t="n">
        <x:v>190</x:v>
      </x:c>
      <x:c r="AE1956" s="147" t="str">
        <x:v>Merged across PDFs — Truncated-name completion</x:v>
      </x:c>
      <x:c r="AF1956" s="147" t="str">
        <x:v>Completed/updated from WS RATES.pdf</x:v>
      </x:c>
      <x:c r="AG1956" s="147" t="str">
        <x:v>Exact WS RATES.pdf category</x:v>
      </x:c>
      <x:c r="AH1956" s="139" t="str">
        <x:v>WS-RATES:55:12</x:v>
      </x:c>
      <x:c r="AI1956" s="146"/>
      <x:c r="AJ1956" s="146"/>
      <x:c r="AK1956" s="146"/>
      <x:c r="AL1956" s="146"/>
      <x:c r="AM1956" s="146"/>
      <x:c r="AN1956" s="147" t="str"/>
    </x:row>
    <x:row r="1957">
      <x:c r="A1957" s="139" t="str">
        <x:v>RS-001956</x:v>
      </x:c>
      <x:c r="B1957" s="147" t="str">
        <x:v>ORO VEEZO ERASER JAR</x:v>
      </x:c>
      <x:c r="C1957" s="139" t="str">
        <x:v>ERASERS</x:v>
      </x:c>
      <x:c r="D1957" s="139" t="str">
        <x:v>Wholesale/Bulk</x:v>
      </x:c>
      <x:c r="E1957" s="147" t="str">
        <x:v>From initial classified workbook</x:v>
      </x:c>
      <x:c r="F1957" s="139" t="str">
        <x:v>Jar</x:v>
      </x:c>
      <x:c r="G1957" s="139"/>
      <x:c r="H1957" s="139" t="str">
        <x:v>Not stated</x:v>
      </x:c>
      <x:c r="I1957" s="139" t="str">
        <x:v>PKR</x:v>
      </x:c>
      <x:c r="J1957" s="140" t="n">
        <x:v>320</x:v>
      </x:c>
      <x:c r="K1957" s="140" t="n">
        <x:v>280</x:v>
      </x:c>
      <x:c r="L1957" s="140" t="n">
        <x:v>320</x:v>
      </x:c>
      <x:c r="M1957" s="140" t="n">
        <x:v>280</x:v>
      </x:c>
      <x:c r="N1957" s="141" t="n">
        <x:f>L1957-M1957</x:f>
        <x:v>40</x:v>
      </x:c>
      <x:c r="O1957" s="142" t="n">
        <x:f>IF(L1957&gt;0,N1957/L1957,"")</x:f>
        <x:v>0.125</x:v>
      </x:c>
      <x:c r="P1957" s="142" t="n">
        <x:f>IF(M1957&gt;0,N1957/M1957,"")</x:f>
        <x:v>0.14285714285714285</x:v>
      </x:c>
      <x:c r="Q1957" s="141" t="n">
        <x:f>ROUND(L1957*(1+'Assumptions'!$B$7)/'Assumptions'!$B$9,0)*'Assumptions'!$B$9</x:f>
        <x:v>350</x:v>
      </x:c>
      <x:c r="R1957" s="141" t="n">
        <x:f>Q1957-M1957</x:f>
        <x:v>70</x:v>
      </x:c>
      <x:c r="S1957" s="143" t="n">
        <x:f>'Assumptions'!$B$8</x:f>
        <x:v>12</x:v>
      </x:c>
      <x:c r="T1957" s="141" t="n">
        <x:f>N1957*S1957</x:f>
        <x:v>480</x:v>
      </x:c>
      <x:c r="U1957" s="139" t="str">
        <x:v>Source Valid</x:v>
      </x:c>
      <x:c r="V1957" s="139" t="str">
        <x:v>High</x:v>
      </x:c>
      <x:c r="W1957" s="147" t="str">
        <x:v>Source wholesale and buying prices retained</x:v>
      </x:c>
      <x:c r="X1957" s="139" t="str">
        <x:v>Ready</x:v>
      </x:c>
      <x:c r="Y1957" s="144" t="b">
        <x:v>1</x:v>
      </x:c>
      <x:c r="Z1957" s="139" t="str">
        <x:v>WS RATES.pdf</x:v>
      </x:c>
      <x:c r="AA1957" s="139" t="n">
        <x:v>55</x:v>
      </x:c>
      <x:c r="AB1957" s="139" t="n">
        <x:v>13</x:v>
      </x:c>
      <x:c r="AC1957" s="139" t="str">
        <x:v>ORO VEEZO ERASER JAR</x:v>
      </x:c>
      <x:c r="AD1957" s="145" t="n">
        <x:v>320</x:v>
      </x:c>
      <x:c r="AE1957" s="147" t="str">
        <x:v>Merged across PDFs — Exact/source-linked match</x:v>
      </x:c>
      <x:c r="AF1957" s="147" t="str">
        <x:v>Exact WS RATES.pdf name</x:v>
      </x:c>
      <x:c r="AG1957" s="147" t="str">
        <x:v>Exact WS RATES.pdf category</x:v>
      </x:c>
      <x:c r="AH1957" s="139" t="str">
        <x:v>WS-RATES:55:13</x:v>
      </x:c>
      <x:c r="AI1957" s="146"/>
      <x:c r="AJ1957" s="146"/>
      <x:c r="AK1957" s="146"/>
      <x:c r="AL1957" s="146"/>
      <x:c r="AM1957" s="146"/>
      <x:c r="AN1957" s="147" t="str"/>
    </x:row>
    <x:row r="1958">
      <x:c r="A1958" s="139" t="str">
        <x:v>RS-001957</x:v>
      </x:c>
      <x:c r="B1958" s="147" t="str">
        <x:v>ORO O WRITE</x:v>
      </x:c>
      <x:c r="C1958" s="139" t="str">
        <x:v>POINTER</x:v>
      </x:c>
      <x:c r="D1958" s="139" t="str">
        <x:v>Both</x:v>
      </x:c>
      <x:c r="E1958" s="147" t="str">
        <x:v>From initial classified workbook</x:v>
      </x:c>
      <x:c r="F1958" s="139" t="str">
        <x:v>Piece</x:v>
      </x:c>
      <x:c r="G1958" s="139"/>
      <x:c r="H1958" s="139" t="str">
        <x:v>Not stated</x:v>
      </x:c>
      <x:c r="I1958" s="139" t="str">
        <x:v>PKR</x:v>
      </x:c>
      <x:c r="J1958" s="140" t="n">
        <x:v>720</x:v>
      </x:c>
      <x:c r="K1958" s="140" t="n">
        <x:v>660</x:v>
      </x:c>
      <x:c r="L1958" s="140" t="n">
        <x:v>720</x:v>
      </x:c>
      <x:c r="M1958" s="140" t="n">
        <x:v>660</x:v>
      </x:c>
      <x:c r="N1958" s="141" t="n">
        <x:f>L1958-M1958</x:f>
        <x:v>60</x:v>
      </x:c>
      <x:c r="O1958" s="142" t="n">
        <x:f>IF(L1958&gt;0,N1958/L1958,"")</x:f>
        <x:v>0.08333333333333333</x:v>
      </x:c>
      <x:c r="P1958" s="142" t="n">
        <x:f>IF(M1958&gt;0,N1958/M1958,"")</x:f>
        <x:v>0.09090909090909091</x:v>
      </x:c>
      <x:c r="Q1958" s="141" t="n">
        <x:f>ROUND(L1958*(1+'Assumptions'!$B$7)/'Assumptions'!$B$9,0)*'Assumptions'!$B$9</x:f>
        <x:v>790</x:v>
      </x:c>
      <x:c r="R1958" s="141" t="n">
        <x:f>Q1958-M1958</x:f>
        <x:v>130</x:v>
      </x:c>
      <x:c r="S1958" s="143" t="n">
        <x:f>'Assumptions'!$B$8</x:f>
        <x:v>12</x:v>
      </x:c>
      <x:c r="T1958" s="141" t="n">
        <x:f>N1958*S1958</x:f>
        <x:v>720</x:v>
      </x:c>
      <x:c r="U1958" s="139" t="str">
        <x:v>Source Valid</x:v>
      </x:c>
      <x:c r="V1958" s="139" t="str">
        <x:v>High</x:v>
      </x:c>
      <x:c r="W1958" s="147" t="str">
        <x:v>Source wholesale and buying prices retained</x:v>
      </x:c>
      <x:c r="X1958" s="139" t="str">
        <x:v>Ready</x:v>
      </x:c>
      <x:c r="Y1958" s="144" t="b">
        <x:v>1</x:v>
      </x:c>
      <x:c r="Z1958" s="139" t="str">
        <x:v>WS RATES.pdf</x:v>
      </x:c>
      <x:c r="AA1958" s="139" t="n">
        <x:v>55</x:v>
      </x:c>
      <x:c r="AB1958" s="139" t="n">
        <x:v>14</x:v>
      </x:c>
      <x:c r="AC1958" s="139" t="str">
        <x:v>ORO O WRITE</x:v>
      </x:c>
      <x:c r="AD1958" s="145" t="n">
        <x:v>720</x:v>
      </x:c>
      <x:c r="AE1958" s="147" t="str">
        <x:v>Merged across PDFs — Exact/source-linked match</x:v>
      </x:c>
      <x:c r="AF1958" s="147" t="str">
        <x:v>Exact WS RATES.pdf name</x:v>
      </x:c>
      <x:c r="AG1958" s="147" t="str">
        <x:v>Exact WS RATES.pdf category</x:v>
      </x:c>
      <x:c r="AH1958" s="139" t="str">
        <x:v>WS-RATES:55:14</x:v>
      </x:c>
      <x:c r="AI1958" s="146"/>
      <x:c r="AJ1958" s="146"/>
      <x:c r="AK1958" s="146"/>
      <x:c r="AL1958" s="146"/>
      <x:c r="AM1958" s="146"/>
      <x:c r="AN1958" s="147" t="str"/>
    </x:row>
    <x:row r="1959">
      <x:c r="A1959" s="139" t="str">
        <x:v>RS-001958</x:v>
      </x:c>
      <x:c r="B1959" s="147" t="str">
        <x:v>ORO</x:v>
      </x:c>
      <x:c r="C1959" s="139" t="str">
        <x:v>BALL POINT</x:v>
      </x:c>
      <x:c r="D1959" s="139" t="str">
        <x:v>Both</x:v>
      </x:c>
      <x:c r="E1959" s="147" t="str">
        <x:v>From initial classified workbook</x:v>
      </x:c>
      <x:c r="F1959" s="139" t="str">
        <x:v>Piece</x:v>
      </x:c>
      <x:c r="G1959" s="139"/>
      <x:c r="H1959" s="139" t="str">
        <x:v>Not stated</x:v>
      </x:c>
      <x:c r="I1959" s="139" t="str">
        <x:v>PKR</x:v>
      </x:c>
      <x:c r="J1959" s="140" t="n">
        <x:v>350</x:v>
      </x:c>
      <x:c r="K1959" s="140" t="n">
        <x:v>290</x:v>
      </x:c>
      <x:c r="L1959" s="140" t="n">
        <x:v>350</x:v>
      </x:c>
      <x:c r="M1959" s="140" t="n">
        <x:v>290</x:v>
      </x:c>
      <x:c r="N1959" s="141" t="n">
        <x:f>L1959-M1959</x:f>
        <x:v>60</x:v>
      </x:c>
      <x:c r="O1959" s="142" t="n">
        <x:f>IF(L1959&gt;0,N1959/L1959,"")</x:f>
        <x:v>0.17142857142857143</x:v>
      </x:c>
      <x:c r="P1959" s="142" t="n">
        <x:f>IF(M1959&gt;0,N1959/M1959,"")</x:f>
        <x:v>0.20689655172413793</x:v>
      </x:c>
      <x:c r="Q1959" s="141" t="n">
        <x:f>ROUND(L1959*(1+'Assumptions'!$B$7)/'Assumptions'!$B$9,0)*'Assumptions'!$B$9</x:f>
        <x:v>385</x:v>
      </x:c>
      <x:c r="R1959" s="141" t="n">
        <x:f>Q1959-M1959</x:f>
        <x:v>95</x:v>
      </x:c>
      <x:c r="S1959" s="143" t="n">
        <x:f>'Assumptions'!$B$8</x:f>
        <x:v>12</x:v>
      </x:c>
      <x:c r="T1959" s="141" t="n">
        <x:f>N1959*S1959</x:f>
        <x:v>720</x:v>
      </x:c>
      <x:c r="U1959" s="139" t="str">
        <x:v>Source Valid</x:v>
      </x:c>
      <x:c r="V1959" s="139" t="str">
        <x:v>High</x:v>
      </x:c>
      <x:c r="W1959" s="147" t="str">
        <x:v>Source wholesale and buying prices retained</x:v>
      </x:c>
      <x:c r="X1959" s="139" t="str">
        <x:v>Ready</x:v>
      </x:c>
      <x:c r="Y1959" s="144" t="b">
        <x:v>1</x:v>
      </x:c>
      <x:c r="Z1959" s="139" t="str">
        <x:v>WS RATES.pdf</x:v>
      </x:c>
      <x:c r="AA1959" s="139" t="n">
        <x:v>55</x:v>
      </x:c>
      <x:c r="AB1959" s="139" t="n">
        <x:v>15</x:v>
      </x:c>
      <x:c r="AC1959" s="139" t="str">
        <x:v>ORO</x:v>
      </x:c>
      <x:c r="AD1959" s="145" t="n">
        <x:v>350</x:v>
      </x:c>
      <x:c r="AE1959" s="147" t="str">
        <x:v>Merged across PDFs — Exact/source-linked match</x:v>
      </x:c>
      <x:c r="AF1959" s="147" t="str">
        <x:v>Exact WS RATES.pdf name</x:v>
      </x:c>
      <x:c r="AG1959" s="147" t="str">
        <x:v>Exact WS RATES.pdf category</x:v>
      </x:c>
      <x:c r="AH1959" s="139" t="str">
        <x:v>WS-RATES:55:15</x:v>
      </x:c>
      <x:c r="AI1959" s="146"/>
      <x:c r="AJ1959" s="146"/>
      <x:c r="AK1959" s="146"/>
      <x:c r="AL1959" s="146"/>
      <x:c r="AM1959" s="146"/>
      <x:c r="AN1959" s="147" t="str"/>
    </x:row>
    <x:row r="1960">
      <x:c r="A1960" s="139" t="str">
        <x:v>RS-001959</x:v>
      </x:c>
      <x:c r="B1960" s="147" t="str">
        <x:v>ORO INVENTER</x:v>
      </x:c>
      <x:c r="C1960" s="139" t="str">
        <x:v>BALL POINT</x:v>
      </x:c>
      <x:c r="D1960" s="139" t="str">
        <x:v>Both</x:v>
      </x:c>
      <x:c r="E1960" s="147" t="str">
        <x:v>From initial classified workbook</x:v>
      </x:c>
      <x:c r="F1960" s="139" t="str">
        <x:v>Piece</x:v>
      </x:c>
      <x:c r="G1960" s="139"/>
      <x:c r="H1960" s="139" t="str">
        <x:v>Not stated</x:v>
      </x:c>
      <x:c r="I1960" s="139" t="str">
        <x:v>PKR</x:v>
      </x:c>
      <x:c r="J1960" s="140" t="n">
        <x:v>340</x:v>
      </x:c>
      <x:c r="K1960" s="140" t="n">
        <x:v>275</x:v>
      </x:c>
      <x:c r="L1960" s="140" t="n">
        <x:v>340</x:v>
      </x:c>
      <x:c r="M1960" s="140" t="n">
        <x:v>275</x:v>
      </x:c>
      <x:c r="N1960" s="141" t="n">
        <x:f>L1960-M1960</x:f>
        <x:v>65</x:v>
      </x:c>
      <x:c r="O1960" s="142" t="n">
        <x:f>IF(L1960&gt;0,N1960/L1960,"")</x:f>
        <x:v>0.19117647058823528</x:v>
      </x:c>
      <x:c r="P1960" s="142" t="n">
        <x:f>IF(M1960&gt;0,N1960/M1960,"")</x:f>
        <x:v>0.23636363636363636</x:v>
      </x:c>
      <x:c r="Q1960" s="141" t="n">
        <x:f>ROUND(L1960*(1+'Assumptions'!$B$7)/'Assumptions'!$B$9,0)*'Assumptions'!$B$9</x:f>
        <x:v>375</x:v>
      </x:c>
      <x:c r="R1960" s="141" t="n">
        <x:f>Q1960-M1960</x:f>
        <x:v>100</x:v>
      </x:c>
      <x:c r="S1960" s="143" t="n">
        <x:f>'Assumptions'!$B$8</x:f>
        <x:v>12</x:v>
      </x:c>
      <x:c r="T1960" s="141" t="n">
        <x:f>N1960*S1960</x:f>
        <x:v>780</x:v>
      </x:c>
      <x:c r="U1960" s="139" t="str">
        <x:v>Source Valid</x:v>
      </x:c>
      <x:c r="V1960" s="139" t="str">
        <x:v>High</x:v>
      </x:c>
      <x:c r="W1960" s="147" t="str">
        <x:v>Source wholesale and buying prices retained</x:v>
      </x:c>
      <x:c r="X1960" s="139" t="str">
        <x:v>Ready</x:v>
      </x:c>
      <x:c r="Y1960" s="144" t="b">
        <x:v>1</x:v>
      </x:c>
      <x:c r="Z1960" s="139" t="str">
        <x:v>WS RATES.pdf</x:v>
      </x:c>
      <x:c r="AA1960" s="139" t="n">
        <x:v>55</x:v>
      </x:c>
      <x:c r="AB1960" s="139" t="n">
        <x:v>16</x:v>
      </x:c>
      <x:c r="AC1960" s="139" t="str">
        <x:v>ORO INVENTER</x:v>
      </x:c>
      <x:c r="AD1960" s="145" t="n">
        <x:v>340</x:v>
      </x:c>
      <x:c r="AE1960" s="147" t="str">
        <x:v>Merged across PDFs — Exact/source-linked match</x:v>
      </x:c>
      <x:c r="AF1960" s="147" t="str">
        <x:v>Exact WS RATES.pdf name</x:v>
      </x:c>
      <x:c r="AG1960" s="147" t="str">
        <x:v>Exact WS RATES.pdf category</x:v>
      </x:c>
      <x:c r="AH1960" s="139" t="str">
        <x:v>WS-RATES:55:16</x:v>
      </x:c>
      <x:c r="AI1960" s="146"/>
      <x:c r="AJ1960" s="146"/>
      <x:c r="AK1960" s="146"/>
      <x:c r="AL1960" s="146"/>
      <x:c r="AM1960" s="146"/>
      <x:c r="AN1960" s="147" t="str"/>
    </x:row>
    <x:row r="1961">
      <x:c r="A1961" s="139" t="str">
        <x:v>RS-001960</x:v>
      </x:c>
      <x:c r="B1961" s="147" t="str">
        <x:v>ORO CORRECTION 1PCS</x:v>
      </x:c>
      <x:c r="C1961" s="139" t="str">
        <x:v>Correction pen</x:v>
      </x:c>
      <x:c r="D1961" s="139" t="str">
        <x:v>Both</x:v>
      </x:c>
      <x:c r="E1961" s="147" t="str">
        <x:v>From initial classified workbook</x:v>
      </x:c>
      <x:c r="F1961" s="139" t="str">
        <x:v>Piece</x:v>
      </x:c>
      <x:c r="G1961" s="139" t="n">
        <x:v>1</x:v>
      </x:c>
      <x:c r="H1961" s="139" t="str">
        <x:v>Parsed from product name</x:v>
      </x:c>
      <x:c r="I1961" s="139" t="str">
        <x:v>PKR</x:v>
      </x:c>
      <x:c r="J1961" s="140" t="n">
        <x:v>37</x:v>
      </x:c>
      <x:c r="K1961" s="140" t="n">
        <x:v>33</x:v>
      </x:c>
      <x:c r="L1961" s="140" t="n">
        <x:v>37</x:v>
      </x:c>
      <x:c r="M1961" s="140" t="n">
        <x:v>33</x:v>
      </x:c>
      <x:c r="N1961" s="141" t="n">
        <x:f>L1961-M1961</x:f>
        <x:v>4</x:v>
      </x:c>
      <x:c r="O1961" s="142" t="n">
        <x:f>IF(L1961&gt;0,N1961/L1961,"")</x:f>
        <x:v>0.10810810810810811</x:v>
      </x:c>
      <x:c r="P1961" s="142" t="n">
        <x:f>IF(M1961&gt;0,N1961/M1961,"")</x:f>
        <x:v>0.12121212121212122</x:v>
      </x:c>
      <x:c r="Q1961" s="141" t="n">
        <x:f>ROUND(L1961*(1+'Assumptions'!$B$7)/'Assumptions'!$B$9,0)*'Assumptions'!$B$9</x:f>
        <x:v>40</x:v>
      </x:c>
      <x:c r="R1961" s="141" t="n">
        <x:f>Q1961-M1961</x:f>
        <x:v>7</x:v>
      </x:c>
      <x:c r="S1961" s="143" t="n">
        <x:f>'Assumptions'!$B$8</x:f>
        <x:v>12</x:v>
      </x:c>
      <x:c r="T1961" s="141" t="n">
        <x:f>N1961*S1961</x:f>
        <x:v>48</x:v>
      </x:c>
      <x:c r="U1961" s="139" t="str">
        <x:v>Source Valid</x:v>
      </x:c>
      <x:c r="V1961" s="139" t="str">
        <x:v>High</x:v>
      </x:c>
      <x:c r="W1961" s="147" t="str">
        <x:v>Source wholesale and buying prices retained</x:v>
      </x:c>
      <x:c r="X1961" s="139" t="str">
        <x:v>Ready</x:v>
      </x:c>
      <x:c r="Y1961" s="144" t="b">
        <x:v>1</x:v>
      </x:c>
      <x:c r="Z1961" s="139" t="str">
        <x:v>WS RATES.pdf</x:v>
      </x:c>
      <x:c r="AA1961" s="139" t="n">
        <x:v>55</x:v>
      </x:c>
      <x:c r="AB1961" s="139" t="n">
        <x:v>17</x:v>
      </x:c>
      <x:c r="AC1961" s="139" t="str">
        <x:v>ORO CORRECTION 1PCS</x:v>
      </x:c>
      <x:c r="AD1961" s="145" t="n">
        <x:v>37</x:v>
      </x:c>
      <x:c r="AE1961" s="147" t="str">
        <x:v>Merged across PDFs — Exact/source-linked match</x:v>
      </x:c>
      <x:c r="AF1961" s="147" t="str">
        <x:v>Exact WS RATES.pdf name</x:v>
      </x:c>
      <x:c r="AG1961" s="147" t="str">
        <x:v>Exact WS RATES.pdf category</x:v>
      </x:c>
      <x:c r="AH1961" s="139" t="str">
        <x:v>WS-RATES:55:17</x:v>
      </x:c>
      <x:c r="AI1961" s="146"/>
      <x:c r="AJ1961" s="146"/>
      <x:c r="AK1961" s="146"/>
      <x:c r="AL1961" s="146"/>
      <x:c r="AM1961" s="146"/>
      <x:c r="AN1961" s="147" t="str"/>
    </x:row>
    <x:row r="1962">
      <x:c r="A1962" s="139" t="str">
        <x:v>RS-001961</x:v>
      </x:c>
      <x:c r="B1962" s="147" t="str">
        <x:v>ORO CORRECTION PEN BOX</x:v>
      </x:c>
      <x:c r="C1962" s="139" t="str">
        <x:v>Correction pen</x:v>
      </x:c>
      <x:c r="D1962" s="139" t="str">
        <x:v>Both</x:v>
      </x:c>
      <x:c r="E1962" s="147" t="str">
        <x:v>From initial classified workbook</x:v>
      </x:c>
      <x:c r="F1962" s="139" t="str">
        <x:v>Box</x:v>
      </x:c>
      <x:c r="G1962" s="139"/>
      <x:c r="H1962" s="139" t="str">
        <x:v>Not stated</x:v>
      </x:c>
      <x:c r="I1962" s="139" t="str">
        <x:v>PKR</x:v>
      </x:c>
      <x:c r="J1962" s="140" t="n">
        <x:v>432</x:v>
      </x:c>
      <x:c r="K1962" s="140" t="n">
        <x:v>396</x:v>
      </x:c>
      <x:c r="L1962" s="140" t="n">
        <x:v>432</x:v>
      </x:c>
      <x:c r="M1962" s="140" t="n">
        <x:v>396</x:v>
      </x:c>
      <x:c r="N1962" s="141" t="n">
        <x:f>L1962-M1962</x:f>
        <x:v>36</x:v>
      </x:c>
      <x:c r="O1962" s="142" t="n">
        <x:f>IF(L1962&gt;0,N1962/L1962,"")</x:f>
        <x:v>0.08333333333333333</x:v>
      </x:c>
      <x:c r="P1962" s="142" t="n">
        <x:f>IF(M1962&gt;0,N1962/M1962,"")</x:f>
        <x:v>0.09090909090909091</x:v>
      </x:c>
      <x:c r="Q1962" s="141" t="n">
        <x:f>ROUND(L1962*(1+'Assumptions'!$B$7)/'Assumptions'!$B$9,0)*'Assumptions'!$B$9</x:f>
        <x:v>475</x:v>
      </x:c>
      <x:c r="R1962" s="141" t="n">
        <x:f>Q1962-M1962</x:f>
        <x:v>79</x:v>
      </x:c>
      <x:c r="S1962" s="143" t="n">
        <x:f>'Assumptions'!$B$8</x:f>
        <x:v>12</x:v>
      </x:c>
      <x:c r="T1962" s="141" t="n">
        <x:f>N1962*S1962</x:f>
        <x:v>432</x:v>
      </x:c>
      <x:c r="U1962" s="139" t="str">
        <x:v>Source Valid</x:v>
      </x:c>
      <x:c r="V1962" s="139" t="str">
        <x:v>High</x:v>
      </x:c>
      <x:c r="W1962" s="147" t="str">
        <x:v>Source wholesale and buying prices retained</x:v>
      </x:c>
      <x:c r="X1962" s="139" t="str">
        <x:v>Ready</x:v>
      </x:c>
      <x:c r="Y1962" s="144" t="b">
        <x:v>1</x:v>
      </x:c>
      <x:c r="Z1962" s="139" t="str">
        <x:v>WS RATES.pdf</x:v>
      </x:c>
      <x:c r="AA1962" s="139" t="n">
        <x:v>55</x:v>
      </x:c>
      <x:c r="AB1962" s="139" t="n">
        <x:v>18</x:v>
      </x:c>
      <x:c r="AC1962" s="139" t="str">
        <x:v>ORO CORRECTION PEN BOX</x:v>
      </x:c>
      <x:c r="AD1962" s="145" t="n">
        <x:v>432</x:v>
      </x:c>
      <x:c r="AE1962" s="147" t="str">
        <x:v>Merged across PDFs — Exact/source-linked match</x:v>
      </x:c>
      <x:c r="AF1962" s="147" t="str">
        <x:v>Exact WS RATES.pdf name</x:v>
      </x:c>
      <x:c r="AG1962" s="147" t="str">
        <x:v>Exact WS RATES.pdf category</x:v>
      </x:c>
      <x:c r="AH1962" s="139" t="str">
        <x:v>WS-RATES:55:18</x:v>
      </x:c>
      <x:c r="AI1962" s="146"/>
      <x:c r="AJ1962" s="146"/>
      <x:c r="AK1962" s="146"/>
      <x:c r="AL1962" s="146"/>
      <x:c r="AM1962" s="146"/>
      <x:c r="AN1962" s="147" t="str"/>
    </x:row>
    <x:row r="1963">
      <x:c r="A1963" s="139" t="str">
        <x:v>RS-001962</x:v>
      </x:c>
      <x:c r="B1963" s="147" t="str">
        <x:v>ORO 12 COLOUR HALF</x:v>
      </x:c>
      <x:c r="C1963" s="139" t="str">
        <x:v>PENCIL COLOR</x:v>
      </x:c>
      <x:c r="D1963" s="139" t="str">
        <x:v>Both</x:v>
      </x:c>
      <x:c r="E1963" s="147" t="str">
        <x:v>From initial classified workbook</x:v>
      </x:c>
      <x:c r="F1963" s="139" t="str">
        <x:v>Piece</x:v>
      </x:c>
      <x:c r="G1963" s="139"/>
      <x:c r="H1963" s="139" t="str">
        <x:v>Not stated</x:v>
      </x:c>
      <x:c r="I1963" s="139" t="str">
        <x:v>PKR</x:v>
      </x:c>
      <x:c r="J1963" s="140" t="n">
        <x:v>118</x:v>
      </x:c>
      <x:c r="K1963" s="140" t="n">
        <x:v>112</x:v>
      </x:c>
      <x:c r="L1963" s="140" t="n">
        <x:v>118</x:v>
      </x:c>
      <x:c r="M1963" s="140" t="n">
        <x:v>112</x:v>
      </x:c>
      <x:c r="N1963" s="141" t="n">
        <x:f>L1963-M1963</x:f>
        <x:v>6</x:v>
      </x:c>
      <x:c r="O1963" s="142" t="n">
        <x:f>IF(L1963&gt;0,N1963/L1963,"")</x:f>
        <x:v>0.05084745762711865</x:v>
      </x:c>
      <x:c r="P1963" s="142" t="n">
        <x:f>IF(M1963&gt;0,N1963/M1963,"")</x:f>
        <x:v>0.05357142857142857</x:v>
      </x:c>
      <x:c r="Q1963" s="141" t="n">
        <x:f>ROUND(L1963*(1+'Assumptions'!$B$7)/'Assumptions'!$B$9,0)*'Assumptions'!$B$9</x:f>
        <x:v>130</x:v>
      </x:c>
      <x:c r="R1963" s="141" t="n">
        <x:f>Q1963-M1963</x:f>
        <x:v>18</x:v>
      </x:c>
      <x:c r="S1963" s="143" t="n">
        <x:f>'Assumptions'!$B$8</x:f>
        <x:v>12</x:v>
      </x:c>
      <x:c r="T1963" s="141" t="n">
        <x:f>N1963*S1963</x:f>
        <x:v>72</x:v>
      </x:c>
      <x:c r="U1963" s="139" t="str">
        <x:v>Source Valid</x:v>
      </x:c>
      <x:c r="V1963" s="139" t="str">
        <x:v>High</x:v>
      </x:c>
      <x:c r="W1963" s="147" t="str">
        <x:v>Source wholesale and buying prices retained</x:v>
      </x:c>
      <x:c r="X1963" s="139" t="str">
        <x:v>Ready</x:v>
      </x:c>
      <x:c r="Y1963" s="144" t="b">
        <x:v>1</x:v>
      </x:c>
      <x:c r="Z1963" s="139" t="str">
        <x:v>WS RATES.pdf</x:v>
      </x:c>
      <x:c r="AA1963" s="139" t="n">
        <x:v>55</x:v>
      </x:c>
      <x:c r="AB1963" s="139" t="n">
        <x:v>19</x:v>
      </x:c>
      <x:c r="AC1963" s="139" t="str">
        <x:v>ORO 12 COLOUR HALF</x:v>
      </x:c>
      <x:c r="AD1963" s="145" t="n">
        <x:v>118</x:v>
      </x:c>
      <x:c r="AE1963" s="147" t="str">
        <x:v>Merged across PDFs — Exact/source-linked match</x:v>
      </x:c>
      <x:c r="AF1963" s="147" t="str">
        <x:v>Exact WS RATES.pdf name</x:v>
      </x:c>
      <x:c r="AG1963" s="147" t="str">
        <x:v>Exact WS RATES.pdf category</x:v>
      </x:c>
      <x:c r="AH1963" s="139" t="str">
        <x:v>WS-RATES:55:19</x:v>
      </x:c>
      <x:c r="AI1963" s="146"/>
      <x:c r="AJ1963" s="146"/>
      <x:c r="AK1963" s="146"/>
      <x:c r="AL1963" s="146"/>
      <x:c r="AM1963" s="146"/>
      <x:c r="AN1963" s="147" t="str"/>
    </x:row>
    <x:row r="1964">
      <x:c r="A1964" s="139" t="str">
        <x:v>RS-001963</x:v>
      </x:c>
      <x:c r="B1964" s="147" t="str">
        <x:v>ORO 12 COLOUR FULL NO 151</x:v>
      </x:c>
      <x:c r="C1964" s="139" t="str">
        <x:v>PENCIL COLOR</x:v>
      </x:c>
      <x:c r="D1964" s="139" t="str">
        <x:v>Both</x:v>
      </x:c>
      <x:c r="E1964" s="147" t="str">
        <x:v>From initial classified workbook</x:v>
      </x:c>
      <x:c r="F1964" s="139" t="str">
        <x:v>Piece</x:v>
      </x:c>
      <x:c r="G1964" s="139"/>
      <x:c r="H1964" s="139" t="str">
        <x:v>Not stated</x:v>
      </x:c>
      <x:c r="I1964" s="139" t="str">
        <x:v>PKR</x:v>
      </x:c>
      <x:c r="J1964" s="140" t="n">
        <x:v>202</x:v>
      </x:c>
      <x:c r="K1964" s="140" t="n">
        <x:v>181.5</x:v>
      </x:c>
      <x:c r="L1964" s="140" t="n">
        <x:v>202</x:v>
      </x:c>
      <x:c r="M1964" s="140" t="n">
        <x:v>181.5</x:v>
      </x:c>
      <x:c r="N1964" s="141" t="n">
        <x:f>L1964-M1964</x:f>
        <x:v>20.5</x:v>
      </x:c>
      <x:c r="O1964" s="142" t="n">
        <x:f>IF(L1964&gt;0,N1964/L1964,"")</x:f>
        <x:v>0.10148514851485149</x:v>
      </x:c>
      <x:c r="P1964" s="142" t="n">
        <x:f>IF(M1964&gt;0,N1964/M1964,"")</x:f>
        <x:v>0.11294765840220386</x:v>
      </x:c>
      <x:c r="Q1964" s="141" t="n">
        <x:f>ROUND(L1964*(1+'Assumptions'!$B$7)/'Assumptions'!$B$9,0)*'Assumptions'!$B$9</x:f>
        <x:v>220</x:v>
      </x:c>
      <x:c r="R1964" s="141" t="n">
        <x:f>Q1964-M1964</x:f>
        <x:v>38.5</x:v>
      </x:c>
      <x:c r="S1964" s="143" t="n">
        <x:f>'Assumptions'!$B$8</x:f>
        <x:v>12</x:v>
      </x:c>
      <x:c r="T1964" s="141" t="n">
        <x:f>N1964*S1964</x:f>
        <x:v>246</x:v>
      </x:c>
      <x:c r="U1964" s="139" t="str">
        <x:v>Source Valid</x:v>
      </x:c>
      <x:c r="V1964" s="139" t="str">
        <x:v>High</x:v>
      </x:c>
      <x:c r="W1964" s="147" t="str">
        <x:v>Source wholesale and buying prices retained</x:v>
      </x:c>
      <x:c r="X1964" s="139" t="str">
        <x:v>Ready</x:v>
      </x:c>
      <x:c r="Y1964" s="144" t="b">
        <x:v>1</x:v>
      </x:c>
      <x:c r="Z1964" s="139" t="str">
        <x:v>WS RATES.pdf</x:v>
      </x:c>
      <x:c r="AA1964" s="139" t="n">
        <x:v>55</x:v>
      </x:c>
      <x:c r="AB1964" s="139" t="n">
        <x:v>20</x:v>
      </x:c>
      <x:c r="AC1964" s="139" t="str">
        <x:v>ORO 12 COLOUR FULL NO 15</x:v>
      </x:c>
      <x:c r="AD1964" s="145" t="n">
        <x:v>202</x:v>
      </x:c>
      <x:c r="AE1964" s="147" t="str">
        <x:v>Merged across PDFs — Truncated-name completion</x:v>
      </x:c>
      <x:c r="AF1964" s="147" t="str">
        <x:v>Completed/updated from WS RATES.pdf</x:v>
      </x:c>
      <x:c r="AG1964" s="147" t="str">
        <x:v>Exact WS RATES.pdf category</x:v>
      </x:c>
      <x:c r="AH1964" s="139" t="str">
        <x:v>WS-RATES:55:20</x:v>
      </x:c>
      <x:c r="AI1964" s="146"/>
      <x:c r="AJ1964" s="146"/>
      <x:c r="AK1964" s="146"/>
      <x:c r="AL1964" s="146"/>
      <x:c r="AM1964" s="146"/>
      <x:c r="AN1964" s="147" t="str"/>
    </x:row>
    <x:row r="1965">
      <x:c r="A1965" s="139" t="str">
        <x:v>RS-001964</x:v>
      </x:c>
      <x:c r="B1965" s="147" t="str">
        <x:v>ORO REMOVER</x:v>
      </x:c>
      <x:c r="C1965" s="139" t="str">
        <x:v>REMOVERS</x:v>
      </x:c>
      <x:c r="D1965" s="139" t="str">
        <x:v>Both</x:v>
      </x:c>
      <x:c r="E1965" s="147" t="str">
        <x:v>From initial classified workbook</x:v>
      </x:c>
      <x:c r="F1965" s="139" t="str">
        <x:v>Piece</x:v>
      </x:c>
      <x:c r="G1965" s="139"/>
      <x:c r="H1965" s="139" t="str">
        <x:v>Not stated</x:v>
      </x:c>
      <x:c r="I1965" s="139" t="str">
        <x:v>PKR</x:v>
      </x:c>
      <x:c r="J1965" s="140" t="n">
        <x:v>195</x:v>
      </x:c>
      <x:c r="K1965" s="140" t="n">
        <x:v>185.5</x:v>
      </x:c>
      <x:c r="L1965" s="140" t="n">
        <x:v>195</x:v>
      </x:c>
      <x:c r="M1965" s="140" t="n">
        <x:v>185.5</x:v>
      </x:c>
      <x:c r="N1965" s="141" t="n">
        <x:f>L1965-M1965</x:f>
        <x:v>9.5</x:v>
      </x:c>
      <x:c r="O1965" s="142" t="n">
        <x:f>IF(L1965&gt;0,N1965/L1965,"")</x:f>
        <x:v>0.04871794871794872</x:v>
      </x:c>
      <x:c r="P1965" s="142" t="n">
        <x:f>IF(M1965&gt;0,N1965/M1965,"")</x:f>
        <x:v>0.05121293800539083</x:v>
      </x:c>
      <x:c r="Q1965" s="141" t="n">
        <x:f>ROUND(L1965*(1+'Assumptions'!$B$7)/'Assumptions'!$B$9,0)*'Assumptions'!$B$9</x:f>
        <x:v>215</x:v>
      </x:c>
      <x:c r="R1965" s="141" t="n">
        <x:f>Q1965-M1965</x:f>
        <x:v>29.5</x:v>
      </x:c>
      <x:c r="S1965" s="143" t="n">
        <x:f>'Assumptions'!$B$8</x:f>
        <x:v>12</x:v>
      </x:c>
      <x:c r="T1965" s="141" t="n">
        <x:f>N1965*S1965</x:f>
        <x:v>114</x:v>
      </x:c>
      <x:c r="U1965" s="139" t="str">
        <x:v>Source Valid</x:v>
      </x:c>
      <x:c r="V1965" s="139" t="str">
        <x:v>High</x:v>
      </x:c>
      <x:c r="W1965" s="147" t="str">
        <x:v>Source wholesale and buying prices retained</x:v>
      </x:c>
      <x:c r="X1965" s="139" t="str">
        <x:v>Ready</x:v>
      </x:c>
      <x:c r="Y1965" s="144" t="b">
        <x:v>1</x:v>
      </x:c>
      <x:c r="Z1965" s="139" t="str">
        <x:v>WS RATES.pdf</x:v>
      </x:c>
      <x:c r="AA1965" s="139" t="n">
        <x:v>55</x:v>
      </x:c>
      <x:c r="AB1965" s="139" t="n">
        <x:v>21</x:v>
      </x:c>
      <x:c r="AC1965" s="139" t="str">
        <x:v>ORO REMOVER</x:v>
      </x:c>
      <x:c r="AD1965" s="145" t="n">
        <x:v>195</x:v>
      </x:c>
      <x:c r="AE1965" s="147" t="str">
        <x:v>Merged across PDFs — Exact/source-linked match</x:v>
      </x:c>
      <x:c r="AF1965" s="147" t="str">
        <x:v>Exact WS RATES.pdf name</x:v>
      </x:c>
      <x:c r="AG1965" s="147" t="str">
        <x:v>Exact WS RATES.pdf category</x:v>
      </x:c>
      <x:c r="AH1965" s="139" t="str">
        <x:v>WS-RATES:55:21</x:v>
      </x:c>
      <x:c r="AI1965" s="146"/>
      <x:c r="AJ1965" s="146"/>
      <x:c r="AK1965" s="146"/>
      <x:c r="AL1965" s="146"/>
      <x:c r="AM1965" s="146"/>
      <x:c r="AN1965" s="147" t="str"/>
    </x:row>
    <x:row r="1966">
      <x:c r="A1966" s="139" t="str">
        <x:v>RS-001965</x:v>
      </x:c>
      <x:c r="B1966" s="147" t="str">
        <x:v>ORO SCALE 6 INCH</x:v>
      </x:c>
      <x:c r="C1966" s="139" t="str">
        <x:v>SCALES</x:v>
      </x:c>
      <x:c r="D1966" s="139" t="str">
        <x:v>Both</x:v>
      </x:c>
      <x:c r="E1966" s="147" t="str">
        <x:v>From initial classified workbook</x:v>
      </x:c>
      <x:c r="F1966" s="139" t="str">
        <x:v>Piece</x:v>
      </x:c>
      <x:c r="G1966" s="139"/>
      <x:c r="H1966" s="139" t="str">
        <x:v>Not stated</x:v>
      </x:c>
      <x:c r="I1966" s="139" t="str">
        <x:v>PKR</x:v>
      </x:c>
      <x:c r="J1966" s="140" t="n">
        <x:v>26.5</x:v>
      </x:c>
      <x:c r="K1966" s="140" t="n">
        <x:v>20</x:v>
      </x:c>
      <x:c r="L1966" s="140" t="n">
        <x:v>26.5</x:v>
      </x:c>
      <x:c r="M1966" s="140" t="n">
        <x:v>20</x:v>
      </x:c>
      <x:c r="N1966" s="141" t="n">
        <x:f>L1966-M1966</x:f>
        <x:v>6.5</x:v>
      </x:c>
      <x:c r="O1966" s="142" t="n">
        <x:f>IF(L1966&gt;0,N1966/L1966,"")</x:f>
        <x:v>0.24528301886792453</x:v>
      </x:c>
      <x:c r="P1966" s="142" t="n">
        <x:f>IF(M1966&gt;0,N1966/M1966,"")</x:f>
        <x:v>0.325</x:v>
      </x:c>
      <x:c r="Q1966" s="141" t="n">
        <x:f>ROUND(L1966*(1+'Assumptions'!$B$7)/'Assumptions'!$B$9,0)*'Assumptions'!$B$9</x:f>
        <x:v>30</x:v>
      </x:c>
      <x:c r="R1966" s="141" t="n">
        <x:f>Q1966-M1966</x:f>
        <x:v>10</x:v>
      </x:c>
      <x:c r="S1966" s="143" t="n">
        <x:f>'Assumptions'!$B$8</x:f>
        <x:v>12</x:v>
      </x:c>
      <x:c r="T1966" s="141" t="n">
        <x:f>N1966*S1966</x:f>
        <x:v>78</x:v>
      </x:c>
      <x:c r="U1966" s="139" t="str">
        <x:v>Source Valid</x:v>
      </x:c>
      <x:c r="V1966" s="139" t="str">
        <x:v>High</x:v>
      </x:c>
      <x:c r="W1966" s="147" t="str">
        <x:v>Source wholesale and buying prices retained</x:v>
      </x:c>
      <x:c r="X1966" s="139" t="str">
        <x:v>Ready</x:v>
      </x:c>
      <x:c r="Y1966" s="144" t="b">
        <x:v>1</x:v>
      </x:c>
      <x:c r="Z1966" s="139" t="str">
        <x:v>WS RATES.pdf</x:v>
      </x:c>
      <x:c r="AA1966" s="139" t="n">
        <x:v>55</x:v>
      </x:c>
      <x:c r="AB1966" s="139" t="n">
        <x:v>22</x:v>
      </x:c>
      <x:c r="AC1966" s="139" t="str">
        <x:v>ORO SCALE 6 INCH</x:v>
      </x:c>
      <x:c r="AD1966" s="145" t="n">
        <x:v>26.5</x:v>
      </x:c>
      <x:c r="AE1966" s="147" t="str">
        <x:v>Merged across PDFs — Exact/source-linked match</x:v>
      </x:c>
      <x:c r="AF1966" s="147" t="str">
        <x:v>Exact WS RATES.pdf name</x:v>
      </x:c>
      <x:c r="AG1966" s="147" t="str">
        <x:v>Exact WS RATES.pdf category</x:v>
      </x:c>
      <x:c r="AH1966" s="139" t="str">
        <x:v>WS-RATES:55:22</x:v>
      </x:c>
      <x:c r="AI1966" s="146"/>
      <x:c r="AJ1966" s="146"/>
      <x:c r="AK1966" s="146"/>
      <x:c r="AL1966" s="146"/>
      <x:c r="AM1966" s="146"/>
      <x:c r="AN1966" s="147" t="str"/>
    </x:row>
    <x:row r="1967">
      <x:c r="A1967" s="139" t="str">
        <x:v>RS-001966</x:v>
      </x:c>
      <x:c r="B1967" s="147" t="str">
        <x:v>ORO SCALE 8 INCH</x:v>
      </x:c>
      <x:c r="C1967" s="139" t="str">
        <x:v>SCALES</x:v>
      </x:c>
      <x:c r="D1967" s="139" t="str">
        <x:v>Both</x:v>
      </x:c>
      <x:c r="E1967" s="147" t="str">
        <x:v>From initial classified workbook</x:v>
      </x:c>
      <x:c r="F1967" s="139" t="str">
        <x:v>Piece</x:v>
      </x:c>
      <x:c r="G1967" s="139"/>
      <x:c r="H1967" s="139" t="str">
        <x:v>Not stated</x:v>
      </x:c>
      <x:c r="I1967" s="139" t="str">
        <x:v>PKR</x:v>
      </x:c>
      <x:c r="J1967" s="140" t="n">
        <x:v>39</x:v>
      </x:c>
      <x:c r="K1967" s="140" t="n">
        <x:v>31</x:v>
      </x:c>
      <x:c r="L1967" s="140" t="n">
        <x:v>39</x:v>
      </x:c>
      <x:c r="M1967" s="140" t="n">
        <x:v>31</x:v>
      </x:c>
      <x:c r="N1967" s="141" t="n">
        <x:f>L1967-M1967</x:f>
        <x:v>8</x:v>
      </x:c>
      <x:c r="O1967" s="142" t="n">
        <x:f>IF(L1967&gt;0,N1967/L1967,"")</x:f>
        <x:v>0.20512820512820512</x:v>
      </x:c>
      <x:c r="P1967" s="142" t="n">
        <x:f>IF(M1967&gt;0,N1967/M1967,"")</x:f>
        <x:v>0.25806451612903225</x:v>
      </x:c>
      <x:c r="Q1967" s="141" t="n">
        <x:f>ROUND(L1967*(1+'Assumptions'!$B$7)/'Assumptions'!$B$9,0)*'Assumptions'!$B$9</x:f>
        <x:v>45</x:v>
      </x:c>
      <x:c r="R1967" s="141" t="n">
        <x:f>Q1967-M1967</x:f>
        <x:v>14</x:v>
      </x:c>
      <x:c r="S1967" s="143" t="n">
        <x:f>'Assumptions'!$B$8</x:f>
        <x:v>12</x:v>
      </x:c>
      <x:c r="T1967" s="141" t="n">
        <x:f>N1967*S1967</x:f>
        <x:v>96</x:v>
      </x:c>
      <x:c r="U1967" s="139" t="str">
        <x:v>Source Valid</x:v>
      </x:c>
      <x:c r="V1967" s="139" t="str">
        <x:v>High</x:v>
      </x:c>
      <x:c r="W1967" s="147" t="str">
        <x:v>Source wholesale and buying prices retained</x:v>
      </x:c>
      <x:c r="X1967" s="139" t="str">
        <x:v>Ready</x:v>
      </x:c>
      <x:c r="Y1967" s="144" t="b">
        <x:v>1</x:v>
      </x:c>
      <x:c r="Z1967" s="139" t="str">
        <x:v>WS RATES.pdf</x:v>
      </x:c>
      <x:c r="AA1967" s="139" t="n">
        <x:v>55</x:v>
      </x:c>
      <x:c r="AB1967" s="139" t="n">
        <x:v>23</x:v>
      </x:c>
      <x:c r="AC1967" s="139" t="str">
        <x:v>ORO SCALE 8 INCH</x:v>
      </x:c>
      <x:c r="AD1967" s="145" t="n">
        <x:v>39</x:v>
      </x:c>
      <x:c r="AE1967" s="147" t="str">
        <x:v>Merged across PDFs — Exact/source-linked match</x:v>
      </x:c>
      <x:c r="AF1967" s="147" t="str">
        <x:v>Exact WS RATES.pdf name</x:v>
      </x:c>
      <x:c r="AG1967" s="147" t="str">
        <x:v>Exact WS RATES.pdf category</x:v>
      </x:c>
      <x:c r="AH1967" s="139" t="str">
        <x:v>WS-RATES:55:23</x:v>
      </x:c>
      <x:c r="AI1967" s="146"/>
      <x:c r="AJ1967" s="146"/>
      <x:c r="AK1967" s="146"/>
      <x:c r="AL1967" s="146"/>
      <x:c r="AM1967" s="146"/>
      <x:c r="AN1967" s="147" t="str"/>
    </x:row>
    <x:row r="1968">
      <x:c r="A1968" s="139" t="str">
        <x:v>RS-001967</x:v>
      </x:c>
      <x:c r="B1968" s="147" t="str">
        <x:v>ORO SCALE 12 INCH</x:v>
      </x:c>
      <x:c r="C1968" s="139" t="str">
        <x:v>SCALES</x:v>
      </x:c>
      <x:c r="D1968" s="139" t="str">
        <x:v>Both</x:v>
      </x:c>
      <x:c r="E1968" s="147" t="str">
        <x:v>From initial classified workbook</x:v>
      </x:c>
      <x:c r="F1968" s="139" t="str">
        <x:v>Piece</x:v>
      </x:c>
      <x:c r="G1968" s="139"/>
      <x:c r="H1968" s="139" t="str">
        <x:v>Not stated</x:v>
      </x:c>
      <x:c r="I1968" s="139" t="str">
        <x:v>PKR</x:v>
      </x:c>
      <x:c r="J1968" s="140" t="n">
        <x:v>48</x:v>
      </x:c>
      <x:c r="K1968" s="140" t="n">
        <x:v>37.8</x:v>
      </x:c>
      <x:c r="L1968" s="140" t="n">
        <x:v>48</x:v>
      </x:c>
      <x:c r="M1968" s="140" t="n">
        <x:v>37.8</x:v>
      </x:c>
      <x:c r="N1968" s="141" t="n">
        <x:f>L1968-M1968</x:f>
        <x:v>10.200000000000003</x:v>
      </x:c>
      <x:c r="O1968" s="142" t="n">
        <x:f>IF(L1968&gt;0,N1968/L1968,"")</x:f>
        <x:v>0.21250000000000005</x:v>
      </x:c>
      <x:c r="P1968" s="142" t="n">
        <x:f>IF(M1968&gt;0,N1968/M1968,"")</x:f>
        <x:v>0.26984126984126994</x:v>
      </x:c>
      <x:c r="Q1968" s="141" t="n">
        <x:f>ROUND(L1968*(1+'Assumptions'!$B$7)/'Assumptions'!$B$9,0)*'Assumptions'!$B$9</x:f>
        <x:v>55</x:v>
      </x:c>
      <x:c r="R1968" s="141" t="n">
        <x:f>Q1968-M1968</x:f>
        <x:v>17.200000000000003</x:v>
      </x:c>
      <x:c r="S1968" s="143" t="n">
        <x:f>'Assumptions'!$B$8</x:f>
        <x:v>12</x:v>
      </x:c>
      <x:c r="T1968" s="141" t="n">
        <x:f>N1968*S1968</x:f>
        <x:v>122.40000000000003</x:v>
      </x:c>
      <x:c r="U1968" s="139" t="str">
        <x:v>Source Valid</x:v>
      </x:c>
      <x:c r="V1968" s="139" t="str">
        <x:v>High</x:v>
      </x:c>
      <x:c r="W1968" s="147" t="str">
        <x:v>Source wholesale and buying prices retained</x:v>
      </x:c>
      <x:c r="X1968" s="139" t="str">
        <x:v>Ready</x:v>
      </x:c>
      <x:c r="Y1968" s="144" t="b">
        <x:v>1</x:v>
      </x:c>
      <x:c r="Z1968" s="139" t="str">
        <x:v>WS RATES.pdf</x:v>
      </x:c>
      <x:c r="AA1968" s="139" t="n">
        <x:v>55</x:v>
      </x:c>
      <x:c r="AB1968" s="139" t="n">
        <x:v>24</x:v>
      </x:c>
      <x:c r="AC1968" s="139" t="str">
        <x:v>ORO SCALE 12 INCH</x:v>
      </x:c>
      <x:c r="AD1968" s="145" t="n">
        <x:v>48</x:v>
      </x:c>
      <x:c r="AE1968" s="147" t="str">
        <x:v>Merged across PDFs — Exact/source-linked match</x:v>
      </x:c>
      <x:c r="AF1968" s="147" t="str">
        <x:v>Exact WS RATES.pdf name</x:v>
      </x:c>
      <x:c r="AG1968" s="147" t="str">
        <x:v>Exact WS RATES.pdf category</x:v>
      </x:c>
      <x:c r="AH1968" s="139" t="str">
        <x:v>WS-RATES:55:24</x:v>
      </x:c>
      <x:c r="AI1968" s="146"/>
      <x:c r="AJ1968" s="146"/>
      <x:c r="AK1968" s="146"/>
      <x:c r="AL1968" s="146"/>
      <x:c r="AM1968" s="146"/>
      <x:c r="AN1968" s="147" t="str"/>
    </x:row>
    <x:row r="1969">
      <x:c r="A1969" s="139" t="str">
        <x:v>RS-001968</x:v>
      </x:c>
      <x:c r="B1969" s="147" t="str">
        <x:v>ORO SPAYSER ERASER</x:v>
      </x:c>
      <x:c r="C1969" s="139" t="str">
        <x:v>ERASERS</x:v>
      </x:c>
      <x:c r="D1969" s="139" t="str">
        <x:v>Both</x:v>
      </x:c>
      <x:c r="E1969" s="147" t="str">
        <x:v>From initial classified workbook</x:v>
      </x:c>
      <x:c r="F1969" s="139" t="str">
        <x:v>Piece</x:v>
      </x:c>
      <x:c r="G1969" s="139"/>
      <x:c r="H1969" s="139" t="str">
        <x:v>Not stated</x:v>
      </x:c>
      <x:c r="I1969" s="139" t="str">
        <x:v>PKR</x:v>
      </x:c>
      <x:c r="J1969" s="140" t="n">
        <x:v>415</x:v>
      </x:c>
      <x:c r="K1969" s="140" t="n">
        <x:v>350</x:v>
      </x:c>
      <x:c r="L1969" s="140" t="n">
        <x:v>415</x:v>
      </x:c>
      <x:c r="M1969" s="140" t="n">
        <x:v>350</x:v>
      </x:c>
      <x:c r="N1969" s="141" t="n">
        <x:f>L1969-M1969</x:f>
        <x:v>65</x:v>
      </x:c>
      <x:c r="O1969" s="142" t="n">
        <x:f>IF(L1969&gt;0,N1969/L1969,"")</x:f>
        <x:v>0.1566265060240964</x:v>
      </x:c>
      <x:c r="P1969" s="142" t="n">
        <x:f>IF(M1969&gt;0,N1969/M1969,"")</x:f>
        <x:v>0.18571428571428572</x:v>
      </x:c>
      <x:c r="Q1969" s="141" t="n">
        <x:f>ROUND(L1969*(1+'Assumptions'!$B$7)/'Assumptions'!$B$9,0)*'Assumptions'!$B$9</x:f>
        <x:v>455</x:v>
      </x:c>
      <x:c r="R1969" s="141" t="n">
        <x:f>Q1969-M1969</x:f>
        <x:v>105</x:v>
      </x:c>
      <x:c r="S1969" s="143" t="n">
        <x:f>'Assumptions'!$B$8</x:f>
        <x:v>12</x:v>
      </x:c>
      <x:c r="T1969" s="141" t="n">
        <x:f>N1969*S1969</x:f>
        <x:v>780</x:v>
      </x:c>
      <x:c r="U1969" s="139" t="str">
        <x:v>Source Valid</x:v>
      </x:c>
      <x:c r="V1969" s="139" t="str">
        <x:v>High</x:v>
      </x:c>
      <x:c r="W1969" s="147" t="str">
        <x:v>Source wholesale and buying prices retained</x:v>
      </x:c>
      <x:c r="X1969" s="139" t="str">
        <x:v>Ready</x:v>
      </x:c>
      <x:c r="Y1969" s="144" t="b">
        <x:v>1</x:v>
      </x:c>
      <x:c r="Z1969" s="139" t="str">
        <x:v>WS RATES.pdf</x:v>
      </x:c>
      <x:c r="AA1969" s="139" t="n">
        <x:v>55</x:v>
      </x:c>
      <x:c r="AB1969" s="139" t="n">
        <x:v>25</x:v>
      </x:c>
      <x:c r="AC1969" s="139" t="str">
        <x:v>ORO SPAYSER ERASER</x:v>
      </x:c>
      <x:c r="AD1969" s="145" t="n">
        <x:v>415</x:v>
      </x:c>
      <x:c r="AE1969" s="147" t="str">
        <x:v>Merged across PDFs — Exact/source-linked match</x:v>
      </x:c>
      <x:c r="AF1969" s="147" t="str">
        <x:v>Exact WS RATES.pdf name</x:v>
      </x:c>
      <x:c r="AG1969" s="147" t="str">
        <x:v>Exact WS RATES.pdf category</x:v>
      </x:c>
      <x:c r="AH1969" s="139" t="str">
        <x:v>WS-RATES:55:25</x:v>
      </x:c>
      <x:c r="AI1969" s="146"/>
      <x:c r="AJ1969" s="146"/>
      <x:c r="AK1969" s="146"/>
      <x:c r="AL1969" s="146"/>
      <x:c r="AM1969" s="146"/>
      <x:c r="AN1969" s="147" t="str"/>
    </x:row>
    <x:row r="1970">
      <x:c r="A1970" s="139" t="str">
        <x:v>RS-001969</x:v>
      </x:c>
      <x:c r="B1970" s="147" t="str">
        <x:v>ORO OFFYSO ERASER</x:v>
      </x:c>
      <x:c r="C1970" s="139" t="str">
        <x:v>ERASERS</x:v>
      </x:c>
      <x:c r="D1970" s="139" t="str">
        <x:v>Both</x:v>
      </x:c>
      <x:c r="E1970" s="147" t="str">
        <x:v>From initial classified workbook</x:v>
      </x:c>
      <x:c r="F1970" s="139" t="str">
        <x:v>Piece</x:v>
      </x:c>
      <x:c r="G1970" s="139"/>
      <x:c r="H1970" s="139" t="str">
        <x:v>Not stated</x:v>
      </x:c>
      <x:c r="I1970" s="139" t="str">
        <x:v>PKR</x:v>
      </x:c>
      <x:c r="J1970" s="140" t="n">
        <x:v>425</x:v>
      </x:c>
      <x:c r="K1970" s="140" t="n">
        <x:v>350</x:v>
      </x:c>
      <x:c r="L1970" s="140" t="n">
        <x:v>425</x:v>
      </x:c>
      <x:c r="M1970" s="140" t="n">
        <x:v>350</x:v>
      </x:c>
      <x:c r="N1970" s="141" t="n">
        <x:f>L1970-M1970</x:f>
        <x:v>75</x:v>
      </x:c>
      <x:c r="O1970" s="142" t="n">
        <x:f>IF(L1970&gt;0,N1970/L1970,"")</x:f>
        <x:v>0.17647058823529413</x:v>
      </x:c>
      <x:c r="P1970" s="142" t="n">
        <x:f>IF(M1970&gt;0,N1970/M1970,"")</x:f>
        <x:v>0.21428571428571427</x:v>
      </x:c>
      <x:c r="Q1970" s="141" t="n">
        <x:f>ROUND(L1970*(1+'Assumptions'!$B$7)/'Assumptions'!$B$9,0)*'Assumptions'!$B$9</x:f>
        <x:v>470</x:v>
      </x:c>
      <x:c r="R1970" s="141" t="n">
        <x:f>Q1970-M1970</x:f>
        <x:v>120</x:v>
      </x:c>
      <x:c r="S1970" s="143" t="n">
        <x:f>'Assumptions'!$B$8</x:f>
        <x:v>12</x:v>
      </x:c>
      <x:c r="T1970" s="141" t="n">
        <x:f>N1970*S1970</x:f>
        <x:v>900</x:v>
      </x:c>
      <x:c r="U1970" s="139" t="str">
        <x:v>Source Valid</x:v>
      </x:c>
      <x:c r="V1970" s="139" t="str">
        <x:v>High</x:v>
      </x:c>
      <x:c r="W1970" s="147" t="str">
        <x:v>Source wholesale and buying prices retained</x:v>
      </x:c>
      <x:c r="X1970" s="139" t="str">
        <x:v>Ready</x:v>
      </x:c>
      <x:c r="Y1970" s="144" t="b">
        <x:v>1</x:v>
      </x:c>
      <x:c r="Z1970" s="139" t="str">
        <x:v>WS RATES.pdf</x:v>
      </x:c>
      <x:c r="AA1970" s="139" t="n">
        <x:v>55</x:v>
      </x:c>
      <x:c r="AB1970" s="139" t="n">
        <x:v>26</x:v>
      </x:c>
      <x:c r="AC1970" s="139" t="str">
        <x:v>ORO OFFYSO ERASER</x:v>
      </x:c>
      <x:c r="AD1970" s="145" t="n">
        <x:v>425</x:v>
      </x:c>
      <x:c r="AE1970" s="147" t="str">
        <x:v>Merged across PDFs — Exact/source-linked match</x:v>
      </x:c>
      <x:c r="AF1970" s="147" t="str">
        <x:v>Exact WS RATES.pdf name</x:v>
      </x:c>
      <x:c r="AG1970" s="147" t="str">
        <x:v>Exact WS RATES.pdf category</x:v>
      </x:c>
      <x:c r="AH1970" s="139" t="str">
        <x:v>WS-RATES:55:26</x:v>
      </x:c>
      <x:c r="AI1970" s="146"/>
      <x:c r="AJ1970" s="146"/>
      <x:c r="AK1970" s="146"/>
      <x:c r="AL1970" s="146"/>
      <x:c r="AM1970" s="146"/>
      <x:c r="AN1970" s="147" t="str"/>
    </x:row>
    <x:row r="1971">
      <x:c r="A1971" s="139" t="str">
        <x:v>RS-001970</x:v>
      </x:c>
      <x:c r="B1971" s="147" t="str">
        <x:v>ORO 24/6 PIN (S)</x:v>
      </x:c>
      <x:c r="C1971" s="139" t="str">
        <x:v>STAPLER PIN</x:v>
      </x:c>
      <x:c r="D1971" s="139" t="str">
        <x:v>Both</x:v>
      </x:c>
      <x:c r="E1971" s="147" t="str">
        <x:v>From initial classified workbook</x:v>
      </x:c>
      <x:c r="F1971" s="139" t="str">
        <x:v>Piece</x:v>
      </x:c>
      <x:c r="G1971" s="139"/>
      <x:c r="H1971" s="139" t="str">
        <x:v>Not stated</x:v>
      </x:c>
      <x:c r="I1971" s="139" t="str">
        <x:v>PKR</x:v>
      </x:c>
      <x:c r="J1971" s="140" t="n">
        <x:v>48</x:v>
      </x:c>
      <x:c r="K1971" s="140" t="n">
        <x:v>44</x:v>
      </x:c>
      <x:c r="L1971" s="140" t="n">
        <x:v>48</x:v>
      </x:c>
      <x:c r="M1971" s="140" t="n">
        <x:v>44</x:v>
      </x:c>
      <x:c r="N1971" s="141" t="n">
        <x:f>L1971-M1971</x:f>
        <x:v>4</x:v>
      </x:c>
      <x:c r="O1971" s="142" t="n">
        <x:f>IF(L1971&gt;0,N1971/L1971,"")</x:f>
        <x:v>0.08333333333333333</x:v>
      </x:c>
      <x:c r="P1971" s="142" t="n">
        <x:f>IF(M1971&gt;0,N1971/M1971,"")</x:f>
        <x:v>0.09090909090909091</x:v>
      </x:c>
      <x:c r="Q1971" s="141" t="n">
        <x:f>ROUND(L1971*(1+'Assumptions'!$B$7)/'Assumptions'!$B$9,0)*'Assumptions'!$B$9</x:f>
        <x:v>55</x:v>
      </x:c>
      <x:c r="R1971" s="141" t="n">
        <x:f>Q1971-M1971</x:f>
        <x:v>11</x:v>
      </x:c>
      <x:c r="S1971" s="143" t="n">
        <x:f>'Assumptions'!$B$8</x:f>
        <x:v>12</x:v>
      </x:c>
      <x:c r="T1971" s="141" t="n">
        <x:f>N1971*S1971</x:f>
        <x:v>48</x:v>
      </x:c>
      <x:c r="U1971" s="139" t="str">
        <x:v>Source Valid</x:v>
      </x:c>
      <x:c r="V1971" s="139" t="str">
        <x:v>High</x:v>
      </x:c>
      <x:c r="W1971" s="147" t="str">
        <x:v>Source wholesale and buying prices retained</x:v>
      </x:c>
      <x:c r="X1971" s="139" t="str">
        <x:v>Ready</x:v>
      </x:c>
      <x:c r="Y1971" s="144" t="b">
        <x:v>1</x:v>
      </x:c>
      <x:c r="Z1971" s="139" t="str">
        <x:v>WS RATES.pdf</x:v>
      </x:c>
      <x:c r="AA1971" s="139" t="n">
        <x:v>55</x:v>
      </x:c>
      <x:c r="AB1971" s="139" t="n">
        <x:v>27</x:v>
      </x:c>
      <x:c r="AC1971" s="139" t="str">
        <x:v>ORO 24/6 PIN (S)</x:v>
      </x:c>
      <x:c r="AD1971" s="145" t="n">
        <x:v>48</x:v>
      </x:c>
      <x:c r="AE1971" s="147" t="str">
        <x:v>Merged across PDFs — Exact/source-linked match</x:v>
      </x:c>
      <x:c r="AF1971" s="147" t="str">
        <x:v>Exact WS RATES.pdf name</x:v>
      </x:c>
      <x:c r="AG1971" s="147" t="str">
        <x:v>Exact WS RATES.pdf category</x:v>
      </x:c>
      <x:c r="AH1971" s="139" t="str">
        <x:v>WS-RATES:55:27</x:v>
      </x:c>
      <x:c r="AI1971" s="146"/>
      <x:c r="AJ1971" s="146"/>
      <x:c r="AK1971" s="146"/>
      <x:c r="AL1971" s="146"/>
      <x:c r="AM1971" s="146"/>
      <x:c r="AN1971" s="147" t="str"/>
    </x:row>
    <x:row r="1972">
      <x:c r="A1972" s="139" t="str">
        <x:v>RS-001971</x:v>
      </x:c>
      <x:c r="B1972" s="147" t="str">
        <x:v>ORO 24/6 PIN (BOX)</x:v>
      </x:c>
      <x:c r="C1972" s="139" t="str">
        <x:v>STAPLER PIN</x:v>
      </x:c>
      <x:c r="D1972" s="139" t="str">
        <x:v>Both</x:v>
      </x:c>
      <x:c r="E1972" s="147" t="str">
        <x:v>From initial classified workbook</x:v>
      </x:c>
      <x:c r="F1972" s="139" t="str">
        <x:v>Box</x:v>
      </x:c>
      <x:c r="G1972" s="139"/>
      <x:c r="H1972" s="139" t="str">
        <x:v>Not stated</x:v>
      </x:c>
      <x:c r="I1972" s="139" t="str">
        <x:v>PKR</x:v>
      </x:c>
      <x:c r="J1972" s="140" t="n">
        <x:v>480</x:v>
      </x:c>
      <x:c r="K1972" s="140" t="n">
        <x:v>426</x:v>
      </x:c>
      <x:c r="L1972" s="140" t="n">
        <x:v>480</x:v>
      </x:c>
      <x:c r="M1972" s="140" t="n">
        <x:v>426</x:v>
      </x:c>
      <x:c r="N1972" s="141" t="n">
        <x:f>L1972-M1972</x:f>
        <x:v>54</x:v>
      </x:c>
      <x:c r="O1972" s="142" t="n">
        <x:f>IF(L1972&gt;0,N1972/L1972,"")</x:f>
        <x:v>0.1125</x:v>
      </x:c>
      <x:c r="P1972" s="142" t="n">
        <x:f>IF(M1972&gt;0,N1972/M1972,"")</x:f>
        <x:v>0.1267605633802817</x:v>
      </x:c>
      <x:c r="Q1972" s="141" t="n">
        <x:f>ROUND(L1972*(1+'Assumptions'!$B$7)/'Assumptions'!$B$9,0)*'Assumptions'!$B$9</x:f>
        <x:v>530</x:v>
      </x:c>
      <x:c r="R1972" s="141" t="n">
        <x:f>Q1972-M1972</x:f>
        <x:v>104</x:v>
      </x:c>
      <x:c r="S1972" s="143" t="n">
        <x:f>'Assumptions'!$B$8</x:f>
        <x:v>12</x:v>
      </x:c>
      <x:c r="T1972" s="141" t="n">
        <x:f>N1972*S1972</x:f>
        <x:v>648</x:v>
      </x:c>
      <x:c r="U1972" s="139" t="str">
        <x:v>Source Valid</x:v>
      </x:c>
      <x:c r="V1972" s="139" t="str">
        <x:v>High</x:v>
      </x:c>
      <x:c r="W1972" s="147" t="str">
        <x:v>Source wholesale and buying prices retained</x:v>
      </x:c>
      <x:c r="X1972" s="139" t="str">
        <x:v>Ready</x:v>
      </x:c>
      <x:c r="Y1972" s="144" t="b">
        <x:v>1</x:v>
      </x:c>
      <x:c r="Z1972" s="139" t="str">
        <x:v>WS RATES.pdf</x:v>
      </x:c>
      <x:c r="AA1972" s="139" t="n">
        <x:v>55</x:v>
      </x:c>
      <x:c r="AB1972" s="139" t="n">
        <x:v>28</x:v>
      </x:c>
      <x:c r="AC1972" s="139" t="str">
        <x:v>ORO 24/6 PIN (BOX)</x:v>
      </x:c>
      <x:c r="AD1972" s="145" t="n">
        <x:v>480</x:v>
      </x:c>
      <x:c r="AE1972" s="147" t="str">
        <x:v>Merged across PDFs — Exact/source-linked match</x:v>
      </x:c>
      <x:c r="AF1972" s="147" t="str">
        <x:v>Exact WS RATES.pdf name</x:v>
      </x:c>
      <x:c r="AG1972" s="147" t="str">
        <x:v>Exact WS RATES.pdf category</x:v>
      </x:c>
      <x:c r="AH1972" s="139" t="str">
        <x:v>WS-RATES:55:28</x:v>
      </x:c>
      <x:c r="AI1972" s="146"/>
      <x:c r="AJ1972" s="146"/>
      <x:c r="AK1972" s="146"/>
      <x:c r="AL1972" s="146"/>
      <x:c r="AM1972" s="146"/>
      <x:c r="AN1972" s="147" t="str"/>
    </x:row>
    <x:row r="1973">
      <x:c r="A1973" s="139" t="str">
        <x:v>RS-001972</x:v>
      </x:c>
      <x:c r="B1973" s="147" t="str">
        <x:v>ORO 10 NUM PIN (1 PC)</x:v>
      </x:c>
      <x:c r="C1973" s="139" t="str">
        <x:v>STAPLERS</x:v>
      </x:c>
      <x:c r="D1973" s="139" t="str">
        <x:v>Both</x:v>
      </x:c>
      <x:c r="E1973" s="147" t="str">
        <x:v>From initial classified workbook</x:v>
      </x:c>
      <x:c r="F1973" s="139" t="str">
        <x:v>Piece</x:v>
      </x:c>
      <x:c r="G1973" s="139" t="n">
        <x:v>1</x:v>
      </x:c>
      <x:c r="H1973" s="139" t="str">
        <x:v>Parsed from product name</x:v>
      </x:c>
      <x:c r="I1973" s="139" t="str">
        <x:v>PKR</x:v>
      </x:c>
      <x:c r="J1973" s="140" t="n">
        <x:v>27</x:v>
      </x:c>
      <x:c r="K1973" s="140" t="n">
        <x:v>25</x:v>
      </x:c>
      <x:c r="L1973" s="140" t="n">
        <x:v>27</x:v>
      </x:c>
      <x:c r="M1973" s="140" t="n">
        <x:v>25</x:v>
      </x:c>
      <x:c r="N1973" s="141" t="n">
        <x:f>L1973-M1973</x:f>
        <x:v>2</x:v>
      </x:c>
      <x:c r="O1973" s="142" t="n">
        <x:f>IF(L1973&gt;0,N1973/L1973,"")</x:f>
        <x:v>0.07407407407407407</x:v>
      </x:c>
      <x:c r="P1973" s="142" t="n">
        <x:f>IF(M1973&gt;0,N1973/M1973,"")</x:f>
        <x:v>0.08</x:v>
      </x:c>
      <x:c r="Q1973" s="141" t="n">
        <x:f>ROUND(L1973*(1+'Assumptions'!$B$7)/'Assumptions'!$B$9,0)*'Assumptions'!$B$9</x:f>
        <x:v>30</x:v>
      </x:c>
      <x:c r="R1973" s="141" t="n">
        <x:f>Q1973-M1973</x:f>
        <x:v>5</x:v>
      </x:c>
      <x:c r="S1973" s="143" t="n">
        <x:f>'Assumptions'!$B$8</x:f>
        <x:v>12</x:v>
      </x:c>
      <x:c r="T1973" s="141" t="n">
        <x:f>N1973*S1973</x:f>
        <x:v>24</x:v>
      </x:c>
      <x:c r="U1973" s="139" t="str">
        <x:v>Source Valid</x:v>
      </x:c>
      <x:c r="V1973" s="139" t="str">
        <x:v>High</x:v>
      </x:c>
      <x:c r="W1973" s="147" t="str">
        <x:v>Source wholesale and buying prices retained</x:v>
      </x:c>
      <x:c r="X1973" s="139" t="str">
        <x:v>Ready</x:v>
      </x:c>
      <x:c r="Y1973" s="144" t="b">
        <x:v>1</x:v>
      </x:c>
      <x:c r="Z1973" s="139" t="str">
        <x:v>WS RATES.pdf</x:v>
      </x:c>
      <x:c r="AA1973" s="139" t="n">
        <x:v>55</x:v>
      </x:c>
      <x:c r="AB1973" s="139" t="n">
        <x:v>29</x:v>
      </x:c>
      <x:c r="AC1973" s="139" t="str">
        <x:v>ORO 10 NUM PIN (1 PC)</x:v>
      </x:c>
      <x:c r="AD1973" s="145" t="n">
        <x:v>27</x:v>
      </x:c>
      <x:c r="AE1973" s="147" t="str">
        <x:v>Merged across PDFs — Exact/source-linked match</x:v>
      </x:c>
      <x:c r="AF1973" s="147" t="str">
        <x:v>Exact WS RATES.pdf name</x:v>
      </x:c>
      <x:c r="AG1973" s="147" t="str">
        <x:v>Exact WS RATES.pdf category</x:v>
      </x:c>
      <x:c r="AH1973" s="139" t="str">
        <x:v>WS-RATES:55:29</x:v>
      </x:c>
      <x:c r="AI1973" s="146"/>
      <x:c r="AJ1973" s="146"/>
      <x:c r="AK1973" s="146"/>
      <x:c r="AL1973" s="146"/>
      <x:c r="AM1973" s="146"/>
      <x:c r="AN1973" s="147" t="str"/>
    </x:row>
    <x:row r="1974">
      <x:c r="A1974" s="139" t="str">
        <x:v>RS-001973</x:v>
      </x:c>
      <x:c r="B1974" s="147" t="str">
        <x:v>ORO 10 NUM PIN (BOX)</x:v>
      </x:c>
      <x:c r="C1974" s="139" t="str">
        <x:v>STAPLER PIN</x:v>
      </x:c>
      <x:c r="D1974" s="139" t="str">
        <x:v>Both</x:v>
      </x:c>
      <x:c r="E1974" s="147" t="str">
        <x:v>From initial classified workbook</x:v>
      </x:c>
      <x:c r="F1974" s="139" t="str">
        <x:v>Box</x:v>
      </x:c>
      <x:c r="G1974" s="139"/>
      <x:c r="H1974" s="139" t="str">
        <x:v>Not stated</x:v>
      </x:c>
      <x:c r="I1974" s="139" t="str">
        <x:v>PKR</x:v>
      </x:c>
      <x:c r="J1974" s="140" t="n">
        <x:v>500</x:v>
      </x:c>
      <x:c r="K1974" s="140" t="n">
        <x:v>485</x:v>
      </x:c>
      <x:c r="L1974" s="140" t="n">
        <x:v>500</x:v>
      </x:c>
      <x:c r="M1974" s="140" t="n">
        <x:v>485</x:v>
      </x:c>
      <x:c r="N1974" s="141" t="n">
        <x:f>L1974-M1974</x:f>
        <x:v>15</x:v>
      </x:c>
      <x:c r="O1974" s="142" t="n">
        <x:f>IF(L1974&gt;0,N1974/L1974,"")</x:f>
        <x:v>0.03</x:v>
      </x:c>
      <x:c r="P1974" s="142" t="n">
        <x:f>IF(M1974&gt;0,N1974/M1974,"")</x:f>
        <x:v>0.030927835051546393</x:v>
      </x:c>
      <x:c r="Q1974" s="141" t="n">
        <x:f>ROUND(L1974*(1+'Assumptions'!$B$7)/'Assumptions'!$B$9,0)*'Assumptions'!$B$9</x:f>
        <x:v>550</x:v>
      </x:c>
      <x:c r="R1974" s="141" t="n">
        <x:f>Q1974-M1974</x:f>
        <x:v>65</x:v>
      </x:c>
      <x:c r="S1974" s="143" t="n">
        <x:f>'Assumptions'!$B$8</x:f>
        <x:v>12</x:v>
      </x:c>
      <x:c r="T1974" s="141" t="n">
        <x:f>N1974*S1974</x:f>
        <x:v>180</x:v>
      </x:c>
      <x:c r="U1974" s="139" t="str">
        <x:v>Source Valid</x:v>
      </x:c>
      <x:c r="V1974" s="139" t="str">
        <x:v>High</x:v>
      </x:c>
      <x:c r="W1974" s="147" t="str">
        <x:v>Source wholesale and buying prices retained</x:v>
      </x:c>
      <x:c r="X1974" s="139" t="str">
        <x:v>Ready</x:v>
      </x:c>
      <x:c r="Y1974" s="144" t="b">
        <x:v>1</x:v>
      </x:c>
      <x:c r="Z1974" s="139" t="str">
        <x:v>WS RATES.pdf</x:v>
      </x:c>
      <x:c r="AA1974" s="139" t="n">
        <x:v>55</x:v>
      </x:c>
      <x:c r="AB1974" s="139" t="n">
        <x:v>30</x:v>
      </x:c>
      <x:c r="AC1974" s="139" t="str">
        <x:v>ORO 10 NUM PIN (BOX)</x:v>
      </x:c>
      <x:c r="AD1974" s="145" t="n">
        <x:v>500</x:v>
      </x:c>
      <x:c r="AE1974" s="147" t="str">
        <x:v>Merged across PDFs — Exact/source-linked match</x:v>
      </x:c>
      <x:c r="AF1974" s="147" t="str">
        <x:v>Exact WS RATES.pdf name</x:v>
      </x:c>
      <x:c r="AG1974" s="147" t="str">
        <x:v>Exact WS RATES.pdf category</x:v>
      </x:c>
      <x:c r="AH1974" s="139" t="str">
        <x:v>WS-RATES:55:30</x:v>
      </x:c>
      <x:c r="AI1974" s="146"/>
      <x:c r="AJ1974" s="146"/>
      <x:c r="AK1974" s="146"/>
      <x:c r="AL1974" s="146"/>
      <x:c r="AM1974" s="146"/>
      <x:c r="AN1974" s="147" t="str"/>
    </x:row>
    <x:row r="1975">
      <x:c r="A1975" s="139" t="str">
        <x:v>RS-001974</x:v>
      </x:c>
      <x:c r="B1975" s="147" t="str">
        <x:v>ORO INK PEN INKY WINKS</x:v>
      </x:c>
      <x:c r="C1975" s="139" t="str">
        <x:v>Fountain pen</x:v>
      </x:c>
      <x:c r="D1975" s="139" t="str">
        <x:v>Both</x:v>
      </x:c>
      <x:c r="E1975" s="147" t="str">
        <x:v>From initial classified workbook</x:v>
      </x:c>
      <x:c r="F1975" s="139" t="str">
        <x:v>Piece</x:v>
      </x:c>
      <x:c r="G1975" s="139"/>
      <x:c r="H1975" s="139" t="str">
        <x:v>Not stated</x:v>
      </x:c>
      <x:c r="I1975" s="139" t="str">
        <x:v>PKR</x:v>
      </x:c>
      <x:c r="J1975" s="140" t="n">
        <x:v>640</x:v>
      </x:c>
      <x:c r="K1975" s="140" t="n">
        <x:v>615</x:v>
      </x:c>
      <x:c r="L1975" s="140" t="n">
        <x:v>640</x:v>
      </x:c>
      <x:c r="M1975" s="140" t="n">
        <x:v>615</x:v>
      </x:c>
      <x:c r="N1975" s="141" t="n">
        <x:f>L1975-M1975</x:f>
        <x:v>25</x:v>
      </x:c>
      <x:c r="O1975" s="142" t="n">
        <x:f>IF(L1975&gt;0,N1975/L1975,"")</x:f>
        <x:v>0.0390625</x:v>
      </x:c>
      <x:c r="P1975" s="142" t="n">
        <x:f>IF(M1975&gt;0,N1975/M1975,"")</x:f>
        <x:v>0.04065040650406504</x:v>
      </x:c>
      <x:c r="Q1975" s="141" t="n">
        <x:f>ROUND(L1975*(1+'Assumptions'!$B$7)/'Assumptions'!$B$9,0)*'Assumptions'!$B$9</x:f>
        <x:v>705</x:v>
      </x:c>
      <x:c r="R1975" s="141" t="n">
        <x:f>Q1975-M1975</x:f>
        <x:v>90</x:v>
      </x:c>
      <x:c r="S1975" s="143" t="n">
        <x:f>'Assumptions'!$B$8</x:f>
        <x:v>12</x:v>
      </x:c>
      <x:c r="T1975" s="141" t="n">
        <x:f>N1975*S1975</x:f>
        <x:v>300</x:v>
      </x:c>
      <x:c r="U1975" s="139" t="str">
        <x:v>Source Valid</x:v>
      </x:c>
      <x:c r="V1975" s="139" t="str">
        <x:v>High</x:v>
      </x:c>
      <x:c r="W1975" s="147" t="str">
        <x:v>Source wholesale and buying prices retained</x:v>
      </x:c>
      <x:c r="X1975" s="139" t="str">
        <x:v>Ready</x:v>
      </x:c>
      <x:c r="Y1975" s="144" t="b">
        <x:v>1</x:v>
      </x:c>
      <x:c r="Z1975" s="139" t="str">
        <x:v>WS RATES.pdf</x:v>
      </x:c>
      <x:c r="AA1975" s="139" t="n">
        <x:v>55</x:v>
      </x:c>
      <x:c r="AB1975" s="139" t="n">
        <x:v>31</x:v>
      </x:c>
      <x:c r="AC1975" s="139" t="str">
        <x:v>ORO INK PEN INKY WINKS</x:v>
      </x:c>
      <x:c r="AD1975" s="145" t="n">
        <x:v>640</x:v>
      </x:c>
      <x:c r="AE1975" s="147" t="str">
        <x:v>Merged across PDFs — Exact/source-linked match</x:v>
      </x:c>
      <x:c r="AF1975" s="147" t="str">
        <x:v>Exact WS RATES.pdf name</x:v>
      </x:c>
      <x:c r="AG1975" s="147" t="str">
        <x:v>Exact WS RATES.pdf category</x:v>
      </x:c>
      <x:c r="AH1975" s="139" t="str">
        <x:v>WS-RATES:55:31</x:v>
      </x:c>
      <x:c r="AI1975" s="146"/>
      <x:c r="AJ1975" s="146"/>
      <x:c r="AK1975" s="146"/>
      <x:c r="AL1975" s="146"/>
      <x:c r="AM1975" s="146"/>
      <x:c r="AN1975" s="147" t="str"/>
    </x:row>
    <x:row r="1976">
      <x:c r="A1976" s="139" t="str">
        <x:v>RS-001975</x:v>
      </x:c>
      <x:c r="B1976" s="147" t="str">
        <x:v>ORO INK PEN VELOCITY</x:v>
      </x:c>
      <x:c r="C1976" s="139" t="str">
        <x:v>Fountain pen</x:v>
      </x:c>
      <x:c r="D1976" s="139" t="str">
        <x:v>Both</x:v>
      </x:c>
      <x:c r="E1976" s="147" t="str">
        <x:v>From initial classified workbook</x:v>
      </x:c>
      <x:c r="F1976" s="139" t="str">
        <x:v>Piece</x:v>
      </x:c>
      <x:c r="G1976" s="139"/>
      <x:c r="H1976" s="139" t="str">
        <x:v>Not stated</x:v>
      </x:c>
      <x:c r="I1976" s="139" t="str">
        <x:v>PKR</x:v>
      </x:c>
      <x:c r="J1976" s="140" t="n">
        <x:v>790</x:v>
      </x:c>
      <x:c r="K1976" s="140" t="n">
        <x:v>715</x:v>
      </x:c>
      <x:c r="L1976" s="140" t="n">
        <x:v>790</x:v>
      </x:c>
      <x:c r="M1976" s="140" t="n">
        <x:v>715</x:v>
      </x:c>
      <x:c r="N1976" s="141" t="n">
        <x:f>L1976-M1976</x:f>
        <x:v>75</x:v>
      </x:c>
      <x:c r="O1976" s="142" t="n">
        <x:f>IF(L1976&gt;0,N1976/L1976,"")</x:f>
        <x:v>0.0949367088607595</x:v>
      </x:c>
      <x:c r="P1976" s="142" t="n">
        <x:f>IF(M1976&gt;0,N1976/M1976,"")</x:f>
        <x:v>0.1048951048951049</x:v>
      </x:c>
      <x:c r="Q1976" s="141" t="n">
        <x:f>ROUND(L1976*(1+'Assumptions'!$B$7)/'Assumptions'!$B$9,0)*'Assumptions'!$B$9</x:f>
        <x:v>870</x:v>
      </x:c>
      <x:c r="R1976" s="141" t="n">
        <x:f>Q1976-M1976</x:f>
        <x:v>155</x:v>
      </x:c>
      <x:c r="S1976" s="143" t="n">
        <x:f>'Assumptions'!$B$8</x:f>
        <x:v>12</x:v>
      </x:c>
      <x:c r="T1976" s="141" t="n">
        <x:f>N1976*S1976</x:f>
        <x:v>900</x:v>
      </x:c>
      <x:c r="U1976" s="139" t="str">
        <x:v>Source Valid</x:v>
      </x:c>
      <x:c r="V1976" s="139" t="str">
        <x:v>High</x:v>
      </x:c>
      <x:c r="W1976" s="147" t="str">
        <x:v>Source wholesale and buying prices retained</x:v>
      </x:c>
      <x:c r="X1976" s="139" t="str">
        <x:v>Ready</x:v>
      </x:c>
      <x:c r="Y1976" s="144" t="b">
        <x:v>1</x:v>
      </x:c>
      <x:c r="Z1976" s="139" t="str">
        <x:v>WS RATES.pdf</x:v>
      </x:c>
      <x:c r="AA1976" s="139" t="n">
        <x:v>55</x:v>
      </x:c>
      <x:c r="AB1976" s="139" t="n">
        <x:v>32</x:v>
      </x:c>
      <x:c r="AC1976" s="139" t="str">
        <x:v>ORO INK PEN VELOCITY</x:v>
      </x:c>
      <x:c r="AD1976" s="145" t="n">
        <x:v>790</x:v>
      </x:c>
      <x:c r="AE1976" s="147" t="str">
        <x:v>Merged across PDFs — Exact/source-linked match</x:v>
      </x:c>
      <x:c r="AF1976" s="147" t="str">
        <x:v>Exact WS RATES.pdf name</x:v>
      </x:c>
      <x:c r="AG1976" s="147" t="str">
        <x:v>Exact WS RATES.pdf category</x:v>
      </x:c>
      <x:c r="AH1976" s="139" t="str">
        <x:v>WS-RATES:55:32</x:v>
      </x:c>
      <x:c r="AI1976" s="146"/>
      <x:c r="AJ1976" s="146"/>
      <x:c r="AK1976" s="146"/>
      <x:c r="AL1976" s="146"/>
      <x:c r="AM1976" s="146"/>
      <x:c r="AN1976" s="147" t="str"/>
    </x:row>
    <x:row r="1977">
      <x:c r="A1977" s="139" t="str">
        <x:v>RS-001976</x:v>
      </x:c>
      <x:c r="B1977" s="147" t="str">
        <x:v>ORO INK PEN INOVVA</x:v>
      </x:c>
      <x:c r="C1977" s="139" t="str">
        <x:v>Fountain pen</x:v>
      </x:c>
      <x:c r="D1977" s="139" t="str">
        <x:v>Both</x:v>
      </x:c>
      <x:c r="E1977" s="147" t="str">
        <x:v>From initial classified workbook</x:v>
      </x:c>
      <x:c r="F1977" s="139" t="str">
        <x:v>Piece</x:v>
      </x:c>
      <x:c r="G1977" s="139"/>
      <x:c r="H1977" s="139" t="str">
        <x:v>Not stated</x:v>
      </x:c>
      <x:c r="I1977" s="139" t="str">
        <x:v>PKR</x:v>
      </x:c>
      <x:c r="J1977" s="140" t="n">
        <x:v>790</x:v>
      </x:c>
      <x:c r="K1977" s="140" t="n">
        <x:v>715</x:v>
      </x:c>
      <x:c r="L1977" s="140" t="n">
        <x:v>790</x:v>
      </x:c>
      <x:c r="M1977" s="140" t="n">
        <x:v>715</x:v>
      </x:c>
      <x:c r="N1977" s="141" t="n">
        <x:f>L1977-M1977</x:f>
        <x:v>75</x:v>
      </x:c>
      <x:c r="O1977" s="142" t="n">
        <x:f>IF(L1977&gt;0,N1977/L1977,"")</x:f>
        <x:v>0.0949367088607595</x:v>
      </x:c>
      <x:c r="P1977" s="142" t="n">
        <x:f>IF(M1977&gt;0,N1977/M1977,"")</x:f>
        <x:v>0.1048951048951049</x:v>
      </x:c>
      <x:c r="Q1977" s="141" t="n">
        <x:f>ROUND(L1977*(1+'Assumptions'!$B$7)/'Assumptions'!$B$9,0)*'Assumptions'!$B$9</x:f>
        <x:v>870</x:v>
      </x:c>
      <x:c r="R1977" s="141" t="n">
        <x:f>Q1977-M1977</x:f>
        <x:v>155</x:v>
      </x:c>
      <x:c r="S1977" s="143" t="n">
        <x:f>'Assumptions'!$B$8</x:f>
        <x:v>12</x:v>
      </x:c>
      <x:c r="T1977" s="141" t="n">
        <x:f>N1977*S1977</x:f>
        <x:v>900</x:v>
      </x:c>
      <x:c r="U1977" s="139" t="str">
        <x:v>Source Valid</x:v>
      </x:c>
      <x:c r="V1977" s="139" t="str">
        <x:v>High</x:v>
      </x:c>
      <x:c r="W1977" s="147" t="str">
        <x:v>Source wholesale and buying prices retained</x:v>
      </x:c>
      <x:c r="X1977" s="139" t="str">
        <x:v>Ready</x:v>
      </x:c>
      <x:c r="Y1977" s="144" t="b">
        <x:v>1</x:v>
      </x:c>
      <x:c r="Z1977" s="139" t="str">
        <x:v>WS RATES.pdf</x:v>
      </x:c>
      <x:c r="AA1977" s="139" t="n">
        <x:v>55</x:v>
      </x:c>
      <x:c r="AB1977" s="139" t="n">
        <x:v>33</x:v>
      </x:c>
      <x:c r="AC1977" s="139" t="str">
        <x:v>ORO INK PEN INOVVA</x:v>
      </x:c>
      <x:c r="AD1977" s="145" t="n">
        <x:v>790</x:v>
      </x:c>
      <x:c r="AE1977" s="147" t="str">
        <x:v>Merged across PDFs — Exact/source-linked match</x:v>
      </x:c>
      <x:c r="AF1977" s="147" t="str">
        <x:v>Exact WS RATES.pdf name</x:v>
      </x:c>
      <x:c r="AG1977" s="147" t="str">
        <x:v>Exact WS RATES.pdf category</x:v>
      </x:c>
      <x:c r="AH1977" s="139" t="str">
        <x:v>WS-RATES:55:33</x:v>
      </x:c>
      <x:c r="AI1977" s="146"/>
      <x:c r="AJ1977" s="146"/>
      <x:c r="AK1977" s="146"/>
      <x:c r="AL1977" s="146"/>
      <x:c r="AM1977" s="146"/>
      <x:c r="AN1977" s="147" t="str"/>
    </x:row>
    <x:row r="1978">
      <x:c r="A1978" s="139" t="str">
        <x:v>RS-001977</x:v>
      </x:c>
      <x:c r="B1978" s="147" t="str">
        <x:v>ORO INK PEN SPEED STAR</x:v>
      </x:c>
      <x:c r="C1978" s="139" t="str">
        <x:v>Fountain pen</x:v>
      </x:c>
      <x:c r="D1978" s="139" t="str">
        <x:v>Both</x:v>
      </x:c>
      <x:c r="E1978" s="147" t="str">
        <x:v>From initial classified workbook</x:v>
      </x:c>
      <x:c r="F1978" s="139" t="str">
        <x:v>Piece</x:v>
      </x:c>
      <x:c r="G1978" s="139"/>
      <x:c r="H1978" s="139" t="str">
        <x:v>Not stated</x:v>
      </x:c>
      <x:c r="I1978" s="139" t="str">
        <x:v>PKR</x:v>
      </x:c>
      <x:c r="J1978" s="140" t="n">
        <x:v>740</x:v>
      </x:c>
      <x:c r="K1978" s="140" t="n">
        <x:v>715</x:v>
      </x:c>
      <x:c r="L1978" s="140" t="n">
        <x:v>740</x:v>
      </x:c>
      <x:c r="M1978" s="140" t="n">
        <x:v>715</x:v>
      </x:c>
      <x:c r="N1978" s="141" t="n">
        <x:f>L1978-M1978</x:f>
        <x:v>25</x:v>
      </x:c>
      <x:c r="O1978" s="142" t="n">
        <x:f>IF(L1978&gt;0,N1978/L1978,"")</x:f>
        <x:v>0.033783783783783786</x:v>
      </x:c>
      <x:c r="P1978" s="142" t="n">
        <x:f>IF(M1978&gt;0,N1978/M1978,"")</x:f>
        <x:v>0.03496503496503497</x:v>
      </x:c>
      <x:c r="Q1978" s="141" t="n">
        <x:f>ROUND(L1978*(1+'Assumptions'!$B$7)/'Assumptions'!$B$9,0)*'Assumptions'!$B$9</x:f>
        <x:v>815</x:v>
      </x:c>
      <x:c r="R1978" s="141" t="n">
        <x:f>Q1978-M1978</x:f>
        <x:v>100</x:v>
      </x:c>
      <x:c r="S1978" s="143" t="n">
        <x:f>'Assumptions'!$B$8</x:f>
        <x:v>12</x:v>
      </x:c>
      <x:c r="T1978" s="141" t="n">
        <x:f>N1978*S1978</x:f>
        <x:v>300</x:v>
      </x:c>
      <x:c r="U1978" s="139" t="str">
        <x:v>Source Valid</x:v>
      </x:c>
      <x:c r="V1978" s="139" t="str">
        <x:v>High</x:v>
      </x:c>
      <x:c r="W1978" s="147" t="str">
        <x:v>Source wholesale and buying prices retained</x:v>
      </x:c>
      <x:c r="X1978" s="139" t="str">
        <x:v>Ready</x:v>
      </x:c>
      <x:c r="Y1978" s="144" t="b">
        <x:v>1</x:v>
      </x:c>
      <x:c r="Z1978" s="139" t="str">
        <x:v>WS RATES.pdf</x:v>
      </x:c>
      <x:c r="AA1978" s="139" t="n">
        <x:v>55</x:v>
      </x:c>
      <x:c r="AB1978" s="139" t="n">
        <x:v>34</x:v>
      </x:c>
      <x:c r="AC1978" s="139" t="str">
        <x:v>ORO INK PEN SPEED STAR</x:v>
      </x:c>
      <x:c r="AD1978" s="145" t="n">
        <x:v>740</x:v>
      </x:c>
      <x:c r="AE1978" s="147" t="str">
        <x:v>Merged across PDFs — Exact/source-linked match</x:v>
      </x:c>
      <x:c r="AF1978" s="147" t="str">
        <x:v>Exact WS RATES.pdf name</x:v>
      </x:c>
      <x:c r="AG1978" s="147" t="str">
        <x:v>Exact WS RATES.pdf category</x:v>
      </x:c>
      <x:c r="AH1978" s="139" t="str">
        <x:v>WS-RATES:55:34</x:v>
      </x:c>
      <x:c r="AI1978" s="146"/>
      <x:c r="AJ1978" s="146"/>
      <x:c r="AK1978" s="146"/>
      <x:c r="AL1978" s="146"/>
      <x:c r="AM1978" s="146"/>
      <x:c r="AN1978" s="147" t="str"/>
    </x:row>
    <x:row r="1979">
      <x:c r="A1979" s="139" t="str">
        <x:v>RS-001978</x:v>
      </x:c>
      <x:c r="B1979" s="147" t="str">
        <x:v>ORO INK PEN FLEX</x:v>
      </x:c>
      <x:c r="C1979" s="139" t="str">
        <x:v>Fountain pen</x:v>
      </x:c>
      <x:c r="D1979" s="139" t="str">
        <x:v>Both</x:v>
      </x:c>
      <x:c r="E1979" s="147" t="str">
        <x:v>From initial classified workbook</x:v>
      </x:c>
      <x:c r="F1979" s="139" t="str">
        <x:v>Piece</x:v>
      </x:c>
      <x:c r="G1979" s="139"/>
      <x:c r="H1979" s="139" t="str">
        <x:v>Not stated</x:v>
      </x:c>
      <x:c r="I1979" s="139" t="str">
        <x:v>PKR</x:v>
      </x:c>
      <x:c r="J1979" s="140" t="n">
        <x:v>840</x:v>
      </x:c>
      <x:c r="K1979" s="140" t="n">
        <x:v>812</x:v>
      </x:c>
      <x:c r="L1979" s="140" t="n">
        <x:v>840</x:v>
      </x:c>
      <x:c r="M1979" s="140" t="n">
        <x:v>812</x:v>
      </x:c>
      <x:c r="N1979" s="141" t="n">
        <x:f>L1979-M1979</x:f>
        <x:v>28</x:v>
      </x:c>
      <x:c r="O1979" s="142" t="n">
        <x:f>IF(L1979&gt;0,N1979/L1979,"")</x:f>
        <x:v>0.03333333333333333</x:v>
      </x:c>
      <x:c r="P1979" s="142" t="n">
        <x:f>IF(M1979&gt;0,N1979/M1979,"")</x:f>
        <x:v>0.034482758620689655</x:v>
      </x:c>
      <x:c r="Q1979" s="141" t="n">
        <x:f>ROUND(L1979*(1+'Assumptions'!$B$7)/'Assumptions'!$B$9,0)*'Assumptions'!$B$9</x:f>
        <x:v>925</x:v>
      </x:c>
      <x:c r="R1979" s="141" t="n">
        <x:f>Q1979-M1979</x:f>
        <x:v>113</x:v>
      </x:c>
      <x:c r="S1979" s="143" t="n">
        <x:f>'Assumptions'!$B$8</x:f>
        <x:v>12</x:v>
      </x:c>
      <x:c r="T1979" s="141" t="n">
        <x:f>N1979*S1979</x:f>
        <x:v>336</x:v>
      </x:c>
      <x:c r="U1979" s="139" t="str">
        <x:v>Source Valid</x:v>
      </x:c>
      <x:c r="V1979" s="139" t="str">
        <x:v>High</x:v>
      </x:c>
      <x:c r="W1979" s="147" t="str">
        <x:v>Source wholesale and buying prices retained</x:v>
      </x:c>
      <x:c r="X1979" s="139" t="str">
        <x:v>Ready</x:v>
      </x:c>
      <x:c r="Y1979" s="144" t="b">
        <x:v>1</x:v>
      </x:c>
      <x:c r="Z1979" s="139" t="str">
        <x:v>WS RATES.pdf</x:v>
      </x:c>
      <x:c r="AA1979" s="139" t="n">
        <x:v>55</x:v>
      </x:c>
      <x:c r="AB1979" s="139" t="n">
        <x:v>35</x:v>
      </x:c>
      <x:c r="AC1979" s="139" t="str">
        <x:v>ORO INK PEN FLEX</x:v>
      </x:c>
      <x:c r="AD1979" s="145" t="n">
        <x:v>840</x:v>
      </x:c>
      <x:c r="AE1979" s="147" t="str">
        <x:v>Merged across PDFs — Exact/source-linked match</x:v>
      </x:c>
      <x:c r="AF1979" s="147" t="str">
        <x:v>Exact WS RATES.pdf name</x:v>
      </x:c>
      <x:c r="AG1979" s="147" t="str">
        <x:v>Exact WS RATES.pdf category</x:v>
      </x:c>
      <x:c r="AH1979" s="139" t="str">
        <x:v>WS-RATES:55:35</x:v>
      </x:c>
      <x:c r="AI1979" s="146"/>
      <x:c r="AJ1979" s="146"/>
      <x:c r="AK1979" s="146"/>
      <x:c r="AL1979" s="146"/>
      <x:c r="AM1979" s="146"/>
      <x:c r="AN1979" s="147" t="str"/>
    </x:row>
    <x:row r="1980">
      <x:c r="A1980" s="139" t="str">
        <x:v>RS-001979</x:v>
      </x:c>
      <x:c r="B1980" s="147" t="str">
        <x:v>ORO INK PEN SPYDER</x:v>
      </x:c>
      <x:c r="C1980" s="139" t="str">
        <x:v>Fountain pen</x:v>
      </x:c>
      <x:c r="D1980" s="139" t="str">
        <x:v>Both</x:v>
      </x:c>
      <x:c r="E1980" s="147" t="str">
        <x:v>From initial classified workbook</x:v>
      </x:c>
      <x:c r="F1980" s="139" t="str">
        <x:v>Piece</x:v>
      </x:c>
      <x:c r="G1980" s="139"/>
      <x:c r="H1980" s="139" t="str">
        <x:v>Not stated</x:v>
      </x:c>
      <x:c r="I1980" s="139" t="str">
        <x:v>PKR</x:v>
      </x:c>
      <x:c r="J1980" s="140" t="n">
        <x:v>840</x:v>
      </x:c>
      <x:c r="K1980" s="140" t="n">
        <x:v>812</x:v>
      </x:c>
      <x:c r="L1980" s="140" t="n">
        <x:v>840</x:v>
      </x:c>
      <x:c r="M1980" s="140" t="n">
        <x:v>812</x:v>
      </x:c>
      <x:c r="N1980" s="141" t="n">
        <x:f>L1980-M1980</x:f>
        <x:v>28</x:v>
      </x:c>
      <x:c r="O1980" s="142" t="n">
        <x:f>IF(L1980&gt;0,N1980/L1980,"")</x:f>
        <x:v>0.03333333333333333</x:v>
      </x:c>
      <x:c r="P1980" s="142" t="n">
        <x:f>IF(M1980&gt;0,N1980/M1980,"")</x:f>
        <x:v>0.034482758620689655</x:v>
      </x:c>
      <x:c r="Q1980" s="141" t="n">
        <x:f>ROUND(L1980*(1+'Assumptions'!$B$7)/'Assumptions'!$B$9,0)*'Assumptions'!$B$9</x:f>
        <x:v>925</x:v>
      </x:c>
      <x:c r="R1980" s="141" t="n">
        <x:f>Q1980-M1980</x:f>
        <x:v>113</x:v>
      </x:c>
      <x:c r="S1980" s="143" t="n">
        <x:f>'Assumptions'!$B$8</x:f>
        <x:v>12</x:v>
      </x:c>
      <x:c r="T1980" s="141" t="n">
        <x:f>N1980*S1980</x:f>
        <x:v>336</x:v>
      </x:c>
      <x:c r="U1980" s="139" t="str">
        <x:v>Source Valid</x:v>
      </x:c>
      <x:c r="V1980" s="139" t="str">
        <x:v>High</x:v>
      </x:c>
      <x:c r="W1980" s="147" t="str">
        <x:v>Source wholesale and buying prices retained</x:v>
      </x:c>
      <x:c r="X1980" s="139" t="str">
        <x:v>Ready</x:v>
      </x:c>
      <x:c r="Y1980" s="144" t="b">
        <x:v>1</x:v>
      </x:c>
      <x:c r="Z1980" s="139" t="str">
        <x:v>WS RATES.pdf</x:v>
      </x:c>
      <x:c r="AA1980" s="139" t="n">
        <x:v>55</x:v>
      </x:c>
      <x:c r="AB1980" s="139" t="n">
        <x:v>36</x:v>
      </x:c>
      <x:c r="AC1980" s="139" t="str">
        <x:v>ORO INK PEN SPYDER</x:v>
      </x:c>
      <x:c r="AD1980" s="145" t="n">
        <x:v>840</x:v>
      </x:c>
      <x:c r="AE1980" s="147" t="str">
        <x:v>Merged across PDFs — Exact/source-linked match</x:v>
      </x:c>
      <x:c r="AF1980" s="147" t="str">
        <x:v>Exact WS RATES.pdf name</x:v>
      </x:c>
      <x:c r="AG1980" s="147" t="str">
        <x:v>Exact WS RATES.pdf category</x:v>
      </x:c>
      <x:c r="AH1980" s="139" t="str">
        <x:v>WS-RATES:55:36</x:v>
      </x:c>
      <x:c r="AI1980" s="146"/>
      <x:c r="AJ1980" s="146"/>
      <x:c r="AK1980" s="146"/>
      <x:c r="AL1980" s="146"/>
      <x:c r="AM1980" s="146"/>
      <x:c r="AN1980" s="147" t="str"/>
    </x:row>
    <x:row r="1981">
      <x:c r="A1981" s="139" t="str">
        <x:v>RS-001980</x:v>
      </x:c>
      <x:c r="B1981" s="147" t="str">
        <x:v>ORO INK PEN TURBOGRIP</x:v>
      </x:c>
      <x:c r="C1981" s="139" t="str">
        <x:v>Fountain pen</x:v>
      </x:c>
      <x:c r="D1981" s="139" t="str">
        <x:v>Both</x:v>
      </x:c>
      <x:c r="E1981" s="147" t="str">
        <x:v>From initial classified workbook</x:v>
      </x:c>
      <x:c r="F1981" s="139" t="str">
        <x:v>Piece</x:v>
      </x:c>
      <x:c r="G1981" s="139"/>
      <x:c r="H1981" s="139" t="str">
        <x:v>Not stated</x:v>
      </x:c>
      <x:c r="I1981" s="139" t="str">
        <x:v>PKR</x:v>
      </x:c>
      <x:c r="J1981" s="140" t="n">
        <x:v>840</x:v>
      </x:c>
      <x:c r="K1981" s="140" t="n">
        <x:v>812</x:v>
      </x:c>
      <x:c r="L1981" s="140" t="n">
        <x:v>840</x:v>
      </x:c>
      <x:c r="M1981" s="140" t="n">
        <x:v>812</x:v>
      </x:c>
      <x:c r="N1981" s="141" t="n">
        <x:f>L1981-M1981</x:f>
        <x:v>28</x:v>
      </x:c>
      <x:c r="O1981" s="142" t="n">
        <x:f>IF(L1981&gt;0,N1981/L1981,"")</x:f>
        <x:v>0.03333333333333333</x:v>
      </x:c>
      <x:c r="P1981" s="142" t="n">
        <x:f>IF(M1981&gt;0,N1981/M1981,"")</x:f>
        <x:v>0.034482758620689655</x:v>
      </x:c>
      <x:c r="Q1981" s="141" t="n">
        <x:f>ROUND(L1981*(1+'Assumptions'!$B$7)/'Assumptions'!$B$9,0)*'Assumptions'!$B$9</x:f>
        <x:v>925</x:v>
      </x:c>
      <x:c r="R1981" s="141" t="n">
        <x:f>Q1981-M1981</x:f>
        <x:v>113</x:v>
      </x:c>
      <x:c r="S1981" s="143" t="n">
        <x:f>'Assumptions'!$B$8</x:f>
        <x:v>12</x:v>
      </x:c>
      <x:c r="T1981" s="141" t="n">
        <x:f>N1981*S1981</x:f>
        <x:v>336</x:v>
      </x:c>
      <x:c r="U1981" s="139" t="str">
        <x:v>Source Valid</x:v>
      </x:c>
      <x:c r="V1981" s="139" t="str">
        <x:v>High</x:v>
      </x:c>
      <x:c r="W1981" s="147" t="str">
        <x:v>Source wholesale and buying prices retained</x:v>
      </x:c>
      <x:c r="X1981" s="139" t="str">
        <x:v>Ready</x:v>
      </x:c>
      <x:c r="Y1981" s="144" t="b">
        <x:v>1</x:v>
      </x:c>
      <x:c r="Z1981" s="139" t="str">
        <x:v>WS RATES.pdf</x:v>
      </x:c>
      <x:c r="AA1981" s="139" t="n">
        <x:v>55</x:v>
      </x:c>
      <x:c r="AB1981" s="139" t="n">
        <x:v>37</x:v>
      </x:c>
      <x:c r="AC1981" s="139" t="str">
        <x:v>ORO INK PEN TURBOGRIP</x:v>
      </x:c>
      <x:c r="AD1981" s="145" t="n">
        <x:v>840</x:v>
      </x:c>
      <x:c r="AE1981" s="147" t="str">
        <x:v>Merged across PDFs — Exact/source-linked match</x:v>
      </x:c>
      <x:c r="AF1981" s="147" t="str">
        <x:v>Exact WS RATES.pdf name</x:v>
      </x:c>
      <x:c r="AG1981" s="147" t="str">
        <x:v>Exact WS RATES.pdf category</x:v>
      </x:c>
      <x:c r="AH1981" s="139" t="str">
        <x:v>WS-RATES:55:37</x:v>
      </x:c>
      <x:c r="AI1981" s="146"/>
      <x:c r="AJ1981" s="146"/>
      <x:c r="AK1981" s="146"/>
      <x:c r="AL1981" s="146"/>
      <x:c r="AM1981" s="146"/>
      <x:c r="AN1981" s="147" t="str"/>
    </x:row>
    <x:row r="1982">
      <x:c r="A1982" s="139" t="str">
        <x:v>RS-001981</x:v>
      </x:c>
      <x:c r="B1982" s="147" t="str">
        <x:v>ORO TRIMETAL PENCIL 12PCS</x:v>
      </x:c>
      <x:c r="C1982" s="139" t="str">
        <x:v>PENCILS</x:v>
      </x:c>
      <x:c r="D1982" s="139" t="str">
        <x:v>Wholesale/Bulk</x:v>
      </x:c>
      <x:c r="E1982" s="147" t="str">
        <x:v>From initial classified workbook</x:v>
      </x:c>
      <x:c r="F1982" s="139" t="str">
        <x:v>Rim</x:v>
      </x:c>
      <x:c r="G1982" s="139" t="n">
        <x:v>12</x:v>
      </x:c>
      <x:c r="H1982" s="139" t="str">
        <x:v>Parsed from product name</x:v>
      </x:c>
      <x:c r="I1982" s="139" t="str">
        <x:v>PKR</x:v>
      </x:c>
      <x:c r="J1982" s="140" t="n">
        <x:v>192</x:v>
      </x:c>
      <x:c r="K1982" s="140" t="n">
        <x:v>184</x:v>
      </x:c>
      <x:c r="L1982" s="140" t="n">
        <x:v>192</x:v>
      </x:c>
      <x:c r="M1982" s="140" t="n">
        <x:v>184</x:v>
      </x:c>
      <x:c r="N1982" s="141" t="n">
        <x:f>L1982-M1982</x:f>
        <x:v>8</x:v>
      </x:c>
      <x:c r="O1982" s="142" t="n">
        <x:f>IF(L1982&gt;0,N1982/L1982,"")</x:f>
        <x:v>0.041666666666666664</x:v>
      </x:c>
      <x:c r="P1982" s="142" t="n">
        <x:f>IF(M1982&gt;0,N1982/M1982,"")</x:f>
        <x:v>0.043478260869565216</x:v>
      </x:c>
      <x:c r="Q1982" s="141" t="n">
        <x:f>ROUND(L1982*(1+'Assumptions'!$B$7)/'Assumptions'!$B$9,0)*'Assumptions'!$B$9</x:f>
        <x:v>210</x:v>
      </x:c>
      <x:c r="R1982" s="141" t="n">
        <x:f>Q1982-M1982</x:f>
        <x:v>26</x:v>
      </x:c>
      <x:c r="S1982" s="143" t="n">
        <x:f>'Assumptions'!$B$8</x:f>
        <x:v>12</x:v>
      </x:c>
      <x:c r="T1982" s="141" t="n">
        <x:f>N1982*S1982</x:f>
        <x:v>96</x:v>
      </x:c>
      <x:c r="U1982" s="139" t="str">
        <x:v>Source Valid</x:v>
      </x:c>
      <x:c r="V1982" s="139" t="str">
        <x:v>High</x:v>
      </x:c>
      <x:c r="W1982" s="147" t="str">
        <x:v>Source wholesale and buying prices retained</x:v>
      </x:c>
      <x:c r="X1982" s="139" t="str">
        <x:v>Ready</x:v>
      </x:c>
      <x:c r="Y1982" s="144" t="b">
        <x:v>1</x:v>
      </x:c>
      <x:c r="Z1982" s="139" t="str">
        <x:v>WS RATES.pdf</x:v>
      </x:c>
      <x:c r="AA1982" s="139" t="n">
        <x:v>56</x:v>
      </x:c>
      <x:c r="AB1982" s="139" t="n">
        <x:v>2</x:v>
      </x:c>
      <x:c r="AC1982" s="139" t="str">
        <x:v>ORO TRIMETAL PENCIL 12PC</x:v>
      </x:c>
      <x:c r="AD1982" s="145" t="n">
        <x:v>192</x:v>
      </x:c>
      <x:c r="AE1982" s="147" t="str">
        <x:v>Merged across PDFs — Truncated-name completion</x:v>
      </x:c>
      <x:c r="AF1982" s="147" t="str">
        <x:v>Completed/updated from WS RATES.pdf</x:v>
      </x:c>
      <x:c r="AG1982" s="147" t="str">
        <x:v>Exact WS RATES.pdf category</x:v>
      </x:c>
      <x:c r="AH1982" s="139" t="str">
        <x:v>WS-RATES:56:2</x:v>
      </x:c>
      <x:c r="AI1982" s="146"/>
      <x:c r="AJ1982" s="146"/>
      <x:c r="AK1982" s="146"/>
      <x:c r="AL1982" s="146"/>
      <x:c r="AM1982" s="146"/>
      <x:c r="AN1982" s="147" t="str"/>
    </x:row>
    <x:row r="1983">
      <x:c r="A1983" s="139" t="str">
        <x:v>RS-001982</x:v>
      </x:c>
      <x:c r="B1983" s="147" t="str">
        <x:v>ORO PREMIA PENCIL 12PCS</x:v>
      </x:c>
      <x:c r="C1983" s="139" t="str">
        <x:v>PENCILS</x:v>
      </x:c>
      <x:c r="D1983" s="139" t="str">
        <x:v>Wholesale/Bulk</x:v>
      </x:c>
      <x:c r="E1983" s="147" t="str">
        <x:v>From initial classified workbook</x:v>
      </x:c>
      <x:c r="F1983" s="139" t="str">
        <x:v>Pack</x:v>
      </x:c>
      <x:c r="G1983" s="139" t="n">
        <x:v>12</x:v>
      </x:c>
      <x:c r="H1983" s="139" t="str">
        <x:v>Parsed from product name</x:v>
      </x:c>
      <x:c r="I1983" s="139" t="str">
        <x:v>PKR</x:v>
      </x:c>
      <x:c r="J1983" s="140" t="n">
        <x:v>192</x:v>
      </x:c>
      <x:c r="K1983" s="140" t="n">
        <x:v>183</x:v>
      </x:c>
      <x:c r="L1983" s="140" t="n">
        <x:v>192</x:v>
      </x:c>
      <x:c r="M1983" s="140" t="n">
        <x:v>183</x:v>
      </x:c>
      <x:c r="N1983" s="141" t="n">
        <x:f>L1983-M1983</x:f>
        <x:v>9</x:v>
      </x:c>
      <x:c r="O1983" s="142" t="n">
        <x:f>IF(L1983&gt;0,N1983/L1983,"")</x:f>
        <x:v>0.046875</x:v>
      </x:c>
      <x:c r="P1983" s="142" t="n">
        <x:f>IF(M1983&gt;0,N1983/M1983,"")</x:f>
        <x:v>0.04918032786885246</x:v>
      </x:c>
      <x:c r="Q1983" s="141" t="n">
        <x:f>ROUND(L1983*(1+'Assumptions'!$B$7)/'Assumptions'!$B$9,0)*'Assumptions'!$B$9</x:f>
        <x:v>210</x:v>
      </x:c>
      <x:c r="R1983" s="141" t="n">
        <x:f>Q1983-M1983</x:f>
        <x:v>27</x:v>
      </x:c>
      <x:c r="S1983" s="143" t="n">
        <x:f>'Assumptions'!$B$8</x:f>
        <x:v>12</x:v>
      </x:c>
      <x:c r="T1983" s="141" t="n">
        <x:f>N1983*S1983</x:f>
        <x:v>108</x:v>
      </x:c>
      <x:c r="U1983" s="139" t="str">
        <x:v>Source Valid</x:v>
      </x:c>
      <x:c r="V1983" s="139" t="str">
        <x:v>High</x:v>
      </x:c>
      <x:c r="W1983" s="147" t="str">
        <x:v>Source wholesale and buying prices retained</x:v>
      </x:c>
      <x:c r="X1983" s="139" t="str">
        <x:v>Ready</x:v>
      </x:c>
      <x:c r="Y1983" s="144" t="b">
        <x:v>1</x:v>
      </x:c>
      <x:c r="Z1983" s="139" t="str">
        <x:v>WS RATES.pdf</x:v>
      </x:c>
      <x:c r="AA1983" s="139" t="n">
        <x:v>56</x:v>
      </x:c>
      <x:c r="AB1983" s="139" t="n">
        <x:v>3</x:v>
      </x:c>
      <x:c r="AC1983" s="139" t="str">
        <x:v>ORO PREMIA PENCIL 12PCS</x:v>
      </x:c>
      <x:c r="AD1983" s="145" t="n">
        <x:v>192</x:v>
      </x:c>
      <x:c r="AE1983" s="147" t="str">
        <x:v>Merged across PDFs — Exact/source-linked match</x:v>
      </x:c>
      <x:c r="AF1983" s="147" t="str">
        <x:v>Exact WS RATES.pdf name</x:v>
      </x:c>
      <x:c r="AG1983" s="147" t="str">
        <x:v>Exact WS RATES.pdf category</x:v>
      </x:c>
      <x:c r="AH1983" s="139" t="str">
        <x:v>WS-RATES:56:3</x:v>
      </x:c>
      <x:c r="AI1983" s="146"/>
      <x:c r="AJ1983" s="146"/>
      <x:c r="AK1983" s="146"/>
      <x:c r="AL1983" s="146"/>
      <x:c r="AM1983" s="146"/>
      <x:c r="AN1983" s="147" t="str"/>
    </x:row>
    <x:row r="1984">
      <x:c r="A1984" s="139" t="str">
        <x:v>RS-001983</x:v>
      </x:c>
      <x:c r="B1984" s="147" t="str">
        <x:v>ORO PLATINO PENCIL 12PCS</x:v>
      </x:c>
      <x:c r="C1984" s="139" t="str">
        <x:v>PENCILS</x:v>
      </x:c>
      <x:c r="D1984" s="139" t="str">
        <x:v>Wholesale/Bulk</x:v>
      </x:c>
      <x:c r="E1984" s="147" t="str">
        <x:v>From initial classified workbook</x:v>
      </x:c>
      <x:c r="F1984" s="139" t="str">
        <x:v>Pack</x:v>
      </x:c>
      <x:c r="G1984" s="139" t="n">
        <x:v>12</x:v>
      </x:c>
      <x:c r="H1984" s="139" t="str">
        <x:v>Parsed from product name</x:v>
      </x:c>
      <x:c r="I1984" s="139" t="str">
        <x:v>PKR</x:v>
      </x:c>
      <x:c r="J1984" s="140" t="n">
        <x:v>188</x:v>
      </x:c>
      <x:c r="K1984" s="140" t="n">
        <x:v>176</x:v>
      </x:c>
      <x:c r="L1984" s="140" t="n">
        <x:v>188</x:v>
      </x:c>
      <x:c r="M1984" s="140" t="n">
        <x:v>176</x:v>
      </x:c>
      <x:c r="N1984" s="141" t="n">
        <x:f>L1984-M1984</x:f>
        <x:v>12</x:v>
      </x:c>
      <x:c r="O1984" s="142" t="n">
        <x:f>IF(L1984&gt;0,N1984/L1984,"")</x:f>
        <x:v>0.06382978723404255</x:v>
      </x:c>
      <x:c r="P1984" s="142" t="n">
        <x:f>IF(M1984&gt;0,N1984/M1984,"")</x:f>
        <x:v>0.06818181818181818</x:v>
      </x:c>
      <x:c r="Q1984" s="141" t="n">
        <x:f>ROUND(L1984*(1+'Assumptions'!$B$7)/'Assumptions'!$B$9,0)*'Assumptions'!$B$9</x:f>
        <x:v>205</x:v>
      </x:c>
      <x:c r="R1984" s="141" t="n">
        <x:f>Q1984-M1984</x:f>
        <x:v>29</x:v>
      </x:c>
      <x:c r="S1984" s="143" t="n">
        <x:f>'Assumptions'!$B$8</x:f>
        <x:v>12</x:v>
      </x:c>
      <x:c r="T1984" s="141" t="n">
        <x:f>N1984*S1984</x:f>
        <x:v>144</x:v>
      </x:c>
      <x:c r="U1984" s="139" t="str">
        <x:v>Source Valid</x:v>
      </x:c>
      <x:c r="V1984" s="139" t="str">
        <x:v>High</x:v>
      </x:c>
      <x:c r="W1984" s="147" t="str">
        <x:v>Source wholesale and buying prices retained</x:v>
      </x:c>
      <x:c r="X1984" s="139" t="str">
        <x:v>Ready</x:v>
      </x:c>
      <x:c r="Y1984" s="144" t="b">
        <x:v>1</x:v>
      </x:c>
      <x:c r="Z1984" s="139" t="str">
        <x:v>WS RATES.pdf</x:v>
      </x:c>
      <x:c r="AA1984" s="139" t="n">
        <x:v>56</x:v>
      </x:c>
      <x:c r="AB1984" s="139" t="n">
        <x:v>4</x:v>
      </x:c>
      <x:c r="AC1984" s="139" t="str">
        <x:v>ORO PLATINO PENCIL 12PCS</x:v>
      </x:c>
      <x:c r="AD1984" s="145" t="n">
        <x:v>188</x:v>
      </x:c>
      <x:c r="AE1984" s="147" t="str">
        <x:v>Merged across PDFs — Exact/source-linked match</x:v>
      </x:c>
      <x:c r="AF1984" s="147" t="str">
        <x:v>Exact WS RATES.pdf name</x:v>
      </x:c>
      <x:c r="AG1984" s="147" t="str">
        <x:v>Exact WS RATES.pdf category</x:v>
      </x:c>
      <x:c r="AH1984" s="139" t="str">
        <x:v>WS-RATES:56:4</x:v>
      </x:c>
      <x:c r="AI1984" s="146"/>
      <x:c r="AJ1984" s="146"/>
      <x:c r="AK1984" s="146"/>
      <x:c r="AL1984" s="146"/>
      <x:c r="AM1984" s="146"/>
      <x:c r="AN1984" s="147" t="str"/>
    </x:row>
    <x:row r="1985">
      <x:c r="A1985" s="139" t="str">
        <x:v>RS-001984</x:v>
      </x:c>
      <x:c r="B1985" s="147" t="str">
        <x:v>ORO SPLASH PENCIL 12PCS</x:v>
      </x:c>
      <x:c r="C1985" s="139" t="str">
        <x:v>PENCILS</x:v>
      </x:c>
      <x:c r="D1985" s="139" t="str">
        <x:v>Wholesale/Bulk</x:v>
      </x:c>
      <x:c r="E1985" s="147" t="str">
        <x:v>From initial classified workbook</x:v>
      </x:c>
      <x:c r="F1985" s="139" t="str">
        <x:v>Pack</x:v>
      </x:c>
      <x:c r="G1985" s="139" t="n">
        <x:v>12</x:v>
      </x:c>
      <x:c r="H1985" s="139" t="str">
        <x:v>Parsed from product name</x:v>
      </x:c>
      <x:c r="I1985" s="139" t="str">
        <x:v>PKR</x:v>
      </x:c>
      <x:c r="J1985" s="140" t="n">
        <x:v>192</x:v>
      </x:c>
      <x:c r="K1985" s="140" t="n">
        <x:v>183</x:v>
      </x:c>
      <x:c r="L1985" s="140" t="n">
        <x:v>192</x:v>
      </x:c>
      <x:c r="M1985" s="140" t="n">
        <x:v>183</x:v>
      </x:c>
      <x:c r="N1985" s="141" t="n">
        <x:f>L1985-M1985</x:f>
        <x:v>9</x:v>
      </x:c>
      <x:c r="O1985" s="142" t="n">
        <x:f>IF(L1985&gt;0,N1985/L1985,"")</x:f>
        <x:v>0.046875</x:v>
      </x:c>
      <x:c r="P1985" s="142" t="n">
        <x:f>IF(M1985&gt;0,N1985/M1985,"")</x:f>
        <x:v>0.04918032786885246</x:v>
      </x:c>
      <x:c r="Q1985" s="141" t="n">
        <x:f>ROUND(L1985*(1+'Assumptions'!$B$7)/'Assumptions'!$B$9,0)*'Assumptions'!$B$9</x:f>
        <x:v>210</x:v>
      </x:c>
      <x:c r="R1985" s="141" t="n">
        <x:f>Q1985-M1985</x:f>
        <x:v>27</x:v>
      </x:c>
      <x:c r="S1985" s="143" t="n">
        <x:f>'Assumptions'!$B$8</x:f>
        <x:v>12</x:v>
      </x:c>
      <x:c r="T1985" s="141" t="n">
        <x:f>N1985*S1985</x:f>
        <x:v>108</x:v>
      </x:c>
      <x:c r="U1985" s="139" t="str">
        <x:v>Source Valid</x:v>
      </x:c>
      <x:c r="V1985" s="139" t="str">
        <x:v>High</x:v>
      </x:c>
      <x:c r="W1985" s="147" t="str">
        <x:v>Source wholesale and buying prices retained</x:v>
      </x:c>
      <x:c r="X1985" s="139" t="str">
        <x:v>Ready</x:v>
      </x:c>
      <x:c r="Y1985" s="144" t="b">
        <x:v>1</x:v>
      </x:c>
      <x:c r="Z1985" s="139" t="str">
        <x:v>WS RATES.pdf</x:v>
      </x:c>
      <x:c r="AA1985" s="139" t="n">
        <x:v>56</x:v>
      </x:c>
      <x:c r="AB1985" s="139" t="n">
        <x:v>5</x:v>
      </x:c>
      <x:c r="AC1985" s="139" t="str">
        <x:v>ORO SPLASH PENCIL 12PCS</x:v>
      </x:c>
      <x:c r="AD1985" s="145" t="n">
        <x:v>192</x:v>
      </x:c>
      <x:c r="AE1985" s="147" t="str">
        <x:v>Merged across PDFs — Exact/source-linked match</x:v>
      </x:c>
      <x:c r="AF1985" s="147" t="str">
        <x:v>Exact WS RATES.pdf name</x:v>
      </x:c>
      <x:c r="AG1985" s="147" t="str">
        <x:v>Exact WS RATES.pdf category</x:v>
      </x:c>
      <x:c r="AH1985" s="139" t="str">
        <x:v>WS-RATES:56:5</x:v>
      </x:c>
      <x:c r="AI1985" s="146"/>
      <x:c r="AJ1985" s="146"/>
      <x:c r="AK1985" s="146"/>
      <x:c r="AL1985" s="146"/>
      <x:c r="AM1985" s="146"/>
      <x:c r="AN1985" s="147" t="str"/>
    </x:row>
    <x:row r="1986">
      <x:c r="A1986" s="139" t="str">
        <x:v>RS-001985</x:v>
      </x:c>
      <x:c r="B1986" s="147" t="str">
        <x:v>ORO TRIFLE PENCIL (6PCS)</x:v>
      </x:c>
      <x:c r="C1986" s="139" t="str">
        <x:v>PENCILS</x:v>
      </x:c>
      <x:c r="D1986" s="139" t="str">
        <x:v>Wholesale/Bulk</x:v>
      </x:c>
      <x:c r="E1986" s="147" t="str">
        <x:v>From initial classified workbook</x:v>
      </x:c>
      <x:c r="F1986" s="139" t="str">
        <x:v>Pack</x:v>
      </x:c>
      <x:c r="G1986" s="139" t="n">
        <x:v>6</x:v>
      </x:c>
      <x:c r="H1986" s="139" t="str">
        <x:v>Parsed from product name</x:v>
      </x:c>
      <x:c r="I1986" s="139" t="str">
        <x:v>PKR</x:v>
      </x:c>
      <x:c r="J1986" s="140" t="n">
        <x:v>108</x:v>
      </x:c>
      <x:c r="K1986" s="140" t="n">
        <x:v>99</x:v>
      </x:c>
      <x:c r="L1986" s="140" t="n">
        <x:v>108</x:v>
      </x:c>
      <x:c r="M1986" s="140" t="n">
        <x:v>99</x:v>
      </x:c>
      <x:c r="N1986" s="141" t="n">
        <x:f>L1986-M1986</x:f>
        <x:v>9</x:v>
      </x:c>
      <x:c r="O1986" s="142" t="n">
        <x:f>IF(L1986&gt;0,N1986/L1986,"")</x:f>
        <x:v>0.08333333333333333</x:v>
      </x:c>
      <x:c r="P1986" s="142" t="n">
        <x:f>IF(M1986&gt;0,N1986/M1986,"")</x:f>
        <x:v>0.09090909090909091</x:v>
      </x:c>
      <x:c r="Q1986" s="141" t="n">
        <x:f>ROUND(L1986*(1+'Assumptions'!$B$7)/'Assumptions'!$B$9,0)*'Assumptions'!$B$9</x:f>
        <x:v>120</x:v>
      </x:c>
      <x:c r="R1986" s="141" t="n">
        <x:f>Q1986-M1986</x:f>
        <x:v>21</x:v>
      </x:c>
      <x:c r="S1986" s="143" t="n">
        <x:f>'Assumptions'!$B$8</x:f>
        <x:v>12</x:v>
      </x:c>
      <x:c r="T1986" s="141" t="n">
        <x:f>N1986*S1986</x:f>
        <x:v>108</x:v>
      </x:c>
      <x:c r="U1986" s="139" t="str">
        <x:v>Source Valid</x:v>
      </x:c>
      <x:c r="V1986" s="139" t="str">
        <x:v>High</x:v>
      </x:c>
      <x:c r="W1986" s="147" t="str">
        <x:v>Source wholesale and buying prices retained</x:v>
      </x:c>
      <x:c r="X1986" s="139" t="str">
        <x:v>Ready</x:v>
      </x:c>
      <x:c r="Y1986" s="144" t="b">
        <x:v>1</x:v>
      </x:c>
      <x:c r="Z1986" s="139" t="str">
        <x:v>WS RATES.pdf</x:v>
      </x:c>
      <x:c r="AA1986" s="139" t="n">
        <x:v>56</x:v>
      </x:c>
      <x:c r="AB1986" s="139" t="n">
        <x:v>6</x:v>
      </x:c>
      <x:c r="AC1986" s="139" t="str">
        <x:v>ORO TRIFLE PENCIL (6PCS)</x:v>
      </x:c>
      <x:c r="AD1986" s="145" t="n">
        <x:v>108</x:v>
      </x:c>
      <x:c r="AE1986" s="147" t="str">
        <x:v>Merged across PDFs — Exact/source-linked match</x:v>
      </x:c>
      <x:c r="AF1986" s="147" t="str">
        <x:v>Exact WS RATES.pdf name</x:v>
      </x:c>
      <x:c r="AG1986" s="147" t="str">
        <x:v>Exact WS RATES.pdf category</x:v>
      </x:c>
      <x:c r="AH1986" s="139" t="str">
        <x:v>WS-RATES:56:6</x:v>
      </x:c>
      <x:c r="AI1986" s="146"/>
      <x:c r="AJ1986" s="146"/>
      <x:c r="AK1986" s="146"/>
      <x:c r="AL1986" s="146"/>
      <x:c r="AM1986" s="146"/>
      <x:c r="AN1986" s="147" t="str"/>
    </x:row>
    <x:row r="1987">
      <x:c r="A1987" s="139" t="str">
        <x:v>RS-001986</x:v>
      </x:c>
      <x:c r="B1987" s="147" t="str">
        <x:v>ORO SHARPNER JAR 20</x:v>
      </x:c>
      <x:c r="C1987" s="139" t="str">
        <x:v>SHARPNERS</x:v>
      </x:c>
      <x:c r="D1987" s="139" t="str">
        <x:v>Wholesale/Bulk</x:v>
      </x:c>
      <x:c r="E1987" s="147" t="str">
        <x:v>From initial classified workbook</x:v>
      </x:c>
      <x:c r="F1987" s="139" t="str">
        <x:v>Jar</x:v>
      </x:c>
      <x:c r="G1987" s="139"/>
      <x:c r="H1987" s="139" t="str">
        <x:v>Not stated</x:v>
      </x:c>
      <x:c r="I1987" s="139" t="str">
        <x:v>PKR</x:v>
      </x:c>
      <x:c r="J1987" s="140" t="n">
        <x:v>750</x:v>
      </x:c>
      <x:c r="K1987" s="140" t="n">
        <x:v>610</x:v>
      </x:c>
      <x:c r="L1987" s="140" t="n">
        <x:v>750</x:v>
      </x:c>
      <x:c r="M1987" s="140" t="n">
        <x:v>610</x:v>
      </x:c>
      <x:c r="N1987" s="141" t="n">
        <x:f>L1987-M1987</x:f>
        <x:v>140</x:v>
      </x:c>
      <x:c r="O1987" s="142" t="n">
        <x:f>IF(L1987&gt;0,N1987/L1987,"")</x:f>
        <x:v>0.18666666666666668</x:v>
      </x:c>
      <x:c r="P1987" s="142" t="n">
        <x:f>IF(M1987&gt;0,N1987/M1987,"")</x:f>
        <x:v>0.22950819672131148</x:v>
      </x:c>
      <x:c r="Q1987" s="141" t="n">
        <x:f>ROUND(L1987*(1+'Assumptions'!$B$7)/'Assumptions'!$B$9,0)*'Assumptions'!$B$9</x:f>
        <x:v>825</x:v>
      </x:c>
      <x:c r="R1987" s="141" t="n">
        <x:f>Q1987-M1987</x:f>
        <x:v>215</x:v>
      </x:c>
      <x:c r="S1987" s="143" t="n">
        <x:f>'Assumptions'!$B$8</x:f>
        <x:v>12</x:v>
      </x:c>
      <x:c r="T1987" s="141" t="n">
        <x:f>N1987*S1987</x:f>
        <x:v>1680</x:v>
      </x:c>
      <x:c r="U1987" s="139" t="str">
        <x:v>Source Valid</x:v>
      </x:c>
      <x:c r="V1987" s="139" t="str">
        <x:v>High</x:v>
      </x:c>
      <x:c r="W1987" s="147" t="str">
        <x:v>Source wholesale and buying prices retained</x:v>
      </x:c>
      <x:c r="X1987" s="139" t="str">
        <x:v>Ready</x:v>
      </x:c>
      <x:c r="Y1987" s="144" t="b">
        <x:v>1</x:v>
      </x:c>
      <x:c r="Z1987" s="139" t="str">
        <x:v>WS RATES.pdf</x:v>
      </x:c>
      <x:c r="AA1987" s="139" t="n">
        <x:v>56</x:v>
      </x:c>
      <x:c r="AB1987" s="139" t="n">
        <x:v>7</x:v>
      </x:c>
      <x:c r="AC1987" s="139" t="str">
        <x:v>ORO SHARPNER JAR 20</x:v>
      </x:c>
      <x:c r="AD1987" s="145" t="n">
        <x:v>750</x:v>
      </x:c>
      <x:c r="AE1987" s="147" t="str">
        <x:v>Merged across PDFs — Exact/source-linked match</x:v>
      </x:c>
      <x:c r="AF1987" s="147" t="str">
        <x:v>Exact WS RATES.pdf name</x:v>
      </x:c>
      <x:c r="AG1987" s="147" t="str">
        <x:v>Exact WS RATES.pdf category</x:v>
      </x:c>
      <x:c r="AH1987" s="139" t="str">
        <x:v>WS-RATES:56:7</x:v>
      </x:c>
      <x:c r="AI1987" s="146"/>
      <x:c r="AJ1987" s="146"/>
      <x:c r="AK1987" s="146"/>
      <x:c r="AL1987" s="146"/>
      <x:c r="AM1987" s="146"/>
      <x:c r="AN1987" s="147" t="str"/>
    </x:row>
    <x:row r="1988">
      <x:c r="A1988" s="139" t="str">
        <x:v>RS-001987</x:v>
      </x:c>
      <x:c r="B1988" s="147" t="str">
        <x:v>ORO REEKO SHARPNER JAR</x:v>
      </x:c>
      <x:c r="C1988" s="139" t="str">
        <x:v>SHARPNERS</x:v>
      </x:c>
      <x:c r="D1988" s="139" t="str">
        <x:v>Wholesale/Bulk</x:v>
      </x:c>
      <x:c r="E1988" s="147" t="str">
        <x:v>From initial classified workbook</x:v>
      </x:c>
      <x:c r="F1988" s="139" t="str">
        <x:v>Jar</x:v>
      </x:c>
      <x:c r="G1988" s="139"/>
      <x:c r="H1988" s="139" t="str">
        <x:v>Not stated</x:v>
      </x:c>
      <x:c r="I1988" s="139" t="str">
        <x:v>PKR</x:v>
      </x:c>
      <x:c r="J1988" s="140" t="n">
        <x:v>450</x:v>
      </x:c>
      <x:c r="K1988" s="140" t="n">
        <x:v>408</x:v>
      </x:c>
      <x:c r="L1988" s="140" t="n">
        <x:v>450</x:v>
      </x:c>
      <x:c r="M1988" s="140" t="n">
        <x:v>408</x:v>
      </x:c>
      <x:c r="N1988" s="141" t="n">
        <x:f>L1988-M1988</x:f>
        <x:v>42</x:v>
      </x:c>
      <x:c r="O1988" s="142" t="n">
        <x:f>IF(L1988&gt;0,N1988/L1988,"")</x:f>
        <x:v>0.09333333333333334</x:v>
      </x:c>
      <x:c r="P1988" s="142" t="n">
        <x:f>IF(M1988&gt;0,N1988/M1988,"")</x:f>
        <x:v>0.10294117647058823</x:v>
      </x:c>
      <x:c r="Q1988" s="141" t="n">
        <x:f>ROUND(L1988*(1+'Assumptions'!$B$7)/'Assumptions'!$B$9,0)*'Assumptions'!$B$9</x:f>
        <x:v>495</x:v>
      </x:c>
      <x:c r="R1988" s="141" t="n">
        <x:f>Q1988-M1988</x:f>
        <x:v>87</x:v>
      </x:c>
      <x:c r="S1988" s="143" t="n">
        <x:f>'Assumptions'!$B$8</x:f>
        <x:v>12</x:v>
      </x:c>
      <x:c r="T1988" s="141" t="n">
        <x:f>N1988*S1988</x:f>
        <x:v>504</x:v>
      </x:c>
      <x:c r="U1988" s="139" t="str">
        <x:v>Source Valid</x:v>
      </x:c>
      <x:c r="V1988" s="139" t="str">
        <x:v>High</x:v>
      </x:c>
      <x:c r="W1988" s="147" t="str">
        <x:v>Source wholesale and buying prices retained</x:v>
      </x:c>
      <x:c r="X1988" s="139" t="str">
        <x:v>Ready</x:v>
      </x:c>
      <x:c r="Y1988" s="144" t="b">
        <x:v>1</x:v>
      </x:c>
      <x:c r="Z1988" s="139" t="str">
        <x:v>WS RATES.pdf</x:v>
      </x:c>
      <x:c r="AA1988" s="139" t="n">
        <x:v>56</x:v>
      </x:c>
      <x:c r="AB1988" s="139" t="n">
        <x:v>8</x:v>
      </x:c>
      <x:c r="AC1988" s="139" t="str">
        <x:v>ORO REEKO SHARPNER JAR</x:v>
      </x:c>
      <x:c r="AD1988" s="145" t="n">
        <x:v>450</x:v>
      </x:c>
      <x:c r="AE1988" s="147" t="str">
        <x:v>Merged across PDFs — Exact/source-linked match</x:v>
      </x:c>
      <x:c r="AF1988" s="147" t="str">
        <x:v>Exact WS RATES.pdf name</x:v>
      </x:c>
      <x:c r="AG1988" s="147" t="str">
        <x:v>Exact WS RATES.pdf category</x:v>
      </x:c>
      <x:c r="AH1988" s="139" t="str">
        <x:v>WS-RATES:56:8</x:v>
      </x:c>
      <x:c r="AI1988" s="146"/>
      <x:c r="AJ1988" s="146"/>
      <x:c r="AK1988" s="146"/>
      <x:c r="AL1988" s="146"/>
      <x:c r="AM1988" s="146"/>
      <x:c r="AN1988" s="147" t="str"/>
    </x:row>
    <x:row r="1989">
      <x:c r="A1989" s="139" t="str">
        <x:v>RS-001988</x:v>
      </x:c>
      <x:c r="B1989" s="147" t="str">
        <x:v>ORO PREMIA JAR</x:v>
      </x:c>
      <x:c r="C1989" s="139" t="str">
        <x:v>PENCIL JAR</x:v>
      </x:c>
      <x:c r="D1989" s="139" t="str">
        <x:v>Wholesale/Bulk</x:v>
      </x:c>
      <x:c r="E1989" s="147" t="str">
        <x:v>From initial classified workbook</x:v>
      </x:c>
      <x:c r="F1989" s="139" t="str">
        <x:v>Jar</x:v>
      </x:c>
      <x:c r="G1989" s="139"/>
      <x:c r="H1989" s="139" t="str">
        <x:v>Not stated</x:v>
      </x:c>
      <x:c r="I1989" s="139" t="str">
        <x:v>PKR</x:v>
      </x:c>
      <x:c r="J1989" s="140" t="n">
        <x:v>1152</x:v>
      </x:c>
      <x:c r="K1989" s="140" t="n">
        <x:v>1102</x:v>
      </x:c>
      <x:c r="L1989" s="140" t="n">
        <x:v>1152</x:v>
      </x:c>
      <x:c r="M1989" s="140" t="n">
        <x:v>1102</x:v>
      </x:c>
      <x:c r="N1989" s="141" t="n">
        <x:f>L1989-M1989</x:f>
        <x:v>50</x:v>
      </x:c>
      <x:c r="O1989" s="142" t="n">
        <x:f>IF(L1989&gt;0,N1989/L1989,"")</x:f>
        <x:v>0.043402777777777776</x:v>
      </x:c>
      <x:c r="P1989" s="142" t="n">
        <x:f>IF(M1989&gt;0,N1989/M1989,"")</x:f>
        <x:v>0.045372050816696916</x:v>
      </x:c>
      <x:c r="Q1989" s="141" t="n">
        <x:f>ROUND(L1989*(1+'Assumptions'!$B$7)/'Assumptions'!$B$9,0)*'Assumptions'!$B$9</x:f>
        <x:v>1265</x:v>
      </x:c>
      <x:c r="R1989" s="141" t="n">
        <x:f>Q1989-M1989</x:f>
        <x:v>163</x:v>
      </x:c>
      <x:c r="S1989" s="143" t="n">
        <x:f>'Assumptions'!$B$8</x:f>
        <x:v>12</x:v>
      </x:c>
      <x:c r="T1989" s="141" t="n">
        <x:f>N1989*S1989</x:f>
        <x:v>600</x:v>
      </x:c>
      <x:c r="U1989" s="139" t="str">
        <x:v>Source Valid</x:v>
      </x:c>
      <x:c r="V1989" s="139" t="str">
        <x:v>High</x:v>
      </x:c>
      <x:c r="W1989" s="147" t="str">
        <x:v>Source wholesale and buying prices retained</x:v>
      </x:c>
      <x:c r="X1989" s="139" t="str">
        <x:v>Ready</x:v>
      </x:c>
      <x:c r="Y1989" s="144" t="b">
        <x:v>1</x:v>
      </x:c>
      <x:c r="Z1989" s="139" t="str">
        <x:v>WS RATES.pdf</x:v>
      </x:c>
      <x:c r="AA1989" s="139" t="n">
        <x:v>56</x:v>
      </x:c>
      <x:c r="AB1989" s="139" t="n">
        <x:v>9</x:v>
      </x:c>
      <x:c r="AC1989" s="139" t="str">
        <x:v>ORO PREMIA JAR</x:v>
      </x:c>
      <x:c r="AD1989" s="145" t="n">
        <x:v>1152</x:v>
      </x:c>
      <x:c r="AE1989" s="147" t="str">
        <x:v>Merged across PDFs — Exact/source-linked match</x:v>
      </x:c>
      <x:c r="AF1989" s="147" t="str">
        <x:v>Exact WS RATES.pdf name</x:v>
      </x:c>
      <x:c r="AG1989" s="147" t="str">
        <x:v>Exact WS RATES.pdf category</x:v>
      </x:c>
      <x:c r="AH1989" s="139" t="str">
        <x:v>WS-RATES:56:9</x:v>
      </x:c>
      <x:c r="AI1989" s="146"/>
      <x:c r="AJ1989" s="146"/>
      <x:c r="AK1989" s="146"/>
      <x:c r="AL1989" s="146"/>
      <x:c r="AM1989" s="146"/>
      <x:c r="AN1989" s="147" t="str"/>
    </x:row>
    <x:row r="1990">
      <x:c r="A1990" s="139" t="str">
        <x:v>RS-001989</x:v>
      </x:c>
      <x:c r="B1990" s="147" t="str">
        <x:v>ORO TRIFLE JAR</x:v>
      </x:c>
      <x:c r="C1990" s="139" t="str">
        <x:v>PENCIL JAR</x:v>
      </x:c>
      <x:c r="D1990" s="139" t="str">
        <x:v>Wholesale/Bulk</x:v>
      </x:c>
      <x:c r="E1990" s="147" t="str">
        <x:v>From initial classified workbook</x:v>
      </x:c>
      <x:c r="F1990" s="139" t="str">
        <x:v>Jar</x:v>
      </x:c>
      <x:c r="G1990" s="139"/>
      <x:c r="H1990" s="139" t="str">
        <x:v>Not stated</x:v>
      </x:c>
      <x:c r="I1990" s="139" t="str">
        <x:v>PKR</x:v>
      </x:c>
      <x:c r="J1990" s="140" t="n">
        <x:v>1296</x:v>
      </x:c>
      <x:c r="K1990" s="140" t="n">
        <x:v>1200</x:v>
      </x:c>
      <x:c r="L1990" s="140" t="n">
        <x:v>1296</x:v>
      </x:c>
      <x:c r="M1990" s="140" t="n">
        <x:v>1200</x:v>
      </x:c>
      <x:c r="N1990" s="141" t="n">
        <x:f>L1990-M1990</x:f>
        <x:v>96</x:v>
      </x:c>
      <x:c r="O1990" s="142" t="n">
        <x:f>IF(L1990&gt;0,N1990/L1990,"")</x:f>
        <x:v>0.07407407407407407</x:v>
      </x:c>
      <x:c r="P1990" s="142" t="n">
        <x:f>IF(M1990&gt;0,N1990/M1990,"")</x:f>
        <x:v>0.08</x:v>
      </x:c>
      <x:c r="Q1990" s="141" t="n">
        <x:f>ROUND(L1990*(1+'Assumptions'!$B$7)/'Assumptions'!$B$9,0)*'Assumptions'!$B$9</x:f>
        <x:v>1425</x:v>
      </x:c>
      <x:c r="R1990" s="141" t="n">
        <x:f>Q1990-M1990</x:f>
        <x:v>225</x:v>
      </x:c>
      <x:c r="S1990" s="143" t="n">
        <x:f>'Assumptions'!$B$8</x:f>
        <x:v>12</x:v>
      </x:c>
      <x:c r="T1990" s="141" t="n">
        <x:f>N1990*S1990</x:f>
        <x:v>1152</x:v>
      </x:c>
      <x:c r="U1990" s="139" t="str">
        <x:v>Source Valid</x:v>
      </x:c>
      <x:c r="V1990" s="139" t="str">
        <x:v>High</x:v>
      </x:c>
      <x:c r="W1990" s="147" t="str">
        <x:v>Source wholesale and buying prices retained</x:v>
      </x:c>
      <x:c r="X1990" s="139" t="str">
        <x:v>Ready</x:v>
      </x:c>
      <x:c r="Y1990" s="144" t="b">
        <x:v>1</x:v>
      </x:c>
      <x:c r="Z1990" s="139" t="str">
        <x:v>WS RATES.pdf</x:v>
      </x:c>
      <x:c r="AA1990" s="139" t="n">
        <x:v>56</x:v>
      </x:c>
      <x:c r="AB1990" s="139" t="n">
        <x:v>10</x:v>
      </x:c>
      <x:c r="AC1990" s="139" t="str">
        <x:v>ORO TRIFLE JAR</x:v>
      </x:c>
      <x:c r="AD1990" s="145" t="n">
        <x:v>1296</x:v>
      </x:c>
      <x:c r="AE1990" s="147" t="str">
        <x:v>Merged across PDFs — Exact/source-linked match</x:v>
      </x:c>
      <x:c r="AF1990" s="147" t="str">
        <x:v>Exact WS RATES.pdf name</x:v>
      </x:c>
      <x:c r="AG1990" s="147" t="str">
        <x:v>Exact WS RATES.pdf category</x:v>
      </x:c>
      <x:c r="AH1990" s="139" t="str">
        <x:v>WS-RATES:56:10</x:v>
      </x:c>
      <x:c r="AI1990" s="146"/>
      <x:c r="AJ1990" s="146"/>
      <x:c r="AK1990" s="146"/>
      <x:c r="AL1990" s="146"/>
      <x:c r="AM1990" s="146"/>
      <x:c r="AN1990" s="147" t="str"/>
    </x:row>
    <x:row r="1991">
      <x:c r="A1991" s="139" t="str">
        <x:v>RS-001990</x:v>
      </x:c>
      <x:c r="B1991" s="147" t="str">
        <x:v>DUX CORRECTION 139(1 PCS)</x:v>
      </x:c>
      <x:c r="C1991" s="139" t="str">
        <x:v>Correction pen</x:v>
      </x:c>
      <x:c r="D1991" s="139" t="str">
        <x:v>Both</x:v>
      </x:c>
      <x:c r="E1991" s="147" t="str">
        <x:v>From initial classified workbook</x:v>
      </x:c>
      <x:c r="F1991" s="139" t="str">
        <x:v>Piece</x:v>
      </x:c>
      <x:c r="G1991" s="139" t="n">
        <x:v>1</x:v>
      </x:c>
      <x:c r="H1991" s="139" t="str">
        <x:v>Parsed from product name</x:v>
      </x:c>
      <x:c r="I1991" s="139" t="str">
        <x:v>PKR</x:v>
      </x:c>
      <x:c r="J1991" s="140" t="n">
        <x:v>38</x:v>
      </x:c>
      <x:c r="K1991" s="140" t="n">
        <x:v>35</x:v>
      </x:c>
      <x:c r="L1991" s="140" t="n">
        <x:v>38</x:v>
      </x:c>
      <x:c r="M1991" s="140" t="n">
        <x:v>35</x:v>
      </x:c>
      <x:c r="N1991" s="141" t="n">
        <x:f>L1991-M1991</x:f>
        <x:v>3</x:v>
      </x:c>
      <x:c r="O1991" s="142" t="n">
        <x:f>IF(L1991&gt;0,N1991/L1991,"")</x:f>
        <x:v>0.07894736842105263</x:v>
      </x:c>
      <x:c r="P1991" s="142" t="n">
        <x:f>IF(M1991&gt;0,N1991/M1991,"")</x:f>
        <x:v>0.08571428571428572</x:v>
      </x:c>
      <x:c r="Q1991" s="141" t="n">
        <x:f>ROUND(L1991*(1+'Assumptions'!$B$7)/'Assumptions'!$B$9,0)*'Assumptions'!$B$9</x:f>
        <x:v>40</x:v>
      </x:c>
      <x:c r="R1991" s="141" t="n">
        <x:f>Q1991-M1991</x:f>
        <x:v>5</x:v>
      </x:c>
      <x:c r="S1991" s="143" t="n">
        <x:f>'Assumptions'!$B$8</x:f>
        <x:v>12</x:v>
      </x:c>
      <x:c r="T1991" s="141" t="n">
        <x:f>N1991*S1991</x:f>
        <x:v>36</x:v>
      </x:c>
      <x:c r="U1991" s="139" t="str">
        <x:v>Source Valid</x:v>
      </x:c>
      <x:c r="V1991" s="139" t="str">
        <x:v>High</x:v>
      </x:c>
      <x:c r="W1991" s="147" t="str">
        <x:v>Source wholesale and buying prices retained</x:v>
      </x:c>
      <x:c r="X1991" s="139" t="str">
        <x:v>Ready</x:v>
      </x:c>
      <x:c r="Y1991" s="144" t="b">
        <x:v>1</x:v>
      </x:c>
      <x:c r="Z1991" s="139" t="str">
        <x:v>WS RATES.pdf</x:v>
      </x:c>
      <x:c r="AA1991" s="139" t="n">
        <x:v>56</x:v>
      </x:c>
      <x:c r="AB1991" s="139" t="n">
        <x:v>11</x:v>
      </x:c>
      <x:c r="AC1991" s="139" t="str">
        <x:v>DUX CORRECTION 139(1 PC</x:v>
      </x:c>
      <x:c r="AD1991" s="145" t="n">
        <x:v>38</x:v>
      </x:c>
      <x:c r="AE1991" s="147" t="str">
        <x:v>Merged across PDFs — Truncated-name completion</x:v>
      </x:c>
      <x:c r="AF1991" s="147" t="str">
        <x:v>Completed/updated from WS RATES.pdf</x:v>
      </x:c>
      <x:c r="AG1991" s="147" t="str">
        <x:v>Exact WS RATES.pdf category</x:v>
      </x:c>
      <x:c r="AH1991" s="139" t="str">
        <x:v>WS-RATES:56:11</x:v>
      </x:c>
      <x:c r="AI1991" s="146"/>
      <x:c r="AJ1991" s="146"/>
      <x:c r="AK1991" s="146"/>
      <x:c r="AL1991" s="146"/>
      <x:c r="AM1991" s="146"/>
      <x:c r="AN1991" s="147" t="str"/>
    </x:row>
    <x:row r="1992">
      <x:c r="A1992" s="139" t="str">
        <x:v>RS-001991</x:v>
      </x:c>
      <x:c r="B1992" s="147" t="str">
        <x:v>131320</x:v>
      </x:c>
      <x:c r="C1992" s="139" t="str">
        <x:v>PENCIL JAR</x:v>
      </x:c>
      <x:c r="D1992" s="139" t="str">
        <x:v>Both</x:v>
      </x:c>
      <x:c r="E1992" s="147" t="str">
        <x:v>From initial classified workbook</x:v>
      </x:c>
      <x:c r="F1992" s="139" t="str">
        <x:v>Piece</x:v>
      </x:c>
      <x:c r="G1992" s="139"/>
      <x:c r="H1992" s="139" t="str">
        <x:v>Not stated</x:v>
      </x:c>
      <x:c r="I1992" s="139" t="str">
        <x:v>PKR</x:v>
      </x:c>
      <x:c r="J1992" s="140" t="n">
        <x:v>376</x:v>
      </x:c>
      <x:c r="K1992" s="140" t="n">
        <x:v>368</x:v>
      </x:c>
      <x:c r="L1992" s="140" t="n">
        <x:v>376</x:v>
      </x:c>
      <x:c r="M1992" s="140" t="n">
        <x:v>368</x:v>
      </x:c>
      <x:c r="N1992" s="141" t="n">
        <x:f>L1992-M1992</x:f>
        <x:v>8</x:v>
      </x:c>
      <x:c r="O1992" s="142" t="n">
        <x:f>IF(L1992&gt;0,N1992/L1992,"")</x:f>
        <x:v>0.02127659574468085</x:v>
      </x:c>
      <x:c r="P1992" s="142" t="n">
        <x:f>IF(M1992&gt;0,N1992/M1992,"")</x:f>
        <x:v>0.021739130434782608</x:v>
      </x:c>
      <x:c r="Q1992" s="141" t="n">
        <x:f>ROUND(L1992*(1+'Assumptions'!$B$7)/'Assumptions'!$B$9,0)*'Assumptions'!$B$9</x:f>
        <x:v>415</x:v>
      </x:c>
      <x:c r="R1992" s="141" t="n">
        <x:f>Q1992-M1992</x:f>
        <x:v>47</x:v>
      </x:c>
      <x:c r="S1992" s="143" t="n">
        <x:f>'Assumptions'!$B$8</x:f>
        <x:v>12</x:v>
      </x:c>
      <x:c r="T1992" s="141" t="n">
        <x:f>N1992*S1992</x:f>
        <x:v>96</x:v>
      </x:c>
      <x:c r="U1992" s="139" t="str">
        <x:v>Source Valid</x:v>
      </x:c>
      <x:c r="V1992" s="139" t="str">
        <x:v>High</x:v>
      </x:c>
      <x:c r="W1992" s="147" t="str">
        <x:v>Source wholesale and buying prices retained</x:v>
      </x:c>
      <x:c r="X1992" s="139" t="str">
        <x:v>Ready</x:v>
      </x:c>
      <x:c r="Y1992" s="144" t="b">
        <x:v>1</x:v>
      </x:c>
      <x:c r="Z1992" s="139" t="str">
        <x:v>WS RATES.pdf</x:v>
      </x:c>
      <x:c r="AA1992" s="139" t="n">
        <x:v>56</x:v>
      </x:c>
      <x:c r="AB1992" s="139" t="n">
        <x:v>12</x:v>
      </x:c>
      <x:c r="AC1992" s="139" t="str">
        <x:v>131320</x:v>
      </x:c>
      <x:c r="AD1992" s="145" t="n">
        <x:v>376</x:v>
      </x:c>
      <x:c r="AE1992" s="147" t="str">
        <x:v>Merged across PDFs — Exact/source-linked match</x:v>
      </x:c>
      <x:c r="AF1992" s="147" t="str">
        <x:v>Exact WS RATES.pdf name</x:v>
      </x:c>
      <x:c r="AG1992" s="147" t="str">
        <x:v>Exact WS RATES.pdf category</x:v>
      </x:c>
      <x:c r="AH1992" s="139" t="str">
        <x:v>WS-RATES:56:12</x:v>
      </x:c>
      <x:c r="AI1992" s="146"/>
      <x:c r="AJ1992" s="146"/>
      <x:c r="AK1992" s="146"/>
      <x:c r="AL1992" s="146"/>
      <x:c r="AM1992" s="146"/>
      <x:c r="AN1992" s="147" t="str"/>
    </x:row>
    <x:row r="1993">
      <x:c r="A1993" s="139" t="str">
        <x:v>RS-001992</x:v>
      </x:c>
      <x:c r="B1993" s="147" t="str">
        <x:v>ORO SPLASH JAR</x:v>
      </x:c>
      <x:c r="C1993" s="139" t="str">
        <x:v>PENCIL JAR</x:v>
      </x:c>
      <x:c r="D1993" s="139" t="str">
        <x:v>Wholesale/Bulk</x:v>
      </x:c>
      <x:c r="E1993" s="147" t="str">
        <x:v>From initial classified workbook</x:v>
      </x:c>
      <x:c r="F1993" s="139" t="str">
        <x:v>Jar</x:v>
      </x:c>
      <x:c r="G1993" s="139"/>
      <x:c r="H1993" s="139" t="str">
        <x:v>Not stated</x:v>
      </x:c>
      <x:c r="I1993" s="139" t="str">
        <x:v>PKR</x:v>
      </x:c>
      <x:c r="J1993" s="140" t="n">
        <x:v>1152</x:v>
      </x:c>
      <x:c r="K1993" s="140" t="n">
        <x:v>1102</x:v>
      </x:c>
      <x:c r="L1993" s="140" t="n">
        <x:v>1152</x:v>
      </x:c>
      <x:c r="M1993" s="140" t="n">
        <x:v>1102</x:v>
      </x:c>
      <x:c r="N1993" s="141" t="n">
        <x:f>L1993-M1993</x:f>
        <x:v>50</x:v>
      </x:c>
      <x:c r="O1993" s="142" t="n">
        <x:f>IF(L1993&gt;0,N1993/L1993,"")</x:f>
        <x:v>0.043402777777777776</x:v>
      </x:c>
      <x:c r="P1993" s="142" t="n">
        <x:f>IF(M1993&gt;0,N1993/M1993,"")</x:f>
        <x:v>0.045372050816696916</x:v>
      </x:c>
      <x:c r="Q1993" s="141" t="n">
        <x:f>ROUND(L1993*(1+'Assumptions'!$B$7)/'Assumptions'!$B$9,0)*'Assumptions'!$B$9</x:f>
        <x:v>1265</x:v>
      </x:c>
      <x:c r="R1993" s="141" t="n">
        <x:f>Q1993-M1993</x:f>
        <x:v>163</x:v>
      </x:c>
      <x:c r="S1993" s="143" t="n">
        <x:f>'Assumptions'!$B$8</x:f>
        <x:v>12</x:v>
      </x:c>
      <x:c r="T1993" s="141" t="n">
        <x:f>N1993*S1993</x:f>
        <x:v>600</x:v>
      </x:c>
      <x:c r="U1993" s="139" t="str">
        <x:v>Source Valid</x:v>
      </x:c>
      <x:c r="V1993" s="139" t="str">
        <x:v>High</x:v>
      </x:c>
      <x:c r="W1993" s="147" t="str">
        <x:v>Source wholesale and buying prices retained</x:v>
      </x:c>
      <x:c r="X1993" s="139" t="str">
        <x:v>Ready</x:v>
      </x:c>
      <x:c r="Y1993" s="144" t="b">
        <x:v>1</x:v>
      </x:c>
      <x:c r="Z1993" s="139" t="str">
        <x:v>WS RATES.pdf</x:v>
      </x:c>
      <x:c r="AA1993" s="139" t="n">
        <x:v>56</x:v>
      </x:c>
      <x:c r="AB1993" s="139" t="n">
        <x:v>13</x:v>
      </x:c>
      <x:c r="AC1993" s="139" t="str">
        <x:v>ORO SPLASH JAR</x:v>
      </x:c>
      <x:c r="AD1993" s="145" t="n">
        <x:v>1152</x:v>
      </x:c>
      <x:c r="AE1993" s="147" t="str">
        <x:v>Merged across PDFs — Exact/source-linked match</x:v>
      </x:c>
      <x:c r="AF1993" s="147" t="str">
        <x:v>Exact WS RATES.pdf name</x:v>
      </x:c>
      <x:c r="AG1993" s="147" t="str">
        <x:v>Exact WS RATES.pdf category</x:v>
      </x:c>
      <x:c r="AH1993" s="139" t="str">
        <x:v>WS-RATES:56:13</x:v>
      </x:c>
      <x:c r="AI1993" s="146"/>
      <x:c r="AJ1993" s="146"/>
      <x:c r="AK1993" s="146"/>
      <x:c r="AL1993" s="146"/>
      <x:c r="AM1993" s="146"/>
      <x:c r="AN1993" s="147" t="str"/>
    </x:row>
    <x:row r="1994">
      <x:c r="A1994" s="139" t="str">
        <x:v>RS-001993</x:v>
      </x:c>
      <x:c r="B1994" s="147" t="str">
        <x:v>DUX CORRECTION 140(1 PCS)</x:v>
      </x:c>
      <x:c r="C1994" s="139" t="str">
        <x:v>Correction pen</x:v>
      </x:c>
      <x:c r="D1994" s="139" t="str">
        <x:v>Both</x:v>
      </x:c>
      <x:c r="E1994" s="147" t="str">
        <x:v>From initial classified workbook</x:v>
      </x:c>
      <x:c r="F1994" s="139" t="str">
        <x:v>Piece</x:v>
      </x:c>
      <x:c r="G1994" s="139" t="n">
        <x:v>1</x:v>
      </x:c>
      <x:c r="H1994" s="139" t="str">
        <x:v>Parsed from product name</x:v>
      </x:c>
      <x:c r="I1994" s="139" t="str">
        <x:v>PKR</x:v>
      </x:c>
      <x:c r="J1994" s="140" t="n">
        <x:v>38</x:v>
      </x:c>
      <x:c r="K1994" s="140" t="n">
        <x:v>35</x:v>
      </x:c>
      <x:c r="L1994" s="140" t="n">
        <x:v>38</x:v>
      </x:c>
      <x:c r="M1994" s="140" t="n">
        <x:v>35</x:v>
      </x:c>
      <x:c r="N1994" s="141" t="n">
        <x:f>L1994-M1994</x:f>
        <x:v>3</x:v>
      </x:c>
      <x:c r="O1994" s="142" t="n">
        <x:f>IF(L1994&gt;0,N1994/L1994,"")</x:f>
        <x:v>0.07894736842105263</x:v>
      </x:c>
      <x:c r="P1994" s="142" t="n">
        <x:f>IF(M1994&gt;0,N1994/M1994,"")</x:f>
        <x:v>0.08571428571428572</x:v>
      </x:c>
      <x:c r="Q1994" s="141" t="n">
        <x:f>ROUND(L1994*(1+'Assumptions'!$B$7)/'Assumptions'!$B$9,0)*'Assumptions'!$B$9</x:f>
        <x:v>40</x:v>
      </x:c>
      <x:c r="R1994" s="141" t="n">
        <x:f>Q1994-M1994</x:f>
        <x:v>5</x:v>
      </x:c>
      <x:c r="S1994" s="143" t="n">
        <x:f>'Assumptions'!$B$8</x:f>
        <x:v>12</x:v>
      </x:c>
      <x:c r="T1994" s="141" t="n">
        <x:f>N1994*S1994</x:f>
        <x:v>36</x:v>
      </x:c>
      <x:c r="U1994" s="139" t="str">
        <x:v>Source Valid</x:v>
      </x:c>
      <x:c r="V1994" s="139" t="str">
        <x:v>High</x:v>
      </x:c>
      <x:c r="W1994" s="147" t="str">
        <x:v>Source wholesale and buying prices retained</x:v>
      </x:c>
      <x:c r="X1994" s="139" t="str">
        <x:v>Ready</x:v>
      </x:c>
      <x:c r="Y1994" s="144" t="b">
        <x:v>1</x:v>
      </x:c>
      <x:c r="Z1994" s="139" t="str">
        <x:v>WS RATES.pdf</x:v>
      </x:c>
      <x:c r="AA1994" s="139" t="n">
        <x:v>56</x:v>
      </x:c>
      <x:c r="AB1994" s="139" t="n">
        <x:v>14</x:v>
      </x:c>
      <x:c r="AC1994" s="139" t="str">
        <x:v>DUX CORRECTION 140(1 PC</x:v>
      </x:c>
      <x:c r="AD1994" s="145" t="n">
        <x:v>38</x:v>
      </x:c>
      <x:c r="AE1994" s="147" t="str">
        <x:v>Merged across PDFs — Truncated-name completion</x:v>
      </x:c>
      <x:c r="AF1994" s="147" t="str">
        <x:v>Completed/updated from WS RATES.pdf</x:v>
      </x:c>
      <x:c r="AG1994" s="147" t="str">
        <x:v>Exact WS RATES.pdf category</x:v>
      </x:c>
      <x:c r="AH1994" s="139" t="str">
        <x:v>WS-RATES:56:14</x:v>
      </x:c>
      <x:c r="AI1994" s="146"/>
      <x:c r="AJ1994" s="146"/>
      <x:c r="AK1994" s="146"/>
      <x:c r="AL1994" s="146"/>
      <x:c r="AM1994" s="146"/>
      <x:c r="AN1994" s="147" t="str"/>
    </x:row>
    <x:row r="1995">
      <x:c r="A1995" s="139" t="str">
        <x:v>RS-001994</x:v>
      </x:c>
      <x:c r="B1995" s="147" t="str">
        <x:v>DUX SILVER SHARPNER 503</x:v>
      </x:c>
      <x:c r="C1995" s="139" t="str">
        <x:v>SHARPNERS</x:v>
      </x:c>
      <x:c r="D1995" s="139" t="str">
        <x:v>Both</x:v>
      </x:c>
      <x:c r="E1995" s="147" t="str">
        <x:v>From initial classified workbook</x:v>
      </x:c>
      <x:c r="F1995" s="139" t="str">
        <x:v>Piece</x:v>
      </x:c>
      <x:c r="G1995" s="139"/>
      <x:c r="H1995" s="139" t="str">
        <x:v>Not stated</x:v>
      </x:c>
      <x:c r="I1995" s="139" t="str">
        <x:v>PKR</x:v>
      </x:c>
      <x:c r="J1995" s="140" t="n">
        <x:v>630</x:v>
      </x:c>
      <x:c r="K1995" s="140" t="n">
        <x:v>605</x:v>
      </x:c>
      <x:c r="L1995" s="140" t="n">
        <x:v>630</x:v>
      </x:c>
      <x:c r="M1995" s="140" t="n">
        <x:v>605</x:v>
      </x:c>
      <x:c r="N1995" s="141" t="n">
        <x:f>L1995-M1995</x:f>
        <x:v>25</x:v>
      </x:c>
      <x:c r="O1995" s="142" t="n">
        <x:f>IF(L1995&gt;0,N1995/L1995,"")</x:f>
        <x:v>0.03968253968253968</x:v>
      </x:c>
      <x:c r="P1995" s="142" t="n">
        <x:f>IF(M1995&gt;0,N1995/M1995,"")</x:f>
        <x:v>0.04132231404958678</x:v>
      </x:c>
      <x:c r="Q1995" s="141" t="n">
        <x:f>ROUND(L1995*(1+'Assumptions'!$B$7)/'Assumptions'!$B$9,0)*'Assumptions'!$B$9</x:f>
        <x:v>695</x:v>
      </x:c>
      <x:c r="R1995" s="141" t="n">
        <x:f>Q1995-M1995</x:f>
        <x:v>90</x:v>
      </x:c>
      <x:c r="S1995" s="143" t="n">
        <x:f>'Assumptions'!$B$8</x:f>
        <x:v>12</x:v>
      </x:c>
      <x:c r="T1995" s="141" t="n">
        <x:f>N1995*S1995</x:f>
        <x:v>300</x:v>
      </x:c>
      <x:c r="U1995" s="139" t="str">
        <x:v>Source Valid</x:v>
      </x:c>
      <x:c r="V1995" s="139" t="str">
        <x:v>High</x:v>
      </x:c>
      <x:c r="W1995" s="147" t="str">
        <x:v>Source wholesale and buying prices retained</x:v>
      </x:c>
      <x:c r="X1995" s="139" t="str">
        <x:v>Ready</x:v>
      </x:c>
      <x:c r="Y1995" s="144" t="b">
        <x:v>1</x:v>
      </x:c>
      <x:c r="Z1995" s="139" t="str">
        <x:v>WS RATES.pdf</x:v>
      </x:c>
      <x:c r="AA1995" s="139" t="n">
        <x:v>56</x:v>
      </x:c>
      <x:c r="AB1995" s="139" t="n">
        <x:v>15</x:v>
      </x:c>
      <x:c r="AC1995" s="139" t="str">
        <x:v>DUX SILVER SHARPNER 503</x:v>
      </x:c>
      <x:c r="AD1995" s="145" t="n">
        <x:v>630</x:v>
      </x:c>
      <x:c r="AE1995" s="147" t="str">
        <x:v>Merged across PDFs — Exact/source-linked match</x:v>
      </x:c>
      <x:c r="AF1995" s="147" t="str">
        <x:v>Exact WS RATES.pdf name</x:v>
      </x:c>
      <x:c r="AG1995" s="147" t="str">
        <x:v>Exact WS RATES.pdf category</x:v>
      </x:c>
      <x:c r="AH1995" s="139" t="str">
        <x:v>WS-RATES:56:15</x:v>
      </x:c>
      <x:c r="AI1995" s="146"/>
      <x:c r="AJ1995" s="146"/>
      <x:c r="AK1995" s="146"/>
      <x:c r="AL1995" s="146"/>
      <x:c r="AM1995" s="146"/>
      <x:c r="AN1995" s="147" t="str"/>
    </x:row>
    <x:row r="1996">
      <x:c r="A1996" s="139" t="str">
        <x:v>RS-001995</x:v>
      </x:c>
      <x:c r="B1996" s="147" t="str">
        <x:v>DUX SHARPENER (506)</x:v>
      </x:c>
      <x:c r="C1996" s="139" t="str">
        <x:v>SHARPNERS</x:v>
      </x:c>
      <x:c r="D1996" s="139" t="str">
        <x:v>Both</x:v>
      </x:c>
      <x:c r="E1996" s="147" t="str">
        <x:v>From initial classified workbook</x:v>
      </x:c>
      <x:c r="F1996" s="139" t="str">
        <x:v>Piece</x:v>
      </x:c>
      <x:c r="G1996" s="139"/>
      <x:c r="H1996" s="139" t="str">
        <x:v>Not stated</x:v>
      </x:c>
      <x:c r="I1996" s="139" t="str">
        <x:v>PKR</x:v>
      </x:c>
      <x:c r="J1996" s="140" t="n">
        <x:v>760</x:v>
      </x:c>
      <x:c r="K1996" s="140" t="n">
        <x:v>710</x:v>
      </x:c>
      <x:c r="L1996" s="140" t="n">
        <x:v>760</x:v>
      </x:c>
      <x:c r="M1996" s="140" t="n">
        <x:v>710</x:v>
      </x:c>
      <x:c r="N1996" s="141" t="n">
        <x:f>L1996-M1996</x:f>
        <x:v>50</x:v>
      </x:c>
      <x:c r="O1996" s="142" t="n">
        <x:f>IF(L1996&gt;0,N1996/L1996,"")</x:f>
        <x:v>0.06578947368421052</x:v>
      </x:c>
      <x:c r="P1996" s="142" t="n">
        <x:f>IF(M1996&gt;0,N1996/M1996,"")</x:f>
        <x:v>0.07042253521126761</x:v>
      </x:c>
      <x:c r="Q1996" s="141" t="n">
        <x:f>ROUND(L1996*(1+'Assumptions'!$B$7)/'Assumptions'!$B$9,0)*'Assumptions'!$B$9</x:f>
        <x:v>835</x:v>
      </x:c>
      <x:c r="R1996" s="141" t="n">
        <x:f>Q1996-M1996</x:f>
        <x:v>125</x:v>
      </x:c>
      <x:c r="S1996" s="143" t="n">
        <x:f>'Assumptions'!$B$8</x:f>
        <x:v>12</x:v>
      </x:c>
      <x:c r="T1996" s="141" t="n">
        <x:f>N1996*S1996</x:f>
        <x:v>600</x:v>
      </x:c>
      <x:c r="U1996" s="139" t="str">
        <x:v>Source Valid</x:v>
      </x:c>
      <x:c r="V1996" s="139" t="str">
        <x:v>High</x:v>
      </x:c>
      <x:c r="W1996" s="147" t="str">
        <x:v>Source wholesale and buying prices retained</x:v>
      </x:c>
      <x:c r="X1996" s="139" t="str">
        <x:v>Ready</x:v>
      </x:c>
      <x:c r="Y1996" s="144" t="b">
        <x:v>1</x:v>
      </x:c>
      <x:c r="Z1996" s="139" t="str">
        <x:v>WS RATES.pdf</x:v>
      </x:c>
      <x:c r="AA1996" s="139" t="n">
        <x:v>56</x:v>
      </x:c>
      <x:c r="AB1996" s="139" t="n">
        <x:v>16</x:v>
      </x:c>
      <x:c r="AC1996" s="139" t="str">
        <x:v>DUX SHARPENER (506)</x:v>
      </x:c>
      <x:c r="AD1996" s="145" t="n">
        <x:v>760</x:v>
      </x:c>
      <x:c r="AE1996" s="147" t="str">
        <x:v>Merged across PDFs — Exact/source-linked match</x:v>
      </x:c>
      <x:c r="AF1996" s="147" t="str">
        <x:v>Exact WS RATES.pdf name</x:v>
      </x:c>
      <x:c r="AG1996" s="147" t="str">
        <x:v>Exact WS RATES.pdf category</x:v>
      </x:c>
      <x:c r="AH1996" s="139" t="str">
        <x:v>WS-RATES:56:16</x:v>
      </x:c>
      <x:c r="AI1996" s="146"/>
      <x:c r="AJ1996" s="146"/>
      <x:c r="AK1996" s="146"/>
      <x:c r="AL1996" s="146"/>
      <x:c r="AM1996" s="146"/>
      <x:c r="AN1996" s="147" t="str"/>
    </x:row>
    <x:row r="1997">
      <x:c r="A1997" s="139" t="str">
        <x:v>RS-001996</x:v>
      </x:c>
      <x:c r="B1997" s="147" t="str">
        <x:v>DUX SHARPENER (505)</x:v>
      </x:c>
      <x:c r="C1997" s="139" t="str">
        <x:v>SHARPNERS</x:v>
      </x:c>
      <x:c r="D1997" s="139" t="str">
        <x:v>Both</x:v>
      </x:c>
      <x:c r="E1997" s="147" t="str">
        <x:v>From initial classified workbook</x:v>
      </x:c>
      <x:c r="F1997" s="139" t="str">
        <x:v>Piece</x:v>
      </x:c>
      <x:c r="G1997" s="139"/>
      <x:c r="H1997" s="139" t="str">
        <x:v>Not stated</x:v>
      </x:c>
      <x:c r="I1997" s="139" t="str">
        <x:v>PKR</x:v>
      </x:c>
      <x:c r="J1997" s="140" t="n">
        <x:v>760</x:v>
      </x:c>
      <x:c r="K1997" s="140" t="n">
        <x:v>710</x:v>
      </x:c>
      <x:c r="L1997" s="140" t="n">
        <x:v>760</x:v>
      </x:c>
      <x:c r="M1997" s="140" t="n">
        <x:v>710</x:v>
      </x:c>
      <x:c r="N1997" s="141" t="n">
        <x:f>L1997-M1997</x:f>
        <x:v>50</x:v>
      </x:c>
      <x:c r="O1997" s="142" t="n">
        <x:f>IF(L1997&gt;0,N1997/L1997,"")</x:f>
        <x:v>0.06578947368421052</x:v>
      </x:c>
      <x:c r="P1997" s="142" t="n">
        <x:f>IF(M1997&gt;0,N1997/M1997,"")</x:f>
        <x:v>0.07042253521126761</x:v>
      </x:c>
      <x:c r="Q1997" s="141" t="n">
        <x:f>ROUND(L1997*(1+'Assumptions'!$B$7)/'Assumptions'!$B$9,0)*'Assumptions'!$B$9</x:f>
        <x:v>835</x:v>
      </x:c>
      <x:c r="R1997" s="141" t="n">
        <x:f>Q1997-M1997</x:f>
        <x:v>125</x:v>
      </x:c>
      <x:c r="S1997" s="143" t="n">
        <x:f>'Assumptions'!$B$8</x:f>
        <x:v>12</x:v>
      </x:c>
      <x:c r="T1997" s="141" t="n">
        <x:f>N1997*S1997</x:f>
        <x:v>600</x:v>
      </x:c>
      <x:c r="U1997" s="139" t="str">
        <x:v>Source Valid</x:v>
      </x:c>
      <x:c r="V1997" s="139" t="str">
        <x:v>High</x:v>
      </x:c>
      <x:c r="W1997" s="147" t="str">
        <x:v>Source wholesale and buying prices retained</x:v>
      </x:c>
      <x:c r="X1997" s="139" t="str">
        <x:v>Ready</x:v>
      </x:c>
      <x:c r="Y1997" s="144" t="b">
        <x:v>1</x:v>
      </x:c>
      <x:c r="Z1997" s="139" t="str">
        <x:v>WS RATES.pdf</x:v>
      </x:c>
      <x:c r="AA1997" s="139" t="n">
        <x:v>56</x:v>
      </x:c>
      <x:c r="AB1997" s="139" t="n">
        <x:v>17</x:v>
      </x:c>
      <x:c r="AC1997" s="139" t="str">
        <x:v>DUX SHARPENER (505)</x:v>
      </x:c>
      <x:c r="AD1997" s="145" t="n">
        <x:v>760</x:v>
      </x:c>
      <x:c r="AE1997" s="147" t="str">
        <x:v>Merged across PDFs — Exact/source-linked match</x:v>
      </x:c>
      <x:c r="AF1997" s="147" t="str">
        <x:v>Exact WS RATES.pdf name</x:v>
      </x:c>
      <x:c r="AG1997" s="147" t="str">
        <x:v>Exact WS RATES.pdf category</x:v>
      </x:c>
      <x:c r="AH1997" s="139" t="str">
        <x:v>WS-RATES:56:17</x:v>
      </x:c>
      <x:c r="AI1997" s="146"/>
      <x:c r="AJ1997" s="146"/>
      <x:c r="AK1997" s="146"/>
      <x:c r="AL1997" s="146"/>
      <x:c r="AM1997" s="146"/>
      <x:c r="AN1997" s="147" t="str"/>
    </x:row>
    <x:row r="1998">
      <x:c r="A1998" s="139" t="str">
        <x:v>RS-001997</x:v>
      </x:c>
      <x:c r="B1998" s="147" t="str">
        <x:v>DUX SHARPENER (502)</x:v>
      </x:c>
      <x:c r="C1998" s="139" t="str">
        <x:v>SHARPNERS</x:v>
      </x:c>
      <x:c r="D1998" s="139" t="str">
        <x:v>Both</x:v>
      </x:c>
      <x:c r="E1998" s="147" t="str">
        <x:v>From initial classified workbook</x:v>
      </x:c>
      <x:c r="F1998" s="139" t="str">
        <x:v>Piece</x:v>
      </x:c>
      <x:c r="G1998" s="139"/>
      <x:c r="H1998" s="139" t="str">
        <x:v>Not stated</x:v>
      </x:c>
      <x:c r="I1998" s="139" t="str">
        <x:v>PKR</x:v>
      </x:c>
      <x:c r="J1998" s="140" t="n">
        <x:v>390</x:v>
      </x:c>
      <x:c r="K1998" s="140" t="n">
        <x:v>360</x:v>
      </x:c>
      <x:c r="L1998" s="140" t="n">
        <x:v>390</x:v>
      </x:c>
      <x:c r="M1998" s="140" t="n">
        <x:v>360</x:v>
      </x:c>
      <x:c r="N1998" s="141" t="n">
        <x:f>L1998-M1998</x:f>
        <x:v>30</x:v>
      </x:c>
      <x:c r="O1998" s="142" t="n">
        <x:f>IF(L1998&gt;0,N1998/L1998,"")</x:f>
        <x:v>0.07692307692307693</x:v>
      </x:c>
      <x:c r="P1998" s="142" t="n">
        <x:f>IF(M1998&gt;0,N1998/M1998,"")</x:f>
        <x:v>0.08333333333333333</x:v>
      </x:c>
      <x:c r="Q1998" s="141" t="n">
        <x:f>ROUND(L1998*(1+'Assumptions'!$B$7)/'Assumptions'!$B$9,0)*'Assumptions'!$B$9</x:f>
        <x:v>430</x:v>
      </x:c>
      <x:c r="R1998" s="141" t="n">
        <x:f>Q1998-M1998</x:f>
        <x:v>70</x:v>
      </x:c>
      <x:c r="S1998" s="143" t="n">
        <x:f>'Assumptions'!$B$8</x:f>
        <x:v>12</x:v>
      </x:c>
      <x:c r="T1998" s="141" t="n">
        <x:f>N1998*S1998</x:f>
        <x:v>360</x:v>
      </x:c>
      <x:c r="U1998" s="139" t="str">
        <x:v>Source Valid</x:v>
      </x:c>
      <x:c r="V1998" s="139" t="str">
        <x:v>High</x:v>
      </x:c>
      <x:c r="W1998" s="147" t="str">
        <x:v>Source wholesale and buying prices retained</x:v>
      </x:c>
      <x:c r="X1998" s="139" t="str">
        <x:v>Ready</x:v>
      </x:c>
      <x:c r="Y1998" s="144" t="b">
        <x:v>1</x:v>
      </x:c>
      <x:c r="Z1998" s="139" t="str">
        <x:v>WS RATES.pdf</x:v>
      </x:c>
      <x:c r="AA1998" s="139" t="n">
        <x:v>56</x:v>
      </x:c>
      <x:c r="AB1998" s="139" t="n">
        <x:v>18</x:v>
      </x:c>
      <x:c r="AC1998" s="139" t="str">
        <x:v>DUX SHARPENER (502)</x:v>
      </x:c>
      <x:c r="AD1998" s="145" t="n">
        <x:v>390</x:v>
      </x:c>
      <x:c r="AE1998" s="147" t="str">
        <x:v>Merged across PDFs — Exact/source-linked match</x:v>
      </x:c>
      <x:c r="AF1998" s="147" t="str">
        <x:v>Exact WS RATES.pdf name</x:v>
      </x:c>
      <x:c r="AG1998" s="147" t="str">
        <x:v>Exact WS RATES.pdf category</x:v>
      </x:c>
      <x:c r="AH1998" s="139" t="str">
        <x:v>WS-RATES:56:18</x:v>
      </x:c>
      <x:c r="AI1998" s="146"/>
      <x:c r="AJ1998" s="146"/>
      <x:c r="AK1998" s="146"/>
      <x:c r="AL1998" s="146"/>
      <x:c r="AM1998" s="146"/>
      <x:c r="AN1998" s="147" t="str"/>
    </x:row>
    <x:row r="1999">
      <x:c r="A1999" s="139" t="str">
        <x:v>RS-001998</x:v>
      </x:c>
      <x:c r="B1999" s="147" t="str">
        <x:v>DUX GEL PEN DX 1000</x:v>
      </x:c>
      <x:c r="C1999" s="139" t="str">
        <x:v>GEL PEN</x:v>
      </x:c>
      <x:c r="D1999" s="139" t="str">
        <x:v>Both</x:v>
      </x:c>
      <x:c r="E1999" s="147" t="str">
        <x:v>From initial classified workbook</x:v>
      </x:c>
      <x:c r="F1999" s="139" t="str">
        <x:v>Piece</x:v>
      </x:c>
      <x:c r="G1999" s="139"/>
      <x:c r="H1999" s="139" t="str">
        <x:v>Not stated</x:v>
      </x:c>
      <x:c r="I1999" s="139" t="str">
        <x:v>PKR</x:v>
      </x:c>
      <x:c r="J1999" s="140" t="n">
        <x:v>564</x:v>
      </x:c>
      <x:c r="K1999" s="140" t="n">
        <x:v>516</x:v>
      </x:c>
      <x:c r="L1999" s="140" t="n">
        <x:v>564</x:v>
      </x:c>
      <x:c r="M1999" s="140" t="n">
        <x:v>516</x:v>
      </x:c>
      <x:c r="N1999" s="141" t="n">
        <x:f>L1999-M1999</x:f>
        <x:v>48</x:v>
      </x:c>
      <x:c r="O1999" s="142" t="n">
        <x:f>IF(L1999&gt;0,N1999/L1999,"")</x:f>
        <x:v>0.0851063829787234</x:v>
      </x:c>
      <x:c r="P1999" s="142" t="n">
        <x:f>IF(M1999&gt;0,N1999/M1999,"")</x:f>
        <x:v>0.09302325581395349</x:v>
      </x:c>
      <x:c r="Q1999" s="141" t="n">
        <x:f>ROUND(L1999*(1+'Assumptions'!$B$7)/'Assumptions'!$B$9,0)*'Assumptions'!$B$9</x:f>
        <x:v>620</x:v>
      </x:c>
      <x:c r="R1999" s="141" t="n">
        <x:f>Q1999-M1999</x:f>
        <x:v>104</x:v>
      </x:c>
      <x:c r="S1999" s="143" t="n">
        <x:f>'Assumptions'!$B$8</x:f>
        <x:v>12</x:v>
      </x:c>
      <x:c r="T1999" s="141" t="n">
        <x:f>N1999*S1999</x:f>
        <x:v>576</x:v>
      </x:c>
      <x:c r="U1999" s="139" t="str">
        <x:v>Source Valid</x:v>
      </x:c>
      <x:c r="V1999" s="139" t="str">
        <x:v>High</x:v>
      </x:c>
      <x:c r="W1999" s="147" t="str">
        <x:v>Source wholesale and buying prices retained</x:v>
      </x:c>
      <x:c r="X1999" s="139" t="str">
        <x:v>Ready</x:v>
      </x:c>
      <x:c r="Y1999" s="144" t="b">
        <x:v>1</x:v>
      </x:c>
      <x:c r="Z1999" s="139" t="str">
        <x:v>WS RATES.pdf</x:v>
      </x:c>
      <x:c r="AA1999" s="139" t="n">
        <x:v>56</x:v>
      </x:c>
      <x:c r="AB1999" s="139" t="n">
        <x:v>19</x:v>
      </x:c>
      <x:c r="AC1999" s="139" t="str">
        <x:v>DUX GEL PEN DX 1000</x:v>
      </x:c>
      <x:c r="AD1999" s="145" t="n">
        <x:v>564</x:v>
      </x:c>
      <x:c r="AE1999" s="147" t="str">
        <x:v>Merged across PDFs — Exact/source-linked match</x:v>
      </x:c>
      <x:c r="AF1999" s="147" t="str">
        <x:v>Exact WS RATES.pdf name</x:v>
      </x:c>
      <x:c r="AG1999" s="147" t="str">
        <x:v>Exact WS RATES.pdf category</x:v>
      </x:c>
      <x:c r="AH1999" s="139" t="str">
        <x:v>WS-RATES:56:19</x:v>
      </x:c>
      <x:c r="AI1999" s="146"/>
      <x:c r="AJ1999" s="146"/>
      <x:c r="AK1999" s="146"/>
      <x:c r="AL1999" s="146"/>
      <x:c r="AM1999" s="146"/>
      <x:c r="AN1999" s="147" t="str"/>
    </x:row>
    <x:row r="2000">
      <x:c r="A2000" s="139" t="str">
        <x:v>RS-001999</x:v>
      </x:c>
      <x:c r="B2000" s="147" t="str">
        <x:v>DUX GEL PEN STICK (301)</x:v>
      </x:c>
      <x:c r="C2000" s="139" t="str">
        <x:v>GEL PEN</x:v>
      </x:c>
      <x:c r="D2000" s="139" t="str">
        <x:v>Both</x:v>
      </x:c>
      <x:c r="E2000" s="147" t="str">
        <x:v>From initial classified workbook</x:v>
      </x:c>
      <x:c r="F2000" s="139" t="str">
        <x:v>Piece</x:v>
      </x:c>
      <x:c r="G2000" s="139"/>
      <x:c r="H2000" s="139" t="str">
        <x:v>Not stated</x:v>
      </x:c>
      <x:c r="I2000" s="139" t="str">
        <x:v>PKR</x:v>
      </x:c>
      <x:c r="J2000" s="140" t="n">
        <x:v>432</x:v>
      </x:c>
      <x:c r="K2000" s="140" t="n">
        <x:v>396</x:v>
      </x:c>
      <x:c r="L2000" s="140" t="n">
        <x:v>432</x:v>
      </x:c>
      <x:c r="M2000" s="140" t="n">
        <x:v>396</x:v>
      </x:c>
      <x:c r="N2000" s="141" t="n">
        <x:f>L2000-M2000</x:f>
        <x:v>36</x:v>
      </x:c>
      <x:c r="O2000" s="142" t="n">
        <x:f>IF(L2000&gt;0,N2000/L2000,"")</x:f>
        <x:v>0.08333333333333333</x:v>
      </x:c>
      <x:c r="P2000" s="142" t="n">
        <x:f>IF(M2000&gt;0,N2000/M2000,"")</x:f>
        <x:v>0.09090909090909091</x:v>
      </x:c>
      <x:c r="Q2000" s="141" t="n">
        <x:f>ROUND(L2000*(1+'Assumptions'!$B$7)/'Assumptions'!$B$9,0)*'Assumptions'!$B$9</x:f>
        <x:v>475</x:v>
      </x:c>
      <x:c r="R2000" s="141" t="n">
        <x:f>Q2000-M2000</x:f>
        <x:v>79</x:v>
      </x:c>
      <x:c r="S2000" s="143" t="n">
        <x:f>'Assumptions'!$B$8</x:f>
        <x:v>12</x:v>
      </x:c>
      <x:c r="T2000" s="141" t="n">
        <x:f>N2000*S2000</x:f>
        <x:v>432</x:v>
      </x:c>
      <x:c r="U2000" s="139" t="str">
        <x:v>Source Valid</x:v>
      </x:c>
      <x:c r="V2000" s="139" t="str">
        <x:v>High</x:v>
      </x:c>
      <x:c r="W2000" s="147" t="str">
        <x:v>Source wholesale and buying prices retained</x:v>
      </x:c>
      <x:c r="X2000" s="139" t="str">
        <x:v>Ready</x:v>
      </x:c>
      <x:c r="Y2000" s="144" t="b">
        <x:v>1</x:v>
      </x:c>
      <x:c r="Z2000" s="139" t="str">
        <x:v>WS RATES.pdf</x:v>
      </x:c>
      <x:c r="AA2000" s="139" t="n">
        <x:v>56</x:v>
      </x:c>
      <x:c r="AB2000" s="139" t="n">
        <x:v>20</x:v>
      </x:c>
      <x:c r="AC2000" s="139" t="str">
        <x:v>DUX GEL PEN STICK (301)</x:v>
      </x:c>
      <x:c r="AD2000" s="145" t="n">
        <x:v>432</x:v>
      </x:c>
      <x:c r="AE2000" s="147" t="str">
        <x:v>Merged across PDFs — Exact/source-linked match</x:v>
      </x:c>
      <x:c r="AF2000" s="147" t="str">
        <x:v>Exact WS RATES.pdf name</x:v>
      </x:c>
      <x:c r="AG2000" s="147" t="str">
        <x:v>Exact WS RATES.pdf category</x:v>
      </x:c>
      <x:c r="AH2000" s="139" t="str">
        <x:v>WS-RATES:56:20</x:v>
      </x:c>
      <x:c r="AI2000" s="146"/>
      <x:c r="AJ2000" s="146"/>
      <x:c r="AK2000" s="146"/>
      <x:c r="AL2000" s="146"/>
      <x:c r="AM2000" s="146"/>
      <x:c r="AN2000" s="147" t="str"/>
    </x:row>
    <x:row r="2001">
      <x:c r="A2001" s="139" t="str">
        <x:v>RS-002000</x:v>
      </x:c>
      <x:c r="B2001" s="147" t="str">
        <x:v>DUX GEL PEN OFFICE (901)</x:v>
      </x:c>
      <x:c r="C2001" s="139" t="str">
        <x:v>GEL PEN</x:v>
      </x:c>
      <x:c r="D2001" s="139" t="str">
        <x:v>Both</x:v>
      </x:c>
      <x:c r="E2001" s="147" t="str">
        <x:v>From initial classified workbook</x:v>
      </x:c>
      <x:c r="F2001" s="139" t="str">
        <x:v>Piece</x:v>
      </x:c>
      <x:c r="G2001" s="139"/>
      <x:c r="H2001" s="139" t="str">
        <x:v>Not stated</x:v>
      </x:c>
      <x:c r="I2001" s="139" t="str">
        <x:v>PKR</x:v>
      </x:c>
      <x:c r="J2001" s="140" t="n">
        <x:v>588</x:v>
      </x:c>
      <x:c r="K2001" s="140" t="n">
        <x:v>528</x:v>
      </x:c>
      <x:c r="L2001" s="140" t="n">
        <x:v>588</x:v>
      </x:c>
      <x:c r="M2001" s="140" t="n">
        <x:v>528</x:v>
      </x:c>
      <x:c r="N2001" s="141" t="n">
        <x:f>L2001-M2001</x:f>
        <x:v>60</x:v>
      </x:c>
      <x:c r="O2001" s="142" t="n">
        <x:f>IF(L2001&gt;0,N2001/L2001,"")</x:f>
        <x:v>0.10204081632653061</x:v>
      </x:c>
      <x:c r="P2001" s="142" t="n">
        <x:f>IF(M2001&gt;0,N2001/M2001,"")</x:f>
        <x:v>0.11363636363636363</x:v>
      </x:c>
      <x:c r="Q2001" s="141" t="n">
        <x:f>ROUND(L2001*(1+'Assumptions'!$B$7)/'Assumptions'!$B$9,0)*'Assumptions'!$B$9</x:f>
        <x:v>645</x:v>
      </x:c>
      <x:c r="R2001" s="141" t="n">
        <x:f>Q2001-M2001</x:f>
        <x:v>117</x:v>
      </x:c>
      <x:c r="S2001" s="143" t="n">
        <x:f>'Assumptions'!$B$8</x:f>
        <x:v>12</x:v>
      </x:c>
      <x:c r="T2001" s="141" t="n">
        <x:f>N2001*S2001</x:f>
        <x:v>720</x:v>
      </x:c>
      <x:c r="U2001" s="139" t="str">
        <x:v>Source Valid</x:v>
      </x:c>
      <x:c r="V2001" s="139" t="str">
        <x:v>High</x:v>
      </x:c>
      <x:c r="W2001" s="147" t="str">
        <x:v>Source wholesale and buying prices retained</x:v>
      </x:c>
      <x:c r="X2001" s="139" t="str">
        <x:v>Ready</x:v>
      </x:c>
      <x:c r="Y2001" s="144" t="b">
        <x:v>1</x:v>
      </x:c>
      <x:c r="Z2001" s="139" t="str">
        <x:v>WS RATES.pdf</x:v>
      </x:c>
      <x:c r="AA2001" s="139" t="n">
        <x:v>56</x:v>
      </x:c>
      <x:c r="AB2001" s="139" t="n">
        <x:v>21</x:v>
      </x:c>
      <x:c r="AC2001" s="139" t="str">
        <x:v>DUX GEL PEN OFFICE (901)</x:v>
      </x:c>
      <x:c r="AD2001" s="145" t="n">
        <x:v>588</x:v>
      </x:c>
      <x:c r="AE2001" s="147" t="str">
        <x:v>Merged across PDFs — Exact/source-linked match</x:v>
      </x:c>
      <x:c r="AF2001" s="147" t="str">
        <x:v>Exact WS RATES.pdf name</x:v>
      </x:c>
      <x:c r="AG2001" s="147" t="str">
        <x:v>Exact WS RATES.pdf category</x:v>
      </x:c>
      <x:c r="AH2001" s="139" t="str">
        <x:v>WS-RATES:56:21</x:v>
      </x:c>
      <x:c r="AI2001" s="146"/>
      <x:c r="AJ2001" s="146"/>
      <x:c r="AK2001" s="146"/>
      <x:c r="AL2001" s="146"/>
      <x:c r="AM2001" s="146"/>
      <x:c r="AN2001" s="147" t="str"/>
    </x:row>
    <x:row r="2002">
      <x:c r="A2002" s="139" t="str">
        <x:v>RS-002001</x:v>
      </x:c>
      <x:c r="B2002" s="147" t="str">
        <x:v>UNI SIGNO (SILVER)</x:v>
      </x:c>
      <x:c r="C2002" s="139" t="str">
        <x:v>GEL PEN</x:v>
      </x:c>
      <x:c r="D2002" s="139" t="str">
        <x:v>Both</x:v>
      </x:c>
      <x:c r="E2002" s="147" t="str">
        <x:v>From initial classified workbook</x:v>
      </x:c>
      <x:c r="F2002" s="139" t="str">
        <x:v>Piece</x:v>
      </x:c>
      <x:c r="G2002" s="139"/>
      <x:c r="H2002" s="139" t="str">
        <x:v>Not stated</x:v>
      </x:c>
      <x:c r="I2002" s="139" t="str">
        <x:v>PKR</x:v>
      </x:c>
      <x:c r="J2002" s="140" t="n">
        <x:v>125</x:v>
      </x:c>
      <x:c r="K2002" s="140" t="n">
        <x:v>98</x:v>
      </x:c>
      <x:c r="L2002" s="140" t="n">
        <x:v>125</x:v>
      </x:c>
      <x:c r="M2002" s="140" t="n">
        <x:v>98</x:v>
      </x:c>
      <x:c r="N2002" s="141" t="n">
        <x:f>L2002-M2002</x:f>
        <x:v>27</x:v>
      </x:c>
      <x:c r="O2002" s="142" t="n">
        <x:f>IF(L2002&gt;0,N2002/L2002,"")</x:f>
        <x:v>0.216</x:v>
      </x:c>
      <x:c r="P2002" s="142" t="n">
        <x:f>IF(M2002&gt;0,N2002/M2002,"")</x:f>
        <x:v>0.2755102040816326</x:v>
      </x:c>
      <x:c r="Q2002" s="141" t="n">
        <x:f>ROUND(L2002*(1+'Assumptions'!$B$7)/'Assumptions'!$B$9,0)*'Assumptions'!$B$9</x:f>
        <x:v>140</x:v>
      </x:c>
      <x:c r="R2002" s="141" t="n">
        <x:f>Q2002-M2002</x:f>
        <x:v>42</x:v>
      </x:c>
      <x:c r="S2002" s="143" t="n">
        <x:f>'Assumptions'!$B$8</x:f>
        <x:v>12</x:v>
      </x:c>
      <x:c r="T2002" s="141" t="n">
        <x:f>N2002*S2002</x:f>
        <x:v>324</x:v>
      </x:c>
      <x:c r="U2002" s="139" t="str">
        <x:v>Source Valid</x:v>
      </x:c>
      <x:c r="V2002" s="139" t="str">
        <x:v>High</x:v>
      </x:c>
      <x:c r="W2002" s="147" t="str">
        <x:v>Source wholesale and buying prices retained</x:v>
      </x:c>
      <x:c r="X2002" s="139" t="str">
        <x:v>Ready</x:v>
      </x:c>
      <x:c r="Y2002" s="144" t="b">
        <x:v>1</x:v>
      </x:c>
      <x:c r="Z2002" s="139" t="str">
        <x:v>WS RATES.pdf</x:v>
      </x:c>
      <x:c r="AA2002" s="139" t="n">
        <x:v>56</x:v>
      </x:c>
      <x:c r="AB2002" s="139" t="n">
        <x:v>22</x:v>
      </x:c>
      <x:c r="AC2002" s="139" t="str">
        <x:v>UNI SIGNO (SILVER)</x:v>
      </x:c>
      <x:c r="AD2002" s="145" t="n">
        <x:v>125</x:v>
      </x:c>
      <x:c r="AE2002" s="147" t="str">
        <x:v>Merged across PDFs — Exact/source-linked match</x:v>
      </x:c>
      <x:c r="AF2002" s="147" t="str">
        <x:v>Exact WS RATES.pdf name</x:v>
      </x:c>
      <x:c r="AG2002" s="147" t="str">
        <x:v>Exact WS RATES.pdf category</x:v>
      </x:c>
      <x:c r="AH2002" s="139" t="str">
        <x:v>WS-RATES:56:22</x:v>
      </x:c>
      <x:c r="AI2002" s="146"/>
      <x:c r="AJ2002" s="146"/>
      <x:c r="AK2002" s="146"/>
      <x:c r="AL2002" s="146"/>
      <x:c r="AM2002" s="146"/>
      <x:c r="AN2002" s="147" t="str"/>
    </x:row>
    <x:row r="2003">
      <x:c r="A2003" s="139" t="str">
        <x:v>RS-002002</x:v>
      </x:c>
      <x:c r="B2003" s="147" t="str">
        <x:v>......</x:v>
      </x:c>
      <x:c r="C2003" s="139" t="str">
        <x:v>PAINT MARKERS</x:v>
      </x:c>
      <x:c r="D2003" s="139" t="str">
        <x:v>Both</x:v>
      </x:c>
      <x:c r="E2003" s="147" t="str">
        <x:v>From initial classified workbook</x:v>
      </x:c>
      <x:c r="F2003" s="139" t="str">
        <x:v>Piece</x:v>
      </x:c>
      <x:c r="G2003" s="139"/>
      <x:c r="H2003" s="139" t="str">
        <x:v>Not stated</x:v>
      </x:c>
      <x:c r="I2003" s="139" t="str">
        <x:v>PKR</x:v>
      </x:c>
      <x:c r="J2003" s="140" t="n">
        <x:v>220</x:v>
      </x:c>
      <x:c r="K2003" s="140" t="n">
        <x:v>203</x:v>
      </x:c>
      <x:c r="L2003" s="140" t="n">
        <x:v>220</x:v>
      </x:c>
      <x:c r="M2003" s="140" t="n">
        <x:v>203</x:v>
      </x:c>
      <x:c r="N2003" s="141" t="n">
        <x:f>L2003-M2003</x:f>
        <x:v>17</x:v>
      </x:c>
      <x:c r="O2003" s="142" t="n">
        <x:f>IF(L2003&gt;0,N2003/L2003,"")</x:f>
        <x:v>0.07727272727272727</x:v>
      </x:c>
      <x:c r="P2003" s="142" t="n">
        <x:f>IF(M2003&gt;0,N2003/M2003,"")</x:f>
        <x:v>0.08374384236453201</x:v>
      </x:c>
      <x:c r="Q2003" s="141" t="n">
        <x:f>ROUND(L2003*(1+'Assumptions'!$B$7)/'Assumptions'!$B$9,0)*'Assumptions'!$B$9</x:f>
        <x:v>240</x:v>
      </x:c>
      <x:c r="R2003" s="141" t="n">
        <x:f>Q2003-M2003</x:f>
        <x:v>37</x:v>
      </x:c>
      <x:c r="S2003" s="143" t="n">
        <x:f>'Assumptions'!$B$8</x:f>
        <x:v>12</x:v>
      </x:c>
      <x:c r="T2003" s="141" t="n">
        <x:f>N2003*S2003</x:f>
        <x:v>204</x:v>
      </x:c>
      <x:c r="U2003" s="139" t="str">
        <x:v>Source Valid</x:v>
      </x:c>
      <x:c r="V2003" s="139" t="str">
        <x:v>High</x:v>
      </x:c>
      <x:c r="W2003" s="147" t="str">
        <x:v>Source wholesale and buying prices retained</x:v>
      </x:c>
      <x:c r="X2003" s="139" t="str">
        <x:v>Ready</x:v>
      </x:c>
      <x:c r="Y2003" s="144" t="b">
        <x:v>1</x:v>
      </x:c>
      <x:c r="Z2003" s="139" t="str">
        <x:v>WS RATES.pdf</x:v>
      </x:c>
      <x:c r="AA2003" s="139" t="n">
        <x:v>56</x:v>
      </x:c>
      <x:c r="AB2003" s="139" t="n">
        <x:v>23</x:v>
      </x:c>
      <x:c r="AC2003" s="139" t="str">
        <x:v>......</x:v>
      </x:c>
      <x:c r="AD2003" s="145" t="n">
        <x:v>220</x:v>
      </x:c>
      <x:c r="AE2003" s="147" t="str">
        <x:v>Merged across PDFs — Exact/source-linked match</x:v>
      </x:c>
      <x:c r="AF2003" s="147" t="str">
        <x:v>Exact WS RATES.pdf name</x:v>
      </x:c>
      <x:c r="AG2003" s="147" t="str">
        <x:v>Exact WS RATES.pdf category</x:v>
      </x:c>
      <x:c r="AH2003" s="139" t="str">
        <x:v>WS-RATES:56:23</x:v>
      </x:c>
      <x:c r="AI2003" s="146"/>
      <x:c r="AJ2003" s="146"/>
      <x:c r="AK2003" s="146"/>
      <x:c r="AL2003" s="146"/>
      <x:c r="AM2003" s="146"/>
      <x:c r="AN2003" s="147" t="str"/>
    </x:row>
    <x:row r="2004">
      <x:c r="A2004" s="139" t="str">
        <x:v>RS-002003</x:v>
      </x:c>
      <x:c r="B2004" s="147" t="str">
        <x:v>UNI PAINT MARKER</x:v>
      </x:c>
      <x:c r="C2004" s="139" t="str">
        <x:v>PAINT MARKERS</x:v>
      </x:c>
      <x:c r="D2004" s="139" t="str">
        <x:v>Both</x:v>
      </x:c>
      <x:c r="E2004" s="147" t="str">
        <x:v>From initial classified workbook</x:v>
      </x:c>
      <x:c r="F2004" s="139" t="str">
        <x:v>Piece</x:v>
      </x:c>
      <x:c r="G2004" s="139"/>
      <x:c r="H2004" s="139" t="str">
        <x:v>Not stated</x:v>
      </x:c>
      <x:c r="I2004" s="139" t="str">
        <x:v>PKR</x:v>
      </x:c>
      <x:c r="J2004" s="140" t="n">
        <x:v>230</x:v>
      </x:c>
      <x:c r="K2004" s="140" t="n">
        <x:v>198</x:v>
      </x:c>
      <x:c r="L2004" s="140" t="n">
        <x:v>230</x:v>
      </x:c>
      <x:c r="M2004" s="140" t="n">
        <x:v>198</x:v>
      </x:c>
      <x:c r="N2004" s="141" t="n">
        <x:f>L2004-M2004</x:f>
        <x:v>32</x:v>
      </x:c>
      <x:c r="O2004" s="142" t="n">
        <x:f>IF(L2004&gt;0,N2004/L2004,"")</x:f>
        <x:v>0.1391304347826087</x:v>
      </x:c>
      <x:c r="P2004" s="142" t="n">
        <x:f>IF(M2004&gt;0,N2004/M2004,"")</x:f>
        <x:v>0.16161616161616163</x:v>
      </x:c>
      <x:c r="Q2004" s="141" t="n">
        <x:f>ROUND(L2004*(1+'Assumptions'!$B$7)/'Assumptions'!$B$9,0)*'Assumptions'!$B$9</x:f>
        <x:v>255</x:v>
      </x:c>
      <x:c r="R2004" s="141" t="n">
        <x:f>Q2004-M2004</x:f>
        <x:v>57</x:v>
      </x:c>
      <x:c r="S2004" s="143" t="n">
        <x:f>'Assumptions'!$B$8</x:f>
        <x:v>12</x:v>
      </x:c>
      <x:c r="T2004" s="141" t="n">
        <x:f>N2004*S2004</x:f>
        <x:v>384</x:v>
      </x:c>
      <x:c r="U2004" s="139" t="str">
        <x:v>Source Valid</x:v>
      </x:c>
      <x:c r="V2004" s="139" t="str">
        <x:v>High</x:v>
      </x:c>
      <x:c r="W2004" s="147" t="str">
        <x:v>Source wholesale and buying prices retained</x:v>
      </x:c>
      <x:c r="X2004" s="139" t="str">
        <x:v>Ready</x:v>
      </x:c>
      <x:c r="Y2004" s="144" t="b">
        <x:v>1</x:v>
      </x:c>
      <x:c r="Z2004" s="139" t="str">
        <x:v>WS RATES.pdf</x:v>
      </x:c>
      <x:c r="AA2004" s="139" t="n">
        <x:v>56</x:v>
      </x:c>
      <x:c r="AB2004" s="139" t="n">
        <x:v>24</x:v>
      </x:c>
      <x:c r="AC2004" s="139" t="str">
        <x:v>UNI PAINT MARKER</x:v>
      </x:c>
      <x:c r="AD2004" s="145" t="n">
        <x:v>230</x:v>
      </x:c>
      <x:c r="AE2004" s="147" t="str">
        <x:v>Merged across PDFs — Exact/source-linked match</x:v>
      </x:c>
      <x:c r="AF2004" s="147" t="str">
        <x:v>Exact WS RATES.pdf name</x:v>
      </x:c>
      <x:c r="AG2004" s="147" t="str">
        <x:v>Exact WS RATES.pdf category</x:v>
      </x:c>
      <x:c r="AH2004" s="139" t="str">
        <x:v>WS-RATES:56:24</x:v>
      </x:c>
      <x:c r="AI2004" s="146"/>
      <x:c r="AJ2004" s="146"/>
      <x:c r="AK2004" s="146"/>
      <x:c r="AL2004" s="146"/>
      <x:c r="AM2004" s="146"/>
      <x:c r="AN2004" s="147" t="str"/>
    </x:row>
    <x:row r="2005">
      <x:c r="A2005" s="139" t="str">
        <x:v>RS-002004</x:v>
      </x:c>
      <x:c r="B2005" s="147" t="str">
        <x:v>UNI SIGNO</x:v>
      </x:c>
      <x:c r="C2005" s="139" t="str">
        <x:v>GEL PEN</x:v>
      </x:c>
      <x:c r="D2005" s="139" t="str">
        <x:v>Both</x:v>
      </x:c>
      <x:c r="E2005" s="147" t="str">
        <x:v>From initial classified workbook</x:v>
      </x:c>
      <x:c r="F2005" s="139" t="str">
        <x:v>Piece</x:v>
      </x:c>
      <x:c r="G2005" s="139"/>
      <x:c r="H2005" s="139" t="str">
        <x:v>Not stated</x:v>
      </x:c>
      <x:c r="I2005" s="139" t="str">
        <x:v>PKR</x:v>
      </x:c>
      <x:c r="J2005" s="140" t="n">
        <x:v>125</x:v>
      </x:c>
      <x:c r="K2005" s="140" t="n">
        <x:v>98</x:v>
      </x:c>
      <x:c r="L2005" s="140" t="n">
        <x:v>125</x:v>
      </x:c>
      <x:c r="M2005" s="140" t="n">
        <x:v>98</x:v>
      </x:c>
      <x:c r="N2005" s="141" t="n">
        <x:f>L2005-M2005</x:f>
        <x:v>27</x:v>
      </x:c>
      <x:c r="O2005" s="142" t="n">
        <x:f>IF(L2005&gt;0,N2005/L2005,"")</x:f>
        <x:v>0.216</x:v>
      </x:c>
      <x:c r="P2005" s="142" t="n">
        <x:f>IF(M2005&gt;0,N2005/M2005,"")</x:f>
        <x:v>0.2755102040816326</x:v>
      </x:c>
      <x:c r="Q2005" s="141" t="n">
        <x:f>ROUND(L2005*(1+'Assumptions'!$B$7)/'Assumptions'!$B$9,0)*'Assumptions'!$B$9</x:f>
        <x:v>140</x:v>
      </x:c>
      <x:c r="R2005" s="141" t="n">
        <x:f>Q2005-M2005</x:f>
        <x:v>42</x:v>
      </x:c>
      <x:c r="S2005" s="143" t="n">
        <x:f>'Assumptions'!$B$8</x:f>
        <x:v>12</x:v>
      </x:c>
      <x:c r="T2005" s="141" t="n">
        <x:f>N2005*S2005</x:f>
        <x:v>324</x:v>
      </x:c>
      <x:c r="U2005" s="139" t="str">
        <x:v>Source Valid</x:v>
      </x:c>
      <x:c r="V2005" s="139" t="str">
        <x:v>High</x:v>
      </x:c>
      <x:c r="W2005" s="147" t="str">
        <x:v>Source wholesale and buying prices retained</x:v>
      </x:c>
      <x:c r="X2005" s="139" t="str">
        <x:v>Ready</x:v>
      </x:c>
      <x:c r="Y2005" s="144" t="b">
        <x:v>1</x:v>
      </x:c>
      <x:c r="Z2005" s="139" t="str">
        <x:v>WS RATES.pdf</x:v>
      </x:c>
      <x:c r="AA2005" s="139" t="n">
        <x:v>56</x:v>
      </x:c>
      <x:c r="AB2005" s="139" t="n">
        <x:v>25</x:v>
      </x:c>
      <x:c r="AC2005" s="139" t="str">
        <x:v>UNI SIGNO</x:v>
      </x:c>
      <x:c r="AD2005" s="145" t="n">
        <x:v>125</x:v>
      </x:c>
      <x:c r="AE2005" s="147" t="str">
        <x:v>Merged across PDFs — Exact/source-linked match</x:v>
      </x:c>
      <x:c r="AF2005" s="147" t="str">
        <x:v>Exact WS RATES.pdf name</x:v>
      </x:c>
      <x:c r="AG2005" s="147" t="str">
        <x:v>Exact WS RATES.pdf category</x:v>
      </x:c>
      <x:c r="AH2005" s="139" t="str">
        <x:v>WS-RATES:56:25</x:v>
      </x:c>
      <x:c r="AI2005" s="146"/>
      <x:c r="AJ2005" s="146"/>
      <x:c r="AK2005" s="146"/>
      <x:c r="AL2005" s="146"/>
      <x:c r="AM2005" s="146"/>
      <x:c r="AN2005" s="147" t="str"/>
    </x:row>
    <x:row r="2006">
      <x:c r="A2006" s="139" t="str">
        <x:v>RS-002005</x:v>
      </x:c>
      <x:c r="B2006" s="147" t="str">
        <x:v>UNI SIGNO (GOLDEN)</x:v>
      </x:c>
      <x:c r="C2006" s="139" t="str">
        <x:v>GEL PEN</x:v>
      </x:c>
      <x:c r="D2006" s="139" t="str">
        <x:v>Both</x:v>
      </x:c>
      <x:c r="E2006" s="147" t="str">
        <x:v>From initial classified workbook</x:v>
      </x:c>
      <x:c r="F2006" s="139" t="str">
        <x:v>Piece</x:v>
      </x:c>
      <x:c r="G2006" s="139"/>
      <x:c r="H2006" s="139" t="str">
        <x:v>Not stated</x:v>
      </x:c>
      <x:c r="I2006" s="139" t="str">
        <x:v>PKR</x:v>
      </x:c>
      <x:c r="J2006" s="140" t="n">
        <x:v>130</x:v>
      </x:c>
      <x:c r="K2006" s="140" t="n">
        <x:v>100</x:v>
      </x:c>
      <x:c r="L2006" s="140" t="n">
        <x:v>130</x:v>
      </x:c>
      <x:c r="M2006" s="140" t="n">
        <x:v>100</x:v>
      </x:c>
      <x:c r="N2006" s="141" t="n">
        <x:f>L2006-M2006</x:f>
        <x:v>30</x:v>
      </x:c>
      <x:c r="O2006" s="142" t="n">
        <x:f>IF(L2006&gt;0,N2006/L2006,"")</x:f>
        <x:v>0.23076923076923078</x:v>
      </x:c>
      <x:c r="P2006" s="142" t="n">
        <x:f>IF(M2006&gt;0,N2006/M2006,"")</x:f>
        <x:v>0.3</x:v>
      </x:c>
      <x:c r="Q2006" s="141" t="n">
        <x:f>ROUND(L2006*(1+'Assumptions'!$B$7)/'Assumptions'!$B$9,0)*'Assumptions'!$B$9</x:f>
        <x:v>145</x:v>
      </x:c>
      <x:c r="R2006" s="141" t="n">
        <x:f>Q2006-M2006</x:f>
        <x:v>45</x:v>
      </x:c>
      <x:c r="S2006" s="143" t="n">
        <x:f>'Assumptions'!$B$8</x:f>
        <x:v>12</x:v>
      </x:c>
      <x:c r="T2006" s="141" t="n">
        <x:f>N2006*S2006</x:f>
        <x:v>360</x:v>
      </x:c>
      <x:c r="U2006" s="139" t="str">
        <x:v>Source Valid</x:v>
      </x:c>
      <x:c r="V2006" s="139" t="str">
        <x:v>High</x:v>
      </x:c>
      <x:c r="W2006" s="147" t="str">
        <x:v>Source wholesale and buying prices retained</x:v>
      </x:c>
      <x:c r="X2006" s="139" t="str">
        <x:v>Ready</x:v>
      </x:c>
      <x:c r="Y2006" s="144" t="b">
        <x:v>1</x:v>
      </x:c>
      <x:c r="Z2006" s="139" t="str">
        <x:v>WS RATES.pdf</x:v>
      </x:c>
      <x:c r="AA2006" s="139" t="n">
        <x:v>56</x:v>
      </x:c>
      <x:c r="AB2006" s="139" t="n">
        <x:v>26</x:v>
      </x:c>
      <x:c r="AC2006" s="139" t="str">
        <x:v>UNI SIGNO (GOLDEN)</x:v>
      </x:c>
      <x:c r="AD2006" s="145" t="n">
        <x:v>130</x:v>
      </x:c>
      <x:c r="AE2006" s="147" t="str">
        <x:v>Merged across PDFs — Exact/source-linked match</x:v>
      </x:c>
      <x:c r="AF2006" s="147" t="str">
        <x:v>Exact WS RATES.pdf name</x:v>
      </x:c>
      <x:c r="AG2006" s="147" t="str">
        <x:v>Exact WS RATES.pdf category</x:v>
      </x:c>
      <x:c r="AH2006" s="139" t="str">
        <x:v>WS-RATES:56:26</x:v>
      </x:c>
      <x:c r="AI2006" s="146"/>
      <x:c r="AJ2006" s="146"/>
      <x:c r="AK2006" s="146"/>
      <x:c r="AL2006" s="146"/>
      <x:c r="AM2006" s="146"/>
      <x:c r="AN2006" s="147" t="str"/>
    </x:row>
    <x:row r="2007">
      <x:c r="A2007" s="139" t="str">
        <x:v>RS-002006</x:v>
      </x:c>
      <x:c r="B2007" s="147" t="str">
        <x:v>UNI EYE FINE 157</x:v>
      </x:c>
      <x:c r="C2007" s="139" t="str">
        <x:v>GEL PEN</x:v>
      </x:c>
      <x:c r="D2007" s="139" t="str">
        <x:v>Both</x:v>
      </x:c>
      <x:c r="E2007" s="147" t="str">
        <x:v>From initial classified workbook</x:v>
      </x:c>
      <x:c r="F2007" s="139" t="str">
        <x:v>Piece</x:v>
      </x:c>
      <x:c r="G2007" s="139"/>
      <x:c r="H2007" s="139" t="str">
        <x:v>Not stated</x:v>
      </x:c>
      <x:c r="I2007" s="139" t="str">
        <x:v>PKR</x:v>
      </x:c>
      <x:c r="J2007" s="140" t="n">
        <x:v>260</x:v>
      </x:c>
      <x:c r="K2007" s="140" t="n">
        <x:v>240</x:v>
      </x:c>
      <x:c r="L2007" s="140" t="n">
        <x:v>260</x:v>
      </x:c>
      <x:c r="M2007" s="140" t="n">
        <x:v>240</x:v>
      </x:c>
      <x:c r="N2007" s="141" t="n">
        <x:f>L2007-M2007</x:f>
        <x:v>20</x:v>
      </x:c>
      <x:c r="O2007" s="142" t="n">
        <x:f>IF(L2007&gt;0,N2007/L2007,"")</x:f>
        <x:v>0.07692307692307693</x:v>
      </x:c>
      <x:c r="P2007" s="142" t="n">
        <x:f>IF(M2007&gt;0,N2007/M2007,"")</x:f>
        <x:v>0.08333333333333333</x:v>
      </x:c>
      <x:c r="Q2007" s="141" t="n">
        <x:f>ROUND(L2007*(1+'Assumptions'!$B$7)/'Assumptions'!$B$9,0)*'Assumptions'!$B$9</x:f>
        <x:v>285</x:v>
      </x:c>
      <x:c r="R2007" s="141" t="n">
        <x:f>Q2007-M2007</x:f>
        <x:v>45</x:v>
      </x:c>
      <x:c r="S2007" s="143" t="n">
        <x:f>'Assumptions'!$B$8</x:f>
        <x:v>12</x:v>
      </x:c>
      <x:c r="T2007" s="141" t="n">
        <x:f>N2007*S2007</x:f>
        <x:v>240</x:v>
      </x:c>
      <x:c r="U2007" s="139" t="str">
        <x:v>Source Valid</x:v>
      </x:c>
      <x:c r="V2007" s="139" t="str">
        <x:v>High</x:v>
      </x:c>
      <x:c r="W2007" s="147" t="str">
        <x:v>Source wholesale and buying prices retained</x:v>
      </x:c>
      <x:c r="X2007" s="139" t="str">
        <x:v>Ready</x:v>
      </x:c>
      <x:c r="Y2007" s="144" t="b">
        <x:v>1</x:v>
      </x:c>
      <x:c r="Z2007" s="139" t="str">
        <x:v>WS RATES.pdf</x:v>
      </x:c>
      <x:c r="AA2007" s="139" t="n">
        <x:v>56</x:v>
      </x:c>
      <x:c r="AB2007" s="139" t="n">
        <x:v>27</x:v>
      </x:c>
      <x:c r="AC2007" s="139" t="str">
        <x:v>UNI EYE FINE 157</x:v>
      </x:c>
      <x:c r="AD2007" s="145" t="n">
        <x:v>260</x:v>
      </x:c>
      <x:c r="AE2007" s="147" t="str">
        <x:v>Merged across PDFs — Exact/source-linked match</x:v>
      </x:c>
      <x:c r="AF2007" s="147" t="str">
        <x:v>Exact WS RATES.pdf name</x:v>
      </x:c>
      <x:c r="AG2007" s="147" t="str">
        <x:v>Exact WS RATES.pdf category</x:v>
      </x:c>
      <x:c r="AH2007" s="139" t="str">
        <x:v>WS-RATES:56:27</x:v>
      </x:c>
      <x:c r="AI2007" s="146"/>
      <x:c r="AJ2007" s="146"/>
      <x:c r="AK2007" s="146"/>
      <x:c r="AL2007" s="146"/>
      <x:c r="AM2007" s="146"/>
      <x:c r="AN2007" s="147" t="str"/>
    </x:row>
    <x:row r="2008">
      <x:c r="A2008" s="139" t="str">
        <x:v>RS-002007</x:v>
      </x:c>
      <x:c r="B2008" s="147" t="str">
        <x:v>UNI EYE MICRO 150</x:v>
      </x:c>
      <x:c r="C2008" s="139" t="str">
        <x:v>GEL PEN</x:v>
      </x:c>
      <x:c r="D2008" s="139" t="str">
        <x:v>Both</x:v>
      </x:c>
      <x:c r="E2008" s="147" t="str">
        <x:v>From initial classified workbook</x:v>
      </x:c>
      <x:c r="F2008" s="139" t="str">
        <x:v>Piece</x:v>
      </x:c>
      <x:c r="G2008" s="139"/>
      <x:c r="H2008" s="139" t="str">
        <x:v>Not stated</x:v>
      </x:c>
      <x:c r="I2008" s="139" t="str">
        <x:v>PKR</x:v>
      </x:c>
      <x:c r="J2008" s="140" t="n">
        <x:v>265</x:v>
      </x:c>
      <x:c r="K2008" s="140" t="n">
        <x:v>240</x:v>
      </x:c>
      <x:c r="L2008" s="140" t="n">
        <x:v>265</x:v>
      </x:c>
      <x:c r="M2008" s="140" t="n">
        <x:v>240</x:v>
      </x:c>
      <x:c r="N2008" s="141" t="n">
        <x:f>L2008-M2008</x:f>
        <x:v>25</x:v>
      </x:c>
      <x:c r="O2008" s="142" t="n">
        <x:f>IF(L2008&gt;0,N2008/L2008,"")</x:f>
        <x:v>0.09433962264150944</x:v>
      </x:c>
      <x:c r="P2008" s="142" t="n">
        <x:f>IF(M2008&gt;0,N2008/M2008,"")</x:f>
        <x:v>0.10416666666666667</x:v>
      </x:c>
      <x:c r="Q2008" s="141" t="n">
        <x:f>ROUND(L2008*(1+'Assumptions'!$B$7)/'Assumptions'!$B$9,0)*'Assumptions'!$B$9</x:f>
        <x:v>290</x:v>
      </x:c>
      <x:c r="R2008" s="141" t="n">
        <x:f>Q2008-M2008</x:f>
        <x:v>50</x:v>
      </x:c>
      <x:c r="S2008" s="143" t="n">
        <x:f>'Assumptions'!$B$8</x:f>
        <x:v>12</x:v>
      </x:c>
      <x:c r="T2008" s="141" t="n">
        <x:f>N2008*S2008</x:f>
        <x:v>300</x:v>
      </x:c>
      <x:c r="U2008" s="139" t="str">
        <x:v>Source Valid</x:v>
      </x:c>
      <x:c r="V2008" s="139" t="str">
        <x:v>High</x:v>
      </x:c>
      <x:c r="W2008" s="147" t="str">
        <x:v>Source wholesale and buying prices retained</x:v>
      </x:c>
      <x:c r="X2008" s="139" t="str">
        <x:v>Ready</x:v>
      </x:c>
      <x:c r="Y2008" s="144" t="b">
        <x:v>1</x:v>
      </x:c>
      <x:c r="Z2008" s="139" t="str">
        <x:v>WS RATES.pdf</x:v>
      </x:c>
      <x:c r="AA2008" s="139" t="n">
        <x:v>56</x:v>
      </x:c>
      <x:c r="AB2008" s="139" t="n">
        <x:v>28</x:v>
      </x:c>
      <x:c r="AC2008" s="139" t="str">
        <x:v>UNI EYE MICRO 150</x:v>
      </x:c>
      <x:c r="AD2008" s="145" t="n">
        <x:v>265</x:v>
      </x:c>
      <x:c r="AE2008" s="147" t="str">
        <x:v>Merged across PDFs — Exact/source-linked match</x:v>
      </x:c>
      <x:c r="AF2008" s="147" t="str">
        <x:v>Exact WS RATES.pdf name</x:v>
      </x:c>
      <x:c r="AG2008" s="147" t="str">
        <x:v>Exact WS RATES.pdf category</x:v>
      </x:c>
      <x:c r="AH2008" s="139" t="str">
        <x:v>WS-RATES:56:28</x:v>
      </x:c>
      <x:c r="AI2008" s="146"/>
      <x:c r="AJ2008" s="146"/>
      <x:c r="AK2008" s="146"/>
      <x:c r="AL2008" s="146"/>
      <x:c r="AM2008" s="146"/>
      <x:c r="AN2008" s="147" t="str"/>
    </x:row>
    <x:row r="2009">
      <x:c r="A2009" s="139" t="str">
        <x:v>RS-002008</x:v>
      </x:c>
      <x:c r="B2009" s="147" t="str">
        <x:v>MASTER QALAM (604)</x:v>
      </x:c>
      <x:c r="C2009" s="139" t="str">
        <x:v>CUT MARKERS</x:v>
      </x:c>
      <x:c r="D2009" s="139" t="str">
        <x:v>Both</x:v>
      </x:c>
      <x:c r="E2009" s="147" t="str">
        <x:v>From initial classified workbook</x:v>
      </x:c>
      <x:c r="F2009" s="139" t="str">
        <x:v>Piece</x:v>
      </x:c>
      <x:c r="G2009" s="139"/>
      <x:c r="H2009" s="139" t="str">
        <x:v>Not stated</x:v>
      </x:c>
      <x:c r="I2009" s="139" t="str">
        <x:v>PKR</x:v>
      </x:c>
      <x:c r="J2009" s="140" t="n">
        <x:v>165</x:v>
      </x:c>
      <x:c r="K2009" s="140" t="n">
        <x:v>141</x:v>
      </x:c>
      <x:c r="L2009" s="140" t="n">
        <x:v>165</x:v>
      </x:c>
      <x:c r="M2009" s="140" t="n">
        <x:v>141</x:v>
      </x:c>
      <x:c r="N2009" s="141" t="n">
        <x:f>L2009-M2009</x:f>
        <x:v>24</x:v>
      </x:c>
      <x:c r="O2009" s="142" t="n">
        <x:f>IF(L2009&gt;0,N2009/L2009,"")</x:f>
        <x:v>0.14545454545454545</x:v>
      </x:c>
      <x:c r="P2009" s="142" t="n">
        <x:f>IF(M2009&gt;0,N2009/M2009,"")</x:f>
        <x:v>0.1702127659574468</x:v>
      </x:c>
      <x:c r="Q2009" s="141" t="n">
        <x:f>ROUND(L2009*(1+'Assumptions'!$B$7)/'Assumptions'!$B$9,0)*'Assumptions'!$B$9</x:f>
        <x:v>180</x:v>
      </x:c>
      <x:c r="R2009" s="141" t="n">
        <x:f>Q2009-M2009</x:f>
        <x:v>39</x:v>
      </x:c>
      <x:c r="S2009" s="143" t="n">
        <x:f>'Assumptions'!$B$8</x:f>
        <x:v>12</x:v>
      </x:c>
      <x:c r="T2009" s="141" t="n">
        <x:f>N2009*S2009</x:f>
        <x:v>288</x:v>
      </x:c>
      <x:c r="U2009" s="139" t="str">
        <x:v>Source Valid</x:v>
      </x:c>
      <x:c r="V2009" s="139" t="str">
        <x:v>High</x:v>
      </x:c>
      <x:c r="W2009" s="147" t="str">
        <x:v>Source wholesale and buying prices retained</x:v>
      </x:c>
      <x:c r="X2009" s="139" t="str">
        <x:v>Ready</x:v>
      </x:c>
      <x:c r="Y2009" s="144" t="b">
        <x:v>1</x:v>
      </x:c>
      <x:c r="Z2009" s="139" t="str">
        <x:v>WS RATES.pdf</x:v>
      </x:c>
      <x:c r="AA2009" s="139" t="n">
        <x:v>56</x:v>
      </x:c>
      <x:c r="AB2009" s="139" t="n">
        <x:v>29</x:v>
      </x:c>
      <x:c r="AC2009" s="139" t="str">
        <x:v>MASTER QALAM (604)</x:v>
      </x:c>
      <x:c r="AD2009" s="145" t="n">
        <x:v>165</x:v>
      </x:c>
      <x:c r="AE2009" s="147" t="str">
        <x:v>Merged across PDFs — Exact/source-linked match</x:v>
      </x:c>
      <x:c r="AF2009" s="147" t="str">
        <x:v>Exact WS RATES.pdf name</x:v>
      </x:c>
      <x:c r="AG2009" s="147" t="str">
        <x:v>Exact WS RATES.pdf category</x:v>
      </x:c>
      <x:c r="AH2009" s="139" t="str">
        <x:v>WS-RATES:56:29</x:v>
      </x:c>
      <x:c r="AI2009" s="146"/>
      <x:c r="AJ2009" s="146"/>
      <x:c r="AK2009" s="146"/>
      <x:c r="AL2009" s="146"/>
      <x:c r="AM2009" s="146"/>
      <x:c r="AN2009" s="147" t="str"/>
    </x:row>
    <x:row r="2010">
      <x:c r="A2010" s="139" t="str">
        <x:v>RS-002009</x:v>
      </x:c>
      <x:c r="B2010" s="147" t="str">
        <x:v>MASTER QALAM (605)</x:v>
      </x:c>
      <x:c r="C2010" s="139" t="str">
        <x:v>CUT MARKERS</x:v>
      </x:c>
      <x:c r="D2010" s="139" t="str">
        <x:v>Both</x:v>
      </x:c>
      <x:c r="E2010" s="147" t="str">
        <x:v>From initial classified workbook</x:v>
      </x:c>
      <x:c r="F2010" s="139" t="str">
        <x:v>Piece</x:v>
      </x:c>
      <x:c r="G2010" s="139"/>
      <x:c r="H2010" s="139" t="str">
        <x:v>Not stated</x:v>
      </x:c>
      <x:c r="I2010" s="139" t="str">
        <x:v>PKR</x:v>
      </x:c>
      <x:c r="J2010" s="140" t="n">
        <x:v>185</x:v>
      </x:c>
      <x:c r="K2010" s="140" t="n">
        <x:v>161</x:v>
      </x:c>
      <x:c r="L2010" s="140" t="n">
        <x:v>185</x:v>
      </x:c>
      <x:c r="M2010" s="140" t="n">
        <x:v>161</x:v>
      </x:c>
      <x:c r="N2010" s="141" t="n">
        <x:f>L2010-M2010</x:f>
        <x:v>24</x:v>
      </x:c>
      <x:c r="O2010" s="142" t="n">
        <x:f>IF(L2010&gt;0,N2010/L2010,"")</x:f>
        <x:v>0.12972972972972974</x:v>
      </x:c>
      <x:c r="P2010" s="142" t="n">
        <x:f>IF(M2010&gt;0,N2010/M2010,"")</x:f>
        <x:v>0.14906832298136646</x:v>
      </x:c>
      <x:c r="Q2010" s="141" t="n">
        <x:f>ROUND(L2010*(1+'Assumptions'!$B$7)/'Assumptions'!$B$9,0)*'Assumptions'!$B$9</x:f>
        <x:v>205</x:v>
      </x:c>
      <x:c r="R2010" s="141" t="n">
        <x:f>Q2010-M2010</x:f>
        <x:v>44</x:v>
      </x:c>
      <x:c r="S2010" s="143" t="n">
        <x:f>'Assumptions'!$B$8</x:f>
        <x:v>12</x:v>
      </x:c>
      <x:c r="T2010" s="141" t="n">
        <x:f>N2010*S2010</x:f>
        <x:v>288</x:v>
      </x:c>
      <x:c r="U2010" s="139" t="str">
        <x:v>Source Valid</x:v>
      </x:c>
      <x:c r="V2010" s="139" t="str">
        <x:v>High</x:v>
      </x:c>
      <x:c r="W2010" s="147" t="str">
        <x:v>Source wholesale and buying prices retained</x:v>
      </x:c>
      <x:c r="X2010" s="139" t="str">
        <x:v>Ready</x:v>
      </x:c>
      <x:c r="Y2010" s="144" t="b">
        <x:v>1</x:v>
      </x:c>
      <x:c r="Z2010" s="139" t="str">
        <x:v>WS RATES.pdf</x:v>
      </x:c>
      <x:c r="AA2010" s="139" t="n">
        <x:v>56</x:v>
      </x:c>
      <x:c r="AB2010" s="139" t="n">
        <x:v>30</x:v>
      </x:c>
      <x:c r="AC2010" s="139" t="str">
        <x:v>MASTER QALAM (605)</x:v>
      </x:c>
      <x:c r="AD2010" s="145" t="n">
        <x:v>185</x:v>
      </x:c>
      <x:c r="AE2010" s="147" t="str">
        <x:v>Merged across PDFs — Exact/source-linked match</x:v>
      </x:c>
      <x:c r="AF2010" s="147" t="str">
        <x:v>Exact WS RATES.pdf name</x:v>
      </x:c>
      <x:c r="AG2010" s="147" t="str">
        <x:v>Exact WS RATES.pdf category</x:v>
      </x:c>
      <x:c r="AH2010" s="139" t="str">
        <x:v>WS-RATES:56:30</x:v>
      </x:c>
      <x:c r="AI2010" s="146"/>
      <x:c r="AJ2010" s="146"/>
      <x:c r="AK2010" s="146"/>
      <x:c r="AL2010" s="146"/>
      <x:c r="AM2010" s="146"/>
      <x:c r="AN2010" s="147" t="str"/>
    </x:row>
    <x:row r="2011">
      <x:c r="A2011" s="139" t="str">
        <x:v>RS-002010</x:v>
      </x:c>
      <x:c r="B2011" s="147" t="str">
        <x:v>SIGNATURE POINTER JAR</x:v>
      </x:c>
      <x:c r="C2011" s="139" t="str">
        <x:v>POINTER</x:v>
      </x:c>
      <x:c r="D2011" s="139" t="str">
        <x:v>Wholesale/Bulk</x:v>
      </x:c>
      <x:c r="E2011" s="147" t="str">
        <x:v>From initial classified workbook</x:v>
      </x:c>
      <x:c r="F2011" s="139" t="str">
        <x:v>Jar</x:v>
      </x:c>
      <x:c r="G2011" s="139"/>
      <x:c r="H2011" s="139" t="str">
        <x:v>Not stated</x:v>
      </x:c>
      <x:c r="I2011" s="139" t="str">
        <x:v>PKR</x:v>
      </x:c>
      <x:c r="J2011" s="140" t="n">
        <x:v>1800</x:v>
      </x:c>
      <x:c r="K2011" s="140" t="n">
        <x:v>1568</x:v>
      </x:c>
      <x:c r="L2011" s="140" t="n">
        <x:v>1800</x:v>
      </x:c>
      <x:c r="M2011" s="140" t="n">
        <x:v>1568</x:v>
      </x:c>
      <x:c r="N2011" s="141" t="n">
        <x:f>L2011-M2011</x:f>
        <x:v>232</x:v>
      </x:c>
      <x:c r="O2011" s="142" t="n">
        <x:f>IF(L2011&gt;0,N2011/L2011,"")</x:f>
        <x:v>0.1288888888888889</x:v>
      </x:c>
      <x:c r="P2011" s="142" t="n">
        <x:f>IF(M2011&gt;0,N2011/M2011,"")</x:f>
        <x:v>0.14795918367346939</x:v>
      </x:c>
      <x:c r="Q2011" s="141" t="n">
        <x:f>ROUND(L2011*(1+'Assumptions'!$B$7)/'Assumptions'!$B$9,0)*'Assumptions'!$B$9</x:f>
        <x:v>1980</x:v>
      </x:c>
      <x:c r="R2011" s="141" t="n">
        <x:f>Q2011-M2011</x:f>
        <x:v>412</x:v>
      </x:c>
      <x:c r="S2011" s="143" t="n">
        <x:f>'Assumptions'!$B$8</x:f>
        <x:v>12</x:v>
      </x:c>
      <x:c r="T2011" s="141" t="n">
        <x:f>N2011*S2011</x:f>
        <x:v>2784</x:v>
      </x:c>
      <x:c r="U2011" s="139" t="str">
        <x:v>Source Valid</x:v>
      </x:c>
      <x:c r="V2011" s="139" t="str">
        <x:v>High</x:v>
      </x:c>
      <x:c r="W2011" s="147" t="str">
        <x:v>Source wholesale and buying prices retained</x:v>
      </x:c>
      <x:c r="X2011" s="139" t="str">
        <x:v>Ready</x:v>
      </x:c>
      <x:c r="Y2011" s="144" t="b">
        <x:v>1</x:v>
      </x:c>
      <x:c r="Z2011" s="139" t="str">
        <x:v>WS RATES.pdf</x:v>
      </x:c>
      <x:c r="AA2011" s="139" t="n">
        <x:v>56</x:v>
      </x:c>
      <x:c r="AB2011" s="139" t="n">
        <x:v>31</x:v>
      </x:c>
      <x:c r="AC2011" s="139" t="str">
        <x:v>SIGNATURE POINTER JAR</x:v>
      </x:c>
      <x:c r="AD2011" s="145" t="n">
        <x:v>1800</x:v>
      </x:c>
      <x:c r="AE2011" s="147" t="str">
        <x:v>Merged across PDFs — Exact/source-linked match</x:v>
      </x:c>
      <x:c r="AF2011" s="147" t="str">
        <x:v>Exact WS RATES.pdf name</x:v>
      </x:c>
      <x:c r="AG2011" s="147" t="str">
        <x:v>Exact WS RATES.pdf category</x:v>
      </x:c>
      <x:c r="AH2011" s="139" t="str">
        <x:v>WS-RATES:56:31</x:v>
      </x:c>
      <x:c r="AI2011" s="146"/>
      <x:c r="AJ2011" s="146"/>
      <x:c r="AK2011" s="146"/>
      <x:c r="AL2011" s="146"/>
      <x:c r="AM2011" s="146"/>
      <x:c r="AN2011" s="147" t="str"/>
    </x:row>
    <x:row r="2012">
      <x:c r="A2012" s="139" t="str">
        <x:v>RS-002011</x:v>
      </x:c>
      <x:c r="B2012" s="147" t="str">
        <x:v>SIGNATURE SUPERLINER</x:v>
      </x:c>
      <x:c r="C2012" s="139" t="str">
        <x:v>POINTER</x:v>
      </x:c>
      <x:c r="D2012" s="139" t="str">
        <x:v>Both</x:v>
      </x:c>
      <x:c r="E2012" s="147" t="str">
        <x:v>From initial classified workbook</x:v>
      </x:c>
      <x:c r="F2012" s="139" t="str">
        <x:v>Piece</x:v>
      </x:c>
      <x:c r="G2012" s="139"/>
      <x:c r="H2012" s="139" t="str">
        <x:v>Not stated</x:v>
      </x:c>
      <x:c r="I2012" s="139" t="str">
        <x:v>PKR</x:v>
      </x:c>
      <x:c r="J2012" s="140" t="n">
        <x:v>125</x:v>
      </x:c>
      <x:c r="K2012" s="140" t="n">
        <x:v>118</x:v>
      </x:c>
      <x:c r="L2012" s="140" t="n">
        <x:v>125</x:v>
      </x:c>
      <x:c r="M2012" s="140" t="n">
        <x:v>118</x:v>
      </x:c>
      <x:c r="N2012" s="141" t="n">
        <x:f>L2012-M2012</x:f>
        <x:v>7</x:v>
      </x:c>
      <x:c r="O2012" s="142" t="n">
        <x:f>IF(L2012&gt;0,N2012/L2012,"")</x:f>
        <x:v>0.056</x:v>
      </x:c>
      <x:c r="P2012" s="142" t="n">
        <x:f>IF(M2012&gt;0,N2012/M2012,"")</x:f>
        <x:v>0.059322033898305086</x:v>
      </x:c>
      <x:c r="Q2012" s="141" t="n">
        <x:f>ROUND(L2012*(1+'Assumptions'!$B$7)/'Assumptions'!$B$9,0)*'Assumptions'!$B$9</x:f>
        <x:v>140</x:v>
      </x:c>
      <x:c r="R2012" s="141" t="n">
        <x:f>Q2012-M2012</x:f>
        <x:v>22</x:v>
      </x:c>
      <x:c r="S2012" s="143" t="n">
        <x:f>'Assumptions'!$B$8</x:f>
        <x:v>12</x:v>
      </x:c>
      <x:c r="T2012" s="141" t="n">
        <x:f>N2012*S2012</x:f>
        <x:v>84</x:v>
      </x:c>
      <x:c r="U2012" s="139" t="str">
        <x:v>Source Valid</x:v>
      </x:c>
      <x:c r="V2012" s="139" t="str">
        <x:v>High</x:v>
      </x:c>
      <x:c r="W2012" s="147" t="str">
        <x:v>Source wholesale and buying prices retained</x:v>
      </x:c>
      <x:c r="X2012" s="139" t="str">
        <x:v>Ready</x:v>
      </x:c>
      <x:c r="Y2012" s="144" t="b">
        <x:v>1</x:v>
      </x:c>
      <x:c r="Z2012" s="139" t="str">
        <x:v>WS RATES.pdf</x:v>
      </x:c>
      <x:c r="AA2012" s="139" t="n">
        <x:v>56</x:v>
      </x:c>
      <x:c r="AB2012" s="139" t="n">
        <x:v>32</x:v>
      </x:c>
      <x:c r="AC2012" s="139" t="str">
        <x:v>SIGNATURE SUPERLINER</x:v>
      </x:c>
      <x:c r="AD2012" s="145" t="n">
        <x:v>125</x:v>
      </x:c>
      <x:c r="AE2012" s="147" t="str">
        <x:v>Merged across PDFs — Exact/source-linked match</x:v>
      </x:c>
      <x:c r="AF2012" s="147" t="str">
        <x:v>Exact WS RATES.pdf name</x:v>
      </x:c>
      <x:c r="AG2012" s="147" t="str">
        <x:v>Exact WS RATES.pdf category</x:v>
      </x:c>
      <x:c r="AH2012" s="139" t="str">
        <x:v>WS-RATES:56:32</x:v>
      </x:c>
      <x:c r="AI2012" s="146"/>
      <x:c r="AJ2012" s="146"/>
      <x:c r="AK2012" s="146"/>
      <x:c r="AL2012" s="146"/>
      <x:c r="AM2012" s="146"/>
      <x:c r="AN2012" s="147" t="str"/>
    </x:row>
    <x:row r="2013">
      <x:c r="A2013" s="139" t="str">
        <x:v>RS-002012</x:v>
      </x:c>
      <x:c r="B2013" s="147" t="str">
        <x:v>SIGNATURE SPLASH POINTER</x:v>
      </x:c>
      <x:c r="C2013" s="139" t="str">
        <x:v>POINTER</x:v>
      </x:c>
      <x:c r="D2013" s="139" t="str">
        <x:v>Both</x:v>
      </x:c>
      <x:c r="E2013" s="147" t="str">
        <x:v>From initial classified workbook</x:v>
      </x:c>
      <x:c r="F2013" s="139" t="str">
        <x:v>Piece</x:v>
      </x:c>
      <x:c r="G2013" s="139"/>
      <x:c r="H2013" s="139" t="str">
        <x:v>Not stated</x:v>
      </x:c>
      <x:c r="I2013" s="139" t="str">
        <x:v>PKR</x:v>
      </x:c>
      <x:c r="J2013" s="140" t="n">
        <x:v>205</x:v>
      </x:c>
      <x:c r="K2013" s="140" t="n">
        <x:v>199</x:v>
      </x:c>
      <x:c r="L2013" s="140" t="n">
        <x:v>205</x:v>
      </x:c>
      <x:c r="M2013" s="140" t="n">
        <x:v>199</x:v>
      </x:c>
      <x:c r="N2013" s="141" t="n">
        <x:f>L2013-M2013</x:f>
        <x:v>6</x:v>
      </x:c>
      <x:c r="O2013" s="142" t="n">
        <x:f>IF(L2013&gt;0,N2013/L2013,"")</x:f>
        <x:v>0.02926829268292683</x:v>
      </x:c>
      <x:c r="P2013" s="142" t="n">
        <x:f>IF(M2013&gt;0,N2013/M2013,"")</x:f>
        <x:v>0.03015075376884422</x:v>
      </x:c>
      <x:c r="Q2013" s="141" t="n">
        <x:f>ROUND(L2013*(1+'Assumptions'!$B$7)/'Assumptions'!$B$9,0)*'Assumptions'!$B$9</x:f>
        <x:v>225</x:v>
      </x:c>
      <x:c r="R2013" s="141" t="n">
        <x:f>Q2013-M2013</x:f>
        <x:v>26</x:v>
      </x:c>
      <x:c r="S2013" s="143" t="n">
        <x:f>'Assumptions'!$B$8</x:f>
        <x:v>12</x:v>
      </x:c>
      <x:c r="T2013" s="141" t="n">
        <x:f>N2013*S2013</x:f>
        <x:v>72</x:v>
      </x:c>
      <x:c r="U2013" s="139" t="str">
        <x:v>Source Valid</x:v>
      </x:c>
      <x:c r="V2013" s="139" t="str">
        <x:v>High</x:v>
      </x:c>
      <x:c r="W2013" s="147" t="str">
        <x:v>Source wholesale and buying prices retained</x:v>
      </x:c>
      <x:c r="X2013" s="139" t="str">
        <x:v>Ready</x:v>
      </x:c>
      <x:c r="Y2013" s="144" t="b">
        <x:v>1</x:v>
      </x:c>
      <x:c r="Z2013" s="139" t="str">
        <x:v>WS RATES.pdf</x:v>
      </x:c>
      <x:c r="AA2013" s="139" t="n">
        <x:v>56</x:v>
      </x:c>
      <x:c r="AB2013" s="139" t="n">
        <x:v>33</x:v>
      </x:c>
      <x:c r="AC2013" s="139" t="str">
        <x:v>SIGNATURE SPLASH POINTE</x:v>
      </x:c>
      <x:c r="AD2013" s="145" t="n">
        <x:v>205</x:v>
      </x:c>
      <x:c r="AE2013" s="147" t="str">
        <x:v>Merged across PDFs — Truncated-name completion</x:v>
      </x:c>
      <x:c r="AF2013" s="147" t="str">
        <x:v>Completed/updated from WS RATES.pdf</x:v>
      </x:c>
      <x:c r="AG2013" s="147" t="str">
        <x:v>Exact WS RATES.pdf category</x:v>
      </x:c>
      <x:c r="AH2013" s="139" t="str">
        <x:v>WS-RATES:56:33</x:v>
      </x:c>
      <x:c r="AI2013" s="146"/>
      <x:c r="AJ2013" s="146"/>
      <x:c r="AK2013" s="146"/>
      <x:c r="AL2013" s="146"/>
      <x:c r="AM2013" s="146"/>
      <x:c r="AN2013" s="147" t="str"/>
    </x:row>
    <x:row r="2014">
      <x:c r="A2014" s="139" t="str">
        <x:v>RS-002013</x:v>
      </x:c>
      <x:c r="B2014" s="147" t="str">
        <x:v>SIGNATURE POINTER</x:v>
      </x:c>
      <x:c r="C2014" s="139" t="str">
        <x:v>POINTER</x:v>
      </x:c>
      <x:c r="D2014" s="139" t="str">
        <x:v>Both</x:v>
      </x:c>
      <x:c r="E2014" s="147" t="str">
        <x:v>From initial classified workbook</x:v>
      </x:c>
      <x:c r="F2014" s="139" t="str">
        <x:v>Piece</x:v>
      </x:c>
      <x:c r="G2014" s="139"/>
      <x:c r="H2014" s="139" t="str">
        <x:v>Not stated</x:v>
      </x:c>
      <x:c r="I2014" s="139" t="str">
        <x:v>PKR</x:v>
      </x:c>
      <x:c r="J2014" s="140" t="n">
        <x:v>240</x:v>
      </x:c>
      <x:c r="K2014" s="140" t="n">
        <x:v>226</x:v>
      </x:c>
      <x:c r="L2014" s="140" t="n">
        <x:v>240</x:v>
      </x:c>
      <x:c r="M2014" s="140" t="n">
        <x:v>226</x:v>
      </x:c>
      <x:c r="N2014" s="141" t="n">
        <x:f>L2014-M2014</x:f>
        <x:v>14</x:v>
      </x:c>
      <x:c r="O2014" s="142" t="n">
        <x:f>IF(L2014&gt;0,N2014/L2014,"")</x:f>
        <x:v>0.058333333333333334</x:v>
      </x:c>
      <x:c r="P2014" s="142" t="n">
        <x:f>IF(M2014&gt;0,N2014/M2014,"")</x:f>
        <x:v>0.061946902654867256</x:v>
      </x:c>
      <x:c r="Q2014" s="141" t="n">
        <x:f>ROUND(L2014*(1+'Assumptions'!$B$7)/'Assumptions'!$B$9,0)*'Assumptions'!$B$9</x:f>
        <x:v>265</x:v>
      </x:c>
      <x:c r="R2014" s="141" t="n">
        <x:f>Q2014-M2014</x:f>
        <x:v>39</x:v>
      </x:c>
      <x:c r="S2014" s="143" t="n">
        <x:f>'Assumptions'!$B$8</x:f>
        <x:v>12</x:v>
      </x:c>
      <x:c r="T2014" s="141" t="n">
        <x:f>N2014*S2014</x:f>
        <x:v>168</x:v>
      </x:c>
      <x:c r="U2014" s="139" t="str">
        <x:v>Source Valid</x:v>
      </x:c>
      <x:c r="V2014" s="139" t="str">
        <x:v>High</x:v>
      </x:c>
      <x:c r="W2014" s="147" t="str">
        <x:v>Source wholesale and buying prices retained</x:v>
      </x:c>
      <x:c r="X2014" s="139" t="str">
        <x:v>Ready</x:v>
      </x:c>
      <x:c r="Y2014" s="144" t="b">
        <x:v>1</x:v>
      </x:c>
      <x:c r="Z2014" s="139" t="str">
        <x:v>WS RATES.pdf</x:v>
      </x:c>
      <x:c r="AA2014" s="139" t="n">
        <x:v>56</x:v>
      </x:c>
      <x:c r="AB2014" s="139" t="n">
        <x:v>34</x:v>
      </x:c>
      <x:c r="AC2014" s="139" t="str">
        <x:v>SIGNATURE POINTER</x:v>
      </x:c>
      <x:c r="AD2014" s="145" t="n">
        <x:v>240</x:v>
      </x:c>
      <x:c r="AE2014" s="147" t="str">
        <x:v>Merged across PDFs — Exact/source-linked match</x:v>
      </x:c>
      <x:c r="AF2014" s="147" t="str">
        <x:v>Exact WS RATES.pdf name</x:v>
      </x:c>
      <x:c r="AG2014" s="147" t="str">
        <x:v>Exact WS RATES.pdf category</x:v>
      </x:c>
      <x:c r="AH2014" s="139" t="str">
        <x:v>WS-RATES:56:34</x:v>
      </x:c>
      <x:c r="AI2014" s="146"/>
      <x:c r="AJ2014" s="146"/>
      <x:c r="AK2014" s="146"/>
      <x:c r="AL2014" s="146"/>
      <x:c r="AM2014" s="146"/>
      <x:c r="AN2014" s="147" t="str"/>
    </x:row>
    <x:row r="2015">
      <x:c r="A2015" s="139" t="str">
        <x:v>RS-002014</x:v>
      </x:c>
      <x:c r="B2015" s="147" t="str">
        <x:v>SIGNATURE KATIB</x:v>
      </x:c>
      <x:c r="C2015" s="139" t="str">
        <x:v>CUT MARKERS</x:v>
      </x:c>
      <x:c r="D2015" s="139" t="str">
        <x:v>Both</x:v>
      </x:c>
      <x:c r="E2015" s="147" t="str">
        <x:v>From initial classified workbook</x:v>
      </x:c>
      <x:c r="F2015" s="139" t="str">
        <x:v>Piece</x:v>
      </x:c>
      <x:c r="G2015" s="139"/>
      <x:c r="H2015" s="139" t="str">
        <x:v>Not stated</x:v>
      </x:c>
      <x:c r="I2015" s="139" t="str">
        <x:v>PKR</x:v>
      </x:c>
      <x:c r="J2015" s="140" t="n">
        <x:v>127</x:v>
      </x:c>
      <x:c r="K2015" s="140" t="n">
        <x:v>120</x:v>
      </x:c>
      <x:c r="L2015" s="140" t="n">
        <x:v>127</x:v>
      </x:c>
      <x:c r="M2015" s="140" t="n">
        <x:v>120</x:v>
      </x:c>
      <x:c r="N2015" s="141" t="n">
        <x:f>L2015-M2015</x:f>
        <x:v>7</x:v>
      </x:c>
      <x:c r="O2015" s="142" t="n">
        <x:f>IF(L2015&gt;0,N2015/L2015,"")</x:f>
        <x:v>0.05511811023622047</x:v>
      </x:c>
      <x:c r="P2015" s="142" t="n">
        <x:f>IF(M2015&gt;0,N2015/M2015,"")</x:f>
        <x:v>0.058333333333333334</x:v>
      </x:c>
      <x:c r="Q2015" s="141" t="n">
        <x:f>ROUND(L2015*(1+'Assumptions'!$B$7)/'Assumptions'!$B$9,0)*'Assumptions'!$B$9</x:f>
        <x:v>140</x:v>
      </x:c>
      <x:c r="R2015" s="141" t="n">
        <x:f>Q2015-M2015</x:f>
        <x:v>20</x:v>
      </x:c>
      <x:c r="S2015" s="143" t="n">
        <x:f>'Assumptions'!$B$8</x:f>
        <x:v>12</x:v>
      </x:c>
      <x:c r="T2015" s="141" t="n">
        <x:f>N2015*S2015</x:f>
        <x:v>84</x:v>
      </x:c>
      <x:c r="U2015" s="139" t="str">
        <x:v>Source Valid</x:v>
      </x:c>
      <x:c r="V2015" s="139" t="str">
        <x:v>High</x:v>
      </x:c>
      <x:c r="W2015" s="147" t="str">
        <x:v>Source wholesale and buying prices retained</x:v>
      </x:c>
      <x:c r="X2015" s="139" t="str">
        <x:v>Ready</x:v>
      </x:c>
      <x:c r="Y2015" s="144" t="b">
        <x:v>1</x:v>
      </x:c>
      <x:c r="Z2015" s="139" t="str">
        <x:v>WS RATES.pdf</x:v>
      </x:c>
      <x:c r="AA2015" s="139" t="n">
        <x:v>56</x:v>
      </x:c>
      <x:c r="AB2015" s="139" t="n">
        <x:v>35</x:v>
      </x:c>
      <x:c r="AC2015" s="139" t="str">
        <x:v>SIGNATURE KATIB</x:v>
      </x:c>
      <x:c r="AD2015" s="145" t="n">
        <x:v>127</x:v>
      </x:c>
      <x:c r="AE2015" s="147" t="str">
        <x:v>Merged across PDFs — Exact/source-linked match</x:v>
      </x:c>
      <x:c r="AF2015" s="147" t="str">
        <x:v>Exact WS RATES.pdf name</x:v>
      </x:c>
      <x:c r="AG2015" s="147" t="str">
        <x:v>Exact WS RATES.pdf category</x:v>
      </x:c>
      <x:c r="AH2015" s="139" t="str">
        <x:v>WS-RATES:56:35</x:v>
      </x:c>
      <x:c r="AI2015" s="146"/>
      <x:c r="AJ2015" s="146"/>
      <x:c r="AK2015" s="146"/>
      <x:c r="AL2015" s="146"/>
      <x:c r="AM2015" s="146"/>
      <x:c r="AN2015" s="147" t="str"/>
    </x:row>
    <x:row r="2016">
      <x:c r="A2016" s="139" t="str">
        <x:v>RS-002015</x:v>
      </x:c>
      <x:c r="B2016" s="147" t="str">
        <x:v>SIGNATURE MARKER</x:v>
      </x:c>
      <x:c r="C2016" s="139" t="str">
        <x:v>MARKER</x:v>
      </x:c>
      <x:c r="D2016" s="139" t="str">
        <x:v>Both</x:v>
      </x:c>
      <x:c r="E2016" s="147" t="str">
        <x:v>From initial classified workbook</x:v>
      </x:c>
      <x:c r="F2016" s="139" t="str">
        <x:v>Piece</x:v>
      </x:c>
      <x:c r="G2016" s="139"/>
      <x:c r="H2016" s="139" t="str">
        <x:v>Not stated</x:v>
      </x:c>
      <x:c r="I2016" s="139" t="str">
        <x:v>PKR</x:v>
      </x:c>
      <x:c r="J2016" s="140" t="n">
        <x:v>120</x:v>
      </x:c>
      <x:c r="K2016" s="140" t="n">
        <x:v>109</x:v>
      </x:c>
      <x:c r="L2016" s="140" t="n">
        <x:v>120</x:v>
      </x:c>
      <x:c r="M2016" s="140" t="n">
        <x:v>109</x:v>
      </x:c>
      <x:c r="N2016" s="141" t="n">
        <x:f>L2016-M2016</x:f>
        <x:v>11</x:v>
      </x:c>
      <x:c r="O2016" s="142" t="n">
        <x:f>IF(L2016&gt;0,N2016/L2016,"")</x:f>
        <x:v>0.09166666666666666</x:v>
      </x:c>
      <x:c r="P2016" s="142" t="n">
        <x:f>IF(M2016&gt;0,N2016/M2016,"")</x:f>
        <x:v>0.10091743119266056</x:v>
      </x:c>
      <x:c r="Q2016" s="141" t="n">
        <x:f>ROUND(L2016*(1+'Assumptions'!$B$7)/'Assumptions'!$B$9,0)*'Assumptions'!$B$9</x:f>
        <x:v>130</x:v>
      </x:c>
      <x:c r="R2016" s="141" t="n">
        <x:f>Q2016-M2016</x:f>
        <x:v>21</x:v>
      </x:c>
      <x:c r="S2016" s="143" t="n">
        <x:f>'Assumptions'!$B$8</x:f>
        <x:v>12</x:v>
      </x:c>
      <x:c r="T2016" s="141" t="n">
        <x:f>N2016*S2016</x:f>
        <x:v>132</x:v>
      </x:c>
      <x:c r="U2016" s="139" t="str">
        <x:v>Source Valid</x:v>
      </x:c>
      <x:c r="V2016" s="139" t="str">
        <x:v>High</x:v>
      </x:c>
      <x:c r="W2016" s="147" t="str">
        <x:v>Source wholesale and buying prices retained</x:v>
      </x:c>
      <x:c r="X2016" s="139" t="str">
        <x:v>Ready</x:v>
      </x:c>
      <x:c r="Y2016" s="144" t="b">
        <x:v>1</x:v>
      </x:c>
      <x:c r="Z2016" s="139" t="str">
        <x:v>WS RATES.pdf</x:v>
      </x:c>
      <x:c r="AA2016" s="139" t="n">
        <x:v>56</x:v>
      </x:c>
      <x:c r="AB2016" s="139" t="n">
        <x:v>36</x:v>
      </x:c>
      <x:c r="AC2016" s="139" t="str">
        <x:v>SIGNATURE MARKER</x:v>
      </x:c>
      <x:c r="AD2016" s="145" t="n">
        <x:v>120</x:v>
      </x:c>
      <x:c r="AE2016" s="147" t="str">
        <x:v>Merged across PDFs — Exact/source-linked match</x:v>
      </x:c>
      <x:c r="AF2016" s="147" t="str">
        <x:v>Exact WS RATES.pdf name</x:v>
      </x:c>
      <x:c r="AG2016" s="147" t="str">
        <x:v>Exact WS RATES.pdf category</x:v>
      </x:c>
      <x:c r="AH2016" s="139" t="str">
        <x:v>WS-RATES:56:36</x:v>
      </x:c>
      <x:c r="AI2016" s="146"/>
      <x:c r="AJ2016" s="146"/>
      <x:c r="AK2016" s="146"/>
      <x:c r="AL2016" s="146"/>
      <x:c r="AM2016" s="146"/>
      <x:c r="AN2016" s="147" t="str"/>
    </x:row>
    <x:row r="2017">
      <x:c r="A2017" s="139" t="str">
        <x:v>RS-002016</x:v>
      </x:c>
      <x:c r="B2017" s="147" t="str">
        <x:v>SIGNATURE BLU</x:v>
      </x:c>
      <x:c r="C2017" s="139" t="str">
        <x:v>BALL POINT</x:v>
      </x:c>
      <x:c r="D2017" s="139" t="str">
        <x:v>Both</x:v>
      </x:c>
      <x:c r="E2017" s="147" t="str">
        <x:v>From initial classified workbook</x:v>
      </x:c>
      <x:c r="F2017" s="139" t="str">
        <x:v>Piece</x:v>
      </x:c>
      <x:c r="G2017" s="139"/>
      <x:c r="H2017" s="139" t="str">
        <x:v>Not stated</x:v>
      </x:c>
      <x:c r="I2017" s="139" t="str">
        <x:v>PKR</x:v>
      </x:c>
      <x:c r="J2017" s="140" t="n">
        <x:v>158</x:v>
      </x:c>
      <x:c r="K2017" s="140" t="n">
        <x:v>154</x:v>
      </x:c>
      <x:c r="L2017" s="140" t="n">
        <x:v>158</x:v>
      </x:c>
      <x:c r="M2017" s="140" t="n">
        <x:v>154</x:v>
      </x:c>
      <x:c r="N2017" s="141" t="n">
        <x:f>L2017-M2017</x:f>
        <x:v>4</x:v>
      </x:c>
      <x:c r="O2017" s="142" t="n">
        <x:f>IF(L2017&gt;0,N2017/L2017,"")</x:f>
        <x:v>0.02531645569620253</x:v>
      </x:c>
      <x:c r="P2017" s="142" t="n">
        <x:f>IF(M2017&gt;0,N2017/M2017,"")</x:f>
        <x:v>0.025974025974025976</x:v>
      </x:c>
      <x:c r="Q2017" s="141" t="n">
        <x:f>ROUND(L2017*(1+'Assumptions'!$B$7)/'Assumptions'!$B$9,0)*'Assumptions'!$B$9</x:f>
        <x:v>175</x:v>
      </x:c>
      <x:c r="R2017" s="141" t="n">
        <x:f>Q2017-M2017</x:f>
        <x:v>21</x:v>
      </x:c>
      <x:c r="S2017" s="143" t="n">
        <x:f>'Assumptions'!$B$8</x:f>
        <x:v>12</x:v>
      </x:c>
      <x:c r="T2017" s="141" t="n">
        <x:f>N2017*S2017</x:f>
        <x:v>48</x:v>
      </x:c>
      <x:c r="U2017" s="139" t="str">
        <x:v>Source Valid</x:v>
      </x:c>
      <x:c r="V2017" s="139" t="str">
        <x:v>High</x:v>
      </x:c>
      <x:c r="W2017" s="147" t="str">
        <x:v>Source wholesale and buying prices retained</x:v>
      </x:c>
      <x:c r="X2017" s="139" t="str">
        <x:v>Ready</x:v>
      </x:c>
      <x:c r="Y2017" s="144" t="b">
        <x:v>1</x:v>
      </x:c>
      <x:c r="Z2017" s="139" t="str">
        <x:v>WS RATES.pdf</x:v>
      </x:c>
      <x:c r="AA2017" s="139" t="n">
        <x:v>56</x:v>
      </x:c>
      <x:c r="AB2017" s="139" t="n">
        <x:v>37</x:v>
      </x:c>
      <x:c r="AC2017" s="139" t="str">
        <x:v>SIGNATURE BLU</x:v>
      </x:c>
      <x:c r="AD2017" s="145" t="n">
        <x:v>158</x:v>
      </x:c>
      <x:c r="AE2017" s="147" t="str">
        <x:v>Merged across PDFs — Exact/source-linked match</x:v>
      </x:c>
      <x:c r="AF2017" s="147" t="str">
        <x:v>Exact WS RATES.pdf name</x:v>
      </x:c>
      <x:c r="AG2017" s="147" t="str">
        <x:v>Exact WS RATES.pdf category</x:v>
      </x:c>
      <x:c r="AH2017" s="139" t="str">
        <x:v>WS-RATES:56:37</x:v>
      </x:c>
      <x:c r="AI2017" s="146"/>
      <x:c r="AJ2017" s="146"/>
      <x:c r="AK2017" s="146"/>
      <x:c r="AL2017" s="146"/>
      <x:c r="AM2017" s="146"/>
      <x:c r="AN2017" s="147" t="str"/>
    </x:row>
    <x:row r="2018">
      <x:c r="A2018" s="139" t="str">
        <x:v>RS-002017</x:v>
      </x:c>
      <x:c r="B2018" s="147" t="str">
        <x:v>SIGNATURE ORENJ</x:v>
      </x:c>
      <x:c r="C2018" s="139" t="str">
        <x:v>BALL POINT</x:v>
      </x:c>
      <x:c r="D2018" s="139" t="str">
        <x:v>Both</x:v>
      </x:c>
      <x:c r="E2018" s="147" t="str">
        <x:v>From initial classified workbook</x:v>
      </x:c>
      <x:c r="F2018" s="139" t="str">
        <x:v>Piece</x:v>
      </x:c>
      <x:c r="G2018" s="139"/>
      <x:c r="H2018" s="139" t="str">
        <x:v>Not stated</x:v>
      </x:c>
      <x:c r="I2018" s="139" t="str">
        <x:v>PKR</x:v>
      </x:c>
      <x:c r="J2018" s="140" t="n">
        <x:v>158</x:v>
      </x:c>
      <x:c r="K2018" s="140" t="n">
        <x:v>149</x:v>
      </x:c>
      <x:c r="L2018" s="140" t="n">
        <x:v>158</x:v>
      </x:c>
      <x:c r="M2018" s="140" t="n">
        <x:v>149</x:v>
      </x:c>
      <x:c r="N2018" s="141" t="n">
        <x:f>L2018-M2018</x:f>
        <x:v>9</x:v>
      </x:c>
      <x:c r="O2018" s="142" t="n">
        <x:f>IF(L2018&gt;0,N2018/L2018,"")</x:f>
        <x:v>0.056962025316455694</x:v>
      </x:c>
      <x:c r="P2018" s="142" t="n">
        <x:f>IF(M2018&gt;0,N2018/M2018,"")</x:f>
        <x:v>0.06040268456375839</x:v>
      </x:c>
      <x:c r="Q2018" s="141" t="n">
        <x:f>ROUND(L2018*(1+'Assumptions'!$B$7)/'Assumptions'!$B$9,0)*'Assumptions'!$B$9</x:f>
        <x:v>175</x:v>
      </x:c>
      <x:c r="R2018" s="141" t="n">
        <x:f>Q2018-M2018</x:f>
        <x:v>26</x:v>
      </x:c>
      <x:c r="S2018" s="143" t="n">
        <x:f>'Assumptions'!$B$8</x:f>
        <x:v>12</x:v>
      </x:c>
      <x:c r="T2018" s="141" t="n">
        <x:f>N2018*S2018</x:f>
        <x:v>108</x:v>
      </x:c>
      <x:c r="U2018" s="139" t="str">
        <x:v>Source Valid</x:v>
      </x:c>
      <x:c r="V2018" s="139" t="str">
        <x:v>High</x:v>
      </x:c>
      <x:c r="W2018" s="147" t="str">
        <x:v>Source wholesale and buying prices retained</x:v>
      </x:c>
      <x:c r="X2018" s="139" t="str">
        <x:v>Ready</x:v>
      </x:c>
      <x:c r="Y2018" s="144" t="b">
        <x:v>1</x:v>
      </x:c>
      <x:c r="Z2018" s="139" t="str">
        <x:v>WS RATES.pdf</x:v>
      </x:c>
      <x:c r="AA2018" s="139" t="n">
        <x:v>57</x:v>
      </x:c>
      <x:c r="AB2018" s="139" t="n">
        <x:v>2</x:v>
      </x:c>
      <x:c r="AC2018" s="139" t="str">
        <x:v>SIGNATURE ORENJ</x:v>
      </x:c>
      <x:c r="AD2018" s="145" t="n">
        <x:v>158</x:v>
      </x:c>
      <x:c r="AE2018" s="147" t="str">
        <x:v>Merged across PDFs — Exact/source-linked match</x:v>
      </x:c>
      <x:c r="AF2018" s="147" t="str">
        <x:v>Exact WS RATES.pdf name</x:v>
      </x:c>
      <x:c r="AG2018" s="147" t="str">
        <x:v>Exact WS RATES.pdf category</x:v>
      </x:c>
      <x:c r="AH2018" s="139" t="str">
        <x:v>WS-RATES:57:2</x:v>
      </x:c>
      <x:c r="AI2018" s="146"/>
      <x:c r="AJ2018" s="146"/>
      <x:c r="AK2018" s="146"/>
      <x:c r="AL2018" s="146"/>
      <x:c r="AM2018" s="146"/>
      <x:c r="AN2018" s="147" t="str"/>
    </x:row>
    <x:row r="2019">
      <x:c r="A2019" s="139" t="str">
        <x:v>RS-002018</x:v>
      </x:c>
      <x:c r="B2019" s="147" t="str">
        <x:v>/DOLLAR MARKER</x:v>
      </x:c>
      <x:c r="C2019" s="139" t="str">
        <x:v>MARKER</x:v>
      </x:c>
      <x:c r="D2019" s="139" t="str">
        <x:v>Both</x:v>
      </x:c>
      <x:c r="E2019" s="147" t="str">
        <x:v>From initial classified workbook</x:v>
      </x:c>
      <x:c r="F2019" s="139" t="str">
        <x:v>Piece</x:v>
      </x:c>
      <x:c r="G2019" s="139"/>
      <x:c r="H2019" s="139" t="str">
        <x:v>Not stated</x:v>
      </x:c>
      <x:c r="I2019" s="139" t="str">
        <x:v>PKR</x:v>
      </x:c>
      <x:c r="J2019" s="140" t="n">
        <x:v>159</x:v>
      </x:c>
      <x:c r="K2019" s="140" t="n">
        <x:v>154.233</x:v>
      </x:c>
      <x:c r="L2019" s="140" t="n">
        <x:v>159</x:v>
      </x:c>
      <x:c r="M2019" s="140" t="n">
        <x:v>154.233</x:v>
      </x:c>
      <x:c r="N2019" s="141" t="n">
        <x:f>L2019-M2019</x:f>
        <x:v>4.766999999999996</x:v>
      </x:c>
      <x:c r="O2019" s="142" t="n">
        <x:f>IF(L2019&gt;0,N2019/L2019,"")</x:f>
        <x:v>0.02998113207547167</x:v>
      </x:c>
      <x:c r="P2019" s="142" t="n">
        <x:f>IF(M2019&gt;0,N2019/M2019,"")</x:f>
        <x:v>0.03090778238120244</x:v>
      </x:c>
      <x:c r="Q2019" s="141" t="n">
        <x:f>ROUND(L2019*(1+'Assumptions'!$B$7)/'Assumptions'!$B$9,0)*'Assumptions'!$B$9</x:f>
        <x:v>175</x:v>
      </x:c>
      <x:c r="R2019" s="141" t="n">
        <x:f>Q2019-M2019</x:f>
        <x:v>20.766999999999996</x:v>
      </x:c>
      <x:c r="S2019" s="143" t="n">
        <x:f>'Assumptions'!$B$8</x:f>
        <x:v>12</x:v>
      </x:c>
      <x:c r="T2019" s="141" t="n">
        <x:f>N2019*S2019</x:f>
        <x:v>57.20399999999995</x:v>
      </x:c>
      <x:c r="U2019" s="139" t="str">
        <x:v>Source Valid</x:v>
      </x:c>
      <x:c r="V2019" s="139" t="str">
        <x:v>High</x:v>
      </x:c>
      <x:c r="W2019" s="147" t="str">
        <x:v>Source wholesale and buying prices retained</x:v>
      </x:c>
      <x:c r="X2019" s="139" t="str">
        <x:v>Ready</x:v>
      </x:c>
      <x:c r="Y2019" s="144" t="b">
        <x:v>1</x:v>
      </x:c>
      <x:c r="Z2019" s="139" t="str">
        <x:v>WS RATES.pdf</x:v>
      </x:c>
      <x:c r="AA2019" s="139" t="n">
        <x:v>57</x:v>
      </x:c>
      <x:c r="AB2019" s="139" t="n">
        <x:v>3</x:v>
      </x:c>
      <x:c r="AC2019" s="139" t="str">
        <x:v>/DOLLAR MARKER</x:v>
      </x:c>
      <x:c r="AD2019" s="145" t="n">
        <x:v>159</x:v>
      </x:c>
      <x:c r="AE2019" s="147" t="str">
        <x:v>Merged across PDFs — Exact/source-linked match</x:v>
      </x:c>
      <x:c r="AF2019" s="147" t="str">
        <x:v>Exact WS RATES.pdf name</x:v>
      </x:c>
      <x:c r="AG2019" s="147" t="str">
        <x:v>Exact WS RATES.pdf category</x:v>
      </x:c>
      <x:c r="AH2019" s="139" t="str">
        <x:v>WS-RATES:57:3</x:v>
      </x:c>
      <x:c r="AI2019" s="146"/>
      <x:c r="AJ2019" s="146"/>
      <x:c r="AK2019" s="146"/>
      <x:c r="AL2019" s="146"/>
      <x:c r="AM2019" s="146"/>
      <x:c r="AN2019" s="147" t="str"/>
    </x:row>
    <x:row r="2020">
      <x:c r="A2020" s="139" t="str">
        <x:v>RS-002019</x:v>
      </x:c>
      <x:c r="B2020" s="147" t="str">
        <x:v>DOLLAR JET FLOW</x:v>
      </x:c>
      <x:c r="C2020" s="139" t="str">
        <x:v>GEL PEN</x:v>
      </x:c>
      <x:c r="D2020" s="139" t="str">
        <x:v>Both</x:v>
      </x:c>
      <x:c r="E2020" s="147" t="str">
        <x:v>From initial classified workbook</x:v>
      </x:c>
      <x:c r="F2020" s="139" t="str">
        <x:v>Piece</x:v>
      </x:c>
      <x:c r="G2020" s="139"/>
      <x:c r="H2020" s="139" t="str">
        <x:v>Not stated</x:v>
      </x:c>
      <x:c r="I2020" s="139" t="str">
        <x:v>PKR</x:v>
      </x:c>
      <x:c r="J2020" s="140" t="n">
        <x:v>308</x:v>
      </x:c>
      <x:c r="K2020" s="140" t="n">
        <x:v>298.76</x:v>
      </x:c>
      <x:c r="L2020" s="140" t="n">
        <x:v>308</x:v>
      </x:c>
      <x:c r="M2020" s="140" t="n">
        <x:v>298.76</x:v>
      </x:c>
      <x:c r="N2020" s="141" t="n">
        <x:f>L2020-M2020</x:f>
        <x:v>9.240000000000009</x:v>
      </x:c>
      <x:c r="O2020" s="142" t="n">
        <x:f>IF(L2020&gt;0,N2020/L2020,"")</x:f>
        <x:v>0.03000000000000003</x:v>
      </x:c>
      <x:c r="P2020" s="142" t="n">
        <x:f>IF(M2020&gt;0,N2020/M2020,"")</x:f>
        <x:v>0.030927835051546424</x:v>
      </x:c>
      <x:c r="Q2020" s="141" t="n">
        <x:f>ROUND(L2020*(1+'Assumptions'!$B$7)/'Assumptions'!$B$9,0)*'Assumptions'!$B$9</x:f>
        <x:v>340</x:v>
      </x:c>
      <x:c r="R2020" s="141" t="n">
        <x:f>Q2020-M2020</x:f>
        <x:v>41.24000000000001</x:v>
      </x:c>
      <x:c r="S2020" s="143" t="n">
        <x:f>'Assumptions'!$B$8</x:f>
        <x:v>12</x:v>
      </x:c>
      <x:c r="T2020" s="141" t="n">
        <x:f>N2020*S2020</x:f>
        <x:v>110.88000000000011</x:v>
      </x:c>
      <x:c r="U2020" s="139" t="str">
        <x:v>Source Valid</x:v>
      </x:c>
      <x:c r="V2020" s="139" t="str">
        <x:v>High</x:v>
      </x:c>
      <x:c r="W2020" s="147" t="str">
        <x:v>Source wholesale and buying prices retained</x:v>
      </x:c>
      <x:c r="X2020" s="139" t="str">
        <x:v>Ready</x:v>
      </x:c>
      <x:c r="Y2020" s="144" t="b">
        <x:v>1</x:v>
      </x:c>
      <x:c r="Z2020" s="139" t="str">
        <x:v>WS RATES.pdf</x:v>
      </x:c>
      <x:c r="AA2020" s="139" t="n">
        <x:v>57</x:v>
      </x:c>
      <x:c r="AB2020" s="139" t="n">
        <x:v>4</x:v>
      </x:c>
      <x:c r="AC2020" s="139" t="str">
        <x:v>DOLLAR JET FLOW</x:v>
      </x:c>
      <x:c r="AD2020" s="145" t="n">
        <x:v>308</x:v>
      </x:c>
      <x:c r="AE2020" s="147" t="str">
        <x:v>Merged across PDFs — Exact/source-linked match</x:v>
      </x:c>
      <x:c r="AF2020" s="147" t="str">
        <x:v>Exact WS RATES.pdf name</x:v>
      </x:c>
      <x:c r="AG2020" s="147" t="str">
        <x:v>Exact WS RATES.pdf category</x:v>
      </x:c>
      <x:c r="AH2020" s="139" t="str">
        <x:v>WS-RATES:57:4</x:v>
      </x:c>
      <x:c r="AI2020" s="146"/>
      <x:c r="AJ2020" s="146"/>
      <x:c r="AK2020" s="146"/>
      <x:c r="AL2020" s="146"/>
      <x:c r="AM2020" s="146"/>
      <x:c r="AN2020" s="147" t="str"/>
    </x:row>
    <x:row r="2021">
      <x:c r="A2021" s="139" t="str">
        <x:v>RS-002020</x:v>
      </x:c>
      <x:c r="B2021" s="147" t="str">
        <x:v>DOLLAR 8g GUM STICK</x:v>
      </x:c>
      <x:c r="C2021" s="139" t="str">
        <x:v>GUM STICK</x:v>
      </x:c>
      <x:c r="D2021" s="139" t="str">
        <x:v>Both</x:v>
      </x:c>
      <x:c r="E2021" s="147" t="str">
        <x:v>From initial classified workbook</x:v>
      </x:c>
      <x:c r="F2021" s="139" t="str">
        <x:v>Piece</x:v>
      </x:c>
      <x:c r="G2021" s="139"/>
      <x:c r="H2021" s="139" t="str">
        <x:v>Not stated</x:v>
      </x:c>
      <x:c r="I2021" s="139" t="str">
        <x:v>PKR</x:v>
      </x:c>
      <x:c r="J2021" s="140" t="n">
        <x:v>71</x:v>
      </x:c>
      <x:c r="K2021" s="140" t="n">
        <x:v>66.69</x:v>
      </x:c>
      <x:c r="L2021" s="140" t="n">
        <x:v>71</x:v>
      </x:c>
      <x:c r="M2021" s="140" t="n">
        <x:v>66.69</x:v>
      </x:c>
      <x:c r="N2021" s="141" t="n">
        <x:f>L2021-M2021</x:f>
        <x:v>4.310000000000002</x:v>
      </x:c>
      <x:c r="O2021" s="142" t="n">
        <x:f>IF(L2021&gt;0,N2021/L2021,"")</x:f>
        <x:v>0.06070422535211271</x:v>
      </x:c>
      <x:c r="P2021" s="142" t="n">
        <x:f>IF(M2021&gt;0,N2021/M2021,"")</x:f>
        <x:v>0.06462738041685413</x:v>
      </x:c>
      <x:c r="Q2021" s="141" t="n">
        <x:f>ROUND(L2021*(1+'Assumptions'!$B$7)/'Assumptions'!$B$9,0)*'Assumptions'!$B$9</x:f>
        <x:v>80</x:v>
      </x:c>
      <x:c r="R2021" s="141" t="n">
        <x:f>Q2021-M2021</x:f>
        <x:v>13.310000000000002</x:v>
      </x:c>
      <x:c r="S2021" s="143" t="n">
        <x:f>'Assumptions'!$B$8</x:f>
        <x:v>12</x:v>
      </x:c>
      <x:c r="T2021" s="141" t="n">
        <x:f>N2021*S2021</x:f>
        <x:v>51.72000000000003</x:v>
      </x:c>
      <x:c r="U2021" s="139" t="str">
        <x:v>Source Valid</x:v>
      </x:c>
      <x:c r="V2021" s="139" t="str">
        <x:v>High</x:v>
      </x:c>
      <x:c r="W2021" s="147" t="str">
        <x:v>Source wholesale and buying prices retained</x:v>
      </x:c>
      <x:c r="X2021" s="139" t="str">
        <x:v>Ready</x:v>
      </x:c>
      <x:c r="Y2021" s="144" t="b">
        <x:v>1</x:v>
      </x:c>
      <x:c r="Z2021" s="139" t="str">
        <x:v>WS RATES.pdf</x:v>
      </x:c>
      <x:c r="AA2021" s="139" t="n">
        <x:v>57</x:v>
      </x:c>
      <x:c r="AB2021" s="139" t="n">
        <x:v>5</x:v>
      </x:c>
      <x:c r="AC2021" s="139" t="str">
        <x:v>DOLLAR 8g GUM STICK</x:v>
      </x:c>
      <x:c r="AD2021" s="145" t="n">
        <x:v>71</x:v>
      </x:c>
      <x:c r="AE2021" s="147" t="str">
        <x:v>Merged across PDFs — Exact/source-linked match</x:v>
      </x:c>
      <x:c r="AF2021" s="147" t="str">
        <x:v>Exact WS RATES.pdf name</x:v>
      </x:c>
      <x:c r="AG2021" s="147" t="str">
        <x:v>Exact WS RATES.pdf category</x:v>
      </x:c>
      <x:c r="AH2021" s="139" t="str">
        <x:v>WS-RATES:57:5</x:v>
      </x:c>
      <x:c r="AI2021" s="146"/>
      <x:c r="AJ2021" s="146"/>
      <x:c r="AK2021" s="146"/>
      <x:c r="AL2021" s="146"/>
      <x:c r="AM2021" s="146"/>
      <x:c r="AN2021" s="147" t="str"/>
    </x:row>
    <x:row r="2022">
      <x:c r="A2022" s="139" t="str">
        <x:v>RS-002021</x:v>
      </x:c>
      <x:c r="B2022" s="147" t="str">
        <x:v>DOLLAR 20G GUM STICK</x:v>
      </x:c>
      <x:c r="C2022" s="139" t="str">
        <x:v>GUM STICK</x:v>
      </x:c>
      <x:c r="D2022" s="139" t="str">
        <x:v>Both</x:v>
      </x:c>
      <x:c r="E2022" s="147" t="str">
        <x:v>From initial classified workbook</x:v>
      </x:c>
      <x:c r="F2022" s="139" t="str">
        <x:v>Piece</x:v>
      </x:c>
      <x:c r="G2022" s="139"/>
      <x:c r="H2022" s="139" t="str">
        <x:v>Not stated</x:v>
      </x:c>
      <x:c r="I2022" s="139" t="str">
        <x:v>PKR</x:v>
      </x:c>
      <x:c r="J2022" s="140" t="n">
        <x:v>130</x:v>
      </x:c>
      <x:c r="K2022" s="140" t="n">
        <x:v>126</x:v>
      </x:c>
      <x:c r="L2022" s="140" t="n">
        <x:v>130</x:v>
      </x:c>
      <x:c r="M2022" s="140" t="n">
        <x:v>126</x:v>
      </x:c>
      <x:c r="N2022" s="141" t="n">
        <x:f>L2022-M2022</x:f>
        <x:v>4</x:v>
      </x:c>
      <x:c r="O2022" s="142" t="n">
        <x:f>IF(L2022&gt;0,N2022/L2022,"")</x:f>
        <x:v>0.03076923076923077</x:v>
      </x:c>
      <x:c r="P2022" s="142" t="n">
        <x:f>IF(M2022&gt;0,N2022/M2022,"")</x:f>
        <x:v>0.031746031746031744</x:v>
      </x:c>
      <x:c r="Q2022" s="141" t="n">
        <x:f>ROUND(L2022*(1+'Assumptions'!$B$7)/'Assumptions'!$B$9,0)*'Assumptions'!$B$9</x:f>
        <x:v>145</x:v>
      </x:c>
      <x:c r="R2022" s="141" t="n">
        <x:f>Q2022-M2022</x:f>
        <x:v>19</x:v>
      </x:c>
      <x:c r="S2022" s="143" t="n">
        <x:f>'Assumptions'!$B$8</x:f>
        <x:v>12</x:v>
      </x:c>
      <x:c r="T2022" s="141" t="n">
        <x:f>N2022*S2022</x:f>
        <x:v>48</x:v>
      </x:c>
      <x:c r="U2022" s="139" t="str">
        <x:v>Source Valid</x:v>
      </x:c>
      <x:c r="V2022" s="139" t="str">
        <x:v>High</x:v>
      </x:c>
      <x:c r="W2022" s="147" t="str">
        <x:v>Source wholesale and buying prices retained</x:v>
      </x:c>
      <x:c r="X2022" s="139" t="str">
        <x:v>Ready</x:v>
      </x:c>
      <x:c r="Y2022" s="144" t="b">
        <x:v>1</x:v>
      </x:c>
      <x:c r="Z2022" s="139" t="str">
        <x:v>WS RATES.pdf</x:v>
      </x:c>
      <x:c r="AA2022" s="139" t="n">
        <x:v>57</x:v>
      </x:c>
      <x:c r="AB2022" s="139" t="n">
        <x:v>6</x:v>
      </x:c>
      <x:c r="AC2022" s="139" t="str">
        <x:v>DOLLAR 20G GUM STICK</x:v>
      </x:c>
      <x:c r="AD2022" s="145" t="n">
        <x:v>130</x:v>
      </x:c>
      <x:c r="AE2022" s="147" t="str">
        <x:v>Merged across PDFs — Exact/source-linked match</x:v>
      </x:c>
      <x:c r="AF2022" s="147" t="str">
        <x:v>Exact WS RATES.pdf name</x:v>
      </x:c>
      <x:c r="AG2022" s="147" t="str">
        <x:v>Exact WS RATES.pdf category</x:v>
      </x:c>
      <x:c r="AH2022" s="139" t="str">
        <x:v>WS-RATES:57:6</x:v>
      </x:c>
      <x:c r="AI2022" s="146"/>
      <x:c r="AJ2022" s="146"/>
      <x:c r="AK2022" s="146"/>
      <x:c r="AL2022" s="146"/>
      <x:c r="AM2022" s="146"/>
      <x:c r="AN2022" s="147" t="str"/>
    </x:row>
    <x:row r="2023">
      <x:c r="A2023" s="139" t="str">
        <x:v>RS-002022</x:v>
      </x:c>
      <x:c r="B2023" s="147" t="str">
        <x:v>DOLLAR 35g GUM STICK</x:v>
      </x:c>
      <x:c r="C2023" s="139" t="str">
        <x:v>GUM STICK</x:v>
      </x:c>
      <x:c r="D2023" s="139" t="str">
        <x:v>Both</x:v>
      </x:c>
      <x:c r="E2023" s="147" t="str">
        <x:v>From initial classified workbook</x:v>
      </x:c>
      <x:c r="F2023" s="139" t="str">
        <x:v>Piece</x:v>
      </x:c>
      <x:c r="G2023" s="139"/>
      <x:c r="H2023" s="139" t="str">
        <x:v>Not stated</x:v>
      </x:c>
      <x:c r="I2023" s="139" t="str">
        <x:v>PKR</x:v>
      </x:c>
      <x:c r="J2023" s="140" t="n">
        <x:v>194</x:v>
      </x:c>
      <x:c r="K2023" s="140" t="n">
        <x:v>184.3</x:v>
      </x:c>
      <x:c r="L2023" s="140" t="n">
        <x:v>194</x:v>
      </x:c>
      <x:c r="M2023" s="140" t="n">
        <x:v>184.3</x:v>
      </x:c>
      <x:c r="N2023" s="141" t="n">
        <x:f>L2023-M2023</x:f>
        <x:v>9.699999999999989</x:v>
      </x:c>
      <x:c r="O2023" s="142" t="n">
        <x:f>IF(L2023&gt;0,N2023/L2023,"")</x:f>
        <x:v>0.04999999999999994</x:v>
      </x:c>
      <x:c r="P2023" s="142" t="n">
        <x:f>IF(M2023&gt;0,N2023/M2023,"")</x:f>
        <x:v>0.052631578947368356</x:v>
      </x:c>
      <x:c r="Q2023" s="141" t="n">
        <x:f>ROUND(L2023*(1+'Assumptions'!$B$7)/'Assumptions'!$B$9,0)*'Assumptions'!$B$9</x:f>
        <x:v>215</x:v>
      </x:c>
      <x:c r="R2023" s="141" t="n">
        <x:f>Q2023-M2023</x:f>
        <x:v>30.69999999999999</x:v>
      </x:c>
      <x:c r="S2023" s="143" t="n">
        <x:f>'Assumptions'!$B$8</x:f>
        <x:v>12</x:v>
      </x:c>
      <x:c r="T2023" s="141" t="n">
        <x:f>N2023*S2023</x:f>
        <x:v>116.39999999999986</x:v>
      </x:c>
      <x:c r="U2023" s="139" t="str">
        <x:v>Source Valid</x:v>
      </x:c>
      <x:c r="V2023" s="139" t="str">
        <x:v>High</x:v>
      </x:c>
      <x:c r="W2023" s="147" t="str">
        <x:v>Source wholesale and buying prices retained</x:v>
      </x:c>
      <x:c r="X2023" s="139" t="str">
        <x:v>Ready</x:v>
      </x:c>
      <x:c r="Y2023" s="144" t="b">
        <x:v>1</x:v>
      </x:c>
      <x:c r="Z2023" s="139" t="str">
        <x:v>WS RATES.pdf</x:v>
      </x:c>
      <x:c r="AA2023" s="139" t="n">
        <x:v>57</x:v>
      </x:c>
      <x:c r="AB2023" s="139" t="n">
        <x:v>7</x:v>
      </x:c>
      <x:c r="AC2023" s="139" t="str">
        <x:v>DOLLAR 35g GUM STICK</x:v>
      </x:c>
      <x:c r="AD2023" s="145" t="n">
        <x:v>194</x:v>
      </x:c>
      <x:c r="AE2023" s="147" t="str">
        <x:v>Merged across PDFs — Exact/source-linked match</x:v>
      </x:c>
      <x:c r="AF2023" s="147" t="str">
        <x:v>Exact WS RATES.pdf name</x:v>
      </x:c>
      <x:c r="AG2023" s="147" t="str">
        <x:v>Exact WS RATES.pdf category</x:v>
      </x:c>
      <x:c r="AH2023" s="139" t="str">
        <x:v>WS-RATES:57:7</x:v>
      </x:c>
      <x:c r="AI2023" s="146"/>
      <x:c r="AJ2023" s="146"/>
      <x:c r="AK2023" s="146"/>
      <x:c r="AL2023" s="146"/>
      <x:c r="AM2023" s="146"/>
      <x:c r="AN2023" s="147" t="str"/>
    </x:row>
    <x:row r="2024">
      <x:c r="A2024" s="139" t="str">
        <x:v>RS-002023</x:v>
      </x:c>
      <x:c r="B2024" s="147" t="str">
        <x:v>DOLLAR 8g GUM STICK (BOX)</x:v>
      </x:c>
      <x:c r="C2024" s="139" t="str">
        <x:v>GLUE GUN</x:v>
      </x:c>
      <x:c r="D2024" s="139" t="str">
        <x:v>Both</x:v>
      </x:c>
      <x:c r="E2024" s="147" t="str">
        <x:v>From initial classified workbook</x:v>
      </x:c>
      <x:c r="F2024" s="139" t="str">
        <x:v>Box</x:v>
      </x:c>
      <x:c r="G2024" s="139"/>
      <x:c r="H2024" s="139" t="str">
        <x:v>Not stated</x:v>
      </x:c>
      <x:c r="I2024" s="139" t="str">
        <x:v>PKR</x:v>
      </x:c>
      <x:c r="J2024" s="140" t="n">
        <x:v>1692</x:v>
      </x:c>
      <x:c r="K2024" s="140" t="n">
        <x:v>1641</x:v>
      </x:c>
      <x:c r="L2024" s="140" t="n">
        <x:v>1692</x:v>
      </x:c>
      <x:c r="M2024" s="140" t="n">
        <x:v>1641</x:v>
      </x:c>
      <x:c r="N2024" s="141" t="n">
        <x:f>L2024-M2024</x:f>
        <x:v>51</x:v>
      </x:c>
      <x:c r="O2024" s="142" t="n">
        <x:f>IF(L2024&gt;0,N2024/L2024,"")</x:f>
        <x:v>0.030141843971631204</x:v>
      </x:c>
      <x:c r="P2024" s="142" t="n">
        <x:f>IF(M2024&gt;0,N2024/M2024,"")</x:f>
        <x:v>0.031078610603290677</x:v>
      </x:c>
      <x:c r="Q2024" s="141" t="n">
        <x:f>ROUND(L2024*(1+'Assumptions'!$B$7)/'Assumptions'!$B$9,0)*'Assumptions'!$B$9</x:f>
        <x:v>1860</x:v>
      </x:c>
      <x:c r="R2024" s="141" t="n">
        <x:f>Q2024-M2024</x:f>
        <x:v>219</x:v>
      </x:c>
      <x:c r="S2024" s="143" t="n">
        <x:f>'Assumptions'!$B$8</x:f>
        <x:v>12</x:v>
      </x:c>
      <x:c r="T2024" s="141" t="n">
        <x:f>N2024*S2024</x:f>
        <x:v>612</x:v>
      </x:c>
      <x:c r="U2024" s="139" t="str">
        <x:v>Source Valid</x:v>
      </x:c>
      <x:c r="V2024" s="139" t="str">
        <x:v>High</x:v>
      </x:c>
      <x:c r="W2024" s="147" t="str">
        <x:v>Source wholesale and buying prices retained</x:v>
      </x:c>
      <x:c r="X2024" s="139" t="str">
        <x:v>Ready</x:v>
      </x:c>
      <x:c r="Y2024" s="144" t="b">
        <x:v>1</x:v>
      </x:c>
      <x:c r="Z2024" s="139" t="str">
        <x:v>WS RATES.pdf</x:v>
      </x:c>
      <x:c r="AA2024" s="139" t="n">
        <x:v>57</x:v>
      </x:c>
      <x:c r="AB2024" s="139" t="n">
        <x:v>8</x:v>
      </x:c>
      <x:c r="AC2024" s="139" t="str">
        <x:v>DOLLAR 8g GUM STICK (BOX</x:v>
      </x:c>
      <x:c r="AD2024" s="145" t="n">
        <x:v>1692</x:v>
      </x:c>
      <x:c r="AE2024" s="147" t="str">
        <x:v>Merged across PDFs — Exact/source-linked match</x:v>
      </x:c>
      <x:c r="AF2024" s="147" t="str">
        <x:v>Completed/updated from WS RATES.pdf</x:v>
      </x:c>
      <x:c r="AG2024" s="147" t="str">
        <x:v>Exact WS RATES.pdf category</x:v>
      </x:c>
      <x:c r="AH2024" s="139" t="str">
        <x:v>WS-RATES:57:8</x:v>
      </x:c>
      <x:c r="AI2024" s="146"/>
      <x:c r="AJ2024" s="146"/>
      <x:c r="AK2024" s="146"/>
      <x:c r="AL2024" s="146"/>
      <x:c r="AM2024" s="146"/>
      <x:c r="AN2024" s="147" t="str"/>
    </x:row>
    <x:row r="2025">
      <x:c r="A2025" s="139" t="str">
        <x:v>RS-002024</x:v>
      </x:c>
      <x:c r="B2025" s="147" t="str">
        <x:v>DOLLAR 35G GUM STICK (BOX)</x:v>
      </x:c>
      <x:c r="C2025" s="139" t="str">
        <x:v>GLUE GUN</x:v>
      </x:c>
      <x:c r="D2025" s="139" t="str">
        <x:v>Both</x:v>
      </x:c>
      <x:c r="E2025" s="147" t="str">
        <x:v>From initial classified workbook</x:v>
      </x:c>
      <x:c r="F2025" s="139" t="str">
        <x:v>Box</x:v>
      </x:c>
      <x:c r="G2025" s="139"/>
      <x:c r="H2025" s="139" t="str">
        <x:v>Not stated</x:v>
      </x:c>
      <x:c r="I2025" s="139" t="str">
        <x:v>PKR</x:v>
      </x:c>
      <x:c r="J2025" s="140" t="n">
        <x:v>2327</x:v>
      </x:c>
      <x:c r="K2025" s="140" t="n">
        <x:v>2257.19</x:v>
      </x:c>
      <x:c r="L2025" s="140" t="n">
        <x:v>2327</x:v>
      </x:c>
      <x:c r="M2025" s="140" t="n">
        <x:v>2257.19</x:v>
      </x:c>
      <x:c r="N2025" s="141" t="n">
        <x:f>L2025-M2025</x:f>
        <x:v>69.80999999999995</x:v>
      </x:c>
      <x:c r="O2025" s="142" t="n">
        <x:f>IF(L2025&gt;0,N2025/L2025,"")</x:f>
        <x:v>0.029999999999999978</x:v>
      </x:c>
      <x:c r="P2025" s="142" t="n">
        <x:f>IF(M2025&gt;0,N2025/M2025,"")</x:f>
        <x:v>0.030927835051546365</x:v>
      </x:c>
      <x:c r="Q2025" s="141" t="n">
        <x:f>ROUND(L2025*(1+'Assumptions'!$B$7)/'Assumptions'!$B$9,0)*'Assumptions'!$B$9</x:f>
        <x:v>2560</x:v>
      </x:c>
      <x:c r="R2025" s="141" t="n">
        <x:f>Q2025-M2025</x:f>
        <x:v>302.80999999999995</x:v>
      </x:c>
      <x:c r="S2025" s="143" t="n">
        <x:f>'Assumptions'!$B$8</x:f>
        <x:v>12</x:v>
      </x:c>
      <x:c r="T2025" s="141" t="n">
        <x:f>N2025*S2025</x:f>
        <x:v>837.7199999999993</x:v>
      </x:c>
      <x:c r="U2025" s="139" t="str">
        <x:v>Source Valid</x:v>
      </x:c>
      <x:c r="V2025" s="139" t="str">
        <x:v>High</x:v>
      </x:c>
      <x:c r="W2025" s="147" t="str">
        <x:v>Source wholesale and buying prices retained</x:v>
      </x:c>
      <x:c r="X2025" s="139" t="str">
        <x:v>Ready</x:v>
      </x:c>
      <x:c r="Y2025" s="144" t="b">
        <x:v>1</x:v>
      </x:c>
      <x:c r="Z2025" s="139" t="str">
        <x:v>WS RATES.pdf</x:v>
      </x:c>
      <x:c r="AA2025" s="139" t="n">
        <x:v>57</x:v>
      </x:c>
      <x:c r="AB2025" s="139" t="n">
        <x:v>9</x:v>
      </x:c>
      <x:c r="AC2025" s="139" t="str">
        <x:v>DOLLAR 35G GUM STICK (BO</x:v>
      </x:c>
      <x:c r="AD2025" s="145" t="n">
        <x:v>2327</x:v>
      </x:c>
      <x:c r="AE2025" s="147" t="str">
        <x:v>Merged across PDFs — Truncated-name completion</x:v>
      </x:c>
      <x:c r="AF2025" s="147" t="str">
        <x:v>Completed/updated from WS RATES.pdf</x:v>
      </x:c>
      <x:c r="AG2025" s="147" t="str">
        <x:v>Exact WS RATES.pdf category</x:v>
      </x:c>
      <x:c r="AH2025" s="139" t="str">
        <x:v>WS-RATES:57:9</x:v>
      </x:c>
      <x:c r="AI2025" s="146"/>
      <x:c r="AJ2025" s="146"/>
      <x:c r="AK2025" s="146"/>
      <x:c r="AL2025" s="146"/>
      <x:c r="AM2025" s="146"/>
      <x:c r="AN2025" s="147" t="str"/>
    </x:row>
    <x:row r="2026">
      <x:c r="A2026" s="139" t="str">
        <x:v>RS-002025</x:v>
      </x:c>
      <x:c r="B2026" s="147" t="str">
        <x:v>DOLLAR 20G GUM STICK (BOX)</x:v>
      </x:c>
      <x:c r="C2026" s="139" t="str">
        <x:v>GLUE GUN</x:v>
      </x:c>
      <x:c r="D2026" s="139" t="str">
        <x:v>Both</x:v>
      </x:c>
      <x:c r="E2026" s="147" t="str">
        <x:v>From initial classified workbook</x:v>
      </x:c>
      <x:c r="F2026" s="139" t="str">
        <x:v>Box</x:v>
      </x:c>
      <x:c r="G2026" s="139"/>
      <x:c r="H2026" s="139" t="str">
        <x:v>Not stated</x:v>
      </x:c>
      <x:c r="I2026" s="139" t="str">
        <x:v>PKR</x:v>
      </x:c>
      <x:c r="J2026" s="140" t="n">
        <x:v>1558</x:v>
      </x:c>
      <x:c r="K2026" s="140" t="n">
        <x:v>1511.26</x:v>
      </x:c>
      <x:c r="L2026" s="140" t="n">
        <x:v>1558</x:v>
      </x:c>
      <x:c r="M2026" s="140" t="n">
        <x:v>1511.26</x:v>
      </x:c>
      <x:c r="N2026" s="141" t="n">
        <x:f>L2026-M2026</x:f>
        <x:v>46.74000000000001</x:v>
      </x:c>
      <x:c r="O2026" s="142" t="n">
        <x:f>IF(L2026&gt;0,N2026/L2026,"")</x:f>
        <x:v>0.030000000000000006</x:v>
      </x:c>
      <x:c r="P2026" s="142" t="n">
        <x:f>IF(M2026&gt;0,N2026/M2026,"")</x:f>
        <x:v>0.030927835051546396</x:v>
      </x:c>
      <x:c r="Q2026" s="141" t="n">
        <x:f>ROUND(L2026*(1+'Assumptions'!$B$7)/'Assumptions'!$B$9,0)*'Assumptions'!$B$9</x:f>
        <x:v>1715</x:v>
      </x:c>
      <x:c r="R2026" s="141" t="n">
        <x:f>Q2026-M2026</x:f>
        <x:v>203.74</x:v>
      </x:c>
      <x:c r="S2026" s="143" t="n">
        <x:f>'Assumptions'!$B$8</x:f>
        <x:v>12</x:v>
      </x:c>
      <x:c r="T2026" s="141" t="n">
        <x:f>N2026*S2026</x:f>
        <x:v>560.8800000000001</x:v>
      </x:c>
      <x:c r="U2026" s="139" t="str">
        <x:v>Source Valid</x:v>
      </x:c>
      <x:c r="V2026" s="139" t="str">
        <x:v>High</x:v>
      </x:c>
      <x:c r="W2026" s="147" t="str">
        <x:v>Source wholesale and buying prices retained</x:v>
      </x:c>
      <x:c r="X2026" s="139" t="str">
        <x:v>Ready</x:v>
      </x:c>
      <x:c r="Y2026" s="144" t="b">
        <x:v>1</x:v>
      </x:c>
      <x:c r="Z2026" s="139" t="str">
        <x:v>WS RATES.pdf</x:v>
      </x:c>
      <x:c r="AA2026" s="139" t="n">
        <x:v>57</x:v>
      </x:c>
      <x:c r="AB2026" s="139" t="n">
        <x:v>10</x:v>
      </x:c>
      <x:c r="AC2026" s="139" t="str">
        <x:v>DOLLAR 20G GUM STICK (BO</x:v>
      </x:c>
      <x:c r="AD2026" s="145" t="n">
        <x:v>1558</x:v>
      </x:c>
      <x:c r="AE2026" s="147" t="str">
        <x:v>Merged across PDFs — Truncated-name completion</x:v>
      </x:c>
      <x:c r="AF2026" s="147" t="str">
        <x:v>Completed/updated from WS RATES.pdf</x:v>
      </x:c>
      <x:c r="AG2026" s="147" t="str">
        <x:v>Exact WS RATES.pdf category</x:v>
      </x:c>
      <x:c r="AH2026" s="139" t="str">
        <x:v>WS-RATES:57:10</x:v>
      </x:c>
      <x:c r="AI2026" s="146"/>
      <x:c r="AJ2026" s="146"/>
      <x:c r="AK2026" s="146"/>
      <x:c r="AL2026" s="146"/>
      <x:c r="AM2026" s="146"/>
      <x:c r="AN2026" s="147" t="str"/>
    </x:row>
    <x:row r="2027">
      <x:c r="A2027" s="139" t="str">
        <x:v>RS-002026</x:v>
      </x:c>
      <x:c r="B2027" s="147" t="str">
        <x:v>DOLLAR NEON (15pcs)</x:v>
      </x:c>
      <x:c r="C2027" s="139" t="str">
        <x:v>HIGHLIGHTER</x:v>
      </x:c>
      <x:c r="D2027" s="139" t="str">
        <x:v>Wholesale/Bulk</x:v>
      </x:c>
      <x:c r="E2027" s="147" t="str">
        <x:v>From initial classified workbook</x:v>
      </x:c>
      <x:c r="F2027" s="139" t="str">
        <x:v>Pack</x:v>
      </x:c>
      <x:c r="G2027" s="139" t="n">
        <x:v>15</x:v>
      </x:c>
      <x:c r="H2027" s="139" t="str">
        <x:v>Parsed from product name</x:v>
      </x:c>
      <x:c r="I2027" s="139" t="str">
        <x:v>PKR</x:v>
      </x:c>
      <x:c r="J2027" s="140" t="n">
        <x:v>870</x:v>
      </x:c>
      <x:c r="K2027" s="140" t="n">
        <x:v>844</x:v>
      </x:c>
      <x:c r="L2027" s="140" t="n">
        <x:v>870</x:v>
      </x:c>
      <x:c r="M2027" s="140" t="n">
        <x:v>844</x:v>
      </x:c>
      <x:c r="N2027" s="141" t="n">
        <x:f>L2027-M2027</x:f>
        <x:v>26</x:v>
      </x:c>
      <x:c r="O2027" s="142" t="n">
        <x:f>IF(L2027&gt;0,N2027/L2027,"")</x:f>
        <x:v>0.029885057471264367</x:v>
      </x:c>
      <x:c r="P2027" s="142" t="n">
        <x:f>IF(M2027&gt;0,N2027/M2027,"")</x:f>
        <x:v>0.030805687203791468</x:v>
      </x:c>
      <x:c r="Q2027" s="141" t="n">
        <x:f>ROUND(L2027*(1+'Assumptions'!$B$7)/'Assumptions'!$B$9,0)*'Assumptions'!$B$9</x:f>
        <x:v>955</x:v>
      </x:c>
      <x:c r="R2027" s="141" t="n">
        <x:f>Q2027-M2027</x:f>
        <x:v>111</x:v>
      </x:c>
      <x:c r="S2027" s="143" t="n">
        <x:f>'Assumptions'!$B$8</x:f>
        <x:v>12</x:v>
      </x:c>
      <x:c r="T2027" s="141" t="n">
        <x:f>N2027*S2027</x:f>
        <x:v>312</x:v>
      </x:c>
      <x:c r="U2027" s="139" t="str">
        <x:v>Source Valid</x:v>
      </x:c>
      <x:c r="V2027" s="139" t="str">
        <x:v>High</x:v>
      </x:c>
      <x:c r="W2027" s="147" t="str">
        <x:v>Source wholesale and buying prices retained</x:v>
      </x:c>
      <x:c r="X2027" s="139" t="str">
        <x:v>Ready</x:v>
      </x:c>
      <x:c r="Y2027" s="144" t="b">
        <x:v>1</x:v>
      </x:c>
      <x:c r="Z2027" s="139" t="str">
        <x:v>WS RATES.pdf</x:v>
      </x:c>
      <x:c r="AA2027" s="139" t="n">
        <x:v>57</x:v>
      </x:c>
      <x:c r="AB2027" s="139" t="n">
        <x:v>11</x:v>
      </x:c>
      <x:c r="AC2027" s="139" t="str">
        <x:v>DOLLAR NEON (15pcs)</x:v>
      </x:c>
      <x:c r="AD2027" s="145" t="n">
        <x:v>870</x:v>
      </x:c>
      <x:c r="AE2027" s="147" t="str">
        <x:v>Merged across PDFs — Exact/source-linked match</x:v>
      </x:c>
      <x:c r="AF2027" s="147" t="str">
        <x:v>Exact WS RATES.pdf name</x:v>
      </x:c>
      <x:c r="AG2027" s="147" t="str">
        <x:v>Exact WS RATES.pdf category</x:v>
      </x:c>
      <x:c r="AH2027" s="139" t="str">
        <x:v>WS-RATES:57:11</x:v>
      </x:c>
      <x:c r="AI2027" s="146"/>
      <x:c r="AJ2027" s="146"/>
      <x:c r="AK2027" s="146"/>
      <x:c r="AL2027" s="146"/>
      <x:c r="AM2027" s="146"/>
      <x:c r="AN2027" s="147" t="str"/>
    </x:row>
    <x:row r="2028">
      <x:c r="A2028" s="139" t="str">
        <x:v>RS-002027</x:v>
      </x:c>
      <x:c r="B2028" s="147" t="str">
        <x:v>DOLLAR NEON (30pcs)</x:v>
      </x:c>
      <x:c r="C2028" s="139" t="str">
        <x:v>HIGHLIGHTER</x:v>
      </x:c>
      <x:c r="D2028" s="139" t="str">
        <x:v>Wholesale/Bulk</x:v>
      </x:c>
      <x:c r="E2028" s="147" t="str">
        <x:v>From initial classified workbook</x:v>
      </x:c>
      <x:c r="F2028" s="139" t="str">
        <x:v>Pack</x:v>
      </x:c>
      <x:c r="G2028" s="139" t="n">
        <x:v>30</x:v>
      </x:c>
      <x:c r="H2028" s="139" t="str">
        <x:v>Parsed from product name</x:v>
      </x:c>
      <x:c r="I2028" s="139" t="str">
        <x:v>PKR</x:v>
      </x:c>
      <x:c r="J2028" s="140" t="n">
        <x:v>1740</x:v>
      </x:c>
      <x:c r="K2028" s="140" t="n">
        <x:v>1687.78</x:v>
      </x:c>
      <x:c r="L2028" s="140" t="n">
        <x:v>1740</x:v>
      </x:c>
      <x:c r="M2028" s="140" t="n">
        <x:v>1687.78</x:v>
      </x:c>
      <x:c r="N2028" s="141" t="n">
        <x:f>L2028-M2028</x:f>
        <x:v>52.22000000000003</x:v>
      </x:c>
      <x:c r="O2028" s="142" t="n">
        <x:f>IF(L2028&gt;0,N2028/L2028,"")</x:f>
        <x:v>0.03001149425287358</x:v>
      </x:c>
      <x:c r="P2028" s="142" t="n">
        <x:f>IF(M2028&gt;0,N2028/M2028,"")</x:f>
        <x:v>0.030940051428503732</x:v>
      </x:c>
      <x:c r="Q2028" s="141" t="n">
        <x:f>ROUND(L2028*(1+'Assumptions'!$B$7)/'Assumptions'!$B$9,0)*'Assumptions'!$B$9</x:f>
        <x:v>1915</x:v>
      </x:c>
      <x:c r="R2028" s="141" t="n">
        <x:f>Q2028-M2028</x:f>
        <x:v>227.22000000000003</x:v>
      </x:c>
      <x:c r="S2028" s="143" t="n">
        <x:f>'Assumptions'!$B$8</x:f>
        <x:v>12</x:v>
      </x:c>
      <x:c r="T2028" s="141" t="n">
        <x:f>N2028*S2028</x:f>
        <x:v>626.6400000000003</x:v>
      </x:c>
      <x:c r="U2028" s="139" t="str">
        <x:v>Source Valid</x:v>
      </x:c>
      <x:c r="V2028" s="139" t="str">
        <x:v>High</x:v>
      </x:c>
      <x:c r="W2028" s="147" t="str">
        <x:v>Source wholesale and buying prices retained</x:v>
      </x:c>
      <x:c r="X2028" s="139" t="str">
        <x:v>Ready</x:v>
      </x:c>
      <x:c r="Y2028" s="144" t="b">
        <x:v>1</x:v>
      </x:c>
      <x:c r="Z2028" s="139" t="str">
        <x:v>WS RATES.pdf</x:v>
      </x:c>
      <x:c r="AA2028" s="139" t="n">
        <x:v>57</x:v>
      </x:c>
      <x:c r="AB2028" s="139" t="n">
        <x:v>12</x:v>
      </x:c>
      <x:c r="AC2028" s="139" t="str">
        <x:v>DOLLAR NEON (30pcs)</x:v>
      </x:c>
      <x:c r="AD2028" s="145" t="n">
        <x:v>1740</x:v>
      </x:c>
      <x:c r="AE2028" s="147" t="str">
        <x:v>Merged across PDFs — Exact/source-linked match</x:v>
      </x:c>
      <x:c r="AF2028" s="147" t="str">
        <x:v>Exact WS RATES.pdf name</x:v>
      </x:c>
      <x:c r="AG2028" s="147" t="str">
        <x:v>Exact WS RATES.pdf category</x:v>
      </x:c>
      <x:c r="AH2028" s="139" t="str">
        <x:v>WS-RATES:57:12</x:v>
      </x:c>
      <x:c r="AI2028" s="146"/>
      <x:c r="AJ2028" s="146"/>
      <x:c r="AK2028" s="146"/>
      <x:c r="AL2028" s="146"/>
      <x:c r="AM2028" s="146"/>
      <x:c r="AN2028" s="147" t="str"/>
    </x:row>
    <x:row r="2029">
      <x:c r="A2029" s="139" t="str">
        <x:v>RS-002028</x:v>
      </x:c>
      <x:c r="B2029" s="147" t="str">
        <x:v>DOLLAR NEON 10 PCS</x:v>
      </x:c>
      <x:c r="C2029" s="139" t="str">
        <x:v>HIGHLIGHTER</x:v>
      </x:c>
      <x:c r="D2029" s="139" t="str">
        <x:v>Wholesale/Bulk</x:v>
      </x:c>
      <x:c r="E2029" s="147" t="str">
        <x:v>From initial classified workbook</x:v>
      </x:c>
      <x:c r="F2029" s="139" t="str">
        <x:v>Pack</x:v>
      </x:c>
      <x:c r="G2029" s="139" t="n">
        <x:v>10</x:v>
      </x:c>
      <x:c r="H2029" s="139" t="str">
        <x:v>Parsed from product name</x:v>
      </x:c>
      <x:c r="I2029" s="139" t="str">
        <x:v>PKR</x:v>
      </x:c>
      <x:c r="J2029" s="140" t="n">
        <x:v>580</x:v>
      </x:c>
      <x:c r="K2029" s="140" t="n">
        <x:v>562.6</x:v>
      </x:c>
      <x:c r="L2029" s="140" t="n">
        <x:v>580</x:v>
      </x:c>
      <x:c r="M2029" s="140" t="n">
        <x:v>562.6</x:v>
      </x:c>
      <x:c r="N2029" s="141" t="n">
        <x:f>L2029-M2029</x:f>
        <x:v>17.399999999999977</x:v>
      </x:c>
      <x:c r="O2029" s="142" t="n">
        <x:f>IF(L2029&gt;0,N2029/L2029,"")</x:f>
        <x:v>0.02999999999999996</x:v>
      </x:c>
      <x:c r="P2029" s="142" t="n">
        <x:f>IF(M2029&gt;0,N2029/M2029,"")</x:f>
        <x:v>0.03092783505154635</x:v>
      </x:c>
      <x:c r="Q2029" s="141" t="n">
        <x:f>ROUND(L2029*(1+'Assumptions'!$B$7)/'Assumptions'!$B$9,0)*'Assumptions'!$B$9</x:f>
        <x:v>640</x:v>
      </x:c>
      <x:c r="R2029" s="141" t="n">
        <x:f>Q2029-M2029</x:f>
        <x:v>77.39999999999998</x:v>
      </x:c>
      <x:c r="S2029" s="143" t="n">
        <x:f>'Assumptions'!$B$8</x:f>
        <x:v>12</x:v>
      </x:c>
      <x:c r="T2029" s="141" t="n">
        <x:f>N2029*S2029</x:f>
        <x:v>208.79999999999973</x:v>
      </x:c>
      <x:c r="U2029" s="139" t="str">
        <x:v>Source Valid</x:v>
      </x:c>
      <x:c r="V2029" s="139" t="str">
        <x:v>High</x:v>
      </x:c>
      <x:c r="W2029" s="147" t="str">
        <x:v>Source wholesale and buying prices retained</x:v>
      </x:c>
      <x:c r="X2029" s="139" t="str">
        <x:v>Ready</x:v>
      </x:c>
      <x:c r="Y2029" s="144" t="b">
        <x:v>1</x:v>
      </x:c>
      <x:c r="Z2029" s="139" t="str">
        <x:v>WS RATES.pdf</x:v>
      </x:c>
      <x:c r="AA2029" s="139" t="n">
        <x:v>57</x:v>
      </x:c>
      <x:c r="AB2029" s="139" t="n">
        <x:v>13</x:v>
      </x:c>
      <x:c r="AC2029" s="139" t="str">
        <x:v>DOLLAR NEON 10 PCS</x:v>
      </x:c>
      <x:c r="AD2029" s="145" t="n">
        <x:v>580</x:v>
      </x:c>
      <x:c r="AE2029" s="147" t="str">
        <x:v>Merged across PDFs — Exact/source-linked match</x:v>
      </x:c>
      <x:c r="AF2029" s="147" t="str">
        <x:v>Exact WS RATES.pdf name</x:v>
      </x:c>
      <x:c r="AG2029" s="147" t="str">
        <x:v>Exact WS RATES.pdf category</x:v>
      </x:c>
      <x:c r="AH2029" s="139" t="str">
        <x:v>WS-RATES:57:13</x:v>
      </x:c>
      <x:c r="AI2029" s="146"/>
      <x:c r="AJ2029" s="146"/>
      <x:c r="AK2029" s="146"/>
      <x:c r="AL2029" s="146"/>
      <x:c r="AM2029" s="146"/>
      <x:c r="AN2029" s="147" t="str"/>
    </x:row>
    <x:row r="2030">
      <x:c r="A2030" s="139" t="str">
        <x:v>RS-002029</x:v>
      </x:c>
      <x:c r="B2030" s="147" t="str">
        <x:v>DOLLAR BOARD INK 15ml (BOX)</x:v>
      </x:c>
      <x:c r="C2030" s="139" t="str">
        <x:v>BOARD &amp; PERMANENT</x:v>
      </x:c>
      <x:c r="D2030" s="139" t="str">
        <x:v>Both</x:v>
      </x:c>
      <x:c r="E2030" s="147" t="str">
        <x:v>From initial classified workbook</x:v>
      </x:c>
      <x:c r="F2030" s="139" t="str">
        <x:v>Box</x:v>
      </x:c>
      <x:c r="G2030" s="139"/>
      <x:c r="H2030" s="139" t="str">
        <x:v>Not stated</x:v>
      </x:c>
      <x:c r="I2030" s="139" t="str">
        <x:v>PKR</x:v>
      </x:c>
      <x:c r="J2030" s="140" t="n">
        <x:v>1041</x:v>
      </x:c>
      <x:c r="K2030" s="140" t="n">
        <x:v>1009.8</x:v>
      </x:c>
      <x:c r="L2030" s="140" t="n">
        <x:v>1041</x:v>
      </x:c>
      <x:c r="M2030" s="140" t="n">
        <x:v>1009.8</x:v>
      </x:c>
      <x:c r="N2030" s="141" t="n">
        <x:f>L2030-M2030</x:f>
        <x:v>31.200000000000045</x:v>
      </x:c>
      <x:c r="O2030" s="142" t="n">
        <x:f>IF(L2030&gt;0,N2030/L2030,"")</x:f>
        <x:v>0.02997118155619601</x:v>
      </x:c>
      <x:c r="P2030" s="142" t="n">
        <x:f>IF(M2030&gt;0,N2030/M2030,"")</x:f>
        <x:v>0.03089720736779565</x:v>
      </x:c>
      <x:c r="Q2030" s="141" t="n">
        <x:f>ROUND(L2030*(1+'Assumptions'!$B$7)/'Assumptions'!$B$9,0)*'Assumptions'!$B$9</x:f>
        <x:v>1145</x:v>
      </x:c>
      <x:c r="R2030" s="141" t="n">
        <x:f>Q2030-M2030</x:f>
        <x:v>135.20000000000005</x:v>
      </x:c>
      <x:c r="S2030" s="143" t="n">
        <x:f>'Assumptions'!$B$8</x:f>
        <x:v>12</x:v>
      </x:c>
      <x:c r="T2030" s="141" t="n">
        <x:f>N2030*S2030</x:f>
        <x:v>374.40000000000055</x:v>
      </x:c>
      <x:c r="U2030" s="139" t="str">
        <x:v>Source Valid</x:v>
      </x:c>
      <x:c r="V2030" s="139" t="str">
        <x:v>High</x:v>
      </x:c>
      <x:c r="W2030" s="147" t="str">
        <x:v>Source wholesale and buying prices retained</x:v>
      </x:c>
      <x:c r="X2030" s="139" t="str">
        <x:v>Ready</x:v>
      </x:c>
      <x:c r="Y2030" s="144" t="b">
        <x:v>1</x:v>
      </x:c>
      <x:c r="Z2030" s="139" t="str">
        <x:v>WS RATES.pdf</x:v>
      </x:c>
      <x:c r="AA2030" s="139" t="n">
        <x:v>57</x:v>
      </x:c>
      <x:c r="AB2030" s="139" t="n">
        <x:v>14</x:v>
      </x:c>
      <x:c r="AC2030" s="139" t="str">
        <x:v>DOLLAR BOARD INK 15ml (B</x:v>
      </x:c>
      <x:c r="AD2030" s="145" t="n">
        <x:v>1041</x:v>
      </x:c>
      <x:c r="AE2030" s="147" t="str">
        <x:v>Merged across PDFs — Truncated-name completion</x:v>
      </x:c>
      <x:c r="AF2030" s="147" t="str">
        <x:v>Completed/updated from WS RATES.pdf</x:v>
      </x:c>
      <x:c r="AG2030" s="147" t="str">
        <x:v>Exact WS RATES.pdf category</x:v>
      </x:c>
      <x:c r="AH2030" s="139" t="str">
        <x:v>WS-RATES:57:14</x:v>
      </x:c>
      <x:c r="AI2030" s="146"/>
      <x:c r="AJ2030" s="146"/>
      <x:c r="AK2030" s="146"/>
      <x:c r="AL2030" s="146"/>
      <x:c r="AM2030" s="146"/>
      <x:c r="AN2030" s="147" t="str"/>
    </x:row>
    <x:row r="2031">
      <x:c r="A2031" s="139" t="str">
        <x:v>RS-002030</x:v>
      </x:c>
      <x:c r="B2031" s="147" t="str">
        <x:v>DOLLAR BOARD MARKER (BOX)</x:v>
      </x:c>
      <x:c r="C2031" s="139" t="str">
        <x:v>BOARD &amp; PERMANENT</x:v>
      </x:c>
      <x:c r="D2031" s="139" t="str">
        <x:v>Both</x:v>
      </x:c>
      <x:c r="E2031" s="147" t="str">
        <x:v>From initial classified workbook</x:v>
      </x:c>
      <x:c r="F2031" s="139" t="str">
        <x:v>Box</x:v>
      </x:c>
      <x:c r="G2031" s="139"/>
      <x:c r="H2031" s="139" t="str">
        <x:v>Not stated</x:v>
      </x:c>
      <x:c r="I2031" s="139" t="str">
        <x:v>PKR</x:v>
      </x:c>
      <x:c r="J2031" s="140" t="n">
        <x:v>677</x:v>
      </x:c>
      <x:c r="K2031" s="140" t="n">
        <x:v>656.7</x:v>
      </x:c>
      <x:c r="L2031" s="140" t="n">
        <x:v>677</x:v>
      </x:c>
      <x:c r="M2031" s="140" t="n">
        <x:v>656.7</x:v>
      </x:c>
      <x:c r="N2031" s="141" t="n">
        <x:f>L2031-M2031</x:f>
        <x:v>20.299999999999955</x:v>
      </x:c>
      <x:c r="O2031" s="142" t="n">
        <x:f>IF(L2031&gt;0,N2031/L2031,"")</x:f>
        <x:v>0.029985228951255473</x:v>
      </x:c>
      <x:c r="P2031" s="142" t="n">
        <x:f>IF(M2031&gt;0,N2031/M2031,"")</x:f>
        <x:v>0.03091213643977456</x:v>
      </x:c>
      <x:c r="Q2031" s="141" t="n">
        <x:f>ROUND(L2031*(1+'Assumptions'!$B$7)/'Assumptions'!$B$9,0)*'Assumptions'!$B$9</x:f>
        <x:v>745</x:v>
      </x:c>
      <x:c r="R2031" s="141" t="n">
        <x:f>Q2031-M2031</x:f>
        <x:v>88.29999999999995</x:v>
      </x:c>
      <x:c r="S2031" s="143" t="n">
        <x:f>'Assumptions'!$B$8</x:f>
        <x:v>12</x:v>
      </x:c>
      <x:c r="T2031" s="141" t="n">
        <x:f>N2031*S2031</x:f>
        <x:v>243.59999999999945</x:v>
      </x:c>
      <x:c r="U2031" s="139" t="str">
        <x:v>Source Valid</x:v>
      </x:c>
      <x:c r="V2031" s="139" t="str">
        <x:v>High</x:v>
      </x:c>
      <x:c r="W2031" s="147" t="str">
        <x:v>Source wholesale and buying prices retained</x:v>
      </x:c>
      <x:c r="X2031" s="139" t="str">
        <x:v>Ready</x:v>
      </x:c>
      <x:c r="Y2031" s="144" t="b">
        <x:v>1</x:v>
      </x:c>
      <x:c r="Z2031" s="139" t="str">
        <x:v>WS RATES.pdf</x:v>
      </x:c>
      <x:c r="AA2031" s="139" t="n">
        <x:v>57</x:v>
      </x:c>
      <x:c r="AB2031" s="139" t="n">
        <x:v>15</x:v>
      </x:c>
      <x:c r="AC2031" s="139" t="str">
        <x:v>DOLLAR BOARD MARKER (B</x:v>
      </x:c>
      <x:c r="AD2031" s="145" t="n">
        <x:v>677</x:v>
      </x:c>
      <x:c r="AE2031" s="147" t="str">
        <x:v>Merged across PDFs — Truncated-name completion</x:v>
      </x:c>
      <x:c r="AF2031" s="147" t="str">
        <x:v>Completed/updated from WS RATES.pdf</x:v>
      </x:c>
      <x:c r="AG2031" s="147" t="str">
        <x:v>Exact WS RATES.pdf category</x:v>
      </x:c>
      <x:c r="AH2031" s="139" t="str">
        <x:v>WS-RATES:57:15</x:v>
      </x:c>
      <x:c r="AI2031" s="146"/>
      <x:c r="AJ2031" s="146"/>
      <x:c r="AK2031" s="146"/>
      <x:c r="AL2031" s="146"/>
      <x:c r="AM2031" s="146"/>
      <x:c r="AN2031" s="147" t="str"/>
    </x:row>
    <x:row r="2032">
      <x:c r="A2032" s="139" t="str">
        <x:v>RS-002031</x:v>
      </x:c>
      <x:c r="B2032" s="147" t="str">
        <x:v>DOLLAR 30ML INK</x:v>
      </x:c>
      <x:c r="C2032" s="139" t="str">
        <x:v>FOUNTAIN INK</x:v>
      </x:c>
      <x:c r="D2032" s="139" t="str">
        <x:v>Both</x:v>
      </x:c>
      <x:c r="E2032" s="147" t="str">
        <x:v>From initial classified workbook</x:v>
      </x:c>
      <x:c r="F2032" s="139" t="str">
        <x:v>Piece</x:v>
      </x:c>
      <x:c r="G2032" s="139"/>
      <x:c r="H2032" s="139" t="str">
        <x:v>Not stated</x:v>
      </x:c>
      <x:c r="I2032" s="139" t="str">
        <x:v>PKR</x:v>
      </x:c>
      <x:c r="J2032" s="140" t="n">
        <x:v>37</x:v>
      </x:c>
      <x:c r="K2032" s="140" t="n">
        <x:v>35.65</x:v>
      </x:c>
      <x:c r="L2032" s="140" t="n">
        <x:v>37</x:v>
      </x:c>
      <x:c r="M2032" s="140" t="n">
        <x:v>35.65</x:v>
      </x:c>
      <x:c r="N2032" s="141" t="n">
        <x:f>L2032-M2032</x:f>
        <x:v>1.3500000000000014</x:v>
      </x:c>
      <x:c r="O2032" s="142" t="n">
        <x:f>IF(L2032&gt;0,N2032/L2032,"")</x:f>
        <x:v>0.03648648648648652</x:v>
      </x:c>
      <x:c r="P2032" s="142" t="n">
        <x:f>IF(M2032&gt;0,N2032/M2032,"")</x:f>
        <x:v>0.037868162692847165</x:v>
      </x:c>
      <x:c r="Q2032" s="141" t="n">
        <x:f>ROUND(L2032*(1+'Assumptions'!$B$7)/'Assumptions'!$B$9,0)*'Assumptions'!$B$9</x:f>
        <x:v>40</x:v>
      </x:c>
      <x:c r="R2032" s="141" t="n">
        <x:f>Q2032-M2032</x:f>
        <x:v>4.350000000000001</x:v>
      </x:c>
      <x:c r="S2032" s="143" t="n">
        <x:f>'Assumptions'!$B$8</x:f>
        <x:v>12</x:v>
      </x:c>
      <x:c r="T2032" s="141" t="n">
        <x:f>N2032*S2032</x:f>
        <x:v>16.200000000000017</x:v>
      </x:c>
      <x:c r="U2032" s="139" t="str">
        <x:v>Source Valid</x:v>
      </x:c>
      <x:c r="V2032" s="139" t="str">
        <x:v>High</x:v>
      </x:c>
      <x:c r="W2032" s="147" t="str">
        <x:v>Source wholesale and buying prices retained</x:v>
      </x:c>
      <x:c r="X2032" s="139" t="str">
        <x:v>Ready</x:v>
      </x:c>
      <x:c r="Y2032" s="144" t="b">
        <x:v>1</x:v>
      </x:c>
      <x:c r="Z2032" s="139" t="str">
        <x:v>WS RATES.pdf</x:v>
      </x:c>
      <x:c r="AA2032" s="139" t="n">
        <x:v>57</x:v>
      </x:c>
      <x:c r="AB2032" s="139" t="n">
        <x:v>16</x:v>
      </x:c>
      <x:c r="AC2032" s="139" t="str">
        <x:v>DOLLAR 30ML INK</x:v>
      </x:c>
      <x:c r="AD2032" s="145" t="n">
        <x:v>37</x:v>
      </x:c>
      <x:c r="AE2032" s="147" t="str">
        <x:v>Merged across PDFs — Exact/source-linked match</x:v>
      </x:c>
      <x:c r="AF2032" s="147" t="str">
        <x:v>Exact WS RATES.pdf name</x:v>
      </x:c>
      <x:c r="AG2032" s="147" t="str">
        <x:v>Exact WS RATES.pdf category</x:v>
      </x:c>
      <x:c r="AH2032" s="139" t="str">
        <x:v>WS-RATES:57:16</x:v>
      </x:c>
      <x:c r="AI2032" s="146"/>
      <x:c r="AJ2032" s="146"/>
      <x:c r="AK2032" s="146"/>
      <x:c r="AL2032" s="146"/>
      <x:c r="AM2032" s="146"/>
      <x:c r="AN2032" s="147" t="str"/>
    </x:row>
    <x:row r="2033">
      <x:c r="A2033" s="139" t="str">
        <x:v>RS-002032</x:v>
      </x:c>
      <x:c r="B2033" s="147" t="str">
        <x:v>DOLLAR 60ML INK(1PC)</x:v>
      </x:c>
      <x:c r="C2033" s="139" t="str">
        <x:v>FOUNTAIN INK</x:v>
      </x:c>
      <x:c r="D2033" s="139" t="str">
        <x:v>Both</x:v>
      </x:c>
      <x:c r="E2033" s="147" t="str">
        <x:v>From initial classified workbook</x:v>
      </x:c>
      <x:c r="F2033" s="139" t="str">
        <x:v>Piece</x:v>
      </x:c>
      <x:c r="G2033" s="139" t="n">
        <x:v>1</x:v>
      </x:c>
      <x:c r="H2033" s="139" t="str">
        <x:v>Parsed from product name</x:v>
      </x:c>
      <x:c r="I2033" s="139" t="str">
        <x:v>PKR</x:v>
      </x:c>
      <x:c r="J2033" s="140" t="n">
        <x:v>54</x:v>
      </x:c>
      <x:c r="K2033" s="140" t="n">
        <x:v>51.81</x:v>
      </x:c>
      <x:c r="L2033" s="140" t="n">
        <x:v>54</x:v>
      </x:c>
      <x:c r="M2033" s="140" t="n">
        <x:v>51.81</x:v>
      </x:c>
      <x:c r="N2033" s="141" t="n">
        <x:f>L2033-M2033</x:f>
        <x:v>2.1899999999999977</x:v>
      </x:c>
      <x:c r="O2033" s="142" t="n">
        <x:f>IF(L2033&gt;0,N2033/L2033,"")</x:f>
        <x:v>0.04055555555555551</x:v>
      </x:c>
      <x:c r="P2033" s="142" t="n">
        <x:f>IF(M2033&gt;0,N2033/M2033,"")</x:f>
        <x:v>0.04226983207874923</x:v>
      </x:c>
      <x:c r="Q2033" s="141" t="n">
        <x:f>ROUND(L2033*(1+'Assumptions'!$B$7)/'Assumptions'!$B$9,0)*'Assumptions'!$B$9</x:f>
        <x:v>60</x:v>
      </x:c>
      <x:c r="R2033" s="141" t="n">
        <x:f>Q2033-M2033</x:f>
        <x:v>8.189999999999998</x:v>
      </x:c>
      <x:c r="S2033" s="143" t="n">
        <x:f>'Assumptions'!$B$8</x:f>
        <x:v>12</x:v>
      </x:c>
      <x:c r="T2033" s="141" t="n">
        <x:f>N2033*S2033</x:f>
        <x:v>26.279999999999973</x:v>
      </x:c>
      <x:c r="U2033" s="139" t="str">
        <x:v>Source Valid</x:v>
      </x:c>
      <x:c r="V2033" s="139" t="str">
        <x:v>High</x:v>
      </x:c>
      <x:c r="W2033" s="147" t="str">
        <x:v>Source wholesale and buying prices retained</x:v>
      </x:c>
      <x:c r="X2033" s="139" t="str">
        <x:v>Ready</x:v>
      </x:c>
      <x:c r="Y2033" s="144" t="b">
        <x:v>1</x:v>
      </x:c>
      <x:c r="Z2033" s="139" t="str">
        <x:v>WS RATES.pdf</x:v>
      </x:c>
      <x:c r="AA2033" s="139" t="n">
        <x:v>57</x:v>
      </x:c>
      <x:c r="AB2033" s="139" t="n">
        <x:v>17</x:v>
      </x:c>
      <x:c r="AC2033" s="139" t="str">
        <x:v>DOLLAR 60ML INK(1PC)</x:v>
      </x:c>
      <x:c r="AD2033" s="145" t="n">
        <x:v>54</x:v>
      </x:c>
      <x:c r="AE2033" s="147" t="str">
        <x:v>Merged across PDFs — Exact/source-linked match</x:v>
      </x:c>
      <x:c r="AF2033" s="147" t="str">
        <x:v>Exact WS RATES.pdf name</x:v>
      </x:c>
      <x:c r="AG2033" s="147" t="str">
        <x:v>Exact WS RATES.pdf category</x:v>
      </x:c>
      <x:c r="AH2033" s="139" t="str">
        <x:v>WS-RATES:57:17</x:v>
      </x:c>
      <x:c r="AI2033" s="146"/>
      <x:c r="AJ2033" s="146"/>
      <x:c r="AK2033" s="146"/>
      <x:c r="AL2033" s="146"/>
      <x:c r="AM2033" s="146"/>
      <x:c r="AN2033" s="147" t="str"/>
    </x:row>
    <x:row r="2034">
      <x:c r="A2034" s="139" t="str">
        <x:v>RS-002033</x:v>
      </x:c>
      <x:c r="B2034" s="147" t="str">
        <x:v>MERCURY INK PEN INKSPIRE</x:v>
      </x:c>
      <x:c r="C2034" s="139" t="str">
        <x:v>INK PEN</x:v>
      </x:c>
      <x:c r="D2034" s="139" t="str">
        <x:v>Both</x:v>
      </x:c>
      <x:c r="E2034" s="147" t="str">
        <x:v>From initial classified workbook</x:v>
      </x:c>
      <x:c r="F2034" s="139" t="str">
        <x:v>Piece</x:v>
      </x:c>
      <x:c r="G2034" s="139"/>
      <x:c r="H2034" s="139" t="str">
        <x:v>Not stated</x:v>
      </x:c>
      <x:c r="I2034" s="139" t="str">
        <x:v>PKR</x:v>
      </x:c>
      <x:c r="J2034" s="140" t="n">
        <x:v>550</x:v>
      </x:c>
      <x:c r="K2034" s="140" t="n">
        <x:v>510</x:v>
      </x:c>
      <x:c r="L2034" s="140" t="n">
        <x:v>550</x:v>
      </x:c>
      <x:c r="M2034" s="140" t="n">
        <x:v>510</x:v>
      </x:c>
      <x:c r="N2034" s="141" t="n">
        <x:f>L2034-M2034</x:f>
        <x:v>40</x:v>
      </x:c>
      <x:c r="O2034" s="142" t="n">
        <x:f>IF(L2034&gt;0,N2034/L2034,"")</x:f>
        <x:v>0.07272727272727272</x:v>
      </x:c>
      <x:c r="P2034" s="142" t="n">
        <x:f>IF(M2034&gt;0,N2034/M2034,"")</x:f>
        <x:v>0.0784313725490196</x:v>
      </x:c>
      <x:c r="Q2034" s="141" t="n">
        <x:f>ROUND(L2034*(1+'Assumptions'!$B$7)/'Assumptions'!$B$9,0)*'Assumptions'!$B$9</x:f>
        <x:v>605</x:v>
      </x:c>
      <x:c r="R2034" s="141" t="n">
        <x:f>Q2034-M2034</x:f>
        <x:v>95</x:v>
      </x:c>
      <x:c r="S2034" s="143" t="n">
        <x:f>'Assumptions'!$B$8</x:f>
        <x:v>12</x:v>
      </x:c>
      <x:c r="T2034" s="141" t="n">
        <x:f>N2034*S2034</x:f>
        <x:v>480</x:v>
      </x:c>
      <x:c r="U2034" s="139" t="str">
        <x:v>Source Valid</x:v>
      </x:c>
      <x:c r="V2034" s="139" t="str">
        <x:v>High</x:v>
      </x:c>
      <x:c r="W2034" s="147" t="str">
        <x:v>Source wholesale and buying prices retained</x:v>
      </x:c>
      <x:c r="X2034" s="139" t="str">
        <x:v>Ready</x:v>
      </x:c>
      <x:c r="Y2034" s="144" t="b">
        <x:v>1</x:v>
      </x:c>
      <x:c r="Z2034" s="139" t="str">
        <x:v>WS RATES.pdf</x:v>
      </x:c>
      <x:c r="AA2034" s="139" t="n">
        <x:v>57</x:v>
      </x:c>
      <x:c r="AB2034" s="139" t="n">
        <x:v>18</x:v>
      </x:c>
      <x:c r="AC2034" s="139" t="str">
        <x:v>MERCURY INK PEN INKSPIRE</x:v>
      </x:c>
      <x:c r="AD2034" s="145" t="n">
        <x:v>550</x:v>
      </x:c>
      <x:c r="AE2034" s="147" t="str">
        <x:v>Merged across PDFs — Exact/source-linked match</x:v>
      </x:c>
      <x:c r="AF2034" s="147" t="str">
        <x:v>Exact WS RATES.pdf name</x:v>
      </x:c>
      <x:c r="AG2034" s="147" t="str">
        <x:v>Exact WS RATES.pdf category</x:v>
      </x:c>
      <x:c r="AH2034" s="139" t="str">
        <x:v>WS-RATES:57:18</x:v>
      </x:c>
      <x:c r="AI2034" s="146"/>
      <x:c r="AJ2034" s="146"/>
      <x:c r="AK2034" s="146"/>
      <x:c r="AL2034" s="146"/>
      <x:c r="AM2034" s="146"/>
      <x:c r="AN2034" s="147" t="str"/>
    </x:row>
    <x:row r="2035">
      <x:c r="A2035" s="139" t="str">
        <x:v>RS-002034</x:v>
      </x:c>
      <x:c r="B2035" s="147" t="str">
        <x:v>MERCURY INK PEN WAVE</x:v>
      </x:c>
      <x:c r="C2035" s="139" t="str">
        <x:v>INK PEN</x:v>
      </x:c>
      <x:c r="D2035" s="139" t="str">
        <x:v>Both</x:v>
      </x:c>
      <x:c r="E2035" s="147" t="str">
        <x:v>From initial classified workbook</x:v>
      </x:c>
      <x:c r="F2035" s="139" t="str">
        <x:v>Piece</x:v>
      </x:c>
      <x:c r="G2035" s="139"/>
      <x:c r="H2035" s="139" t="str">
        <x:v>Not stated</x:v>
      </x:c>
      <x:c r="I2035" s="139" t="str">
        <x:v>PKR</x:v>
      </x:c>
      <x:c r="J2035" s="140" t="n">
        <x:v>525</x:v>
      </x:c>
      <x:c r="K2035" s="140" t="n">
        <x:v>465</x:v>
      </x:c>
      <x:c r="L2035" s="140" t="n">
        <x:v>525</x:v>
      </x:c>
      <x:c r="M2035" s="140" t="n">
        <x:v>465</x:v>
      </x:c>
      <x:c r="N2035" s="141" t="n">
        <x:f>L2035-M2035</x:f>
        <x:v>60</x:v>
      </x:c>
      <x:c r="O2035" s="142" t="n">
        <x:f>IF(L2035&gt;0,N2035/L2035,"")</x:f>
        <x:v>0.11428571428571428</x:v>
      </x:c>
      <x:c r="P2035" s="142" t="n">
        <x:f>IF(M2035&gt;0,N2035/M2035,"")</x:f>
        <x:v>0.12903225806451613</x:v>
      </x:c>
      <x:c r="Q2035" s="141" t="n">
        <x:f>ROUND(L2035*(1+'Assumptions'!$B$7)/'Assumptions'!$B$9,0)*'Assumptions'!$B$9</x:f>
        <x:v>580</x:v>
      </x:c>
      <x:c r="R2035" s="141" t="n">
        <x:f>Q2035-M2035</x:f>
        <x:v>115</x:v>
      </x:c>
      <x:c r="S2035" s="143" t="n">
        <x:f>'Assumptions'!$B$8</x:f>
        <x:v>12</x:v>
      </x:c>
      <x:c r="T2035" s="141" t="n">
        <x:f>N2035*S2035</x:f>
        <x:v>720</x:v>
      </x:c>
      <x:c r="U2035" s="139" t="str">
        <x:v>Source Valid</x:v>
      </x:c>
      <x:c r="V2035" s="139" t="str">
        <x:v>High</x:v>
      </x:c>
      <x:c r="W2035" s="147" t="str">
        <x:v>Source wholesale and buying prices retained</x:v>
      </x:c>
      <x:c r="X2035" s="139" t="str">
        <x:v>Ready</x:v>
      </x:c>
      <x:c r="Y2035" s="144" t="b">
        <x:v>1</x:v>
      </x:c>
      <x:c r="Z2035" s="139" t="str">
        <x:v>WS RATES.pdf</x:v>
      </x:c>
      <x:c r="AA2035" s="139" t="n">
        <x:v>57</x:v>
      </x:c>
      <x:c r="AB2035" s="139" t="n">
        <x:v>19</x:v>
      </x:c>
      <x:c r="AC2035" s="139" t="str">
        <x:v>MERCURY INK PEN WAVE</x:v>
      </x:c>
      <x:c r="AD2035" s="145" t="n">
        <x:v>525</x:v>
      </x:c>
      <x:c r="AE2035" s="147" t="str">
        <x:v>Merged across PDFs — Exact/source-linked match</x:v>
      </x:c>
      <x:c r="AF2035" s="147" t="str">
        <x:v>Exact WS RATES.pdf name</x:v>
      </x:c>
      <x:c r="AG2035" s="147" t="str">
        <x:v>Exact WS RATES.pdf category</x:v>
      </x:c>
      <x:c r="AH2035" s="139" t="str">
        <x:v>WS-RATES:57:19</x:v>
      </x:c>
      <x:c r="AI2035" s="146"/>
      <x:c r="AJ2035" s="146"/>
      <x:c r="AK2035" s="146"/>
      <x:c r="AL2035" s="146"/>
      <x:c r="AM2035" s="146"/>
      <x:c r="AN2035" s="147" t="str"/>
    </x:row>
    <x:row r="2036">
      <x:c r="A2036" s="139" t="str">
        <x:v>RS-002035</x:v>
      </x:c>
      <x:c r="B2036" s="147" t="str">
        <x:v>MERCURY INK PEN ASTRO</x:v>
      </x:c>
      <x:c r="C2036" s="139" t="str">
        <x:v>INK PEN</x:v>
      </x:c>
      <x:c r="D2036" s="139" t="str">
        <x:v>Both</x:v>
      </x:c>
      <x:c r="E2036" s="147" t="str">
        <x:v>From initial classified workbook</x:v>
      </x:c>
      <x:c r="F2036" s="139" t="str">
        <x:v>Piece</x:v>
      </x:c>
      <x:c r="G2036" s="139"/>
      <x:c r="H2036" s="139" t="str">
        <x:v>Not stated</x:v>
      </x:c>
      <x:c r="I2036" s="139" t="str">
        <x:v>PKR</x:v>
      </x:c>
      <x:c r="J2036" s="140" t="n">
        <x:v>500</x:v>
      </x:c>
      <x:c r="K2036" s="140" t="n">
        <x:v>465</x:v>
      </x:c>
      <x:c r="L2036" s="140" t="n">
        <x:v>500</x:v>
      </x:c>
      <x:c r="M2036" s="140" t="n">
        <x:v>465</x:v>
      </x:c>
      <x:c r="N2036" s="141" t="n">
        <x:f>L2036-M2036</x:f>
        <x:v>35</x:v>
      </x:c>
      <x:c r="O2036" s="142" t="n">
        <x:f>IF(L2036&gt;0,N2036/L2036,"")</x:f>
        <x:v>0.07</x:v>
      </x:c>
      <x:c r="P2036" s="142" t="n">
        <x:f>IF(M2036&gt;0,N2036/M2036,"")</x:f>
        <x:v>0.07526881720430108</x:v>
      </x:c>
      <x:c r="Q2036" s="141" t="n">
        <x:f>ROUND(L2036*(1+'Assumptions'!$B$7)/'Assumptions'!$B$9,0)*'Assumptions'!$B$9</x:f>
        <x:v>550</x:v>
      </x:c>
      <x:c r="R2036" s="141" t="n">
        <x:f>Q2036-M2036</x:f>
        <x:v>85</x:v>
      </x:c>
      <x:c r="S2036" s="143" t="n">
        <x:f>'Assumptions'!$B$8</x:f>
        <x:v>12</x:v>
      </x:c>
      <x:c r="T2036" s="141" t="n">
        <x:f>N2036*S2036</x:f>
        <x:v>420</x:v>
      </x:c>
      <x:c r="U2036" s="139" t="str">
        <x:v>Source Valid</x:v>
      </x:c>
      <x:c r="V2036" s="139" t="str">
        <x:v>High</x:v>
      </x:c>
      <x:c r="W2036" s="147" t="str">
        <x:v>Source wholesale and buying prices retained</x:v>
      </x:c>
      <x:c r="X2036" s="139" t="str">
        <x:v>Ready</x:v>
      </x:c>
      <x:c r="Y2036" s="144" t="b">
        <x:v>1</x:v>
      </x:c>
      <x:c r="Z2036" s="139" t="str">
        <x:v>WS RATES.pdf</x:v>
      </x:c>
      <x:c r="AA2036" s="139" t="n">
        <x:v>57</x:v>
      </x:c>
      <x:c r="AB2036" s="139" t="n">
        <x:v>20</x:v>
      </x:c>
      <x:c r="AC2036" s="139" t="str">
        <x:v>MERCURY INK PEN ASTRO</x:v>
      </x:c>
      <x:c r="AD2036" s="145" t="n">
        <x:v>500</x:v>
      </x:c>
      <x:c r="AE2036" s="147" t="str">
        <x:v>Merged across PDFs — Exact/source-linked match</x:v>
      </x:c>
      <x:c r="AF2036" s="147" t="str">
        <x:v>Exact WS RATES.pdf name</x:v>
      </x:c>
      <x:c r="AG2036" s="147" t="str">
        <x:v>Exact WS RATES.pdf category</x:v>
      </x:c>
      <x:c r="AH2036" s="139" t="str">
        <x:v>WS-RATES:57:20</x:v>
      </x:c>
      <x:c r="AI2036" s="146"/>
      <x:c r="AJ2036" s="146"/>
      <x:c r="AK2036" s="146"/>
      <x:c r="AL2036" s="146"/>
      <x:c r="AM2036" s="146"/>
      <x:c r="AN2036" s="147" t="str"/>
    </x:row>
    <x:row r="2037">
      <x:c r="A2037" s="139" t="str">
        <x:v>RS-002036</x:v>
      </x:c>
      <x:c r="B2037" s="147" t="str">
        <x:v>MERCURY ST 10</x:v>
      </x:c>
      <x:c r="C2037" s="139" t="str">
        <x:v>MARKER COLOR</x:v>
      </x:c>
      <x:c r="D2037" s="139" t="str">
        <x:v>Both</x:v>
      </x:c>
      <x:c r="E2037" s="147" t="str">
        <x:v>From initial classified workbook</x:v>
      </x:c>
      <x:c r="F2037" s="139" t="str">
        <x:v>Piece</x:v>
      </x:c>
      <x:c r="G2037" s="139"/>
      <x:c r="H2037" s="139" t="str">
        <x:v>Not stated</x:v>
      </x:c>
      <x:c r="I2037" s="139" t="str">
        <x:v>PKR</x:v>
      </x:c>
      <x:c r="J2037" s="140" t="n">
        <x:v>87</x:v>
      </x:c>
      <x:c r="K2037" s="140" t="n">
        <x:v>80</x:v>
      </x:c>
      <x:c r="L2037" s="140" t="n">
        <x:v>87</x:v>
      </x:c>
      <x:c r="M2037" s="140" t="n">
        <x:v>80</x:v>
      </x:c>
      <x:c r="N2037" s="141" t="n">
        <x:f>L2037-M2037</x:f>
        <x:v>7</x:v>
      </x:c>
      <x:c r="O2037" s="142" t="n">
        <x:f>IF(L2037&gt;0,N2037/L2037,"")</x:f>
        <x:v>0.08045977011494253</x:v>
      </x:c>
      <x:c r="P2037" s="142" t="n">
        <x:f>IF(M2037&gt;0,N2037/M2037,"")</x:f>
        <x:v>0.0875</x:v>
      </x:c>
      <x:c r="Q2037" s="141" t="n">
        <x:f>ROUND(L2037*(1+'Assumptions'!$B$7)/'Assumptions'!$B$9,0)*'Assumptions'!$B$9</x:f>
        <x:v>95</x:v>
      </x:c>
      <x:c r="R2037" s="141" t="n">
        <x:f>Q2037-M2037</x:f>
        <x:v>15</x:v>
      </x:c>
      <x:c r="S2037" s="143" t="n">
        <x:f>'Assumptions'!$B$8</x:f>
        <x:v>12</x:v>
      </x:c>
      <x:c r="T2037" s="141" t="n">
        <x:f>N2037*S2037</x:f>
        <x:v>84</x:v>
      </x:c>
      <x:c r="U2037" s="139" t="str">
        <x:v>Source Valid</x:v>
      </x:c>
      <x:c r="V2037" s="139" t="str">
        <x:v>High</x:v>
      </x:c>
      <x:c r="W2037" s="147" t="str">
        <x:v>Source wholesale and buying prices retained</x:v>
      </x:c>
      <x:c r="X2037" s="139" t="str">
        <x:v>Ready</x:v>
      </x:c>
      <x:c r="Y2037" s="144" t="b">
        <x:v>1</x:v>
      </x:c>
      <x:c r="Z2037" s="139" t="str">
        <x:v>WS RATES.pdf</x:v>
      </x:c>
      <x:c r="AA2037" s="139" t="n">
        <x:v>57</x:v>
      </x:c>
      <x:c r="AB2037" s="139" t="n">
        <x:v>21</x:v>
      </x:c>
      <x:c r="AC2037" s="139" t="str">
        <x:v>MERCURY ST 10</x:v>
      </x:c>
      <x:c r="AD2037" s="145" t="n">
        <x:v>87</x:v>
      </x:c>
      <x:c r="AE2037" s="147" t="str">
        <x:v>Merged across PDFs — Exact/source-linked match</x:v>
      </x:c>
      <x:c r="AF2037" s="147" t="str">
        <x:v>Exact WS RATES.pdf name</x:v>
      </x:c>
      <x:c r="AG2037" s="147" t="str">
        <x:v>Exact WS RATES.pdf category</x:v>
      </x:c>
      <x:c r="AH2037" s="139" t="str">
        <x:v>WS-RATES:57:21</x:v>
      </x:c>
      <x:c r="AI2037" s="146"/>
      <x:c r="AJ2037" s="146"/>
      <x:c r="AK2037" s="146"/>
      <x:c r="AL2037" s="146"/>
      <x:c r="AM2037" s="146"/>
      <x:c r="AN2037" s="147" t="str"/>
    </x:row>
    <x:row r="2038">
      <x:c r="A2038" s="139" t="str">
        <x:v>RS-002037</x:v>
      </x:c>
      <x:c r="B2038" s="147" t="str">
        <x:v>MERCURY CORRECTION PEN</x:v>
      </x:c>
      <x:c r="C2038" s="139" t="str">
        <x:v>Correction pen</x:v>
      </x:c>
      <x:c r="D2038" s="139" t="str">
        <x:v>Both</x:v>
      </x:c>
      <x:c r="E2038" s="147" t="str">
        <x:v>From initial classified workbook</x:v>
      </x:c>
      <x:c r="F2038" s="139" t="str">
        <x:v>Piece</x:v>
      </x:c>
      <x:c r="G2038" s="139"/>
      <x:c r="H2038" s="139" t="str">
        <x:v>Not stated</x:v>
      </x:c>
      <x:c r="I2038" s="139" t="str">
        <x:v>PKR</x:v>
      </x:c>
      <x:c r="J2038" s="140" t="n">
        <x:v>36</x:v>
      </x:c>
      <x:c r="K2038" s="140" t="n">
        <x:v>35.5</x:v>
      </x:c>
      <x:c r="L2038" s="140" t="n">
        <x:v>36</x:v>
      </x:c>
      <x:c r="M2038" s="140" t="n">
        <x:v>35.5</x:v>
      </x:c>
      <x:c r="N2038" s="141" t="n">
        <x:f>L2038-M2038</x:f>
        <x:v>0.5</x:v>
      </x:c>
      <x:c r="O2038" s="142" t="n">
        <x:f>IF(L2038&gt;0,N2038/L2038,"")</x:f>
        <x:v>0.013888888888888888</x:v>
      </x:c>
      <x:c r="P2038" s="142" t="n">
        <x:f>IF(M2038&gt;0,N2038/M2038,"")</x:f>
        <x:v>0.014084507042253521</x:v>
      </x:c>
      <x:c r="Q2038" s="141" t="n">
        <x:f>ROUND(L2038*(1+'Assumptions'!$B$7)/'Assumptions'!$B$9,0)*'Assumptions'!$B$9</x:f>
        <x:v>40</x:v>
      </x:c>
      <x:c r="R2038" s="141" t="n">
        <x:f>Q2038-M2038</x:f>
        <x:v>4.5</x:v>
      </x:c>
      <x:c r="S2038" s="143" t="n">
        <x:f>'Assumptions'!$B$8</x:f>
        <x:v>12</x:v>
      </x:c>
      <x:c r="T2038" s="141" t="n">
        <x:f>N2038*S2038</x:f>
        <x:v>6</x:v>
      </x:c>
      <x:c r="U2038" s="139" t="str">
        <x:v>Source Valid</x:v>
      </x:c>
      <x:c r="V2038" s="139" t="str">
        <x:v>High</x:v>
      </x:c>
      <x:c r="W2038" s="147" t="str">
        <x:v>Source wholesale and buying prices retained</x:v>
      </x:c>
      <x:c r="X2038" s="139" t="str">
        <x:v>Ready</x:v>
      </x:c>
      <x:c r="Y2038" s="144" t="b">
        <x:v>1</x:v>
      </x:c>
      <x:c r="Z2038" s="139" t="str">
        <x:v>WS RATES.pdf</x:v>
      </x:c>
      <x:c r="AA2038" s="139" t="n">
        <x:v>57</x:v>
      </x:c>
      <x:c r="AB2038" s="139" t="n">
        <x:v>22</x:v>
      </x:c>
      <x:c r="AC2038" s="139" t="str">
        <x:v>MERCURY CORRECTION PEN</x:v>
      </x:c>
      <x:c r="AD2038" s="145" t="n">
        <x:v>36</x:v>
      </x:c>
      <x:c r="AE2038" s="147" t="str">
        <x:v>Merged across PDFs — Exact/source-linked match</x:v>
      </x:c>
      <x:c r="AF2038" s="147" t="str">
        <x:v>Exact WS RATES.pdf name</x:v>
      </x:c>
      <x:c r="AG2038" s="147" t="str">
        <x:v>Exact WS RATES.pdf category</x:v>
      </x:c>
      <x:c r="AH2038" s="139" t="str">
        <x:v>WS-RATES:57:22</x:v>
      </x:c>
      <x:c r="AI2038" s="146"/>
      <x:c r="AJ2038" s="146"/>
      <x:c r="AK2038" s="146"/>
      <x:c r="AL2038" s="146"/>
      <x:c r="AM2038" s="146"/>
      <x:c r="AN2038" s="147" t="str"/>
    </x:row>
    <x:row r="2039">
      <x:c r="A2039" s="139" t="str">
        <x:v>RS-002038</x:v>
      </x:c>
      <x:c r="B2039" s="147" t="str">
        <x:v>MERCURY DOUBLE CUT MARKER</x:v>
      </x:c>
      <x:c r="C2039" s="139" t="str">
        <x:v>CUT MARKERS</x:v>
      </x:c>
      <x:c r="D2039" s="139" t="str">
        <x:v>Both</x:v>
      </x:c>
      <x:c r="E2039" s="147" t="str">
        <x:v>From initial classified workbook</x:v>
      </x:c>
      <x:c r="F2039" s="139" t="str">
        <x:v>Piece</x:v>
      </x:c>
      <x:c r="G2039" s="139"/>
      <x:c r="H2039" s="139" t="str">
        <x:v>Not stated</x:v>
      </x:c>
      <x:c r="I2039" s="139" t="str">
        <x:v>PKR</x:v>
      </x:c>
      <x:c r="J2039" s="140" t="n">
        <x:v>290</x:v>
      </x:c>
      <x:c r="K2039" s="140" t="n">
        <x:v>271</x:v>
      </x:c>
      <x:c r="L2039" s="140" t="n">
        <x:v>290</x:v>
      </x:c>
      <x:c r="M2039" s="140" t="n">
        <x:v>271</x:v>
      </x:c>
      <x:c r="N2039" s="141" t="n">
        <x:f>L2039-M2039</x:f>
        <x:v>19</x:v>
      </x:c>
      <x:c r="O2039" s="142" t="n">
        <x:f>IF(L2039&gt;0,N2039/L2039,"")</x:f>
        <x:v>0.06551724137931035</x:v>
      </x:c>
      <x:c r="P2039" s="142" t="n">
        <x:f>IF(M2039&gt;0,N2039/M2039,"")</x:f>
        <x:v>0.07011070110701106</x:v>
      </x:c>
      <x:c r="Q2039" s="141" t="n">
        <x:f>ROUND(L2039*(1+'Assumptions'!$B$7)/'Assumptions'!$B$9,0)*'Assumptions'!$B$9</x:f>
        <x:v>320</x:v>
      </x:c>
      <x:c r="R2039" s="141" t="n">
        <x:f>Q2039-M2039</x:f>
        <x:v>49</x:v>
      </x:c>
      <x:c r="S2039" s="143" t="n">
        <x:f>'Assumptions'!$B$8</x:f>
        <x:v>12</x:v>
      </x:c>
      <x:c r="T2039" s="141" t="n">
        <x:f>N2039*S2039</x:f>
        <x:v>228</x:v>
      </x:c>
      <x:c r="U2039" s="139" t="str">
        <x:v>Source Valid</x:v>
      </x:c>
      <x:c r="V2039" s="139" t="str">
        <x:v>High</x:v>
      </x:c>
      <x:c r="W2039" s="147" t="str">
        <x:v>Source wholesale and buying prices retained</x:v>
      </x:c>
      <x:c r="X2039" s="139" t="str">
        <x:v>Ready</x:v>
      </x:c>
      <x:c r="Y2039" s="144" t="b">
        <x:v>1</x:v>
      </x:c>
      <x:c r="Z2039" s="139" t="str">
        <x:v>WS RATES.pdf</x:v>
      </x:c>
      <x:c r="AA2039" s="139" t="n">
        <x:v>57</x:v>
      </x:c>
      <x:c r="AB2039" s="139" t="n">
        <x:v>23</x:v>
      </x:c>
      <x:c r="AC2039" s="139" t="str">
        <x:v>MERCURY DOUBLE CUT MAR</x:v>
      </x:c>
      <x:c r="AD2039" s="145" t="n">
        <x:v>290</x:v>
      </x:c>
      <x:c r="AE2039" s="147" t="str">
        <x:v>Merged across PDFs — Truncated-name completion</x:v>
      </x:c>
      <x:c r="AF2039" s="147" t="str">
        <x:v>Completed/updated from WS RATES.pdf</x:v>
      </x:c>
      <x:c r="AG2039" s="147" t="str">
        <x:v>Exact WS RATES.pdf category</x:v>
      </x:c>
      <x:c r="AH2039" s="139" t="str">
        <x:v>WS-RATES:57:23</x:v>
      </x:c>
      <x:c r="AI2039" s="146"/>
      <x:c r="AJ2039" s="146"/>
      <x:c r="AK2039" s="146"/>
      <x:c r="AL2039" s="146"/>
      <x:c r="AM2039" s="146"/>
      <x:c r="AN2039" s="147" t="str"/>
    </x:row>
    <x:row r="2040">
      <x:c r="A2040" s="139" t="str">
        <x:v>RS-002039</x:v>
      </x:c>
      <x:c r="B2040" s="147" t="str">
        <x:v>MERCURY FAST POINTER(BLUE)</x:v>
      </x:c>
      <x:c r="C2040" s="139" t="str">
        <x:v>POINTER</x:v>
      </x:c>
      <x:c r="D2040" s="139" t="str">
        <x:v>Both</x:v>
      </x:c>
      <x:c r="E2040" s="147" t="str">
        <x:v>From initial classified workbook</x:v>
      </x:c>
      <x:c r="F2040" s="139" t="str">
        <x:v>Piece</x:v>
      </x:c>
      <x:c r="G2040" s="139"/>
      <x:c r="H2040" s="139" t="str">
        <x:v>Not stated</x:v>
      </x:c>
      <x:c r="I2040" s="139" t="str">
        <x:v>PKR</x:v>
      </x:c>
      <x:c r="J2040" s="140" t="n">
        <x:v>130</x:v>
      </x:c>
      <x:c r="K2040" s="140" t="n">
        <x:v>120</x:v>
      </x:c>
      <x:c r="L2040" s="140" t="n">
        <x:v>130</x:v>
      </x:c>
      <x:c r="M2040" s="140" t="n">
        <x:v>120</x:v>
      </x:c>
      <x:c r="N2040" s="141" t="n">
        <x:f>L2040-M2040</x:f>
        <x:v>10</x:v>
      </x:c>
      <x:c r="O2040" s="142" t="n">
        <x:f>IF(L2040&gt;0,N2040/L2040,"")</x:f>
        <x:v>0.07692307692307693</x:v>
      </x:c>
      <x:c r="P2040" s="142" t="n">
        <x:f>IF(M2040&gt;0,N2040/M2040,"")</x:f>
        <x:v>0.08333333333333333</x:v>
      </x:c>
      <x:c r="Q2040" s="141" t="n">
        <x:f>ROUND(L2040*(1+'Assumptions'!$B$7)/'Assumptions'!$B$9,0)*'Assumptions'!$B$9</x:f>
        <x:v>145</x:v>
      </x:c>
      <x:c r="R2040" s="141" t="n">
        <x:f>Q2040-M2040</x:f>
        <x:v>25</x:v>
      </x:c>
      <x:c r="S2040" s="143" t="n">
        <x:f>'Assumptions'!$B$8</x:f>
        <x:v>12</x:v>
      </x:c>
      <x:c r="T2040" s="141" t="n">
        <x:f>N2040*S2040</x:f>
        <x:v>120</x:v>
      </x:c>
      <x:c r="U2040" s="139" t="str">
        <x:v>Source Valid</x:v>
      </x:c>
      <x:c r="V2040" s="139" t="str">
        <x:v>High</x:v>
      </x:c>
      <x:c r="W2040" s="147" t="str">
        <x:v>Source wholesale and buying prices retained</x:v>
      </x:c>
      <x:c r="X2040" s="139" t="str">
        <x:v>Ready</x:v>
      </x:c>
      <x:c r="Y2040" s="144" t="b">
        <x:v>1</x:v>
      </x:c>
      <x:c r="Z2040" s="139" t="str">
        <x:v>WS RATES.pdf</x:v>
      </x:c>
      <x:c r="AA2040" s="139" t="n">
        <x:v>57</x:v>
      </x:c>
      <x:c r="AB2040" s="139" t="n">
        <x:v>24</x:v>
      </x:c>
      <x:c r="AC2040" s="139" t="str">
        <x:v>MERCURY FAST POINTER(BL</x:v>
      </x:c>
      <x:c r="AD2040" s="145" t="n">
        <x:v>130</x:v>
      </x:c>
      <x:c r="AE2040" s="147" t="str">
        <x:v>Merged across PDFs — Truncated-name completion</x:v>
      </x:c>
      <x:c r="AF2040" s="147" t="str">
        <x:v>Completed/updated from WS RATES.pdf</x:v>
      </x:c>
      <x:c r="AG2040" s="147" t="str">
        <x:v>Exact WS RATES.pdf category</x:v>
      </x:c>
      <x:c r="AH2040" s="139" t="str">
        <x:v>WS-RATES:57:24</x:v>
      </x:c>
      <x:c r="AI2040" s="146"/>
      <x:c r="AJ2040" s="146"/>
      <x:c r="AK2040" s="146"/>
      <x:c r="AL2040" s="146"/>
      <x:c r="AM2040" s="146"/>
      <x:c r="AN2040" s="147" t="str"/>
    </x:row>
    <x:row r="2041">
      <x:c r="A2041" s="139" t="str">
        <x:v>RS-002040</x:v>
      </x:c>
      <x:c r="B2041" s="147" t="str">
        <x:v>MERCURY FAST POINTER</x:v>
      </x:c>
      <x:c r="C2041" s="139" t="str">
        <x:v>POINTER</x:v>
      </x:c>
      <x:c r="D2041" s="139" t="str">
        <x:v>Both</x:v>
      </x:c>
      <x:c r="E2041" s="147" t="str">
        <x:v>From initial classified workbook</x:v>
      </x:c>
      <x:c r="F2041" s="139" t="str">
        <x:v>Piece</x:v>
      </x:c>
      <x:c r="G2041" s="139"/>
      <x:c r="H2041" s="139" t="str">
        <x:v>Not stated</x:v>
      </x:c>
      <x:c r="I2041" s="139" t="str">
        <x:v>PKR</x:v>
      </x:c>
      <x:c r="J2041" s="140" t="n">
        <x:v>130</x:v>
      </x:c>
      <x:c r="K2041" s="140" t="n">
        <x:v>120</x:v>
      </x:c>
      <x:c r="L2041" s="140" t="n">
        <x:v>130</x:v>
      </x:c>
      <x:c r="M2041" s="140" t="n">
        <x:v>120</x:v>
      </x:c>
      <x:c r="N2041" s="141" t="n">
        <x:f>L2041-M2041</x:f>
        <x:v>10</x:v>
      </x:c>
      <x:c r="O2041" s="142" t="n">
        <x:f>IF(L2041&gt;0,N2041/L2041,"")</x:f>
        <x:v>0.07692307692307693</x:v>
      </x:c>
      <x:c r="P2041" s="142" t="n">
        <x:f>IF(M2041&gt;0,N2041/M2041,"")</x:f>
        <x:v>0.08333333333333333</x:v>
      </x:c>
      <x:c r="Q2041" s="141" t="n">
        <x:f>ROUND(L2041*(1+'Assumptions'!$B$7)/'Assumptions'!$B$9,0)*'Assumptions'!$B$9</x:f>
        <x:v>145</x:v>
      </x:c>
      <x:c r="R2041" s="141" t="n">
        <x:f>Q2041-M2041</x:f>
        <x:v>25</x:v>
      </x:c>
      <x:c r="S2041" s="143" t="n">
        <x:f>'Assumptions'!$B$8</x:f>
        <x:v>12</x:v>
      </x:c>
      <x:c r="T2041" s="141" t="n">
        <x:f>N2041*S2041</x:f>
        <x:v>120</x:v>
      </x:c>
      <x:c r="U2041" s="139" t="str">
        <x:v>Source Valid</x:v>
      </x:c>
      <x:c r="V2041" s="139" t="str">
        <x:v>High</x:v>
      </x:c>
      <x:c r="W2041" s="147" t="str">
        <x:v>Source wholesale and buying prices retained</x:v>
      </x:c>
      <x:c r="X2041" s="139" t="str">
        <x:v>Ready</x:v>
      </x:c>
      <x:c r="Y2041" s="144" t="b">
        <x:v>1</x:v>
      </x:c>
      <x:c r="Z2041" s="139" t="str">
        <x:v>WS RATES.pdf</x:v>
      </x:c>
      <x:c r="AA2041" s="139" t="n">
        <x:v>57</x:v>
      </x:c>
      <x:c r="AB2041" s="139" t="n">
        <x:v>25</x:v>
      </x:c>
      <x:c r="AC2041" s="139" t="str">
        <x:v>MERCURY FAST POINTER</x:v>
      </x:c>
      <x:c r="AD2041" s="145" t="n">
        <x:v>130</x:v>
      </x:c>
      <x:c r="AE2041" s="147" t="str">
        <x:v>Merged across PDFs — Exact/source-linked match</x:v>
      </x:c>
      <x:c r="AF2041" s="147" t="str">
        <x:v>Exact WS RATES.pdf name</x:v>
      </x:c>
      <x:c r="AG2041" s="147" t="str">
        <x:v>Exact WS RATES.pdf category</x:v>
      </x:c>
      <x:c r="AH2041" s="139" t="str">
        <x:v>WS-RATES:57:25</x:v>
      </x:c>
      <x:c r="AI2041" s="146"/>
      <x:c r="AJ2041" s="146"/>
      <x:c r="AK2041" s="146"/>
      <x:c r="AL2041" s="146"/>
      <x:c r="AM2041" s="146"/>
      <x:c r="AN2041" s="147" t="str"/>
    </x:row>
    <x:row r="2042">
      <x:c r="A2042" s="139" t="str">
        <x:v>RS-002041</x:v>
      </x:c>
      <x:c r="B2042" s="147" t="str">
        <x:v>MERCURY FIBRE TIP MARKER</x:v>
      </x:c>
      <x:c r="C2042" s="139" t="str">
        <x:v>MARKER</x:v>
      </x:c>
      <x:c r="D2042" s="139" t="str">
        <x:v>Both</x:v>
      </x:c>
      <x:c r="E2042" s="147" t="str">
        <x:v>From initial classified workbook</x:v>
      </x:c>
      <x:c r="F2042" s="139" t="str">
        <x:v>Piece</x:v>
      </x:c>
      <x:c r="G2042" s="139"/>
      <x:c r="H2042" s="139" t="str">
        <x:v>Not stated</x:v>
      </x:c>
      <x:c r="I2042" s="139" t="str">
        <x:v>PKR</x:v>
      </x:c>
      <x:c r="J2042" s="140" t="n">
        <x:v>87</x:v>
      </x:c>
      <x:c r="K2042" s="140" t="n">
        <x:v>79</x:v>
      </x:c>
      <x:c r="L2042" s="140" t="n">
        <x:v>87</x:v>
      </x:c>
      <x:c r="M2042" s="140" t="n">
        <x:v>79</x:v>
      </x:c>
      <x:c r="N2042" s="141" t="n">
        <x:f>L2042-M2042</x:f>
        <x:v>8</x:v>
      </x:c>
      <x:c r="O2042" s="142" t="n">
        <x:f>IF(L2042&gt;0,N2042/L2042,"")</x:f>
        <x:v>0.09195402298850575</x:v>
      </x:c>
      <x:c r="P2042" s="142" t="n">
        <x:f>IF(M2042&gt;0,N2042/M2042,"")</x:f>
        <x:v>0.10126582278481013</x:v>
      </x:c>
      <x:c r="Q2042" s="141" t="n">
        <x:f>ROUND(L2042*(1+'Assumptions'!$B$7)/'Assumptions'!$B$9,0)*'Assumptions'!$B$9</x:f>
        <x:v>95</x:v>
      </x:c>
      <x:c r="R2042" s="141" t="n">
        <x:f>Q2042-M2042</x:f>
        <x:v>16</x:v>
      </x:c>
      <x:c r="S2042" s="143" t="n">
        <x:f>'Assumptions'!$B$8</x:f>
        <x:v>12</x:v>
      </x:c>
      <x:c r="T2042" s="141" t="n">
        <x:f>N2042*S2042</x:f>
        <x:v>96</x:v>
      </x:c>
      <x:c r="U2042" s="139" t="str">
        <x:v>Source Valid</x:v>
      </x:c>
      <x:c r="V2042" s="139" t="str">
        <x:v>High</x:v>
      </x:c>
      <x:c r="W2042" s="147" t="str">
        <x:v>Source wholesale and buying prices retained</x:v>
      </x:c>
      <x:c r="X2042" s="139" t="str">
        <x:v>Ready</x:v>
      </x:c>
      <x:c r="Y2042" s="144" t="b">
        <x:v>1</x:v>
      </x:c>
      <x:c r="Z2042" s="139" t="str">
        <x:v>WS RATES.pdf</x:v>
      </x:c>
      <x:c r="AA2042" s="139" t="n">
        <x:v>57</x:v>
      </x:c>
      <x:c r="AB2042" s="139" t="n">
        <x:v>26</x:v>
      </x:c>
      <x:c r="AC2042" s="139" t="str">
        <x:v>MERCURY FIBRE TIP MARKE</x:v>
      </x:c>
      <x:c r="AD2042" s="145" t="n">
        <x:v>87</x:v>
      </x:c>
      <x:c r="AE2042" s="147" t="str">
        <x:v>Merged across PDFs — Truncated-name completion</x:v>
      </x:c>
      <x:c r="AF2042" s="147" t="str">
        <x:v>Completed/updated from WS RATES.pdf</x:v>
      </x:c>
      <x:c r="AG2042" s="147" t="str">
        <x:v>Exact WS RATES.pdf category</x:v>
      </x:c>
      <x:c r="AH2042" s="139" t="str">
        <x:v>WS-RATES:57:26</x:v>
      </x:c>
      <x:c r="AI2042" s="146"/>
      <x:c r="AJ2042" s="146"/>
      <x:c r="AK2042" s="146"/>
      <x:c r="AL2042" s="146"/>
      <x:c r="AM2042" s="146"/>
      <x:c r="AN2042" s="147" t="str"/>
    </x:row>
    <x:row r="2043">
      <x:c r="A2043" s="139" t="str">
        <x:v>RS-002042</x:v>
      </x:c>
      <x:c r="B2043" s="147" t="str">
        <x:v>MERCURY CUT MARKER 805</x:v>
      </x:c>
      <x:c r="C2043" s="139" t="str">
        <x:v>CUT MARKERS</x:v>
      </x:c>
      <x:c r="D2043" s="139" t="str">
        <x:v>Both</x:v>
      </x:c>
      <x:c r="E2043" s="147" t="str">
        <x:v>From initial classified workbook</x:v>
      </x:c>
      <x:c r="F2043" s="139" t="str">
        <x:v>Piece</x:v>
      </x:c>
      <x:c r="G2043" s="139"/>
      <x:c r="H2043" s="139" t="str">
        <x:v>Not stated</x:v>
      </x:c>
      <x:c r="I2043" s="139" t="str">
        <x:v>PKR</x:v>
      </x:c>
      <x:c r="J2043" s="140" t="n">
        <x:v>160</x:v>
      </x:c>
      <x:c r="K2043" s="140" t="n">
        <x:v>152</x:v>
      </x:c>
      <x:c r="L2043" s="140" t="n">
        <x:v>160</x:v>
      </x:c>
      <x:c r="M2043" s="140" t="n">
        <x:v>152</x:v>
      </x:c>
      <x:c r="N2043" s="141" t="n">
        <x:f>L2043-M2043</x:f>
        <x:v>8</x:v>
      </x:c>
      <x:c r="O2043" s="142" t="n">
        <x:f>IF(L2043&gt;0,N2043/L2043,"")</x:f>
        <x:v>0.05</x:v>
      </x:c>
      <x:c r="P2043" s="142" t="n">
        <x:f>IF(M2043&gt;0,N2043/M2043,"")</x:f>
        <x:v>0.05263157894736842</x:v>
      </x:c>
      <x:c r="Q2043" s="141" t="n">
        <x:f>ROUND(L2043*(1+'Assumptions'!$B$7)/'Assumptions'!$B$9,0)*'Assumptions'!$B$9</x:f>
        <x:v>175</x:v>
      </x:c>
      <x:c r="R2043" s="141" t="n">
        <x:f>Q2043-M2043</x:f>
        <x:v>23</x:v>
      </x:c>
      <x:c r="S2043" s="143" t="n">
        <x:f>'Assumptions'!$B$8</x:f>
        <x:v>12</x:v>
      </x:c>
      <x:c r="T2043" s="141" t="n">
        <x:f>N2043*S2043</x:f>
        <x:v>96</x:v>
      </x:c>
      <x:c r="U2043" s="139" t="str">
        <x:v>Source Valid</x:v>
      </x:c>
      <x:c r="V2043" s="139" t="str">
        <x:v>High</x:v>
      </x:c>
      <x:c r="W2043" s="147" t="str">
        <x:v>Source wholesale and buying prices retained</x:v>
      </x:c>
      <x:c r="X2043" s="139" t="str">
        <x:v>Ready</x:v>
      </x:c>
      <x:c r="Y2043" s="144" t="b">
        <x:v>1</x:v>
      </x:c>
      <x:c r="Z2043" s="139" t="str">
        <x:v>WS RATES.pdf</x:v>
      </x:c>
      <x:c r="AA2043" s="139" t="n">
        <x:v>57</x:v>
      </x:c>
      <x:c r="AB2043" s="139" t="n">
        <x:v>27</x:v>
      </x:c>
      <x:c r="AC2043" s="139" t="str">
        <x:v>MERCURY CUT MARKER 805</x:v>
      </x:c>
      <x:c r="AD2043" s="145" t="n">
        <x:v>160</x:v>
      </x:c>
      <x:c r="AE2043" s="147" t="str">
        <x:v>Merged across PDFs — Exact/source-linked match</x:v>
      </x:c>
      <x:c r="AF2043" s="147" t="str">
        <x:v>Exact WS RATES.pdf name</x:v>
      </x:c>
      <x:c r="AG2043" s="147" t="str">
        <x:v>Exact WS RATES.pdf category</x:v>
      </x:c>
      <x:c r="AH2043" s="139" t="str">
        <x:v>WS-RATES:57:27</x:v>
      </x:c>
      <x:c r="AI2043" s="146"/>
      <x:c r="AJ2043" s="146"/>
      <x:c r="AK2043" s="146"/>
      <x:c r="AL2043" s="146"/>
      <x:c r="AM2043" s="146"/>
      <x:c r="AN2043" s="147" t="str"/>
    </x:row>
    <x:row r="2044">
      <x:c r="A2044" s="139" t="str">
        <x:v>RS-002043</x:v>
      </x:c>
      <x:c r="B2044" s="147" t="str">
        <x:v>MERCURY CUT MARKER 804</x:v>
      </x:c>
      <x:c r="C2044" s="139" t="str">
        <x:v>CUT MARKERS</x:v>
      </x:c>
      <x:c r="D2044" s="139" t="str">
        <x:v>Both</x:v>
      </x:c>
      <x:c r="E2044" s="147" t="str">
        <x:v>From initial classified workbook</x:v>
      </x:c>
      <x:c r="F2044" s="139" t="str">
        <x:v>Piece</x:v>
      </x:c>
      <x:c r="G2044" s="139"/>
      <x:c r="H2044" s="139" t="str">
        <x:v>Not stated</x:v>
      </x:c>
      <x:c r="I2044" s="139" t="str">
        <x:v>PKR</x:v>
      </x:c>
      <x:c r="J2044" s="140" t="n">
        <x:v>145</x:v>
      </x:c>
      <x:c r="K2044" s="140" t="n">
        <x:v>135</x:v>
      </x:c>
      <x:c r="L2044" s="140" t="n">
        <x:v>145</x:v>
      </x:c>
      <x:c r="M2044" s="140" t="n">
        <x:v>135</x:v>
      </x:c>
      <x:c r="N2044" s="141" t="n">
        <x:f>L2044-M2044</x:f>
        <x:v>10</x:v>
      </x:c>
      <x:c r="O2044" s="142" t="n">
        <x:f>IF(L2044&gt;0,N2044/L2044,"")</x:f>
        <x:v>0.06896551724137931</x:v>
      </x:c>
      <x:c r="P2044" s="142" t="n">
        <x:f>IF(M2044&gt;0,N2044/M2044,"")</x:f>
        <x:v>0.07407407407407407</x:v>
      </x:c>
      <x:c r="Q2044" s="141" t="n">
        <x:f>ROUND(L2044*(1+'Assumptions'!$B$7)/'Assumptions'!$B$9,0)*'Assumptions'!$B$9</x:f>
        <x:v>160</x:v>
      </x:c>
      <x:c r="R2044" s="141" t="n">
        <x:f>Q2044-M2044</x:f>
        <x:v>25</x:v>
      </x:c>
      <x:c r="S2044" s="143" t="n">
        <x:f>'Assumptions'!$B$8</x:f>
        <x:v>12</x:v>
      </x:c>
      <x:c r="T2044" s="141" t="n">
        <x:f>N2044*S2044</x:f>
        <x:v>120</x:v>
      </x:c>
      <x:c r="U2044" s="139" t="str">
        <x:v>Source Valid</x:v>
      </x:c>
      <x:c r="V2044" s="139" t="str">
        <x:v>High</x:v>
      </x:c>
      <x:c r="W2044" s="147" t="str">
        <x:v>Source wholesale and buying prices retained</x:v>
      </x:c>
      <x:c r="X2044" s="139" t="str">
        <x:v>Ready</x:v>
      </x:c>
      <x:c r="Y2044" s="144" t="b">
        <x:v>1</x:v>
      </x:c>
      <x:c r="Z2044" s="139" t="str">
        <x:v>WS RATES.pdf</x:v>
      </x:c>
      <x:c r="AA2044" s="139" t="n">
        <x:v>57</x:v>
      </x:c>
      <x:c r="AB2044" s="139" t="n">
        <x:v>28</x:v>
      </x:c>
      <x:c r="AC2044" s="139" t="str">
        <x:v>MERCURY CUT MARKER 804</x:v>
      </x:c>
      <x:c r="AD2044" s="145" t="n">
        <x:v>145</x:v>
      </x:c>
      <x:c r="AE2044" s="147" t="str">
        <x:v>Merged across PDFs — Exact/source-linked match</x:v>
      </x:c>
      <x:c r="AF2044" s="147" t="str">
        <x:v>Exact WS RATES.pdf name</x:v>
      </x:c>
      <x:c r="AG2044" s="147" t="str">
        <x:v>Exact WS RATES.pdf category</x:v>
      </x:c>
      <x:c r="AH2044" s="139" t="str">
        <x:v>WS-RATES:57:28</x:v>
      </x:c>
      <x:c r="AI2044" s="146"/>
      <x:c r="AJ2044" s="146"/>
      <x:c r="AK2044" s="146"/>
      <x:c r="AL2044" s="146"/>
      <x:c r="AM2044" s="146"/>
      <x:c r="AN2044" s="147" t="str"/>
    </x:row>
    <x:row r="2045">
      <x:c r="A2045" s="139" t="str">
        <x:v>RS-002044</x:v>
      </x:c>
      <x:c r="B2045" s="147" t="str">
        <x:v>MERCURY CUT MARKER</x:v>
      </x:c>
      <x:c r="C2045" s="139" t="str">
        <x:v>CUT MARKERS</x:v>
      </x:c>
      <x:c r="D2045" s="139" t="str">
        <x:v>Both</x:v>
      </x:c>
      <x:c r="E2045" s="147" t="str">
        <x:v>From initial classified workbook</x:v>
      </x:c>
      <x:c r="F2045" s="139" t="str">
        <x:v>Piece</x:v>
      </x:c>
      <x:c r="G2045" s="139"/>
      <x:c r="H2045" s="139" t="str">
        <x:v>Not stated</x:v>
      </x:c>
      <x:c r="I2045" s="139" t="str">
        <x:v>PKR</x:v>
      </x:c>
      <x:c r="J2045" s="140" t="n">
        <x:v>88</x:v>
      </x:c>
      <x:c r="K2045" s="140" t="n">
        <x:v>81</x:v>
      </x:c>
      <x:c r="L2045" s="140" t="n">
        <x:v>88</x:v>
      </x:c>
      <x:c r="M2045" s="140" t="n">
        <x:v>81</x:v>
      </x:c>
      <x:c r="N2045" s="141" t="n">
        <x:f>L2045-M2045</x:f>
        <x:v>7</x:v>
      </x:c>
      <x:c r="O2045" s="142" t="n">
        <x:f>IF(L2045&gt;0,N2045/L2045,"")</x:f>
        <x:v>0.07954545454545454</x:v>
      </x:c>
      <x:c r="P2045" s="142" t="n">
        <x:f>IF(M2045&gt;0,N2045/M2045,"")</x:f>
        <x:v>0.08641975308641975</x:v>
      </x:c>
      <x:c r="Q2045" s="141" t="n">
        <x:f>ROUND(L2045*(1+'Assumptions'!$B$7)/'Assumptions'!$B$9,0)*'Assumptions'!$B$9</x:f>
        <x:v>95</x:v>
      </x:c>
      <x:c r="R2045" s="141" t="n">
        <x:f>Q2045-M2045</x:f>
        <x:v>14</x:v>
      </x:c>
      <x:c r="S2045" s="143" t="n">
        <x:f>'Assumptions'!$B$8</x:f>
        <x:v>12</x:v>
      </x:c>
      <x:c r="T2045" s="141" t="n">
        <x:f>N2045*S2045</x:f>
        <x:v>84</x:v>
      </x:c>
      <x:c r="U2045" s="139" t="str">
        <x:v>Source Valid</x:v>
      </x:c>
      <x:c r="V2045" s="139" t="str">
        <x:v>High</x:v>
      </x:c>
      <x:c r="W2045" s="147" t="str">
        <x:v>Source wholesale and buying prices retained</x:v>
      </x:c>
      <x:c r="X2045" s="139" t="str">
        <x:v>Ready</x:v>
      </x:c>
      <x:c r="Y2045" s="144" t="b">
        <x:v>1</x:v>
      </x:c>
      <x:c r="Z2045" s="139" t="str">
        <x:v>WS RATES.pdf</x:v>
      </x:c>
      <x:c r="AA2045" s="139" t="n">
        <x:v>57</x:v>
      </x:c>
      <x:c r="AB2045" s="139" t="n">
        <x:v>29</x:v>
      </x:c>
      <x:c r="AC2045" s="139" t="str">
        <x:v>MERCURY CUT MARKER</x:v>
      </x:c>
      <x:c r="AD2045" s="145" t="n">
        <x:v>91</x:v>
      </x:c>
      <x:c r="AE2045" s="147" t="str">
        <x:v>Merged across PDFs — Exact/source-linked match</x:v>
      </x:c>
      <x:c r="AF2045" s="147" t="str">
        <x:v>Exact WS RATES.pdf name</x:v>
      </x:c>
      <x:c r="AG2045" s="147" t="str">
        <x:v>Exact WS RATES.pdf category</x:v>
      </x:c>
      <x:c r="AH2045" s="139" t="str">
        <x:v>WS-RATES:57:29</x:v>
      </x:c>
      <x:c r="AI2045" s="146"/>
      <x:c r="AJ2045" s="146"/>
      <x:c r="AK2045" s="146"/>
      <x:c r="AL2045" s="146"/>
      <x:c r="AM2045" s="146"/>
      <x:c r="AN2045" s="147" t="str"/>
    </x:row>
    <x:row r="2046">
      <x:c r="A2046" s="139" t="str">
        <x:v>RS-002045</x:v>
      </x:c>
      <x:c r="B2046" s="147" t="str">
        <x:v>MERCURY 7620 PENCIL (GLASS)</x:v>
      </x:c>
      <x:c r="C2046" s="139" t="str">
        <x:v>PENCIL JAR</x:v>
      </x:c>
      <x:c r="D2046" s="139" t="str">
        <x:v>Both</x:v>
      </x:c>
      <x:c r="E2046" s="147" t="str">
        <x:v>From initial classified workbook</x:v>
      </x:c>
      <x:c r="F2046" s="139" t="str">
        <x:v>Piece</x:v>
      </x:c>
      <x:c r="G2046" s="139"/>
      <x:c r="H2046" s="139" t="str">
        <x:v>Not stated</x:v>
      </x:c>
      <x:c r="I2046" s="139" t="str">
        <x:v>PKR</x:v>
      </x:c>
      <x:c r="J2046" s="140" t="n">
        <x:v>690</x:v>
      </x:c>
      <x:c r="K2046" s="140" t="n">
        <x:v>630</x:v>
      </x:c>
      <x:c r="L2046" s="140" t="n">
        <x:v>690</x:v>
      </x:c>
      <x:c r="M2046" s="140" t="n">
        <x:v>630</x:v>
      </x:c>
      <x:c r="N2046" s="141" t="n">
        <x:f>L2046-M2046</x:f>
        <x:v>60</x:v>
      </x:c>
      <x:c r="O2046" s="142" t="n">
        <x:f>IF(L2046&gt;0,N2046/L2046,"")</x:f>
        <x:v>0.08695652173913043</x:v>
      </x:c>
      <x:c r="P2046" s="142" t="n">
        <x:f>IF(M2046&gt;0,N2046/M2046,"")</x:f>
        <x:v>0.09523809523809523</x:v>
      </x:c>
      <x:c r="Q2046" s="141" t="n">
        <x:f>ROUND(L2046*(1+'Assumptions'!$B$7)/'Assumptions'!$B$9,0)*'Assumptions'!$B$9</x:f>
        <x:v>760</x:v>
      </x:c>
      <x:c r="R2046" s="141" t="n">
        <x:f>Q2046-M2046</x:f>
        <x:v>130</x:v>
      </x:c>
      <x:c r="S2046" s="143" t="n">
        <x:f>'Assumptions'!$B$8</x:f>
        <x:v>12</x:v>
      </x:c>
      <x:c r="T2046" s="141" t="n">
        <x:f>N2046*S2046</x:f>
        <x:v>720</x:v>
      </x:c>
      <x:c r="U2046" s="139" t="str">
        <x:v>Source Valid</x:v>
      </x:c>
      <x:c r="V2046" s="139" t="str">
        <x:v>High</x:v>
      </x:c>
      <x:c r="W2046" s="147" t="str">
        <x:v>Source wholesale and buying prices retained</x:v>
      </x:c>
      <x:c r="X2046" s="139" t="str">
        <x:v>Ready</x:v>
      </x:c>
      <x:c r="Y2046" s="144" t="b">
        <x:v>1</x:v>
      </x:c>
      <x:c r="Z2046" s="139" t="str">
        <x:v>WS RATES.pdf</x:v>
      </x:c>
      <x:c r="AA2046" s="139" t="n">
        <x:v>57</x:v>
      </x:c>
      <x:c r="AB2046" s="139" t="n">
        <x:v>30</x:v>
      </x:c>
      <x:c r="AC2046" s="139" t="str">
        <x:v>MERCURY 7620 PENCIL (GLA</x:v>
      </x:c>
      <x:c r="AD2046" s="145" t="n">
        <x:v>690</x:v>
      </x:c>
      <x:c r="AE2046" s="147" t="str">
        <x:v>Merged across PDFs — Truncated-name completion</x:v>
      </x:c>
      <x:c r="AF2046" s="147" t="str">
        <x:v>Completed/updated from WS RATES.pdf</x:v>
      </x:c>
      <x:c r="AG2046" s="147" t="str">
        <x:v>Exact WS RATES.pdf category</x:v>
      </x:c>
      <x:c r="AH2046" s="139" t="str">
        <x:v>WS-RATES:57:30</x:v>
      </x:c>
      <x:c r="AI2046" s="146"/>
      <x:c r="AJ2046" s="146"/>
      <x:c r="AK2046" s="146"/>
      <x:c r="AL2046" s="146"/>
      <x:c r="AM2046" s="146"/>
      <x:c r="AN2046" s="147" t="str"/>
    </x:row>
    <x:row r="2047">
      <x:c r="A2047" s="139" t="str">
        <x:v>RS-002046</x:v>
      </x:c>
      <x:c r="B2047" s="147" t="str">
        <x:v>DOLLAR 60ML (BOX)</x:v>
      </x:c>
      <x:c r="C2047" s="139" t="str">
        <x:v>FOUNTAIN INK</x:v>
      </x:c>
      <x:c r="D2047" s="139" t="str">
        <x:v>Both</x:v>
      </x:c>
      <x:c r="E2047" s="147" t="str">
        <x:v>From initial classified workbook</x:v>
      </x:c>
      <x:c r="F2047" s="139" t="str">
        <x:v>Box</x:v>
      </x:c>
      <x:c r="G2047" s="139"/>
      <x:c r="H2047" s="139" t="str">
        <x:v>Not stated</x:v>
      </x:c>
      <x:c r="I2047" s="139" t="str">
        <x:v>PKR</x:v>
      </x:c>
      <x:c r="J2047" s="140" t="n">
        <x:v>641</x:v>
      </x:c>
      <x:c r="K2047" s="140" t="n">
        <x:v>621.77</x:v>
      </x:c>
      <x:c r="L2047" s="140" t="n">
        <x:v>641</x:v>
      </x:c>
      <x:c r="M2047" s="140" t="n">
        <x:v>621.77</x:v>
      </x:c>
      <x:c r="N2047" s="141" t="n">
        <x:f>L2047-M2047</x:f>
        <x:v>19.230000000000018</x:v>
      </x:c>
      <x:c r="O2047" s="142" t="n">
        <x:f>IF(L2047&gt;0,N2047/L2047,"")</x:f>
        <x:v>0.030000000000000027</x:v>
      </x:c>
      <x:c r="P2047" s="142" t="n">
        <x:f>IF(M2047&gt;0,N2047/M2047,"")</x:f>
        <x:v>0.03092783505154642</x:v>
      </x:c>
      <x:c r="Q2047" s="141" t="n">
        <x:f>ROUND(L2047*(1+'Assumptions'!$B$7)/'Assumptions'!$B$9,0)*'Assumptions'!$B$9</x:f>
        <x:v>705</x:v>
      </x:c>
      <x:c r="R2047" s="141" t="n">
        <x:f>Q2047-M2047</x:f>
        <x:v>83.23000000000002</x:v>
      </x:c>
      <x:c r="S2047" s="143" t="n">
        <x:f>'Assumptions'!$B$8</x:f>
        <x:v>12</x:v>
      </x:c>
      <x:c r="T2047" s="141" t="n">
        <x:f>N2047*S2047</x:f>
        <x:v>230.76000000000022</x:v>
      </x:c>
      <x:c r="U2047" s="139" t="str">
        <x:v>Source Valid</x:v>
      </x:c>
      <x:c r="V2047" s="139" t="str">
        <x:v>High</x:v>
      </x:c>
      <x:c r="W2047" s="147" t="str">
        <x:v>Source wholesale and buying prices retained</x:v>
      </x:c>
      <x:c r="X2047" s="139" t="str">
        <x:v>Ready</x:v>
      </x:c>
      <x:c r="Y2047" s="144" t="b">
        <x:v>1</x:v>
      </x:c>
      <x:c r="Z2047" s="139" t="str">
        <x:v>WS RATES.pdf</x:v>
      </x:c>
      <x:c r="AA2047" s="139" t="n">
        <x:v>57</x:v>
      </x:c>
      <x:c r="AB2047" s="139" t="n">
        <x:v>31</x:v>
      </x:c>
      <x:c r="AC2047" s="139" t="str">
        <x:v>DOLLAR 60ML (BOX)</x:v>
      </x:c>
      <x:c r="AD2047" s="145" t="n">
        <x:v>641</x:v>
      </x:c>
      <x:c r="AE2047" s="147" t="str">
        <x:v>Merged across PDFs — Exact/source-linked match</x:v>
      </x:c>
      <x:c r="AF2047" s="147" t="str">
        <x:v>Exact WS RATES.pdf name</x:v>
      </x:c>
      <x:c r="AG2047" s="147" t="str">
        <x:v>Exact WS RATES.pdf category</x:v>
      </x:c>
      <x:c r="AH2047" s="139" t="str">
        <x:v>WS-RATES:57:31</x:v>
      </x:c>
      <x:c r="AI2047" s="146"/>
      <x:c r="AJ2047" s="146"/>
      <x:c r="AK2047" s="146"/>
      <x:c r="AL2047" s="146"/>
      <x:c r="AM2047" s="146"/>
      <x:c r="AN2047" s="147" t="str"/>
    </x:row>
    <x:row r="2048">
      <x:c r="A2048" s="139" t="str">
        <x:v>RS-002047</x:v>
      </x:c>
      <x:c r="B2048" s="147" t="str">
        <x:v>DOLLAR 30ML INK (BOX)</x:v>
      </x:c>
      <x:c r="C2048" s="139" t="str">
        <x:v>FOUNTAIN INK</x:v>
      </x:c>
      <x:c r="D2048" s="139" t="str">
        <x:v>Both</x:v>
      </x:c>
      <x:c r="E2048" s="147" t="str">
        <x:v>From initial classified workbook</x:v>
      </x:c>
      <x:c r="F2048" s="139" t="str">
        <x:v>Box</x:v>
      </x:c>
      <x:c r="G2048" s="139"/>
      <x:c r="H2048" s="139" t="str">
        <x:v>Not stated</x:v>
      </x:c>
      <x:c r="I2048" s="139" t="str">
        <x:v>PKR</x:v>
      </x:c>
      <x:c r="J2048" s="140" t="n">
        <x:v>441</x:v>
      </x:c>
      <x:c r="K2048" s="140" t="n">
        <x:v>427.77</x:v>
      </x:c>
      <x:c r="L2048" s="140" t="n">
        <x:v>441</x:v>
      </x:c>
      <x:c r="M2048" s="140" t="n">
        <x:v>427.77</x:v>
      </x:c>
      <x:c r="N2048" s="141" t="n">
        <x:f>L2048-M2048</x:f>
        <x:v>13.230000000000018</x:v>
      </x:c>
      <x:c r="O2048" s="142" t="n">
        <x:f>IF(L2048&gt;0,N2048/L2048,"")</x:f>
        <x:v>0.03000000000000004</x:v>
      </x:c>
      <x:c r="P2048" s="142" t="n">
        <x:f>IF(M2048&gt;0,N2048/M2048,"")</x:f>
        <x:v>0.030927835051546435</x:v>
      </x:c>
      <x:c r="Q2048" s="141" t="n">
        <x:f>ROUND(L2048*(1+'Assumptions'!$B$7)/'Assumptions'!$B$9,0)*'Assumptions'!$B$9</x:f>
        <x:v>485</x:v>
      </x:c>
      <x:c r="R2048" s="141" t="n">
        <x:f>Q2048-M2048</x:f>
        <x:v>57.23000000000002</x:v>
      </x:c>
      <x:c r="S2048" s="143" t="n">
        <x:f>'Assumptions'!$B$8</x:f>
        <x:v>12</x:v>
      </x:c>
      <x:c r="T2048" s="141" t="n">
        <x:f>N2048*S2048</x:f>
        <x:v>158.76000000000022</x:v>
      </x:c>
      <x:c r="U2048" s="139" t="str">
        <x:v>Source Valid</x:v>
      </x:c>
      <x:c r="V2048" s="139" t="str">
        <x:v>High</x:v>
      </x:c>
      <x:c r="W2048" s="147" t="str">
        <x:v>Source wholesale and buying prices retained</x:v>
      </x:c>
      <x:c r="X2048" s="139" t="str">
        <x:v>Ready</x:v>
      </x:c>
      <x:c r="Y2048" s="144" t="b">
        <x:v>1</x:v>
      </x:c>
      <x:c r="Z2048" s="139" t="str">
        <x:v>WS RATES.pdf</x:v>
      </x:c>
      <x:c r="AA2048" s="139" t="n">
        <x:v>57</x:v>
      </x:c>
      <x:c r="AB2048" s="139" t="n">
        <x:v>32</x:v>
      </x:c>
      <x:c r="AC2048" s="139" t="str">
        <x:v>DOLLAR 30ML INK (BOX)</x:v>
      </x:c>
      <x:c r="AD2048" s="145" t="n">
        <x:v>441</x:v>
      </x:c>
      <x:c r="AE2048" s="147" t="str">
        <x:v>Merged across PDFs — Exact/source-linked match</x:v>
      </x:c>
      <x:c r="AF2048" s="147" t="str">
        <x:v>Exact WS RATES.pdf name</x:v>
      </x:c>
      <x:c r="AG2048" s="147" t="str">
        <x:v>Exact WS RATES.pdf category</x:v>
      </x:c>
      <x:c r="AH2048" s="139" t="str">
        <x:v>WS-RATES:57:32</x:v>
      </x:c>
      <x:c r="AI2048" s="146"/>
      <x:c r="AJ2048" s="146"/>
      <x:c r="AK2048" s="146"/>
      <x:c r="AL2048" s="146"/>
      <x:c r="AM2048" s="146"/>
      <x:c r="AN2048" s="147" t="str"/>
    </x:row>
    <x:row r="2049">
      <x:c r="A2049" s="139" t="str">
        <x:v>RS-002048</x:v>
      </x:c>
      <x:c r="B2049" s="147" t="str">
        <x:v>MERCURY 7720 PENCIL (GLASS)</x:v>
      </x:c>
      <x:c r="C2049" s="139" t="str">
        <x:v>PENCIL JAR</x:v>
      </x:c>
      <x:c r="D2049" s="139" t="str">
        <x:v>Both</x:v>
      </x:c>
      <x:c r="E2049" s="147" t="str">
        <x:v>From initial classified workbook</x:v>
      </x:c>
      <x:c r="F2049" s="139" t="str">
        <x:v>Piece</x:v>
      </x:c>
      <x:c r="G2049" s="139"/>
      <x:c r="H2049" s="139" t="str">
        <x:v>Not stated</x:v>
      </x:c>
      <x:c r="I2049" s="139" t="str">
        <x:v>PKR</x:v>
      </x:c>
      <x:c r="J2049" s="140" t="n">
        <x:v>660</x:v>
      </x:c>
      <x:c r="K2049" s="140" t="n">
        <x:v>603</x:v>
      </x:c>
      <x:c r="L2049" s="140" t="n">
        <x:v>660</x:v>
      </x:c>
      <x:c r="M2049" s="140" t="n">
        <x:v>603</x:v>
      </x:c>
      <x:c r="N2049" s="141" t="n">
        <x:f>L2049-M2049</x:f>
        <x:v>57</x:v>
      </x:c>
      <x:c r="O2049" s="142" t="n">
        <x:f>IF(L2049&gt;0,N2049/L2049,"")</x:f>
        <x:v>0.08636363636363636</x:v>
      </x:c>
      <x:c r="P2049" s="142" t="n">
        <x:f>IF(M2049&gt;0,N2049/M2049,"")</x:f>
        <x:v>0.0945273631840796</x:v>
      </x:c>
      <x:c r="Q2049" s="141" t="n">
        <x:f>ROUND(L2049*(1+'Assumptions'!$B$7)/'Assumptions'!$B$9,0)*'Assumptions'!$B$9</x:f>
        <x:v>725</x:v>
      </x:c>
      <x:c r="R2049" s="141" t="n">
        <x:f>Q2049-M2049</x:f>
        <x:v>122</x:v>
      </x:c>
      <x:c r="S2049" s="143" t="n">
        <x:f>'Assumptions'!$B$8</x:f>
        <x:v>12</x:v>
      </x:c>
      <x:c r="T2049" s="141" t="n">
        <x:f>N2049*S2049</x:f>
        <x:v>684</x:v>
      </x:c>
      <x:c r="U2049" s="139" t="str">
        <x:v>Source Valid</x:v>
      </x:c>
      <x:c r="V2049" s="139" t="str">
        <x:v>High</x:v>
      </x:c>
      <x:c r="W2049" s="147" t="str">
        <x:v>Source wholesale and buying prices retained</x:v>
      </x:c>
      <x:c r="X2049" s="139" t="str">
        <x:v>Ready</x:v>
      </x:c>
      <x:c r="Y2049" s="144" t="b">
        <x:v>1</x:v>
      </x:c>
      <x:c r="Z2049" s="139" t="str">
        <x:v>WS RATES.pdf</x:v>
      </x:c>
      <x:c r="AA2049" s="139" t="n">
        <x:v>57</x:v>
      </x:c>
      <x:c r="AB2049" s="139" t="n">
        <x:v>33</x:v>
      </x:c>
      <x:c r="AC2049" s="139" t="str">
        <x:v>MERCURY 7720 PENCIL (GLA</x:v>
      </x:c>
      <x:c r="AD2049" s="145" t="n">
        <x:v>660</x:v>
      </x:c>
      <x:c r="AE2049" s="147" t="str">
        <x:v>Merged across PDFs — Truncated-name completion</x:v>
      </x:c>
      <x:c r="AF2049" s="147" t="str">
        <x:v>Completed/updated from WS RATES.pdf</x:v>
      </x:c>
      <x:c r="AG2049" s="147" t="str">
        <x:v>Exact WS RATES.pdf category</x:v>
      </x:c>
      <x:c r="AH2049" s="139" t="str">
        <x:v>WS-RATES:57:33</x:v>
      </x:c>
      <x:c r="AI2049" s="146"/>
      <x:c r="AJ2049" s="146"/>
      <x:c r="AK2049" s="146"/>
      <x:c r="AL2049" s="146"/>
      <x:c r="AM2049" s="146"/>
      <x:c r="AN2049" s="147" t="str"/>
    </x:row>
    <x:row r="2050">
      <x:c r="A2050" s="139" t="str">
        <x:v>RS-002049</x:v>
      </x:c>
      <x:c r="B2050" s="147" t="str">
        <x:v>MERCURY 8120 PENCIL (GLASS)</x:v>
      </x:c>
      <x:c r="C2050" s="139" t="str">
        <x:v>PENCIL JAR</x:v>
      </x:c>
      <x:c r="D2050" s="139" t="str">
        <x:v>Both</x:v>
      </x:c>
      <x:c r="E2050" s="147" t="str">
        <x:v>From initial classified workbook</x:v>
      </x:c>
      <x:c r="F2050" s="139" t="str">
        <x:v>Piece</x:v>
      </x:c>
      <x:c r="G2050" s="139"/>
      <x:c r="H2050" s="139" t="str">
        <x:v>Not stated</x:v>
      </x:c>
      <x:c r="I2050" s="139" t="str">
        <x:v>PKR</x:v>
      </x:c>
      <x:c r="J2050" s="140" t="n">
        <x:v>708</x:v>
      </x:c>
      <x:c r="K2050" s="140" t="n">
        <x:v>642</x:v>
      </x:c>
      <x:c r="L2050" s="140" t="n">
        <x:v>708</x:v>
      </x:c>
      <x:c r="M2050" s="140" t="n">
        <x:v>642</x:v>
      </x:c>
      <x:c r="N2050" s="141" t="n">
        <x:f>L2050-M2050</x:f>
        <x:v>66</x:v>
      </x:c>
      <x:c r="O2050" s="142" t="n">
        <x:f>IF(L2050&gt;0,N2050/L2050,"")</x:f>
        <x:v>0.09322033898305085</x:v>
      </x:c>
      <x:c r="P2050" s="142" t="n">
        <x:f>IF(M2050&gt;0,N2050/M2050,"")</x:f>
        <x:v>0.102803738317757</x:v>
      </x:c>
      <x:c r="Q2050" s="141" t="n">
        <x:f>ROUND(L2050*(1+'Assumptions'!$B$7)/'Assumptions'!$B$9,0)*'Assumptions'!$B$9</x:f>
        <x:v>780</x:v>
      </x:c>
      <x:c r="R2050" s="141" t="n">
        <x:f>Q2050-M2050</x:f>
        <x:v>138</x:v>
      </x:c>
      <x:c r="S2050" s="143" t="n">
        <x:f>'Assumptions'!$B$8</x:f>
        <x:v>12</x:v>
      </x:c>
      <x:c r="T2050" s="141" t="n">
        <x:f>N2050*S2050</x:f>
        <x:v>792</x:v>
      </x:c>
      <x:c r="U2050" s="139" t="str">
        <x:v>Source Valid</x:v>
      </x:c>
      <x:c r="V2050" s="139" t="str">
        <x:v>High</x:v>
      </x:c>
      <x:c r="W2050" s="147" t="str">
        <x:v>Source wholesale and buying prices retained</x:v>
      </x:c>
      <x:c r="X2050" s="139" t="str">
        <x:v>Ready</x:v>
      </x:c>
      <x:c r="Y2050" s="144" t="b">
        <x:v>1</x:v>
      </x:c>
      <x:c r="Z2050" s="139" t="str">
        <x:v>WS RATES.pdf</x:v>
      </x:c>
      <x:c r="AA2050" s="139" t="n">
        <x:v>57</x:v>
      </x:c>
      <x:c r="AB2050" s="139" t="n">
        <x:v>34</x:v>
      </x:c>
      <x:c r="AC2050" s="139" t="str">
        <x:v>MERCURY 8120 PENCIL (GLA</x:v>
      </x:c>
      <x:c r="AD2050" s="145" t="n">
        <x:v>708</x:v>
      </x:c>
      <x:c r="AE2050" s="147" t="str">
        <x:v>Merged across PDFs — Truncated-name completion</x:v>
      </x:c>
      <x:c r="AF2050" s="147" t="str">
        <x:v>Completed/updated from WS RATES.pdf</x:v>
      </x:c>
      <x:c r="AG2050" s="147" t="str">
        <x:v>Exact WS RATES.pdf category</x:v>
      </x:c>
      <x:c r="AH2050" s="139" t="str">
        <x:v>WS-RATES:57:34</x:v>
      </x:c>
      <x:c r="AI2050" s="146"/>
      <x:c r="AJ2050" s="146"/>
      <x:c r="AK2050" s="146"/>
      <x:c r="AL2050" s="146"/>
      <x:c r="AM2050" s="146"/>
      <x:c r="AN2050" s="147" t="str"/>
    </x:row>
    <x:row r="2051">
      <x:c r="A2051" s="139" t="str">
        <x:v>RS-002050</x:v>
      </x:c>
      <x:c r="B2051" s="147" t="str">
        <x:v>MERCURY 7820 PENCIL (JAR)</x:v>
      </x:c>
      <x:c r="C2051" s="139" t="str">
        <x:v>PENCIL JAR</x:v>
      </x:c>
      <x:c r="D2051" s="139" t="str">
        <x:v>Wholesale/Bulk</x:v>
      </x:c>
      <x:c r="E2051" s="147" t="str">
        <x:v>From initial classified workbook</x:v>
      </x:c>
      <x:c r="F2051" s="139" t="str">
        <x:v>Jar</x:v>
      </x:c>
      <x:c r="G2051" s="139"/>
      <x:c r="H2051" s="139" t="str">
        <x:v>Not stated</x:v>
      </x:c>
      <x:c r="I2051" s="139" t="str">
        <x:v>PKR</x:v>
      </x:c>
      <x:c r="J2051" s="140" t="n">
        <x:v>756</x:v>
      </x:c>
      <x:c r="K2051" s="140" t="n">
        <x:v>750</x:v>
      </x:c>
      <x:c r="L2051" s="140" t="n">
        <x:v>756</x:v>
      </x:c>
      <x:c r="M2051" s="140" t="n">
        <x:v>750</x:v>
      </x:c>
      <x:c r="N2051" s="141" t="n">
        <x:f>L2051-M2051</x:f>
        <x:v>6</x:v>
      </x:c>
      <x:c r="O2051" s="142" t="n">
        <x:f>IF(L2051&gt;0,N2051/L2051,"")</x:f>
        <x:v>0.007936507936507936</x:v>
      </x:c>
      <x:c r="P2051" s="142" t="n">
        <x:f>IF(M2051&gt;0,N2051/M2051,"")</x:f>
        <x:v>0.008</x:v>
      </x:c>
      <x:c r="Q2051" s="141" t="n">
        <x:f>ROUND(L2051*(1+'Assumptions'!$B$7)/'Assumptions'!$B$9,0)*'Assumptions'!$B$9</x:f>
        <x:v>830</x:v>
      </x:c>
      <x:c r="R2051" s="141" t="n">
        <x:f>Q2051-M2051</x:f>
        <x:v>80</x:v>
      </x:c>
      <x:c r="S2051" s="143" t="n">
        <x:f>'Assumptions'!$B$8</x:f>
        <x:v>12</x:v>
      </x:c>
      <x:c r="T2051" s="141" t="n">
        <x:f>N2051*S2051</x:f>
        <x:v>72</x:v>
      </x:c>
      <x:c r="U2051" s="139" t="str">
        <x:v>Source Valid</x:v>
      </x:c>
      <x:c r="V2051" s="139" t="str">
        <x:v>High</x:v>
      </x:c>
      <x:c r="W2051" s="147" t="str">
        <x:v>Source wholesale and buying prices retained</x:v>
      </x:c>
      <x:c r="X2051" s="139" t="str">
        <x:v>Ready</x:v>
      </x:c>
      <x:c r="Y2051" s="144" t="b">
        <x:v>1</x:v>
      </x:c>
      <x:c r="Z2051" s="139" t="str">
        <x:v>WS RATES.pdf</x:v>
      </x:c>
      <x:c r="AA2051" s="139" t="n">
        <x:v>57</x:v>
      </x:c>
      <x:c r="AB2051" s="139" t="n">
        <x:v>35</x:v>
      </x:c>
      <x:c r="AC2051" s="139" t="str">
        <x:v>MERCURY 7820 PENCIL (JAR</x:v>
      </x:c>
      <x:c r="AD2051" s="145" t="n">
        <x:v>756</x:v>
      </x:c>
      <x:c r="AE2051" s="147" t="str">
        <x:v>Merged across PDFs — Exact/source-linked match</x:v>
      </x:c>
      <x:c r="AF2051" s="147" t="str">
        <x:v>Completed/updated from WS RATES.pdf</x:v>
      </x:c>
      <x:c r="AG2051" s="147" t="str">
        <x:v>Exact WS RATES.pdf category</x:v>
      </x:c>
      <x:c r="AH2051" s="139" t="str">
        <x:v>WS-RATES:57:35</x:v>
      </x:c>
      <x:c r="AI2051" s="146"/>
      <x:c r="AJ2051" s="146"/>
      <x:c r="AK2051" s="146"/>
      <x:c r="AL2051" s="146"/>
      <x:c r="AM2051" s="146"/>
      <x:c r="AN2051" s="147" t="str"/>
    </x:row>
    <x:row r="2052">
      <x:c r="A2052" s="139" t="str">
        <x:v>RS-002051</x:v>
      </x:c>
      <x:c r="B2052" s="147" t="str">
        <x:v>MERCURY 7820 PENCIL (GLASS)</x:v>
      </x:c>
      <x:c r="C2052" s="139" t="str">
        <x:v>PENCIL JAR</x:v>
      </x:c>
      <x:c r="D2052" s="139" t="str">
        <x:v>Both</x:v>
      </x:c>
      <x:c r="E2052" s="147" t="str">
        <x:v>From initial classified workbook</x:v>
      </x:c>
      <x:c r="F2052" s="139" t="str">
        <x:v>Piece</x:v>
      </x:c>
      <x:c r="G2052" s="139"/>
      <x:c r="H2052" s="139" t="str">
        <x:v>Not stated</x:v>
      </x:c>
      <x:c r="I2052" s="139" t="str">
        <x:v>PKR</x:v>
      </x:c>
      <x:c r="J2052" s="140" t="n">
        <x:v>732</x:v>
      </x:c>
      <x:c r="K2052" s="140" t="n">
        <x:v>725</x:v>
      </x:c>
      <x:c r="L2052" s="140" t="n">
        <x:v>732</x:v>
      </x:c>
      <x:c r="M2052" s="140" t="n">
        <x:v>725</x:v>
      </x:c>
      <x:c r="N2052" s="141" t="n">
        <x:f>L2052-M2052</x:f>
        <x:v>7</x:v>
      </x:c>
      <x:c r="O2052" s="142" t="n">
        <x:f>IF(L2052&gt;0,N2052/L2052,"")</x:f>
        <x:v>0.009562841530054645</x:v>
      </x:c>
      <x:c r="P2052" s="142" t="n">
        <x:f>IF(M2052&gt;0,N2052/M2052,"")</x:f>
        <x:v>0.009655172413793104</x:v>
      </x:c>
      <x:c r="Q2052" s="141" t="n">
        <x:f>ROUND(L2052*(1+'Assumptions'!$B$7)/'Assumptions'!$B$9,0)*'Assumptions'!$B$9</x:f>
        <x:v>805</x:v>
      </x:c>
      <x:c r="R2052" s="141" t="n">
        <x:f>Q2052-M2052</x:f>
        <x:v>80</x:v>
      </x:c>
      <x:c r="S2052" s="143" t="n">
        <x:f>'Assumptions'!$B$8</x:f>
        <x:v>12</x:v>
      </x:c>
      <x:c r="T2052" s="141" t="n">
        <x:f>N2052*S2052</x:f>
        <x:v>84</x:v>
      </x:c>
      <x:c r="U2052" s="139" t="str">
        <x:v>Source Valid</x:v>
      </x:c>
      <x:c r="V2052" s="139" t="str">
        <x:v>High</x:v>
      </x:c>
      <x:c r="W2052" s="147" t="str">
        <x:v>Source wholesale and buying prices retained</x:v>
      </x:c>
      <x:c r="X2052" s="139" t="str">
        <x:v>Ready</x:v>
      </x:c>
      <x:c r="Y2052" s="144" t="b">
        <x:v>1</x:v>
      </x:c>
      <x:c r="Z2052" s="139" t="str">
        <x:v>WS RATES.pdf</x:v>
      </x:c>
      <x:c r="AA2052" s="139" t="n">
        <x:v>57</x:v>
      </x:c>
      <x:c r="AB2052" s="139" t="n">
        <x:v>36</x:v>
      </x:c>
      <x:c r="AC2052" s="139" t="str">
        <x:v>MERCURY 7820 PENCIL (GLA</x:v>
      </x:c>
      <x:c r="AD2052" s="145" t="n">
        <x:v>732</x:v>
      </x:c>
      <x:c r="AE2052" s="147" t="str">
        <x:v>Merged across PDFs — Truncated-name completion</x:v>
      </x:c>
      <x:c r="AF2052" s="147" t="str">
        <x:v>Completed/updated from WS RATES.pdf</x:v>
      </x:c>
      <x:c r="AG2052" s="147" t="str">
        <x:v>Exact WS RATES.pdf category</x:v>
      </x:c>
      <x:c r="AH2052" s="139" t="str">
        <x:v>WS-RATES:57:36</x:v>
      </x:c>
      <x:c r="AI2052" s="146"/>
      <x:c r="AJ2052" s="146"/>
      <x:c r="AK2052" s="146"/>
      <x:c r="AL2052" s="146"/>
      <x:c r="AM2052" s="146"/>
      <x:c r="AN2052" s="147" t="str"/>
    </x:row>
    <x:row r="2053">
      <x:c r="A2053" s="139" t="str">
        <x:v>RS-002052</x:v>
      </x:c>
      <x:c r="B2053" s="147" t="str">
        <x:v>DOLLAR PERMANENT MARKER(BO</x:v>
      </x:c>
      <x:c r="C2053" s="139" t="str">
        <x:v>BOARD &amp; PERMANENT</x:v>
      </x:c>
      <x:c r="D2053" s="139" t="str">
        <x:v>Both</x:v>
      </x:c>
      <x:c r="E2053" s="147" t="str">
        <x:v>From initial classified workbook</x:v>
      </x:c>
      <x:c r="F2053" s="139" t="str">
        <x:v>Piece</x:v>
      </x:c>
      <x:c r="G2053" s="139"/>
      <x:c r="H2053" s="139" t="str">
        <x:v>Not stated</x:v>
      </x:c>
      <x:c r="I2053" s="139" t="str">
        <x:v>PKR</x:v>
      </x:c>
      <x:c r="J2053" s="140" t="n">
        <x:v>667</x:v>
      </x:c>
      <x:c r="K2053" s="140" t="n">
        <x:v>647</x:v>
      </x:c>
      <x:c r="L2053" s="140" t="n">
        <x:v>667</x:v>
      </x:c>
      <x:c r="M2053" s="140" t="n">
        <x:v>647</x:v>
      </x:c>
      <x:c r="N2053" s="141" t="n">
        <x:f>L2053-M2053</x:f>
        <x:v>20</x:v>
      </x:c>
      <x:c r="O2053" s="142" t="n">
        <x:f>IF(L2053&gt;0,N2053/L2053,"")</x:f>
        <x:v>0.029985007496251874</x:v>
      </x:c>
      <x:c r="P2053" s="142" t="n">
        <x:f>IF(M2053&gt;0,N2053/M2053,"")</x:f>
        <x:v>0.030911901081916538</x:v>
      </x:c>
      <x:c r="Q2053" s="141" t="n">
        <x:f>ROUND(L2053*(1+'Assumptions'!$B$7)/'Assumptions'!$B$9,0)*'Assumptions'!$B$9</x:f>
        <x:v>735</x:v>
      </x:c>
      <x:c r="R2053" s="141" t="n">
        <x:f>Q2053-M2053</x:f>
        <x:v>88</x:v>
      </x:c>
      <x:c r="S2053" s="143" t="n">
        <x:f>'Assumptions'!$B$8</x:f>
        <x:v>12</x:v>
      </x:c>
      <x:c r="T2053" s="141" t="n">
        <x:f>N2053*S2053</x:f>
        <x:v>240</x:v>
      </x:c>
      <x:c r="U2053" s="139" t="str">
        <x:v>Source Valid</x:v>
      </x:c>
      <x:c r="V2053" s="139" t="str">
        <x:v>High</x:v>
      </x:c>
      <x:c r="W2053" s="147" t="str">
        <x:v>Source wholesale and buying prices retained</x:v>
      </x:c>
      <x:c r="X2053" s="139" t="str">
        <x:v>Ready</x:v>
      </x:c>
      <x:c r="Y2053" s="144" t="b">
        <x:v>1</x:v>
      </x:c>
      <x:c r="Z2053" s="139" t="str">
        <x:v>WS RATES.pdf</x:v>
      </x:c>
      <x:c r="AA2053" s="139" t="n">
        <x:v>57</x:v>
      </x:c>
      <x:c r="AB2053" s="139" t="n">
        <x:v>37</x:v>
      </x:c>
      <x:c r="AC2053" s="139" t="str">
        <x:v>DOLLAR PERMANENT MARKE</x:v>
      </x:c>
      <x:c r="AD2053" s="145" t="n">
        <x:v>667</x:v>
      </x:c>
      <x:c r="AE2053" s="147" t="str">
        <x:v>Merged across PDFs — Truncated-name completion</x:v>
      </x:c>
      <x:c r="AF2053" s="147" t="str">
        <x:v>Completed/updated from WS RATES.pdf</x:v>
      </x:c>
      <x:c r="AG2053" s="147" t="str">
        <x:v>Exact WS RATES.pdf category</x:v>
      </x:c>
      <x:c r="AH2053" s="139" t="str">
        <x:v>WS-RATES:57:37</x:v>
      </x:c>
      <x:c r="AI2053" s="146"/>
      <x:c r="AJ2053" s="146"/>
      <x:c r="AK2053" s="146"/>
      <x:c r="AL2053" s="146"/>
      <x:c r="AM2053" s="146"/>
      <x:c r="AN2053" s="147" t="str"/>
    </x:row>
    <x:row r="2054">
      <x:c r="A2054" s="139" t="str">
        <x:v>RS-002053</x:v>
      </x:c>
      <x:c r="B2054" s="147" t="str">
        <x:v>MERCURY PENCIL BOX</x:v>
      </x:c>
      <x:c r="C2054" s="139" t="str">
        <x:v>GEOMATRIES</x:v>
      </x:c>
      <x:c r="D2054" s="139" t="str">
        <x:v>Both</x:v>
      </x:c>
      <x:c r="E2054" s="147" t="str">
        <x:v>From initial classified workbook</x:v>
      </x:c>
      <x:c r="F2054" s="139" t="str">
        <x:v>Box</x:v>
      </x:c>
      <x:c r="G2054" s="139"/>
      <x:c r="H2054" s="139" t="str">
        <x:v>Not stated</x:v>
      </x:c>
      <x:c r="I2054" s="139" t="str">
        <x:v>PKR</x:v>
      </x:c>
      <x:c r="J2054" s="140" t="n">
        <x:v>125</x:v>
      </x:c>
      <x:c r="K2054" s="140" t="n">
        <x:v>116</x:v>
      </x:c>
      <x:c r="L2054" s="140" t="n">
        <x:v>125</x:v>
      </x:c>
      <x:c r="M2054" s="140" t="n">
        <x:v>116</x:v>
      </x:c>
      <x:c r="N2054" s="141" t="n">
        <x:f>L2054-M2054</x:f>
        <x:v>9</x:v>
      </x:c>
      <x:c r="O2054" s="142" t="n">
        <x:f>IF(L2054&gt;0,N2054/L2054,"")</x:f>
        <x:v>0.072</x:v>
      </x:c>
      <x:c r="P2054" s="142" t="n">
        <x:f>IF(M2054&gt;0,N2054/M2054,"")</x:f>
        <x:v>0.07758620689655173</x:v>
      </x:c>
      <x:c r="Q2054" s="141" t="n">
        <x:f>ROUND(L2054*(1+'Assumptions'!$B$7)/'Assumptions'!$B$9,0)*'Assumptions'!$B$9</x:f>
        <x:v>140</x:v>
      </x:c>
      <x:c r="R2054" s="141" t="n">
        <x:f>Q2054-M2054</x:f>
        <x:v>24</x:v>
      </x:c>
      <x:c r="S2054" s="143" t="n">
        <x:f>'Assumptions'!$B$8</x:f>
        <x:v>12</x:v>
      </x:c>
      <x:c r="T2054" s="141" t="n">
        <x:f>N2054*S2054</x:f>
        <x:v>108</x:v>
      </x:c>
      <x:c r="U2054" s="139" t="str">
        <x:v>Source Valid</x:v>
      </x:c>
      <x:c r="V2054" s="139" t="str">
        <x:v>High</x:v>
      </x:c>
      <x:c r="W2054" s="147" t="str">
        <x:v>Source wholesale and buying prices retained</x:v>
      </x:c>
      <x:c r="X2054" s="139" t="str">
        <x:v>Ready</x:v>
      </x:c>
      <x:c r="Y2054" s="144" t="b">
        <x:v>1</x:v>
      </x:c>
      <x:c r="Z2054" s="139" t="str">
        <x:v>WS RATES.pdf</x:v>
      </x:c>
      <x:c r="AA2054" s="139" t="n">
        <x:v>58</x:v>
      </x:c>
      <x:c r="AB2054" s="139" t="n">
        <x:v>2</x:v>
      </x:c>
      <x:c r="AC2054" s="139" t="str">
        <x:v>MERCURY PENCIL BOX</x:v>
      </x:c>
      <x:c r="AD2054" s="145" t="n">
        <x:v>125</x:v>
      </x:c>
      <x:c r="AE2054" s="147" t="str">
        <x:v>Merged across PDFs — Exact/source-linked match</x:v>
      </x:c>
      <x:c r="AF2054" s="147" t="str">
        <x:v>Exact WS RATES.pdf name</x:v>
      </x:c>
      <x:c r="AG2054" s="147" t="str">
        <x:v>Exact WS RATES.pdf category</x:v>
      </x:c>
      <x:c r="AH2054" s="139" t="str">
        <x:v>WS-RATES:58:2</x:v>
      </x:c>
      <x:c r="AI2054" s="146"/>
      <x:c r="AJ2054" s="146"/>
      <x:c r="AK2054" s="146"/>
      <x:c r="AL2054" s="146"/>
      <x:c r="AM2054" s="146"/>
      <x:c r="AN2054" s="147" t="str"/>
    </x:row>
    <x:row r="2055">
      <x:c r="A2055" s="139" t="str">
        <x:v>RS-002054</x:v>
      </x:c>
      <x:c r="B2055" s="147" t="str">
        <x:v>DOLLAR PERMANENT MARKER 1 P</x:v>
      </x:c>
      <x:c r="C2055" s="139" t="str">
        <x:v>BOARD &amp; PERMANENT</x:v>
      </x:c>
      <x:c r="D2055" s="139" t="str">
        <x:v>Both</x:v>
      </x:c>
      <x:c r="E2055" s="147" t="str">
        <x:v>From initial classified workbook</x:v>
      </x:c>
      <x:c r="F2055" s="139" t="str">
        <x:v>Piece</x:v>
      </x:c>
      <x:c r="G2055" s="139" t="n">
        <x:v>1</x:v>
      </x:c>
      <x:c r="H2055" s="139" t="str">
        <x:v>Parsed from product name</x:v>
      </x:c>
      <x:c r="I2055" s="139" t="str">
        <x:v>PKR</x:v>
      </x:c>
      <x:c r="J2055" s="140" t="n">
        <x:v>56</x:v>
      </x:c>
      <x:c r="K2055" s="140" t="n">
        <x:v>53.92</x:v>
      </x:c>
      <x:c r="L2055" s="140" t="n">
        <x:v>56</x:v>
      </x:c>
      <x:c r="M2055" s="140" t="n">
        <x:v>53.92</x:v>
      </x:c>
      <x:c r="N2055" s="141" t="n">
        <x:f>L2055-M2055</x:f>
        <x:v>2.0799999999999983</x:v>
      </x:c>
      <x:c r="O2055" s="142" t="n">
        <x:f>IF(L2055&gt;0,N2055/L2055,"")</x:f>
        <x:v>0.03714285714285711</x:v>
      </x:c>
      <x:c r="P2055" s="142" t="n">
        <x:f>IF(M2055&gt;0,N2055/M2055,"")</x:f>
        <x:v>0.038575667655786315</x:v>
      </x:c>
      <x:c r="Q2055" s="141" t="n">
        <x:f>ROUND(L2055*(1+'Assumptions'!$B$7)/'Assumptions'!$B$9,0)*'Assumptions'!$B$9</x:f>
        <x:v>60</x:v>
      </x:c>
      <x:c r="R2055" s="141" t="n">
        <x:f>Q2055-M2055</x:f>
        <x:v>6.079999999999998</x:v>
      </x:c>
      <x:c r="S2055" s="143" t="n">
        <x:f>'Assumptions'!$B$8</x:f>
        <x:v>12</x:v>
      </x:c>
      <x:c r="T2055" s="141" t="n">
        <x:f>N2055*S2055</x:f>
        <x:v>24.95999999999998</x:v>
      </x:c>
      <x:c r="U2055" s="139" t="str">
        <x:v>Source Valid</x:v>
      </x:c>
      <x:c r="V2055" s="139" t="str">
        <x:v>High</x:v>
      </x:c>
      <x:c r="W2055" s="147" t="str">
        <x:v>Source wholesale and buying prices retained</x:v>
      </x:c>
      <x:c r="X2055" s="139" t="str">
        <x:v>Ready</x:v>
      </x:c>
      <x:c r="Y2055" s="144" t="b">
        <x:v>1</x:v>
      </x:c>
      <x:c r="Z2055" s="139" t="str">
        <x:v>WS RATES.pdf</x:v>
      </x:c>
      <x:c r="AA2055" s="139" t="n">
        <x:v>58</x:v>
      </x:c>
      <x:c r="AB2055" s="139" t="n">
        <x:v>3</x:v>
      </x:c>
      <x:c r="AC2055" s="139" t="str">
        <x:v>DOLLAR PERMANENT MARKE</x:v>
      </x:c>
      <x:c r="AD2055" s="145" t="n">
        <x:v>56</x:v>
      </x:c>
      <x:c r="AE2055" s="147" t="str">
        <x:v>Merged across PDFs — Truncated-name completion</x:v>
      </x:c>
      <x:c r="AF2055" s="147" t="str">
        <x:v>Completed/updated from WS RATES.pdf</x:v>
      </x:c>
      <x:c r="AG2055" s="147" t="str">
        <x:v>Exact WS RATES.pdf category</x:v>
      </x:c>
      <x:c r="AH2055" s="139" t="str">
        <x:v>WS-RATES:58:3</x:v>
      </x:c>
      <x:c r="AI2055" s="146"/>
      <x:c r="AJ2055" s="146"/>
      <x:c r="AK2055" s="146"/>
      <x:c r="AL2055" s="146"/>
      <x:c r="AM2055" s="146"/>
      <x:c r="AN2055" s="147" t="str"/>
    </x:row>
    <x:row r="2056">
      <x:c r="A2056" s="139" t="str">
        <x:v>RS-002055</x:v>
      </x:c>
      <x:c r="B2056" s="147" t="str">
        <x:v>MERCURY SCHOOL BOX</x:v>
      </x:c>
      <x:c r="C2056" s="139" t="str">
        <x:v>GEOMATRIES</x:v>
      </x:c>
      <x:c r="D2056" s="139" t="str">
        <x:v>Both</x:v>
      </x:c>
      <x:c r="E2056" s="147" t="str">
        <x:v>From initial classified workbook</x:v>
      </x:c>
      <x:c r="F2056" s="139" t="str">
        <x:v>Box</x:v>
      </x:c>
      <x:c r="G2056" s="139"/>
      <x:c r="H2056" s="139" t="str">
        <x:v>Not stated</x:v>
      </x:c>
      <x:c r="I2056" s="139" t="str">
        <x:v>PKR</x:v>
      </x:c>
      <x:c r="J2056" s="140" t="n">
        <x:v>145</x:v>
      </x:c>
      <x:c r="K2056" s="140" t="n">
        <x:v>135</x:v>
      </x:c>
      <x:c r="L2056" s="140" t="n">
        <x:v>145</x:v>
      </x:c>
      <x:c r="M2056" s="140" t="n">
        <x:v>135</x:v>
      </x:c>
      <x:c r="N2056" s="141" t="n">
        <x:f>L2056-M2056</x:f>
        <x:v>10</x:v>
      </x:c>
      <x:c r="O2056" s="142" t="n">
        <x:f>IF(L2056&gt;0,N2056/L2056,"")</x:f>
        <x:v>0.06896551724137931</x:v>
      </x:c>
      <x:c r="P2056" s="142" t="n">
        <x:f>IF(M2056&gt;0,N2056/M2056,"")</x:f>
        <x:v>0.07407407407407407</x:v>
      </x:c>
      <x:c r="Q2056" s="141" t="n">
        <x:f>ROUND(L2056*(1+'Assumptions'!$B$7)/'Assumptions'!$B$9,0)*'Assumptions'!$B$9</x:f>
        <x:v>160</x:v>
      </x:c>
      <x:c r="R2056" s="141" t="n">
        <x:f>Q2056-M2056</x:f>
        <x:v>25</x:v>
      </x:c>
      <x:c r="S2056" s="143" t="n">
        <x:f>'Assumptions'!$B$8</x:f>
        <x:v>12</x:v>
      </x:c>
      <x:c r="T2056" s="141" t="n">
        <x:f>N2056*S2056</x:f>
        <x:v>120</x:v>
      </x:c>
      <x:c r="U2056" s="139" t="str">
        <x:v>Source Valid</x:v>
      </x:c>
      <x:c r="V2056" s="139" t="str">
        <x:v>High</x:v>
      </x:c>
      <x:c r="W2056" s="147" t="str">
        <x:v>Source wholesale and buying prices retained</x:v>
      </x:c>
      <x:c r="X2056" s="139" t="str">
        <x:v>Ready</x:v>
      </x:c>
      <x:c r="Y2056" s="144" t="b">
        <x:v>1</x:v>
      </x:c>
      <x:c r="Z2056" s="139" t="str">
        <x:v>WS RATES.pdf</x:v>
      </x:c>
      <x:c r="AA2056" s="139" t="n">
        <x:v>58</x:v>
      </x:c>
      <x:c r="AB2056" s="139" t="n">
        <x:v>4</x:v>
      </x:c>
      <x:c r="AC2056" s="139" t="str">
        <x:v>MERCURY SCHOOL BOX</x:v>
      </x:c>
      <x:c r="AD2056" s="145" t="n">
        <x:v>145</x:v>
      </x:c>
      <x:c r="AE2056" s="147" t="str">
        <x:v>Merged across PDFs — Exact/source-linked match</x:v>
      </x:c>
      <x:c r="AF2056" s="147" t="str">
        <x:v>Exact WS RATES.pdf name</x:v>
      </x:c>
      <x:c r="AG2056" s="147" t="str">
        <x:v>Exact WS RATES.pdf category</x:v>
      </x:c>
      <x:c r="AH2056" s="139" t="str">
        <x:v>WS-RATES:58:4</x:v>
      </x:c>
      <x:c r="AI2056" s="146"/>
      <x:c r="AJ2056" s="146"/>
      <x:c r="AK2056" s="146"/>
      <x:c r="AL2056" s="146"/>
      <x:c r="AM2056" s="146"/>
      <x:c r="AN2056" s="147" t="str"/>
    </x:row>
    <x:row r="2057">
      <x:c r="A2057" s="139" t="str">
        <x:v>RS-002056</x:v>
      </x:c>
      <x:c r="B2057" s="147" t="str">
        <x:v>DOLLAR CLIPPER</x:v>
      </x:c>
      <x:c r="C2057" s="139" t="str">
        <x:v>BALL POINT</x:v>
      </x:c>
      <x:c r="D2057" s="139" t="str">
        <x:v>Both</x:v>
      </x:c>
      <x:c r="E2057" s="147" t="str">
        <x:v>From initial classified workbook</x:v>
      </x:c>
      <x:c r="F2057" s="139" t="str">
        <x:v>Piece</x:v>
      </x:c>
      <x:c r="G2057" s="139"/>
      <x:c r="H2057" s="139" t="str">
        <x:v>Not stated</x:v>
      </x:c>
      <x:c r="I2057" s="139" t="str">
        <x:v>PKR</x:v>
      </x:c>
      <x:c r="J2057" s="140" t="n">
        <x:v>144</x:v>
      </x:c>
      <x:c r="K2057" s="140" t="n">
        <x:v>139.68</x:v>
      </x:c>
      <x:c r="L2057" s="140" t="n">
        <x:v>144</x:v>
      </x:c>
      <x:c r="M2057" s="140" t="n">
        <x:v>139.68</x:v>
      </x:c>
      <x:c r="N2057" s="141" t="n">
        <x:f>L2057-M2057</x:f>
        <x:v>4.319999999999993</x:v>
      </x:c>
      <x:c r="O2057" s="142" t="n">
        <x:f>IF(L2057&gt;0,N2057/L2057,"")</x:f>
        <x:v>0.029999999999999954</x:v>
      </x:c>
      <x:c r="P2057" s="142" t="n">
        <x:f>IF(M2057&gt;0,N2057/M2057,"")</x:f>
        <x:v>0.03092783505154634</x:v>
      </x:c>
      <x:c r="Q2057" s="141" t="n">
        <x:f>ROUND(L2057*(1+'Assumptions'!$B$7)/'Assumptions'!$B$9,0)*'Assumptions'!$B$9</x:f>
        <x:v>160</x:v>
      </x:c>
      <x:c r="R2057" s="141" t="n">
        <x:f>Q2057-M2057</x:f>
        <x:v>20.319999999999993</x:v>
      </x:c>
      <x:c r="S2057" s="143" t="n">
        <x:f>'Assumptions'!$B$8</x:f>
        <x:v>12</x:v>
      </x:c>
      <x:c r="T2057" s="141" t="n">
        <x:f>N2057*S2057</x:f>
        <x:v>51.83999999999992</x:v>
      </x:c>
      <x:c r="U2057" s="139" t="str">
        <x:v>Source Valid</x:v>
      </x:c>
      <x:c r="V2057" s="139" t="str">
        <x:v>High</x:v>
      </x:c>
      <x:c r="W2057" s="147" t="str">
        <x:v>Source wholesale and buying prices retained</x:v>
      </x:c>
      <x:c r="X2057" s="139" t="str">
        <x:v>Ready</x:v>
      </x:c>
      <x:c r="Y2057" s="144" t="b">
        <x:v>1</x:v>
      </x:c>
      <x:c r="Z2057" s="139" t="str">
        <x:v>WS RATES.pdf</x:v>
      </x:c>
      <x:c r="AA2057" s="139" t="n">
        <x:v>58</x:v>
      </x:c>
      <x:c r="AB2057" s="139" t="n">
        <x:v>5</x:v>
      </x:c>
      <x:c r="AC2057" s="139" t="str">
        <x:v>DOLLAR CLIPPER</x:v>
      </x:c>
      <x:c r="AD2057" s="145" t="n">
        <x:v>144</x:v>
      </x:c>
      <x:c r="AE2057" s="147" t="str">
        <x:v>Merged across PDFs — Exact/source-linked match</x:v>
      </x:c>
      <x:c r="AF2057" s="147" t="str">
        <x:v>Exact WS RATES.pdf name</x:v>
      </x:c>
      <x:c r="AG2057" s="147" t="str">
        <x:v>Exact WS RATES.pdf category</x:v>
      </x:c>
      <x:c r="AH2057" s="139" t="str">
        <x:v>WS-RATES:58:5</x:v>
      </x:c>
      <x:c r="AI2057" s="146"/>
      <x:c r="AJ2057" s="146"/>
      <x:c r="AK2057" s="146"/>
      <x:c r="AL2057" s="146"/>
      <x:c r="AM2057" s="146"/>
      <x:c r="AN2057" s="147" t="str"/>
    </x:row>
    <x:row r="2058">
      <x:c r="A2058" s="139" t="str">
        <x:v>RS-002057</x:v>
      </x:c>
      <x:c r="B2058" s="147" t="str">
        <x:v>DOLLAR BP 3</x:v>
      </x:c>
      <x:c r="C2058" s="139" t="str">
        <x:v>BALL POINT</x:v>
      </x:c>
      <x:c r="D2058" s="139" t="str">
        <x:v>Both</x:v>
      </x:c>
      <x:c r="E2058" s="147" t="str">
        <x:v>From initial classified workbook</x:v>
      </x:c>
      <x:c r="F2058" s="139" t="str">
        <x:v>Piece</x:v>
      </x:c>
      <x:c r="G2058" s="139"/>
      <x:c r="H2058" s="139" t="str">
        <x:v>Not stated</x:v>
      </x:c>
      <x:c r="I2058" s="139" t="str">
        <x:v>PKR</x:v>
      </x:c>
      <x:c r="J2058" s="140" t="n">
        <x:v>216</x:v>
      </x:c>
      <x:c r="K2058" s="140" t="n">
        <x:v>209.52</x:v>
      </x:c>
      <x:c r="L2058" s="140" t="n">
        <x:v>216</x:v>
      </x:c>
      <x:c r="M2058" s="140" t="n">
        <x:v>209.52</x:v>
      </x:c>
      <x:c r="N2058" s="141" t="n">
        <x:f>L2058-M2058</x:f>
        <x:v>6.47999999999999</x:v>
      </x:c>
      <x:c r="O2058" s="142" t="n">
        <x:f>IF(L2058&gt;0,N2058/L2058,"")</x:f>
        <x:v>0.029999999999999954</x:v>
      </x:c>
      <x:c r="P2058" s="142" t="n">
        <x:f>IF(M2058&gt;0,N2058/M2058,"")</x:f>
        <x:v>0.03092783505154634</x:v>
      </x:c>
      <x:c r="Q2058" s="141" t="n">
        <x:f>ROUND(L2058*(1+'Assumptions'!$B$7)/'Assumptions'!$B$9,0)*'Assumptions'!$B$9</x:f>
        <x:v>240</x:v>
      </x:c>
      <x:c r="R2058" s="141" t="n">
        <x:f>Q2058-M2058</x:f>
        <x:v>30.47999999999999</x:v>
      </x:c>
      <x:c r="S2058" s="143" t="n">
        <x:f>'Assumptions'!$B$8</x:f>
        <x:v>12</x:v>
      </x:c>
      <x:c r="T2058" s="141" t="n">
        <x:f>N2058*S2058</x:f>
        <x:v>77.75999999999988</x:v>
      </x:c>
      <x:c r="U2058" s="139" t="str">
        <x:v>Source Valid</x:v>
      </x:c>
      <x:c r="V2058" s="139" t="str">
        <x:v>High</x:v>
      </x:c>
      <x:c r="W2058" s="147" t="str">
        <x:v>Source wholesale and buying prices retained</x:v>
      </x:c>
      <x:c r="X2058" s="139" t="str">
        <x:v>Ready</x:v>
      </x:c>
      <x:c r="Y2058" s="144" t="b">
        <x:v>1</x:v>
      </x:c>
      <x:c r="Z2058" s="139" t="str">
        <x:v>WS RATES.pdf</x:v>
      </x:c>
      <x:c r="AA2058" s="139" t="n">
        <x:v>58</x:v>
      </x:c>
      <x:c r="AB2058" s="139" t="n">
        <x:v>6</x:v>
      </x:c>
      <x:c r="AC2058" s="139" t="str">
        <x:v>DOLLAR BP 3</x:v>
      </x:c>
      <x:c r="AD2058" s="145" t="n">
        <x:v>216</x:v>
      </x:c>
      <x:c r="AE2058" s="147" t="str">
        <x:v>Merged across PDFs — Exact/source-linked match</x:v>
      </x:c>
      <x:c r="AF2058" s="147" t="str">
        <x:v>Exact WS RATES.pdf name</x:v>
      </x:c>
      <x:c r="AG2058" s="147" t="str">
        <x:v>Exact WS RATES.pdf category</x:v>
      </x:c>
      <x:c r="AH2058" s="139" t="str">
        <x:v>WS-RATES:58:6</x:v>
      </x:c>
      <x:c r="AI2058" s="146"/>
      <x:c r="AJ2058" s="146"/>
      <x:c r="AK2058" s="146"/>
      <x:c r="AL2058" s="146"/>
      <x:c r="AM2058" s="146"/>
      <x:c r="AN2058" s="147" t="str"/>
    </x:row>
    <x:row r="2059">
      <x:c r="A2059" s="139" t="str">
        <x:v>RS-002058</x:v>
      </x:c>
      <x:c r="B2059" s="147" t="str">
        <x:v>UHU 13 NUMBER</x:v>
      </x:c>
      <x:c r="C2059" s="139" t="str">
        <x:v>UHU</x:v>
      </x:c>
      <x:c r="D2059" s="139" t="str">
        <x:v>Both</x:v>
      </x:c>
      <x:c r="E2059" s="147" t="str">
        <x:v>From initial classified workbook</x:v>
      </x:c>
      <x:c r="F2059" s="139" t="str">
        <x:v>Piece</x:v>
      </x:c>
      <x:c r="G2059" s="139"/>
      <x:c r="H2059" s="139" t="str">
        <x:v>Not stated</x:v>
      </x:c>
      <x:c r="I2059" s="139" t="str">
        <x:v>PKR</x:v>
      </x:c>
      <x:c r="J2059" s="140" t="n">
        <x:v>240</x:v>
      </x:c>
      <x:c r="K2059" s="140" t="n">
        <x:v>202</x:v>
      </x:c>
      <x:c r="L2059" s="140" t="n">
        <x:v>240</x:v>
      </x:c>
      <x:c r="M2059" s="140" t="n">
        <x:v>202</x:v>
      </x:c>
      <x:c r="N2059" s="141" t="n">
        <x:f>L2059-M2059</x:f>
        <x:v>38</x:v>
      </x:c>
      <x:c r="O2059" s="142" t="n">
        <x:f>IF(L2059&gt;0,N2059/L2059,"")</x:f>
        <x:v>0.15833333333333333</x:v>
      </x:c>
      <x:c r="P2059" s="142" t="n">
        <x:f>IF(M2059&gt;0,N2059/M2059,"")</x:f>
        <x:v>0.18811881188118812</x:v>
      </x:c>
      <x:c r="Q2059" s="141" t="n">
        <x:f>ROUND(L2059*(1+'Assumptions'!$B$7)/'Assumptions'!$B$9,0)*'Assumptions'!$B$9</x:f>
        <x:v>265</x:v>
      </x:c>
      <x:c r="R2059" s="141" t="n">
        <x:f>Q2059-M2059</x:f>
        <x:v>63</x:v>
      </x:c>
      <x:c r="S2059" s="143" t="n">
        <x:f>'Assumptions'!$B$8</x:f>
        <x:v>12</x:v>
      </x:c>
      <x:c r="T2059" s="141" t="n">
        <x:f>N2059*S2059</x:f>
        <x:v>456</x:v>
      </x:c>
      <x:c r="U2059" s="139" t="str">
        <x:v>Source Valid</x:v>
      </x:c>
      <x:c r="V2059" s="139" t="str">
        <x:v>High</x:v>
      </x:c>
      <x:c r="W2059" s="147" t="str">
        <x:v>Source wholesale and buying prices retained</x:v>
      </x:c>
      <x:c r="X2059" s="139" t="str">
        <x:v>Ready</x:v>
      </x:c>
      <x:c r="Y2059" s="144" t="b">
        <x:v>1</x:v>
      </x:c>
      <x:c r="Z2059" s="139" t="str">
        <x:v>WS RATES.pdf</x:v>
      </x:c>
      <x:c r="AA2059" s="139" t="n">
        <x:v>58</x:v>
      </x:c>
      <x:c r="AB2059" s="139" t="n">
        <x:v>7</x:v>
      </x:c>
      <x:c r="AC2059" s="139" t="str">
        <x:v>UHU 13 NUMBER</x:v>
      </x:c>
      <x:c r="AD2059" s="145" t="n">
        <x:v>240</x:v>
      </x:c>
      <x:c r="AE2059" s="147" t="str">
        <x:v>Merged across PDFs — Exact/source-linked match</x:v>
      </x:c>
      <x:c r="AF2059" s="147" t="str">
        <x:v>Exact WS RATES.pdf name</x:v>
      </x:c>
      <x:c r="AG2059" s="147" t="str">
        <x:v>Exact WS RATES.pdf category</x:v>
      </x:c>
      <x:c r="AH2059" s="139" t="str">
        <x:v>WS-RATES:58:7</x:v>
      </x:c>
      <x:c r="AI2059" s="146"/>
      <x:c r="AJ2059" s="146"/>
      <x:c r="AK2059" s="146"/>
      <x:c r="AL2059" s="146"/>
      <x:c r="AM2059" s="146"/>
      <x:c r="AN2059" s="147" t="str"/>
    </x:row>
    <x:row r="2060">
      <x:c r="A2060" s="139" t="str">
        <x:v>RS-002059</x:v>
      </x:c>
      <x:c r="B2060" s="147" t="str">
        <x:v>UHU 14 NUMBER</x:v>
      </x:c>
      <x:c r="C2060" s="139" t="str">
        <x:v>UHU</x:v>
      </x:c>
      <x:c r="D2060" s="139" t="str">
        <x:v>Both</x:v>
      </x:c>
      <x:c r="E2060" s="147" t="str">
        <x:v>From initial classified workbook</x:v>
      </x:c>
      <x:c r="F2060" s="139" t="str">
        <x:v>Piece</x:v>
      </x:c>
      <x:c r="G2060" s="139"/>
      <x:c r="H2060" s="139" t="str">
        <x:v>Not stated</x:v>
      </x:c>
      <x:c r="I2060" s="139" t="str">
        <x:v>PKR</x:v>
      </x:c>
      <x:c r="J2060" s="140" t="n">
        <x:v>570</x:v>
      </x:c>
      <x:c r="K2060" s="140" t="n">
        <x:v>552</x:v>
      </x:c>
      <x:c r="L2060" s="140" t="n">
        <x:v>570</x:v>
      </x:c>
      <x:c r="M2060" s="140" t="n">
        <x:v>552</x:v>
      </x:c>
      <x:c r="N2060" s="141" t="n">
        <x:f>L2060-M2060</x:f>
        <x:v>18</x:v>
      </x:c>
      <x:c r="O2060" s="142" t="n">
        <x:f>IF(L2060&gt;0,N2060/L2060,"")</x:f>
        <x:v>0.031578947368421054</x:v>
      </x:c>
      <x:c r="P2060" s="142" t="n">
        <x:f>IF(M2060&gt;0,N2060/M2060,"")</x:f>
        <x:v>0.03260869565217391</x:v>
      </x:c>
      <x:c r="Q2060" s="141" t="n">
        <x:f>ROUND(L2060*(1+'Assumptions'!$B$7)/'Assumptions'!$B$9,0)*'Assumptions'!$B$9</x:f>
        <x:v>625</x:v>
      </x:c>
      <x:c r="R2060" s="141" t="n">
        <x:f>Q2060-M2060</x:f>
        <x:v>73</x:v>
      </x:c>
      <x:c r="S2060" s="143" t="n">
        <x:f>'Assumptions'!$B$8</x:f>
        <x:v>12</x:v>
      </x:c>
      <x:c r="T2060" s="141" t="n">
        <x:f>N2060*S2060</x:f>
        <x:v>216</x:v>
      </x:c>
      <x:c r="U2060" s="139" t="str">
        <x:v>Source Valid</x:v>
      </x:c>
      <x:c r="V2060" s="139" t="str">
        <x:v>High</x:v>
      </x:c>
      <x:c r="W2060" s="147" t="str">
        <x:v>Source wholesale and buying prices retained</x:v>
      </x:c>
      <x:c r="X2060" s="139" t="str">
        <x:v>Ready</x:v>
      </x:c>
      <x:c r="Y2060" s="144" t="b">
        <x:v>1</x:v>
      </x:c>
      <x:c r="Z2060" s="139" t="str">
        <x:v>WS RATES.pdf</x:v>
      </x:c>
      <x:c r="AA2060" s="139" t="n">
        <x:v>58</x:v>
      </x:c>
      <x:c r="AB2060" s="139" t="n">
        <x:v>8</x:v>
      </x:c>
      <x:c r="AC2060" s="139" t="str">
        <x:v>UHU 14 NUMBER</x:v>
      </x:c>
      <x:c r="AD2060" s="145" t="n">
        <x:v>570</x:v>
      </x:c>
      <x:c r="AE2060" s="147" t="str">
        <x:v>Merged across PDFs — Exact/source-linked match</x:v>
      </x:c>
      <x:c r="AF2060" s="147" t="str">
        <x:v>Exact WS RATES.pdf name</x:v>
      </x:c>
      <x:c r="AG2060" s="147" t="str">
        <x:v>Exact WS RATES.pdf category</x:v>
      </x:c>
      <x:c r="AH2060" s="139" t="str">
        <x:v>WS-RATES:58:8</x:v>
      </x:c>
      <x:c r="AI2060" s="146"/>
      <x:c r="AJ2060" s="146"/>
      <x:c r="AK2060" s="146"/>
      <x:c r="AL2060" s="146"/>
      <x:c r="AM2060" s="146"/>
      <x:c r="AN2060" s="147" t="str"/>
    </x:row>
    <x:row r="2061">
      <x:c r="A2061" s="139" t="str">
        <x:v>RS-002060</x:v>
      </x:c>
      <x:c r="B2061" s="147" t="str">
        <x:v>UHU 6 NUMBER</x:v>
      </x:c>
      <x:c r="C2061" s="139" t="str">
        <x:v>UHU</x:v>
      </x:c>
      <x:c r="D2061" s="139" t="str">
        <x:v>Both</x:v>
      </x:c>
      <x:c r="E2061" s="147" t="str">
        <x:v>From initial classified workbook</x:v>
      </x:c>
      <x:c r="F2061" s="139" t="str">
        <x:v>Piece</x:v>
      </x:c>
      <x:c r="G2061" s="139"/>
      <x:c r="H2061" s="139" t="str">
        <x:v>Not stated</x:v>
      </x:c>
      <x:c r="I2061" s="139" t="str">
        <x:v>PKR</x:v>
      </x:c>
      <x:c r="J2061" s="140" t="n">
        <x:v>380</x:v>
      </x:c>
      <x:c r="K2061" s="140" t="n">
        <x:v>345</x:v>
      </x:c>
      <x:c r="L2061" s="140" t="n">
        <x:v>380</x:v>
      </x:c>
      <x:c r="M2061" s="140" t="n">
        <x:v>345</x:v>
      </x:c>
      <x:c r="N2061" s="141" t="n">
        <x:f>L2061-M2061</x:f>
        <x:v>35</x:v>
      </x:c>
      <x:c r="O2061" s="142" t="n">
        <x:f>IF(L2061&gt;0,N2061/L2061,"")</x:f>
        <x:v>0.09210526315789473</x:v>
      </x:c>
      <x:c r="P2061" s="142" t="n">
        <x:f>IF(M2061&gt;0,N2061/M2061,"")</x:f>
        <x:v>0.10144927536231885</x:v>
      </x:c>
      <x:c r="Q2061" s="141" t="n">
        <x:f>ROUND(L2061*(1+'Assumptions'!$B$7)/'Assumptions'!$B$9,0)*'Assumptions'!$B$9</x:f>
        <x:v>420</x:v>
      </x:c>
      <x:c r="R2061" s="141" t="n">
        <x:f>Q2061-M2061</x:f>
        <x:v>75</x:v>
      </x:c>
      <x:c r="S2061" s="143" t="n">
        <x:f>'Assumptions'!$B$8</x:f>
        <x:v>12</x:v>
      </x:c>
      <x:c r="T2061" s="141" t="n">
        <x:f>N2061*S2061</x:f>
        <x:v>420</x:v>
      </x:c>
      <x:c r="U2061" s="139" t="str">
        <x:v>Source Valid</x:v>
      </x:c>
      <x:c r="V2061" s="139" t="str">
        <x:v>High</x:v>
      </x:c>
      <x:c r="W2061" s="147" t="str">
        <x:v>Source wholesale and buying prices retained</x:v>
      </x:c>
      <x:c r="X2061" s="139" t="str">
        <x:v>Ready</x:v>
      </x:c>
      <x:c r="Y2061" s="144" t="b">
        <x:v>1</x:v>
      </x:c>
      <x:c r="Z2061" s="139" t="str">
        <x:v>WS RATES.pdf</x:v>
      </x:c>
      <x:c r="AA2061" s="139" t="n">
        <x:v>58</x:v>
      </x:c>
      <x:c r="AB2061" s="139" t="n">
        <x:v>9</x:v>
      </x:c>
      <x:c r="AC2061" s="139" t="str">
        <x:v>UHU 6 NUMBER</x:v>
      </x:c>
      <x:c r="AD2061" s="145" t="n">
        <x:v>380</x:v>
      </x:c>
      <x:c r="AE2061" s="147" t="str">
        <x:v>Merged across PDFs — Exact/source-linked match</x:v>
      </x:c>
      <x:c r="AF2061" s="147" t="str">
        <x:v>Exact WS RATES.pdf name</x:v>
      </x:c>
      <x:c r="AG2061" s="147" t="str">
        <x:v>Exact WS RATES.pdf category</x:v>
      </x:c>
      <x:c r="AH2061" s="139" t="str">
        <x:v>WS-RATES:58:9</x:v>
      </x:c>
      <x:c r="AI2061" s="146"/>
      <x:c r="AJ2061" s="146"/>
      <x:c r="AK2061" s="146"/>
      <x:c r="AL2061" s="146"/>
      <x:c r="AM2061" s="146"/>
      <x:c r="AN2061" s="147" t="str"/>
    </x:row>
    <x:row r="2062">
      <x:c r="A2062" s="139" t="str">
        <x:v>RS-002061</x:v>
      </x:c>
      <x:c r="B2062" s="147" t="str">
        <x:v>UHU 11 NUMBER</x:v>
      </x:c>
      <x:c r="C2062" s="139" t="str">
        <x:v>UHU</x:v>
      </x:c>
      <x:c r="D2062" s="139" t="str">
        <x:v>Both</x:v>
      </x:c>
      <x:c r="E2062" s="147" t="str">
        <x:v>From initial classified workbook</x:v>
      </x:c>
      <x:c r="F2062" s="139" t="str">
        <x:v>Piece</x:v>
      </x:c>
      <x:c r="G2062" s="139"/>
      <x:c r="H2062" s="139" t="str">
        <x:v>Not stated</x:v>
      </x:c>
      <x:c r="I2062" s="139" t="str">
        <x:v>PKR</x:v>
      </x:c>
      <x:c r="J2062" s="140" t="n">
        <x:v>105</x:v>
      </x:c>
      <x:c r="K2062" s="140" t="n">
        <x:v>90</x:v>
      </x:c>
      <x:c r="L2062" s="140" t="n">
        <x:v>105</x:v>
      </x:c>
      <x:c r="M2062" s="140" t="n">
        <x:v>90</x:v>
      </x:c>
      <x:c r="N2062" s="141" t="n">
        <x:f>L2062-M2062</x:f>
        <x:v>15</x:v>
      </x:c>
      <x:c r="O2062" s="142" t="n">
        <x:f>IF(L2062&gt;0,N2062/L2062,"")</x:f>
        <x:v>0.14285714285714285</x:v>
      </x:c>
      <x:c r="P2062" s="142" t="n">
        <x:f>IF(M2062&gt;0,N2062/M2062,"")</x:f>
        <x:v>0.16666666666666666</x:v>
      </x:c>
      <x:c r="Q2062" s="141" t="n">
        <x:f>ROUND(L2062*(1+'Assumptions'!$B$7)/'Assumptions'!$B$9,0)*'Assumptions'!$B$9</x:f>
        <x:v>115</x:v>
      </x:c>
      <x:c r="R2062" s="141" t="n">
        <x:f>Q2062-M2062</x:f>
        <x:v>25</x:v>
      </x:c>
      <x:c r="S2062" s="143" t="n">
        <x:f>'Assumptions'!$B$8</x:f>
        <x:v>12</x:v>
      </x:c>
      <x:c r="T2062" s="141" t="n">
        <x:f>N2062*S2062</x:f>
        <x:v>180</x:v>
      </x:c>
      <x:c r="U2062" s="139" t="str">
        <x:v>Source Valid</x:v>
      </x:c>
      <x:c r="V2062" s="139" t="str">
        <x:v>High</x:v>
      </x:c>
      <x:c r="W2062" s="147" t="str">
        <x:v>Source wholesale and buying prices retained</x:v>
      </x:c>
      <x:c r="X2062" s="139" t="str">
        <x:v>Ready</x:v>
      </x:c>
      <x:c r="Y2062" s="144" t="b">
        <x:v>1</x:v>
      </x:c>
      <x:c r="Z2062" s="139" t="str">
        <x:v>WS RATES.pdf</x:v>
      </x:c>
      <x:c r="AA2062" s="139" t="n">
        <x:v>58</x:v>
      </x:c>
      <x:c r="AB2062" s="139" t="n">
        <x:v>10</x:v>
      </x:c>
      <x:c r="AC2062" s="139" t="str">
        <x:v>UHU 11 NUMBER</x:v>
      </x:c>
      <x:c r="AD2062" s="145" t="n">
        <x:v>105</x:v>
      </x:c>
      <x:c r="AE2062" s="147" t="str">
        <x:v>Merged across PDFs — Exact/source-linked match</x:v>
      </x:c>
      <x:c r="AF2062" s="147" t="str">
        <x:v>Exact WS RATES.pdf name</x:v>
      </x:c>
      <x:c r="AG2062" s="147" t="str">
        <x:v>Exact WS RATES.pdf category</x:v>
      </x:c>
      <x:c r="AH2062" s="139" t="str">
        <x:v>WS-RATES:58:10</x:v>
      </x:c>
      <x:c r="AI2062" s="146"/>
      <x:c r="AJ2062" s="146"/>
      <x:c r="AK2062" s="146"/>
      <x:c r="AL2062" s="146"/>
      <x:c r="AM2062" s="146"/>
      <x:c r="AN2062" s="147" t="str"/>
    </x:row>
    <x:row r="2063">
      <x:c r="A2063" s="139" t="str">
        <x:v>RS-002062</x:v>
      </x:c>
      <x:c r="B2063" s="147" t="str">
        <x:v>UHU 12 NUMBER</x:v>
      </x:c>
      <x:c r="C2063" s="139" t="str">
        <x:v>UHU</x:v>
      </x:c>
      <x:c r="D2063" s="139" t="str">
        <x:v>Both</x:v>
      </x:c>
      <x:c r="E2063" s="147" t="str">
        <x:v>From initial classified workbook</x:v>
      </x:c>
      <x:c r="F2063" s="139" t="str">
        <x:v>Piece</x:v>
      </x:c>
      <x:c r="G2063" s="139"/>
      <x:c r="H2063" s="139" t="str">
        <x:v>Not stated</x:v>
      </x:c>
      <x:c r="I2063" s="139" t="str">
        <x:v>PKR</x:v>
      </x:c>
      <x:c r="J2063" s="140" t="n">
        <x:v>175</x:v>
      </x:c>
      <x:c r="K2063" s="140" t="n">
        <x:v>142</x:v>
      </x:c>
      <x:c r="L2063" s="140" t="n">
        <x:v>175</x:v>
      </x:c>
      <x:c r="M2063" s="140" t="n">
        <x:v>142</x:v>
      </x:c>
      <x:c r="N2063" s="141" t="n">
        <x:f>L2063-M2063</x:f>
        <x:v>33</x:v>
      </x:c>
      <x:c r="O2063" s="142" t="n">
        <x:f>IF(L2063&gt;0,N2063/L2063,"")</x:f>
        <x:v>0.18857142857142858</x:v>
      </x:c>
      <x:c r="P2063" s="142" t="n">
        <x:f>IF(M2063&gt;0,N2063/M2063,"")</x:f>
        <x:v>0.2323943661971831</x:v>
      </x:c>
      <x:c r="Q2063" s="141" t="n">
        <x:f>ROUND(L2063*(1+'Assumptions'!$B$7)/'Assumptions'!$B$9,0)*'Assumptions'!$B$9</x:f>
        <x:v>195</x:v>
      </x:c>
      <x:c r="R2063" s="141" t="n">
        <x:f>Q2063-M2063</x:f>
        <x:v>53</x:v>
      </x:c>
      <x:c r="S2063" s="143" t="n">
        <x:f>'Assumptions'!$B$8</x:f>
        <x:v>12</x:v>
      </x:c>
      <x:c r="T2063" s="141" t="n">
        <x:f>N2063*S2063</x:f>
        <x:v>396</x:v>
      </x:c>
      <x:c r="U2063" s="139" t="str">
        <x:v>Source Valid</x:v>
      </x:c>
      <x:c r="V2063" s="139" t="str">
        <x:v>High</x:v>
      </x:c>
      <x:c r="W2063" s="147" t="str">
        <x:v>Source wholesale and buying prices retained</x:v>
      </x:c>
      <x:c r="X2063" s="139" t="str">
        <x:v>Ready</x:v>
      </x:c>
      <x:c r="Y2063" s="144" t="b">
        <x:v>1</x:v>
      </x:c>
      <x:c r="Z2063" s="139" t="str">
        <x:v>WS RATES.pdf</x:v>
      </x:c>
      <x:c r="AA2063" s="139" t="n">
        <x:v>58</x:v>
      </x:c>
      <x:c r="AB2063" s="139" t="n">
        <x:v>11</x:v>
      </x:c>
      <x:c r="AC2063" s="139" t="str">
        <x:v>UHU 12 NUMBER</x:v>
      </x:c>
      <x:c r="AD2063" s="145" t="n">
        <x:v>175</x:v>
      </x:c>
      <x:c r="AE2063" s="147" t="str">
        <x:v>Merged across PDFs — Exact/source-linked match</x:v>
      </x:c>
      <x:c r="AF2063" s="147" t="str">
        <x:v>Exact WS RATES.pdf name</x:v>
      </x:c>
      <x:c r="AG2063" s="147" t="str">
        <x:v>Exact WS RATES.pdf category</x:v>
      </x:c>
      <x:c r="AH2063" s="139" t="str">
        <x:v>WS-RATES:58:11</x:v>
      </x:c>
      <x:c r="AI2063" s="146"/>
      <x:c r="AJ2063" s="146"/>
      <x:c r="AK2063" s="146"/>
      <x:c r="AL2063" s="146"/>
      <x:c r="AM2063" s="146"/>
      <x:c r="AN2063" s="147" t="str"/>
    </x:row>
    <x:row r="2064">
      <x:c r="A2064" s="139" t="str">
        <x:v>RS-002063</x:v>
      </x:c>
      <x:c r="B2064" s="147" t="str">
        <x:v>UHU 10 NUMBER</x:v>
      </x:c>
      <x:c r="C2064" s="139" t="str">
        <x:v>UHU</x:v>
      </x:c>
      <x:c r="D2064" s="139" t="str">
        <x:v>Both</x:v>
      </x:c>
      <x:c r="E2064" s="147" t="str">
        <x:v>From initial classified workbook</x:v>
      </x:c>
      <x:c r="F2064" s="139" t="str">
        <x:v>Piece</x:v>
      </x:c>
      <x:c r="G2064" s="139"/>
      <x:c r="H2064" s="139" t="str">
        <x:v>Not stated</x:v>
      </x:c>
      <x:c r="I2064" s="139" t="str">
        <x:v>PKR</x:v>
      </x:c>
      <x:c r="J2064" s="140" t="n">
        <x:v>410</x:v>
      </x:c>
      <x:c r="K2064" s="140" t="n">
        <x:v>383</x:v>
      </x:c>
      <x:c r="L2064" s="140" t="n">
        <x:v>410</x:v>
      </x:c>
      <x:c r="M2064" s="140" t="n">
        <x:v>383</x:v>
      </x:c>
      <x:c r="N2064" s="141" t="n">
        <x:f>L2064-M2064</x:f>
        <x:v>27</x:v>
      </x:c>
      <x:c r="O2064" s="142" t="n">
        <x:f>IF(L2064&gt;0,N2064/L2064,"")</x:f>
        <x:v>0.06585365853658537</x:v>
      </x:c>
      <x:c r="P2064" s="142" t="n">
        <x:f>IF(M2064&gt;0,N2064/M2064,"")</x:f>
        <x:v>0.07049608355091384</x:v>
      </x:c>
      <x:c r="Q2064" s="141" t="n">
        <x:f>ROUND(L2064*(1+'Assumptions'!$B$7)/'Assumptions'!$B$9,0)*'Assumptions'!$B$9</x:f>
        <x:v>450</x:v>
      </x:c>
      <x:c r="R2064" s="141" t="n">
        <x:f>Q2064-M2064</x:f>
        <x:v>67</x:v>
      </x:c>
      <x:c r="S2064" s="143" t="n">
        <x:f>'Assumptions'!$B$8</x:f>
        <x:v>12</x:v>
      </x:c>
      <x:c r="T2064" s="141" t="n">
        <x:f>N2064*S2064</x:f>
        <x:v>324</x:v>
      </x:c>
      <x:c r="U2064" s="139" t="str">
        <x:v>Source Valid</x:v>
      </x:c>
      <x:c r="V2064" s="139" t="str">
        <x:v>High</x:v>
      </x:c>
      <x:c r="W2064" s="147" t="str">
        <x:v>Source wholesale and buying prices retained</x:v>
      </x:c>
      <x:c r="X2064" s="139" t="str">
        <x:v>Ready</x:v>
      </x:c>
      <x:c r="Y2064" s="144" t="b">
        <x:v>1</x:v>
      </x:c>
      <x:c r="Z2064" s="139" t="str">
        <x:v>WS RATES.pdf</x:v>
      </x:c>
      <x:c r="AA2064" s="139" t="n">
        <x:v>58</x:v>
      </x:c>
      <x:c r="AB2064" s="139" t="n">
        <x:v>12</x:v>
      </x:c>
      <x:c r="AC2064" s="139" t="str">
        <x:v>UHU 10 NUMBER</x:v>
      </x:c>
      <x:c r="AD2064" s="145" t="n">
        <x:v>410</x:v>
      </x:c>
      <x:c r="AE2064" s="147" t="str">
        <x:v>Merged across PDFs — Exact/source-linked match</x:v>
      </x:c>
      <x:c r="AF2064" s="147" t="str">
        <x:v>Exact WS RATES.pdf name</x:v>
      </x:c>
      <x:c r="AG2064" s="147" t="str">
        <x:v>Exact WS RATES.pdf category</x:v>
      </x:c>
      <x:c r="AH2064" s="139" t="str">
        <x:v>WS-RATES:58:12</x:v>
      </x:c>
      <x:c r="AI2064" s="146"/>
      <x:c r="AJ2064" s="146"/>
      <x:c r="AK2064" s="146"/>
      <x:c r="AL2064" s="146"/>
      <x:c r="AM2064" s="146"/>
      <x:c r="AN2064" s="147" t="str"/>
    </x:row>
    <x:row r="2065">
      <x:c r="A2065" s="139" t="str">
        <x:v>RS-002064</x:v>
      </x:c>
      <x:c r="B2065" s="147" t="str">
        <x:v>PIANO INK REMOVER</x:v>
      </x:c>
      <x:c r="C2065" s="139" t="str">
        <x:v>REMOVERS</x:v>
      </x:c>
      <x:c r="D2065" s="139" t="str">
        <x:v>Both</x:v>
      </x:c>
      <x:c r="E2065" s="147" t="str">
        <x:v>From initial classified workbook</x:v>
      </x:c>
      <x:c r="F2065" s="139" t="str">
        <x:v>Piece</x:v>
      </x:c>
      <x:c r="G2065" s="139"/>
      <x:c r="H2065" s="139" t="str">
        <x:v>Not stated</x:v>
      </x:c>
      <x:c r="I2065" s="139" t="str">
        <x:v>PKR</x:v>
      </x:c>
      <x:c r="J2065" s="140" t="n">
        <x:v>196</x:v>
      </x:c>
      <x:c r="K2065" s="140" t="n">
        <x:v>186</x:v>
      </x:c>
      <x:c r="L2065" s="140" t="n">
        <x:v>196</x:v>
      </x:c>
      <x:c r="M2065" s="140" t="n">
        <x:v>186</x:v>
      </x:c>
      <x:c r="N2065" s="141" t="n">
        <x:f>L2065-M2065</x:f>
        <x:v>10</x:v>
      </x:c>
      <x:c r="O2065" s="142" t="n">
        <x:f>IF(L2065&gt;0,N2065/L2065,"")</x:f>
        <x:v>0.05102040816326531</x:v>
      </x:c>
      <x:c r="P2065" s="142" t="n">
        <x:f>IF(M2065&gt;0,N2065/M2065,"")</x:f>
        <x:v>0.053763440860215055</x:v>
      </x:c>
      <x:c r="Q2065" s="141" t="n">
        <x:f>ROUND(L2065*(1+'Assumptions'!$B$7)/'Assumptions'!$B$9,0)*'Assumptions'!$B$9</x:f>
        <x:v>215</x:v>
      </x:c>
      <x:c r="R2065" s="141" t="n">
        <x:f>Q2065-M2065</x:f>
        <x:v>29</x:v>
      </x:c>
      <x:c r="S2065" s="143" t="n">
        <x:f>'Assumptions'!$B$8</x:f>
        <x:v>12</x:v>
      </x:c>
      <x:c r="T2065" s="141" t="n">
        <x:f>N2065*S2065</x:f>
        <x:v>120</x:v>
      </x:c>
      <x:c r="U2065" s="139" t="str">
        <x:v>Source Valid</x:v>
      </x:c>
      <x:c r="V2065" s="139" t="str">
        <x:v>High</x:v>
      </x:c>
      <x:c r="W2065" s="147" t="str">
        <x:v>Source wholesale and buying prices retained</x:v>
      </x:c>
      <x:c r="X2065" s="139" t="str">
        <x:v>Ready</x:v>
      </x:c>
      <x:c r="Y2065" s="144" t="b">
        <x:v>1</x:v>
      </x:c>
      <x:c r="Z2065" s="139" t="str">
        <x:v>WS RATES.pdf</x:v>
      </x:c>
      <x:c r="AA2065" s="139" t="n">
        <x:v>58</x:v>
      </x:c>
      <x:c r="AB2065" s="139" t="n">
        <x:v>13</x:v>
      </x:c>
      <x:c r="AC2065" s="139" t="str">
        <x:v>PIANO INK REMOVER</x:v>
      </x:c>
      <x:c r="AD2065" s="145" t="n">
        <x:v>196</x:v>
      </x:c>
      <x:c r="AE2065" s="147" t="str">
        <x:v>Merged across PDFs — Exact/source-linked match</x:v>
      </x:c>
      <x:c r="AF2065" s="147" t="str">
        <x:v>Exact WS RATES.pdf name</x:v>
      </x:c>
      <x:c r="AG2065" s="147" t="str">
        <x:v>Exact WS RATES.pdf category</x:v>
      </x:c>
      <x:c r="AH2065" s="139" t="str">
        <x:v>WS-RATES:58:13</x:v>
      </x:c>
      <x:c r="AI2065" s="146"/>
      <x:c r="AJ2065" s="146"/>
      <x:c r="AK2065" s="146"/>
      <x:c r="AL2065" s="146"/>
      <x:c r="AM2065" s="146"/>
      <x:c r="AN2065" s="147" t="str"/>
    </x:row>
    <x:row r="2066">
      <x:c r="A2066" s="139" t="str">
        <x:v>RS-002065</x:v>
      </x:c>
      <x:c r="B2066" s="147" t="str">
        <x:v>PIANO INK PEN URDU</x:v>
      </x:c>
      <x:c r="C2066" s="139" t="str">
        <x:v>INK PEN</x:v>
      </x:c>
      <x:c r="D2066" s="139" t="str">
        <x:v>Both</x:v>
      </x:c>
      <x:c r="E2066" s="147" t="str">
        <x:v>From initial classified workbook</x:v>
      </x:c>
      <x:c r="F2066" s="139" t="str">
        <x:v>Piece</x:v>
      </x:c>
      <x:c r="G2066" s="139"/>
      <x:c r="H2066" s="139" t="str">
        <x:v>Not stated</x:v>
      </x:c>
      <x:c r="I2066" s="139" t="str">
        <x:v>PKR</x:v>
      </x:c>
      <x:c r="J2066" s="140" t="n">
        <x:v>590</x:v>
      </x:c>
      <x:c r="K2066" s="140" t="n">
        <x:v>560</x:v>
      </x:c>
      <x:c r="L2066" s="140" t="n">
        <x:v>590</x:v>
      </x:c>
      <x:c r="M2066" s="140" t="n">
        <x:v>560</x:v>
      </x:c>
      <x:c r="N2066" s="141" t="n">
        <x:f>L2066-M2066</x:f>
        <x:v>30</x:v>
      </x:c>
      <x:c r="O2066" s="142" t="n">
        <x:f>IF(L2066&gt;0,N2066/L2066,"")</x:f>
        <x:v>0.05084745762711865</x:v>
      </x:c>
      <x:c r="P2066" s="142" t="n">
        <x:f>IF(M2066&gt;0,N2066/M2066,"")</x:f>
        <x:v>0.05357142857142857</x:v>
      </x:c>
      <x:c r="Q2066" s="141" t="n">
        <x:f>ROUND(L2066*(1+'Assumptions'!$B$7)/'Assumptions'!$B$9,0)*'Assumptions'!$B$9</x:f>
        <x:v>650</x:v>
      </x:c>
      <x:c r="R2066" s="141" t="n">
        <x:f>Q2066-M2066</x:f>
        <x:v>90</x:v>
      </x:c>
      <x:c r="S2066" s="143" t="n">
        <x:f>'Assumptions'!$B$8</x:f>
        <x:v>12</x:v>
      </x:c>
      <x:c r="T2066" s="141" t="n">
        <x:f>N2066*S2066</x:f>
        <x:v>360</x:v>
      </x:c>
      <x:c r="U2066" s="139" t="str">
        <x:v>Source Valid</x:v>
      </x:c>
      <x:c r="V2066" s="139" t="str">
        <x:v>High</x:v>
      </x:c>
      <x:c r="W2066" s="147" t="str">
        <x:v>Source wholesale and buying prices retained</x:v>
      </x:c>
      <x:c r="X2066" s="139" t="str">
        <x:v>Ready</x:v>
      </x:c>
      <x:c r="Y2066" s="144" t="b">
        <x:v>1</x:v>
      </x:c>
      <x:c r="Z2066" s="139" t="str">
        <x:v>WS RATES.pdf</x:v>
      </x:c>
      <x:c r="AA2066" s="139" t="n">
        <x:v>58</x:v>
      </x:c>
      <x:c r="AB2066" s="139" t="n">
        <x:v>14</x:v>
      </x:c>
      <x:c r="AC2066" s="139" t="str">
        <x:v>PIANO INK PEN URDU</x:v>
      </x:c>
      <x:c r="AD2066" s="145" t="n">
        <x:v>590</x:v>
      </x:c>
      <x:c r="AE2066" s="147" t="str">
        <x:v>Merged across PDFs — Exact/source-linked match</x:v>
      </x:c>
      <x:c r="AF2066" s="147" t="str">
        <x:v>Exact WS RATES.pdf name</x:v>
      </x:c>
      <x:c r="AG2066" s="147" t="str">
        <x:v>Exact WS RATES.pdf category</x:v>
      </x:c>
      <x:c r="AH2066" s="139" t="str">
        <x:v>WS-RATES:58:14</x:v>
      </x:c>
      <x:c r="AI2066" s="146"/>
      <x:c r="AJ2066" s="146"/>
      <x:c r="AK2066" s="146"/>
      <x:c r="AL2066" s="146"/>
      <x:c r="AM2066" s="146"/>
      <x:c r="AN2066" s="147" t="str"/>
    </x:row>
    <x:row r="2067">
      <x:c r="A2067" s="139" t="str">
        <x:v>RS-002066</x:v>
      </x:c>
      <x:c r="B2067" s="147" t="str">
        <x:v>PIANO INK PEN PLUS+</x:v>
      </x:c>
      <x:c r="C2067" s="139" t="str">
        <x:v>INK PEN</x:v>
      </x:c>
      <x:c r="D2067" s="139" t="str">
        <x:v>Both</x:v>
      </x:c>
      <x:c r="E2067" s="147" t="str">
        <x:v>From initial classified workbook</x:v>
      </x:c>
      <x:c r="F2067" s="139" t="str">
        <x:v>Piece</x:v>
      </x:c>
      <x:c r="G2067" s="139"/>
      <x:c r="H2067" s="139" t="str">
        <x:v>Not stated</x:v>
      </x:c>
      <x:c r="I2067" s="139" t="str">
        <x:v>PKR</x:v>
      </x:c>
      <x:c r="J2067" s="140" t="n">
        <x:v>530</x:v>
      </x:c>
      <x:c r="K2067" s="140" t="n">
        <x:v>504</x:v>
      </x:c>
      <x:c r="L2067" s="140" t="n">
        <x:v>530</x:v>
      </x:c>
      <x:c r="M2067" s="140" t="n">
        <x:v>504</x:v>
      </x:c>
      <x:c r="N2067" s="141" t="n">
        <x:f>L2067-M2067</x:f>
        <x:v>26</x:v>
      </x:c>
      <x:c r="O2067" s="142" t="n">
        <x:f>IF(L2067&gt;0,N2067/L2067,"")</x:f>
        <x:v>0.04905660377358491</x:v>
      </x:c>
      <x:c r="P2067" s="142" t="n">
        <x:f>IF(M2067&gt;0,N2067/M2067,"")</x:f>
        <x:v>0.051587301587301584</x:v>
      </x:c>
      <x:c r="Q2067" s="141" t="n">
        <x:f>ROUND(L2067*(1+'Assumptions'!$B$7)/'Assumptions'!$B$9,0)*'Assumptions'!$B$9</x:f>
        <x:v>585</x:v>
      </x:c>
      <x:c r="R2067" s="141" t="n">
        <x:f>Q2067-M2067</x:f>
        <x:v>81</x:v>
      </x:c>
      <x:c r="S2067" s="143" t="n">
        <x:f>'Assumptions'!$B$8</x:f>
        <x:v>12</x:v>
      </x:c>
      <x:c r="T2067" s="141" t="n">
        <x:f>N2067*S2067</x:f>
        <x:v>312</x:v>
      </x:c>
      <x:c r="U2067" s="139" t="str">
        <x:v>Source Valid</x:v>
      </x:c>
      <x:c r="V2067" s="139" t="str">
        <x:v>High</x:v>
      </x:c>
      <x:c r="W2067" s="147" t="str">
        <x:v>Source wholesale and buying prices retained</x:v>
      </x:c>
      <x:c r="X2067" s="139" t="str">
        <x:v>Ready</x:v>
      </x:c>
      <x:c r="Y2067" s="144" t="b">
        <x:v>1</x:v>
      </x:c>
      <x:c r="Z2067" s="139" t="str">
        <x:v>WS RATES.pdf</x:v>
      </x:c>
      <x:c r="AA2067" s="139" t="n">
        <x:v>58</x:v>
      </x:c>
      <x:c r="AB2067" s="139" t="n">
        <x:v>15</x:v>
      </x:c>
      <x:c r="AC2067" s="139" t="str">
        <x:v>PIANO INK PEN PLUS+</x:v>
      </x:c>
      <x:c r="AD2067" s="145" t="n">
        <x:v>530</x:v>
      </x:c>
      <x:c r="AE2067" s="147" t="str">
        <x:v>Merged across PDFs — Exact/source-linked match</x:v>
      </x:c>
      <x:c r="AF2067" s="147" t="str">
        <x:v>Exact WS RATES.pdf name</x:v>
      </x:c>
      <x:c r="AG2067" s="147" t="str">
        <x:v>Exact WS RATES.pdf category</x:v>
      </x:c>
      <x:c r="AH2067" s="139" t="str">
        <x:v>WS-RATES:58:15</x:v>
      </x:c>
      <x:c r="AI2067" s="146"/>
      <x:c r="AJ2067" s="146"/>
      <x:c r="AK2067" s="146"/>
      <x:c r="AL2067" s="146"/>
      <x:c r="AM2067" s="146"/>
      <x:c r="AN2067" s="147" t="str"/>
    </x:row>
    <x:row r="2068">
      <x:c r="A2068" s="139" t="str">
        <x:v>RS-002067</x:v>
      </x:c>
      <x:c r="B2068" s="147" t="str">
        <x:v>PIANO FOUNTAIN PEN</x:v>
      </x:c>
      <x:c r="C2068" s="139" t="str">
        <x:v>INK PEN</x:v>
      </x:c>
      <x:c r="D2068" s="139" t="str">
        <x:v>Both</x:v>
      </x:c>
      <x:c r="E2068" s="147" t="str">
        <x:v>From initial classified workbook</x:v>
      </x:c>
      <x:c r="F2068" s="139" t="str">
        <x:v>Piece</x:v>
      </x:c>
      <x:c r="G2068" s="139"/>
      <x:c r="H2068" s="139" t="str">
        <x:v>Not stated</x:v>
      </x:c>
      <x:c r="I2068" s="139" t="str">
        <x:v>PKR</x:v>
      </x:c>
      <x:c r="J2068" s="140" t="n">
        <x:v>580</x:v>
      </x:c>
      <x:c r="K2068" s="140" t="n">
        <x:v>550</x:v>
      </x:c>
      <x:c r="L2068" s="140" t="n">
        <x:v>580</x:v>
      </x:c>
      <x:c r="M2068" s="140" t="n">
        <x:v>550</x:v>
      </x:c>
      <x:c r="N2068" s="141" t="n">
        <x:f>L2068-M2068</x:f>
        <x:v>30</x:v>
      </x:c>
      <x:c r="O2068" s="142" t="n">
        <x:f>IF(L2068&gt;0,N2068/L2068,"")</x:f>
        <x:v>0.05172413793103448</x:v>
      </x:c>
      <x:c r="P2068" s="142" t="n">
        <x:f>IF(M2068&gt;0,N2068/M2068,"")</x:f>
        <x:v>0.05454545454545454</x:v>
      </x:c>
      <x:c r="Q2068" s="141" t="n">
        <x:f>ROUND(L2068*(1+'Assumptions'!$B$7)/'Assumptions'!$B$9,0)*'Assumptions'!$B$9</x:f>
        <x:v>640</x:v>
      </x:c>
      <x:c r="R2068" s="141" t="n">
        <x:f>Q2068-M2068</x:f>
        <x:v>90</x:v>
      </x:c>
      <x:c r="S2068" s="143" t="n">
        <x:f>'Assumptions'!$B$8</x:f>
        <x:v>12</x:v>
      </x:c>
      <x:c r="T2068" s="141" t="n">
        <x:f>N2068*S2068</x:f>
        <x:v>360</x:v>
      </x:c>
      <x:c r="U2068" s="139" t="str">
        <x:v>Source Valid</x:v>
      </x:c>
      <x:c r="V2068" s="139" t="str">
        <x:v>High</x:v>
      </x:c>
      <x:c r="W2068" s="147" t="str">
        <x:v>Source wholesale and buying prices retained</x:v>
      </x:c>
      <x:c r="X2068" s="139" t="str">
        <x:v>Ready</x:v>
      </x:c>
      <x:c r="Y2068" s="144" t="b">
        <x:v>1</x:v>
      </x:c>
      <x:c r="Z2068" s="139" t="str">
        <x:v>WS RATES.pdf</x:v>
      </x:c>
      <x:c r="AA2068" s="139" t="n">
        <x:v>58</x:v>
      </x:c>
      <x:c r="AB2068" s="139" t="n">
        <x:v>16</x:v>
      </x:c>
      <x:c r="AC2068" s="139" t="str">
        <x:v>PIANO FOUNTAIN PEN</x:v>
      </x:c>
      <x:c r="AD2068" s="145" t="n">
        <x:v>580</x:v>
      </x:c>
      <x:c r="AE2068" s="147" t="str">
        <x:v>Merged across PDFs — Exact/source-linked match</x:v>
      </x:c>
      <x:c r="AF2068" s="147" t="str">
        <x:v>Exact WS RATES.pdf name</x:v>
      </x:c>
      <x:c r="AG2068" s="147" t="str">
        <x:v>Exact WS RATES.pdf category</x:v>
      </x:c>
      <x:c r="AH2068" s="139" t="str">
        <x:v>WS-RATES:58:16</x:v>
      </x:c>
      <x:c r="AI2068" s="146"/>
      <x:c r="AJ2068" s="146"/>
      <x:c r="AK2068" s="146"/>
      <x:c r="AL2068" s="146"/>
      <x:c r="AM2068" s="146"/>
      <x:c r="AN2068" s="147" t="str"/>
    </x:row>
    <x:row r="2069">
      <x:c r="A2069" s="139" t="str">
        <x:v>RS-002068</x:v>
      </x:c>
      <x:c r="B2069" s="147" t="str">
        <x:v>PIANO A STAR PEN</x:v>
      </x:c>
      <x:c r="C2069" s="139" t="str">
        <x:v>INK PEN</x:v>
      </x:c>
      <x:c r="D2069" s="139" t="str">
        <x:v>Both</x:v>
      </x:c>
      <x:c r="E2069" s="147" t="str">
        <x:v>From initial classified workbook</x:v>
      </x:c>
      <x:c r="F2069" s="139" t="str">
        <x:v>Piece</x:v>
      </x:c>
      <x:c r="G2069" s="139"/>
      <x:c r="H2069" s="139" t="str">
        <x:v>Not stated</x:v>
      </x:c>
      <x:c r="I2069" s="139" t="str">
        <x:v>PKR</x:v>
      </x:c>
      <x:c r="J2069" s="140" t="n">
        <x:v>400</x:v>
      </x:c>
      <x:c r="K2069" s="140" t="n">
        <x:v>380</x:v>
      </x:c>
      <x:c r="L2069" s="140" t="n">
        <x:v>400</x:v>
      </x:c>
      <x:c r="M2069" s="140" t="n">
        <x:v>380</x:v>
      </x:c>
      <x:c r="N2069" s="141" t="n">
        <x:f>L2069-M2069</x:f>
        <x:v>20</x:v>
      </x:c>
      <x:c r="O2069" s="142" t="n">
        <x:f>IF(L2069&gt;0,N2069/L2069,"")</x:f>
        <x:v>0.05</x:v>
      </x:c>
      <x:c r="P2069" s="142" t="n">
        <x:f>IF(M2069&gt;0,N2069/M2069,"")</x:f>
        <x:v>0.05263157894736842</x:v>
      </x:c>
      <x:c r="Q2069" s="141" t="n">
        <x:f>ROUND(L2069*(1+'Assumptions'!$B$7)/'Assumptions'!$B$9,0)*'Assumptions'!$B$9</x:f>
        <x:v>440</x:v>
      </x:c>
      <x:c r="R2069" s="141" t="n">
        <x:f>Q2069-M2069</x:f>
        <x:v>60</x:v>
      </x:c>
      <x:c r="S2069" s="143" t="n">
        <x:f>'Assumptions'!$B$8</x:f>
        <x:v>12</x:v>
      </x:c>
      <x:c r="T2069" s="141" t="n">
        <x:f>N2069*S2069</x:f>
        <x:v>240</x:v>
      </x:c>
      <x:c r="U2069" s="139" t="str">
        <x:v>Source Valid</x:v>
      </x:c>
      <x:c r="V2069" s="139" t="str">
        <x:v>High</x:v>
      </x:c>
      <x:c r="W2069" s="147" t="str">
        <x:v>Source wholesale and buying prices retained</x:v>
      </x:c>
      <x:c r="X2069" s="139" t="str">
        <x:v>Ready</x:v>
      </x:c>
      <x:c r="Y2069" s="144" t="b">
        <x:v>1</x:v>
      </x:c>
      <x:c r="Z2069" s="139" t="str">
        <x:v>WS RATES.pdf</x:v>
      </x:c>
      <x:c r="AA2069" s="139" t="n">
        <x:v>58</x:v>
      </x:c>
      <x:c r="AB2069" s="139" t="n">
        <x:v>17</x:v>
      </x:c>
      <x:c r="AC2069" s="139" t="str">
        <x:v>PIANO A STAR PEN</x:v>
      </x:c>
      <x:c r="AD2069" s="145" t="n">
        <x:v>400</x:v>
      </x:c>
      <x:c r="AE2069" s="147" t="str">
        <x:v>Merged across PDFs — Exact/source-linked match</x:v>
      </x:c>
      <x:c r="AF2069" s="147" t="str">
        <x:v>Exact WS RATES.pdf name</x:v>
      </x:c>
      <x:c r="AG2069" s="147" t="str">
        <x:v>Exact WS RATES.pdf category</x:v>
      </x:c>
      <x:c r="AH2069" s="139" t="str">
        <x:v>WS-RATES:58:17</x:v>
      </x:c>
      <x:c r="AI2069" s="146"/>
      <x:c r="AJ2069" s="146"/>
      <x:c r="AK2069" s="146"/>
      <x:c r="AL2069" s="146"/>
      <x:c r="AM2069" s="146"/>
      <x:c r="AN2069" s="147" t="str"/>
    </x:row>
    <x:row r="2070">
      <x:c r="A2070" s="139" t="str">
        <x:v>RS-002069</x:v>
      </x:c>
      <x:c r="B2070" s="147" t="str">
        <x:v>PIANO SCHOOL PEN</x:v>
      </x:c>
      <x:c r="C2070" s="139" t="str">
        <x:v>INK PEN</x:v>
      </x:c>
      <x:c r="D2070" s="139" t="str">
        <x:v>Both</x:v>
      </x:c>
      <x:c r="E2070" s="147" t="str">
        <x:v>From initial classified workbook</x:v>
      </x:c>
      <x:c r="F2070" s="139" t="str">
        <x:v>Piece</x:v>
      </x:c>
      <x:c r="G2070" s="139"/>
      <x:c r="H2070" s="139" t="str">
        <x:v>Not stated</x:v>
      </x:c>
      <x:c r="I2070" s="139" t="str">
        <x:v>PKR</x:v>
      </x:c>
      <x:c r="J2070" s="140" t="n">
        <x:v>670</x:v>
      </x:c>
      <x:c r="K2070" s="140" t="n">
        <x:v>636</x:v>
      </x:c>
      <x:c r="L2070" s="140" t="n">
        <x:v>670</x:v>
      </x:c>
      <x:c r="M2070" s="140" t="n">
        <x:v>636</x:v>
      </x:c>
      <x:c r="N2070" s="141" t="n">
        <x:f>L2070-M2070</x:f>
        <x:v>34</x:v>
      </x:c>
      <x:c r="O2070" s="142" t="n">
        <x:f>IF(L2070&gt;0,N2070/L2070,"")</x:f>
        <x:v>0.050746268656716415</x:v>
      </x:c>
      <x:c r="P2070" s="142" t="n">
        <x:f>IF(M2070&gt;0,N2070/M2070,"")</x:f>
        <x:v>0.05345911949685535</x:v>
      </x:c>
      <x:c r="Q2070" s="141" t="n">
        <x:f>ROUND(L2070*(1+'Assumptions'!$B$7)/'Assumptions'!$B$9,0)*'Assumptions'!$B$9</x:f>
        <x:v>735</x:v>
      </x:c>
      <x:c r="R2070" s="141" t="n">
        <x:f>Q2070-M2070</x:f>
        <x:v>99</x:v>
      </x:c>
      <x:c r="S2070" s="143" t="n">
        <x:f>'Assumptions'!$B$8</x:f>
        <x:v>12</x:v>
      </x:c>
      <x:c r="T2070" s="141" t="n">
        <x:f>N2070*S2070</x:f>
        <x:v>408</x:v>
      </x:c>
      <x:c r="U2070" s="139" t="str">
        <x:v>Source Valid</x:v>
      </x:c>
      <x:c r="V2070" s="139" t="str">
        <x:v>High</x:v>
      </x:c>
      <x:c r="W2070" s="147" t="str">
        <x:v>Source wholesale and buying prices retained</x:v>
      </x:c>
      <x:c r="X2070" s="139" t="str">
        <x:v>Ready</x:v>
      </x:c>
      <x:c r="Y2070" s="144" t="b">
        <x:v>1</x:v>
      </x:c>
      <x:c r="Z2070" s="139" t="str">
        <x:v>WS RATES.pdf</x:v>
      </x:c>
      <x:c r="AA2070" s="139" t="n">
        <x:v>58</x:v>
      </x:c>
      <x:c r="AB2070" s="139" t="n">
        <x:v>18</x:v>
      </x:c>
      <x:c r="AC2070" s="139" t="str">
        <x:v>PIANO SCHOOL PEN</x:v>
      </x:c>
      <x:c r="AD2070" s="145" t="n">
        <x:v>670</x:v>
      </x:c>
      <x:c r="AE2070" s="147" t="str">
        <x:v>Merged across PDFs — Exact/source-linked match</x:v>
      </x:c>
      <x:c r="AF2070" s="147" t="str">
        <x:v>Exact WS RATES.pdf name</x:v>
      </x:c>
      <x:c r="AG2070" s="147" t="str">
        <x:v>Exact WS RATES.pdf category</x:v>
      </x:c>
      <x:c r="AH2070" s="139" t="str">
        <x:v>WS-RATES:58:18</x:v>
      </x:c>
      <x:c r="AI2070" s="146"/>
      <x:c r="AJ2070" s="146"/>
      <x:c r="AK2070" s="146"/>
      <x:c r="AL2070" s="146"/>
      <x:c r="AM2070" s="146"/>
      <x:c r="AN2070" s="147" t="str"/>
    </x:row>
    <x:row r="2071">
      <x:c r="A2071" s="139" t="str">
        <x:v>RS-002070</x:v>
      </x:c>
      <x:c r="B2071" s="147" t="str">
        <x:v>PIANO 92.97 INK PEN</x:v>
      </x:c>
      <x:c r="C2071" s="139" t="str">
        <x:v>Fountain pen</x:v>
      </x:c>
      <x:c r="D2071" s="139" t="str">
        <x:v>Both</x:v>
      </x:c>
      <x:c r="E2071" s="147" t="str">
        <x:v>From initial classified workbook</x:v>
      </x:c>
      <x:c r="F2071" s="139" t="str">
        <x:v>Piece</x:v>
      </x:c>
      <x:c r="G2071" s="139"/>
      <x:c r="H2071" s="139" t="str">
        <x:v>Not stated</x:v>
      </x:c>
      <x:c r="I2071" s="139" t="str">
        <x:v>PKR</x:v>
      </x:c>
      <x:c r="J2071" s="140" t="n">
        <x:v>740</x:v>
      </x:c>
      <x:c r="K2071" s="140" t="n">
        <x:v>703</x:v>
      </x:c>
      <x:c r="L2071" s="140" t="n">
        <x:v>740</x:v>
      </x:c>
      <x:c r="M2071" s="140" t="n">
        <x:v>703</x:v>
      </x:c>
      <x:c r="N2071" s="141" t="n">
        <x:f>L2071-M2071</x:f>
        <x:v>37</x:v>
      </x:c>
      <x:c r="O2071" s="142" t="n">
        <x:f>IF(L2071&gt;0,N2071/L2071,"")</x:f>
        <x:v>0.05</x:v>
      </x:c>
      <x:c r="P2071" s="142" t="n">
        <x:f>IF(M2071&gt;0,N2071/M2071,"")</x:f>
        <x:v>0.05263157894736842</x:v>
      </x:c>
      <x:c r="Q2071" s="141" t="n">
        <x:f>ROUND(L2071*(1+'Assumptions'!$B$7)/'Assumptions'!$B$9,0)*'Assumptions'!$B$9</x:f>
        <x:v>815</x:v>
      </x:c>
      <x:c r="R2071" s="141" t="n">
        <x:f>Q2071-M2071</x:f>
        <x:v>112</x:v>
      </x:c>
      <x:c r="S2071" s="143" t="n">
        <x:f>'Assumptions'!$B$8</x:f>
        <x:v>12</x:v>
      </x:c>
      <x:c r="T2071" s="141" t="n">
        <x:f>N2071*S2071</x:f>
        <x:v>444</x:v>
      </x:c>
      <x:c r="U2071" s="139" t="str">
        <x:v>Source Valid</x:v>
      </x:c>
      <x:c r="V2071" s="139" t="str">
        <x:v>High</x:v>
      </x:c>
      <x:c r="W2071" s="147" t="str">
        <x:v>Source wholesale and buying prices retained</x:v>
      </x:c>
      <x:c r="X2071" s="139" t="str">
        <x:v>Ready</x:v>
      </x:c>
      <x:c r="Y2071" s="144" t="b">
        <x:v>1</x:v>
      </x:c>
      <x:c r="Z2071" s="139" t="str">
        <x:v>WS RATES.pdf</x:v>
      </x:c>
      <x:c r="AA2071" s="139" t="n">
        <x:v>58</x:v>
      </x:c>
      <x:c r="AB2071" s="139" t="n">
        <x:v>19</x:v>
      </x:c>
      <x:c r="AC2071" s="139" t="str">
        <x:v>PIANO 92.97 INK PEN</x:v>
      </x:c>
      <x:c r="AD2071" s="145" t="n">
        <x:v>740</x:v>
      </x:c>
      <x:c r="AE2071" s="147" t="str">
        <x:v>Merged across PDFs — Exact/source-linked match</x:v>
      </x:c>
      <x:c r="AF2071" s="147" t="str">
        <x:v>Exact WS RATES.pdf name</x:v>
      </x:c>
      <x:c r="AG2071" s="147" t="str">
        <x:v>Exact WS RATES.pdf category</x:v>
      </x:c>
      <x:c r="AH2071" s="139" t="str">
        <x:v>WS-RATES:58:19</x:v>
      </x:c>
      <x:c r="AI2071" s="146"/>
      <x:c r="AJ2071" s="146"/>
      <x:c r="AK2071" s="146"/>
      <x:c r="AL2071" s="146"/>
      <x:c r="AM2071" s="146"/>
      <x:c r="AN2071" s="147" t="str"/>
    </x:row>
    <x:row r="2072">
      <x:c r="A2072" s="139" t="str">
        <x:v>RS-002071</x:v>
      </x:c>
      <x:c r="B2072" s="147" t="str">
        <x:v>PIANO CLEAR INK PEN</x:v>
      </x:c>
      <x:c r="C2072" s="139" t="str">
        <x:v>Fountain pen</x:v>
      </x:c>
      <x:c r="D2072" s="139" t="str">
        <x:v>Both</x:v>
      </x:c>
      <x:c r="E2072" s="147" t="str">
        <x:v>From initial classified workbook</x:v>
      </x:c>
      <x:c r="F2072" s="139" t="str">
        <x:v>Piece</x:v>
      </x:c>
      <x:c r="G2072" s="139"/>
      <x:c r="H2072" s="139" t="str">
        <x:v>Not stated</x:v>
      </x:c>
      <x:c r="I2072" s="139" t="str">
        <x:v>PKR</x:v>
      </x:c>
      <x:c r="J2072" s="140" t="n">
        <x:v>600</x:v>
      </x:c>
      <x:c r="K2072" s="140" t="n">
        <x:v>570</x:v>
      </x:c>
      <x:c r="L2072" s="140" t="n">
        <x:v>600</x:v>
      </x:c>
      <x:c r="M2072" s="140" t="n">
        <x:v>570</x:v>
      </x:c>
      <x:c r="N2072" s="141" t="n">
        <x:f>L2072-M2072</x:f>
        <x:v>30</x:v>
      </x:c>
      <x:c r="O2072" s="142" t="n">
        <x:f>IF(L2072&gt;0,N2072/L2072,"")</x:f>
        <x:v>0.05</x:v>
      </x:c>
      <x:c r="P2072" s="142" t="n">
        <x:f>IF(M2072&gt;0,N2072/M2072,"")</x:f>
        <x:v>0.05263157894736842</x:v>
      </x:c>
      <x:c r="Q2072" s="141" t="n">
        <x:f>ROUND(L2072*(1+'Assumptions'!$B$7)/'Assumptions'!$B$9,0)*'Assumptions'!$B$9</x:f>
        <x:v>660</x:v>
      </x:c>
      <x:c r="R2072" s="141" t="n">
        <x:f>Q2072-M2072</x:f>
        <x:v>90</x:v>
      </x:c>
      <x:c r="S2072" s="143" t="n">
        <x:f>'Assumptions'!$B$8</x:f>
        <x:v>12</x:v>
      </x:c>
      <x:c r="T2072" s="141" t="n">
        <x:f>N2072*S2072</x:f>
        <x:v>360</x:v>
      </x:c>
      <x:c r="U2072" s="139" t="str">
        <x:v>Source Valid</x:v>
      </x:c>
      <x:c r="V2072" s="139" t="str">
        <x:v>High</x:v>
      </x:c>
      <x:c r="W2072" s="147" t="str">
        <x:v>Source wholesale and buying prices retained</x:v>
      </x:c>
      <x:c r="X2072" s="139" t="str">
        <x:v>Ready</x:v>
      </x:c>
      <x:c r="Y2072" s="144" t="b">
        <x:v>1</x:v>
      </x:c>
      <x:c r="Z2072" s="139" t="str">
        <x:v>WS RATES.pdf</x:v>
      </x:c>
      <x:c r="AA2072" s="139" t="n">
        <x:v>58</x:v>
      </x:c>
      <x:c r="AB2072" s="139" t="n">
        <x:v>20</x:v>
      </x:c>
      <x:c r="AC2072" s="139" t="str">
        <x:v>PIANO CLEAR INK PEN</x:v>
      </x:c>
      <x:c r="AD2072" s="145" t="n">
        <x:v>600</x:v>
      </x:c>
      <x:c r="AE2072" s="147" t="str">
        <x:v>Merged across PDFs — Exact/source-linked match</x:v>
      </x:c>
      <x:c r="AF2072" s="147" t="str">
        <x:v>Exact WS RATES.pdf name</x:v>
      </x:c>
      <x:c r="AG2072" s="147" t="str">
        <x:v>Exact WS RATES.pdf category</x:v>
      </x:c>
      <x:c r="AH2072" s="139" t="str">
        <x:v>WS-RATES:58:20</x:v>
      </x:c>
      <x:c r="AI2072" s="146"/>
      <x:c r="AJ2072" s="146"/>
      <x:c r="AK2072" s="146"/>
      <x:c r="AL2072" s="146"/>
      <x:c r="AM2072" s="146"/>
      <x:c r="AN2072" s="147" t="str"/>
    </x:row>
    <x:row r="2073">
      <x:c r="A2073" s="139" t="str">
        <x:v>RS-002072</x:v>
      </x:c>
      <x:c r="B2073" s="147" t="str">
        <x:v>PIANO SMART INK PEN</x:v>
      </x:c>
      <x:c r="C2073" s="139" t="str">
        <x:v>Fountain pen</x:v>
      </x:c>
      <x:c r="D2073" s="139" t="str">
        <x:v>Both</x:v>
      </x:c>
      <x:c r="E2073" s="147" t="str">
        <x:v>From initial classified workbook</x:v>
      </x:c>
      <x:c r="F2073" s="139" t="str">
        <x:v>Piece</x:v>
      </x:c>
      <x:c r="G2073" s="139"/>
      <x:c r="H2073" s="139" t="str">
        <x:v>Not stated</x:v>
      </x:c>
      <x:c r="I2073" s="139" t="str">
        <x:v>PKR</x:v>
      </x:c>
      <x:c r="J2073" s="140" t="n">
        <x:v>560</x:v>
      </x:c>
      <x:c r="K2073" s="140" t="n">
        <x:v>532</x:v>
      </x:c>
      <x:c r="L2073" s="140" t="n">
        <x:v>560</x:v>
      </x:c>
      <x:c r="M2073" s="140" t="n">
        <x:v>532</x:v>
      </x:c>
      <x:c r="N2073" s="141" t="n">
        <x:f>L2073-M2073</x:f>
        <x:v>28</x:v>
      </x:c>
      <x:c r="O2073" s="142" t="n">
        <x:f>IF(L2073&gt;0,N2073/L2073,"")</x:f>
        <x:v>0.05</x:v>
      </x:c>
      <x:c r="P2073" s="142" t="n">
        <x:f>IF(M2073&gt;0,N2073/M2073,"")</x:f>
        <x:v>0.05263157894736842</x:v>
      </x:c>
      <x:c r="Q2073" s="141" t="n">
        <x:f>ROUND(L2073*(1+'Assumptions'!$B$7)/'Assumptions'!$B$9,0)*'Assumptions'!$B$9</x:f>
        <x:v>615</x:v>
      </x:c>
      <x:c r="R2073" s="141" t="n">
        <x:f>Q2073-M2073</x:f>
        <x:v>83</x:v>
      </x:c>
      <x:c r="S2073" s="143" t="n">
        <x:f>'Assumptions'!$B$8</x:f>
        <x:v>12</x:v>
      </x:c>
      <x:c r="T2073" s="141" t="n">
        <x:f>N2073*S2073</x:f>
        <x:v>336</x:v>
      </x:c>
      <x:c r="U2073" s="139" t="str">
        <x:v>Source Valid</x:v>
      </x:c>
      <x:c r="V2073" s="139" t="str">
        <x:v>High</x:v>
      </x:c>
      <x:c r="W2073" s="147" t="str">
        <x:v>Source wholesale and buying prices retained</x:v>
      </x:c>
      <x:c r="X2073" s="139" t="str">
        <x:v>Ready</x:v>
      </x:c>
      <x:c r="Y2073" s="144" t="b">
        <x:v>1</x:v>
      </x:c>
      <x:c r="Z2073" s="139" t="str">
        <x:v>WS RATES.pdf</x:v>
      </x:c>
      <x:c r="AA2073" s="139" t="n">
        <x:v>58</x:v>
      </x:c>
      <x:c r="AB2073" s="139" t="n">
        <x:v>21</x:v>
      </x:c>
      <x:c r="AC2073" s="139" t="str">
        <x:v>PIANO SMART INK PEN</x:v>
      </x:c>
      <x:c r="AD2073" s="145" t="n">
        <x:v>560</x:v>
      </x:c>
      <x:c r="AE2073" s="147" t="str">
        <x:v>Merged across PDFs — Exact/source-linked match</x:v>
      </x:c>
      <x:c r="AF2073" s="147" t="str">
        <x:v>Exact WS RATES.pdf name</x:v>
      </x:c>
      <x:c r="AG2073" s="147" t="str">
        <x:v>Exact WS RATES.pdf category</x:v>
      </x:c>
      <x:c r="AH2073" s="139" t="str">
        <x:v>WS-RATES:58:21</x:v>
      </x:c>
      <x:c r="AI2073" s="146"/>
      <x:c r="AJ2073" s="146"/>
      <x:c r="AK2073" s="146"/>
      <x:c r="AL2073" s="146"/>
      <x:c r="AM2073" s="146"/>
      <x:c r="AN2073" s="147" t="str"/>
    </x:row>
    <x:row r="2074">
      <x:c r="A2074" s="139" t="str">
        <x:v>RS-002073</x:v>
      </x:c>
      <x:c r="B2074" s="147" t="str">
        <x:v>PIANO SMART (SED) INK PEN</x:v>
      </x:c>
      <x:c r="C2074" s="139" t="str">
        <x:v>Fountain pen</x:v>
      </x:c>
      <x:c r="D2074" s="139" t="str">
        <x:v>Both</x:v>
      </x:c>
      <x:c r="E2074" s="147" t="str">
        <x:v>From initial classified workbook</x:v>
      </x:c>
      <x:c r="F2074" s="139" t="str">
        <x:v>Piece</x:v>
      </x:c>
      <x:c r="G2074" s="139"/>
      <x:c r="H2074" s="139" t="str">
        <x:v>Not stated</x:v>
      </x:c>
      <x:c r="I2074" s="139" t="str">
        <x:v>PKR</x:v>
      </x:c>
      <x:c r="J2074" s="140" t="n">
        <x:v>590</x:v>
      </x:c>
      <x:c r="K2074" s="140" t="n">
        <x:v>560</x:v>
      </x:c>
      <x:c r="L2074" s="140" t="n">
        <x:v>590</x:v>
      </x:c>
      <x:c r="M2074" s="140" t="n">
        <x:v>560</x:v>
      </x:c>
      <x:c r="N2074" s="141" t="n">
        <x:f>L2074-M2074</x:f>
        <x:v>30</x:v>
      </x:c>
      <x:c r="O2074" s="142" t="n">
        <x:f>IF(L2074&gt;0,N2074/L2074,"")</x:f>
        <x:v>0.05084745762711865</x:v>
      </x:c>
      <x:c r="P2074" s="142" t="n">
        <x:f>IF(M2074&gt;0,N2074/M2074,"")</x:f>
        <x:v>0.05357142857142857</x:v>
      </x:c>
      <x:c r="Q2074" s="141" t="n">
        <x:f>ROUND(L2074*(1+'Assumptions'!$B$7)/'Assumptions'!$B$9,0)*'Assumptions'!$B$9</x:f>
        <x:v>650</x:v>
      </x:c>
      <x:c r="R2074" s="141" t="n">
        <x:f>Q2074-M2074</x:f>
        <x:v>90</x:v>
      </x:c>
      <x:c r="S2074" s="143" t="n">
        <x:f>'Assumptions'!$B$8</x:f>
        <x:v>12</x:v>
      </x:c>
      <x:c r="T2074" s="141" t="n">
        <x:f>N2074*S2074</x:f>
        <x:v>360</x:v>
      </x:c>
      <x:c r="U2074" s="139" t="str">
        <x:v>Source Valid</x:v>
      </x:c>
      <x:c r="V2074" s="139" t="str">
        <x:v>High</x:v>
      </x:c>
      <x:c r="W2074" s="147" t="str">
        <x:v>Source wholesale and buying prices retained</x:v>
      </x:c>
      <x:c r="X2074" s="139" t="str">
        <x:v>Ready</x:v>
      </x:c>
      <x:c r="Y2074" s="144" t="b">
        <x:v>1</x:v>
      </x:c>
      <x:c r="Z2074" s="139" t="str">
        <x:v>WS RATES.pdf</x:v>
      </x:c>
      <x:c r="AA2074" s="139" t="n">
        <x:v>58</x:v>
      </x:c>
      <x:c r="AB2074" s="139" t="n">
        <x:v>22</x:v>
      </x:c>
      <x:c r="AC2074" s="139" t="str">
        <x:v>PIANO SMART (SED) INK PE</x:v>
      </x:c>
      <x:c r="AD2074" s="145" t="n">
        <x:v>590</x:v>
      </x:c>
      <x:c r="AE2074" s="147" t="str">
        <x:v>Merged across PDFs — Truncated-name completion</x:v>
      </x:c>
      <x:c r="AF2074" s="147" t="str">
        <x:v>Completed/updated from WS RATES.pdf</x:v>
      </x:c>
      <x:c r="AG2074" s="147" t="str">
        <x:v>Exact WS RATES.pdf category</x:v>
      </x:c>
      <x:c r="AH2074" s="139" t="str">
        <x:v>WS-RATES:58:22</x:v>
      </x:c>
      <x:c r="AI2074" s="146"/>
      <x:c r="AJ2074" s="146"/>
      <x:c r="AK2074" s="146"/>
      <x:c r="AL2074" s="146"/>
      <x:c r="AM2074" s="146"/>
      <x:c r="AN2074" s="147" t="str"/>
    </x:row>
    <x:row r="2075">
      <x:c r="A2075" s="139" t="str">
        <x:v>RS-002074</x:v>
      </x:c>
      <x:c r="B2075" s="147" t="str">
        <x:v>PIANO 786 INK PEN</x:v>
      </x:c>
      <x:c r="C2075" s="139" t="str">
        <x:v>Fountain pen</x:v>
      </x:c>
      <x:c r="D2075" s="139" t="str">
        <x:v>Both</x:v>
      </x:c>
      <x:c r="E2075" s="147" t="str">
        <x:v>From initial classified workbook</x:v>
      </x:c>
      <x:c r="F2075" s="139" t="str">
        <x:v>Piece</x:v>
      </x:c>
      <x:c r="G2075" s="139"/>
      <x:c r="H2075" s="139" t="str">
        <x:v>Not stated</x:v>
      </x:c>
      <x:c r="I2075" s="139" t="str">
        <x:v>PKR</x:v>
      </x:c>
      <x:c r="J2075" s="140" t="n">
        <x:v>905</x:v>
      </x:c>
      <x:c r="K2075" s="140" t="n">
        <x:v>860</x:v>
      </x:c>
      <x:c r="L2075" s="140" t="n">
        <x:v>905</x:v>
      </x:c>
      <x:c r="M2075" s="140" t="n">
        <x:v>860</x:v>
      </x:c>
      <x:c r="N2075" s="141" t="n">
        <x:f>L2075-M2075</x:f>
        <x:v>45</x:v>
      </x:c>
      <x:c r="O2075" s="142" t="n">
        <x:f>IF(L2075&gt;0,N2075/L2075,"")</x:f>
        <x:v>0.049723756906077346</x:v>
      </x:c>
      <x:c r="P2075" s="142" t="n">
        <x:f>IF(M2075&gt;0,N2075/M2075,"")</x:f>
        <x:v>0.05232558139534884</x:v>
      </x:c>
      <x:c r="Q2075" s="141" t="n">
        <x:f>ROUND(L2075*(1+'Assumptions'!$B$7)/'Assumptions'!$B$9,0)*'Assumptions'!$B$9</x:f>
        <x:v>995</x:v>
      </x:c>
      <x:c r="R2075" s="141" t="n">
        <x:f>Q2075-M2075</x:f>
        <x:v>135</x:v>
      </x:c>
      <x:c r="S2075" s="143" t="n">
        <x:f>'Assumptions'!$B$8</x:f>
        <x:v>12</x:v>
      </x:c>
      <x:c r="T2075" s="141" t="n">
        <x:f>N2075*S2075</x:f>
        <x:v>540</x:v>
      </x:c>
      <x:c r="U2075" s="139" t="str">
        <x:v>Source Valid</x:v>
      </x:c>
      <x:c r="V2075" s="139" t="str">
        <x:v>High</x:v>
      </x:c>
      <x:c r="W2075" s="147" t="str">
        <x:v>Source wholesale and buying prices retained</x:v>
      </x:c>
      <x:c r="X2075" s="139" t="str">
        <x:v>Ready</x:v>
      </x:c>
      <x:c r="Y2075" s="144" t="b">
        <x:v>1</x:v>
      </x:c>
      <x:c r="Z2075" s="139" t="str">
        <x:v>WS RATES.pdf</x:v>
      </x:c>
      <x:c r="AA2075" s="139" t="n">
        <x:v>58</x:v>
      </x:c>
      <x:c r="AB2075" s="139" t="n">
        <x:v>23</x:v>
      </x:c>
      <x:c r="AC2075" s="139" t="str">
        <x:v>PIANO 786 INK PEN</x:v>
      </x:c>
      <x:c r="AD2075" s="145" t="n">
        <x:v>905</x:v>
      </x:c>
      <x:c r="AE2075" s="147" t="str">
        <x:v>Merged across PDFs — Exact/source-linked match</x:v>
      </x:c>
      <x:c r="AF2075" s="147" t="str">
        <x:v>Exact WS RATES.pdf name</x:v>
      </x:c>
      <x:c r="AG2075" s="147" t="str">
        <x:v>Exact WS RATES.pdf category</x:v>
      </x:c>
      <x:c r="AH2075" s="139" t="str">
        <x:v>WS-RATES:58:23</x:v>
      </x:c>
      <x:c r="AI2075" s="146"/>
      <x:c r="AJ2075" s="146"/>
      <x:c r="AK2075" s="146"/>
      <x:c r="AL2075" s="146"/>
      <x:c r="AM2075" s="146"/>
      <x:c r="AN2075" s="147" t="str"/>
    </x:row>
    <x:row r="2076">
      <x:c r="A2076" s="139" t="str">
        <x:v>RS-002075</x:v>
      </x:c>
      <x:c r="B2076" s="147" t="str">
        <x:v>PIANO FINE LINER(COMFPRT)</x:v>
      </x:c>
      <x:c r="C2076" s="139" t="str">
        <x:v>POINTER</x:v>
      </x:c>
      <x:c r="D2076" s="139" t="str">
        <x:v>Both</x:v>
      </x:c>
      <x:c r="E2076" s="147" t="str">
        <x:v>From initial classified workbook</x:v>
      </x:c>
      <x:c r="F2076" s="139" t="str">
        <x:v>Piece</x:v>
      </x:c>
      <x:c r="G2076" s="139"/>
      <x:c r="H2076" s="139" t="str">
        <x:v>Not stated</x:v>
      </x:c>
      <x:c r="I2076" s="139" t="str">
        <x:v>PKR</x:v>
      </x:c>
      <x:c r="J2076" s="140" t="n">
        <x:v>200</x:v>
      </x:c>
      <x:c r="K2076" s="140" t="n">
        <x:v>190</x:v>
      </x:c>
      <x:c r="L2076" s="140" t="n">
        <x:v>200</x:v>
      </x:c>
      <x:c r="M2076" s="140" t="n">
        <x:v>190</x:v>
      </x:c>
      <x:c r="N2076" s="141" t="n">
        <x:f>L2076-M2076</x:f>
        <x:v>10</x:v>
      </x:c>
      <x:c r="O2076" s="142" t="n">
        <x:f>IF(L2076&gt;0,N2076/L2076,"")</x:f>
        <x:v>0.05</x:v>
      </x:c>
      <x:c r="P2076" s="142" t="n">
        <x:f>IF(M2076&gt;0,N2076/M2076,"")</x:f>
        <x:v>0.05263157894736842</x:v>
      </x:c>
      <x:c r="Q2076" s="141" t="n">
        <x:f>ROUND(L2076*(1+'Assumptions'!$B$7)/'Assumptions'!$B$9,0)*'Assumptions'!$B$9</x:f>
        <x:v>220</x:v>
      </x:c>
      <x:c r="R2076" s="141" t="n">
        <x:f>Q2076-M2076</x:f>
        <x:v>30</x:v>
      </x:c>
      <x:c r="S2076" s="143" t="n">
        <x:f>'Assumptions'!$B$8</x:f>
        <x:v>12</x:v>
      </x:c>
      <x:c r="T2076" s="141" t="n">
        <x:f>N2076*S2076</x:f>
        <x:v>120</x:v>
      </x:c>
      <x:c r="U2076" s="139" t="str">
        <x:v>Source Valid</x:v>
      </x:c>
      <x:c r="V2076" s="139" t="str">
        <x:v>High</x:v>
      </x:c>
      <x:c r="W2076" s="147" t="str">
        <x:v>Source wholesale and buying prices retained</x:v>
      </x:c>
      <x:c r="X2076" s="139" t="str">
        <x:v>Ready</x:v>
      </x:c>
      <x:c r="Y2076" s="144" t="b">
        <x:v>1</x:v>
      </x:c>
      <x:c r="Z2076" s="139" t="str">
        <x:v>WS RATES.pdf</x:v>
      </x:c>
      <x:c r="AA2076" s="139" t="n">
        <x:v>58</x:v>
      </x:c>
      <x:c r="AB2076" s="139" t="n">
        <x:v>24</x:v>
      </x:c>
      <x:c r="AC2076" s="139" t="str">
        <x:v>PIANO FINE LINER(COMFPRT</x:v>
      </x:c>
      <x:c r="AD2076" s="145" t="n">
        <x:v>200</x:v>
      </x:c>
      <x:c r="AE2076" s="147" t="str">
        <x:v>Merged across PDFs — Exact/source-linked match</x:v>
      </x:c>
      <x:c r="AF2076" s="147" t="str">
        <x:v>Completed/updated from WS RATES.pdf</x:v>
      </x:c>
      <x:c r="AG2076" s="147" t="str">
        <x:v>Exact WS RATES.pdf category</x:v>
      </x:c>
      <x:c r="AH2076" s="139" t="str">
        <x:v>WS-RATES:58:24</x:v>
      </x:c>
      <x:c r="AI2076" s="146"/>
      <x:c r="AJ2076" s="146"/>
      <x:c r="AK2076" s="146"/>
      <x:c r="AL2076" s="146"/>
      <x:c r="AM2076" s="146"/>
      <x:c r="AN2076" s="147" t="str"/>
    </x:row>
    <x:row r="2077">
      <x:c r="A2077" s="139" t="str">
        <x:v>RS-002076</x:v>
      </x:c>
      <x:c r="B2077" s="147" t="str">
        <x:v>PIANO BOARD INK 60ML</x:v>
      </x:c>
      <x:c r="C2077" s="139" t="str">
        <x:v>BOARD INK</x:v>
      </x:c>
      <x:c r="D2077" s="139" t="str">
        <x:v>Both</x:v>
      </x:c>
      <x:c r="E2077" s="147" t="str">
        <x:v>From initial classified workbook</x:v>
      </x:c>
      <x:c r="F2077" s="139" t="str">
        <x:v>Piece</x:v>
      </x:c>
      <x:c r="G2077" s="139"/>
      <x:c r="H2077" s="139" t="str">
        <x:v>Not stated</x:v>
      </x:c>
      <x:c r="I2077" s="139" t="str">
        <x:v>PKR</x:v>
      </x:c>
      <x:c r="J2077" s="140" t="n">
        <x:v>228</x:v>
      </x:c>
      <x:c r="K2077" s="140" t="n">
        <x:v>216.6</x:v>
      </x:c>
      <x:c r="L2077" s="140" t="n">
        <x:v>228</x:v>
      </x:c>
      <x:c r="M2077" s="140" t="n">
        <x:v>216.6</x:v>
      </x:c>
      <x:c r="N2077" s="141" t="n">
        <x:f>L2077-M2077</x:f>
        <x:v>11.400000000000006</x:v>
      </x:c>
      <x:c r="O2077" s="142" t="n">
        <x:f>IF(L2077&gt;0,N2077/L2077,"")</x:f>
        <x:v>0.050000000000000024</x:v>
      </x:c>
      <x:c r="P2077" s="142" t="n">
        <x:f>IF(M2077&gt;0,N2077/M2077,"")</x:f>
        <x:v>0.052631578947368446</x:v>
      </x:c>
      <x:c r="Q2077" s="141" t="n">
        <x:f>ROUND(L2077*(1+'Assumptions'!$B$7)/'Assumptions'!$B$9,0)*'Assumptions'!$B$9</x:f>
        <x:v>250</x:v>
      </x:c>
      <x:c r="R2077" s="141" t="n">
        <x:f>Q2077-M2077</x:f>
        <x:v>33.400000000000006</x:v>
      </x:c>
      <x:c r="S2077" s="143" t="n">
        <x:f>'Assumptions'!$B$8</x:f>
        <x:v>12</x:v>
      </x:c>
      <x:c r="T2077" s="141" t="n">
        <x:f>N2077*S2077</x:f>
        <x:v>136.80000000000007</x:v>
      </x:c>
      <x:c r="U2077" s="139" t="str">
        <x:v>Source Valid</x:v>
      </x:c>
      <x:c r="V2077" s="139" t="str">
        <x:v>High</x:v>
      </x:c>
      <x:c r="W2077" s="147" t="str">
        <x:v>Source wholesale and buying prices retained</x:v>
      </x:c>
      <x:c r="X2077" s="139" t="str">
        <x:v>Ready</x:v>
      </x:c>
      <x:c r="Y2077" s="144" t="b">
        <x:v>1</x:v>
      </x:c>
      <x:c r="Z2077" s="139" t="str">
        <x:v>WS RATES.pdf</x:v>
      </x:c>
      <x:c r="AA2077" s="139" t="n">
        <x:v>58</x:v>
      </x:c>
      <x:c r="AB2077" s="139" t="n">
        <x:v>25</x:v>
      </x:c>
      <x:c r="AC2077" s="139" t="str">
        <x:v>PIANO BOARD INK 60ML</x:v>
      </x:c>
      <x:c r="AD2077" s="145" t="n">
        <x:v>228</x:v>
      </x:c>
      <x:c r="AE2077" s="147" t="str">
        <x:v>Merged across PDFs — Exact/source-linked match</x:v>
      </x:c>
      <x:c r="AF2077" s="147" t="str">
        <x:v>Exact WS RATES.pdf name</x:v>
      </x:c>
      <x:c r="AG2077" s="147" t="str">
        <x:v>Exact WS RATES.pdf category</x:v>
      </x:c>
      <x:c r="AH2077" s="139" t="str">
        <x:v>WS-RATES:58:25</x:v>
      </x:c>
      <x:c r="AI2077" s="146"/>
      <x:c r="AJ2077" s="146"/>
      <x:c r="AK2077" s="146"/>
      <x:c r="AL2077" s="146"/>
      <x:c r="AM2077" s="146"/>
      <x:c r="AN2077" s="147" t="str"/>
    </x:row>
    <x:row r="2078">
      <x:c r="A2078" s="139" t="str">
        <x:v>RS-002077</x:v>
      </x:c>
      <x:c r="B2078" s="147" t="str">
        <x:v>PIANO INK 60 ML (BOX)</x:v>
      </x:c>
      <x:c r="C2078" s="139" t="str">
        <x:v>FOUNTAIN INK</x:v>
      </x:c>
      <x:c r="D2078" s="139" t="str">
        <x:v>Both</x:v>
      </x:c>
      <x:c r="E2078" s="147" t="str">
        <x:v>From initial classified workbook</x:v>
      </x:c>
      <x:c r="F2078" s="139" t="str">
        <x:v>Box</x:v>
      </x:c>
      <x:c r="G2078" s="139"/>
      <x:c r="H2078" s="139" t="str">
        <x:v>Not stated</x:v>
      </x:c>
      <x:c r="I2078" s="139" t="str">
        <x:v>PKR</x:v>
      </x:c>
      <x:c r="J2078" s="140" t="n">
        <x:v>564</x:v>
      </x:c>
      <x:c r="K2078" s="140" t="n">
        <x:v>535.8</x:v>
      </x:c>
      <x:c r="L2078" s="140" t="n">
        <x:v>564</x:v>
      </x:c>
      <x:c r="M2078" s="140" t="n">
        <x:v>535.8</x:v>
      </x:c>
      <x:c r="N2078" s="141" t="n">
        <x:f>L2078-M2078</x:f>
        <x:v>28.200000000000045</x:v>
      </x:c>
      <x:c r="O2078" s="142" t="n">
        <x:f>IF(L2078&gt;0,N2078/L2078,"")</x:f>
        <x:v>0.05000000000000008</x:v>
      </x:c>
      <x:c r="P2078" s="142" t="n">
        <x:f>IF(M2078&gt;0,N2078/M2078,"")</x:f>
        <x:v>0.05263157894736851</x:v>
      </x:c>
      <x:c r="Q2078" s="141" t="n">
        <x:f>ROUND(L2078*(1+'Assumptions'!$B$7)/'Assumptions'!$B$9,0)*'Assumptions'!$B$9</x:f>
        <x:v>620</x:v>
      </x:c>
      <x:c r="R2078" s="141" t="n">
        <x:f>Q2078-M2078</x:f>
        <x:v>84.20000000000005</x:v>
      </x:c>
      <x:c r="S2078" s="143" t="n">
        <x:f>'Assumptions'!$B$8</x:f>
        <x:v>12</x:v>
      </x:c>
      <x:c r="T2078" s="141" t="n">
        <x:f>N2078*S2078</x:f>
        <x:v>338.40000000000055</x:v>
      </x:c>
      <x:c r="U2078" s="139" t="str">
        <x:v>Source Valid</x:v>
      </x:c>
      <x:c r="V2078" s="139" t="str">
        <x:v>High</x:v>
      </x:c>
      <x:c r="W2078" s="147" t="str">
        <x:v>Source wholesale and buying prices retained</x:v>
      </x:c>
      <x:c r="X2078" s="139" t="str">
        <x:v>Ready</x:v>
      </x:c>
      <x:c r="Y2078" s="144" t="b">
        <x:v>1</x:v>
      </x:c>
      <x:c r="Z2078" s="139" t="str">
        <x:v>WS RATES.pdf</x:v>
      </x:c>
      <x:c r="AA2078" s="139" t="n">
        <x:v>58</x:v>
      </x:c>
      <x:c r="AB2078" s="139" t="n">
        <x:v>26</x:v>
      </x:c>
      <x:c r="AC2078" s="139" t="str">
        <x:v>PIANO INK 60 ML (BOX)</x:v>
      </x:c>
      <x:c r="AD2078" s="145" t="n">
        <x:v>564</x:v>
      </x:c>
      <x:c r="AE2078" s="147" t="str">
        <x:v>Merged across PDFs — Exact/source-linked match</x:v>
      </x:c>
      <x:c r="AF2078" s="147" t="str">
        <x:v>Exact WS RATES.pdf name</x:v>
      </x:c>
      <x:c r="AG2078" s="147" t="str">
        <x:v>Exact WS RATES.pdf category</x:v>
      </x:c>
      <x:c r="AH2078" s="139" t="str">
        <x:v>WS-RATES:58:26</x:v>
      </x:c>
      <x:c r="AI2078" s="146"/>
      <x:c r="AJ2078" s="146"/>
      <x:c r="AK2078" s="146"/>
      <x:c r="AL2078" s="146"/>
      <x:c r="AM2078" s="146"/>
      <x:c r="AN2078" s="147" t="str"/>
    </x:row>
    <x:row r="2079">
      <x:c r="A2079" s="139" t="str">
        <x:v>RS-002078</x:v>
      </x:c>
      <x:c r="B2079" s="147" t="str">
        <x:v>PIANO INK 60ML</x:v>
      </x:c>
      <x:c r="C2079" s="139" t="str">
        <x:v>FOUNTAIN INK</x:v>
      </x:c>
      <x:c r="D2079" s="139" t="str">
        <x:v>Both</x:v>
      </x:c>
      <x:c r="E2079" s="147" t="str">
        <x:v>From initial classified workbook</x:v>
      </x:c>
      <x:c r="F2079" s="139" t="str">
        <x:v>Piece</x:v>
      </x:c>
      <x:c r="G2079" s="139"/>
      <x:c r="H2079" s="139" t="str">
        <x:v>Not stated</x:v>
      </x:c>
      <x:c r="I2079" s="139" t="str">
        <x:v>PKR</x:v>
      </x:c>
      <x:c r="J2079" s="140" t="n">
        <x:v>47</x:v>
      </x:c>
      <x:c r="K2079" s="140" t="n">
        <x:v>44.65</x:v>
      </x:c>
      <x:c r="L2079" s="140" t="n">
        <x:v>47</x:v>
      </x:c>
      <x:c r="M2079" s="140" t="n">
        <x:v>44.65</x:v>
      </x:c>
      <x:c r="N2079" s="141" t="n">
        <x:f>L2079-M2079</x:f>
        <x:v>2.3500000000000014</x:v>
      </x:c>
      <x:c r="O2079" s="142" t="n">
        <x:f>IF(L2079&gt;0,N2079/L2079,"")</x:f>
        <x:v>0.05000000000000003</x:v>
      </x:c>
      <x:c r="P2079" s="142" t="n">
        <x:f>IF(M2079&gt;0,N2079/M2079,"")</x:f>
        <x:v>0.05263157894736845</x:v>
      </x:c>
      <x:c r="Q2079" s="141" t="n">
        <x:f>ROUND(L2079*(1+'Assumptions'!$B$7)/'Assumptions'!$B$9,0)*'Assumptions'!$B$9</x:f>
        <x:v>50</x:v>
      </x:c>
      <x:c r="R2079" s="141" t="n">
        <x:f>Q2079-M2079</x:f>
        <x:v>5.350000000000001</x:v>
      </x:c>
      <x:c r="S2079" s="143" t="n">
        <x:f>'Assumptions'!$B$8</x:f>
        <x:v>12</x:v>
      </x:c>
      <x:c r="T2079" s="141" t="n">
        <x:f>N2079*S2079</x:f>
        <x:v>28.200000000000017</x:v>
      </x:c>
      <x:c r="U2079" s="139" t="str">
        <x:v>Source Valid</x:v>
      </x:c>
      <x:c r="V2079" s="139" t="str">
        <x:v>High</x:v>
      </x:c>
      <x:c r="W2079" s="147" t="str">
        <x:v>Source wholesale and buying prices retained</x:v>
      </x:c>
      <x:c r="X2079" s="139" t="str">
        <x:v>Ready</x:v>
      </x:c>
      <x:c r="Y2079" s="144" t="b">
        <x:v>1</x:v>
      </x:c>
      <x:c r="Z2079" s="139" t="str">
        <x:v>WS RATES.pdf</x:v>
      </x:c>
      <x:c r="AA2079" s="139" t="n">
        <x:v>58</x:v>
      </x:c>
      <x:c r="AB2079" s="139" t="n">
        <x:v>27</x:v>
      </x:c>
      <x:c r="AC2079" s="139" t="str">
        <x:v>PIANO INK 60ML</x:v>
      </x:c>
      <x:c r="AD2079" s="145" t="n">
        <x:v>47</x:v>
      </x:c>
      <x:c r="AE2079" s="147" t="str">
        <x:v>Merged across PDFs — Exact/source-linked match</x:v>
      </x:c>
      <x:c r="AF2079" s="147" t="str">
        <x:v>Exact WS RATES.pdf name</x:v>
      </x:c>
      <x:c r="AG2079" s="147" t="str">
        <x:v>Exact WS RATES.pdf category</x:v>
      </x:c>
      <x:c r="AH2079" s="139" t="str">
        <x:v>WS-RATES:58:27</x:v>
      </x:c>
      <x:c r="AI2079" s="146"/>
      <x:c r="AJ2079" s="146"/>
      <x:c r="AK2079" s="146"/>
      <x:c r="AL2079" s="146"/>
      <x:c r="AM2079" s="146"/>
      <x:c r="AN2079" s="147" t="str"/>
    </x:row>
    <x:row r="2080">
      <x:c r="A2080" s="139" t="str">
        <x:v>RS-002079</x:v>
      </x:c>
      <x:c r="B2080" s="147" t="str">
        <x:v>PIANO INK 30ML (BOX)</x:v>
      </x:c>
      <x:c r="C2080" s="139" t="str">
        <x:v>FOUNTAIN INK</x:v>
      </x:c>
      <x:c r="D2080" s="139" t="str">
        <x:v>Both</x:v>
      </x:c>
      <x:c r="E2080" s="147" t="str">
        <x:v>From initial classified workbook</x:v>
      </x:c>
      <x:c r="F2080" s="139" t="str">
        <x:v>Box</x:v>
      </x:c>
      <x:c r="G2080" s="139"/>
      <x:c r="H2080" s="139" t="str">
        <x:v>Not stated</x:v>
      </x:c>
      <x:c r="I2080" s="139" t="str">
        <x:v>PKR</x:v>
      </x:c>
      <x:c r="J2080" s="140" t="n">
        <x:v>366</x:v>
      </x:c>
      <x:c r="K2080" s="140" t="n">
        <x:v>347.7</x:v>
      </x:c>
      <x:c r="L2080" s="140" t="n">
        <x:v>366</x:v>
      </x:c>
      <x:c r="M2080" s="140" t="n">
        <x:v>347.7</x:v>
      </x:c>
      <x:c r="N2080" s="141" t="n">
        <x:f>L2080-M2080</x:f>
        <x:v>18.30000000000001</x:v>
      </x:c>
      <x:c r="O2080" s="142" t="n">
        <x:f>IF(L2080&gt;0,N2080/L2080,"")</x:f>
        <x:v>0.05000000000000003</x:v>
      </x:c>
      <x:c r="P2080" s="142" t="n">
        <x:f>IF(M2080&gt;0,N2080/M2080,"")</x:f>
        <x:v>0.05263157894736845</x:v>
      </x:c>
      <x:c r="Q2080" s="141" t="n">
        <x:f>ROUND(L2080*(1+'Assumptions'!$B$7)/'Assumptions'!$B$9,0)*'Assumptions'!$B$9</x:f>
        <x:v>405</x:v>
      </x:c>
      <x:c r="R2080" s="141" t="n">
        <x:f>Q2080-M2080</x:f>
        <x:v>57.30000000000001</x:v>
      </x:c>
      <x:c r="S2080" s="143" t="n">
        <x:f>'Assumptions'!$B$8</x:f>
        <x:v>12</x:v>
      </x:c>
      <x:c r="T2080" s="141" t="n">
        <x:f>N2080*S2080</x:f>
        <x:v>219.60000000000014</x:v>
      </x:c>
      <x:c r="U2080" s="139" t="str">
        <x:v>Source Valid</x:v>
      </x:c>
      <x:c r="V2080" s="139" t="str">
        <x:v>High</x:v>
      </x:c>
      <x:c r="W2080" s="147" t="str">
        <x:v>Source wholesale and buying prices retained</x:v>
      </x:c>
      <x:c r="X2080" s="139" t="str">
        <x:v>Ready</x:v>
      </x:c>
      <x:c r="Y2080" s="144" t="b">
        <x:v>1</x:v>
      </x:c>
      <x:c r="Z2080" s="139" t="str">
        <x:v>WS RATES.pdf</x:v>
      </x:c>
      <x:c r="AA2080" s="139" t="n">
        <x:v>58</x:v>
      </x:c>
      <x:c r="AB2080" s="139" t="n">
        <x:v>28</x:v>
      </x:c>
      <x:c r="AC2080" s="139" t="str">
        <x:v>PIANO INK 30ML (BOX)</x:v>
      </x:c>
      <x:c r="AD2080" s="145" t="n">
        <x:v>366</x:v>
      </x:c>
      <x:c r="AE2080" s="147" t="str">
        <x:v>Merged across PDFs — Exact/source-linked match</x:v>
      </x:c>
      <x:c r="AF2080" s="147" t="str">
        <x:v>Exact WS RATES.pdf name</x:v>
      </x:c>
      <x:c r="AG2080" s="147" t="str">
        <x:v>Exact WS RATES.pdf category</x:v>
      </x:c>
      <x:c r="AH2080" s="139" t="str">
        <x:v>WS-RATES:58:28</x:v>
      </x:c>
      <x:c r="AI2080" s="146"/>
      <x:c r="AJ2080" s="146"/>
      <x:c r="AK2080" s="146"/>
      <x:c r="AL2080" s="146"/>
      <x:c r="AM2080" s="146"/>
      <x:c r="AN2080" s="147" t="str"/>
    </x:row>
    <x:row r="2081">
      <x:c r="A2081" s="139" t="str">
        <x:v>RS-002080</x:v>
      </x:c>
      <x:c r="B2081" s="147" t="str">
        <x:v>PIANO INK 30ML</x:v>
      </x:c>
      <x:c r="C2081" s="139" t="str">
        <x:v>FOUNTAIN INK</x:v>
      </x:c>
      <x:c r="D2081" s="139" t="str">
        <x:v>Both</x:v>
      </x:c>
      <x:c r="E2081" s="147" t="str">
        <x:v>From initial classified workbook</x:v>
      </x:c>
      <x:c r="F2081" s="139" t="str">
        <x:v>Piece</x:v>
      </x:c>
      <x:c r="G2081" s="139"/>
      <x:c r="H2081" s="139" t="str">
        <x:v>Not stated</x:v>
      </x:c>
      <x:c r="I2081" s="139" t="str">
        <x:v>PKR</x:v>
      </x:c>
      <x:c r="J2081" s="140" t="n">
        <x:v>30.5</x:v>
      </x:c>
      <x:c r="K2081" s="140" t="n">
        <x:v>28.97</x:v>
      </x:c>
      <x:c r="L2081" s="140" t="n">
        <x:v>30.5</x:v>
      </x:c>
      <x:c r="M2081" s="140" t="n">
        <x:v>28.97</x:v>
      </x:c>
      <x:c r="N2081" s="141" t="n">
        <x:f>L2081-M2081</x:f>
        <x:v>1.5300000000000011</x:v>
      </x:c>
      <x:c r="O2081" s="142" t="n">
        <x:f>IF(L2081&gt;0,N2081/L2081,"")</x:f>
        <x:v>0.050163934426229545</x:v>
      </x:c>
      <x:c r="P2081" s="142" t="n">
        <x:f>IF(M2081&gt;0,N2081/M2081,"")</x:f>
        <x:v>0.05281325509147398</x:v>
      </x:c>
      <x:c r="Q2081" s="141" t="n">
        <x:f>ROUND(L2081*(1+'Assumptions'!$B$7)/'Assumptions'!$B$9,0)*'Assumptions'!$B$9</x:f>
        <x:v>35</x:v>
      </x:c>
      <x:c r="R2081" s="141" t="n">
        <x:f>Q2081-M2081</x:f>
        <x:v>6.030000000000001</x:v>
      </x:c>
      <x:c r="S2081" s="143" t="n">
        <x:f>'Assumptions'!$B$8</x:f>
        <x:v>12</x:v>
      </x:c>
      <x:c r="T2081" s="141" t="n">
        <x:f>N2081*S2081</x:f>
        <x:v>18.360000000000014</x:v>
      </x:c>
      <x:c r="U2081" s="139" t="str">
        <x:v>Source Valid</x:v>
      </x:c>
      <x:c r="V2081" s="139" t="str">
        <x:v>High</x:v>
      </x:c>
      <x:c r="W2081" s="147" t="str">
        <x:v>Source wholesale and buying prices retained</x:v>
      </x:c>
      <x:c r="X2081" s="139" t="str">
        <x:v>Ready</x:v>
      </x:c>
      <x:c r="Y2081" s="144" t="b">
        <x:v>1</x:v>
      </x:c>
      <x:c r="Z2081" s="139" t="str">
        <x:v>WS RATES.pdf</x:v>
      </x:c>
      <x:c r="AA2081" s="139" t="n">
        <x:v>58</x:v>
      </x:c>
      <x:c r="AB2081" s="139" t="n">
        <x:v>29</x:v>
      </x:c>
      <x:c r="AC2081" s="139" t="str">
        <x:v>PIANO INK 30ML</x:v>
      </x:c>
      <x:c r="AD2081" s="145" t="n">
        <x:v>30.5</x:v>
      </x:c>
      <x:c r="AE2081" s="147" t="str">
        <x:v>Merged across PDFs — Exact/source-linked match</x:v>
      </x:c>
      <x:c r="AF2081" s="147" t="str">
        <x:v>Exact WS RATES.pdf name</x:v>
      </x:c>
      <x:c r="AG2081" s="147" t="str">
        <x:v>Exact WS RATES.pdf category</x:v>
      </x:c>
      <x:c r="AH2081" s="139" t="str">
        <x:v>WS-RATES:58:29</x:v>
      </x:c>
      <x:c r="AI2081" s="146"/>
      <x:c r="AJ2081" s="146"/>
      <x:c r="AK2081" s="146"/>
      <x:c r="AL2081" s="146"/>
      <x:c r="AM2081" s="146"/>
      <x:c r="AN2081" s="147" t="str"/>
    </x:row>
    <x:row r="2082">
      <x:c r="A2082" s="139" t="str">
        <x:v>RS-002081</x:v>
      </x:c>
      <x:c r="B2082" s="147" t="str">
        <x:v>000000000</x:v>
      </x:c>
      <x:c r="C2082" s="139" t="str">
        <x:v>BOARD &amp; PERMANENT</x:v>
      </x:c>
      <x:c r="D2082" s="139" t="str">
        <x:v>Both</x:v>
      </x:c>
      <x:c r="E2082" s="147" t="str">
        <x:v>From initial classified workbook</x:v>
      </x:c>
      <x:c r="F2082" s="139" t="str">
        <x:v>Piece</x:v>
      </x:c>
      <x:c r="G2082" s="139"/>
      <x:c r="H2082" s="139" t="str">
        <x:v>Not stated</x:v>
      </x:c>
      <x:c r="I2082" s="139" t="str">
        <x:v>PKR</x:v>
      </x:c>
      <x:c r="J2082" s="140" t="n">
        <x:v>667</x:v>
      </x:c>
      <x:c r="K2082" s="140" t="n">
        <x:v>647</x:v>
      </x:c>
      <x:c r="L2082" s="140" t="n">
        <x:v>667</x:v>
      </x:c>
      <x:c r="M2082" s="140" t="n">
        <x:v>647</x:v>
      </x:c>
      <x:c r="N2082" s="141" t="n">
        <x:f>L2082-M2082</x:f>
        <x:v>20</x:v>
      </x:c>
      <x:c r="O2082" s="142" t="n">
        <x:f>IF(L2082&gt;0,N2082/L2082,"")</x:f>
        <x:v>0.029985007496251874</x:v>
      </x:c>
      <x:c r="P2082" s="142" t="n">
        <x:f>IF(M2082&gt;0,N2082/M2082,"")</x:f>
        <x:v>0.030911901081916538</x:v>
      </x:c>
      <x:c r="Q2082" s="141" t="n">
        <x:f>ROUND(L2082*(1+'Assumptions'!$B$7)/'Assumptions'!$B$9,0)*'Assumptions'!$B$9</x:f>
        <x:v>735</x:v>
      </x:c>
      <x:c r="R2082" s="141" t="n">
        <x:f>Q2082-M2082</x:f>
        <x:v>88</x:v>
      </x:c>
      <x:c r="S2082" s="143" t="n">
        <x:f>'Assumptions'!$B$8</x:f>
        <x:v>12</x:v>
      </x:c>
      <x:c r="T2082" s="141" t="n">
        <x:f>N2082*S2082</x:f>
        <x:v>240</x:v>
      </x:c>
      <x:c r="U2082" s="139" t="str">
        <x:v>Source Valid</x:v>
      </x:c>
      <x:c r="V2082" s="139" t="str">
        <x:v>High</x:v>
      </x:c>
      <x:c r="W2082" s="147" t="str">
        <x:v>Source wholesale and buying prices retained</x:v>
      </x:c>
      <x:c r="X2082" s="139" t="str">
        <x:v>Ready</x:v>
      </x:c>
      <x:c r="Y2082" s="144" t="b">
        <x:v>1</x:v>
      </x:c>
      <x:c r="Z2082" s="139" t="str">
        <x:v>WS RATES.pdf</x:v>
      </x:c>
      <x:c r="AA2082" s="139" t="n">
        <x:v>58</x:v>
      </x:c>
      <x:c r="AB2082" s="139" t="n">
        <x:v>30</x:v>
      </x:c>
      <x:c r="AC2082" s="139" t="str">
        <x:v>000000000</x:v>
      </x:c>
      <x:c r="AD2082" s="145" t="n">
        <x:v>667</x:v>
      </x:c>
      <x:c r="AE2082" s="147" t="str">
        <x:v>Merged across PDFs — Exact/source-linked match</x:v>
      </x:c>
      <x:c r="AF2082" s="147" t="str">
        <x:v>Exact WS RATES.pdf name</x:v>
      </x:c>
      <x:c r="AG2082" s="147" t="str">
        <x:v>Exact WS RATES.pdf category</x:v>
      </x:c>
      <x:c r="AH2082" s="139" t="str">
        <x:v>WS-RATES:58:30</x:v>
      </x:c>
      <x:c r="AI2082" s="146"/>
      <x:c r="AJ2082" s="146"/>
      <x:c r="AK2082" s="146"/>
      <x:c r="AL2082" s="146"/>
      <x:c r="AM2082" s="146"/>
      <x:c r="AN2082" s="147" t="str"/>
    </x:row>
    <x:row r="2083">
      <x:c r="A2083" s="139" t="str">
        <x:v>RS-002082</x:v>
      </x:c>
      <x:c r="B2083" s="147" t="str">
        <x:v>PIANO TR 17 SHARPNER</x:v>
      </x:c>
      <x:c r="C2083" s="139" t="str">
        <x:v>SHARPNERS</x:v>
      </x:c>
      <x:c r="D2083" s="139" t="str">
        <x:v>Both</x:v>
      </x:c>
      <x:c r="E2083" s="147" t="str">
        <x:v>From initial classified workbook</x:v>
      </x:c>
      <x:c r="F2083" s="139" t="str">
        <x:v>Piece</x:v>
      </x:c>
      <x:c r="G2083" s="139"/>
      <x:c r="H2083" s="139" t="str">
        <x:v>Not stated</x:v>
      </x:c>
      <x:c r="I2083" s="139" t="str">
        <x:v>PKR</x:v>
      </x:c>
      <x:c r="J2083" s="140" t="n">
        <x:v>465</x:v>
      </x:c>
      <x:c r="K2083" s="140" t="n">
        <x:v>441.75</x:v>
      </x:c>
      <x:c r="L2083" s="140" t="n">
        <x:v>465</x:v>
      </x:c>
      <x:c r="M2083" s="140" t="n">
        <x:v>441.75</x:v>
      </x:c>
      <x:c r="N2083" s="141" t="n">
        <x:f>L2083-M2083</x:f>
        <x:v>23.25</x:v>
      </x:c>
      <x:c r="O2083" s="142" t="n">
        <x:f>IF(L2083&gt;0,N2083/L2083,"")</x:f>
        <x:v>0.05</x:v>
      </x:c>
      <x:c r="P2083" s="142" t="n">
        <x:f>IF(M2083&gt;0,N2083/M2083,"")</x:f>
        <x:v>0.05263157894736842</x:v>
      </x:c>
      <x:c r="Q2083" s="141" t="n">
        <x:f>ROUND(L2083*(1+'Assumptions'!$B$7)/'Assumptions'!$B$9,0)*'Assumptions'!$B$9</x:f>
        <x:v>510</x:v>
      </x:c>
      <x:c r="R2083" s="141" t="n">
        <x:f>Q2083-M2083</x:f>
        <x:v>68.25</x:v>
      </x:c>
      <x:c r="S2083" s="143" t="n">
        <x:f>'Assumptions'!$B$8</x:f>
        <x:v>12</x:v>
      </x:c>
      <x:c r="T2083" s="141" t="n">
        <x:f>N2083*S2083</x:f>
        <x:v>279</x:v>
      </x:c>
      <x:c r="U2083" s="139" t="str">
        <x:v>Source Valid</x:v>
      </x:c>
      <x:c r="V2083" s="139" t="str">
        <x:v>High</x:v>
      </x:c>
      <x:c r="W2083" s="147" t="str">
        <x:v>Source wholesale and buying prices retained</x:v>
      </x:c>
      <x:c r="X2083" s="139" t="str">
        <x:v>Ready</x:v>
      </x:c>
      <x:c r="Y2083" s="144" t="b">
        <x:v>1</x:v>
      </x:c>
      <x:c r="Z2083" s="139" t="str">
        <x:v>WS RATES.pdf</x:v>
      </x:c>
      <x:c r="AA2083" s="139" t="n">
        <x:v>58</x:v>
      </x:c>
      <x:c r="AB2083" s="139" t="n">
        <x:v>31</x:v>
      </x:c>
      <x:c r="AC2083" s="139" t="str">
        <x:v>PIANO TR 17 SHARPNER</x:v>
      </x:c>
      <x:c r="AD2083" s="145" t="n">
        <x:v>465</x:v>
      </x:c>
      <x:c r="AE2083" s="147" t="str">
        <x:v>Merged across PDFs — Exact/source-linked match</x:v>
      </x:c>
      <x:c r="AF2083" s="147" t="str">
        <x:v>Exact WS RATES.pdf name</x:v>
      </x:c>
      <x:c r="AG2083" s="147" t="str">
        <x:v>Exact WS RATES.pdf category</x:v>
      </x:c>
      <x:c r="AH2083" s="139" t="str">
        <x:v>WS-RATES:58:31</x:v>
      </x:c>
      <x:c r="AI2083" s="146"/>
      <x:c r="AJ2083" s="146"/>
      <x:c r="AK2083" s="146"/>
      <x:c r="AL2083" s="146"/>
      <x:c r="AM2083" s="146"/>
      <x:c r="AN2083" s="147" t="str"/>
    </x:row>
    <x:row r="2084">
      <x:c r="A2084" s="139" t="str">
        <x:v>RS-002083</x:v>
      </x:c>
      <x:c r="B2084" s="147" t="str">
        <x:v>PIANO TR 14 SHARPNER</x:v>
      </x:c>
      <x:c r="C2084" s="139" t="str">
        <x:v>SHARPNERS</x:v>
      </x:c>
      <x:c r="D2084" s="139" t="str">
        <x:v>Both</x:v>
      </x:c>
      <x:c r="E2084" s="147" t="str">
        <x:v>From initial classified workbook</x:v>
      </x:c>
      <x:c r="F2084" s="139" t="str">
        <x:v>Piece</x:v>
      </x:c>
      <x:c r="G2084" s="139"/>
      <x:c r="H2084" s="139" t="str">
        <x:v>Not stated</x:v>
      </x:c>
      <x:c r="I2084" s="139" t="str">
        <x:v>PKR</x:v>
      </x:c>
      <x:c r="J2084" s="140" t="n">
        <x:v>360</x:v>
      </x:c>
      <x:c r="K2084" s="140" t="n">
        <x:v>342</x:v>
      </x:c>
      <x:c r="L2084" s="140" t="n">
        <x:v>360</x:v>
      </x:c>
      <x:c r="M2084" s="140" t="n">
        <x:v>342</x:v>
      </x:c>
      <x:c r="N2084" s="141" t="n">
        <x:f>L2084-M2084</x:f>
        <x:v>18</x:v>
      </x:c>
      <x:c r="O2084" s="142" t="n">
        <x:f>IF(L2084&gt;0,N2084/L2084,"")</x:f>
        <x:v>0.05</x:v>
      </x:c>
      <x:c r="P2084" s="142" t="n">
        <x:f>IF(M2084&gt;0,N2084/M2084,"")</x:f>
        <x:v>0.05263157894736842</x:v>
      </x:c>
      <x:c r="Q2084" s="141" t="n">
        <x:f>ROUND(L2084*(1+'Assumptions'!$B$7)/'Assumptions'!$B$9,0)*'Assumptions'!$B$9</x:f>
        <x:v>395</x:v>
      </x:c>
      <x:c r="R2084" s="141" t="n">
        <x:f>Q2084-M2084</x:f>
        <x:v>53</x:v>
      </x:c>
      <x:c r="S2084" s="143" t="n">
        <x:f>'Assumptions'!$B$8</x:f>
        <x:v>12</x:v>
      </x:c>
      <x:c r="T2084" s="141" t="n">
        <x:f>N2084*S2084</x:f>
        <x:v>216</x:v>
      </x:c>
      <x:c r="U2084" s="139" t="str">
        <x:v>Source Valid</x:v>
      </x:c>
      <x:c r="V2084" s="139" t="str">
        <x:v>High</x:v>
      </x:c>
      <x:c r="W2084" s="147" t="str">
        <x:v>Source wholesale and buying prices retained</x:v>
      </x:c>
      <x:c r="X2084" s="139" t="str">
        <x:v>Ready</x:v>
      </x:c>
      <x:c r="Y2084" s="144" t="b">
        <x:v>1</x:v>
      </x:c>
      <x:c r="Z2084" s="139" t="str">
        <x:v>WS RATES.pdf</x:v>
      </x:c>
      <x:c r="AA2084" s="139" t="n">
        <x:v>58</x:v>
      </x:c>
      <x:c r="AB2084" s="139" t="n">
        <x:v>32</x:v>
      </x:c>
      <x:c r="AC2084" s="139" t="str">
        <x:v>PIANO TR 14 SHARPNER</x:v>
      </x:c>
      <x:c r="AD2084" s="145" t="n">
        <x:v>360</x:v>
      </x:c>
      <x:c r="AE2084" s="147" t="str">
        <x:v>Merged across PDFs — Exact/source-linked match</x:v>
      </x:c>
      <x:c r="AF2084" s="147" t="str">
        <x:v>Exact WS RATES.pdf name</x:v>
      </x:c>
      <x:c r="AG2084" s="147" t="str">
        <x:v>Exact WS RATES.pdf category</x:v>
      </x:c>
      <x:c r="AH2084" s="139" t="str">
        <x:v>WS-RATES:58:32</x:v>
      </x:c>
      <x:c r="AI2084" s="146"/>
      <x:c r="AJ2084" s="146"/>
      <x:c r="AK2084" s="146"/>
      <x:c r="AL2084" s="146"/>
      <x:c r="AM2084" s="146"/>
      <x:c r="AN2084" s="147" t="str"/>
    </x:row>
    <x:row r="2085">
      <x:c r="A2085" s="139" t="str">
        <x:v>RS-002084</x:v>
      </x:c>
      <x:c r="B2085" s="147" t="str">
        <x:v>PIANO TR 18 SHARPNER</x:v>
      </x:c>
      <x:c r="C2085" s="139" t="str">
        <x:v>SHARPNERS</x:v>
      </x:c>
      <x:c r="D2085" s="139" t="str">
        <x:v>Both</x:v>
      </x:c>
      <x:c r="E2085" s="147" t="str">
        <x:v>From initial classified workbook</x:v>
      </x:c>
      <x:c r="F2085" s="139" t="str">
        <x:v>Piece</x:v>
      </x:c>
      <x:c r="G2085" s="139"/>
      <x:c r="H2085" s="139" t="str">
        <x:v>Not stated</x:v>
      </x:c>
      <x:c r="I2085" s="139" t="str">
        <x:v>PKR</x:v>
      </x:c>
      <x:c r="J2085" s="140" t="n">
        <x:v>450</x:v>
      </x:c>
      <x:c r="K2085" s="140" t="n">
        <x:v>427.5</x:v>
      </x:c>
      <x:c r="L2085" s="140" t="n">
        <x:v>450</x:v>
      </x:c>
      <x:c r="M2085" s="140" t="n">
        <x:v>427.5</x:v>
      </x:c>
      <x:c r="N2085" s="141" t="n">
        <x:f>L2085-M2085</x:f>
        <x:v>22.5</x:v>
      </x:c>
      <x:c r="O2085" s="142" t="n">
        <x:f>IF(L2085&gt;0,N2085/L2085,"")</x:f>
        <x:v>0.05</x:v>
      </x:c>
      <x:c r="P2085" s="142" t="n">
        <x:f>IF(M2085&gt;0,N2085/M2085,"")</x:f>
        <x:v>0.05263157894736842</x:v>
      </x:c>
      <x:c r="Q2085" s="141" t="n">
        <x:f>ROUND(L2085*(1+'Assumptions'!$B$7)/'Assumptions'!$B$9,0)*'Assumptions'!$B$9</x:f>
        <x:v>495</x:v>
      </x:c>
      <x:c r="R2085" s="141" t="n">
        <x:f>Q2085-M2085</x:f>
        <x:v>67.5</x:v>
      </x:c>
      <x:c r="S2085" s="143" t="n">
        <x:f>'Assumptions'!$B$8</x:f>
        <x:v>12</x:v>
      </x:c>
      <x:c r="T2085" s="141" t="n">
        <x:f>N2085*S2085</x:f>
        <x:v>270</x:v>
      </x:c>
      <x:c r="U2085" s="139" t="str">
        <x:v>Source Valid</x:v>
      </x:c>
      <x:c r="V2085" s="139" t="str">
        <x:v>High</x:v>
      </x:c>
      <x:c r="W2085" s="147" t="str">
        <x:v>Source wholesale and buying prices retained</x:v>
      </x:c>
      <x:c r="X2085" s="139" t="str">
        <x:v>Ready</x:v>
      </x:c>
      <x:c r="Y2085" s="144" t="b">
        <x:v>1</x:v>
      </x:c>
      <x:c r="Z2085" s="139" t="str">
        <x:v>WS RATES.pdf</x:v>
      </x:c>
      <x:c r="AA2085" s="139" t="n">
        <x:v>58</x:v>
      </x:c>
      <x:c r="AB2085" s="139" t="n">
        <x:v>33</x:v>
      </x:c>
      <x:c r="AC2085" s="139" t="str">
        <x:v>PIANO TR 18 SHARPNER</x:v>
      </x:c>
      <x:c r="AD2085" s="145" t="n">
        <x:v>450</x:v>
      </x:c>
      <x:c r="AE2085" s="147" t="str">
        <x:v>Merged across PDFs — Exact/source-linked match</x:v>
      </x:c>
      <x:c r="AF2085" s="147" t="str">
        <x:v>Exact WS RATES.pdf name</x:v>
      </x:c>
      <x:c r="AG2085" s="147" t="str">
        <x:v>Exact WS RATES.pdf category</x:v>
      </x:c>
      <x:c r="AH2085" s="139" t="str">
        <x:v>WS-RATES:58:33</x:v>
      </x:c>
      <x:c r="AI2085" s="146"/>
      <x:c r="AJ2085" s="146"/>
      <x:c r="AK2085" s="146"/>
      <x:c r="AL2085" s="146"/>
      <x:c r="AM2085" s="146"/>
      <x:c r="AN2085" s="147" t="str"/>
    </x:row>
    <x:row r="2086">
      <x:c r="A2086" s="139" t="str">
        <x:v>RS-002085</x:v>
      </x:c>
      <x:c r="B2086" s="147" t="str">
        <x:v>PIANO PENCIL BOX</x:v>
      </x:c>
      <x:c r="C2086" s="139" t="str">
        <x:v>GEOMATRIES</x:v>
      </x:c>
      <x:c r="D2086" s="139" t="str">
        <x:v>Both</x:v>
      </x:c>
      <x:c r="E2086" s="147" t="str">
        <x:v>From initial classified workbook</x:v>
      </x:c>
      <x:c r="F2086" s="139" t="str">
        <x:v>Box</x:v>
      </x:c>
      <x:c r="G2086" s="139"/>
      <x:c r="H2086" s="139" t="str">
        <x:v>Not stated</x:v>
      </x:c>
      <x:c r="I2086" s="139" t="str">
        <x:v>PKR</x:v>
      </x:c>
      <x:c r="J2086" s="140" t="n">
        <x:v>130</x:v>
      </x:c>
      <x:c r="K2086" s="140" t="n">
        <x:v>124</x:v>
      </x:c>
      <x:c r="L2086" s="140" t="n">
        <x:v>130</x:v>
      </x:c>
      <x:c r="M2086" s="140" t="n">
        <x:v>124</x:v>
      </x:c>
      <x:c r="N2086" s="141" t="n">
        <x:f>L2086-M2086</x:f>
        <x:v>6</x:v>
      </x:c>
      <x:c r="O2086" s="142" t="n">
        <x:f>IF(L2086&gt;0,N2086/L2086,"")</x:f>
        <x:v>0.046153846153846156</x:v>
      </x:c>
      <x:c r="P2086" s="142" t="n">
        <x:f>IF(M2086&gt;0,N2086/M2086,"")</x:f>
        <x:v>0.04838709677419355</x:v>
      </x:c>
      <x:c r="Q2086" s="141" t="n">
        <x:f>ROUND(L2086*(1+'Assumptions'!$B$7)/'Assumptions'!$B$9,0)*'Assumptions'!$B$9</x:f>
        <x:v>145</x:v>
      </x:c>
      <x:c r="R2086" s="141" t="n">
        <x:f>Q2086-M2086</x:f>
        <x:v>21</x:v>
      </x:c>
      <x:c r="S2086" s="143" t="n">
        <x:f>'Assumptions'!$B$8</x:f>
        <x:v>12</x:v>
      </x:c>
      <x:c r="T2086" s="141" t="n">
        <x:f>N2086*S2086</x:f>
        <x:v>72</x:v>
      </x:c>
      <x:c r="U2086" s="139" t="str">
        <x:v>Source Valid</x:v>
      </x:c>
      <x:c r="V2086" s="139" t="str">
        <x:v>High</x:v>
      </x:c>
      <x:c r="W2086" s="147" t="str">
        <x:v>Source wholesale and buying prices retained</x:v>
      </x:c>
      <x:c r="X2086" s="139" t="str">
        <x:v>Ready</x:v>
      </x:c>
      <x:c r="Y2086" s="144" t="b">
        <x:v>1</x:v>
      </x:c>
      <x:c r="Z2086" s="139" t="str">
        <x:v>WS RATES.pdf</x:v>
      </x:c>
      <x:c r="AA2086" s="139" t="n">
        <x:v>58</x:v>
      </x:c>
      <x:c r="AB2086" s="139" t="n">
        <x:v>34</x:v>
      </x:c>
      <x:c r="AC2086" s="139" t="str">
        <x:v>PIANO PENCIL BOX</x:v>
      </x:c>
      <x:c r="AD2086" s="145" t="n">
        <x:v>130</x:v>
      </x:c>
      <x:c r="AE2086" s="147" t="str">
        <x:v>Merged across PDFs — Exact/source-linked match</x:v>
      </x:c>
      <x:c r="AF2086" s="147" t="str">
        <x:v>Exact WS RATES.pdf name</x:v>
      </x:c>
      <x:c r="AG2086" s="147" t="str">
        <x:v>Exact WS RATES.pdf category</x:v>
      </x:c>
      <x:c r="AH2086" s="139" t="str">
        <x:v>WS-RATES:58:34</x:v>
      </x:c>
      <x:c r="AI2086" s="146"/>
      <x:c r="AJ2086" s="146"/>
      <x:c r="AK2086" s="146"/>
      <x:c r="AL2086" s="146"/>
      <x:c r="AM2086" s="146"/>
      <x:c r="AN2086" s="147" t="str"/>
    </x:row>
    <x:row r="2087">
      <x:c r="A2087" s="139" t="str">
        <x:v>RS-002086</x:v>
      </x:c>
      <x:c r="B2087" s="147" t="str">
        <x:v>PIANO MATH BOX (WR 503)</x:v>
      </x:c>
      <x:c r="C2087" s="139" t="str">
        <x:v>GEOMATRIES</x:v>
      </x:c>
      <x:c r="D2087" s="139" t="str">
        <x:v>Both</x:v>
      </x:c>
      <x:c r="E2087" s="147" t="str">
        <x:v>From initial classified workbook</x:v>
      </x:c>
      <x:c r="F2087" s="139" t="str">
        <x:v>Box</x:v>
      </x:c>
      <x:c r="G2087" s="139"/>
      <x:c r="H2087" s="139" t="str">
        <x:v>Not stated</x:v>
      </x:c>
      <x:c r="I2087" s="139" t="str">
        <x:v>PKR</x:v>
      </x:c>
      <x:c r="J2087" s="140" t="n">
        <x:v>320</x:v>
      </x:c>
      <x:c r="K2087" s="140" t="n">
        <x:v>304</x:v>
      </x:c>
      <x:c r="L2087" s="140" t="n">
        <x:v>320</x:v>
      </x:c>
      <x:c r="M2087" s="140" t="n">
        <x:v>304</x:v>
      </x:c>
      <x:c r="N2087" s="141" t="n">
        <x:f>L2087-M2087</x:f>
        <x:v>16</x:v>
      </x:c>
      <x:c r="O2087" s="142" t="n">
        <x:f>IF(L2087&gt;0,N2087/L2087,"")</x:f>
        <x:v>0.05</x:v>
      </x:c>
      <x:c r="P2087" s="142" t="n">
        <x:f>IF(M2087&gt;0,N2087/M2087,"")</x:f>
        <x:v>0.05263157894736842</x:v>
      </x:c>
      <x:c r="Q2087" s="141" t="n">
        <x:f>ROUND(L2087*(1+'Assumptions'!$B$7)/'Assumptions'!$B$9,0)*'Assumptions'!$B$9</x:f>
        <x:v>350</x:v>
      </x:c>
      <x:c r="R2087" s="141" t="n">
        <x:f>Q2087-M2087</x:f>
        <x:v>46</x:v>
      </x:c>
      <x:c r="S2087" s="143" t="n">
        <x:f>'Assumptions'!$B$8</x:f>
        <x:v>12</x:v>
      </x:c>
      <x:c r="T2087" s="141" t="n">
        <x:f>N2087*S2087</x:f>
        <x:v>192</x:v>
      </x:c>
      <x:c r="U2087" s="139" t="str">
        <x:v>Source Valid</x:v>
      </x:c>
      <x:c r="V2087" s="139" t="str">
        <x:v>High</x:v>
      </x:c>
      <x:c r="W2087" s="147" t="str">
        <x:v>Source wholesale and buying prices retained</x:v>
      </x:c>
      <x:c r="X2087" s="139" t="str">
        <x:v>Ready</x:v>
      </x:c>
      <x:c r="Y2087" s="144" t="b">
        <x:v>1</x:v>
      </x:c>
      <x:c r="Z2087" s="139" t="str">
        <x:v>WS RATES.pdf</x:v>
      </x:c>
      <x:c r="AA2087" s="139" t="n">
        <x:v>58</x:v>
      </x:c>
      <x:c r="AB2087" s="139" t="n">
        <x:v>35</x:v>
      </x:c>
      <x:c r="AC2087" s="139" t="str">
        <x:v>PIANO MATH BOX (WR 503)</x:v>
      </x:c>
      <x:c r="AD2087" s="145" t="n">
        <x:v>320</x:v>
      </x:c>
      <x:c r="AE2087" s="147" t="str">
        <x:v>Merged across PDFs — Exact/source-linked match</x:v>
      </x:c>
      <x:c r="AF2087" s="147" t="str">
        <x:v>Exact WS RATES.pdf name</x:v>
      </x:c>
      <x:c r="AG2087" s="147" t="str">
        <x:v>Exact WS RATES.pdf category</x:v>
      </x:c>
      <x:c r="AH2087" s="139" t="str">
        <x:v>WS-RATES:58:35</x:v>
      </x:c>
      <x:c r="AI2087" s="146"/>
      <x:c r="AJ2087" s="146"/>
      <x:c r="AK2087" s="146"/>
      <x:c r="AL2087" s="146"/>
      <x:c r="AM2087" s="146"/>
      <x:c r="AN2087" s="147" t="str"/>
    </x:row>
    <x:row r="2088">
      <x:c r="A2088" s="139" t="str">
        <x:v>RS-002087</x:v>
      </x:c>
      <x:c r="B2088" s="147" t="str">
        <x:v>PIANO STAR JAR LARGE</x:v>
      </x:c>
      <x:c r="C2088" s="139" t="str">
        <x:v>PENCILS</x:v>
      </x:c>
      <x:c r="D2088" s="139" t="str">
        <x:v>Wholesale/Bulk</x:v>
      </x:c>
      <x:c r="E2088" s="147" t="str">
        <x:v>From initial classified workbook</x:v>
      </x:c>
      <x:c r="F2088" s="139" t="str">
        <x:v>Jar</x:v>
      </x:c>
      <x:c r="G2088" s="139"/>
      <x:c r="H2088" s="139" t="str">
        <x:v>Not stated</x:v>
      </x:c>
      <x:c r="I2088" s="139" t="str">
        <x:v>PKR</x:v>
      </x:c>
      <x:c r="J2088" s="140" t="n">
        <x:v>880</x:v>
      </x:c>
      <x:c r="K2088" s="140" t="n">
        <x:v>836</x:v>
      </x:c>
      <x:c r="L2088" s="140" t="n">
        <x:v>880</x:v>
      </x:c>
      <x:c r="M2088" s="140" t="n">
        <x:v>836</x:v>
      </x:c>
      <x:c r="N2088" s="141" t="n">
        <x:f>L2088-M2088</x:f>
        <x:v>44</x:v>
      </x:c>
      <x:c r="O2088" s="142" t="n">
        <x:f>IF(L2088&gt;0,N2088/L2088,"")</x:f>
        <x:v>0.05</x:v>
      </x:c>
      <x:c r="P2088" s="142" t="n">
        <x:f>IF(M2088&gt;0,N2088/M2088,"")</x:f>
        <x:v>0.05263157894736842</x:v>
      </x:c>
      <x:c r="Q2088" s="141" t="n">
        <x:f>ROUND(L2088*(1+'Assumptions'!$B$7)/'Assumptions'!$B$9,0)*'Assumptions'!$B$9</x:f>
        <x:v>970</x:v>
      </x:c>
      <x:c r="R2088" s="141" t="n">
        <x:f>Q2088-M2088</x:f>
        <x:v>134</x:v>
      </x:c>
      <x:c r="S2088" s="143" t="n">
        <x:f>'Assumptions'!$B$8</x:f>
        <x:v>12</x:v>
      </x:c>
      <x:c r="T2088" s="141" t="n">
        <x:f>N2088*S2088</x:f>
        <x:v>528</x:v>
      </x:c>
      <x:c r="U2088" s="139" t="str">
        <x:v>Source Valid</x:v>
      </x:c>
      <x:c r="V2088" s="139" t="str">
        <x:v>High</x:v>
      </x:c>
      <x:c r="W2088" s="147" t="str">
        <x:v>Source wholesale and buying prices retained</x:v>
      </x:c>
      <x:c r="X2088" s="139" t="str">
        <x:v>Ready</x:v>
      </x:c>
      <x:c r="Y2088" s="144" t="b">
        <x:v>1</x:v>
      </x:c>
      <x:c r="Z2088" s="139" t="str">
        <x:v>WS RATES.pdf</x:v>
      </x:c>
      <x:c r="AA2088" s="139" t="n">
        <x:v>58</x:v>
      </x:c>
      <x:c r="AB2088" s="139" t="n">
        <x:v>36</x:v>
      </x:c>
      <x:c r="AC2088" s="139" t="str">
        <x:v>PIANO STAR JAR LARGE</x:v>
      </x:c>
      <x:c r="AD2088" s="145" t="n">
        <x:v>880</x:v>
      </x:c>
      <x:c r="AE2088" s="147" t="str">
        <x:v>Merged across PDFs — Exact/source-linked match</x:v>
      </x:c>
      <x:c r="AF2088" s="147" t="str">
        <x:v>Exact WS RATES.pdf name</x:v>
      </x:c>
      <x:c r="AG2088" s="147" t="str">
        <x:v>Exact WS RATES.pdf category</x:v>
      </x:c>
      <x:c r="AH2088" s="139" t="str">
        <x:v>WS-RATES:58:36</x:v>
      </x:c>
      <x:c r="AI2088" s="146"/>
      <x:c r="AJ2088" s="146"/>
      <x:c r="AK2088" s="146"/>
      <x:c r="AL2088" s="146"/>
      <x:c r="AM2088" s="146"/>
      <x:c r="AN2088" s="147" t="str"/>
    </x:row>
    <x:row r="2089">
      <x:c r="A2089" s="139" t="str">
        <x:v>RS-002088</x:v>
      </x:c>
      <x:c r="B2089" s="147" t="str">
        <x:v>DOLLAR SP 10</x:v>
      </x:c>
      <x:c r="C2089" s="139" t="str">
        <x:v>INK PEN</x:v>
      </x:c>
      <x:c r="D2089" s="139" t="str">
        <x:v>Both</x:v>
      </x:c>
      <x:c r="E2089" s="147" t="str">
        <x:v>From initial classified workbook</x:v>
      </x:c>
      <x:c r="F2089" s="139" t="str">
        <x:v>Piece</x:v>
      </x:c>
      <x:c r="G2089" s="139"/>
      <x:c r="H2089" s="139" t="str">
        <x:v>Not stated</x:v>
      </x:c>
      <x:c r="I2089" s="139" t="str">
        <x:v>PKR</x:v>
      </x:c>
      <x:c r="J2089" s="140" t="n">
        <x:v>542</x:v>
      </x:c>
      <x:c r="K2089" s="140" t="n">
        <x:v>525.74</x:v>
      </x:c>
      <x:c r="L2089" s="140" t="n">
        <x:v>542</x:v>
      </x:c>
      <x:c r="M2089" s="140" t="n">
        <x:v>525.74</x:v>
      </x:c>
      <x:c r="N2089" s="141" t="n">
        <x:f>L2089-M2089</x:f>
        <x:v>16.25999999999999</x:v>
      </x:c>
      <x:c r="O2089" s="142" t="n">
        <x:f>IF(L2089&gt;0,N2089/L2089,"")</x:f>
        <x:v>0.02999999999999998</x:v>
      </x:c>
      <x:c r="P2089" s="142" t="n">
        <x:f>IF(M2089&gt;0,N2089/M2089,"")</x:f>
        <x:v>0.030927835051546376</x:v>
      </x:c>
      <x:c r="Q2089" s="141" t="n">
        <x:f>ROUND(L2089*(1+'Assumptions'!$B$7)/'Assumptions'!$B$9,0)*'Assumptions'!$B$9</x:f>
        <x:v>595</x:v>
      </x:c>
      <x:c r="R2089" s="141" t="n">
        <x:f>Q2089-M2089</x:f>
        <x:v>69.25999999999999</x:v>
      </x:c>
      <x:c r="S2089" s="143" t="n">
        <x:f>'Assumptions'!$B$8</x:f>
        <x:v>12</x:v>
      </x:c>
      <x:c r="T2089" s="141" t="n">
        <x:f>N2089*S2089</x:f>
        <x:v>195.1199999999999</x:v>
      </x:c>
      <x:c r="U2089" s="139" t="str">
        <x:v>Source Valid</x:v>
      </x:c>
      <x:c r="V2089" s="139" t="str">
        <x:v>High</x:v>
      </x:c>
      <x:c r="W2089" s="147" t="str">
        <x:v>Source wholesale and buying prices retained</x:v>
      </x:c>
      <x:c r="X2089" s="139" t="str">
        <x:v>Ready</x:v>
      </x:c>
      <x:c r="Y2089" s="144" t="b">
        <x:v>1</x:v>
      </x:c>
      <x:c r="Z2089" s="139" t="str">
        <x:v>WS RATES.pdf</x:v>
      </x:c>
      <x:c r="AA2089" s="139" t="n">
        <x:v>58</x:v>
      </x:c>
      <x:c r="AB2089" s="139" t="n">
        <x:v>37</x:v>
      </x:c>
      <x:c r="AC2089" s="139" t="str">
        <x:v>DOLLAR SP 10</x:v>
      </x:c>
      <x:c r="AD2089" s="145" t="n">
        <x:v>542</x:v>
      </x:c>
      <x:c r="AE2089" s="147" t="str">
        <x:v>Merged across PDFs — Exact/source-linked match</x:v>
      </x:c>
      <x:c r="AF2089" s="147" t="str">
        <x:v>Exact WS RATES.pdf name</x:v>
      </x:c>
      <x:c r="AG2089" s="147" t="str">
        <x:v>Exact WS RATES.pdf category</x:v>
      </x:c>
      <x:c r="AH2089" s="139" t="str">
        <x:v>WS-RATES:58:37</x:v>
      </x:c>
      <x:c r="AI2089" s="146"/>
      <x:c r="AJ2089" s="146"/>
      <x:c r="AK2089" s="146"/>
      <x:c r="AL2089" s="146"/>
      <x:c r="AM2089" s="146"/>
      <x:c r="AN2089" s="147" t="str"/>
    </x:row>
    <x:row r="2090">
      <x:c r="A2090" s="139" t="str">
        <x:v>RS-002089</x:v>
      </x:c>
      <x:c r="B2090" s="147" t="str">
        <x:v>PIANO STAR JAR SMALL</x:v>
      </x:c>
      <x:c r="C2090" s="139" t="str">
        <x:v>PENCILS</x:v>
      </x:c>
      <x:c r="D2090" s="139" t="str">
        <x:v>Wholesale/Bulk</x:v>
      </x:c>
      <x:c r="E2090" s="147" t="str">
        <x:v>From initial classified workbook</x:v>
      </x:c>
      <x:c r="F2090" s="139" t="str">
        <x:v>Jar</x:v>
      </x:c>
      <x:c r="G2090" s="139"/>
      <x:c r="H2090" s="139" t="str">
        <x:v>Not stated</x:v>
      </x:c>
      <x:c r="I2090" s="139" t="str">
        <x:v>PKR</x:v>
      </x:c>
      <x:c r="J2090" s="140" t="n">
        <x:v>660</x:v>
      </x:c>
      <x:c r="K2090" s="140" t="n">
        <x:v>627</x:v>
      </x:c>
      <x:c r="L2090" s="140" t="n">
        <x:v>660</x:v>
      </x:c>
      <x:c r="M2090" s="140" t="n">
        <x:v>627</x:v>
      </x:c>
      <x:c r="N2090" s="141" t="n">
        <x:f>L2090-M2090</x:f>
        <x:v>33</x:v>
      </x:c>
      <x:c r="O2090" s="142" t="n">
        <x:f>IF(L2090&gt;0,N2090/L2090,"")</x:f>
        <x:v>0.05</x:v>
      </x:c>
      <x:c r="P2090" s="142" t="n">
        <x:f>IF(M2090&gt;0,N2090/M2090,"")</x:f>
        <x:v>0.05263157894736842</x:v>
      </x:c>
      <x:c r="Q2090" s="141" t="n">
        <x:f>ROUND(L2090*(1+'Assumptions'!$B$7)/'Assumptions'!$B$9,0)*'Assumptions'!$B$9</x:f>
        <x:v>725</x:v>
      </x:c>
      <x:c r="R2090" s="141" t="n">
        <x:f>Q2090-M2090</x:f>
        <x:v>98</x:v>
      </x:c>
      <x:c r="S2090" s="143" t="n">
        <x:f>'Assumptions'!$B$8</x:f>
        <x:v>12</x:v>
      </x:c>
      <x:c r="T2090" s="141" t="n">
        <x:f>N2090*S2090</x:f>
        <x:v>396</x:v>
      </x:c>
      <x:c r="U2090" s="139" t="str">
        <x:v>Source Valid</x:v>
      </x:c>
      <x:c r="V2090" s="139" t="str">
        <x:v>High</x:v>
      </x:c>
      <x:c r="W2090" s="147" t="str">
        <x:v>Source wholesale and buying prices retained</x:v>
      </x:c>
      <x:c r="X2090" s="139" t="str">
        <x:v>Ready</x:v>
      </x:c>
      <x:c r="Y2090" s="144" t="b">
        <x:v>1</x:v>
      </x:c>
      <x:c r="Z2090" s="139" t="str">
        <x:v>WS RATES.pdf</x:v>
      </x:c>
      <x:c r="AA2090" s="139" t="n">
        <x:v>59</x:v>
      </x:c>
      <x:c r="AB2090" s="139" t="n">
        <x:v>2</x:v>
      </x:c>
      <x:c r="AC2090" s="139" t="str">
        <x:v>PIANO STAR JAR SMALL</x:v>
      </x:c>
      <x:c r="AD2090" s="145" t="n">
        <x:v>660</x:v>
      </x:c>
      <x:c r="AE2090" s="147" t="str">
        <x:v>Merged across PDFs — Exact/source-linked match</x:v>
      </x:c>
      <x:c r="AF2090" s="147" t="str">
        <x:v>Exact WS RATES.pdf name</x:v>
      </x:c>
      <x:c r="AG2090" s="147" t="str">
        <x:v>Exact WS RATES.pdf category</x:v>
      </x:c>
      <x:c r="AH2090" s="139" t="str">
        <x:v>WS-RATES:59:2</x:v>
      </x:c>
      <x:c r="AI2090" s="146"/>
      <x:c r="AJ2090" s="146"/>
      <x:c r="AK2090" s="146"/>
      <x:c r="AL2090" s="146"/>
      <x:c r="AM2090" s="146"/>
      <x:c r="AN2090" s="147" t="str"/>
    </x:row>
    <x:row r="2091">
      <x:c r="A2091" s="139" t="str">
        <x:v>RS-002090</x:v>
      </x:c>
      <x:c r="B2091" s="147" t="str">
        <x:v>DOLLAR FP 5</x:v>
      </x:c>
      <x:c r="C2091" s="139" t="str">
        <x:v>INK PEN</x:v>
      </x:c>
      <x:c r="D2091" s="139" t="str">
        <x:v>Both</x:v>
      </x:c>
      <x:c r="E2091" s="147" t="str">
        <x:v>From initial classified workbook</x:v>
      </x:c>
      <x:c r="F2091" s="139" t="str">
        <x:v>Piece</x:v>
      </x:c>
      <x:c r="G2091" s="139"/>
      <x:c r="H2091" s="139" t="str">
        <x:v>Not stated</x:v>
      </x:c>
      <x:c r="I2091" s="139" t="str">
        <x:v>PKR</x:v>
      </x:c>
      <x:c r="J2091" s="140" t="n">
        <x:v>435</x:v>
      </x:c>
      <x:c r="K2091" s="140" t="n">
        <x:v>422</x:v>
      </x:c>
      <x:c r="L2091" s="140" t="n">
        <x:v>435</x:v>
      </x:c>
      <x:c r="M2091" s="140" t="n">
        <x:v>422</x:v>
      </x:c>
      <x:c r="N2091" s="141" t="n">
        <x:f>L2091-M2091</x:f>
        <x:v>13</x:v>
      </x:c>
      <x:c r="O2091" s="142" t="n">
        <x:f>IF(L2091&gt;0,N2091/L2091,"")</x:f>
        <x:v>0.029885057471264367</x:v>
      </x:c>
      <x:c r="P2091" s="142" t="n">
        <x:f>IF(M2091&gt;0,N2091/M2091,"")</x:f>
        <x:v>0.030805687203791468</x:v>
      </x:c>
      <x:c r="Q2091" s="141" t="n">
        <x:f>ROUND(L2091*(1+'Assumptions'!$B$7)/'Assumptions'!$B$9,0)*'Assumptions'!$B$9</x:f>
        <x:v>480</x:v>
      </x:c>
      <x:c r="R2091" s="141" t="n">
        <x:f>Q2091-M2091</x:f>
        <x:v>58</x:v>
      </x:c>
      <x:c r="S2091" s="143" t="n">
        <x:f>'Assumptions'!$B$8</x:f>
        <x:v>12</x:v>
      </x:c>
      <x:c r="T2091" s="141" t="n">
        <x:f>N2091*S2091</x:f>
        <x:v>156</x:v>
      </x:c>
      <x:c r="U2091" s="139" t="str">
        <x:v>Source Valid</x:v>
      </x:c>
      <x:c r="V2091" s="139" t="str">
        <x:v>High</x:v>
      </x:c>
      <x:c r="W2091" s="147" t="str">
        <x:v>Source wholesale and buying prices retained</x:v>
      </x:c>
      <x:c r="X2091" s="139" t="str">
        <x:v>Ready</x:v>
      </x:c>
      <x:c r="Y2091" s="144" t="b">
        <x:v>1</x:v>
      </x:c>
      <x:c r="Z2091" s="139" t="str">
        <x:v>WS RATES.pdf</x:v>
      </x:c>
      <x:c r="AA2091" s="139" t="n">
        <x:v>59</x:v>
      </x:c>
      <x:c r="AB2091" s="139" t="n">
        <x:v>3</x:v>
      </x:c>
      <x:c r="AC2091" s="139" t="str">
        <x:v>DOLLAR FP 5</x:v>
      </x:c>
      <x:c r="AD2091" s="145" t="n">
        <x:v>435</x:v>
      </x:c>
      <x:c r="AE2091" s="147" t="str">
        <x:v>Merged across PDFs — Exact/source-linked match</x:v>
      </x:c>
      <x:c r="AF2091" s="147" t="str">
        <x:v>Exact WS RATES.pdf name</x:v>
      </x:c>
      <x:c r="AG2091" s="147" t="str">
        <x:v>Exact WS RATES.pdf category</x:v>
      </x:c>
      <x:c r="AH2091" s="139" t="str">
        <x:v>WS-RATES:59:3</x:v>
      </x:c>
      <x:c r="AI2091" s="146"/>
      <x:c r="AJ2091" s="146"/>
      <x:c r="AK2091" s="146"/>
      <x:c r="AL2091" s="146"/>
      <x:c r="AM2091" s="146"/>
      <x:c r="AN2091" s="147" t="str"/>
    </x:row>
    <x:row r="2092">
      <x:c r="A2092" s="139" t="str">
        <x:v>RS-002091</x:v>
      </x:c>
      <x:c r="B2092" s="147" t="str">
        <x:v>PIANO STAR PENCIL</x:v>
      </x:c>
      <x:c r="C2092" s="139" t="str">
        <x:v>PENCILS</x:v>
      </x:c>
      <x:c r="D2092" s="139" t="str">
        <x:v>Both</x:v>
      </x:c>
      <x:c r="E2092" s="147" t="str">
        <x:v>From initial classified workbook</x:v>
      </x:c>
      <x:c r="F2092" s="139" t="str">
        <x:v>Piece</x:v>
      </x:c>
      <x:c r="G2092" s="139"/>
      <x:c r="H2092" s="139" t="str">
        <x:v>Not stated</x:v>
      </x:c>
      <x:c r="I2092" s="139" t="str">
        <x:v>PKR</x:v>
      </x:c>
      <x:c r="J2092" s="140" t="n">
        <x:v>167</x:v>
      </x:c>
      <x:c r="K2092" s="140" t="n">
        <x:v>159.5</x:v>
      </x:c>
      <x:c r="L2092" s="140" t="n">
        <x:v>167</x:v>
      </x:c>
      <x:c r="M2092" s="140" t="n">
        <x:v>159.5</x:v>
      </x:c>
      <x:c r="N2092" s="141" t="n">
        <x:f>L2092-M2092</x:f>
        <x:v>7.5</x:v>
      </x:c>
      <x:c r="O2092" s="142" t="n">
        <x:f>IF(L2092&gt;0,N2092/L2092,"")</x:f>
        <x:v>0.04491017964071856</x:v>
      </x:c>
      <x:c r="P2092" s="142" t="n">
        <x:f>IF(M2092&gt;0,N2092/M2092,"")</x:f>
        <x:v>0.047021943573667714</x:v>
      </x:c>
      <x:c r="Q2092" s="141" t="n">
        <x:f>ROUND(L2092*(1+'Assumptions'!$B$7)/'Assumptions'!$B$9,0)*'Assumptions'!$B$9</x:f>
        <x:v>185</x:v>
      </x:c>
      <x:c r="R2092" s="141" t="n">
        <x:f>Q2092-M2092</x:f>
        <x:v>25.5</x:v>
      </x:c>
      <x:c r="S2092" s="143" t="n">
        <x:f>'Assumptions'!$B$8</x:f>
        <x:v>12</x:v>
      </x:c>
      <x:c r="T2092" s="141" t="n">
        <x:f>N2092*S2092</x:f>
        <x:v>90</x:v>
      </x:c>
      <x:c r="U2092" s="139" t="str">
        <x:v>Source Valid</x:v>
      </x:c>
      <x:c r="V2092" s="139" t="str">
        <x:v>High</x:v>
      </x:c>
      <x:c r="W2092" s="147" t="str">
        <x:v>Source wholesale and buying prices retained</x:v>
      </x:c>
      <x:c r="X2092" s="139" t="str">
        <x:v>Ready</x:v>
      </x:c>
      <x:c r="Y2092" s="144" t="b">
        <x:v>1</x:v>
      </x:c>
      <x:c r="Z2092" s="139" t="str">
        <x:v>WS RATES.pdf</x:v>
      </x:c>
      <x:c r="AA2092" s="139" t="n">
        <x:v>59</x:v>
      </x:c>
      <x:c r="AB2092" s="139" t="n">
        <x:v>4</x:v>
      </x:c>
      <x:c r="AC2092" s="139" t="str">
        <x:v>PIANO STAR PENCIL</x:v>
      </x:c>
      <x:c r="AD2092" s="145" t="n">
        <x:v>167</x:v>
      </x:c>
      <x:c r="AE2092" s="147" t="str">
        <x:v>Merged across PDFs — Exact/source-linked match</x:v>
      </x:c>
      <x:c r="AF2092" s="147" t="str">
        <x:v>Exact WS RATES.pdf name</x:v>
      </x:c>
      <x:c r="AG2092" s="147" t="str">
        <x:v>Exact WS RATES.pdf category</x:v>
      </x:c>
      <x:c r="AH2092" s="139" t="str">
        <x:v>WS-RATES:59:4</x:v>
      </x:c>
      <x:c r="AI2092" s="146"/>
      <x:c r="AJ2092" s="146"/>
      <x:c r="AK2092" s="146"/>
      <x:c r="AL2092" s="146"/>
      <x:c r="AM2092" s="146"/>
      <x:c r="AN2092" s="147" t="str"/>
    </x:row>
    <x:row r="2093">
      <x:c r="A2093" s="139" t="str">
        <x:v>RS-002092</x:v>
      </x:c>
      <x:c r="B2093" s="147" t="str">
        <x:v>PIANO PREMIUM PENCIL</x:v>
      </x:c>
      <x:c r="C2093" s="139" t="str">
        <x:v>PENCILS</x:v>
      </x:c>
      <x:c r="D2093" s="139" t="str">
        <x:v>Both</x:v>
      </x:c>
      <x:c r="E2093" s="147" t="str">
        <x:v>From initial classified workbook</x:v>
      </x:c>
      <x:c r="F2093" s="139" t="str">
        <x:v>Piece</x:v>
      </x:c>
      <x:c r="G2093" s="139"/>
      <x:c r="H2093" s="139" t="str">
        <x:v>Not stated</x:v>
      </x:c>
      <x:c r="I2093" s="139" t="str">
        <x:v>PKR</x:v>
      </x:c>
      <x:c r="J2093" s="140" t="n">
        <x:v>190</x:v>
      </x:c>
      <x:c r="K2093" s="140" t="n">
        <x:v>180.5</x:v>
      </x:c>
      <x:c r="L2093" s="140" t="n">
        <x:v>190</x:v>
      </x:c>
      <x:c r="M2093" s="140" t="n">
        <x:v>180.5</x:v>
      </x:c>
      <x:c r="N2093" s="141" t="n">
        <x:f>L2093-M2093</x:f>
        <x:v>9.5</x:v>
      </x:c>
      <x:c r="O2093" s="142" t="n">
        <x:f>IF(L2093&gt;0,N2093/L2093,"")</x:f>
        <x:v>0.05</x:v>
      </x:c>
      <x:c r="P2093" s="142" t="n">
        <x:f>IF(M2093&gt;0,N2093/M2093,"")</x:f>
        <x:v>0.05263157894736842</x:v>
      </x:c>
      <x:c r="Q2093" s="141" t="n">
        <x:f>ROUND(L2093*(1+'Assumptions'!$B$7)/'Assumptions'!$B$9,0)*'Assumptions'!$B$9</x:f>
        <x:v>210</x:v>
      </x:c>
      <x:c r="R2093" s="141" t="n">
        <x:f>Q2093-M2093</x:f>
        <x:v>29.5</x:v>
      </x:c>
      <x:c r="S2093" s="143" t="n">
        <x:f>'Assumptions'!$B$8</x:f>
        <x:v>12</x:v>
      </x:c>
      <x:c r="T2093" s="141" t="n">
        <x:f>N2093*S2093</x:f>
        <x:v>114</x:v>
      </x:c>
      <x:c r="U2093" s="139" t="str">
        <x:v>Source Valid</x:v>
      </x:c>
      <x:c r="V2093" s="139" t="str">
        <x:v>High</x:v>
      </x:c>
      <x:c r="W2093" s="147" t="str">
        <x:v>Source wholesale and buying prices retained</x:v>
      </x:c>
      <x:c r="X2093" s="139" t="str">
        <x:v>Ready</x:v>
      </x:c>
      <x:c r="Y2093" s="144" t="b">
        <x:v>1</x:v>
      </x:c>
      <x:c r="Z2093" s="139" t="str">
        <x:v>WS RATES.pdf</x:v>
      </x:c>
      <x:c r="AA2093" s="139" t="n">
        <x:v>59</x:v>
      </x:c>
      <x:c r="AB2093" s="139" t="n">
        <x:v>5</x:v>
      </x:c>
      <x:c r="AC2093" s="139" t="str">
        <x:v>PIANO PREMIUM PENCIL</x:v>
      </x:c>
      <x:c r="AD2093" s="145" t="n">
        <x:v>190</x:v>
      </x:c>
      <x:c r="AE2093" s="147" t="str">
        <x:v>Merged across PDFs — Exact/source-linked match</x:v>
      </x:c>
      <x:c r="AF2093" s="147" t="str">
        <x:v>Exact WS RATES.pdf name</x:v>
      </x:c>
      <x:c r="AG2093" s="147" t="str">
        <x:v>Exact WS RATES.pdf category</x:v>
      </x:c>
      <x:c r="AH2093" s="139" t="str">
        <x:v>WS-RATES:59:5</x:v>
      </x:c>
      <x:c r="AI2093" s="146"/>
      <x:c r="AJ2093" s="146"/>
      <x:c r="AK2093" s="146"/>
      <x:c r="AL2093" s="146"/>
      <x:c r="AM2093" s="146"/>
      <x:c r="AN2093" s="147" t="str"/>
    </x:row>
    <x:row r="2094">
      <x:c r="A2094" s="139" t="str">
        <x:v>RS-002093</x:v>
      </x:c>
      <x:c r="B2094" s="147" t="str">
        <x:v>DOLLAR 717 QALAM</x:v>
      </x:c>
      <x:c r="C2094" s="139" t="str">
        <x:v>INK PEN</x:v>
      </x:c>
      <x:c r="D2094" s="139" t="str">
        <x:v>Both</x:v>
      </x:c>
      <x:c r="E2094" s="147" t="str">
        <x:v>From initial classified workbook</x:v>
      </x:c>
      <x:c r="F2094" s="139" t="str">
        <x:v>Piece</x:v>
      </x:c>
      <x:c r="G2094" s="139"/>
      <x:c r="H2094" s="139" t="str">
        <x:v>Not stated</x:v>
      </x:c>
      <x:c r="I2094" s="139" t="str">
        <x:v>PKR</x:v>
      </x:c>
      <x:c r="J2094" s="140" t="n">
        <x:v>554</x:v>
      </x:c>
      <x:c r="K2094" s="140" t="n">
        <x:v>537.38</x:v>
      </x:c>
      <x:c r="L2094" s="140" t="n">
        <x:v>554</x:v>
      </x:c>
      <x:c r="M2094" s="140" t="n">
        <x:v>537.38</x:v>
      </x:c>
      <x:c r="N2094" s="141" t="n">
        <x:f>L2094-M2094</x:f>
        <x:v>16.620000000000005</x:v>
      </x:c>
      <x:c r="O2094" s="142" t="n">
        <x:f>IF(L2094&gt;0,N2094/L2094,"")</x:f>
        <x:v>0.03000000000000001</x:v>
      </x:c>
      <x:c r="P2094" s="142" t="n">
        <x:f>IF(M2094&gt;0,N2094/M2094,"")</x:f>
        <x:v>0.0309278350515464</x:v>
      </x:c>
      <x:c r="Q2094" s="141" t="n">
        <x:f>ROUND(L2094*(1+'Assumptions'!$B$7)/'Assumptions'!$B$9,0)*'Assumptions'!$B$9</x:f>
        <x:v>610</x:v>
      </x:c>
      <x:c r="R2094" s="141" t="n">
        <x:f>Q2094-M2094</x:f>
        <x:v>72.62</x:v>
      </x:c>
      <x:c r="S2094" s="143" t="n">
        <x:f>'Assumptions'!$B$8</x:f>
        <x:v>12</x:v>
      </x:c>
      <x:c r="T2094" s="141" t="n">
        <x:f>N2094*S2094</x:f>
        <x:v>199.44000000000005</x:v>
      </x:c>
      <x:c r="U2094" s="139" t="str">
        <x:v>Source Valid</x:v>
      </x:c>
      <x:c r="V2094" s="139" t="str">
        <x:v>High</x:v>
      </x:c>
      <x:c r="W2094" s="147" t="str">
        <x:v>Source wholesale and buying prices retained</x:v>
      </x:c>
      <x:c r="X2094" s="139" t="str">
        <x:v>Ready</x:v>
      </x:c>
      <x:c r="Y2094" s="144" t="b">
        <x:v>1</x:v>
      </x:c>
      <x:c r="Z2094" s="139" t="str">
        <x:v>WS RATES.pdf</x:v>
      </x:c>
      <x:c r="AA2094" s="139" t="n">
        <x:v>59</x:v>
      </x:c>
      <x:c r="AB2094" s="139" t="n">
        <x:v>6</x:v>
      </x:c>
      <x:c r="AC2094" s="139" t="str">
        <x:v>DOLLAR 717 QALAM</x:v>
      </x:c>
      <x:c r="AD2094" s="145" t="n">
        <x:v>554</x:v>
      </x:c>
      <x:c r="AE2094" s="147" t="str">
        <x:v>Merged across PDFs — Exact/source-linked match</x:v>
      </x:c>
      <x:c r="AF2094" s="147" t="str">
        <x:v>Exact WS RATES.pdf name</x:v>
      </x:c>
      <x:c r="AG2094" s="147" t="str">
        <x:v>Exact WS RATES.pdf category</x:v>
      </x:c>
      <x:c r="AH2094" s="139" t="str">
        <x:v>WS-RATES:59:6</x:v>
      </x:c>
      <x:c r="AI2094" s="146"/>
      <x:c r="AJ2094" s="146"/>
      <x:c r="AK2094" s="146"/>
      <x:c r="AL2094" s="146"/>
      <x:c r="AM2094" s="146"/>
      <x:c r="AN2094" s="147" t="str"/>
    </x:row>
    <x:row r="2095">
      <x:c r="A2095" s="139" t="str">
        <x:v>RS-002094</x:v>
      </x:c>
      <x:c r="B2095" s="147" t="str">
        <x:v>TEMPO 12 COLOUR HALF</x:v>
      </x:c>
      <x:c r="C2095" s="139" t="str">
        <x:v>PENCIL COLOR</x:v>
      </x:c>
      <x:c r="D2095" s="139" t="str">
        <x:v>Both</x:v>
      </x:c>
      <x:c r="E2095" s="147" t="str">
        <x:v>From initial classified workbook</x:v>
      </x:c>
      <x:c r="F2095" s="139" t="str">
        <x:v>Piece</x:v>
      </x:c>
      <x:c r="G2095" s="139"/>
      <x:c r="H2095" s="139" t="str">
        <x:v>Not stated</x:v>
      </x:c>
      <x:c r="I2095" s="139" t="str">
        <x:v>PKR</x:v>
      </x:c>
      <x:c r="J2095" s="140" t="n">
        <x:v>103</x:v>
      </x:c>
      <x:c r="K2095" s="140" t="n">
        <x:v>97.85</x:v>
      </x:c>
      <x:c r="L2095" s="140" t="n">
        <x:v>103</x:v>
      </x:c>
      <x:c r="M2095" s="140" t="n">
        <x:v>97.85</x:v>
      </x:c>
      <x:c r="N2095" s="141" t="n">
        <x:f>L2095-M2095</x:f>
        <x:v>5.150000000000006</x:v>
      </x:c>
      <x:c r="O2095" s="142" t="n">
        <x:f>IF(L2095&gt;0,N2095/L2095,"")</x:f>
        <x:v>0.05000000000000006</x:v>
      </x:c>
      <x:c r="P2095" s="142" t="n">
        <x:f>IF(M2095&gt;0,N2095/M2095,"")</x:f>
        <x:v>0.05263157894736848</x:v>
      </x:c>
      <x:c r="Q2095" s="141" t="n">
        <x:f>ROUND(L2095*(1+'Assumptions'!$B$7)/'Assumptions'!$B$9,0)*'Assumptions'!$B$9</x:f>
        <x:v>115</x:v>
      </x:c>
      <x:c r="R2095" s="141" t="n">
        <x:f>Q2095-M2095</x:f>
        <x:v>17.150000000000006</x:v>
      </x:c>
      <x:c r="S2095" s="143" t="n">
        <x:f>'Assumptions'!$B$8</x:f>
        <x:v>12</x:v>
      </x:c>
      <x:c r="T2095" s="141" t="n">
        <x:f>N2095*S2095</x:f>
        <x:v>61.80000000000007</x:v>
      </x:c>
      <x:c r="U2095" s="139" t="str">
        <x:v>Source Valid</x:v>
      </x:c>
      <x:c r="V2095" s="139" t="str">
        <x:v>High</x:v>
      </x:c>
      <x:c r="W2095" s="147" t="str">
        <x:v>Source wholesale and buying prices retained</x:v>
      </x:c>
      <x:c r="X2095" s="139" t="str">
        <x:v>Ready</x:v>
      </x:c>
      <x:c r="Y2095" s="144" t="b">
        <x:v>1</x:v>
      </x:c>
      <x:c r="Z2095" s="139" t="str">
        <x:v>WS RATES.pdf</x:v>
      </x:c>
      <x:c r="AA2095" s="139" t="n">
        <x:v>59</x:v>
      </x:c>
      <x:c r="AB2095" s="139" t="n">
        <x:v>7</x:v>
      </x:c>
      <x:c r="AC2095" s="139" t="str">
        <x:v>TEMPO 12 COLOUR HALF</x:v>
      </x:c>
      <x:c r="AD2095" s="145" t="n">
        <x:v>103</x:v>
      </x:c>
      <x:c r="AE2095" s="147" t="str">
        <x:v>Merged across PDFs — Exact/source-linked match</x:v>
      </x:c>
      <x:c r="AF2095" s="147" t="str">
        <x:v>Exact WS RATES.pdf name</x:v>
      </x:c>
      <x:c r="AG2095" s="147" t="str">
        <x:v>Exact WS RATES.pdf category</x:v>
      </x:c>
      <x:c r="AH2095" s="139" t="str">
        <x:v>WS-RATES:59:7</x:v>
      </x:c>
      <x:c r="AI2095" s="146"/>
      <x:c r="AJ2095" s="146"/>
      <x:c r="AK2095" s="146"/>
      <x:c r="AL2095" s="146"/>
      <x:c r="AM2095" s="146"/>
      <x:c r="AN2095" s="147" t="str"/>
    </x:row>
    <x:row r="2096">
      <x:c r="A2096" s="139" t="str">
        <x:v>RS-002095</x:v>
      </x:c>
      <x:c r="B2096" s="147" t="str">
        <x:v>PIANO 12 HALF COLOUR PENCIL</x:v>
      </x:c>
      <x:c r="C2096" s="139" t="str">
        <x:v>PENCIL COLOR</x:v>
      </x:c>
      <x:c r="D2096" s="139" t="str">
        <x:v>Both</x:v>
      </x:c>
      <x:c r="E2096" s="147" t="str">
        <x:v>From initial classified workbook</x:v>
      </x:c>
      <x:c r="F2096" s="139" t="str">
        <x:v>Piece</x:v>
      </x:c>
      <x:c r="G2096" s="139"/>
      <x:c r="H2096" s="139" t="str">
        <x:v>Not stated</x:v>
      </x:c>
      <x:c r="I2096" s="139" t="str">
        <x:v>PKR</x:v>
      </x:c>
      <x:c r="J2096" s="140" t="n">
        <x:v>110</x:v>
      </x:c>
      <x:c r="K2096" s="140" t="n">
        <x:v>104.5</x:v>
      </x:c>
      <x:c r="L2096" s="140" t="n">
        <x:v>110</x:v>
      </x:c>
      <x:c r="M2096" s="140" t="n">
        <x:v>104.5</x:v>
      </x:c>
      <x:c r="N2096" s="141" t="n">
        <x:f>L2096-M2096</x:f>
        <x:v>5.5</x:v>
      </x:c>
      <x:c r="O2096" s="142" t="n">
        <x:f>IF(L2096&gt;0,N2096/L2096,"")</x:f>
        <x:v>0.05</x:v>
      </x:c>
      <x:c r="P2096" s="142" t="n">
        <x:f>IF(M2096&gt;0,N2096/M2096,"")</x:f>
        <x:v>0.05263157894736842</x:v>
      </x:c>
      <x:c r="Q2096" s="141" t="n">
        <x:f>ROUND(L2096*(1+'Assumptions'!$B$7)/'Assumptions'!$B$9,0)*'Assumptions'!$B$9</x:f>
        <x:v>120</x:v>
      </x:c>
      <x:c r="R2096" s="141" t="n">
        <x:f>Q2096-M2096</x:f>
        <x:v>15.5</x:v>
      </x:c>
      <x:c r="S2096" s="143" t="n">
        <x:f>'Assumptions'!$B$8</x:f>
        <x:v>12</x:v>
      </x:c>
      <x:c r="T2096" s="141" t="n">
        <x:f>N2096*S2096</x:f>
        <x:v>66</x:v>
      </x:c>
      <x:c r="U2096" s="139" t="str">
        <x:v>Source Valid</x:v>
      </x:c>
      <x:c r="V2096" s="139" t="str">
        <x:v>High</x:v>
      </x:c>
      <x:c r="W2096" s="147" t="str">
        <x:v>Source wholesale and buying prices retained</x:v>
      </x:c>
      <x:c r="X2096" s="139" t="str">
        <x:v>Ready</x:v>
      </x:c>
      <x:c r="Y2096" s="144" t="b">
        <x:v>1</x:v>
      </x:c>
      <x:c r="Z2096" s="139" t="str">
        <x:v>WS RATES.pdf</x:v>
      </x:c>
      <x:c r="AA2096" s="139" t="n">
        <x:v>59</x:v>
      </x:c>
      <x:c r="AB2096" s="139" t="n">
        <x:v>8</x:v>
      </x:c>
      <x:c r="AC2096" s="139" t="str">
        <x:v>PIANO 12 HALF COLOUR PEN</x:v>
      </x:c>
      <x:c r="AD2096" s="145" t="n">
        <x:v>110</x:v>
      </x:c>
      <x:c r="AE2096" s="147" t="str">
        <x:v>Merged across PDFs — Truncated-name completion</x:v>
      </x:c>
      <x:c r="AF2096" s="147" t="str">
        <x:v>Completed/updated from WS RATES.pdf</x:v>
      </x:c>
      <x:c r="AG2096" s="147" t="str">
        <x:v>Exact WS RATES.pdf category</x:v>
      </x:c>
      <x:c r="AH2096" s="139" t="str">
        <x:v>WS-RATES:59:8</x:v>
      </x:c>
      <x:c r="AI2096" s="146"/>
      <x:c r="AJ2096" s="146"/>
      <x:c r="AK2096" s="146"/>
      <x:c r="AL2096" s="146"/>
      <x:c r="AM2096" s="146"/>
      <x:c r="AN2096" s="147" t="str"/>
    </x:row>
    <x:row r="2097">
      <x:c r="A2097" s="139" t="str">
        <x:v>RS-002096</x:v>
      </x:c>
      <x:c r="B2097" s="147" t="str">
        <x:v>PIANO PC 12 FULL COLOUR PENCI</x:v>
      </x:c>
      <x:c r="C2097" s="139" t="str">
        <x:v>PENCIL COLOR</x:v>
      </x:c>
      <x:c r="D2097" s="139" t="str">
        <x:v>Both</x:v>
      </x:c>
      <x:c r="E2097" s="147" t="str">
        <x:v>From initial classified workbook</x:v>
      </x:c>
      <x:c r="F2097" s="139" t="str">
        <x:v>Piece</x:v>
      </x:c>
      <x:c r="G2097" s="139"/>
      <x:c r="H2097" s="139" t="str">
        <x:v>Not stated</x:v>
      </x:c>
      <x:c r="I2097" s="139" t="str">
        <x:v>PKR</x:v>
      </x:c>
      <x:c r="J2097" s="140" t="n">
        <x:v>214</x:v>
      </x:c>
      <x:c r="K2097" s="140" t="n">
        <x:v>213</x:v>
      </x:c>
      <x:c r="L2097" s="140" t="n">
        <x:v>214</x:v>
      </x:c>
      <x:c r="M2097" s="140" t="n">
        <x:v>213</x:v>
      </x:c>
      <x:c r="N2097" s="141" t="n">
        <x:f>L2097-M2097</x:f>
        <x:v>1</x:v>
      </x:c>
      <x:c r="O2097" s="142" t="n">
        <x:f>IF(L2097&gt;0,N2097/L2097,"")</x:f>
        <x:v>0.004672897196261682</x:v>
      </x:c>
      <x:c r="P2097" s="142" t="n">
        <x:f>IF(M2097&gt;0,N2097/M2097,"")</x:f>
        <x:v>0.004694835680751174</x:v>
      </x:c>
      <x:c r="Q2097" s="141" t="n">
        <x:f>ROUND(L2097*(1+'Assumptions'!$B$7)/'Assumptions'!$B$9,0)*'Assumptions'!$B$9</x:f>
        <x:v>235</x:v>
      </x:c>
      <x:c r="R2097" s="141" t="n">
        <x:f>Q2097-M2097</x:f>
        <x:v>22</x:v>
      </x:c>
      <x:c r="S2097" s="143" t="n">
        <x:f>'Assumptions'!$B$8</x:f>
        <x:v>12</x:v>
      </x:c>
      <x:c r="T2097" s="141" t="n">
        <x:f>N2097*S2097</x:f>
        <x:v>12</x:v>
      </x:c>
      <x:c r="U2097" s="139" t="str">
        <x:v>Source Valid</x:v>
      </x:c>
      <x:c r="V2097" s="139" t="str">
        <x:v>High</x:v>
      </x:c>
      <x:c r="W2097" s="147" t="str">
        <x:v>Source wholesale and buying prices retained</x:v>
      </x:c>
      <x:c r="X2097" s="139" t="str">
        <x:v>Ready</x:v>
      </x:c>
      <x:c r="Y2097" s="144" t="b">
        <x:v>1</x:v>
      </x:c>
      <x:c r="Z2097" s="139" t="str">
        <x:v>WS RATES.pdf</x:v>
      </x:c>
      <x:c r="AA2097" s="139" t="n">
        <x:v>59</x:v>
      </x:c>
      <x:c r="AB2097" s="139" t="n">
        <x:v>9</x:v>
      </x:c>
      <x:c r="AC2097" s="139" t="str">
        <x:v>PIANO PC 12 FULL COLOUR</x:v>
      </x:c>
      <x:c r="AD2097" s="145" t="n">
        <x:v>214</x:v>
      </x:c>
      <x:c r="AE2097" s="147" t="str">
        <x:v>Merged across PDFs — Truncated-name completion</x:v>
      </x:c>
      <x:c r="AF2097" s="147" t="str">
        <x:v>Completed/updated from WS RATES.pdf</x:v>
      </x:c>
      <x:c r="AG2097" s="147" t="str">
        <x:v>Exact WS RATES.pdf category</x:v>
      </x:c>
      <x:c r="AH2097" s="139" t="str">
        <x:v>WS-RATES:59:9</x:v>
      </x:c>
      <x:c r="AI2097" s="146"/>
      <x:c r="AJ2097" s="146"/>
      <x:c r="AK2097" s="146"/>
      <x:c r="AL2097" s="146"/>
      <x:c r="AM2097" s="146"/>
      <x:c r="AN2097" s="147" t="str"/>
    </x:row>
    <x:row r="2098">
      <x:c r="A2098" s="139" t="str">
        <x:v>RS-002097</x:v>
      </x:c>
      <x:c r="B2098" s="147" t="str">
        <x:v>DOLLAR 717i CRYSTAL</x:v>
      </x:c>
      <x:c r="C2098" s="139" t="str">
        <x:v>INK PEN</x:v>
      </x:c>
      <x:c r="D2098" s="139" t="str">
        <x:v>Both</x:v>
      </x:c>
      <x:c r="E2098" s="147" t="str">
        <x:v>From initial classified workbook</x:v>
      </x:c>
      <x:c r="F2098" s="139" t="str">
        <x:v>Piece</x:v>
      </x:c>
      <x:c r="G2098" s="139"/>
      <x:c r="H2098" s="139" t="str">
        <x:v>Not stated</x:v>
      </x:c>
      <x:c r="I2098" s="139" t="str">
        <x:v>PKR</x:v>
      </x:c>
      <x:c r="J2098" s="140" t="n">
        <x:v>590</x:v>
      </x:c>
      <x:c r="K2098" s="140" t="n">
        <x:v>572.3</x:v>
      </x:c>
      <x:c r="L2098" s="140" t="n">
        <x:v>590</x:v>
      </x:c>
      <x:c r="M2098" s="140" t="n">
        <x:v>572.3</x:v>
      </x:c>
      <x:c r="N2098" s="141" t="n">
        <x:f>L2098-M2098</x:f>
        <x:v>17.700000000000045</x:v>
      </x:c>
      <x:c r="O2098" s="142" t="n">
        <x:f>IF(L2098&gt;0,N2098/L2098,"")</x:f>
        <x:v>0.03000000000000008</x:v>
      </x:c>
      <x:c r="P2098" s="142" t="n">
        <x:f>IF(M2098&gt;0,N2098/M2098,"")</x:f>
        <x:v>0.030927835051546473</x:v>
      </x:c>
      <x:c r="Q2098" s="141" t="n">
        <x:f>ROUND(L2098*(1+'Assumptions'!$B$7)/'Assumptions'!$B$9,0)*'Assumptions'!$B$9</x:f>
        <x:v>650</x:v>
      </x:c>
      <x:c r="R2098" s="141" t="n">
        <x:f>Q2098-M2098</x:f>
        <x:v>77.70000000000005</x:v>
      </x:c>
      <x:c r="S2098" s="143" t="n">
        <x:f>'Assumptions'!$B$8</x:f>
        <x:v>12</x:v>
      </x:c>
      <x:c r="T2098" s="141" t="n">
        <x:f>N2098*S2098</x:f>
        <x:v>212.40000000000055</x:v>
      </x:c>
      <x:c r="U2098" s="139" t="str">
        <x:v>Source Valid</x:v>
      </x:c>
      <x:c r="V2098" s="139" t="str">
        <x:v>High</x:v>
      </x:c>
      <x:c r="W2098" s="147" t="str">
        <x:v>Source wholesale and buying prices retained</x:v>
      </x:c>
      <x:c r="X2098" s="139" t="str">
        <x:v>Ready</x:v>
      </x:c>
      <x:c r="Y2098" s="144" t="b">
        <x:v>1</x:v>
      </x:c>
      <x:c r="Z2098" s="139" t="str">
        <x:v>WS RATES.pdf</x:v>
      </x:c>
      <x:c r="AA2098" s="139" t="n">
        <x:v>59</x:v>
      </x:c>
      <x:c r="AB2098" s="139" t="n">
        <x:v>10</x:v>
      </x:c>
      <x:c r="AC2098" s="139" t="str">
        <x:v>DOLLAR 717i CRYSTAL</x:v>
      </x:c>
      <x:c r="AD2098" s="145" t="n">
        <x:v>590</x:v>
      </x:c>
      <x:c r="AE2098" s="147" t="str">
        <x:v>Merged across PDFs — Exact/source-linked match</x:v>
      </x:c>
      <x:c r="AF2098" s="147" t="str">
        <x:v>Exact WS RATES.pdf name</x:v>
      </x:c>
      <x:c r="AG2098" s="147" t="str">
        <x:v>Exact WS RATES.pdf category</x:v>
      </x:c>
      <x:c r="AH2098" s="139" t="str">
        <x:v>WS-RATES:59:10</x:v>
      </x:c>
      <x:c r="AI2098" s="146"/>
      <x:c r="AJ2098" s="146"/>
      <x:c r="AK2098" s="146"/>
      <x:c r="AL2098" s="146"/>
      <x:c r="AM2098" s="146"/>
      <x:c r="AN2098" s="147" t="str"/>
    </x:row>
    <x:row r="2099">
      <x:c r="A2099" s="139" t="str">
        <x:v>RS-002098</x:v>
      </x:c>
      <x:c r="B2099" s="147" t="str">
        <x:v>PIANO SMART HIGHLIGHTER</x:v>
      </x:c>
      <x:c r="C2099" s="139" t="str">
        <x:v>HIGHLIGHTER</x:v>
      </x:c>
      <x:c r="D2099" s="139" t="str">
        <x:v>Both</x:v>
      </x:c>
      <x:c r="E2099" s="147" t="str">
        <x:v>From initial classified workbook</x:v>
      </x:c>
      <x:c r="F2099" s="139" t="str">
        <x:v>Piece</x:v>
      </x:c>
      <x:c r="G2099" s="139"/>
      <x:c r="H2099" s="139" t="str">
        <x:v>Not stated</x:v>
      </x:c>
      <x:c r="I2099" s="139" t="str">
        <x:v>PKR</x:v>
      </x:c>
      <x:c r="J2099" s="140" t="n">
        <x:v>290</x:v>
      </x:c>
      <x:c r="K2099" s="140" t="n">
        <x:v>275.5</x:v>
      </x:c>
      <x:c r="L2099" s="140" t="n">
        <x:v>290</x:v>
      </x:c>
      <x:c r="M2099" s="140" t="n">
        <x:v>275.5</x:v>
      </x:c>
      <x:c r="N2099" s="141" t="n">
        <x:f>L2099-M2099</x:f>
        <x:v>14.5</x:v>
      </x:c>
      <x:c r="O2099" s="142" t="n">
        <x:f>IF(L2099&gt;0,N2099/L2099,"")</x:f>
        <x:v>0.05</x:v>
      </x:c>
      <x:c r="P2099" s="142" t="n">
        <x:f>IF(M2099&gt;0,N2099/M2099,"")</x:f>
        <x:v>0.05263157894736842</x:v>
      </x:c>
      <x:c r="Q2099" s="141" t="n">
        <x:f>ROUND(L2099*(1+'Assumptions'!$B$7)/'Assumptions'!$B$9,0)*'Assumptions'!$B$9</x:f>
        <x:v>320</x:v>
      </x:c>
      <x:c r="R2099" s="141" t="n">
        <x:f>Q2099-M2099</x:f>
        <x:v>44.5</x:v>
      </x:c>
      <x:c r="S2099" s="143" t="n">
        <x:f>'Assumptions'!$B$8</x:f>
        <x:v>12</x:v>
      </x:c>
      <x:c r="T2099" s="141" t="n">
        <x:f>N2099*S2099</x:f>
        <x:v>174</x:v>
      </x:c>
      <x:c r="U2099" s="139" t="str">
        <x:v>Source Valid</x:v>
      </x:c>
      <x:c r="V2099" s="139" t="str">
        <x:v>High</x:v>
      </x:c>
      <x:c r="W2099" s="147" t="str">
        <x:v>Source wholesale and buying prices retained</x:v>
      </x:c>
      <x:c r="X2099" s="139" t="str">
        <x:v>Ready</x:v>
      </x:c>
      <x:c r="Y2099" s="144" t="b">
        <x:v>1</x:v>
      </x:c>
      <x:c r="Z2099" s="139" t="str">
        <x:v>WS RATES.pdf</x:v>
      </x:c>
      <x:c r="AA2099" s="139" t="n">
        <x:v>59</x:v>
      </x:c>
      <x:c r="AB2099" s="139" t="n">
        <x:v>11</x:v>
      </x:c>
      <x:c r="AC2099" s="139" t="str">
        <x:v>PIANO SMART HIGHLIGHTER</x:v>
      </x:c>
      <x:c r="AD2099" s="145" t="n">
        <x:v>290</x:v>
      </x:c>
      <x:c r="AE2099" s="147" t="str">
        <x:v>Merged across PDFs — Exact/source-linked match</x:v>
      </x:c>
      <x:c r="AF2099" s="147" t="str">
        <x:v>Exact WS RATES.pdf name</x:v>
      </x:c>
      <x:c r="AG2099" s="147" t="str">
        <x:v>Exact WS RATES.pdf category</x:v>
      </x:c>
      <x:c r="AH2099" s="139" t="str">
        <x:v>WS-RATES:59:11</x:v>
      </x:c>
      <x:c r="AI2099" s="146"/>
      <x:c r="AJ2099" s="146"/>
      <x:c r="AK2099" s="146"/>
      <x:c r="AL2099" s="146"/>
      <x:c r="AM2099" s="146"/>
      <x:c r="AN2099" s="147" t="str"/>
    </x:row>
    <x:row r="2100">
      <x:c r="A2100" s="139" t="str">
        <x:v>RS-002099</x:v>
      </x:c>
      <x:c r="B2100" s="147" t="str">
        <x:v>DOLLAR GLAM PEN</x:v>
      </x:c>
      <x:c r="C2100" s="139" t="str">
        <x:v>INK PEN</x:v>
      </x:c>
      <x:c r="D2100" s="139" t="str">
        <x:v>Both</x:v>
      </x:c>
      <x:c r="E2100" s="147" t="str">
        <x:v>From initial classified workbook</x:v>
      </x:c>
      <x:c r="F2100" s="139" t="str">
        <x:v>Piece</x:v>
      </x:c>
      <x:c r="G2100" s="139"/>
      <x:c r="H2100" s="139" t="str">
        <x:v>Not stated</x:v>
      </x:c>
      <x:c r="I2100" s="139" t="str">
        <x:v>PKR</x:v>
      </x:c>
      <x:c r="J2100" s="140" t="n">
        <x:v>446</x:v>
      </x:c>
      <x:c r="K2100" s="140" t="n">
        <x:v>432.62</x:v>
      </x:c>
      <x:c r="L2100" s="140" t="n">
        <x:v>446</x:v>
      </x:c>
      <x:c r="M2100" s="140" t="n">
        <x:v>432.62</x:v>
      </x:c>
      <x:c r="N2100" s="141" t="n">
        <x:f>L2100-M2100</x:f>
        <x:v>13.379999999999995</x:v>
      </x:c>
      <x:c r="O2100" s="142" t="n">
        <x:f>IF(L2100&gt;0,N2100/L2100,"")</x:f>
        <x:v>0.02999999999999999</x:v>
      </x:c>
      <x:c r="P2100" s="142" t="n">
        <x:f>IF(M2100&gt;0,N2100/M2100,"")</x:f>
        <x:v>0.030927835051546382</x:v>
      </x:c>
      <x:c r="Q2100" s="141" t="n">
        <x:f>ROUND(L2100*(1+'Assumptions'!$B$7)/'Assumptions'!$B$9,0)*'Assumptions'!$B$9</x:f>
        <x:v>490</x:v>
      </x:c>
      <x:c r="R2100" s="141" t="n">
        <x:f>Q2100-M2100</x:f>
        <x:v>57.379999999999995</x:v>
      </x:c>
      <x:c r="S2100" s="143" t="n">
        <x:f>'Assumptions'!$B$8</x:f>
        <x:v>12</x:v>
      </x:c>
      <x:c r="T2100" s="141" t="n">
        <x:f>N2100*S2100</x:f>
        <x:v>160.55999999999995</x:v>
      </x:c>
      <x:c r="U2100" s="139" t="str">
        <x:v>Source Valid</x:v>
      </x:c>
      <x:c r="V2100" s="139" t="str">
        <x:v>High</x:v>
      </x:c>
      <x:c r="W2100" s="147" t="str">
        <x:v>Source wholesale and buying prices retained</x:v>
      </x:c>
      <x:c r="X2100" s="139" t="str">
        <x:v>Ready</x:v>
      </x:c>
      <x:c r="Y2100" s="144" t="b">
        <x:v>1</x:v>
      </x:c>
      <x:c r="Z2100" s="139" t="str">
        <x:v>WS RATES.pdf</x:v>
      </x:c>
      <x:c r="AA2100" s="139" t="n">
        <x:v>59</x:v>
      </x:c>
      <x:c r="AB2100" s="139" t="n">
        <x:v>12</x:v>
      </x:c>
      <x:c r="AC2100" s="139" t="str">
        <x:v>DOLLAR GLAM PEN</x:v>
      </x:c>
      <x:c r="AD2100" s="145" t="n">
        <x:v>446</x:v>
      </x:c>
      <x:c r="AE2100" s="147" t="str">
        <x:v>Merged across PDFs — Exact/source-linked match</x:v>
      </x:c>
      <x:c r="AF2100" s="147" t="str">
        <x:v>Exact WS RATES.pdf name</x:v>
      </x:c>
      <x:c r="AG2100" s="147" t="str">
        <x:v>Exact WS RATES.pdf category</x:v>
      </x:c>
      <x:c r="AH2100" s="139" t="str">
        <x:v>WS-RATES:59:12</x:v>
      </x:c>
      <x:c r="AI2100" s="146"/>
      <x:c r="AJ2100" s="146"/>
      <x:c r="AK2100" s="146"/>
      <x:c r="AL2100" s="146"/>
      <x:c r="AM2100" s="146"/>
      <x:c r="AN2100" s="147" t="str"/>
    </x:row>
    <x:row r="2101">
      <x:c r="A2101" s="139" t="str">
        <x:v>RS-002100</x:v>
      </x:c>
      <x:c r="B2101" s="147" t="str">
        <x:v>PIANO HIGHLIGHTER 10PCS</x:v>
      </x:c>
      <x:c r="C2101" s="139" t="str">
        <x:v>HIGHLIGHTER</x:v>
      </x:c>
      <x:c r="D2101" s="139" t="str">
        <x:v>Wholesale/Bulk</x:v>
      </x:c>
      <x:c r="E2101" s="147" t="str">
        <x:v>From initial classified workbook</x:v>
      </x:c>
      <x:c r="F2101" s="139" t="str">
        <x:v>Pack</x:v>
      </x:c>
      <x:c r="G2101" s="139" t="n">
        <x:v>10</x:v>
      </x:c>
      <x:c r="H2101" s="139" t="str">
        <x:v>Parsed from product name</x:v>
      </x:c>
      <x:c r="I2101" s="139" t="str">
        <x:v>PKR</x:v>
      </x:c>
      <x:c r="J2101" s="140" t="n">
        <x:v>480</x:v>
      </x:c>
      <x:c r="K2101" s="140" t="n">
        <x:v>456</x:v>
      </x:c>
      <x:c r="L2101" s="140" t="n">
        <x:v>480</x:v>
      </x:c>
      <x:c r="M2101" s="140" t="n">
        <x:v>456</x:v>
      </x:c>
      <x:c r="N2101" s="141" t="n">
        <x:f>L2101-M2101</x:f>
        <x:v>24</x:v>
      </x:c>
      <x:c r="O2101" s="142" t="n">
        <x:f>IF(L2101&gt;0,N2101/L2101,"")</x:f>
        <x:v>0.05</x:v>
      </x:c>
      <x:c r="P2101" s="142" t="n">
        <x:f>IF(M2101&gt;0,N2101/M2101,"")</x:f>
        <x:v>0.05263157894736842</x:v>
      </x:c>
      <x:c r="Q2101" s="141" t="n">
        <x:f>ROUND(L2101*(1+'Assumptions'!$B$7)/'Assumptions'!$B$9,0)*'Assumptions'!$B$9</x:f>
        <x:v>530</x:v>
      </x:c>
      <x:c r="R2101" s="141" t="n">
        <x:f>Q2101-M2101</x:f>
        <x:v>74</x:v>
      </x:c>
      <x:c r="S2101" s="143" t="n">
        <x:f>'Assumptions'!$B$8</x:f>
        <x:v>12</x:v>
      </x:c>
      <x:c r="T2101" s="141" t="n">
        <x:f>N2101*S2101</x:f>
        <x:v>288</x:v>
      </x:c>
      <x:c r="U2101" s="139" t="str">
        <x:v>Source Valid</x:v>
      </x:c>
      <x:c r="V2101" s="139" t="str">
        <x:v>High</x:v>
      </x:c>
      <x:c r="W2101" s="147" t="str">
        <x:v>Source wholesale and buying prices retained</x:v>
      </x:c>
      <x:c r="X2101" s="139" t="str">
        <x:v>Ready</x:v>
      </x:c>
      <x:c r="Y2101" s="144" t="b">
        <x:v>1</x:v>
      </x:c>
      <x:c r="Z2101" s="139" t="str">
        <x:v>WS RATES.pdf</x:v>
      </x:c>
      <x:c r="AA2101" s="139" t="n">
        <x:v>59</x:v>
      </x:c>
      <x:c r="AB2101" s="139" t="n">
        <x:v>13</x:v>
      </x:c>
      <x:c r="AC2101" s="139" t="str">
        <x:v>PIANO HIGHLIGHTER 10PCS</x:v>
      </x:c>
      <x:c r="AD2101" s="145" t="n">
        <x:v>480</x:v>
      </x:c>
      <x:c r="AE2101" s="147" t="str">
        <x:v>Merged across PDFs — Exact/source-linked match</x:v>
      </x:c>
      <x:c r="AF2101" s="147" t="str">
        <x:v>Exact WS RATES.pdf name</x:v>
      </x:c>
      <x:c r="AG2101" s="147" t="str">
        <x:v>Exact WS RATES.pdf category</x:v>
      </x:c>
      <x:c r="AH2101" s="139" t="str">
        <x:v>WS-RATES:59:13</x:v>
      </x:c>
      <x:c r="AI2101" s="146"/>
      <x:c r="AJ2101" s="146"/>
      <x:c r="AK2101" s="146"/>
      <x:c r="AL2101" s="146"/>
      <x:c r="AM2101" s="146"/>
      <x:c r="AN2101" s="147" t="str"/>
    </x:row>
    <x:row r="2102">
      <x:c r="A2102" s="139" t="str">
        <x:v>RS-002101</x:v>
      </x:c>
      <x:c r="B2102" s="147" t="str">
        <x:v>DOLLAR BLISS PEN</x:v>
      </x:c>
      <x:c r="C2102" s="139" t="str">
        <x:v>INK PEN</x:v>
      </x:c>
      <x:c r="D2102" s="139" t="str">
        <x:v>Both</x:v>
      </x:c>
      <x:c r="E2102" s="147" t="str">
        <x:v>From initial classified workbook</x:v>
      </x:c>
      <x:c r="F2102" s="139" t="str">
        <x:v>Piece</x:v>
      </x:c>
      <x:c r="G2102" s="139"/>
      <x:c r="H2102" s="139" t="str">
        <x:v>Not stated</x:v>
      </x:c>
      <x:c r="I2102" s="139" t="str">
        <x:v>PKR</x:v>
      </x:c>
      <x:c r="J2102" s="140" t="n">
        <x:v>604</x:v>
      </x:c>
      <x:c r="K2102" s="140" t="n">
        <x:v>586</x:v>
      </x:c>
      <x:c r="L2102" s="140" t="n">
        <x:v>604</x:v>
      </x:c>
      <x:c r="M2102" s="140" t="n">
        <x:v>586</x:v>
      </x:c>
      <x:c r="N2102" s="141" t="n">
        <x:f>L2102-M2102</x:f>
        <x:v>18</x:v>
      </x:c>
      <x:c r="O2102" s="142" t="n">
        <x:f>IF(L2102&gt;0,N2102/L2102,"")</x:f>
        <x:v>0.029801324503311258</x:v>
      </x:c>
      <x:c r="P2102" s="142" t="n">
        <x:f>IF(M2102&gt;0,N2102/M2102,"")</x:f>
        <x:v>0.030716723549488054</x:v>
      </x:c>
      <x:c r="Q2102" s="141" t="n">
        <x:f>ROUND(L2102*(1+'Assumptions'!$B$7)/'Assumptions'!$B$9,0)*'Assumptions'!$B$9</x:f>
        <x:v>665</x:v>
      </x:c>
      <x:c r="R2102" s="141" t="n">
        <x:f>Q2102-M2102</x:f>
        <x:v>79</x:v>
      </x:c>
      <x:c r="S2102" s="143" t="n">
        <x:f>'Assumptions'!$B$8</x:f>
        <x:v>12</x:v>
      </x:c>
      <x:c r="T2102" s="141" t="n">
        <x:f>N2102*S2102</x:f>
        <x:v>216</x:v>
      </x:c>
      <x:c r="U2102" s="139" t="str">
        <x:v>Source Valid</x:v>
      </x:c>
      <x:c r="V2102" s="139" t="str">
        <x:v>High</x:v>
      </x:c>
      <x:c r="W2102" s="147" t="str">
        <x:v>Source wholesale and buying prices retained</x:v>
      </x:c>
      <x:c r="X2102" s="139" t="str">
        <x:v>Ready</x:v>
      </x:c>
      <x:c r="Y2102" s="144" t="b">
        <x:v>1</x:v>
      </x:c>
      <x:c r="Z2102" s="139" t="str">
        <x:v>WS RATES.pdf</x:v>
      </x:c>
      <x:c r="AA2102" s="139" t="n">
        <x:v>59</x:v>
      </x:c>
      <x:c r="AB2102" s="139" t="n">
        <x:v>14</x:v>
      </x:c>
      <x:c r="AC2102" s="139" t="str">
        <x:v>DOLLAR BLISS PEN</x:v>
      </x:c>
      <x:c r="AD2102" s="145" t="n">
        <x:v>604</x:v>
      </x:c>
      <x:c r="AE2102" s="147" t="str">
        <x:v>Merged across PDFs — Exact/source-linked match</x:v>
      </x:c>
      <x:c r="AF2102" s="147" t="str">
        <x:v>Exact WS RATES.pdf name</x:v>
      </x:c>
      <x:c r="AG2102" s="147" t="str">
        <x:v>Exact WS RATES.pdf category</x:v>
      </x:c>
      <x:c r="AH2102" s="139" t="str">
        <x:v>WS-RATES:59:14</x:v>
      </x:c>
      <x:c r="AI2102" s="146"/>
      <x:c r="AJ2102" s="146"/>
      <x:c r="AK2102" s="146"/>
      <x:c r="AL2102" s="146"/>
      <x:c r="AM2102" s="146"/>
      <x:c r="AN2102" s="147" t="str"/>
    </x:row>
    <x:row r="2103">
      <x:c r="A2103" s="139" t="str">
        <x:v>RS-002102</x:v>
      </x:c>
      <x:c r="B2103" s="147" t="str">
        <x:v>PIANO CLASSIC GEL</x:v>
      </x:c>
      <x:c r="C2103" s="139" t="str">
        <x:v>GEL PEN</x:v>
      </x:c>
      <x:c r="D2103" s="139" t="str">
        <x:v>Both</x:v>
      </x:c>
      <x:c r="E2103" s="147" t="str">
        <x:v>From initial classified workbook</x:v>
      </x:c>
      <x:c r="F2103" s="139" t="str">
        <x:v>Piece</x:v>
      </x:c>
      <x:c r="G2103" s="139"/>
      <x:c r="H2103" s="139" t="str">
        <x:v>Not stated</x:v>
      </x:c>
      <x:c r="I2103" s="139" t="str">
        <x:v>PKR</x:v>
      </x:c>
      <x:c r="J2103" s="140" t="n">
        <x:v>445</x:v>
      </x:c>
      <x:c r="K2103" s="140" t="n">
        <x:v>423</x:v>
      </x:c>
      <x:c r="L2103" s="140" t="n">
        <x:v>445</x:v>
      </x:c>
      <x:c r="M2103" s="140" t="n">
        <x:v>423</x:v>
      </x:c>
      <x:c r="N2103" s="141" t="n">
        <x:f>L2103-M2103</x:f>
        <x:v>22</x:v>
      </x:c>
      <x:c r="O2103" s="142" t="n">
        <x:f>IF(L2103&gt;0,N2103/L2103,"")</x:f>
        <x:v>0.04943820224719101</x:v>
      </x:c>
      <x:c r="P2103" s="142" t="n">
        <x:f>IF(M2103&gt;0,N2103/M2103,"")</x:f>
        <x:v>0.05200945626477541</x:v>
      </x:c>
      <x:c r="Q2103" s="141" t="n">
        <x:f>ROUND(L2103*(1+'Assumptions'!$B$7)/'Assumptions'!$B$9,0)*'Assumptions'!$B$9</x:f>
        <x:v>490</x:v>
      </x:c>
      <x:c r="R2103" s="141" t="n">
        <x:f>Q2103-M2103</x:f>
        <x:v>67</x:v>
      </x:c>
      <x:c r="S2103" s="143" t="n">
        <x:f>'Assumptions'!$B$8</x:f>
        <x:v>12</x:v>
      </x:c>
      <x:c r="T2103" s="141" t="n">
        <x:f>N2103*S2103</x:f>
        <x:v>264</x:v>
      </x:c>
      <x:c r="U2103" s="139" t="str">
        <x:v>Source Valid</x:v>
      </x:c>
      <x:c r="V2103" s="139" t="str">
        <x:v>High</x:v>
      </x:c>
      <x:c r="W2103" s="147" t="str">
        <x:v>Source wholesale and buying prices retained</x:v>
      </x:c>
      <x:c r="X2103" s="139" t="str">
        <x:v>Ready</x:v>
      </x:c>
      <x:c r="Y2103" s="144" t="b">
        <x:v>1</x:v>
      </x:c>
      <x:c r="Z2103" s="139" t="str">
        <x:v>WS RATES.pdf</x:v>
      </x:c>
      <x:c r="AA2103" s="139" t="n">
        <x:v>59</x:v>
      </x:c>
      <x:c r="AB2103" s="139" t="n">
        <x:v>15</x:v>
      </x:c>
      <x:c r="AC2103" s="139" t="str">
        <x:v>PIANO CLASSIC GEL</x:v>
      </x:c>
      <x:c r="AD2103" s="145" t="n">
        <x:v>445</x:v>
      </x:c>
      <x:c r="AE2103" s="147" t="str">
        <x:v>Merged across PDFs — Exact/source-linked match</x:v>
      </x:c>
      <x:c r="AF2103" s="147" t="str">
        <x:v>Exact WS RATES.pdf name</x:v>
      </x:c>
      <x:c r="AG2103" s="147" t="str">
        <x:v>Exact WS RATES.pdf category</x:v>
      </x:c>
      <x:c r="AH2103" s="139" t="str">
        <x:v>WS-RATES:59:15</x:v>
      </x:c>
      <x:c r="AI2103" s="146"/>
      <x:c r="AJ2103" s="146"/>
      <x:c r="AK2103" s="146"/>
      <x:c r="AL2103" s="146"/>
      <x:c r="AM2103" s="146"/>
      <x:c r="AN2103" s="147" t="str"/>
    </x:row>
    <x:row r="2104">
      <x:c r="A2104" s="139" t="str">
        <x:v>RS-002103</x:v>
      </x:c>
      <x:c r="B2104" s="147" t="str">
        <x:v>DOLLAR INK REMOVER</x:v>
      </x:c>
      <x:c r="C2104" s="139" t="str">
        <x:v>REMOVERS</x:v>
      </x:c>
      <x:c r="D2104" s="139" t="str">
        <x:v>Both</x:v>
      </x:c>
      <x:c r="E2104" s="147" t="str">
        <x:v>From initial classified workbook</x:v>
      </x:c>
      <x:c r="F2104" s="139" t="str">
        <x:v>Piece</x:v>
      </x:c>
      <x:c r="G2104" s="139"/>
      <x:c r="H2104" s="139" t="str">
        <x:v>Not stated</x:v>
      </x:c>
      <x:c r="I2104" s="139" t="str">
        <x:v>PKR</x:v>
      </x:c>
      <x:c r="J2104" s="140" t="n">
        <x:v>190</x:v>
      </x:c>
      <x:c r="K2104" s="140" t="n">
        <x:v>257</x:v>
      </x:c>
      <x:c r="L2104" s="140" t="n">
        <x:v>270</x:v>
      </x:c>
      <x:c r="M2104" s="140" t="n">
        <x:v>257</x:v>
      </x:c>
      <x:c r="N2104" s="141" t="n">
        <x:f>L2104-M2104</x:f>
        <x:v>13</x:v>
      </x:c>
      <x:c r="O2104" s="142" t="n">
        <x:f>IF(L2104&gt;0,N2104/L2104,"")</x:f>
        <x:v>0.04814814814814815</x:v>
      </x:c>
      <x:c r="P2104" s="142" t="n">
        <x:f>IF(M2104&gt;0,N2104/M2104,"")</x:f>
        <x:v>0.05058365758754864</x:v>
      </x:c>
      <x:c r="Q2104" s="141" t="n">
        <x:f>ROUND(L2104*(1+'Assumptions'!$B$7)/'Assumptions'!$B$9,0)*'Assumptions'!$B$9</x:f>
        <x:v>295</x:v>
      </x:c>
      <x:c r="R2104" s="141" t="n">
        <x:f>Q2104-M2104</x:f>
        <x:v>38</x:v>
      </x:c>
      <x:c r="S2104" s="143" t="n">
        <x:f>'Assumptions'!$B$8</x:f>
        <x:v>12</x:v>
      </x:c>
      <x:c r="T2104" s="141" t="n">
        <x:f>N2104*S2104</x:f>
        <x:v>156</x:v>
      </x:c>
      <x:c r="U2104" s="139" t="str">
        <x:v>Corrected Wholesale</x:v>
      </x:c>
      <x:c r="V2104" s="139" t="str">
        <x:v>Mock correction</x:v>
      </x:c>
      <x:c r="W2104" s="147" t="str">
        <x:v>Wholesale did not cover buying price; raised using category median margin</x:v>
      </x:c>
      <x:c r="X2104" s="139" t="str">
        <x:v>Ready with Mock Price</x:v>
      </x:c>
      <x:c r="Y2104" s="144" t="b">
        <x:v>1</x:v>
      </x:c>
      <x:c r="Z2104" s="139" t="str">
        <x:v>WS RATES.pdf</x:v>
      </x:c>
      <x:c r="AA2104" s="139" t="n">
        <x:v>59</x:v>
      </x:c>
      <x:c r="AB2104" s="139" t="n">
        <x:v>16</x:v>
      </x:c>
      <x:c r="AC2104" s="139" t="str">
        <x:v>DOLLAR INK REMOVER</x:v>
      </x:c>
      <x:c r="AD2104" s="145" t="n">
        <x:v>190</x:v>
      </x:c>
      <x:c r="AE2104" s="147" t="str">
        <x:v>Merged across PDFs — Exact/source-linked match</x:v>
      </x:c>
      <x:c r="AF2104" s="147" t="str">
        <x:v>Exact WS RATES.pdf name</x:v>
      </x:c>
      <x:c r="AG2104" s="147" t="str">
        <x:v>Exact WS RATES.pdf category</x:v>
      </x:c>
      <x:c r="AH2104" s="139" t="str">
        <x:v>WS-RATES:59:16</x:v>
      </x:c>
      <x:c r="AI2104" s="146"/>
      <x:c r="AJ2104" s="146"/>
      <x:c r="AK2104" s="146"/>
      <x:c r="AL2104" s="146"/>
      <x:c r="AM2104" s="146"/>
      <x:c r="AN2104" s="147" t="str">
        <x:v>Wholesale did not cover buying price; raised using category median margin</x:v>
      </x:c>
    </x:row>
    <x:row r="2105">
      <x:c r="A2105" s="139" t="str">
        <x:v>RS-002104</x:v>
      </x:c>
      <x:c r="B2105" s="147" t="str">
        <x:v>PIANO NATION FINELINER</x:v>
      </x:c>
      <x:c r="C2105" s="139" t="str">
        <x:v>POINTER</x:v>
      </x:c>
      <x:c r="D2105" s="139" t="str">
        <x:v>Both</x:v>
      </x:c>
      <x:c r="E2105" s="147" t="str">
        <x:v>From initial classified workbook</x:v>
      </x:c>
      <x:c r="F2105" s="139" t="str">
        <x:v>Piece</x:v>
      </x:c>
      <x:c r="G2105" s="139"/>
      <x:c r="H2105" s="139" t="str">
        <x:v>Not stated</x:v>
      </x:c>
      <x:c r="I2105" s="139" t="str">
        <x:v>PKR</x:v>
      </x:c>
      <x:c r="J2105" s="140" t="n">
        <x:v>135</x:v>
      </x:c>
      <x:c r="K2105" s="140" t="n">
        <x:v>128</x:v>
      </x:c>
      <x:c r="L2105" s="140" t="n">
        <x:v>135</x:v>
      </x:c>
      <x:c r="M2105" s="140" t="n">
        <x:v>128</x:v>
      </x:c>
      <x:c r="N2105" s="141" t="n">
        <x:f>L2105-M2105</x:f>
        <x:v>7</x:v>
      </x:c>
      <x:c r="O2105" s="142" t="n">
        <x:f>IF(L2105&gt;0,N2105/L2105,"")</x:f>
        <x:v>0.05185185185185185</x:v>
      </x:c>
      <x:c r="P2105" s="142" t="n">
        <x:f>IF(M2105&gt;0,N2105/M2105,"")</x:f>
        <x:v>0.0546875</x:v>
      </x:c>
      <x:c r="Q2105" s="141" t="n">
        <x:f>ROUND(L2105*(1+'Assumptions'!$B$7)/'Assumptions'!$B$9,0)*'Assumptions'!$B$9</x:f>
        <x:v>150</x:v>
      </x:c>
      <x:c r="R2105" s="141" t="n">
        <x:f>Q2105-M2105</x:f>
        <x:v>22</x:v>
      </x:c>
      <x:c r="S2105" s="143" t="n">
        <x:f>'Assumptions'!$B$8</x:f>
        <x:v>12</x:v>
      </x:c>
      <x:c r="T2105" s="141" t="n">
        <x:f>N2105*S2105</x:f>
        <x:v>84</x:v>
      </x:c>
      <x:c r="U2105" s="139" t="str">
        <x:v>Source Valid</x:v>
      </x:c>
      <x:c r="V2105" s="139" t="str">
        <x:v>High</x:v>
      </x:c>
      <x:c r="W2105" s="147" t="str">
        <x:v>Source wholesale and buying prices retained</x:v>
      </x:c>
      <x:c r="X2105" s="139" t="str">
        <x:v>Ready</x:v>
      </x:c>
      <x:c r="Y2105" s="144" t="b">
        <x:v>1</x:v>
      </x:c>
      <x:c r="Z2105" s="139" t="str">
        <x:v>WS RATES.pdf</x:v>
      </x:c>
      <x:c r="AA2105" s="139" t="n">
        <x:v>59</x:v>
      </x:c>
      <x:c r="AB2105" s="139" t="n">
        <x:v>17</x:v>
      </x:c>
      <x:c r="AC2105" s="139" t="str">
        <x:v>PIANO NATION FINELINER</x:v>
      </x:c>
      <x:c r="AD2105" s="145" t="n">
        <x:v>135</x:v>
      </x:c>
      <x:c r="AE2105" s="147" t="str">
        <x:v>Merged across PDFs — Exact/source-linked match</x:v>
      </x:c>
      <x:c r="AF2105" s="147" t="str">
        <x:v>Exact WS RATES.pdf name</x:v>
      </x:c>
      <x:c r="AG2105" s="147" t="str">
        <x:v>Exact WS RATES.pdf category</x:v>
      </x:c>
      <x:c r="AH2105" s="139" t="str">
        <x:v>WS-RATES:59:17</x:v>
      </x:c>
      <x:c r="AI2105" s="146"/>
      <x:c r="AJ2105" s="146"/>
      <x:c r="AK2105" s="146"/>
      <x:c r="AL2105" s="146"/>
      <x:c r="AM2105" s="146"/>
      <x:c r="AN2105" s="147" t="str"/>
    </x:row>
    <x:row r="2106">
      <x:c r="A2106" s="139" t="str">
        <x:v>RS-002105</x:v>
      </x:c>
      <x:c r="B2106" s="147" t="str">
        <x:v>TEMPO CUT MARKER</x:v>
      </x:c>
      <x:c r="C2106" s="139" t="str">
        <x:v>CUT MARKERS</x:v>
      </x:c>
      <x:c r="D2106" s="139" t="str">
        <x:v>Both</x:v>
      </x:c>
      <x:c r="E2106" s="147" t="str">
        <x:v>From initial classified workbook</x:v>
      </x:c>
      <x:c r="F2106" s="139" t="str">
        <x:v>Piece</x:v>
      </x:c>
      <x:c r="G2106" s="139"/>
      <x:c r="H2106" s="139" t="str">
        <x:v>Not stated</x:v>
      </x:c>
      <x:c r="I2106" s="139" t="str">
        <x:v>PKR</x:v>
      </x:c>
      <x:c r="J2106" s="140" t="n">
        <x:v>94</x:v>
      </x:c>
      <x:c r="K2106" s="140" t="n">
        <x:v>87.4</x:v>
      </x:c>
      <x:c r="L2106" s="140" t="n">
        <x:v>94</x:v>
      </x:c>
      <x:c r="M2106" s="140" t="n">
        <x:v>87.4</x:v>
      </x:c>
      <x:c r="N2106" s="141" t="n">
        <x:f>L2106-M2106</x:f>
        <x:v>6.599999999999994</x:v>
      </x:c>
      <x:c r="O2106" s="142" t="n">
        <x:f>IF(L2106&gt;0,N2106/L2106,"")</x:f>
        <x:v>0.07021276595744674</x:v>
      </x:c>
      <x:c r="P2106" s="142" t="n">
        <x:f>IF(M2106&gt;0,N2106/M2106,"")</x:f>
        <x:v>0.07551487414187635</x:v>
      </x:c>
      <x:c r="Q2106" s="141" t="n">
        <x:f>ROUND(L2106*(1+'Assumptions'!$B$7)/'Assumptions'!$B$9,0)*'Assumptions'!$B$9</x:f>
        <x:v>105</x:v>
      </x:c>
      <x:c r="R2106" s="141" t="n">
        <x:f>Q2106-M2106</x:f>
        <x:v>17.599999999999994</x:v>
      </x:c>
      <x:c r="S2106" s="143" t="n">
        <x:f>'Assumptions'!$B$8</x:f>
        <x:v>12</x:v>
      </x:c>
      <x:c r="T2106" s="141" t="n">
        <x:f>N2106*S2106</x:f>
        <x:v>79.19999999999993</x:v>
      </x:c>
      <x:c r="U2106" s="139" t="str">
        <x:v>Source Valid</x:v>
      </x:c>
      <x:c r="V2106" s="139" t="str">
        <x:v>High</x:v>
      </x:c>
      <x:c r="W2106" s="147" t="str">
        <x:v>Source wholesale and buying prices retained</x:v>
      </x:c>
      <x:c r="X2106" s="139" t="str">
        <x:v>Ready</x:v>
      </x:c>
      <x:c r="Y2106" s="144" t="b">
        <x:v>1</x:v>
      </x:c>
      <x:c r="Z2106" s="139" t="str">
        <x:v>WS RATES.pdf</x:v>
      </x:c>
      <x:c r="AA2106" s="139" t="n">
        <x:v>59</x:v>
      </x:c>
      <x:c r="AB2106" s="139" t="n">
        <x:v>18</x:v>
      </x:c>
      <x:c r="AC2106" s="139" t="str">
        <x:v>TEMPO CUT MARKER</x:v>
      </x:c>
      <x:c r="AD2106" s="145" t="n">
        <x:v>94</x:v>
      </x:c>
      <x:c r="AE2106" s="147" t="str">
        <x:v>Merged across PDFs — Exact/source-linked match</x:v>
      </x:c>
      <x:c r="AF2106" s="147" t="str">
        <x:v>Exact WS RATES.pdf name</x:v>
      </x:c>
      <x:c r="AG2106" s="147" t="str">
        <x:v>Exact WS RATES.pdf category</x:v>
      </x:c>
      <x:c r="AH2106" s="139" t="str">
        <x:v>WS-RATES:59:18</x:v>
      </x:c>
      <x:c r="AI2106" s="146"/>
      <x:c r="AJ2106" s="146"/>
      <x:c r="AK2106" s="146"/>
      <x:c r="AL2106" s="146"/>
      <x:c r="AM2106" s="146"/>
      <x:c r="AN2106" s="147" t="str"/>
    </x:row>
    <x:row r="2107">
      <x:c r="A2107" s="139" t="str">
        <x:v>RS-002106</x:v>
      </x:c>
      <x:c r="B2107" s="147" t="str">
        <x:v>PIANO SILVER GEL PEN</x:v>
      </x:c>
      <x:c r="C2107" s="139" t="str">
        <x:v>BALL POINT</x:v>
      </x:c>
      <x:c r="D2107" s="139" t="str">
        <x:v>Both</x:v>
      </x:c>
      <x:c r="E2107" s="147" t="str">
        <x:v>From initial classified workbook</x:v>
      </x:c>
      <x:c r="F2107" s="139" t="str">
        <x:v>Piece</x:v>
      </x:c>
      <x:c r="G2107" s="139"/>
      <x:c r="H2107" s="139" t="str">
        <x:v>Not stated</x:v>
      </x:c>
      <x:c r="I2107" s="139" t="str">
        <x:v>PKR</x:v>
      </x:c>
      <x:c r="J2107" s="140" t="n">
        <x:v>535</x:v>
      </x:c>
      <x:c r="K2107" s="140" t="n">
        <x:v>508</x:v>
      </x:c>
      <x:c r="L2107" s="140" t="n">
        <x:v>535</x:v>
      </x:c>
      <x:c r="M2107" s="140" t="n">
        <x:v>508</x:v>
      </x:c>
      <x:c r="N2107" s="141" t="n">
        <x:f>L2107-M2107</x:f>
        <x:v>27</x:v>
      </x:c>
      <x:c r="O2107" s="142" t="n">
        <x:f>IF(L2107&gt;0,N2107/L2107,"")</x:f>
        <x:v>0.05046728971962617</x:v>
      </x:c>
      <x:c r="P2107" s="142" t="n">
        <x:f>IF(M2107&gt;0,N2107/M2107,"")</x:f>
        <x:v>0.0531496062992126</x:v>
      </x:c>
      <x:c r="Q2107" s="141" t="n">
        <x:f>ROUND(L2107*(1+'Assumptions'!$B$7)/'Assumptions'!$B$9,0)*'Assumptions'!$B$9</x:f>
        <x:v>590</x:v>
      </x:c>
      <x:c r="R2107" s="141" t="n">
        <x:f>Q2107-M2107</x:f>
        <x:v>82</x:v>
      </x:c>
      <x:c r="S2107" s="143" t="n">
        <x:f>'Assumptions'!$B$8</x:f>
        <x:v>12</x:v>
      </x:c>
      <x:c r="T2107" s="141" t="n">
        <x:f>N2107*S2107</x:f>
        <x:v>324</x:v>
      </x:c>
      <x:c r="U2107" s="139" t="str">
        <x:v>Source Valid</x:v>
      </x:c>
      <x:c r="V2107" s="139" t="str">
        <x:v>High</x:v>
      </x:c>
      <x:c r="W2107" s="147" t="str">
        <x:v>Source wholesale and buying prices retained</x:v>
      </x:c>
      <x:c r="X2107" s="139" t="str">
        <x:v>Ready</x:v>
      </x:c>
      <x:c r="Y2107" s="144" t="b">
        <x:v>1</x:v>
      </x:c>
      <x:c r="Z2107" s="139" t="str">
        <x:v>WS RATES.pdf</x:v>
      </x:c>
      <x:c r="AA2107" s="139" t="n">
        <x:v>59</x:v>
      </x:c>
      <x:c r="AB2107" s="139" t="n">
        <x:v>19</x:v>
      </x:c>
      <x:c r="AC2107" s="139" t="str">
        <x:v>PIANO SILVER GEL PEN</x:v>
      </x:c>
      <x:c r="AD2107" s="145" t="n">
        <x:v>535</x:v>
      </x:c>
      <x:c r="AE2107" s="147" t="str">
        <x:v>Merged across PDFs — Exact/source-linked match</x:v>
      </x:c>
      <x:c r="AF2107" s="147" t="str">
        <x:v>Exact WS RATES.pdf name</x:v>
      </x:c>
      <x:c r="AG2107" s="147" t="str">
        <x:v>Exact WS RATES.pdf category</x:v>
      </x:c>
      <x:c r="AH2107" s="139" t="str">
        <x:v>WS-RATES:59:19</x:v>
      </x:c>
      <x:c r="AI2107" s="146"/>
      <x:c r="AJ2107" s="146"/>
      <x:c r="AK2107" s="146"/>
      <x:c r="AL2107" s="146"/>
      <x:c r="AM2107" s="146"/>
      <x:c r="AN2107" s="147" t="str"/>
    </x:row>
    <x:row r="2108">
      <x:c r="A2108" s="139" t="str">
        <x:v>RS-002107</x:v>
      </x:c>
      <x:c r="B2108" s="147" t="str">
        <x:v>DOLLAR POINTER</x:v>
      </x:c>
      <x:c r="C2108" s="139" t="str">
        <x:v>POINTER</x:v>
      </x:c>
      <x:c r="D2108" s="139" t="str">
        <x:v>Both</x:v>
      </x:c>
      <x:c r="E2108" s="147" t="str">
        <x:v>From initial classified workbook</x:v>
      </x:c>
      <x:c r="F2108" s="139" t="str">
        <x:v>Piece</x:v>
      </x:c>
      <x:c r="G2108" s="139"/>
      <x:c r="H2108" s="139" t="str">
        <x:v>Not stated</x:v>
      </x:c>
      <x:c r="I2108" s="139" t="str">
        <x:v>PKR</x:v>
      </x:c>
      <x:c r="J2108" s="140" t="n">
        <x:v>236</x:v>
      </x:c>
      <x:c r="K2108" s="140" t="n">
        <x:v>228.92</x:v>
      </x:c>
      <x:c r="L2108" s="140" t="n">
        <x:v>236</x:v>
      </x:c>
      <x:c r="M2108" s="140" t="n">
        <x:v>228.92</x:v>
      </x:c>
      <x:c r="N2108" s="141" t="n">
        <x:f>L2108-M2108</x:f>
        <x:v>7.0800000000000125</x:v>
      </x:c>
      <x:c r="O2108" s="142" t="n">
        <x:f>IF(L2108&gt;0,N2108/L2108,"")</x:f>
        <x:v>0.030000000000000054</x:v>
      </x:c>
      <x:c r="P2108" s="142" t="n">
        <x:f>IF(M2108&gt;0,N2108/M2108,"")</x:f>
        <x:v>0.03092783505154645</x:v>
      </x:c>
      <x:c r="Q2108" s="141" t="n">
        <x:f>ROUND(L2108*(1+'Assumptions'!$B$7)/'Assumptions'!$B$9,0)*'Assumptions'!$B$9</x:f>
        <x:v>260</x:v>
      </x:c>
      <x:c r="R2108" s="141" t="n">
        <x:f>Q2108-M2108</x:f>
        <x:v>31.080000000000013</x:v>
      </x:c>
      <x:c r="S2108" s="143" t="n">
        <x:f>'Assumptions'!$B$8</x:f>
        <x:v>12</x:v>
      </x:c>
      <x:c r="T2108" s="141" t="n">
        <x:f>N2108*S2108</x:f>
        <x:v>84.96000000000015</x:v>
      </x:c>
      <x:c r="U2108" s="139" t="str">
        <x:v>Source Valid</x:v>
      </x:c>
      <x:c r="V2108" s="139" t="str">
        <x:v>High</x:v>
      </x:c>
      <x:c r="W2108" s="147" t="str">
        <x:v>Source wholesale and buying prices retained</x:v>
      </x:c>
      <x:c r="X2108" s="139" t="str">
        <x:v>Ready</x:v>
      </x:c>
      <x:c r="Y2108" s="144" t="b">
        <x:v>1</x:v>
      </x:c>
      <x:c r="Z2108" s="139" t="str">
        <x:v>WS RATES.pdf</x:v>
      </x:c>
      <x:c r="AA2108" s="139" t="n">
        <x:v>59</x:v>
      </x:c>
      <x:c r="AB2108" s="139" t="n">
        <x:v>20</x:v>
      </x:c>
      <x:c r="AC2108" s="139" t="str">
        <x:v>DOLLAR POINTER</x:v>
      </x:c>
      <x:c r="AD2108" s="145" t="n">
        <x:v>236</x:v>
      </x:c>
      <x:c r="AE2108" s="147" t="str">
        <x:v>Merged across PDFs — Exact/source-linked match</x:v>
      </x:c>
      <x:c r="AF2108" s="147" t="str">
        <x:v>Exact WS RATES.pdf name</x:v>
      </x:c>
      <x:c r="AG2108" s="147" t="str">
        <x:v>Exact WS RATES.pdf category</x:v>
      </x:c>
      <x:c r="AH2108" s="139" t="str">
        <x:v>WS-RATES:59:20</x:v>
      </x:c>
      <x:c r="AI2108" s="146"/>
      <x:c r="AJ2108" s="146"/>
      <x:c r="AK2108" s="146"/>
      <x:c r="AL2108" s="146"/>
      <x:c r="AM2108" s="146"/>
      <x:c r="AN2108" s="147" t="str"/>
    </x:row>
    <x:row r="2109">
      <x:c r="A2109" s="139" t="str">
        <x:v>RS-002108</x:v>
      </x:c>
      <x:c r="B2109" s="147" t="str">
        <x:v>PIANO GUM STICK 8G(BOX 12 PC)</x:v>
      </x:c>
      <x:c r="C2109" s="139" t="str">
        <x:v>GUM STICK</x:v>
      </x:c>
      <x:c r="D2109" s="139" t="str">
        <x:v>Both</x:v>
      </x:c>
      <x:c r="E2109" s="147" t="str">
        <x:v>From initial classified workbook</x:v>
      </x:c>
      <x:c r="F2109" s="139" t="str">
        <x:v>Box</x:v>
      </x:c>
      <x:c r="G2109" s="139" t="n">
        <x:v>12</x:v>
      </x:c>
      <x:c r="H2109" s="139" t="str">
        <x:v>Parsed from product name</x:v>
      </x:c>
      <x:c r="I2109" s="139" t="str">
        <x:v>PKR</x:v>
      </x:c>
      <x:c r="J2109" s="140" t="n">
        <x:v>636</x:v>
      </x:c>
      <x:c r="K2109" s="140" t="n">
        <x:v>604.2</x:v>
      </x:c>
      <x:c r="L2109" s="140" t="n">
        <x:v>636</x:v>
      </x:c>
      <x:c r="M2109" s="140" t="n">
        <x:v>604.2</x:v>
      </x:c>
      <x:c r="N2109" s="141" t="n">
        <x:f>L2109-M2109</x:f>
        <x:v>31.799999999999955</x:v>
      </x:c>
      <x:c r="O2109" s="142" t="n">
        <x:f>IF(L2109&gt;0,N2109/L2109,"")</x:f>
        <x:v>0.049999999999999926</x:v>
      </x:c>
      <x:c r="P2109" s="142" t="n">
        <x:f>IF(M2109&gt;0,N2109/M2109,"")</x:f>
        <x:v>0.05263157894736834</x:v>
      </x:c>
      <x:c r="Q2109" s="141" t="n">
        <x:f>ROUND(L2109*(1+'Assumptions'!$B$7)/'Assumptions'!$B$9,0)*'Assumptions'!$B$9</x:f>
        <x:v>700</x:v>
      </x:c>
      <x:c r="R2109" s="141" t="n">
        <x:f>Q2109-M2109</x:f>
        <x:v>95.79999999999995</x:v>
      </x:c>
      <x:c r="S2109" s="143" t="n">
        <x:f>'Assumptions'!$B$8</x:f>
        <x:v>12</x:v>
      </x:c>
      <x:c r="T2109" s="141" t="n">
        <x:f>N2109*S2109</x:f>
        <x:v>381.59999999999945</x:v>
      </x:c>
      <x:c r="U2109" s="139" t="str">
        <x:v>Source Valid</x:v>
      </x:c>
      <x:c r="V2109" s="139" t="str">
        <x:v>High</x:v>
      </x:c>
      <x:c r="W2109" s="147" t="str">
        <x:v>Source wholesale and buying prices retained</x:v>
      </x:c>
      <x:c r="X2109" s="139" t="str">
        <x:v>Ready</x:v>
      </x:c>
      <x:c r="Y2109" s="144" t="b">
        <x:v>1</x:v>
      </x:c>
      <x:c r="Z2109" s="139" t="str">
        <x:v>WS RATES.pdf</x:v>
      </x:c>
      <x:c r="AA2109" s="139" t="n">
        <x:v>59</x:v>
      </x:c>
      <x:c r="AB2109" s="139" t="n">
        <x:v>21</x:v>
      </x:c>
      <x:c r="AC2109" s="139" t="str">
        <x:v>PIANO GUM STICK 8G(BOX 1</x:v>
      </x:c>
      <x:c r="AD2109" s="145" t="n">
        <x:v>636</x:v>
      </x:c>
      <x:c r="AE2109" s="147" t="str">
        <x:v>Merged across PDFs — Truncated-name completion</x:v>
      </x:c>
      <x:c r="AF2109" s="147" t="str">
        <x:v>Completed/updated from WS RATES.pdf</x:v>
      </x:c>
      <x:c r="AG2109" s="147" t="str">
        <x:v>Exact WS RATES.pdf category</x:v>
      </x:c>
      <x:c r="AH2109" s="139" t="str">
        <x:v>WS-RATES:59:21</x:v>
      </x:c>
      <x:c r="AI2109" s="146"/>
      <x:c r="AJ2109" s="146"/>
      <x:c r="AK2109" s="146"/>
      <x:c r="AL2109" s="146"/>
      <x:c r="AM2109" s="146"/>
      <x:c r="AN2109" s="147" t="str"/>
    </x:row>
    <x:row r="2110">
      <x:c r="A2110" s="139" t="str">
        <x:v>RS-002109</x:v>
      </x:c>
      <x:c r="B2110" s="147" t="str">
        <x:v>DOLLAR POINTER ERASABLE</x:v>
      </x:c>
      <x:c r="C2110" s="139" t="str">
        <x:v>POINTER</x:v>
      </x:c>
      <x:c r="D2110" s="139" t="str">
        <x:v>Both</x:v>
      </x:c>
      <x:c r="E2110" s="147" t="str">
        <x:v>From initial classified workbook</x:v>
      </x:c>
      <x:c r="F2110" s="139" t="str">
        <x:v>Piece</x:v>
      </x:c>
      <x:c r="G2110" s="139"/>
      <x:c r="H2110" s="139" t="str">
        <x:v>Not stated</x:v>
      </x:c>
      <x:c r="I2110" s="139" t="str">
        <x:v>PKR</x:v>
      </x:c>
      <x:c r="J2110" s="140" t="n">
        <x:v>216</x:v>
      </x:c>
      <x:c r="K2110" s="140" t="n">
        <x:v>209.52</x:v>
      </x:c>
      <x:c r="L2110" s="140" t="n">
        <x:v>216</x:v>
      </x:c>
      <x:c r="M2110" s="140" t="n">
        <x:v>209.52</x:v>
      </x:c>
      <x:c r="N2110" s="141" t="n">
        <x:f>L2110-M2110</x:f>
        <x:v>6.47999999999999</x:v>
      </x:c>
      <x:c r="O2110" s="142" t="n">
        <x:f>IF(L2110&gt;0,N2110/L2110,"")</x:f>
        <x:v>0.029999999999999954</x:v>
      </x:c>
      <x:c r="P2110" s="142" t="n">
        <x:f>IF(M2110&gt;0,N2110/M2110,"")</x:f>
        <x:v>0.03092783505154634</x:v>
      </x:c>
      <x:c r="Q2110" s="141" t="n">
        <x:f>ROUND(L2110*(1+'Assumptions'!$B$7)/'Assumptions'!$B$9,0)*'Assumptions'!$B$9</x:f>
        <x:v>240</x:v>
      </x:c>
      <x:c r="R2110" s="141" t="n">
        <x:f>Q2110-M2110</x:f>
        <x:v>30.47999999999999</x:v>
      </x:c>
      <x:c r="S2110" s="143" t="n">
        <x:f>'Assumptions'!$B$8</x:f>
        <x:v>12</x:v>
      </x:c>
      <x:c r="T2110" s="141" t="n">
        <x:f>N2110*S2110</x:f>
        <x:v>77.75999999999988</x:v>
      </x:c>
      <x:c r="U2110" s="139" t="str">
        <x:v>Source Valid</x:v>
      </x:c>
      <x:c r="V2110" s="139" t="str">
        <x:v>High</x:v>
      </x:c>
      <x:c r="W2110" s="147" t="str">
        <x:v>Source wholesale and buying prices retained</x:v>
      </x:c>
      <x:c r="X2110" s="139" t="str">
        <x:v>Ready</x:v>
      </x:c>
      <x:c r="Y2110" s="144" t="b">
        <x:v>1</x:v>
      </x:c>
      <x:c r="Z2110" s="139" t="str">
        <x:v>WS RATES.pdf</x:v>
      </x:c>
      <x:c r="AA2110" s="139" t="n">
        <x:v>59</x:v>
      </x:c>
      <x:c r="AB2110" s="139" t="n">
        <x:v>22</x:v>
      </x:c>
      <x:c r="AC2110" s="139" t="str">
        <x:v>DOLLAR POINTER ERASABLE</x:v>
      </x:c>
      <x:c r="AD2110" s="145" t="n">
        <x:v>216</x:v>
      </x:c>
      <x:c r="AE2110" s="147" t="str">
        <x:v>Merged across PDFs — Exact/source-linked match</x:v>
      </x:c>
      <x:c r="AF2110" s="147" t="str">
        <x:v>Exact WS RATES.pdf name</x:v>
      </x:c>
      <x:c r="AG2110" s="147" t="str">
        <x:v>Exact WS RATES.pdf category</x:v>
      </x:c>
      <x:c r="AH2110" s="139" t="str">
        <x:v>WS-RATES:59:22</x:v>
      </x:c>
      <x:c r="AI2110" s="146"/>
      <x:c r="AJ2110" s="146"/>
      <x:c r="AK2110" s="146"/>
      <x:c r="AL2110" s="146"/>
      <x:c r="AM2110" s="146"/>
      <x:c r="AN2110" s="147" t="str"/>
    </x:row>
    <x:row r="2111">
      <x:c r="A2111" s="139" t="str">
        <x:v>RS-002110</x:v>
      </x:c>
      <x:c r="B2111" s="147" t="str">
        <x:v>PIANO GOLD GEL PEN</x:v>
      </x:c>
      <x:c r="C2111" s="139" t="str">
        <x:v>BALL POINT</x:v>
      </x:c>
      <x:c r="D2111" s="139" t="str">
        <x:v>Both</x:v>
      </x:c>
      <x:c r="E2111" s="147" t="str">
        <x:v>From initial classified workbook</x:v>
      </x:c>
      <x:c r="F2111" s="139" t="str">
        <x:v>Piece</x:v>
      </x:c>
      <x:c r="G2111" s="139"/>
      <x:c r="H2111" s="139" t="str">
        <x:v>Not stated</x:v>
      </x:c>
      <x:c r="I2111" s="139" t="str">
        <x:v>PKR</x:v>
      </x:c>
      <x:c r="J2111" s="140" t="n">
        <x:v>535</x:v>
      </x:c>
      <x:c r="K2111" s="140" t="n">
        <x:v>508</x:v>
      </x:c>
      <x:c r="L2111" s="140" t="n">
        <x:v>535</x:v>
      </x:c>
      <x:c r="M2111" s="140" t="n">
        <x:v>508</x:v>
      </x:c>
      <x:c r="N2111" s="141" t="n">
        <x:f>L2111-M2111</x:f>
        <x:v>27</x:v>
      </x:c>
      <x:c r="O2111" s="142" t="n">
        <x:f>IF(L2111&gt;0,N2111/L2111,"")</x:f>
        <x:v>0.05046728971962617</x:v>
      </x:c>
      <x:c r="P2111" s="142" t="n">
        <x:f>IF(M2111&gt;0,N2111/M2111,"")</x:f>
        <x:v>0.0531496062992126</x:v>
      </x:c>
      <x:c r="Q2111" s="141" t="n">
        <x:f>ROUND(L2111*(1+'Assumptions'!$B$7)/'Assumptions'!$B$9,0)*'Assumptions'!$B$9</x:f>
        <x:v>590</x:v>
      </x:c>
      <x:c r="R2111" s="141" t="n">
        <x:f>Q2111-M2111</x:f>
        <x:v>82</x:v>
      </x:c>
      <x:c r="S2111" s="143" t="n">
        <x:f>'Assumptions'!$B$8</x:f>
        <x:v>12</x:v>
      </x:c>
      <x:c r="T2111" s="141" t="n">
        <x:f>N2111*S2111</x:f>
        <x:v>324</x:v>
      </x:c>
      <x:c r="U2111" s="139" t="str">
        <x:v>Source Valid</x:v>
      </x:c>
      <x:c r="V2111" s="139" t="str">
        <x:v>High</x:v>
      </x:c>
      <x:c r="W2111" s="147" t="str">
        <x:v>Source wholesale and buying prices retained</x:v>
      </x:c>
      <x:c r="X2111" s="139" t="str">
        <x:v>Ready</x:v>
      </x:c>
      <x:c r="Y2111" s="144" t="b">
        <x:v>1</x:v>
      </x:c>
      <x:c r="Z2111" s="139" t="str">
        <x:v>WS RATES.pdf</x:v>
      </x:c>
      <x:c r="AA2111" s="139" t="n">
        <x:v>59</x:v>
      </x:c>
      <x:c r="AB2111" s="139" t="n">
        <x:v>23</x:v>
      </x:c>
      <x:c r="AC2111" s="139" t="str">
        <x:v>PIANO GOLD GEL PEN</x:v>
      </x:c>
      <x:c r="AD2111" s="145" t="n">
        <x:v>535</x:v>
      </x:c>
      <x:c r="AE2111" s="147" t="str">
        <x:v>Merged across PDFs — Exact/source-linked match</x:v>
      </x:c>
      <x:c r="AF2111" s="147" t="str">
        <x:v>Exact WS RATES.pdf name</x:v>
      </x:c>
      <x:c r="AG2111" s="147" t="str">
        <x:v>Exact WS RATES.pdf category</x:v>
      </x:c>
      <x:c r="AH2111" s="139" t="str">
        <x:v>WS-RATES:59:23</x:v>
      </x:c>
      <x:c r="AI2111" s="146"/>
      <x:c r="AJ2111" s="146"/>
      <x:c r="AK2111" s="146"/>
      <x:c r="AL2111" s="146"/>
      <x:c r="AM2111" s="146"/>
      <x:c r="AN2111" s="147" t="str"/>
    </x:row>
    <x:row r="2112">
      <x:c r="A2112" s="139" t="str">
        <x:v>RS-002111</x:v>
      </x:c>
      <x:c r="B2112" s="147" t="str">
        <x:v>PIANO GUM STICK 8 G(1 PC)</x:v>
      </x:c>
      <x:c r="C2112" s="139" t="str">
        <x:v>GUM STICK</x:v>
      </x:c>
      <x:c r="D2112" s="139" t="str">
        <x:v>Both</x:v>
      </x:c>
      <x:c r="E2112" s="147" t="str">
        <x:v>From initial classified workbook</x:v>
      </x:c>
      <x:c r="F2112" s="139" t="str">
        <x:v>Piece</x:v>
      </x:c>
      <x:c r="G2112" s="139" t="n">
        <x:v>1</x:v>
      </x:c>
      <x:c r="H2112" s="139" t="str">
        <x:v>Parsed from product name</x:v>
      </x:c>
      <x:c r="I2112" s="139" t="str">
        <x:v>PKR</x:v>
      </x:c>
      <x:c r="J2112" s="140" t="n">
        <x:v>53</x:v>
      </x:c>
      <x:c r="K2112" s="140" t="n">
        <x:v>50.35</x:v>
      </x:c>
      <x:c r="L2112" s="140" t="n">
        <x:v>53</x:v>
      </x:c>
      <x:c r="M2112" s="140" t="n">
        <x:v>50.35</x:v>
      </x:c>
      <x:c r="N2112" s="141" t="n">
        <x:f>L2112-M2112</x:f>
        <x:v>2.6499999999999986</x:v>
      </x:c>
      <x:c r="O2112" s="142" t="n">
        <x:f>IF(L2112&gt;0,N2112/L2112,"")</x:f>
        <x:v>0.049999999999999975</x:v>
      </x:c>
      <x:c r="P2112" s="142" t="n">
        <x:f>IF(M2112&gt;0,N2112/M2112,"")</x:f>
        <x:v>0.05263157894736839</x:v>
      </x:c>
      <x:c r="Q2112" s="141" t="n">
        <x:f>ROUND(L2112*(1+'Assumptions'!$B$7)/'Assumptions'!$B$9,0)*'Assumptions'!$B$9</x:f>
        <x:v>60</x:v>
      </x:c>
      <x:c r="R2112" s="141" t="n">
        <x:f>Q2112-M2112</x:f>
        <x:v>9.649999999999999</x:v>
      </x:c>
      <x:c r="S2112" s="143" t="n">
        <x:f>'Assumptions'!$B$8</x:f>
        <x:v>12</x:v>
      </x:c>
      <x:c r="T2112" s="141" t="n">
        <x:f>N2112*S2112</x:f>
        <x:v>31.799999999999983</x:v>
      </x:c>
      <x:c r="U2112" s="139" t="str">
        <x:v>Source Valid</x:v>
      </x:c>
      <x:c r="V2112" s="139" t="str">
        <x:v>High</x:v>
      </x:c>
      <x:c r="W2112" s="147" t="str">
        <x:v>Source wholesale and buying prices retained</x:v>
      </x:c>
      <x:c r="X2112" s="139" t="str">
        <x:v>Ready</x:v>
      </x:c>
      <x:c r="Y2112" s="144" t="b">
        <x:v>1</x:v>
      </x:c>
      <x:c r="Z2112" s="139" t="str">
        <x:v>WS RATES.pdf</x:v>
      </x:c>
      <x:c r="AA2112" s="139" t="n">
        <x:v>59</x:v>
      </x:c>
      <x:c r="AB2112" s="139" t="n">
        <x:v>24</x:v>
      </x:c>
      <x:c r="AC2112" s="139" t="str">
        <x:v>PIANO GUM STICK 8 G(1 PC)</x:v>
      </x:c>
      <x:c r="AD2112" s="145" t="n">
        <x:v>53</x:v>
      </x:c>
      <x:c r="AE2112" s="147" t="str">
        <x:v>Merged across PDFs — Exact/source-linked match</x:v>
      </x:c>
      <x:c r="AF2112" s="147" t="str">
        <x:v>Exact WS RATES.pdf name</x:v>
      </x:c>
      <x:c r="AG2112" s="147" t="str">
        <x:v>Exact WS RATES.pdf category</x:v>
      </x:c>
      <x:c r="AH2112" s="139" t="str">
        <x:v>WS-RATES:59:24</x:v>
      </x:c>
      <x:c r="AI2112" s="146"/>
      <x:c r="AJ2112" s="146"/>
      <x:c r="AK2112" s="146"/>
      <x:c r="AL2112" s="146"/>
      <x:c r="AM2112" s="146"/>
      <x:c r="AN2112" s="147" t="str"/>
    </x:row>
    <x:row r="2113">
      <x:c r="A2113" s="139" t="str">
        <x:v>RS-002112</x:v>
      </x:c>
      <x:c r="B2113" s="147" t="str">
        <x:v>PIANO JELFLO</x:v>
      </x:c>
      <x:c r="C2113" s="139" t="str">
        <x:v>BALL POINT</x:v>
      </x:c>
      <x:c r="D2113" s="139" t="str">
        <x:v>Both</x:v>
      </x:c>
      <x:c r="E2113" s="147" t="str">
        <x:v>From initial classified workbook</x:v>
      </x:c>
      <x:c r="F2113" s="139" t="str">
        <x:v>Piece</x:v>
      </x:c>
      <x:c r="G2113" s="139"/>
      <x:c r="H2113" s="139" t="str">
        <x:v>Not stated</x:v>
      </x:c>
      <x:c r="I2113" s="139" t="str">
        <x:v>PKR</x:v>
      </x:c>
      <x:c r="J2113" s="140" t="n">
        <x:v>220</x:v>
      </x:c>
      <x:c r="K2113" s="140" t="n">
        <x:v>209</x:v>
      </x:c>
      <x:c r="L2113" s="140" t="n">
        <x:v>220</x:v>
      </x:c>
      <x:c r="M2113" s="140" t="n">
        <x:v>209</x:v>
      </x:c>
      <x:c r="N2113" s="141" t="n">
        <x:f>L2113-M2113</x:f>
        <x:v>11</x:v>
      </x:c>
      <x:c r="O2113" s="142" t="n">
        <x:f>IF(L2113&gt;0,N2113/L2113,"")</x:f>
        <x:v>0.05</x:v>
      </x:c>
      <x:c r="P2113" s="142" t="n">
        <x:f>IF(M2113&gt;0,N2113/M2113,"")</x:f>
        <x:v>0.05263157894736842</x:v>
      </x:c>
      <x:c r="Q2113" s="141" t="n">
        <x:f>ROUND(L2113*(1+'Assumptions'!$B$7)/'Assumptions'!$B$9,0)*'Assumptions'!$B$9</x:f>
        <x:v>240</x:v>
      </x:c>
      <x:c r="R2113" s="141" t="n">
        <x:f>Q2113-M2113</x:f>
        <x:v>31</x:v>
      </x:c>
      <x:c r="S2113" s="143" t="n">
        <x:f>'Assumptions'!$B$8</x:f>
        <x:v>12</x:v>
      </x:c>
      <x:c r="T2113" s="141" t="n">
        <x:f>N2113*S2113</x:f>
        <x:v>132</x:v>
      </x:c>
      <x:c r="U2113" s="139" t="str">
        <x:v>Source Valid</x:v>
      </x:c>
      <x:c r="V2113" s="139" t="str">
        <x:v>High</x:v>
      </x:c>
      <x:c r="W2113" s="147" t="str">
        <x:v>Source wholesale and buying prices retained</x:v>
      </x:c>
      <x:c r="X2113" s="139" t="str">
        <x:v>Ready</x:v>
      </x:c>
      <x:c r="Y2113" s="144" t="b">
        <x:v>1</x:v>
      </x:c>
      <x:c r="Z2113" s="139" t="str">
        <x:v>WS RATES.pdf</x:v>
      </x:c>
      <x:c r="AA2113" s="139" t="n">
        <x:v>59</x:v>
      </x:c>
      <x:c r="AB2113" s="139" t="n">
        <x:v>25</x:v>
      </x:c>
      <x:c r="AC2113" s="139" t="str">
        <x:v>PIANO JELFLO</x:v>
      </x:c>
      <x:c r="AD2113" s="145" t="n">
        <x:v>220</x:v>
      </x:c>
      <x:c r="AE2113" s="147" t="str">
        <x:v>Merged across PDFs — Exact/source-linked match</x:v>
      </x:c>
      <x:c r="AF2113" s="147" t="str">
        <x:v>Exact WS RATES.pdf name</x:v>
      </x:c>
      <x:c r="AG2113" s="147" t="str">
        <x:v>Exact WS RATES.pdf category</x:v>
      </x:c>
      <x:c r="AH2113" s="139" t="str">
        <x:v>WS-RATES:59:25</x:v>
      </x:c>
      <x:c r="AI2113" s="146"/>
      <x:c r="AJ2113" s="146"/>
      <x:c r="AK2113" s="146"/>
      <x:c r="AL2113" s="146"/>
      <x:c r="AM2113" s="146"/>
      <x:c r="AN2113" s="147" t="str"/>
    </x:row>
    <x:row r="2114">
      <x:c r="A2114" s="139" t="str">
        <x:v>RS-002113</x:v>
      </x:c>
      <x:c r="B2114" s="147" t="str">
        <x:v>PIANO MARKER</x:v>
      </x:c>
      <x:c r="C2114" s="139" t="str">
        <x:v>MARKER</x:v>
      </x:c>
      <x:c r="D2114" s="139" t="str">
        <x:v>Both</x:v>
      </x:c>
      <x:c r="E2114" s="147" t="str">
        <x:v>From initial classified workbook</x:v>
      </x:c>
      <x:c r="F2114" s="139" t="str">
        <x:v>Piece</x:v>
      </x:c>
      <x:c r="G2114" s="139"/>
      <x:c r="H2114" s="139" t="str">
        <x:v>Not stated</x:v>
      </x:c>
      <x:c r="I2114" s="139" t="str">
        <x:v>PKR</x:v>
      </x:c>
      <x:c r="J2114" s="140" t="n">
        <x:v>115</x:v>
      </x:c>
      <x:c r="K2114" s="140" t="n">
        <x:v>109.25</x:v>
      </x:c>
      <x:c r="L2114" s="140" t="n">
        <x:v>115</x:v>
      </x:c>
      <x:c r="M2114" s="140" t="n">
        <x:v>109.25</x:v>
      </x:c>
      <x:c r="N2114" s="141" t="n">
        <x:f>L2114-M2114</x:f>
        <x:v>5.75</x:v>
      </x:c>
      <x:c r="O2114" s="142" t="n">
        <x:f>IF(L2114&gt;0,N2114/L2114,"")</x:f>
        <x:v>0.05</x:v>
      </x:c>
      <x:c r="P2114" s="142" t="n">
        <x:f>IF(M2114&gt;0,N2114/M2114,"")</x:f>
        <x:v>0.05263157894736842</x:v>
      </x:c>
      <x:c r="Q2114" s="141" t="n">
        <x:f>ROUND(L2114*(1+'Assumptions'!$B$7)/'Assumptions'!$B$9,0)*'Assumptions'!$B$9</x:f>
        <x:v>125</x:v>
      </x:c>
      <x:c r="R2114" s="141" t="n">
        <x:f>Q2114-M2114</x:f>
        <x:v>15.75</x:v>
      </x:c>
      <x:c r="S2114" s="143" t="n">
        <x:f>'Assumptions'!$B$8</x:f>
        <x:v>12</x:v>
      </x:c>
      <x:c r="T2114" s="141" t="n">
        <x:f>N2114*S2114</x:f>
        <x:v>69</x:v>
      </x:c>
      <x:c r="U2114" s="139" t="str">
        <x:v>Source Valid</x:v>
      </x:c>
      <x:c r="V2114" s="139" t="str">
        <x:v>High</x:v>
      </x:c>
      <x:c r="W2114" s="147" t="str">
        <x:v>Source wholesale and buying prices retained</x:v>
      </x:c>
      <x:c r="X2114" s="139" t="str">
        <x:v>Ready</x:v>
      </x:c>
      <x:c r="Y2114" s="144" t="b">
        <x:v>1</x:v>
      </x:c>
      <x:c r="Z2114" s="139" t="str">
        <x:v>WS RATES.pdf</x:v>
      </x:c>
      <x:c r="AA2114" s="139" t="n">
        <x:v>59</x:v>
      </x:c>
      <x:c r="AB2114" s="139" t="n">
        <x:v>26</x:v>
      </x:c>
      <x:c r="AC2114" s="139" t="str">
        <x:v>PIANO MARKER</x:v>
      </x:c>
      <x:c r="AD2114" s="145" t="n">
        <x:v>115</x:v>
      </x:c>
      <x:c r="AE2114" s="147" t="str">
        <x:v>Merged across PDFs — Exact/source-linked match</x:v>
      </x:c>
      <x:c r="AF2114" s="147" t="str">
        <x:v>Exact WS RATES.pdf name</x:v>
      </x:c>
      <x:c r="AG2114" s="147" t="str">
        <x:v>Exact WS RATES.pdf category</x:v>
      </x:c>
      <x:c r="AH2114" s="139" t="str">
        <x:v>WS-RATES:59:26</x:v>
      </x:c>
      <x:c r="AI2114" s="146"/>
      <x:c r="AJ2114" s="146"/>
      <x:c r="AK2114" s="146"/>
      <x:c r="AL2114" s="146"/>
      <x:c r="AM2114" s="146"/>
      <x:c r="AN2114" s="147" t="str"/>
    </x:row>
    <x:row r="2115">
      <x:c r="A2115" s="139" t="str">
        <x:v>RS-002114</x:v>
      </x:c>
      <x:c r="B2115" s="147" t="str">
        <x:v>PIANO SUPER GEL</x:v>
      </x:c>
      <x:c r="C2115" s="139" t="str">
        <x:v>GEL PEN</x:v>
      </x:c>
      <x:c r="D2115" s="139" t="str">
        <x:v>Both</x:v>
      </x:c>
      <x:c r="E2115" s="147" t="str">
        <x:v>From initial classified workbook</x:v>
      </x:c>
      <x:c r="F2115" s="139" t="str">
        <x:v>Piece</x:v>
      </x:c>
      <x:c r="G2115" s="139"/>
      <x:c r="H2115" s="139" t="str">
        <x:v>Not stated</x:v>
      </x:c>
      <x:c r="I2115" s="139" t="str">
        <x:v>PKR</x:v>
      </x:c>
      <x:c r="J2115" s="140" t="n">
        <x:v>445</x:v>
      </x:c>
      <x:c r="K2115" s="140" t="n">
        <x:v>423</x:v>
      </x:c>
      <x:c r="L2115" s="140" t="n">
        <x:v>445</x:v>
      </x:c>
      <x:c r="M2115" s="140" t="n">
        <x:v>423</x:v>
      </x:c>
      <x:c r="N2115" s="141" t="n">
        <x:f>L2115-M2115</x:f>
        <x:v>22</x:v>
      </x:c>
      <x:c r="O2115" s="142" t="n">
        <x:f>IF(L2115&gt;0,N2115/L2115,"")</x:f>
        <x:v>0.04943820224719101</x:v>
      </x:c>
      <x:c r="P2115" s="142" t="n">
        <x:f>IF(M2115&gt;0,N2115/M2115,"")</x:f>
        <x:v>0.05200945626477541</x:v>
      </x:c>
      <x:c r="Q2115" s="141" t="n">
        <x:f>ROUND(L2115*(1+'Assumptions'!$B$7)/'Assumptions'!$B$9,0)*'Assumptions'!$B$9</x:f>
        <x:v>490</x:v>
      </x:c>
      <x:c r="R2115" s="141" t="n">
        <x:f>Q2115-M2115</x:f>
        <x:v>67</x:v>
      </x:c>
      <x:c r="S2115" s="143" t="n">
        <x:f>'Assumptions'!$B$8</x:f>
        <x:v>12</x:v>
      </x:c>
      <x:c r="T2115" s="141" t="n">
        <x:f>N2115*S2115</x:f>
        <x:v>264</x:v>
      </x:c>
      <x:c r="U2115" s="139" t="str">
        <x:v>Source Valid</x:v>
      </x:c>
      <x:c r="V2115" s="139" t="str">
        <x:v>High</x:v>
      </x:c>
      <x:c r="W2115" s="147" t="str">
        <x:v>Source wholesale and buying prices retained</x:v>
      </x:c>
      <x:c r="X2115" s="139" t="str">
        <x:v>Ready</x:v>
      </x:c>
      <x:c r="Y2115" s="144" t="b">
        <x:v>1</x:v>
      </x:c>
      <x:c r="Z2115" s="139" t="str">
        <x:v>WS RATES.pdf</x:v>
      </x:c>
      <x:c r="AA2115" s="139" t="n">
        <x:v>59</x:v>
      </x:c>
      <x:c r="AB2115" s="139" t="n">
        <x:v>27</x:v>
      </x:c>
      <x:c r="AC2115" s="139" t="str">
        <x:v>PIANO SUPER GEL</x:v>
      </x:c>
      <x:c r="AD2115" s="145" t="n">
        <x:v>445</x:v>
      </x:c>
      <x:c r="AE2115" s="147" t="str">
        <x:v>Merged across PDFs — Exact/source-linked match</x:v>
      </x:c>
      <x:c r="AF2115" s="147" t="str">
        <x:v>Exact WS RATES.pdf name</x:v>
      </x:c>
      <x:c r="AG2115" s="147" t="str">
        <x:v>Exact WS RATES.pdf category</x:v>
      </x:c>
      <x:c r="AH2115" s="139" t="str">
        <x:v>WS-RATES:59:27</x:v>
      </x:c>
      <x:c r="AI2115" s="146"/>
      <x:c r="AJ2115" s="146"/>
      <x:c r="AK2115" s="146"/>
      <x:c r="AL2115" s="146"/>
      <x:c r="AM2115" s="146"/>
      <x:c r="AN2115" s="147" t="str"/>
    </x:row>
    <x:row r="2116">
      <x:c r="A2116" s="139" t="str">
        <x:v>RS-002115</x:v>
      </x:c>
      <x:c r="B2116" s="147" t="str">
        <x:v>DOLLAR GL2</x:v>
      </x:c>
      <x:c r="C2116" s="139" t="str">
        <x:v>GEL PEN</x:v>
      </x:c>
      <x:c r="D2116" s="139" t="str">
        <x:v>Both</x:v>
      </x:c>
      <x:c r="E2116" s="147" t="str">
        <x:v>From initial classified workbook</x:v>
      </x:c>
      <x:c r="F2116" s="139" t="str">
        <x:v>Piece</x:v>
      </x:c>
      <x:c r="G2116" s="139"/>
      <x:c r="H2116" s="139" t="str">
        <x:v>Not stated</x:v>
      </x:c>
      <x:c r="I2116" s="139" t="str">
        <x:v>PKR</x:v>
      </x:c>
      <x:c r="J2116" s="140" t="n">
        <x:v>359</x:v>
      </x:c>
      <x:c r="K2116" s="140" t="n">
        <x:v>348.23</x:v>
      </x:c>
      <x:c r="L2116" s="140" t="n">
        <x:v>359</x:v>
      </x:c>
      <x:c r="M2116" s="140" t="n">
        <x:v>348.23</x:v>
      </x:c>
      <x:c r="N2116" s="141" t="n">
        <x:f>L2116-M2116</x:f>
        <x:v>10.769999999999982</x:v>
      </x:c>
      <x:c r="O2116" s="142" t="n">
        <x:f>IF(L2116&gt;0,N2116/L2116,"")</x:f>
        <x:v>0.02999999999999995</x:v>
      </x:c>
      <x:c r="P2116" s="142" t="n">
        <x:f>IF(M2116&gt;0,N2116/M2116,"")</x:f>
        <x:v>0.030927835051546337</x:v>
      </x:c>
      <x:c r="Q2116" s="141" t="n">
        <x:f>ROUND(L2116*(1+'Assumptions'!$B$7)/'Assumptions'!$B$9,0)*'Assumptions'!$B$9</x:f>
        <x:v>395</x:v>
      </x:c>
      <x:c r="R2116" s="141" t="n">
        <x:f>Q2116-M2116</x:f>
        <x:v>46.76999999999998</x:v>
      </x:c>
      <x:c r="S2116" s="143" t="n">
        <x:f>'Assumptions'!$B$8</x:f>
        <x:v>12</x:v>
      </x:c>
      <x:c r="T2116" s="141" t="n">
        <x:f>N2116*S2116</x:f>
        <x:v>129.23999999999978</x:v>
      </x:c>
      <x:c r="U2116" s="139" t="str">
        <x:v>Source Valid</x:v>
      </x:c>
      <x:c r="V2116" s="139" t="str">
        <x:v>High</x:v>
      </x:c>
      <x:c r="W2116" s="147" t="str">
        <x:v>Source wholesale and buying prices retained</x:v>
      </x:c>
      <x:c r="X2116" s="139" t="str">
        <x:v>Ready</x:v>
      </x:c>
      <x:c r="Y2116" s="144" t="b">
        <x:v>1</x:v>
      </x:c>
      <x:c r="Z2116" s="139" t="str">
        <x:v>WS RATES.pdf</x:v>
      </x:c>
      <x:c r="AA2116" s="139" t="n">
        <x:v>59</x:v>
      </x:c>
      <x:c r="AB2116" s="139" t="n">
        <x:v>28</x:v>
      </x:c>
      <x:c r="AC2116" s="139" t="str">
        <x:v>DOLLAR GL2</x:v>
      </x:c>
      <x:c r="AD2116" s="145" t="n">
        <x:v>359</x:v>
      </x:c>
      <x:c r="AE2116" s="147" t="str">
        <x:v>Merged across PDFs — Exact/source-linked match</x:v>
      </x:c>
      <x:c r="AF2116" s="147" t="str">
        <x:v>Exact WS RATES.pdf name</x:v>
      </x:c>
      <x:c r="AG2116" s="147" t="str">
        <x:v>Exact WS RATES.pdf category</x:v>
      </x:c>
      <x:c r="AH2116" s="139" t="str">
        <x:v>WS-RATES:59:28</x:v>
      </x:c>
      <x:c r="AI2116" s="146"/>
      <x:c r="AJ2116" s="146"/>
      <x:c r="AK2116" s="146"/>
      <x:c r="AL2116" s="146"/>
      <x:c r="AM2116" s="146"/>
      <x:c r="AN2116" s="147" t="str"/>
    </x:row>
    <x:row r="2117">
      <x:c r="A2117" s="139" t="str">
        <x:v>RS-002116</x:v>
      </x:c>
      <x:c r="B2117" s="147" t="str">
        <x:v>PIANO GLIGEL</x:v>
      </x:c>
      <x:c r="C2117" s="139" t="str">
        <x:v>GEL PEN</x:v>
      </x:c>
      <x:c r="D2117" s="139" t="str">
        <x:v>Both</x:v>
      </x:c>
      <x:c r="E2117" s="147" t="str">
        <x:v>From initial classified workbook</x:v>
      </x:c>
      <x:c r="F2117" s="139" t="str">
        <x:v>Piece</x:v>
      </x:c>
      <x:c r="G2117" s="139"/>
      <x:c r="H2117" s="139" t="str">
        <x:v>Not stated</x:v>
      </x:c>
      <x:c r="I2117" s="139" t="str">
        <x:v>PKR</x:v>
      </x:c>
      <x:c r="J2117" s="140" t="n">
        <x:v>240</x:v>
      </x:c>
      <x:c r="K2117" s="140" t="n">
        <x:v>228</x:v>
      </x:c>
      <x:c r="L2117" s="140" t="n">
        <x:v>240</x:v>
      </x:c>
      <x:c r="M2117" s="140" t="n">
        <x:v>228</x:v>
      </x:c>
      <x:c r="N2117" s="141" t="n">
        <x:f>L2117-M2117</x:f>
        <x:v>12</x:v>
      </x:c>
      <x:c r="O2117" s="142" t="n">
        <x:f>IF(L2117&gt;0,N2117/L2117,"")</x:f>
        <x:v>0.05</x:v>
      </x:c>
      <x:c r="P2117" s="142" t="n">
        <x:f>IF(M2117&gt;0,N2117/M2117,"")</x:f>
        <x:v>0.05263157894736842</x:v>
      </x:c>
      <x:c r="Q2117" s="141" t="n">
        <x:f>ROUND(L2117*(1+'Assumptions'!$B$7)/'Assumptions'!$B$9,0)*'Assumptions'!$B$9</x:f>
        <x:v>265</x:v>
      </x:c>
      <x:c r="R2117" s="141" t="n">
        <x:f>Q2117-M2117</x:f>
        <x:v>37</x:v>
      </x:c>
      <x:c r="S2117" s="143" t="n">
        <x:f>'Assumptions'!$B$8</x:f>
        <x:v>12</x:v>
      </x:c>
      <x:c r="T2117" s="141" t="n">
        <x:f>N2117*S2117</x:f>
        <x:v>144</x:v>
      </x:c>
      <x:c r="U2117" s="139" t="str">
        <x:v>Source Valid</x:v>
      </x:c>
      <x:c r="V2117" s="139" t="str">
        <x:v>High</x:v>
      </x:c>
      <x:c r="W2117" s="147" t="str">
        <x:v>Source wholesale and buying prices retained</x:v>
      </x:c>
      <x:c r="X2117" s="139" t="str">
        <x:v>Ready</x:v>
      </x:c>
      <x:c r="Y2117" s="144" t="b">
        <x:v>1</x:v>
      </x:c>
      <x:c r="Z2117" s="139" t="str">
        <x:v>WS RATES.pdf</x:v>
      </x:c>
      <x:c r="AA2117" s="139" t="n">
        <x:v>59</x:v>
      </x:c>
      <x:c r="AB2117" s="139" t="n">
        <x:v>29</x:v>
      </x:c>
      <x:c r="AC2117" s="139" t="str">
        <x:v>PIANO GLIGEL</x:v>
      </x:c>
      <x:c r="AD2117" s="145" t="n">
        <x:v>240</x:v>
      </x:c>
      <x:c r="AE2117" s="147" t="str">
        <x:v>Merged across PDFs — Exact/source-linked match</x:v>
      </x:c>
      <x:c r="AF2117" s="147" t="str">
        <x:v>Exact WS RATES.pdf name</x:v>
      </x:c>
      <x:c r="AG2117" s="147" t="str">
        <x:v>Exact WS RATES.pdf category</x:v>
      </x:c>
      <x:c r="AH2117" s="139" t="str">
        <x:v>WS-RATES:59:29</x:v>
      </x:c>
      <x:c r="AI2117" s="146"/>
      <x:c r="AJ2117" s="146"/>
      <x:c r="AK2117" s="146"/>
      <x:c r="AL2117" s="146"/>
      <x:c r="AM2117" s="146"/>
      <x:c r="AN2117" s="147" t="str"/>
    </x:row>
    <x:row r="2118">
      <x:c r="A2118" s="139" t="str">
        <x:v>RS-002117</x:v>
      </x:c>
      <x:c r="B2118" s="147" t="str">
        <x:v>PIANO FACTIS ERASER (WR 1) 14</x:v>
      </x:c>
      <x:c r="C2118" s="139" t="str">
        <x:v>ERASERS</x:v>
      </x:c>
      <x:c r="D2118" s="139" t="str">
        <x:v>Both</x:v>
      </x:c>
      <x:c r="E2118" s="147" t="str">
        <x:v>From initial classified workbook</x:v>
      </x:c>
      <x:c r="F2118" s="139" t="str">
        <x:v>Piece</x:v>
      </x:c>
      <x:c r="G2118" s="139"/>
      <x:c r="H2118" s="139" t="str">
        <x:v>Not stated</x:v>
      </x:c>
      <x:c r="I2118" s="139" t="str">
        <x:v>PKR</x:v>
      </x:c>
      <x:c r="J2118" s="140" t="n">
        <x:v>3168</x:v>
      </x:c>
      <x:c r="K2118" s="140" t="n">
        <x:v>3010</x:v>
      </x:c>
      <x:c r="L2118" s="140" t="n">
        <x:v>3168</x:v>
      </x:c>
      <x:c r="M2118" s="140" t="n">
        <x:v>3010</x:v>
      </x:c>
      <x:c r="N2118" s="141" t="n">
        <x:f>L2118-M2118</x:f>
        <x:v>158</x:v>
      </x:c>
      <x:c r="O2118" s="142" t="n">
        <x:f>IF(L2118&gt;0,N2118/L2118,"")</x:f>
        <x:v>0.049873737373737376</x:v>
      </x:c>
      <x:c r="P2118" s="142" t="n">
        <x:f>IF(M2118&gt;0,N2118/M2118,"")</x:f>
        <x:v>0.05249169435215947</x:v>
      </x:c>
      <x:c r="Q2118" s="141" t="n">
        <x:f>ROUND(L2118*(1+'Assumptions'!$B$7)/'Assumptions'!$B$9,0)*'Assumptions'!$B$9</x:f>
        <x:v>3485</x:v>
      </x:c>
      <x:c r="R2118" s="141" t="n">
        <x:f>Q2118-M2118</x:f>
        <x:v>475</x:v>
      </x:c>
      <x:c r="S2118" s="143" t="n">
        <x:f>'Assumptions'!$B$8</x:f>
        <x:v>12</x:v>
      </x:c>
      <x:c r="T2118" s="141" t="n">
        <x:f>N2118*S2118</x:f>
        <x:v>1896</x:v>
      </x:c>
      <x:c r="U2118" s="139" t="str">
        <x:v>Source Valid</x:v>
      </x:c>
      <x:c r="V2118" s="139" t="str">
        <x:v>High</x:v>
      </x:c>
      <x:c r="W2118" s="147" t="str">
        <x:v>Source wholesale and buying prices retained</x:v>
      </x:c>
      <x:c r="X2118" s="139" t="str">
        <x:v>Ready</x:v>
      </x:c>
      <x:c r="Y2118" s="144" t="b">
        <x:v>1</x:v>
      </x:c>
      <x:c r="Z2118" s="139" t="str">
        <x:v>WS RATES.pdf</x:v>
      </x:c>
      <x:c r="AA2118" s="139" t="n">
        <x:v>59</x:v>
      </x:c>
      <x:c r="AB2118" s="139" t="n">
        <x:v>30</x:v>
      </x:c>
      <x:c r="AC2118" s="139" t="str">
        <x:v>PIANO FACTIS ERASER (WR</x:v>
      </x:c>
      <x:c r="AD2118" s="145" t="n">
        <x:v>3168</x:v>
      </x:c>
      <x:c r="AE2118" s="147" t="str">
        <x:v>Merged across PDFs — Truncated-name completion</x:v>
      </x:c>
      <x:c r="AF2118" s="147" t="str">
        <x:v>Completed/updated from WS RATES.pdf</x:v>
      </x:c>
      <x:c r="AG2118" s="147" t="str">
        <x:v>Exact WS RATES.pdf category</x:v>
      </x:c>
      <x:c r="AH2118" s="139" t="str">
        <x:v>WS-RATES:59:30</x:v>
      </x:c>
      <x:c r="AI2118" s="146"/>
      <x:c r="AJ2118" s="146"/>
      <x:c r="AK2118" s="146"/>
      <x:c r="AL2118" s="146"/>
      <x:c r="AM2118" s="146"/>
      <x:c r="AN2118" s="147" t="str"/>
    </x:row>
    <x:row r="2119">
      <x:c r="A2119" s="139" t="str">
        <x:v>RS-002118</x:v>
      </x:c>
      <x:c r="B2119" s="147" t="str">
        <x:v>TEMPO 12 COLOUR FULL</x:v>
      </x:c>
      <x:c r="C2119" s="139" t="str">
        <x:v>PENCIL COLOR</x:v>
      </x:c>
      <x:c r="D2119" s="139" t="str">
        <x:v>Both</x:v>
      </x:c>
      <x:c r="E2119" s="147" t="str">
        <x:v>From initial classified workbook</x:v>
      </x:c>
      <x:c r="F2119" s="139" t="str">
        <x:v>Piece</x:v>
      </x:c>
      <x:c r="G2119" s="139"/>
      <x:c r="H2119" s="139" t="str">
        <x:v>Not stated</x:v>
      </x:c>
      <x:c r="I2119" s="139" t="str">
        <x:v>PKR</x:v>
      </x:c>
      <x:c r="J2119" s="140" t="n">
        <x:v>183</x:v>
      </x:c>
      <x:c r="K2119" s="140" t="n">
        <x:v>173.85</x:v>
      </x:c>
      <x:c r="L2119" s="140" t="n">
        <x:v>183</x:v>
      </x:c>
      <x:c r="M2119" s="140" t="n">
        <x:v>173.85</x:v>
      </x:c>
      <x:c r="N2119" s="141" t="n">
        <x:f>L2119-M2119</x:f>
        <x:v>9.150000000000006</x:v>
      </x:c>
      <x:c r="O2119" s="142" t="n">
        <x:f>IF(L2119&gt;0,N2119/L2119,"")</x:f>
        <x:v>0.05000000000000003</x:v>
      </x:c>
      <x:c r="P2119" s="142" t="n">
        <x:f>IF(M2119&gt;0,N2119/M2119,"")</x:f>
        <x:v>0.05263157894736845</x:v>
      </x:c>
      <x:c r="Q2119" s="141" t="n">
        <x:f>ROUND(L2119*(1+'Assumptions'!$B$7)/'Assumptions'!$B$9,0)*'Assumptions'!$B$9</x:f>
        <x:v>200</x:v>
      </x:c>
      <x:c r="R2119" s="141" t="n">
        <x:f>Q2119-M2119</x:f>
        <x:v>26.150000000000006</x:v>
      </x:c>
      <x:c r="S2119" s="143" t="n">
        <x:f>'Assumptions'!$B$8</x:f>
        <x:v>12</x:v>
      </x:c>
      <x:c r="T2119" s="141" t="n">
        <x:f>N2119*S2119</x:f>
        <x:v>109.80000000000007</x:v>
      </x:c>
      <x:c r="U2119" s="139" t="str">
        <x:v>Source Valid</x:v>
      </x:c>
      <x:c r="V2119" s="139" t="str">
        <x:v>High</x:v>
      </x:c>
      <x:c r="W2119" s="147" t="str">
        <x:v>Source wholesale and buying prices retained</x:v>
      </x:c>
      <x:c r="X2119" s="139" t="str">
        <x:v>Ready</x:v>
      </x:c>
      <x:c r="Y2119" s="144" t="b">
        <x:v>1</x:v>
      </x:c>
      <x:c r="Z2119" s="139" t="str">
        <x:v>WS RATES.pdf</x:v>
      </x:c>
      <x:c r="AA2119" s="139" t="n">
        <x:v>59</x:v>
      </x:c>
      <x:c r="AB2119" s="139" t="n">
        <x:v>31</x:v>
      </x:c>
      <x:c r="AC2119" s="139" t="str">
        <x:v>TEMPO 12 COLOUR FULL</x:v>
      </x:c>
      <x:c r="AD2119" s="145" t="n">
        <x:v>183</x:v>
      </x:c>
      <x:c r="AE2119" s="147" t="str">
        <x:v>Merged across PDFs — Exact/source-linked match</x:v>
      </x:c>
      <x:c r="AF2119" s="147" t="str">
        <x:v>Exact WS RATES.pdf name</x:v>
      </x:c>
      <x:c r="AG2119" s="147" t="str">
        <x:v>Exact WS RATES.pdf category</x:v>
      </x:c>
      <x:c r="AH2119" s="139" t="str">
        <x:v>WS-RATES:59:31</x:v>
      </x:c>
      <x:c r="AI2119" s="146"/>
      <x:c r="AJ2119" s="146"/>
      <x:c r="AK2119" s="146"/>
      <x:c r="AL2119" s="146"/>
      <x:c r="AM2119" s="146"/>
      <x:c r="AN2119" s="147" t="str"/>
    </x:row>
    <x:row r="2120">
      <x:c r="A2120" s="139" t="str">
        <x:v>RS-002119</x:v>
      </x:c>
      <x:c r="B2120" s="147" t="str">
        <x:v>PIANO 12 FULL COLOUR</x:v>
      </x:c>
      <x:c r="C2120" s="139" t="str">
        <x:v>PENCIL COLOR</x:v>
      </x:c>
      <x:c r="D2120" s="139" t="str">
        <x:v>Both</x:v>
      </x:c>
      <x:c r="E2120" s="147" t="str">
        <x:v>From initial classified workbook</x:v>
      </x:c>
      <x:c r="F2120" s="139" t="str">
        <x:v>Piece</x:v>
      </x:c>
      <x:c r="G2120" s="139"/>
      <x:c r="H2120" s="139" t="str">
        <x:v>Not stated</x:v>
      </x:c>
      <x:c r="I2120" s="139" t="str">
        <x:v>PKR</x:v>
      </x:c>
      <x:c r="J2120" s="140" t="n">
        <x:v>190</x:v>
      </x:c>
      <x:c r="K2120" s="140" t="n">
        <x:v>180.5</x:v>
      </x:c>
      <x:c r="L2120" s="140" t="n">
        <x:v>190</x:v>
      </x:c>
      <x:c r="M2120" s="140" t="n">
        <x:v>180.5</x:v>
      </x:c>
      <x:c r="N2120" s="141" t="n">
        <x:f>L2120-M2120</x:f>
        <x:v>9.5</x:v>
      </x:c>
      <x:c r="O2120" s="142" t="n">
        <x:f>IF(L2120&gt;0,N2120/L2120,"")</x:f>
        <x:v>0.05</x:v>
      </x:c>
      <x:c r="P2120" s="142" t="n">
        <x:f>IF(M2120&gt;0,N2120/M2120,"")</x:f>
        <x:v>0.05263157894736842</x:v>
      </x:c>
      <x:c r="Q2120" s="141" t="n">
        <x:f>ROUND(L2120*(1+'Assumptions'!$B$7)/'Assumptions'!$B$9,0)*'Assumptions'!$B$9</x:f>
        <x:v>210</x:v>
      </x:c>
      <x:c r="R2120" s="141" t="n">
        <x:f>Q2120-M2120</x:f>
        <x:v>29.5</x:v>
      </x:c>
      <x:c r="S2120" s="143" t="n">
        <x:f>'Assumptions'!$B$8</x:f>
        <x:v>12</x:v>
      </x:c>
      <x:c r="T2120" s="141" t="n">
        <x:f>N2120*S2120</x:f>
        <x:v>114</x:v>
      </x:c>
      <x:c r="U2120" s="139" t="str">
        <x:v>Source Valid</x:v>
      </x:c>
      <x:c r="V2120" s="139" t="str">
        <x:v>High</x:v>
      </x:c>
      <x:c r="W2120" s="147" t="str">
        <x:v>Source wholesale and buying prices retained</x:v>
      </x:c>
      <x:c r="X2120" s="139" t="str">
        <x:v>Ready</x:v>
      </x:c>
      <x:c r="Y2120" s="144" t="b">
        <x:v>1</x:v>
      </x:c>
      <x:c r="Z2120" s="139" t="str">
        <x:v>WS RATES.pdf</x:v>
      </x:c>
      <x:c r="AA2120" s="139" t="n">
        <x:v>59</x:v>
      </x:c>
      <x:c r="AB2120" s="139" t="n">
        <x:v>32</x:v>
      </x:c>
      <x:c r="AC2120" s="139" t="str">
        <x:v>PIANO 12 FULL COLOUR</x:v>
      </x:c>
      <x:c r="AD2120" s="145" t="n">
        <x:v>190</x:v>
      </x:c>
      <x:c r="AE2120" s="147" t="str">
        <x:v>Merged across PDFs — Exact/source-linked match</x:v>
      </x:c>
      <x:c r="AF2120" s="147" t="str">
        <x:v>Exact WS RATES.pdf name</x:v>
      </x:c>
      <x:c r="AG2120" s="147" t="str">
        <x:v>Exact WS RATES.pdf category</x:v>
      </x:c>
      <x:c r="AH2120" s="139" t="str">
        <x:v>WS-RATES:59:32</x:v>
      </x:c>
      <x:c r="AI2120" s="146"/>
      <x:c r="AJ2120" s="146"/>
      <x:c r="AK2120" s="146"/>
      <x:c r="AL2120" s="146"/>
      <x:c r="AM2120" s="146"/>
      <x:c r="AN2120" s="147" t="str"/>
    </x:row>
    <x:row r="2121">
      <x:c r="A2121" s="139" t="str">
        <x:v>RS-002120</x:v>
      </x:c>
      <x:c r="B2121" s="147" t="str">
        <x:v>PIANO CHILLI POP PENCIL</x:v>
      </x:c>
      <x:c r="C2121" s="139" t="str">
        <x:v>PENCILS</x:v>
      </x:c>
      <x:c r="D2121" s="139" t="str">
        <x:v>Both</x:v>
      </x:c>
      <x:c r="E2121" s="147" t="str">
        <x:v>From initial classified workbook</x:v>
      </x:c>
      <x:c r="F2121" s="139" t="str">
        <x:v>Piece</x:v>
      </x:c>
      <x:c r="G2121" s="139"/>
      <x:c r="H2121" s="139" t="str">
        <x:v>Not stated</x:v>
      </x:c>
      <x:c r="I2121" s="139" t="str">
        <x:v>PKR</x:v>
      </x:c>
      <x:c r="J2121" s="140" t="n">
        <x:v>170</x:v>
      </x:c>
      <x:c r="K2121" s="140" t="n">
        <x:v>161.5</x:v>
      </x:c>
      <x:c r="L2121" s="140" t="n">
        <x:v>170</x:v>
      </x:c>
      <x:c r="M2121" s="140" t="n">
        <x:v>161.5</x:v>
      </x:c>
      <x:c r="N2121" s="141" t="n">
        <x:f>L2121-M2121</x:f>
        <x:v>8.5</x:v>
      </x:c>
      <x:c r="O2121" s="142" t="n">
        <x:f>IF(L2121&gt;0,N2121/L2121,"")</x:f>
        <x:v>0.05</x:v>
      </x:c>
      <x:c r="P2121" s="142" t="n">
        <x:f>IF(M2121&gt;0,N2121/M2121,"")</x:f>
        <x:v>0.05263157894736842</x:v>
      </x:c>
      <x:c r="Q2121" s="141" t="n">
        <x:f>ROUND(L2121*(1+'Assumptions'!$B$7)/'Assumptions'!$B$9,0)*'Assumptions'!$B$9</x:f>
        <x:v>185</x:v>
      </x:c>
      <x:c r="R2121" s="141" t="n">
        <x:f>Q2121-M2121</x:f>
        <x:v>23.5</x:v>
      </x:c>
      <x:c r="S2121" s="143" t="n">
        <x:f>'Assumptions'!$B$8</x:f>
        <x:v>12</x:v>
      </x:c>
      <x:c r="T2121" s="141" t="n">
        <x:f>N2121*S2121</x:f>
        <x:v>102</x:v>
      </x:c>
      <x:c r="U2121" s="139" t="str">
        <x:v>Source Valid</x:v>
      </x:c>
      <x:c r="V2121" s="139" t="str">
        <x:v>High</x:v>
      </x:c>
      <x:c r="W2121" s="147" t="str">
        <x:v>Source wholesale and buying prices retained</x:v>
      </x:c>
      <x:c r="X2121" s="139" t="str">
        <x:v>Ready</x:v>
      </x:c>
      <x:c r="Y2121" s="144" t="b">
        <x:v>1</x:v>
      </x:c>
      <x:c r="Z2121" s="139" t="str">
        <x:v>WS RATES.pdf</x:v>
      </x:c>
      <x:c r="AA2121" s="139" t="n">
        <x:v>59</x:v>
      </x:c>
      <x:c r="AB2121" s="139" t="n">
        <x:v>33</x:v>
      </x:c>
      <x:c r="AC2121" s="139" t="str">
        <x:v>PIANO CHILLI POP PENCIL</x:v>
      </x:c>
      <x:c r="AD2121" s="145" t="n">
        <x:v>170</x:v>
      </x:c>
      <x:c r="AE2121" s="147" t="str">
        <x:v>Merged across PDFs — Exact/source-linked match</x:v>
      </x:c>
      <x:c r="AF2121" s="147" t="str">
        <x:v>Exact WS RATES.pdf name</x:v>
      </x:c>
      <x:c r="AG2121" s="147" t="str">
        <x:v>Exact WS RATES.pdf category</x:v>
      </x:c>
      <x:c r="AH2121" s="139" t="str">
        <x:v>WS-RATES:59:33</x:v>
      </x:c>
      <x:c r="AI2121" s="146"/>
      <x:c r="AJ2121" s="146"/>
      <x:c r="AK2121" s="146"/>
      <x:c r="AL2121" s="146"/>
      <x:c r="AM2121" s="146"/>
      <x:c r="AN2121" s="147" t="str"/>
    </x:row>
    <x:row r="2122">
      <x:c r="A2122" s="139" t="str">
        <x:v>RS-002121</x:v>
      </x:c>
      <x:c r="B2122" s="147" t="str">
        <x:v>PIANO BOARD MARKER(BOX)</x:v>
      </x:c>
      <x:c r="C2122" s="139" t="str">
        <x:v>BOARD &amp; PERMANENT</x:v>
      </x:c>
      <x:c r="D2122" s="139" t="str">
        <x:v>Both</x:v>
      </x:c>
      <x:c r="E2122" s="147" t="str">
        <x:v>From initial classified workbook</x:v>
      </x:c>
      <x:c r="F2122" s="139" t="str">
        <x:v>Box</x:v>
      </x:c>
      <x:c r="G2122" s="139"/>
      <x:c r="H2122" s="139" t="str">
        <x:v>Not stated</x:v>
      </x:c>
      <x:c r="I2122" s="139" t="str">
        <x:v>PKR</x:v>
      </x:c>
      <x:c r="J2122" s="140" t="n">
        <x:v>600</x:v>
      </x:c>
      <x:c r="K2122" s="140" t="n">
        <x:v>570</x:v>
      </x:c>
      <x:c r="L2122" s="140" t="n">
        <x:v>600</x:v>
      </x:c>
      <x:c r="M2122" s="140" t="n">
        <x:v>570</x:v>
      </x:c>
      <x:c r="N2122" s="141" t="n">
        <x:f>L2122-M2122</x:f>
        <x:v>30</x:v>
      </x:c>
      <x:c r="O2122" s="142" t="n">
        <x:f>IF(L2122&gt;0,N2122/L2122,"")</x:f>
        <x:v>0.05</x:v>
      </x:c>
      <x:c r="P2122" s="142" t="n">
        <x:f>IF(M2122&gt;0,N2122/M2122,"")</x:f>
        <x:v>0.05263157894736842</x:v>
      </x:c>
      <x:c r="Q2122" s="141" t="n">
        <x:f>ROUND(L2122*(1+'Assumptions'!$B$7)/'Assumptions'!$B$9,0)*'Assumptions'!$B$9</x:f>
        <x:v>660</x:v>
      </x:c>
      <x:c r="R2122" s="141" t="n">
        <x:f>Q2122-M2122</x:f>
        <x:v>90</x:v>
      </x:c>
      <x:c r="S2122" s="143" t="n">
        <x:f>'Assumptions'!$B$8</x:f>
        <x:v>12</x:v>
      </x:c>
      <x:c r="T2122" s="141" t="n">
        <x:f>N2122*S2122</x:f>
        <x:v>360</x:v>
      </x:c>
      <x:c r="U2122" s="139" t="str">
        <x:v>Source Valid</x:v>
      </x:c>
      <x:c r="V2122" s="139" t="str">
        <x:v>High</x:v>
      </x:c>
      <x:c r="W2122" s="147" t="str">
        <x:v>Source wholesale and buying prices retained</x:v>
      </x:c>
      <x:c r="X2122" s="139" t="str">
        <x:v>Ready</x:v>
      </x:c>
      <x:c r="Y2122" s="144" t="b">
        <x:v>1</x:v>
      </x:c>
      <x:c r="Z2122" s="139" t="str">
        <x:v>WS RATES.pdf</x:v>
      </x:c>
      <x:c r="AA2122" s="139" t="n">
        <x:v>59</x:v>
      </x:c>
      <x:c r="AB2122" s="139" t="n">
        <x:v>34</x:v>
      </x:c>
      <x:c r="AC2122" s="139" t="str">
        <x:v>PIANO BOARD MARKER(BOX)</x:v>
      </x:c>
      <x:c r="AD2122" s="145" t="n">
        <x:v>600</x:v>
      </x:c>
      <x:c r="AE2122" s="147" t="str">
        <x:v>Merged across PDFs — Exact/source-linked match</x:v>
      </x:c>
      <x:c r="AF2122" s="147" t="str">
        <x:v>Exact WS RATES.pdf name</x:v>
      </x:c>
      <x:c r="AG2122" s="147" t="str">
        <x:v>Exact WS RATES.pdf category</x:v>
      </x:c>
      <x:c r="AH2122" s="139" t="str">
        <x:v>WS-RATES:59:34</x:v>
      </x:c>
      <x:c r="AI2122" s="146"/>
      <x:c r="AJ2122" s="146"/>
      <x:c r="AK2122" s="146"/>
      <x:c r="AL2122" s="146"/>
      <x:c r="AM2122" s="146"/>
      <x:c r="AN2122" s="147" t="str"/>
    </x:row>
    <x:row r="2123">
      <x:c r="A2123" s="139" t="str">
        <x:v>RS-002122</x:v>
      </x:c>
      <x:c r="B2123" s="147" t="str">
        <x:v>DOLLAR 12 COLOUR FULL</x:v>
      </x:c>
      <x:c r="C2123" s="139" t="str">
        <x:v>PENCIL COLOR</x:v>
      </x:c>
      <x:c r="D2123" s="139" t="str">
        <x:v>Both</x:v>
      </x:c>
      <x:c r="E2123" s="147" t="str">
        <x:v>From initial classified workbook</x:v>
      </x:c>
      <x:c r="F2123" s="139" t="str">
        <x:v>Piece</x:v>
      </x:c>
      <x:c r="G2123" s="139"/>
      <x:c r="H2123" s="139" t="str">
        <x:v>Not stated</x:v>
      </x:c>
      <x:c r="I2123" s="139" t="str">
        <x:v>PKR</x:v>
      </x:c>
      <x:c r="J2123" s="140" t="n">
        <x:v>257</x:v>
      </x:c>
      <x:c r="K2123" s="140" t="n">
        <x:v>249.29</x:v>
      </x:c>
      <x:c r="L2123" s="140" t="n">
        <x:v>257</x:v>
      </x:c>
      <x:c r="M2123" s="140" t="n">
        <x:v>249.29</x:v>
      </x:c>
      <x:c r="N2123" s="141" t="n">
        <x:f>L2123-M2123</x:f>
        <x:v>7.710000000000008</x:v>
      </x:c>
      <x:c r="O2123" s="142" t="n">
        <x:f>IF(L2123&gt;0,N2123/L2123,"")</x:f>
        <x:v>0.03000000000000003</x:v>
      </x:c>
      <x:c r="P2123" s="142" t="n">
        <x:f>IF(M2123&gt;0,N2123/M2123,"")</x:f>
        <x:v>0.030927835051546424</x:v>
      </x:c>
      <x:c r="Q2123" s="141" t="n">
        <x:f>ROUND(L2123*(1+'Assumptions'!$B$7)/'Assumptions'!$B$9,0)*'Assumptions'!$B$9</x:f>
        <x:v>285</x:v>
      </x:c>
      <x:c r="R2123" s="141" t="n">
        <x:f>Q2123-M2123</x:f>
        <x:v>35.71000000000001</x:v>
      </x:c>
      <x:c r="S2123" s="143" t="n">
        <x:f>'Assumptions'!$B$8</x:f>
        <x:v>12</x:v>
      </x:c>
      <x:c r="T2123" s="141" t="n">
        <x:f>N2123*S2123</x:f>
        <x:v>92.5200000000001</x:v>
      </x:c>
      <x:c r="U2123" s="139" t="str">
        <x:v>Source Valid</x:v>
      </x:c>
      <x:c r="V2123" s="139" t="str">
        <x:v>High</x:v>
      </x:c>
      <x:c r="W2123" s="147" t="str">
        <x:v>Source wholesale and buying prices retained</x:v>
      </x:c>
      <x:c r="X2123" s="139" t="str">
        <x:v>Ready</x:v>
      </x:c>
      <x:c r="Y2123" s="144" t="b">
        <x:v>1</x:v>
      </x:c>
      <x:c r="Z2123" s="139" t="str">
        <x:v>WS RATES.pdf</x:v>
      </x:c>
      <x:c r="AA2123" s="139" t="n">
        <x:v>59</x:v>
      </x:c>
      <x:c r="AB2123" s="139" t="n">
        <x:v>35</x:v>
      </x:c>
      <x:c r="AC2123" s="139" t="str">
        <x:v>DOLLAR 12 COLOUR FULL</x:v>
      </x:c>
      <x:c r="AD2123" s="145" t="n">
        <x:v>257</x:v>
      </x:c>
      <x:c r="AE2123" s="147" t="str">
        <x:v>Merged across PDFs — Exact/source-linked match</x:v>
      </x:c>
      <x:c r="AF2123" s="147" t="str">
        <x:v>Exact WS RATES.pdf name</x:v>
      </x:c>
      <x:c r="AG2123" s="147" t="str">
        <x:v>Exact WS RATES.pdf category</x:v>
      </x:c>
      <x:c r="AH2123" s="139" t="str">
        <x:v>WS-RATES:59:35</x:v>
      </x:c>
      <x:c r="AI2123" s="146"/>
      <x:c r="AJ2123" s="146"/>
      <x:c r="AK2123" s="146"/>
      <x:c r="AL2123" s="146"/>
      <x:c r="AM2123" s="146"/>
      <x:c r="AN2123" s="147" t="str"/>
    </x:row>
    <x:row r="2124">
      <x:c r="A2124" s="139" t="str">
        <x:v>RS-002123</x:v>
      </x:c>
      <x:c r="B2124" s="147" t="str">
        <x:v>PIANO PERMANENT MARKER(BOX)</x:v>
      </x:c>
      <x:c r="C2124" s="139" t="str">
        <x:v>BOARD &amp; PERMANENT</x:v>
      </x:c>
      <x:c r="D2124" s="139" t="str">
        <x:v>Both</x:v>
      </x:c>
      <x:c r="E2124" s="147" t="str">
        <x:v>From initial classified workbook</x:v>
      </x:c>
      <x:c r="F2124" s="139" t="str">
        <x:v>Box</x:v>
      </x:c>
      <x:c r="G2124" s="139"/>
      <x:c r="H2124" s="139" t="str">
        <x:v>Not stated</x:v>
      </x:c>
      <x:c r="I2124" s="139" t="str">
        <x:v>PKR</x:v>
      </x:c>
      <x:c r="J2124" s="140" t="n">
        <x:v>538</x:v>
      </x:c>
      <x:c r="K2124" s="140" t="n">
        <x:v>511</x:v>
      </x:c>
      <x:c r="L2124" s="140" t="n">
        <x:v>538</x:v>
      </x:c>
      <x:c r="M2124" s="140" t="n">
        <x:v>511</x:v>
      </x:c>
      <x:c r="N2124" s="141" t="n">
        <x:f>L2124-M2124</x:f>
        <x:v>27</x:v>
      </x:c>
      <x:c r="O2124" s="142" t="n">
        <x:f>IF(L2124&gt;0,N2124/L2124,"")</x:f>
        <x:v>0.05018587360594796</x:v>
      </x:c>
      <x:c r="P2124" s="142" t="n">
        <x:f>IF(M2124&gt;0,N2124/M2124,"")</x:f>
        <x:v>0.05283757338551859</x:v>
      </x:c>
      <x:c r="Q2124" s="141" t="n">
        <x:f>ROUND(L2124*(1+'Assumptions'!$B$7)/'Assumptions'!$B$9,0)*'Assumptions'!$B$9</x:f>
        <x:v>590</x:v>
      </x:c>
      <x:c r="R2124" s="141" t="n">
        <x:f>Q2124-M2124</x:f>
        <x:v>79</x:v>
      </x:c>
      <x:c r="S2124" s="143" t="n">
        <x:f>'Assumptions'!$B$8</x:f>
        <x:v>12</x:v>
      </x:c>
      <x:c r="T2124" s="141" t="n">
        <x:f>N2124*S2124</x:f>
        <x:v>324</x:v>
      </x:c>
      <x:c r="U2124" s="139" t="str">
        <x:v>Source Valid</x:v>
      </x:c>
      <x:c r="V2124" s="139" t="str">
        <x:v>High</x:v>
      </x:c>
      <x:c r="W2124" s="147" t="str">
        <x:v>Source wholesale and buying prices retained</x:v>
      </x:c>
      <x:c r="X2124" s="139" t="str">
        <x:v>Ready</x:v>
      </x:c>
      <x:c r="Y2124" s="144" t="b">
        <x:v>1</x:v>
      </x:c>
      <x:c r="Z2124" s="139" t="str">
        <x:v>WS RATES.pdf</x:v>
      </x:c>
      <x:c r="AA2124" s="139" t="n">
        <x:v>59</x:v>
      </x:c>
      <x:c r="AB2124" s="139" t="n">
        <x:v>36</x:v>
      </x:c>
      <x:c r="AC2124" s="139" t="str">
        <x:v>PIANO PERMANENT MARKER</x:v>
      </x:c>
      <x:c r="AD2124" s="145" t="n">
        <x:v>538</x:v>
      </x:c>
      <x:c r="AE2124" s="147" t="str">
        <x:v>Merged across PDFs — Truncated-name completion</x:v>
      </x:c>
      <x:c r="AF2124" s="147" t="str">
        <x:v>Completed/updated from WS RATES.pdf</x:v>
      </x:c>
      <x:c r="AG2124" s="147" t="str">
        <x:v>Exact WS RATES.pdf category</x:v>
      </x:c>
      <x:c r="AH2124" s="139" t="str">
        <x:v>WS-RATES:59:36</x:v>
      </x:c>
      <x:c r="AI2124" s="146"/>
      <x:c r="AJ2124" s="146"/>
      <x:c r="AK2124" s="146"/>
      <x:c r="AL2124" s="146"/>
      <x:c r="AM2124" s="146"/>
      <x:c r="AN2124" s="147" t="str"/>
    </x:row>
    <x:row r="2125">
      <x:c r="A2125" s="139" t="str">
        <x:v>RS-002124</x:v>
      </x:c>
      <x:c r="B2125" s="147" t="str">
        <x:v>DOLLAR 12 COLOUR HALF</x:v>
      </x:c>
      <x:c r="C2125" s="139" t="str">
        <x:v>PENCIL COLOR</x:v>
      </x:c>
      <x:c r="D2125" s="139" t="str">
        <x:v>Both</x:v>
      </x:c>
      <x:c r="E2125" s="147" t="str">
        <x:v>From initial classified workbook</x:v>
      </x:c>
      <x:c r="F2125" s="139" t="str">
        <x:v>Piece</x:v>
      </x:c>
      <x:c r="G2125" s="139"/>
      <x:c r="H2125" s="139" t="str">
        <x:v>Not stated</x:v>
      </x:c>
      <x:c r="I2125" s="139" t="str">
        <x:v>PKR</x:v>
      </x:c>
      <x:c r="J2125" s="140" t="n">
        <x:v>164</x:v>
      </x:c>
      <x:c r="K2125" s="140" t="n">
        <x:v>159.2</x:v>
      </x:c>
      <x:c r="L2125" s="140" t="n">
        <x:v>164</x:v>
      </x:c>
      <x:c r="M2125" s="140" t="n">
        <x:v>159.2</x:v>
      </x:c>
      <x:c r="N2125" s="141" t="n">
        <x:f>L2125-M2125</x:f>
        <x:v>4.800000000000011</x:v>
      </x:c>
      <x:c r="O2125" s="142" t="n">
        <x:f>IF(L2125&gt;0,N2125/L2125,"")</x:f>
        <x:v>0.029268292682926897</x:v>
      </x:c>
      <x:c r="P2125" s="142" t="n">
        <x:f>IF(M2125&gt;0,N2125/M2125,"")</x:f>
        <x:v>0.030150753768844296</x:v>
      </x:c>
      <x:c r="Q2125" s="141" t="n">
        <x:f>ROUND(L2125*(1+'Assumptions'!$B$7)/'Assumptions'!$B$9,0)*'Assumptions'!$B$9</x:f>
        <x:v>180</x:v>
      </x:c>
      <x:c r="R2125" s="141" t="n">
        <x:f>Q2125-M2125</x:f>
        <x:v>20.80000000000001</x:v>
      </x:c>
      <x:c r="S2125" s="143" t="n">
        <x:f>'Assumptions'!$B$8</x:f>
        <x:v>12</x:v>
      </x:c>
      <x:c r="T2125" s="141" t="n">
        <x:f>N2125*S2125</x:f>
        <x:v>57.600000000000136</x:v>
      </x:c>
      <x:c r="U2125" s="139" t="str">
        <x:v>Source Valid</x:v>
      </x:c>
      <x:c r="V2125" s="139" t="str">
        <x:v>High</x:v>
      </x:c>
      <x:c r="W2125" s="147" t="str">
        <x:v>Source wholesale and buying prices retained</x:v>
      </x:c>
      <x:c r="X2125" s="139" t="str">
        <x:v>Ready</x:v>
      </x:c>
      <x:c r="Y2125" s="144" t="b">
        <x:v>1</x:v>
      </x:c>
      <x:c r="Z2125" s="139" t="str">
        <x:v>WS RATES.pdf</x:v>
      </x:c>
      <x:c r="AA2125" s="139" t="n">
        <x:v>59</x:v>
      </x:c>
      <x:c r="AB2125" s="139" t="n">
        <x:v>37</x:v>
      </x:c>
      <x:c r="AC2125" s="139" t="str">
        <x:v>DOLLAR 12 COLOUR HALF</x:v>
      </x:c>
      <x:c r="AD2125" s="145" t="n">
        <x:v>164</x:v>
      </x:c>
      <x:c r="AE2125" s="147" t="str">
        <x:v>Merged across PDFs — Exact/source-linked match</x:v>
      </x:c>
      <x:c r="AF2125" s="147" t="str">
        <x:v>Exact WS RATES.pdf name</x:v>
      </x:c>
      <x:c r="AG2125" s="147" t="str">
        <x:v>Exact WS RATES.pdf category</x:v>
      </x:c>
      <x:c r="AH2125" s="139" t="str">
        <x:v>WS-RATES:59:37</x:v>
      </x:c>
      <x:c r="AI2125" s="146"/>
      <x:c r="AJ2125" s="146"/>
      <x:c r="AK2125" s="146"/>
      <x:c r="AL2125" s="146"/>
      <x:c r="AM2125" s="146"/>
      <x:c r="AN2125" s="147" t="str"/>
    </x:row>
    <x:row r="2126">
      <x:c r="A2126" s="139" t="str">
        <x:v>RS-002125</x:v>
      </x:c>
      <x:c r="B2126" s="147" t="str">
        <x:v>PIANO BOARD INK 15ML</x:v>
      </x:c>
      <x:c r="C2126" s="139" t="str">
        <x:v>BOARD INK</x:v>
      </x:c>
      <x:c r="D2126" s="139" t="str">
        <x:v>Both</x:v>
      </x:c>
      <x:c r="E2126" s="147" t="str">
        <x:v>From initial classified workbook</x:v>
      </x:c>
      <x:c r="F2126" s="139" t="str">
        <x:v>Piece</x:v>
      </x:c>
      <x:c r="G2126" s="139"/>
      <x:c r="H2126" s="139" t="str">
        <x:v>Not stated</x:v>
      </x:c>
      <x:c r="I2126" s="139" t="str">
        <x:v>PKR</x:v>
      </x:c>
      <x:c r="J2126" s="140" t="n">
        <x:v>74</x:v>
      </x:c>
      <x:c r="K2126" s="140" t="n">
        <x:v>71.78</x:v>
      </x:c>
      <x:c r="L2126" s="140" t="n">
        <x:v>74</x:v>
      </x:c>
      <x:c r="M2126" s="140" t="n">
        <x:v>71.78</x:v>
      </x:c>
      <x:c r="N2126" s="141" t="n">
        <x:f>L2126-M2126</x:f>
        <x:v>2.219999999999999</x:v>
      </x:c>
      <x:c r="O2126" s="142" t="n">
        <x:f>IF(L2126&gt;0,N2126/L2126,"")</x:f>
        <x:v>0.029999999999999985</x:v>
      </x:c>
      <x:c r="P2126" s="142" t="n">
        <x:f>IF(M2126&gt;0,N2126/M2126,"")</x:f>
        <x:v>0.030927835051546376</x:v>
      </x:c>
      <x:c r="Q2126" s="141" t="n">
        <x:f>ROUND(L2126*(1+'Assumptions'!$B$7)/'Assumptions'!$B$9,0)*'Assumptions'!$B$9</x:f>
        <x:v>80</x:v>
      </x:c>
      <x:c r="R2126" s="141" t="n">
        <x:f>Q2126-M2126</x:f>
        <x:v>8.219999999999999</x:v>
      </x:c>
      <x:c r="S2126" s="143" t="n">
        <x:f>'Assumptions'!$B$8</x:f>
        <x:v>12</x:v>
      </x:c>
      <x:c r="T2126" s="141" t="n">
        <x:f>N2126*S2126</x:f>
        <x:v>26.639999999999986</x:v>
      </x:c>
      <x:c r="U2126" s="139" t="str">
        <x:v>Source Valid</x:v>
      </x:c>
      <x:c r="V2126" s="139" t="str">
        <x:v>High</x:v>
      </x:c>
      <x:c r="W2126" s="147" t="str">
        <x:v>Source wholesale and buying prices retained</x:v>
      </x:c>
      <x:c r="X2126" s="139" t="str">
        <x:v>Ready</x:v>
      </x:c>
      <x:c r="Y2126" s="144" t="b">
        <x:v>1</x:v>
      </x:c>
      <x:c r="Z2126" s="139" t="str">
        <x:v>WS RATES.pdf</x:v>
      </x:c>
      <x:c r="AA2126" s="139" t="n">
        <x:v>60</x:v>
      </x:c>
      <x:c r="AB2126" s="139" t="n">
        <x:v>2</x:v>
      </x:c>
      <x:c r="AC2126" s="139" t="str">
        <x:v>PIANO BOARD INK 15ML</x:v>
      </x:c>
      <x:c r="AD2126" s="145" t="n">
        <x:v>74</x:v>
      </x:c>
      <x:c r="AE2126" s="147" t="str">
        <x:v>Merged across PDFs — Exact/source-linked match</x:v>
      </x:c>
      <x:c r="AF2126" s="147" t="str">
        <x:v>Exact WS RATES.pdf name</x:v>
      </x:c>
      <x:c r="AG2126" s="147" t="str">
        <x:v>Exact WS RATES.pdf category</x:v>
      </x:c>
      <x:c r="AH2126" s="139" t="str">
        <x:v>WS-RATES:60:2</x:v>
      </x:c>
      <x:c r="AI2126" s="146"/>
      <x:c r="AJ2126" s="146"/>
      <x:c r="AK2126" s="146"/>
      <x:c r="AL2126" s="146"/>
      <x:c r="AM2126" s="146"/>
      <x:c r="AN2126" s="147" t="str"/>
    </x:row>
    <x:row r="2127">
      <x:c r="A2127" s="139" t="str">
        <x:v>RS-002126</x:v>
      </x:c>
      <x:c r="B2127" s="147" t="str">
        <x:v>DOLLAR 12 DUAL COLOUR</x:v>
      </x:c>
      <x:c r="C2127" s="139" t="str">
        <x:v>PENCIL COLOR</x:v>
      </x:c>
      <x:c r="D2127" s="139" t="str">
        <x:v>Both</x:v>
      </x:c>
      <x:c r="E2127" s="147" t="str">
        <x:v>From initial classified workbook</x:v>
      </x:c>
      <x:c r="F2127" s="139" t="str">
        <x:v>Piece</x:v>
      </x:c>
      <x:c r="G2127" s="139"/>
      <x:c r="H2127" s="139" t="str">
        <x:v>Not stated</x:v>
      </x:c>
      <x:c r="I2127" s="139" t="str">
        <x:v>PKR</x:v>
      </x:c>
      <x:c r="J2127" s="140" t="n">
        <x:v>277</x:v>
      </x:c>
      <x:c r="K2127" s="140" t="n">
        <x:v>268.69</x:v>
      </x:c>
      <x:c r="L2127" s="140" t="n">
        <x:v>277</x:v>
      </x:c>
      <x:c r="M2127" s="140" t="n">
        <x:v>268.69</x:v>
      </x:c>
      <x:c r="N2127" s="141" t="n">
        <x:f>L2127-M2127</x:f>
        <x:v>8.310000000000002</x:v>
      </x:c>
      <x:c r="O2127" s="142" t="n">
        <x:f>IF(L2127&gt;0,N2127/L2127,"")</x:f>
        <x:v>0.03000000000000001</x:v>
      </x:c>
      <x:c r="P2127" s="142" t="n">
        <x:f>IF(M2127&gt;0,N2127/M2127,"")</x:f>
        <x:v>0.0309278350515464</x:v>
      </x:c>
      <x:c r="Q2127" s="141" t="n">
        <x:f>ROUND(L2127*(1+'Assumptions'!$B$7)/'Assumptions'!$B$9,0)*'Assumptions'!$B$9</x:f>
        <x:v>305</x:v>
      </x:c>
      <x:c r="R2127" s="141" t="n">
        <x:f>Q2127-M2127</x:f>
        <x:v>36.31</x:v>
      </x:c>
      <x:c r="S2127" s="143" t="n">
        <x:f>'Assumptions'!$B$8</x:f>
        <x:v>12</x:v>
      </x:c>
      <x:c r="T2127" s="141" t="n">
        <x:f>N2127*S2127</x:f>
        <x:v>99.72000000000003</x:v>
      </x:c>
      <x:c r="U2127" s="139" t="str">
        <x:v>Source Valid</x:v>
      </x:c>
      <x:c r="V2127" s="139" t="str">
        <x:v>High</x:v>
      </x:c>
      <x:c r="W2127" s="147" t="str">
        <x:v>Source wholesale and buying prices retained</x:v>
      </x:c>
      <x:c r="X2127" s="139" t="str">
        <x:v>Ready</x:v>
      </x:c>
      <x:c r="Y2127" s="144" t="b">
        <x:v>1</x:v>
      </x:c>
      <x:c r="Z2127" s="139" t="str">
        <x:v>WS RATES.pdf</x:v>
      </x:c>
      <x:c r="AA2127" s="139" t="n">
        <x:v>60</x:v>
      </x:c>
      <x:c r="AB2127" s="139" t="n">
        <x:v>3</x:v>
      </x:c>
      <x:c r="AC2127" s="139" t="str">
        <x:v>DOLLAR 12 DUAL COLOUR</x:v>
      </x:c>
      <x:c r="AD2127" s="145" t="n">
        <x:v>277</x:v>
      </x:c>
      <x:c r="AE2127" s="147" t="str">
        <x:v>Merged across PDFs — Exact/source-linked match</x:v>
      </x:c>
      <x:c r="AF2127" s="147" t="str">
        <x:v>Exact WS RATES.pdf name</x:v>
      </x:c>
      <x:c r="AG2127" s="147" t="str">
        <x:v>Exact WS RATES.pdf category</x:v>
      </x:c>
      <x:c r="AH2127" s="139" t="str">
        <x:v>WS-RATES:60:3</x:v>
      </x:c>
      <x:c r="AI2127" s="146"/>
      <x:c r="AJ2127" s="146"/>
      <x:c r="AK2127" s="146"/>
      <x:c r="AL2127" s="146"/>
      <x:c r="AM2127" s="146"/>
      <x:c r="AN2127" s="147" t="str"/>
    </x:row>
    <x:row r="2128">
      <x:c r="A2128" s="139" t="str">
        <x:v>RS-002127</x:v>
      </x:c>
      <x:c r="B2128" s="147" t="str">
        <x:v>PIANO BOARD INK 15ML (BOX)</x:v>
      </x:c>
      <x:c r="C2128" s="139" t="str">
        <x:v>BOARD INK</x:v>
      </x:c>
      <x:c r="D2128" s="139" t="str">
        <x:v>Both</x:v>
      </x:c>
      <x:c r="E2128" s="147" t="str">
        <x:v>From initial classified workbook</x:v>
      </x:c>
      <x:c r="F2128" s="139" t="str">
        <x:v>Box</x:v>
      </x:c>
      <x:c r="G2128" s="139"/>
      <x:c r="H2128" s="139" t="str">
        <x:v>Not stated</x:v>
      </x:c>
      <x:c r="I2128" s="139" t="str">
        <x:v>PKR</x:v>
      </x:c>
      <x:c r="J2128" s="140" t="n">
        <x:v>888</x:v>
      </x:c>
      <x:c r="K2128" s="140" t="n">
        <x:v>843.6</x:v>
      </x:c>
      <x:c r="L2128" s="140" t="n">
        <x:v>888</x:v>
      </x:c>
      <x:c r="M2128" s="140" t="n">
        <x:v>843.6</x:v>
      </x:c>
      <x:c r="N2128" s="141" t="n">
        <x:f>L2128-M2128</x:f>
        <x:v>44.39999999999998</x:v>
      </x:c>
      <x:c r="O2128" s="142" t="n">
        <x:f>IF(L2128&gt;0,N2128/L2128,"")</x:f>
        <x:v>0.049999999999999975</x:v>
      </x:c>
      <x:c r="P2128" s="142" t="n">
        <x:f>IF(M2128&gt;0,N2128/M2128,"")</x:f>
        <x:v>0.05263157894736839</x:v>
      </x:c>
      <x:c r="Q2128" s="141" t="n">
        <x:f>ROUND(L2128*(1+'Assumptions'!$B$7)/'Assumptions'!$B$9,0)*'Assumptions'!$B$9</x:f>
        <x:v>975</x:v>
      </x:c>
      <x:c r="R2128" s="141" t="n">
        <x:f>Q2128-M2128</x:f>
        <x:v>131.39999999999998</x:v>
      </x:c>
      <x:c r="S2128" s="143" t="n">
        <x:f>'Assumptions'!$B$8</x:f>
        <x:v>12</x:v>
      </x:c>
      <x:c r="T2128" s="141" t="n">
        <x:f>N2128*S2128</x:f>
        <x:v>532.7999999999997</x:v>
      </x:c>
      <x:c r="U2128" s="139" t="str">
        <x:v>Source Valid</x:v>
      </x:c>
      <x:c r="V2128" s="139" t="str">
        <x:v>High</x:v>
      </x:c>
      <x:c r="W2128" s="147" t="str">
        <x:v>Source wholesale and buying prices retained</x:v>
      </x:c>
      <x:c r="X2128" s="139" t="str">
        <x:v>Ready</x:v>
      </x:c>
      <x:c r="Y2128" s="144" t="b">
        <x:v>1</x:v>
      </x:c>
      <x:c r="Z2128" s="139" t="str">
        <x:v>WS RATES.pdf</x:v>
      </x:c>
      <x:c r="AA2128" s="139" t="n">
        <x:v>60</x:v>
      </x:c>
      <x:c r="AB2128" s="139" t="n">
        <x:v>4</x:v>
      </x:c>
      <x:c r="AC2128" s="139" t="str">
        <x:v>PIANO BOARD INK 15ML (BO</x:v>
      </x:c>
      <x:c r="AD2128" s="145" t="n">
        <x:v>888</x:v>
      </x:c>
      <x:c r="AE2128" s="147" t="str">
        <x:v>Merged across PDFs — Truncated-name completion</x:v>
      </x:c>
      <x:c r="AF2128" s="147" t="str">
        <x:v>Completed/updated from WS RATES.pdf</x:v>
      </x:c>
      <x:c r="AG2128" s="147" t="str">
        <x:v>Exact WS RATES.pdf category</x:v>
      </x:c>
      <x:c r="AH2128" s="139" t="str">
        <x:v>WS-RATES:60:4</x:v>
      </x:c>
      <x:c r="AI2128" s="146"/>
      <x:c r="AJ2128" s="146"/>
      <x:c r="AK2128" s="146"/>
      <x:c r="AL2128" s="146"/>
      <x:c r="AM2128" s="146"/>
      <x:c r="AN2128" s="147" t="str"/>
    </x:row>
    <x:row r="2129">
      <x:c r="A2129" s="139" t="str">
        <x:v>RS-002128</x:v>
      </x:c>
      <x:c r="B2129" s="147" t="str">
        <x:v>DOLLAR 6 DUAL COLOUR</x:v>
      </x:c>
      <x:c r="C2129" s="139" t="str">
        <x:v>PENCIL COLOR</x:v>
      </x:c>
      <x:c r="D2129" s="139" t="str">
        <x:v>Both</x:v>
      </x:c>
      <x:c r="E2129" s="147" t="str">
        <x:v>From initial classified workbook</x:v>
      </x:c>
      <x:c r="F2129" s="139" t="str">
        <x:v>Piece</x:v>
      </x:c>
      <x:c r="G2129" s="139"/>
      <x:c r="H2129" s="139" t="str">
        <x:v>Not stated</x:v>
      </x:c>
      <x:c r="I2129" s="139" t="str">
        <x:v>PKR</x:v>
      </x:c>
      <x:c r="J2129" s="140" t="n">
        <x:v>144</x:v>
      </x:c>
      <x:c r="K2129" s="140" t="n">
        <x:v>139.8</x:v>
      </x:c>
      <x:c r="L2129" s="140" t="n">
        <x:v>144</x:v>
      </x:c>
      <x:c r="M2129" s="140" t="n">
        <x:v>139.8</x:v>
      </x:c>
      <x:c r="N2129" s="141" t="n">
        <x:f>L2129-M2129</x:f>
        <x:v>4.199999999999989</x:v>
      </x:c>
      <x:c r="O2129" s="142" t="n">
        <x:f>IF(L2129&gt;0,N2129/L2129,"")</x:f>
        <x:v>0.029166666666666587</x:v>
      </x:c>
      <x:c r="P2129" s="142" t="n">
        <x:f>IF(M2129&gt;0,N2129/M2129,"")</x:f>
        <x:v>0.03004291845493554</x:v>
      </x:c>
      <x:c r="Q2129" s="141" t="n">
        <x:f>ROUND(L2129*(1+'Assumptions'!$B$7)/'Assumptions'!$B$9,0)*'Assumptions'!$B$9</x:f>
        <x:v>160</x:v>
      </x:c>
      <x:c r="R2129" s="141" t="n">
        <x:f>Q2129-M2129</x:f>
        <x:v>20.19999999999999</x:v>
      </x:c>
      <x:c r="S2129" s="143" t="n">
        <x:f>'Assumptions'!$B$8</x:f>
        <x:v>12</x:v>
      </x:c>
      <x:c r="T2129" s="141" t="n">
        <x:f>N2129*S2129</x:f>
        <x:v>50.399999999999864</x:v>
      </x:c>
      <x:c r="U2129" s="139" t="str">
        <x:v>Source Valid</x:v>
      </x:c>
      <x:c r="V2129" s="139" t="str">
        <x:v>High</x:v>
      </x:c>
      <x:c r="W2129" s="147" t="str">
        <x:v>Source wholesale and buying prices retained</x:v>
      </x:c>
      <x:c r="X2129" s="139" t="str">
        <x:v>Ready</x:v>
      </x:c>
      <x:c r="Y2129" s="144" t="b">
        <x:v>1</x:v>
      </x:c>
      <x:c r="Z2129" s="139" t="str">
        <x:v>WS RATES.pdf</x:v>
      </x:c>
      <x:c r="AA2129" s="139" t="n">
        <x:v>60</x:v>
      </x:c>
      <x:c r="AB2129" s="139" t="n">
        <x:v>5</x:v>
      </x:c>
      <x:c r="AC2129" s="139" t="str">
        <x:v>DOLLAR 6 DUAL COLOUR</x:v>
      </x:c>
      <x:c r="AD2129" s="145" t="n">
        <x:v>144</x:v>
      </x:c>
      <x:c r="AE2129" s="147" t="str">
        <x:v>Merged across PDFs — Exact/source-linked match</x:v>
      </x:c>
      <x:c r="AF2129" s="147" t="str">
        <x:v>Exact WS RATES.pdf name</x:v>
      </x:c>
      <x:c r="AG2129" s="147" t="str">
        <x:v>Exact WS RATES.pdf category</x:v>
      </x:c>
      <x:c r="AH2129" s="139" t="str">
        <x:v>WS-RATES:60:5</x:v>
      </x:c>
      <x:c r="AI2129" s="146"/>
      <x:c r="AJ2129" s="146"/>
      <x:c r="AK2129" s="146"/>
      <x:c r="AL2129" s="146"/>
      <x:c r="AM2129" s="146"/>
      <x:c r="AN2129" s="147" t="str"/>
    </x:row>
    <x:row r="2130">
      <x:c r="A2130" s="139" t="str">
        <x:v>RS-002129</x:v>
      </x:c>
      <x:c r="B2130" s="147" t="str">
        <x:v>PIANO POINT .8</x:v>
      </x:c>
      <x:c r="C2130" s="139" t="str">
        <x:v>BALL POINT</x:v>
      </x:c>
      <x:c r="D2130" s="139" t="str">
        <x:v>Both</x:v>
      </x:c>
      <x:c r="E2130" s="147" t="str">
        <x:v>From initial classified workbook</x:v>
      </x:c>
      <x:c r="F2130" s="139" t="str">
        <x:v>Piece</x:v>
      </x:c>
      <x:c r="G2130" s="139"/>
      <x:c r="H2130" s="139" t="str">
        <x:v>Not stated</x:v>
      </x:c>
      <x:c r="I2130" s="139" t="str">
        <x:v>PKR</x:v>
      </x:c>
      <x:c r="J2130" s="140" t="n">
        <x:v>160</x:v>
      </x:c>
      <x:c r="K2130" s="140" t="n">
        <x:v>152</x:v>
      </x:c>
      <x:c r="L2130" s="140" t="n">
        <x:v>160</x:v>
      </x:c>
      <x:c r="M2130" s="140" t="n">
        <x:v>152</x:v>
      </x:c>
      <x:c r="N2130" s="141" t="n">
        <x:f>L2130-M2130</x:f>
        <x:v>8</x:v>
      </x:c>
      <x:c r="O2130" s="142" t="n">
        <x:f>IF(L2130&gt;0,N2130/L2130,"")</x:f>
        <x:v>0.05</x:v>
      </x:c>
      <x:c r="P2130" s="142" t="n">
        <x:f>IF(M2130&gt;0,N2130/M2130,"")</x:f>
        <x:v>0.05263157894736842</x:v>
      </x:c>
      <x:c r="Q2130" s="141" t="n">
        <x:f>ROUND(L2130*(1+'Assumptions'!$B$7)/'Assumptions'!$B$9,0)*'Assumptions'!$B$9</x:f>
        <x:v>175</x:v>
      </x:c>
      <x:c r="R2130" s="141" t="n">
        <x:f>Q2130-M2130</x:f>
        <x:v>23</x:v>
      </x:c>
      <x:c r="S2130" s="143" t="n">
        <x:f>'Assumptions'!$B$8</x:f>
        <x:v>12</x:v>
      </x:c>
      <x:c r="T2130" s="141" t="n">
        <x:f>N2130*S2130</x:f>
        <x:v>96</x:v>
      </x:c>
      <x:c r="U2130" s="139" t="str">
        <x:v>Source Valid</x:v>
      </x:c>
      <x:c r="V2130" s="139" t="str">
        <x:v>High</x:v>
      </x:c>
      <x:c r="W2130" s="147" t="str">
        <x:v>Source wholesale and buying prices retained</x:v>
      </x:c>
      <x:c r="X2130" s="139" t="str">
        <x:v>Ready</x:v>
      </x:c>
      <x:c r="Y2130" s="144" t="b">
        <x:v>1</x:v>
      </x:c>
      <x:c r="Z2130" s="139" t="str">
        <x:v>WS RATES.pdf</x:v>
      </x:c>
      <x:c r="AA2130" s="139" t="n">
        <x:v>60</x:v>
      </x:c>
      <x:c r="AB2130" s="139" t="n">
        <x:v>6</x:v>
      </x:c>
      <x:c r="AC2130" s="139" t="str">
        <x:v>PIANO POINT .8</x:v>
      </x:c>
      <x:c r="AD2130" s="145" t="n">
        <x:v>160</x:v>
      </x:c>
      <x:c r="AE2130" s="147" t="str">
        <x:v>Merged across PDFs — Exact/source-linked match</x:v>
      </x:c>
      <x:c r="AF2130" s="147" t="str">
        <x:v>Exact WS RATES.pdf name</x:v>
      </x:c>
      <x:c r="AG2130" s="147" t="str">
        <x:v>Exact WS RATES.pdf category</x:v>
      </x:c>
      <x:c r="AH2130" s="139" t="str">
        <x:v>WS-RATES:60:6</x:v>
      </x:c>
      <x:c r="AI2130" s="146"/>
      <x:c r="AJ2130" s="146"/>
      <x:c r="AK2130" s="146"/>
      <x:c r="AL2130" s="146"/>
      <x:c r="AM2130" s="146"/>
      <x:c r="AN2130" s="147" t="str"/>
    </x:row>
    <x:row r="2131">
      <x:c r="A2131" s="139" t="str">
        <x:v>RS-002130</x:v>
      </x:c>
      <x:c r="B2131" s="147" t="str">
        <x:v>DOLLAR MY PENCIL 456 JAR</x:v>
      </x:c>
      <x:c r="C2131" s="139" t="str">
        <x:v>PENCIL JAR</x:v>
      </x:c>
      <x:c r="D2131" s="139" t="str">
        <x:v>Wholesale/Bulk</x:v>
      </x:c>
      <x:c r="E2131" s="147" t="str">
        <x:v>From initial classified workbook</x:v>
      </x:c>
      <x:c r="F2131" s="139" t="str">
        <x:v>Jar</x:v>
      </x:c>
      <x:c r="G2131" s="139"/>
      <x:c r="H2131" s="139" t="str">
        <x:v>Not stated</x:v>
      </x:c>
      <x:c r="I2131" s="139" t="str">
        <x:v>PKR</x:v>
      </x:c>
      <x:c r="J2131" s="140" t="n">
        <x:v>340</x:v>
      </x:c>
      <x:c r="K2131" s="140" t="n">
        <x:v>324.72</x:v>
      </x:c>
      <x:c r="L2131" s="140" t="n">
        <x:v>340</x:v>
      </x:c>
      <x:c r="M2131" s="140" t="n">
        <x:v>324.72</x:v>
      </x:c>
      <x:c r="N2131" s="141" t="n">
        <x:f>L2131-M2131</x:f>
        <x:v>15.279999999999973</x:v>
      </x:c>
      <x:c r="O2131" s="142" t="n">
        <x:f>IF(L2131&gt;0,N2131/L2131,"")</x:f>
        <x:v>0.04494117647058816</x:v>
      </x:c>
      <x:c r="P2131" s="142" t="n">
        <x:f>IF(M2131&gt;0,N2131/M2131,"")</x:f>
        <x:v>0.04705592510470551</x:v>
      </x:c>
      <x:c r="Q2131" s="141" t="n">
        <x:f>ROUND(L2131*(1+'Assumptions'!$B$7)/'Assumptions'!$B$9,0)*'Assumptions'!$B$9</x:f>
        <x:v>375</x:v>
      </x:c>
      <x:c r="R2131" s="141" t="n">
        <x:f>Q2131-M2131</x:f>
        <x:v>50.27999999999997</x:v>
      </x:c>
      <x:c r="S2131" s="143" t="n">
        <x:f>'Assumptions'!$B$8</x:f>
        <x:v>12</x:v>
      </x:c>
      <x:c r="T2131" s="141" t="n">
        <x:f>N2131*S2131</x:f>
        <x:v>183.35999999999967</x:v>
      </x:c>
      <x:c r="U2131" s="139" t="str">
        <x:v>Source Valid</x:v>
      </x:c>
      <x:c r="V2131" s="139" t="str">
        <x:v>High</x:v>
      </x:c>
      <x:c r="W2131" s="147" t="str">
        <x:v>Source wholesale and buying prices retained</x:v>
      </x:c>
      <x:c r="X2131" s="139" t="str">
        <x:v>Ready</x:v>
      </x:c>
      <x:c r="Y2131" s="144" t="b">
        <x:v>1</x:v>
      </x:c>
      <x:c r="Z2131" s="139" t="str">
        <x:v>WS RATES.pdf</x:v>
      </x:c>
      <x:c r="AA2131" s="139" t="n">
        <x:v>60</x:v>
      </x:c>
      <x:c r="AB2131" s="139" t="n">
        <x:v>7</x:v>
      </x:c>
      <x:c r="AC2131" s="139" t="str">
        <x:v>DOLLAR MY PENCIL 456 JAR</x:v>
      </x:c>
      <x:c r="AD2131" s="145" t="n">
        <x:v>340</x:v>
      </x:c>
      <x:c r="AE2131" s="147" t="str">
        <x:v>Merged across PDFs — Exact/source-linked match</x:v>
      </x:c>
      <x:c r="AF2131" s="147" t="str">
        <x:v>Exact WS RATES.pdf name</x:v>
      </x:c>
      <x:c r="AG2131" s="147" t="str">
        <x:v>Exact WS RATES.pdf category</x:v>
      </x:c>
      <x:c r="AH2131" s="139" t="str">
        <x:v>WS-RATES:60:7</x:v>
      </x:c>
      <x:c r="AI2131" s="146"/>
      <x:c r="AJ2131" s="146"/>
      <x:c r="AK2131" s="146"/>
      <x:c r="AL2131" s="146"/>
      <x:c r="AM2131" s="146"/>
      <x:c r="AN2131" s="147" t="str"/>
    </x:row>
    <x:row r="2132">
      <x:c r="A2132" s="139" t="str">
        <x:v>RS-002131</x:v>
      </x:c>
      <x:c r="B2132" s="147" t="str">
        <x:v>PIANO FINELINER 50</x:v>
      </x:c>
      <x:c r="C2132" s="139" t="str">
        <x:v>POINTER</x:v>
      </x:c>
      <x:c r="D2132" s="139" t="str">
        <x:v>Both</x:v>
      </x:c>
      <x:c r="E2132" s="147" t="str">
        <x:v>From initial classified workbook</x:v>
      </x:c>
      <x:c r="F2132" s="139" t="str">
        <x:v>Piece</x:v>
      </x:c>
      <x:c r="G2132" s="139"/>
      <x:c r="H2132" s="139" t="str">
        <x:v>Not stated</x:v>
      </x:c>
      <x:c r="I2132" s="139" t="str">
        <x:v>PKR</x:v>
      </x:c>
      <x:c r="J2132" s="140" t="n">
        <x:v>223</x:v>
      </x:c>
      <x:c r="K2132" s="140" t="n">
        <x:v>212</x:v>
      </x:c>
      <x:c r="L2132" s="140" t="n">
        <x:v>223</x:v>
      </x:c>
      <x:c r="M2132" s="140" t="n">
        <x:v>212</x:v>
      </x:c>
      <x:c r="N2132" s="141" t="n">
        <x:f>L2132-M2132</x:f>
        <x:v>11</x:v>
      </x:c>
      <x:c r="O2132" s="142" t="n">
        <x:f>IF(L2132&gt;0,N2132/L2132,"")</x:f>
        <x:v>0.04932735426008968</x:v>
      </x:c>
      <x:c r="P2132" s="142" t="n">
        <x:f>IF(M2132&gt;0,N2132/M2132,"")</x:f>
        <x:v>0.05188679245283019</x:v>
      </x:c>
      <x:c r="Q2132" s="141" t="n">
        <x:f>ROUND(L2132*(1+'Assumptions'!$B$7)/'Assumptions'!$B$9,0)*'Assumptions'!$B$9</x:f>
        <x:v>245</x:v>
      </x:c>
      <x:c r="R2132" s="141" t="n">
        <x:f>Q2132-M2132</x:f>
        <x:v>33</x:v>
      </x:c>
      <x:c r="S2132" s="143" t="n">
        <x:f>'Assumptions'!$B$8</x:f>
        <x:v>12</x:v>
      </x:c>
      <x:c r="T2132" s="141" t="n">
        <x:f>N2132*S2132</x:f>
        <x:v>132</x:v>
      </x:c>
      <x:c r="U2132" s="139" t="str">
        <x:v>Source Valid</x:v>
      </x:c>
      <x:c r="V2132" s="139" t="str">
        <x:v>High</x:v>
      </x:c>
      <x:c r="W2132" s="147" t="str">
        <x:v>Source wholesale and buying prices retained</x:v>
      </x:c>
      <x:c r="X2132" s="139" t="str">
        <x:v>Ready</x:v>
      </x:c>
      <x:c r="Y2132" s="144" t="b">
        <x:v>1</x:v>
      </x:c>
      <x:c r="Z2132" s="139" t="str">
        <x:v>WS RATES.pdf</x:v>
      </x:c>
      <x:c r="AA2132" s="139" t="n">
        <x:v>60</x:v>
      </x:c>
      <x:c r="AB2132" s="139" t="n">
        <x:v>8</x:v>
      </x:c>
      <x:c r="AC2132" s="139" t="str">
        <x:v>PIANO FINELINER 50</x:v>
      </x:c>
      <x:c r="AD2132" s="145" t="n">
        <x:v>223</x:v>
      </x:c>
      <x:c r="AE2132" s="147" t="str">
        <x:v>Merged across PDFs — Exact/source-linked match</x:v>
      </x:c>
      <x:c r="AF2132" s="147" t="str">
        <x:v>Exact WS RATES.pdf name</x:v>
      </x:c>
      <x:c r="AG2132" s="147" t="str">
        <x:v>Exact WS RATES.pdf category</x:v>
      </x:c>
      <x:c r="AH2132" s="139" t="str">
        <x:v>WS-RATES:60:8</x:v>
      </x:c>
      <x:c r="AI2132" s="146"/>
      <x:c r="AJ2132" s="146"/>
      <x:c r="AK2132" s="146"/>
      <x:c r="AL2132" s="146"/>
      <x:c r="AM2132" s="146"/>
      <x:c r="AN2132" s="147" t="str"/>
    </x:row>
    <x:row r="2133">
      <x:c r="A2133" s="139" t="str">
        <x:v>RS-002132</x:v>
      </x:c>
      <x:c r="B2133" s="147" t="str">
        <x:v>DOLLAR MY PENCIL 222 JAR</x:v>
      </x:c>
      <x:c r="C2133" s="139" t="str">
        <x:v>PENCIL JAR</x:v>
      </x:c>
      <x:c r="D2133" s="139" t="str">
        <x:v>Wholesale/Bulk</x:v>
      </x:c>
      <x:c r="E2133" s="147" t="str">
        <x:v>From initial classified workbook</x:v>
      </x:c>
      <x:c r="F2133" s="139" t="str">
        <x:v>Jar</x:v>
      </x:c>
      <x:c r="G2133" s="139"/>
      <x:c r="H2133" s="139" t="str">
        <x:v>Not stated</x:v>
      </x:c>
      <x:c r="I2133" s="139" t="str">
        <x:v>PKR</x:v>
      </x:c>
      <x:c r="J2133" s="140" t="n">
        <x:v>370</x:v>
      </x:c>
      <x:c r="K2133" s="140" t="n">
        <x:v>352</x:v>
      </x:c>
      <x:c r="L2133" s="140" t="n">
        <x:v>370</x:v>
      </x:c>
      <x:c r="M2133" s="140" t="n">
        <x:v>352</x:v>
      </x:c>
      <x:c r="N2133" s="141" t="n">
        <x:f>L2133-M2133</x:f>
        <x:v>18</x:v>
      </x:c>
      <x:c r="O2133" s="142" t="n">
        <x:f>IF(L2133&gt;0,N2133/L2133,"")</x:f>
        <x:v>0.04864864864864865</x:v>
      </x:c>
      <x:c r="P2133" s="142" t="n">
        <x:f>IF(M2133&gt;0,N2133/M2133,"")</x:f>
        <x:v>0.05113636363636364</x:v>
      </x:c>
      <x:c r="Q2133" s="141" t="n">
        <x:f>ROUND(L2133*(1+'Assumptions'!$B$7)/'Assumptions'!$B$9,0)*'Assumptions'!$B$9</x:f>
        <x:v>405</x:v>
      </x:c>
      <x:c r="R2133" s="141" t="n">
        <x:f>Q2133-M2133</x:f>
        <x:v>53</x:v>
      </x:c>
      <x:c r="S2133" s="143" t="n">
        <x:f>'Assumptions'!$B$8</x:f>
        <x:v>12</x:v>
      </x:c>
      <x:c r="T2133" s="141" t="n">
        <x:f>N2133*S2133</x:f>
        <x:v>216</x:v>
      </x:c>
      <x:c r="U2133" s="139" t="str">
        <x:v>Source Valid</x:v>
      </x:c>
      <x:c r="V2133" s="139" t="str">
        <x:v>High</x:v>
      </x:c>
      <x:c r="W2133" s="147" t="str">
        <x:v>Source wholesale and buying prices retained</x:v>
      </x:c>
      <x:c r="X2133" s="139" t="str">
        <x:v>Ready</x:v>
      </x:c>
      <x:c r="Y2133" s="144" t="b">
        <x:v>1</x:v>
      </x:c>
      <x:c r="Z2133" s="139" t="str">
        <x:v>WS RATES.pdf</x:v>
      </x:c>
      <x:c r="AA2133" s="139" t="n">
        <x:v>60</x:v>
      </x:c>
      <x:c r="AB2133" s="139" t="n">
        <x:v>9</x:v>
      </x:c>
      <x:c r="AC2133" s="139" t="str">
        <x:v>DOLLAR MY PENCIL 222 JAR</x:v>
      </x:c>
      <x:c r="AD2133" s="145" t="n">
        <x:v>370</x:v>
      </x:c>
      <x:c r="AE2133" s="147" t="str">
        <x:v>Merged across PDFs — Exact/source-linked match</x:v>
      </x:c>
      <x:c r="AF2133" s="147" t="str">
        <x:v>Exact WS RATES.pdf name</x:v>
      </x:c>
      <x:c r="AG2133" s="147" t="str">
        <x:v>Exact WS RATES.pdf category</x:v>
      </x:c>
      <x:c r="AH2133" s="139" t="str">
        <x:v>WS-RATES:60:9</x:v>
      </x:c>
      <x:c r="AI2133" s="146"/>
      <x:c r="AJ2133" s="146"/>
      <x:c r="AK2133" s="146"/>
      <x:c r="AL2133" s="146"/>
      <x:c r="AM2133" s="146"/>
      <x:c r="AN2133" s="147" t="str"/>
    </x:row>
    <x:row r="2134">
      <x:c r="A2134" s="139" t="str">
        <x:v>RS-002133</x:v>
      </x:c>
      <x:c r="B2134" s="147" t="str">
        <x:v>PIANO SMART BOARD MARKER</x:v>
      </x:c>
      <x:c r="C2134" s="139" t="str">
        <x:v>BOARD &amp; PERMANENT</x:v>
      </x:c>
      <x:c r="D2134" s="139" t="str">
        <x:v>Both</x:v>
      </x:c>
      <x:c r="E2134" s="147" t="str">
        <x:v>From initial classified workbook</x:v>
      </x:c>
      <x:c r="F2134" s="139" t="str">
        <x:v>Piece</x:v>
      </x:c>
      <x:c r="G2134" s="139"/>
      <x:c r="H2134" s="139" t="str">
        <x:v>Not stated</x:v>
      </x:c>
      <x:c r="I2134" s="139" t="str">
        <x:v>PKR</x:v>
      </x:c>
      <x:c r="J2134" s="140" t="n">
        <x:v>270</x:v>
      </x:c>
      <x:c r="K2134" s="140" t="n">
        <x:v>256.5</x:v>
      </x:c>
      <x:c r="L2134" s="140" t="n">
        <x:v>270</x:v>
      </x:c>
      <x:c r="M2134" s="140" t="n">
        <x:v>256.5</x:v>
      </x:c>
      <x:c r="N2134" s="141" t="n">
        <x:f>L2134-M2134</x:f>
        <x:v>13.5</x:v>
      </x:c>
      <x:c r="O2134" s="142" t="n">
        <x:f>IF(L2134&gt;0,N2134/L2134,"")</x:f>
        <x:v>0.05</x:v>
      </x:c>
      <x:c r="P2134" s="142" t="n">
        <x:f>IF(M2134&gt;0,N2134/M2134,"")</x:f>
        <x:v>0.05263157894736842</x:v>
      </x:c>
      <x:c r="Q2134" s="141" t="n">
        <x:f>ROUND(L2134*(1+'Assumptions'!$B$7)/'Assumptions'!$B$9,0)*'Assumptions'!$B$9</x:f>
        <x:v>295</x:v>
      </x:c>
      <x:c r="R2134" s="141" t="n">
        <x:f>Q2134-M2134</x:f>
        <x:v>38.5</x:v>
      </x:c>
      <x:c r="S2134" s="143" t="n">
        <x:f>'Assumptions'!$B$8</x:f>
        <x:v>12</x:v>
      </x:c>
      <x:c r="T2134" s="141" t="n">
        <x:f>N2134*S2134</x:f>
        <x:v>162</x:v>
      </x:c>
      <x:c r="U2134" s="139" t="str">
        <x:v>Source Valid</x:v>
      </x:c>
      <x:c r="V2134" s="139" t="str">
        <x:v>High</x:v>
      </x:c>
      <x:c r="W2134" s="147" t="str">
        <x:v>Source wholesale and buying prices retained</x:v>
      </x:c>
      <x:c r="X2134" s="139" t="str">
        <x:v>Ready</x:v>
      </x:c>
      <x:c r="Y2134" s="144" t="b">
        <x:v>1</x:v>
      </x:c>
      <x:c r="Z2134" s="139" t="str">
        <x:v>WS RATES.pdf</x:v>
      </x:c>
      <x:c r="AA2134" s="139" t="n">
        <x:v>60</x:v>
      </x:c>
      <x:c r="AB2134" s="139" t="n">
        <x:v>10</x:v>
      </x:c>
      <x:c r="AC2134" s="139" t="str">
        <x:v>PIANO SMART BOARD MARK</x:v>
      </x:c>
      <x:c r="AD2134" s="145" t="n">
        <x:v>270</x:v>
      </x:c>
      <x:c r="AE2134" s="147" t="str">
        <x:v>Merged across PDFs — Truncated-name completion</x:v>
      </x:c>
      <x:c r="AF2134" s="147" t="str">
        <x:v>Completed/updated from WS RATES.pdf</x:v>
      </x:c>
      <x:c r="AG2134" s="147" t="str">
        <x:v>Exact WS RATES.pdf category</x:v>
      </x:c>
      <x:c r="AH2134" s="139" t="str">
        <x:v>WS-RATES:60:10</x:v>
      </x:c>
      <x:c r="AI2134" s="146"/>
      <x:c r="AJ2134" s="146"/>
      <x:c r="AK2134" s="146"/>
      <x:c r="AL2134" s="146"/>
      <x:c r="AM2134" s="146"/>
      <x:c r="AN2134" s="147" t="str"/>
    </x:row>
    <x:row r="2135">
      <x:c r="A2135" s="139" t="str">
        <x:v>RS-002134</x:v>
      </x:c>
      <x:c r="B2135" s="147" t="str">
        <x:v>DOLLAR MY PENCIL 111</x:v>
      </x:c>
      <x:c r="C2135" s="139" t="str">
        <x:v>PENCILS</x:v>
      </x:c>
      <x:c r="D2135" s="139" t="str">
        <x:v>Both</x:v>
      </x:c>
      <x:c r="E2135" s="147" t="str">
        <x:v>From initial classified workbook</x:v>
      </x:c>
      <x:c r="F2135" s="139" t="str">
        <x:v>Piece</x:v>
      </x:c>
      <x:c r="G2135" s="139"/>
      <x:c r="H2135" s="139" t="str">
        <x:v>Not stated</x:v>
      </x:c>
      <x:c r="I2135" s="139" t="str">
        <x:v>PKR</x:v>
      </x:c>
      <x:c r="J2135" s="140" t="n">
        <x:v>160</x:v>
      </x:c>
      <x:c r="K2135" s="140" t="n">
        <x:v>152</x:v>
      </x:c>
      <x:c r="L2135" s="140" t="n">
        <x:v>160</x:v>
      </x:c>
      <x:c r="M2135" s="140" t="n">
        <x:v>152</x:v>
      </x:c>
      <x:c r="N2135" s="141" t="n">
        <x:f>L2135-M2135</x:f>
        <x:v>8</x:v>
      </x:c>
      <x:c r="O2135" s="142" t="n">
        <x:f>IF(L2135&gt;0,N2135/L2135,"")</x:f>
        <x:v>0.05</x:v>
      </x:c>
      <x:c r="P2135" s="142" t="n">
        <x:f>IF(M2135&gt;0,N2135/M2135,"")</x:f>
        <x:v>0.05263157894736842</x:v>
      </x:c>
      <x:c r="Q2135" s="141" t="n">
        <x:f>ROUND(L2135*(1+'Assumptions'!$B$7)/'Assumptions'!$B$9,0)*'Assumptions'!$B$9</x:f>
        <x:v>175</x:v>
      </x:c>
      <x:c r="R2135" s="141" t="n">
        <x:f>Q2135-M2135</x:f>
        <x:v>23</x:v>
      </x:c>
      <x:c r="S2135" s="143" t="n">
        <x:f>'Assumptions'!$B$8</x:f>
        <x:v>12</x:v>
      </x:c>
      <x:c r="T2135" s="141" t="n">
        <x:f>N2135*S2135</x:f>
        <x:v>96</x:v>
      </x:c>
      <x:c r="U2135" s="139" t="str">
        <x:v>Source Valid</x:v>
      </x:c>
      <x:c r="V2135" s="139" t="str">
        <x:v>High</x:v>
      </x:c>
      <x:c r="W2135" s="147" t="str">
        <x:v>Source wholesale and buying prices retained</x:v>
      </x:c>
      <x:c r="X2135" s="139" t="str">
        <x:v>Ready</x:v>
      </x:c>
      <x:c r="Y2135" s="144" t="b">
        <x:v>1</x:v>
      </x:c>
      <x:c r="Z2135" s="139" t="str">
        <x:v>WS RATES.pdf</x:v>
      </x:c>
      <x:c r="AA2135" s="139" t="n">
        <x:v>60</x:v>
      </x:c>
      <x:c r="AB2135" s="139" t="n">
        <x:v>11</x:v>
      </x:c>
      <x:c r="AC2135" s="139" t="str">
        <x:v>DOLLAR MY PENCIL 111</x:v>
      </x:c>
      <x:c r="AD2135" s="145" t="n">
        <x:v>160</x:v>
      </x:c>
      <x:c r="AE2135" s="147" t="str">
        <x:v>Merged across PDFs — Exact/source-linked match</x:v>
      </x:c>
      <x:c r="AF2135" s="147" t="str">
        <x:v>Exact WS RATES.pdf name</x:v>
      </x:c>
      <x:c r="AG2135" s="147" t="str">
        <x:v>Exact WS RATES.pdf category</x:v>
      </x:c>
      <x:c r="AH2135" s="139" t="str">
        <x:v>WS-RATES:60:11</x:v>
      </x:c>
      <x:c r="AI2135" s="146"/>
      <x:c r="AJ2135" s="146"/>
      <x:c r="AK2135" s="146"/>
      <x:c r="AL2135" s="146"/>
      <x:c r="AM2135" s="146"/>
      <x:c r="AN2135" s="147" t="str"/>
    </x:row>
    <x:row r="2136">
      <x:c r="A2136" s="139" t="str">
        <x:v>RS-002135</x:v>
      </x:c>
      <x:c r="B2136" s="147" t="str">
        <x:v>PIANO POINTER</x:v>
      </x:c>
      <x:c r="C2136" s="139" t="str">
        <x:v>POINTER</x:v>
      </x:c>
      <x:c r="D2136" s="139" t="str">
        <x:v>Both</x:v>
      </x:c>
      <x:c r="E2136" s="147" t="str">
        <x:v>From initial classified workbook</x:v>
      </x:c>
      <x:c r="F2136" s="139" t="str">
        <x:v>Piece</x:v>
      </x:c>
      <x:c r="G2136" s="139"/>
      <x:c r="H2136" s="139" t="str">
        <x:v>Not stated</x:v>
      </x:c>
      <x:c r="I2136" s="139" t="str">
        <x:v>PKR</x:v>
      </x:c>
      <x:c r="J2136" s="140" t="n">
        <x:v>207</x:v>
      </x:c>
      <x:c r="K2136" s="140" t="n">
        <x:v>197</x:v>
      </x:c>
      <x:c r="L2136" s="140" t="n">
        <x:v>207</x:v>
      </x:c>
      <x:c r="M2136" s="140" t="n">
        <x:v>197</x:v>
      </x:c>
      <x:c r="N2136" s="141" t="n">
        <x:f>L2136-M2136</x:f>
        <x:v>10</x:v>
      </x:c>
      <x:c r="O2136" s="142" t="n">
        <x:f>IF(L2136&gt;0,N2136/L2136,"")</x:f>
        <x:v>0.04830917874396135</x:v>
      </x:c>
      <x:c r="P2136" s="142" t="n">
        <x:f>IF(M2136&gt;0,N2136/M2136,"")</x:f>
        <x:v>0.050761421319796954</x:v>
      </x:c>
      <x:c r="Q2136" s="141" t="n">
        <x:f>ROUND(L2136*(1+'Assumptions'!$B$7)/'Assumptions'!$B$9,0)*'Assumptions'!$B$9</x:f>
        <x:v>230</x:v>
      </x:c>
      <x:c r="R2136" s="141" t="n">
        <x:f>Q2136-M2136</x:f>
        <x:v>33</x:v>
      </x:c>
      <x:c r="S2136" s="143" t="n">
        <x:f>'Assumptions'!$B$8</x:f>
        <x:v>12</x:v>
      </x:c>
      <x:c r="T2136" s="141" t="n">
        <x:f>N2136*S2136</x:f>
        <x:v>120</x:v>
      </x:c>
      <x:c r="U2136" s="139" t="str">
        <x:v>Source Valid</x:v>
      </x:c>
      <x:c r="V2136" s="139" t="str">
        <x:v>High</x:v>
      </x:c>
      <x:c r="W2136" s="147" t="str">
        <x:v>Source wholesale and buying prices retained</x:v>
      </x:c>
      <x:c r="X2136" s="139" t="str">
        <x:v>Ready</x:v>
      </x:c>
      <x:c r="Y2136" s="144" t="b">
        <x:v>1</x:v>
      </x:c>
      <x:c r="Z2136" s="139" t="str">
        <x:v>WS RATES.pdf</x:v>
      </x:c>
      <x:c r="AA2136" s="139" t="n">
        <x:v>60</x:v>
      </x:c>
      <x:c r="AB2136" s="139" t="n">
        <x:v>12</x:v>
      </x:c>
      <x:c r="AC2136" s="139" t="str">
        <x:v>PIANO POINTER</x:v>
      </x:c>
      <x:c r="AD2136" s="145" t="n">
        <x:v>207</x:v>
      </x:c>
      <x:c r="AE2136" s="147" t="str">
        <x:v>Merged across PDFs — Exact/source-linked match</x:v>
      </x:c>
      <x:c r="AF2136" s="147" t="str">
        <x:v>Exact WS RATES.pdf name</x:v>
      </x:c>
      <x:c r="AG2136" s="147" t="str">
        <x:v>Exact WS RATES.pdf category</x:v>
      </x:c>
      <x:c r="AH2136" s="139" t="str">
        <x:v>WS-RATES:60:12</x:v>
      </x:c>
      <x:c r="AI2136" s="146"/>
      <x:c r="AJ2136" s="146"/>
      <x:c r="AK2136" s="146"/>
      <x:c r="AL2136" s="146"/>
      <x:c r="AM2136" s="146"/>
      <x:c r="AN2136" s="147" t="str"/>
    </x:row>
    <x:row r="2137">
      <x:c r="A2137" s="139" t="str">
        <x:v>RS-002136</x:v>
      </x:c>
      <x:c r="B2137" s="147" t="str">
        <x:v>DOLLAR MY PENCIL 456</x:v>
      </x:c>
      <x:c r="C2137" s="139" t="str">
        <x:v>PENCILS</x:v>
      </x:c>
      <x:c r="D2137" s="139" t="str">
        <x:v>Both</x:v>
      </x:c>
      <x:c r="E2137" s="147" t="str">
        <x:v>From initial classified workbook</x:v>
      </x:c>
      <x:c r="F2137" s="139" t="str">
        <x:v>Piece</x:v>
      </x:c>
      <x:c r="G2137" s="139"/>
      <x:c r="H2137" s="139" t="str">
        <x:v>Not stated</x:v>
      </x:c>
      <x:c r="I2137" s="139" t="str">
        <x:v>PKR</x:v>
      </x:c>
      <x:c r="J2137" s="140" t="n">
        <x:v>167</x:v>
      </x:c>
      <x:c r="K2137" s="140" t="n">
        <x:v>150</x:v>
      </x:c>
      <x:c r="L2137" s="140" t="n">
        <x:v>167</x:v>
      </x:c>
      <x:c r="M2137" s="140" t="n">
        <x:v>150</x:v>
      </x:c>
      <x:c r="N2137" s="141" t="n">
        <x:f>L2137-M2137</x:f>
        <x:v>17</x:v>
      </x:c>
      <x:c r="O2137" s="142" t="n">
        <x:f>IF(L2137&gt;0,N2137/L2137,"")</x:f>
        <x:v>0.10179640718562874</x:v>
      </x:c>
      <x:c r="P2137" s="142" t="n">
        <x:f>IF(M2137&gt;0,N2137/M2137,"")</x:f>
        <x:v>0.11333333333333333</x:v>
      </x:c>
      <x:c r="Q2137" s="141" t="n">
        <x:f>ROUND(L2137*(1+'Assumptions'!$B$7)/'Assumptions'!$B$9,0)*'Assumptions'!$B$9</x:f>
        <x:v>185</x:v>
      </x:c>
      <x:c r="R2137" s="141" t="n">
        <x:f>Q2137-M2137</x:f>
        <x:v>35</x:v>
      </x:c>
      <x:c r="S2137" s="143" t="n">
        <x:f>'Assumptions'!$B$8</x:f>
        <x:v>12</x:v>
      </x:c>
      <x:c r="T2137" s="141" t="n">
        <x:f>N2137*S2137</x:f>
        <x:v>204</x:v>
      </x:c>
      <x:c r="U2137" s="139" t="str">
        <x:v>Source Valid</x:v>
      </x:c>
      <x:c r="V2137" s="139" t="str">
        <x:v>High</x:v>
      </x:c>
      <x:c r="W2137" s="147" t="str">
        <x:v>Source wholesale and buying prices retained</x:v>
      </x:c>
      <x:c r="X2137" s="139" t="str">
        <x:v>Ready</x:v>
      </x:c>
      <x:c r="Y2137" s="144" t="b">
        <x:v>1</x:v>
      </x:c>
      <x:c r="Z2137" s="139" t="str">
        <x:v>WS RATES.pdf</x:v>
      </x:c>
      <x:c r="AA2137" s="139" t="n">
        <x:v>60</x:v>
      </x:c>
      <x:c r="AB2137" s="139" t="n">
        <x:v>13</x:v>
      </x:c>
      <x:c r="AC2137" s="139" t="str">
        <x:v>DOLLAR MY PENCIL 456</x:v>
      </x:c>
      <x:c r="AD2137" s="145" t="n">
        <x:v>167</x:v>
      </x:c>
      <x:c r="AE2137" s="147" t="str">
        <x:v>Merged across PDFs — Exact/source-linked match</x:v>
      </x:c>
      <x:c r="AF2137" s="147" t="str">
        <x:v>Exact WS RATES.pdf name</x:v>
      </x:c>
      <x:c r="AG2137" s="147" t="str">
        <x:v>Exact WS RATES.pdf category</x:v>
      </x:c>
      <x:c r="AH2137" s="139" t="str">
        <x:v>WS-RATES:60:13</x:v>
      </x:c>
      <x:c r="AI2137" s="146"/>
      <x:c r="AJ2137" s="146"/>
      <x:c r="AK2137" s="146"/>
      <x:c r="AL2137" s="146"/>
      <x:c r="AM2137" s="146"/>
      <x:c r="AN2137" s="147" t="str"/>
    </x:row>
    <x:row r="2138">
      <x:c r="A2138" s="139" t="str">
        <x:v>RS-002137</x:v>
      </x:c>
      <x:c r="B2138" s="147" t="str">
        <x:v>PIANO GRACE</x:v>
      </x:c>
      <x:c r="C2138" s="139" t="str">
        <x:v>BALL POINT</x:v>
      </x:c>
      <x:c r="D2138" s="139" t="str">
        <x:v>Both</x:v>
      </x:c>
      <x:c r="E2138" s="147" t="str">
        <x:v>From initial classified workbook</x:v>
      </x:c>
      <x:c r="F2138" s="139" t="str">
        <x:v>Piece</x:v>
      </x:c>
      <x:c r="G2138" s="139"/>
      <x:c r="H2138" s="139" t="str">
        <x:v>Not stated</x:v>
      </x:c>
      <x:c r="I2138" s="139" t="str">
        <x:v>PKR</x:v>
      </x:c>
      <x:c r="J2138" s="140" t="n">
        <x:v>133</x:v>
      </x:c>
      <x:c r="K2138" s="140" t="n">
        <x:v>126</x:v>
      </x:c>
      <x:c r="L2138" s="140" t="n">
        <x:v>133</x:v>
      </x:c>
      <x:c r="M2138" s="140" t="n">
        <x:v>126</x:v>
      </x:c>
      <x:c r="N2138" s="141" t="n">
        <x:f>L2138-M2138</x:f>
        <x:v>7</x:v>
      </x:c>
      <x:c r="O2138" s="142" t="n">
        <x:f>IF(L2138&gt;0,N2138/L2138,"")</x:f>
        <x:v>0.05263157894736842</x:v>
      </x:c>
      <x:c r="P2138" s="142" t="n">
        <x:f>IF(M2138&gt;0,N2138/M2138,"")</x:f>
        <x:v>0.05555555555555555</x:v>
      </x:c>
      <x:c r="Q2138" s="141" t="n">
        <x:f>ROUND(L2138*(1+'Assumptions'!$B$7)/'Assumptions'!$B$9,0)*'Assumptions'!$B$9</x:f>
        <x:v>145</x:v>
      </x:c>
      <x:c r="R2138" s="141" t="n">
        <x:f>Q2138-M2138</x:f>
        <x:v>19</x:v>
      </x:c>
      <x:c r="S2138" s="143" t="n">
        <x:f>'Assumptions'!$B$8</x:f>
        <x:v>12</x:v>
      </x:c>
      <x:c r="T2138" s="141" t="n">
        <x:f>N2138*S2138</x:f>
        <x:v>84</x:v>
      </x:c>
      <x:c r="U2138" s="139" t="str">
        <x:v>Source Valid</x:v>
      </x:c>
      <x:c r="V2138" s="139" t="str">
        <x:v>High</x:v>
      </x:c>
      <x:c r="W2138" s="147" t="str">
        <x:v>Source wholesale and buying prices retained</x:v>
      </x:c>
      <x:c r="X2138" s="139" t="str">
        <x:v>Ready</x:v>
      </x:c>
      <x:c r="Y2138" s="144" t="b">
        <x:v>1</x:v>
      </x:c>
      <x:c r="Z2138" s="139" t="str">
        <x:v>WS RATES.pdf</x:v>
      </x:c>
      <x:c r="AA2138" s="139" t="n">
        <x:v>60</x:v>
      </x:c>
      <x:c r="AB2138" s="139" t="n">
        <x:v>14</x:v>
      </x:c>
      <x:c r="AC2138" s="139" t="str">
        <x:v>PIANO GRACE</x:v>
      </x:c>
      <x:c r="AD2138" s="145" t="n">
        <x:v>133</x:v>
      </x:c>
      <x:c r="AE2138" s="147" t="str">
        <x:v>Merged across PDFs — Exact/source-linked match</x:v>
      </x:c>
      <x:c r="AF2138" s="147" t="str">
        <x:v>Exact WS RATES.pdf name</x:v>
      </x:c>
      <x:c r="AG2138" s="147" t="str">
        <x:v>Exact WS RATES.pdf category</x:v>
      </x:c>
      <x:c r="AH2138" s="139" t="str">
        <x:v>WS-RATES:60:14</x:v>
      </x:c>
      <x:c r="AI2138" s="146"/>
      <x:c r="AJ2138" s="146"/>
      <x:c r="AK2138" s="146"/>
      <x:c r="AL2138" s="146"/>
      <x:c r="AM2138" s="146"/>
      <x:c r="AN2138" s="147" t="str"/>
    </x:row>
    <x:row r="2139">
      <x:c r="A2139" s="139" t="str">
        <x:v>RS-002138</x:v>
      </x:c>
      <x:c r="B2139" s="147" t="str">
        <x:v>DOLLAR MY PENCIL 222</x:v>
      </x:c>
      <x:c r="C2139" s="139" t="str">
        <x:v>PENCILS</x:v>
      </x:c>
      <x:c r="D2139" s="139" t="str">
        <x:v>Both</x:v>
      </x:c>
      <x:c r="E2139" s="147" t="str">
        <x:v>From initial classified workbook</x:v>
      </x:c>
      <x:c r="F2139" s="139" t="str">
        <x:v>Piece</x:v>
      </x:c>
      <x:c r="G2139" s="139"/>
      <x:c r="H2139" s="139" t="str">
        <x:v>Not stated</x:v>
      </x:c>
      <x:c r="I2139" s="139" t="str">
        <x:v>PKR</x:v>
      </x:c>
      <x:c r="J2139" s="140" t="n">
        <x:v>182</x:v>
      </x:c>
      <x:c r="K2139" s="140" t="n">
        <x:v>173</x:v>
      </x:c>
      <x:c r="L2139" s="140" t="n">
        <x:v>182</x:v>
      </x:c>
      <x:c r="M2139" s="140" t="n">
        <x:v>173</x:v>
      </x:c>
      <x:c r="N2139" s="141" t="n">
        <x:f>L2139-M2139</x:f>
        <x:v>9</x:v>
      </x:c>
      <x:c r="O2139" s="142" t="n">
        <x:f>IF(L2139&gt;0,N2139/L2139,"")</x:f>
        <x:v>0.04945054945054945</x:v>
      </x:c>
      <x:c r="P2139" s="142" t="n">
        <x:f>IF(M2139&gt;0,N2139/M2139,"")</x:f>
        <x:v>0.05202312138728324</x:v>
      </x:c>
      <x:c r="Q2139" s="141" t="n">
        <x:f>ROUND(L2139*(1+'Assumptions'!$B$7)/'Assumptions'!$B$9,0)*'Assumptions'!$B$9</x:f>
        <x:v>200</x:v>
      </x:c>
      <x:c r="R2139" s="141" t="n">
        <x:f>Q2139-M2139</x:f>
        <x:v>27</x:v>
      </x:c>
      <x:c r="S2139" s="143" t="n">
        <x:f>'Assumptions'!$B$8</x:f>
        <x:v>12</x:v>
      </x:c>
      <x:c r="T2139" s="141" t="n">
        <x:f>N2139*S2139</x:f>
        <x:v>108</x:v>
      </x:c>
      <x:c r="U2139" s="139" t="str">
        <x:v>Source Valid</x:v>
      </x:c>
      <x:c r="V2139" s="139" t="str">
        <x:v>High</x:v>
      </x:c>
      <x:c r="W2139" s="147" t="str">
        <x:v>Source wholesale and buying prices retained</x:v>
      </x:c>
      <x:c r="X2139" s="139" t="str">
        <x:v>Ready</x:v>
      </x:c>
      <x:c r="Y2139" s="144" t="b">
        <x:v>1</x:v>
      </x:c>
      <x:c r="Z2139" s="139" t="str">
        <x:v>WS RATES.pdf</x:v>
      </x:c>
      <x:c r="AA2139" s="139" t="n">
        <x:v>60</x:v>
      </x:c>
      <x:c r="AB2139" s="139" t="n">
        <x:v>15</x:v>
      </x:c>
      <x:c r="AC2139" s="139" t="str">
        <x:v>DOLLAR MY PENCIL 222</x:v>
      </x:c>
      <x:c r="AD2139" s="145" t="n">
        <x:v>182</x:v>
      </x:c>
      <x:c r="AE2139" s="147" t="str">
        <x:v>Merged across PDFs — Exact/source-linked match</x:v>
      </x:c>
      <x:c r="AF2139" s="147" t="str">
        <x:v>Exact WS RATES.pdf name</x:v>
      </x:c>
      <x:c r="AG2139" s="147" t="str">
        <x:v>Exact WS RATES.pdf category</x:v>
      </x:c>
      <x:c r="AH2139" s="139" t="str">
        <x:v>WS-RATES:60:15</x:v>
      </x:c>
      <x:c r="AI2139" s="146"/>
      <x:c r="AJ2139" s="146"/>
      <x:c r="AK2139" s="146"/>
      <x:c r="AL2139" s="146"/>
      <x:c r="AM2139" s="146"/>
      <x:c r="AN2139" s="147" t="str"/>
    </x:row>
    <x:row r="2140">
      <x:c r="A2140" s="139" t="str">
        <x:v>RS-002139</x:v>
      </x:c>
      <x:c r="B2140" s="147" t="str">
        <x:v>DOLLAR 555 PENCIL</x:v>
      </x:c>
      <x:c r="C2140" s="139" t="str">
        <x:v>PENCILS</x:v>
      </x:c>
      <x:c r="D2140" s="139" t="str">
        <x:v>Both</x:v>
      </x:c>
      <x:c r="E2140" s="147" t="str">
        <x:v>From initial classified workbook</x:v>
      </x:c>
      <x:c r="F2140" s="139" t="str">
        <x:v>Piece</x:v>
      </x:c>
      <x:c r="G2140" s="139"/>
      <x:c r="H2140" s="139" t="str">
        <x:v>Not stated</x:v>
      </x:c>
      <x:c r="I2140" s="139" t="str">
        <x:v>PKR</x:v>
      </x:c>
      <x:c r="J2140" s="140" t="n">
        <x:v>186</x:v>
      </x:c>
      <x:c r="K2140" s="140" t="n">
        <x:v>176</x:v>
      </x:c>
      <x:c r="L2140" s="140" t="n">
        <x:v>186</x:v>
      </x:c>
      <x:c r="M2140" s="140" t="n">
        <x:v>176</x:v>
      </x:c>
      <x:c r="N2140" s="141" t="n">
        <x:f>L2140-M2140</x:f>
        <x:v>10</x:v>
      </x:c>
      <x:c r="O2140" s="142" t="n">
        <x:f>IF(L2140&gt;0,N2140/L2140,"")</x:f>
        <x:v>0.053763440860215055</x:v>
      </x:c>
      <x:c r="P2140" s="142" t="n">
        <x:f>IF(M2140&gt;0,N2140/M2140,"")</x:f>
        <x:v>0.056818181818181816</x:v>
      </x:c>
      <x:c r="Q2140" s="141" t="n">
        <x:f>ROUND(L2140*(1+'Assumptions'!$B$7)/'Assumptions'!$B$9,0)*'Assumptions'!$B$9</x:f>
        <x:v>205</x:v>
      </x:c>
      <x:c r="R2140" s="141" t="n">
        <x:f>Q2140-M2140</x:f>
        <x:v>29</x:v>
      </x:c>
      <x:c r="S2140" s="143" t="n">
        <x:f>'Assumptions'!$B$8</x:f>
        <x:v>12</x:v>
      </x:c>
      <x:c r="T2140" s="141" t="n">
        <x:f>N2140*S2140</x:f>
        <x:v>120</x:v>
      </x:c>
      <x:c r="U2140" s="139" t="str">
        <x:v>Source Valid</x:v>
      </x:c>
      <x:c r="V2140" s="139" t="str">
        <x:v>High</x:v>
      </x:c>
      <x:c r="W2140" s="147" t="str">
        <x:v>Source wholesale and buying prices retained</x:v>
      </x:c>
      <x:c r="X2140" s="139" t="str">
        <x:v>Ready</x:v>
      </x:c>
      <x:c r="Y2140" s="144" t="b">
        <x:v>1</x:v>
      </x:c>
      <x:c r="Z2140" s="139" t="str">
        <x:v>WS RATES.pdf</x:v>
      </x:c>
      <x:c r="AA2140" s="139" t="n">
        <x:v>60</x:v>
      </x:c>
      <x:c r="AB2140" s="139" t="n">
        <x:v>16</x:v>
      </x:c>
      <x:c r="AC2140" s="139" t="str">
        <x:v>DOLLAR 555 PENCIL</x:v>
      </x:c>
      <x:c r="AD2140" s="145" t="n">
        <x:v>186</x:v>
      </x:c>
      <x:c r="AE2140" s="147" t="str">
        <x:v>Merged across PDFs — Exact/source-linked match</x:v>
      </x:c>
      <x:c r="AF2140" s="147" t="str">
        <x:v>Exact WS RATES.pdf name</x:v>
      </x:c>
      <x:c r="AG2140" s="147" t="str">
        <x:v>Exact WS RATES.pdf category</x:v>
      </x:c>
      <x:c r="AH2140" s="139" t="str">
        <x:v>WS-RATES:60:16</x:v>
      </x:c>
      <x:c r="AI2140" s="146"/>
      <x:c r="AJ2140" s="146"/>
      <x:c r="AK2140" s="146"/>
      <x:c r="AL2140" s="146"/>
      <x:c r="AM2140" s="146"/>
      <x:c r="AN2140" s="147" t="str"/>
    </x:row>
    <x:row r="2141">
      <x:c r="A2141" s="139" t="str">
        <x:v>RS-002140</x:v>
      </x:c>
      <x:c r="B2141" s="147" t="str">
        <x:v>PIANO CLICK SKY</x:v>
      </x:c>
      <x:c r="C2141" s="139" t="str">
        <x:v>BALL POINT</x:v>
      </x:c>
      <x:c r="D2141" s="139" t="str">
        <x:v>Both</x:v>
      </x:c>
      <x:c r="E2141" s="147" t="str">
        <x:v>From initial classified workbook</x:v>
      </x:c>
      <x:c r="F2141" s="139" t="str">
        <x:v>Piece</x:v>
      </x:c>
      <x:c r="G2141" s="139"/>
      <x:c r="H2141" s="139" t="str">
        <x:v>Not stated</x:v>
      </x:c>
      <x:c r="I2141" s="139" t="str">
        <x:v>PKR</x:v>
      </x:c>
      <x:c r="J2141" s="140" t="n">
        <x:v>110</x:v>
      </x:c>
      <x:c r="K2141" s="140" t="n">
        <x:v>105</x:v>
      </x:c>
      <x:c r="L2141" s="140" t="n">
        <x:v>110</x:v>
      </x:c>
      <x:c r="M2141" s="140" t="n">
        <x:v>105</x:v>
      </x:c>
      <x:c r="N2141" s="141" t="n">
        <x:f>L2141-M2141</x:f>
        <x:v>5</x:v>
      </x:c>
      <x:c r="O2141" s="142" t="n">
        <x:f>IF(L2141&gt;0,N2141/L2141,"")</x:f>
        <x:v>0.045454545454545456</x:v>
      </x:c>
      <x:c r="P2141" s="142" t="n">
        <x:f>IF(M2141&gt;0,N2141/M2141,"")</x:f>
        <x:v>0.047619047619047616</x:v>
      </x:c>
      <x:c r="Q2141" s="141" t="n">
        <x:f>ROUND(L2141*(1+'Assumptions'!$B$7)/'Assumptions'!$B$9,0)*'Assumptions'!$B$9</x:f>
        <x:v>120</x:v>
      </x:c>
      <x:c r="R2141" s="141" t="n">
        <x:f>Q2141-M2141</x:f>
        <x:v>15</x:v>
      </x:c>
      <x:c r="S2141" s="143" t="n">
        <x:f>'Assumptions'!$B$8</x:f>
        <x:v>12</x:v>
      </x:c>
      <x:c r="T2141" s="141" t="n">
        <x:f>N2141*S2141</x:f>
        <x:v>60</x:v>
      </x:c>
      <x:c r="U2141" s="139" t="str">
        <x:v>Source Valid</x:v>
      </x:c>
      <x:c r="V2141" s="139" t="str">
        <x:v>High</x:v>
      </x:c>
      <x:c r="W2141" s="147" t="str">
        <x:v>Source wholesale and buying prices retained</x:v>
      </x:c>
      <x:c r="X2141" s="139" t="str">
        <x:v>Ready</x:v>
      </x:c>
      <x:c r="Y2141" s="144" t="b">
        <x:v>1</x:v>
      </x:c>
      <x:c r="Z2141" s="139" t="str">
        <x:v>WS RATES.pdf</x:v>
      </x:c>
      <x:c r="AA2141" s="139" t="n">
        <x:v>60</x:v>
      </x:c>
      <x:c r="AB2141" s="139" t="n">
        <x:v>17</x:v>
      </x:c>
      <x:c r="AC2141" s="139" t="str">
        <x:v>PIANO CLICK SKY</x:v>
      </x:c>
      <x:c r="AD2141" s="145" t="n">
        <x:v>110</x:v>
      </x:c>
      <x:c r="AE2141" s="147" t="str">
        <x:v>Merged across PDFs — Exact/source-linked match</x:v>
      </x:c>
      <x:c r="AF2141" s="147" t="str">
        <x:v>Exact WS RATES.pdf name</x:v>
      </x:c>
      <x:c r="AG2141" s="147" t="str">
        <x:v>Exact WS RATES.pdf category</x:v>
      </x:c>
      <x:c r="AH2141" s="139" t="str">
        <x:v>WS-RATES:60:17</x:v>
      </x:c>
      <x:c r="AI2141" s="146"/>
      <x:c r="AJ2141" s="146"/>
      <x:c r="AK2141" s="146"/>
      <x:c r="AL2141" s="146"/>
      <x:c r="AM2141" s="146"/>
      <x:c r="AN2141" s="147" t="str"/>
    </x:row>
    <x:row r="2142">
      <x:c r="A2142" s="139" t="str">
        <x:v>RS-002141</x:v>
      </x:c>
      <x:c r="B2142" s="147" t="str">
        <x:v>PIANO COMFORT ERASEABLE</x:v>
      </x:c>
      <x:c r="C2142" s="139" t="str">
        <x:v>POINTER</x:v>
      </x:c>
      <x:c r="D2142" s="139" t="str">
        <x:v>Both</x:v>
      </x:c>
      <x:c r="E2142" s="147" t="str">
        <x:v>From initial classified workbook</x:v>
      </x:c>
      <x:c r="F2142" s="139" t="str">
        <x:v>Piece</x:v>
      </x:c>
      <x:c r="G2142" s="139"/>
      <x:c r="H2142" s="139" t="str">
        <x:v>Not stated</x:v>
      </x:c>
      <x:c r="I2142" s="139" t="str">
        <x:v>PKR</x:v>
      </x:c>
      <x:c r="J2142" s="140" t="n">
        <x:v>220</x:v>
      </x:c>
      <x:c r="K2142" s="140" t="n">
        <x:v>209</x:v>
      </x:c>
      <x:c r="L2142" s="140" t="n">
        <x:v>220</x:v>
      </x:c>
      <x:c r="M2142" s="140" t="n">
        <x:v>209</x:v>
      </x:c>
      <x:c r="N2142" s="141" t="n">
        <x:f>L2142-M2142</x:f>
        <x:v>11</x:v>
      </x:c>
      <x:c r="O2142" s="142" t="n">
        <x:f>IF(L2142&gt;0,N2142/L2142,"")</x:f>
        <x:v>0.05</x:v>
      </x:c>
      <x:c r="P2142" s="142" t="n">
        <x:f>IF(M2142&gt;0,N2142/M2142,"")</x:f>
        <x:v>0.05263157894736842</x:v>
      </x:c>
      <x:c r="Q2142" s="141" t="n">
        <x:f>ROUND(L2142*(1+'Assumptions'!$B$7)/'Assumptions'!$B$9,0)*'Assumptions'!$B$9</x:f>
        <x:v>240</x:v>
      </x:c>
      <x:c r="R2142" s="141" t="n">
        <x:f>Q2142-M2142</x:f>
        <x:v>31</x:v>
      </x:c>
      <x:c r="S2142" s="143" t="n">
        <x:f>'Assumptions'!$B$8</x:f>
        <x:v>12</x:v>
      </x:c>
      <x:c r="T2142" s="141" t="n">
        <x:f>N2142*S2142</x:f>
        <x:v>132</x:v>
      </x:c>
      <x:c r="U2142" s="139" t="str">
        <x:v>Source Valid</x:v>
      </x:c>
      <x:c r="V2142" s="139" t="str">
        <x:v>High</x:v>
      </x:c>
      <x:c r="W2142" s="147" t="str">
        <x:v>Source wholesale and buying prices retained</x:v>
      </x:c>
      <x:c r="X2142" s="139" t="str">
        <x:v>Ready</x:v>
      </x:c>
      <x:c r="Y2142" s="144" t="b">
        <x:v>1</x:v>
      </x:c>
      <x:c r="Z2142" s="139" t="str">
        <x:v>WS RATES.pdf</x:v>
      </x:c>
      <x:c r="AA2142" s="139" t="n">
        <x:v>60</x:v>
      </x:c>
      <x:c r="AB2142" s="139" t="n">
        <x:v>18</x:v>
      </x:c>
      <x:c r="AC2142" s="139" t="str">
        <x:v>PIANO COMFORT ERASEABL</x:v>
      </x:c>
      <x:c r="AD2142" s="145" t="n">
        <x:v>220</x:v>
      </x:c>
      <x:c r="AE2142" s="147" t="str">
        <x:v>Merged across PDFs — Truncated-name completion</x:v>
      </x:c>
      <x:c r="AF2142" s="147" t="str">
        <x:v>Completed/updated from WS RATES.pdf</x:v>
      </x:c>
      <x:c r="AG2142" s="147" t="str">
        <x:v>Exact WS RATES.pdf category</x:v>
      </x:c>
      <x:c r="AH2142" s="139" t="str">
        <x:v>WS-RATES:60:18</x:v>
      </x:c>
      <x:c r="AI2142" s="146"/>
      <x:c r="AJ2142" s="146"/>
      <x:c r="AK2142" s="146"/>
      <x:c r="AL2142" s="146"/>
      <x:c r="AM2142" s="146"/>
      <x:c r="AN2142" s="147" t="str"/>
    </x:row>
    <x:row r="2143">
      <x:c r="A2143" s="139" t="str">
        <x:v>RS-002142</x:v>
      </x:c>
      <x:c r="B2143" s="147" t="str">
        <x:v>DOLLAR STAPLES PIN 24/6</x:v>
      </x:c>
      <x:c r="C2143" s="139" t="str">
        <x:v>STAPLER PIN</x:v>
      </x:c>
      <x:c r="D2143" s="139" t="str">
        <x:v>Both</x:v>
      </x:c>
      <x:c r="E2143" s="147" t="str">
        <x:v>From initial classified workbook</x:v>
      </x:c>
      <x:c r="F2143" s="139" t="str">
        <x:v>Piece</x:v>
      </x:c>
      <x:c r="G2143" s="139"/>
      <x:c r="H2143" s="139" t="str">
        <x:v>Not stated</x:v>
      </x:c>
      <x:c r="I2143" s="139" t="str">
        <x:v>PKR</x:v>
      </x:c>
      <x:c r="J2143" s="140" t="n">
        <x:v>545</x:v>
      </x:c>
      <x:c r="K2143" s="140" t="n">
        <x:v>528.65</x:v>
      </x:c>
      <x:c r="L2143" s="140" t="n">
        <x:v>545</x:v>
      </x:c>
      <x:c r="M2143" s="140" t="n">
        <x:v>528.65</x:v>
      </x:c>
      <x:c r="N2143" s="141" t="n">
        <x:f>L2143-M2143</x:f>
        <x:v>16.350000000000023</x:v>
      </x:c>
      <x:c r="O2143" s="142" t="n">
        <x:f>IF(L2143&gt;0,N2143/L2143,"")</x:f>
        <x:v>0.03000000000000004</x:v>
      </x:c>
      <x:c r="P2143" s="142" t="n">
        <x:f>IF(M2143&gt;0,N2143/M2143,"")</x:f>
        <x:v>0.030927835051546435</x:v>
      </x:c>
      <x:c r="Q2143" s="141" t="n">
        <x:f>ROUND(L2143*(1+'Assumptions'!$B$7)/'Assumptions'!$B$9,0)*'Assumptions'!$B$9</x:f>
        <x:v>600</x:v>
      </x:c>
      <x:c r="R2143" s="141" t="n">
        <x:f>Q2143-M2143</x:f>
        <x:v>71.35000000000002</x:v>
      </x:c>
      <x:c r="S2143" s="143" t="n">
        <x:f>'Assumptions'!$B$8</x:f>
        <x:v>12</x:v>
      </x:c>
      <x:c r="T2143" s="141" t="n">
        <x:f>N2143*S2143</x:f>
        <x:v>196.20000000000027</x:v>
      </x:c>
      <x:c r="U2143" s="139" t="str">
        <x:v>Source Valid</x:v>
      </x:c>
      <x:c r="V2143" s="139" t="str">
        <x:v>High</x:v>
      </x:c>
      <x:c r="W2143" s="147" t="str">
        <x:v>Source wholesale and buying prices retained</x:v>
      </x:c>
      <x:c r="X2143" s="139" t="str">
        <x:v>Ready</x:v>
      </x:c>
      <x:c r="Y2143" s="144" t="b">
        <x:v>1</x:v>
      </x:c>
      <x:c r="Z2143" s="139" t="str">
        <x:v>WS RATES.pdf</x:v>
      </x:c>
      <x:c r="AA2143" s="139" t="n">
        <x:v>60</x:v>
      </x:c>
      <x:c r="AB2143" s="139" t="n">
        <x:v>19</x:v>
      </x:c>
      <x:c r="AC2143" s="139" t="str">
        <x:v>DOLLAR STAPLES PIN 24/6</x:v>
      </x:c>
      <x:c r="AD2143" s="145" t="n">
        <x:v>545</x:v>
      </x:c>
      <x:c r="AE2143" s="147" t="str">
        <x:v>Merged across PDFs — Exact/source-linked match</x:v>
      </x:c>
      <x:c r="AF2143" s="147" t="str">
        <x:v>Exact WS RATES.pdf name</x:v>
      </x:c>
      <x:c r="AG2143" s="147" t="str">
        <x:v>Exact WS RATES.pdf category</x:v>
      </x:c>
      <x:c r="AH2143" s="139" t="str">
        <x:v>WS-RATES:60:19</x:v>
      </x:c>
      <x:c r="AI2143" s="146"/>
      <x:c r="AJ2143" s="146"/>
      <x:c r="AK2143" s="146"/>
      <x:c r="AL2143" s="146"/>
      <x:c r="AM2143" s="146"/>
      <x:c r="AN2143" s="147" t="str"/>
    </x:row>
    <x:row r="2144">
      <x:c r="A2144" s="139" t="str">
        <x:v>RS-002143</x:v>
      </x:c>
      <x:c r="B2144" s="147" t="str">
        <x:v>PIANO FLO</x:v>
      </x:c>
      <x:c r="C2144" s="139" t="str">
        <x:v>BALL POINT</x:v>
      </x:c>
      <x:c r="D2144" s="139" t="str">
        <x:v>Both</x:v>
      </x:c>
      <x:c r="E2144" s="147" t="str">
        <x:v>From initial classified workbook</x:v>
      </x:c>
      <x:c r="F2144" s="139" t="str">
        <x:v>Piece</x:v>
      </x:c>
      <x:c r="G2144" s="139"/>
      <x:c r="H2144" s="139" t="str">
        <x:v>Not stated</x:v>
      </x:c>
      <x:c r="I2144" s="139" t="str">
        <x:v>PKR</x:v>
      </x:c>
      <x:c r="J2144" s="140" t="n">
        <x:v>200</x:v>
      </x:c>
      <x:c r="K2144" s="140" t="n">
        <x:v>190</x:v>
      </x:c>
      <x:c r="L2144" s="140" t="n">
        <x:v>200</x:v>
      </x:c>
      <x:c r="M2144" s="140" t="n">
        <x:v>190</x:v>
      </x:c>
      <x:c r="N2144" s="141" t="n">
        <x:f>L2144-M2144</x:f>
        <x:v>10</x:v>
      </x:c>
      <x:c r="O2144" s="142" t="n">
        <x:f>IF(L2144&gt;0,N2144/L2144,"")</x:f>
        <x:v>0.05</x:v>
      </x:c>
      <x:c r="P2144" s="142" t="n">
        <x:f>IF(M2144&gt;0,N2144/M2144,"")</x:f>
        <x:v>0.05263157894736842</x:v>
      </x:c>
      <x:c r="Q2144" s="141" t="n">
        <x:f>ROUND(L2144*(1+'Assumptions'!$B$7)/'Assumptions'!$B$9,0)*'Assumptions'!$B$9</x:f>
        <x:v>220</x:v>
      </x:c>
      <x:c r="R2144" s="141" t="n">
        <x:f>Q2144-M2144</x:f>
        <x:v>30</x:v>
      </x:c>
      <x:c r="S2144" s="143" t="n">
        <x:f>'Assumptions'!$B$8</x:f>
        <x:v>12</x:v>
      </x:c>
      <x:c r="T2144" s="141" t="n">
        <x:f>N2144*S2144</x:f>
        <x:v>120</x:v>
      </x:c>
      <x:c r="U2144" s="139" t="str">
        <x:v>Source Valid</x:v>
      </x:c>
      <x:c r="V2144" s="139" t="str">
        <x:v>High</x:v>
      </x:c>
      <x:c r="W2144" s="147" t="str">
        <x:v>Source wholesale and buying prices retained</x:v>
      </x:c>
      <x:c r="X2144" s="139" t="str">
        <x:v>Ready</x:v>
      </x:c>
      <x:c r="Y2144" s="144" t="b">
        <x:v>1</x:v>
      </x:c>
      <x:c r="Z2144" s="139" t="str">
        <x:v>WS RATES.pdf</x:v>
      </x:c>
      <x:c r="AA2144" s="139" t="n">
        <x:v>60</x:v>
      </x:c>
      <x:c r="AB2144" s="139" t="n">
        <x:v>20</x:v>
      </x:c>
      <x:c r="AC2144" s="139" t="str">
        <x:v>PIANO FLO</x:v>
      </x:c>
      <x:c r="AD2144" s="145" t="n">
        <x:v>200</x:v>
      </x:c>
      <x:c r="AE2144" s="147" t="str">
        <x:v>Merged across PDFs — Exact/source-linked match</x:v>
      </x:c>
      <x:c r="AF2144" s="147" t="str">
        <x:v>Exact WS RATES.pdf name</x:v>
      </x:c>
      <x:c r="AG2144" s="147" t="str">
        <x:v>Exact WS RATES.pdf category</x:v>
      </x:c>
      <x:c r="AH2144" s="139" t="str">
        <x:v>WS-RATES:60:20</x:v>
      </x:c>
      <x:c r="AI2144" s="146"/>
      <x:c r="AJ2144" s="146"/>
      <x:c r="AK2144" s="146"/>
      <x:c r="AL2144" s="146"/>
      <x:c r="AM2144" s="146"/>
      <x:c r="AN2144" s="147" t="str"/>
    </x:row>
    <x:row r="2145">
      <x:c r="A2145" s="139" t="str">
        <x:v>RS-002144</x:v>
      </x:c>
      <x:c r="B2145" s="147" t="str">
        <x:v>DOLLAR 10 NUM STAPLE PIN(BOX</x:v>
      </x:c>
      <x:c r="C2145" s="139" t="str">
        <x:v>STAPLER PIN</x:v>
      </x:c>
      <x:c r="D2145" s="139" t="str">
        <x:v>Both</x:v>
      </x:c>
      <x:c r="E2145" s="147" t="str">
        <x:v>From initial classified workbook</x:v>
      </x:c>
      <x:c r="F2145" s="139" t="str">
        <x:v>Box</x:v>
      </x:c>
      <x:c r="G2145" s="139"/>
      <x:c r="H2145" s="139" t="str">
        <x:v>Not stated</x:v>
      </x:c>
      <x:c r="I2145" s="139" t="str">
        <x:v>PKR</x:v>
      </x:c>
      <x:c r="J2145" s="140" t="n">
        <x:v>333</x:v>
      </x:c>
      <x:c r="K2145" s="140" t="n">
        <x:v>323</x:v>
      </x:c>
      <x:c r="L2145" s="140" t="n">
        <x:v>333</x:v>
      </x:c>
      <x:c r="M2145" s="140" t="n">
        <x:v>323</x:v>
      </x:c>
      <x:c r="N2145" s="141" t="n">
        <x:f>L2145-M2145</x:f>
        <x:v>10</x:v>
      </x:c>
      <x:c r="O2145" s="142" t="n">
        <x:f>IF(L2145&gt;0,N2145/L2145,"")</x:f>
        <x:v>0.03003003003003003</x:v>
      </x:c>
      <x:c r="P2145" s="142" t="n">
        <x:f>IF(M2145&gt;0,N2145/M2145,"")</x:f>
        <x:v>0.030959752321981424</x:v>
      </x:c>
      <x:c r="Q2145" s="141" t="n">
        <x:f>ROUND(L2145*(1+'Assumptions'!$B$7)/'Assumptions'!$B$9,0)*'Assumptions'!$B$9</x:f>
        <x:v>365</x:v>
      </x:c>
      <x:c r="R2145" s="141" t="n">
        <x:f>Q2145-M2145</x:f>
        <x:v>42</x:v>
      </x:c>
      <x:c r="S2145" s="143" t="n">
        <x:f>'Assumptions'!$B$8</x:f>
        <x:v>12</x:v>
      </x:c>
      <x:c r="T2145" s="141" t="n">
        <x:f>N2145*S2145</x:f>
        <x:v>120</x:v>
      </x:c>
      <x:c r="U2145" s="139" t="str">
        <x:v>Source Valid</x:v>
      </x:c>
      <x:c r="V2145" s="139" t="str">
        <x:v>High</x:v>
      </x:c>
      <x:c r="W2145" s="147" t="str">
        <x:v>Source wholesale and buying prices retained</x:v>
      </x:c>
      <x:c r="X2145" s="139" t="str">
        <x:v>Ready</x:v>
      </x:c>
      <x:c r="Y2145" s="144" t="b">
        <x:v>1</x:v>
      </x:c>
      <x:c r="Z2145" s="139" t="str">
        <x:v>WS RATES.pdf</x:v>
      </x:c>
      <x:c r="AA2145" s="139" t="n">
        <x:v>60</x:v>
      </x:c>
      <x:c r="AB2145" s="139" t="n">
        <x:v>21</x:v>
      </x:c>
      <x:c r="AC2145" s="139" t="str">
        <x:v>DOLLAR 10 NUM STAPLE PIN</x:v>
      </x:c>
      <x:c r="AD2145" s="145" t="n">
        <x:v>333</x:v>
      </x:c>
      <x:c r="AE2145" s="147" t="str">
        <x:v>Merged across PDFs — Truncated-name completion</x:v>
      </x:c>
      <x:c r="AF2145" s="147" t="str">
        <x:v>Completed/updated from WS RATES.pdf</x:v>
      </x:c>
      <x:c r="AG2145" s="147" t="str">
        <x:v>Exact WS RATES.pdf category</x:v>
      </x:c>
      <x:c r="AH2145" s="139" t="str">
        <x:v>WS-RATES:60:21</x:v>
      </x:c>
      <x:c r="AI2145" s="146"/>
      <x:c r="AJ2145" s="146"/>
      <x:c r="AK2145" s="146"/>
      <x:c r="AL2145" s="146"/>
      <x:c r="AM2145" s="146"/>
      <x:c r="AN2145" s="147" t="str"/>
    </x:row>
    <x:row r="2146">
      <x:c r="A2146" s="139" t="str">
        <x:v>RS-002145</x:v>
      </x:c>
      <x:c r="B2146" s="147" t="str">
        <x:v>PIANO PEELA</x:v>
      </x:c>
      <x:c r="C2146" s="139" t="str">
        <x:v>BALL POINT</x:v>
      </x:c>
      <x:c r="D2146" s="139" t="str">
        <x:v>Both</x:v>
      </x:c>
      <x:c r="E2146" s="147" t="str">
        <x:v>From initial classified workbook</x:v>
      </x:c>
      <x:c r="F2146" s="139" t="str">
        <x:v>Piece</x:v>
      </x:c>
      <x:c r="G2146" s="139"/>
      <x:c r="H2146" s="139" t="str">
        <x:v>Not stated</x:v>
      </x:c>
      <x:c r="I2146" s="139" t="str">
        <x:v>PKR</x:v>
      </x:c>
      <x:c r="J2146" s="140" t="n">
        <x:v>135</x:v>
      </x:c>
      <x:c r="K2146" s="140" t="n">
        <x:v>128</x:v>
      </x:c>
      <x:c r="L2146" s="140" t="n">
        <x:v>135</x:v>
      </x:c>
      <x:c r="M2146" s="140" t="n">
        <x:v>128</x:v>
      </x:c>
      <x:c r="N2146" s="141" t="n">
        <x:f>L2146-M2146</x:f>
        <x:v>7</x:v>
      </x:c>
      <x:c r="O2146" s="142" t="n">
        <x:f>IF(L2146&gt;0,N2146/L2146,"")</x:f>
        <x:v>0.05185185185185185</x:v>
      </x:c>
      <x:c r="P2146" s="142" t="n">
        <x:f>IF(M2146&gt;0,N2146/M2146,"")</x:f>
        <x:v>0.0546875</x:v>
      </x:c>
      <x:c r="Q2146" s="141" t="n">
        <x:f>ROUND(L2146*(1+'Assumptions'!$B$7)/'Assumptions'!$B$9,0)*'Assumptions'!$B$9</x:f>
        <x:v>150</x:v>
      </x:c>
      <x:c r="R2146" s="141" t="n">
        <x:f>Q2146-M2146</x:f>
        <x:v>22</x:v>
      </x:c>
      <x:c r="S2146" s="143" t="n">
        <x:f>'Assumptions'!$B$8</x:f>
        <x:v>12</x:v>
      </x:c>
      <x:c r="T2146" s="141" t="n">
        <x:f>N2146*S2146</x:f>
        <x:v>84</x:v>
      </x:c>
      <x:c r="U2146" s="139" t="str">
        <x:v>Source Valid</x:v>
      </x:c>
      <x:c r="V2146" s="139" t="str">
        <x:v>High</x:v>
      </x:c>
      <x:c r="W2146" s="147" t="str">
        <x:v>Source wholesale and buying prices retained</x:v>
      </x:c>
      <x:c r="X2146" s="139" t="str">
        <x:v>Ready</x:v>
      </x:c>
      <x:c r="Y2146" s="144" t="b">
        <x:v>1</x:v>
      </x:c>
      <x:c r="Z2146" s="139" t="str">
        <x:v>WS RATES.pdf</x:v>
      </x:c>
      <x:c r="AA2146" s="139" t="n">
        <x:v>60</x:v>
      </x:c>
      <x:c r="AB2146" s="139" t="n">
        <x:v>22</x:v>
      </x:c>
      <x:c r="AC2146" s="139" t="str">
        <x:v>PIANO PEELA</x:v>
      </x:c>
      <x:c r="AD2146" s="145" t="n">
        <x:v>135</x:v>
      </x:c>
      <x:c r="AE2146" s="147" t="str">
        <x:v>Merged across PDFs — Exact/source-linked match</x:v>
      </x:c>
      <x:c r="AF2146" s="147" t="str">
        <x:v>Exact WS RATES.pdf name</x:v>
      </x:c>
      <x:c r="AG2146" s="147" t="str">
        <x:v>Exact WS RATES.pdf category</x:v>
      </x:c>
      <x:c r="AH2146" s="139" t="str">
        <x:v>WS-RATES:60:22</x:v>
      </x:c>
      <x:c r="AI2146" s="146"/>
      <x:c r="AJ2146" s="146"/>
      <x:c r="AK2146" s="146"/>
      <x:c r="AL2146" s="146"/>
      <x:c r="AM2146" s="146"/>
      <x:c r="AN2146" s="147" t="str"/>
    </x:row>
    <x:row r="2147">
      <x:c r="A2147" s="139" t="str">
        <x:v>RS-002146</x:v>
      </x:c>
      <x:c r="B2147" s="147" t="str">
        <x:v>DOLLAR INK 60 ML (BOX)</x:v>
      </x:c>
      <x:c r="C2147" s="139" t="str">
        <x:v>FOUNTAIN INK</x:v>
      </x:c>
      <x:c r="D2147" s="139" t="str">
        <x:v>Both</x:v>
      </x:c>
      <x:c r="E2147" s="147" t="str">
        <x:v>From initial classified workbook</x:v>
      </x:c>
      <x:c r="F2147" s="139" t="str">
        <x:v>Box</x:v>
      </x:c>
      <x:c r="G2147" s="139"/>
      <x:c r="H2147" s="139" t="str">
        <x:v>Not stated</x:v>
      </x:c>
      <x:c r="I2147" s="139" t="str">
        <x:v>PKR</x:v>
      </x:c>
      <x:c r="J2147" s="140" t="n">
        <x:v>641</x:v>
      </x:c>
      <x:c r="K2147" s="140" t="n">
        <x:v>621.77</x:v>
      </x:c>
      <x:c r="L2147" s="140" t="n">
        <x:v>641</x:v>
      </x:c>
      <x:c r="M2147" s="140" t="n">
        <x:v>621.77</x:v>
      </x:c>
      <x:c r="N2147" s="141" t="n">
        <x:f>L2147-M2147</x:f>
        <x:v>19.230000000000018</x:v>
      </x:c>
      <x:c r="O2147" s="142" t="n">
        <x:f>IF(L2147&gt;0,N2147/L2147,"")</x:f>
        <x:v>0.030000000000000027</x:v>
      </x:c>
      <x:c r="P2147" s="142" t="n">
        <x:f>IF(M2147&gt;0,N2147/M2147,"")</x:f>
        <x:v>0.03092783505154642</x:v>
      </x:c>
      <x:c r="Q2147" s="141" t="n">
        <x:f>ROUND(L2147*(1+'Assumptions'!$B$7)/'Assumptions'!$B$9,0)*'Assumptions'!$B$9</x:f>
        <x:v>705</x:v>
      </x:c>
      <x:c r="R2147" s="141" t="n">
        <x:f>Q2147-M2147</x:f>
        <x:v>83.23000000000002</x:v>
      </x:c>
      <x:c r="S2147" s="143" t="n">
        <x:f>'Assumptions'!$B$8</x:f>
        <x:v>12</x:v>
      </x:c>
      <x:c r="T2147" s="141" t="n">
        <x:f>N2147*S2147</x:f>
        <x:v>230.76000000000022</x:v>
      </x:c>
      <x:c r="U2147" s="139" t="str">
        <x:v>Source Valid</x:v>
      </x:c>
      <x:c r="V2147" s="139" t="str">
        <x:v>High</x:v>
      </x:c>
      <x:c r="W2147" s="147" t="str">
        <x:v>Source wholesale and buying prices retained</x:v>
      </x:c>
      <x:c r="X2147" s="139" t="str">
        <x:v>Ready</x:v>
      </x:c>
      <x:c r="Y2147" s="144" t="b">
        <x:v>1</x:v>
      </x:c>
      <x:c r="Z2147" s="139" t="str">
        <x:v>WS RATES.pdf</x:v>
      </x:c>
      <x:c r="AA2147" s="139" t="n">
        <x:v>60</x:v>
      </x:c>
      <x:c r="AB2147" s="139" t="n">
        <x:v>23</x:v>
      </x:c>
      <x:c r="AC2147" s="139" t="str">
        <x:v>DOLLAR INK 60 ML (BOX)</x:v>
      </x:c>
      <x:c r="AD2147" s="145" t="n">
        <x:v>641</x:v>
      </x:c>
      <x:c r="AE2147" s="147" t="str">
        <x:v>Merged across PDFs — Exact/source-linked match</x:v>
      </x:c>
      <x:c r="AF2147" s="147" t="str">
        <x:v>Exact WS RATES.pdf name</x:v>
      </x:c>
      <x:c r="AG2147" s="147" t="str">
        <x:v>Exact WS RATES.pdf category</x:v>
      </x:c>
      <x:c r="AH2147" s="139" t="str">
        <x:v>WS-RATES:60:23</x:v>
      </x:c>
      <x:c r="AI2147" s="146"/>
      <x:c r="AJ2147" s="146"/>
      <x:c r="AK2147" s="146"/>
      <x:c r="AL2147" s="146"/>
      <x:c r="AM2147" s="146"/>
      <x:c r="AN2147" s="147" t="str"/>
    </x:row>
    <x:row r="2148">
      <x:c r="A2148" s="139" t="str">
        <x:v>RS-002147</x:v>
      </x:c>
      <x:c r="B2148" s="147" t="str">
        <x:v>PIANO G5</x:v>
      </x:c>
      <x:c r="C2148" s="139" t="str">
        <x:v>BALL POINT</x:v>
      </x:c>
      <x:c r="D2148" s="139" t="str">
        <x:v>Both</x:v>
      </x:c>
      <x:c r="E2148" s="147" t="str">
        <x:v>From initial classified workbook</x:v>
      </x:c>
      <x:c r="F2148" s="139" t="str">
        <x:v>Piece</x:v>
      </x:c>
      <x:c r="G2148" s="139"/>
      <x:c r="H2148" s="139" t="str">
        <x:v>Not stated</x:v>
      </x:c>
      <x:c r="I2148" s="139" t="str">
        <x:v>PKR</x:v>
      </x:c>
      <x:c r="J2148" s="140" t="n">
        <x:v>115</x:v>
      </x:c>
      <x:c r="K2148" s="140" t="n">
        <x:v>109</x:v>
      </x:c>
      <x:c r="L2148" s="140" t="n">
        <x:v>115</x:v>
      </x:c>
      <x:c r="M2148" s="140" t="n">
        <x:v>109</x:v>
      </x:c>
      <x:c r="N2148" s="141" t="n">
        <x:f>L2148-M2148</x:f>
        <x:v>6</x:v>
      </x:c>
      <x:c r="O2148" s="142" t="n">
        <x:f>IF(L2148&gt;0,N2148/L2148,"")</x:f>
        <x:v>0.05217391304347826</x:v>
      </x:c>
      <x:c r="P2148" s="142" t="n">
        <x:f>IF(M2148&gt;0,N2148/M2148,"")</x:f>
        <x:v>0.05504587155963303</x:v>
      </x:c>
      <x:c r="Q2148" s="141" t="n">
        <x:f>ROUND(L2148*(1+'Assumptions'!$B$7)/'Assumptions'!$B$9,0)*'Assumptions'!$B$9</x:f>
        <x:v>125</x:v>
      </x:c>
      <x:c r="R2148" s="141" t="n">
        <x:f>Q2148-M2148</x:f>
        <x:v>16</x:v>
      </x:c>
      <x:c r="S2148" s="143" t="n">
        <x:f>'Assumptions'!$B$8</x:f>
        <x:v>12</x:v>
      </x:c>
      <x:c r="T2148" s="141" t="n">
        <x:f>N2148*S2148</x:f>
        <x:v>72</x:v>
      </x:c>
      <x:c r="U2148" s="139" t="str">
        <x:v>Source Valid</x:v>
      </x:c>
      <x:c r="V2148" s="139" t="str">
        <x:v>High</x:v>
      </x:c>
      <x:c r="W2148" s="147" t="str">
        <x:v>Source wholesale and buying prices retained</x:v>
      </x:c>
      <x:c r="X2148" s="139" t="str">
        <x:v>Ready</x:v>
      </x:c>
      <x:c r="Y2148" s="144" t="b">
        <x:v>1</x:v>
      </x:c>
      <x:c r="Z2148" s="139" t="str">
        <x:v>WS RATES.pdf</x:v>
      </x:c>
      <x:c r="AA2148" s="139" t="n">
        <x:v>60</x:v>
      </x:c>
      <x:c r="AB2148" s="139" t="n">
        <x:v>24</x:v>
      </x:c>
      <x:c r="AC2148" s="139" t="str">
        <x:v>PIANO G5</x:v>
      </x:c>
      <x:c r="AD2148" s="145" t="n">
        <x:v>115</x:v>
      </x:c>
      <x:c r="AE2148" s="147" t="str">
        <x:v>Merged across PDFs — Exact/source-linked match</x:v>
      </x:c>
      <x:c r="AF2148" s="147" t="str">
        <x:v>Exact WS RATES.pdf name</x:v>
      </x:c>
      <x:c r="AG2148" s="147" t="str">
        <x:v>Exact WS RATES.pdf category</x:v>
      </x:c>
      <x:c r="AH2148" s="139" t="str">
        <x:v>WS-RATES:60:24</x:v>
      </x:c>
      <x:c r="AI2148" s="146"/>
      <x:c r="AJ2148" s="146"/>
      <x:c r="AK2148" s="146"/>
      <x:c r="AL2148" s="146"/>
      <x:c r="AM2148" s="146"/>
      <x:c r="AN2148" s="147" t="str"/>
    </x:row>
    <x:row r="2149">
      <x:c r="A2149" s="139" t="str">
        <x:v>RS-002148</x:v>
      </x:c>
      <x:c r="B2149" s="147" t="str">
        <x:v>DOLLAR INK 30 ML (BOX)</x:v>
      </x:c>
      <x:c r="C2149" s="139" t="str">
        <x:v>FOUNTAIN INK</x:v>
      </x:c>
      <x:c r="D2149" s="139" t="str">
        <x:v>Both</x:v>
      </x:c>
      <x:c r="E2149" s="147" t="str">
        <x:v>From initial classified workbook</x:v>
      </x:c>
      <x:c r="F2149" s="139" t="str">
        <x:v>Box</x:v>
      </x:c>
      <x:c r="G2149" s="139"/>
      <x:c r="H2149" s="139" t="str">
        <x:v>Not stated</x:v>
      </x:c>
      <x:c r="I2149" s="139" t="str">
        <x:v>PKR</x:v>
      </x:c>
      <x:c r="J2149" s="140" t="n">
        <x:v>441</x:v>
      </x:c>
      <x:c r="K2149" s="140" t="n">
        <x:v>427.77</x:v>
      </x:c>
      <x:c r="L2149" s="140" t="n">
        <x:v>441</x:v>
      </x:c>
      <x:c r="M2149" s="140" t="n">
        <x:v>427.77</x:v>
      </x:c>
      <x:c r="N2149" s="141" t="n">
        <x:f>L2149-M2149</x:f>
        <x:v>13.230000000000018</x:v>
      </x:c>
      <x:c r="O2149" s="142" t="n">
        <x:f>IF(L2149&gt;0,N2149/L2149,"")</x:f>
        <x:v>0.03000000000000004</x:v>
      </x:c>
      <x:c r="P2149" s="142" t="n">
        <x:f>IF(M2149&gt;0,N2149/M2149,"")</x:f>
        <x:v>0.030927835051546435</x:v>
      </x:c>
      <x:c r="Q2149" s="141" t="n">
        <x:f>ROUND(L2149*(1+'Assumptions'!$B$7)/'Assumptions'!$B$9,0)*'Assumptions'!$B$9</x:f>
        <x:v>485</x:v>
      </x:c>
      <x:c r="R2149" s="141" t="n">
        <x:f>Q2149-M2149</x:f>
        <x:v>57.23000000000002</x:v>
      </x:c>
      <x:c r="S2149" s="143" t="n">
        <x:f>'Assumptions'!$B$8</x:f>
        <x:v>12</x:v>
      </x:c>
      <x:c r="T2149" s="141" t="n">
        <x:f>N2149*S2149</x:f>
        <x:v>158.76000000000022</x:v>
      </x:c>
      <x:c r="U2149" s="139" t="str">
        <x:v>Source Valid</x:v>
      </x:c>
      <x:c r="V2149" s="139" t="str">
        <x:v>High</x:v>
      </x:c>
      <x:c r="W2149" s="147" t="str">
        <x:v>Source wholesale and buying prices retained</x:v>
      </x:c>
      <x:c r="X2149" s="139" t="str">
        <x:v>Ready</x:v>
      </x:c>
      <x:c r="Y2149" s="144" t="b">
        <x:v>1</x:v>
      </x:c>
      <x:c r="Z2149" s="139" t="str">
        <x:v>WS RATES.pdf</x:v>
      </x:c>
      <x:c r="AA2149" s="139" t="n">
        <x:v>60</x:v>
      </x:c>
      <x:c r="AB2149" s="139" t="n">
        <x:v>25</x:v>
      </x:c>
      <x:c r="AC2149" s="139" t="str">
        <x:v>DOLLAR INK 30 ML (BOX)</x:v>
      </x:c>
      <x:c r="AD2149" s="145" t="n">
        <x:v>441</x:v>
      </x:c>
      <x:c r="AE2149" s="147" t="str">
        <x:v>Merged across PDFs — Exact/source-linked match</x:v>
      </x:c>
      <x:c r="AF2149" s="147" t="str">
        <x:v>Exact WS RATES.pdf name</x:v>
      </x:c>
      <x:c r="AG2149" s="147" t="str">
        <x:v>Exact WS RATES.pdf category</x:v>
      </x:c>
      <x:c r="AH2149" s="139" t="str">
        <x:v>WS-RATES:60:25</x:v>
      </x:c>
      <x:c r="AI2149" s="146"/>
      <x:c r="AJ2149" s="146"/>
      <x:c r="AK2149" s="146"/>
      <x:c r="AL2149" s="146"/>
      <x:c r="AM2149" s="146"/>
      <x:c r="AN2149" s="147" t="str"/>
    </x:row>
    <x:row r="2150">
      <x:c r="A2150" s="139" t="str">
        <x:v>RS-002149</x:v>
      </x:c>
      <x:c r="B2150" s="147" t="str">
        <x:v>SOLO FINE</x:v>
      </x:c>
      <x:c r="C2150" s="139" t="str">
        <x:v>BALL POINT</x:v>
      </x:c>
      <x:c r="D2150" s="139" t="str">
        <x:v>Both</x:v>
      </x:c>
      <x:c r="E2150" s="147" t="str">
        <x:v>From initial classified workbook</x:v>
      </x:c>
      <x:c r="F2150" s="139" t="str">
        <x:v>Piece</x:v>
      </x:c>
      <x:c r="G2150" s="139"/>
      <x:c r="H2150" s="139" t="str">
        <x:v>Not stated</x:v>
      </x:c>
      <x:c r="I2150" s="139" t="str">
        <x:v>PKR</x:v>
      </x:c>
      <x:c r="J2150" s="140" t="n">
        <x:v>210</x:v>
      </x:c>
      <x:c r="K2150" s="140" t="n">
        <x:v>199.5</x:v>
      </x:c>
      <x:c r="L2150" s="140" t="n">
        <x:v>210</x:v>
      </x:c>
      <x:c r="M2150" s="140" t="n">
        <x:v>199.5</x:v>
      </x:c>
      <x:c r="N2150" s="141" t="n">
        <x:f>L2150-M2150</x:f>
        <x:v>10.5</x:v>
      </x:c>
      <x:c r="O2150" s="142" t="n">
        <x:f>IF(L2150&gt;0,N2150/L2150,"")</x:f>
        <x:v>0.05</x:v>
      </x:c>
      <x:c r="P2150" s="142" t="n">
        <x:f>IF(M2150&gt;0,N2150/M2150,"")</x:f>
        <x:v>0.05263157894736842</x:v>
      </x:c>
      <x:c r="Q2150" s="141" t="n">
        <x:f>ROUND(L2150*(1+'Assumptions'!$B$7)/'Assumptions'!$B$9,0)*'Assumptions'!$B$9</x:f>
        <x:v>230</x:v>
      </x:c>
      <x:c r="R2150" s="141" t="n">
        <x:f>Q2150-M2150</x:f>
        <x:v>30.5</x:v>
      </x:c>
      <x:c r="S2150" s="143" t="n">
        <x:f>'Assumptions'!$B$8</x:f>
        <x:v>12</x:v>
      </x:c>
      <x:c r="T2150" s="141" t="n">
        <x:f>N2150*S2150</x:f>
        <x:v>126</x:v>
      </x:c>
      <x:c r="U2150" s="139" t="str">
        <x:v>Source Valid</x:v>
      </x:c>
      <x:c r="V2150" s="139" t="str">
        <x:v>High</x:v>
      </x:c>
      <x:c r="W2150" s="147" t="str">
        <x:v>Source wholesale and buying prices retained</x:v>
      </x:c>
      <x:c r="X2150" s="139" t="str">
        <x:v>Ready</x:v>
      </x:c>
      <x:c r="Y2150" s="144" t="b">
        <x:v>1</x:v>
      </x:c>
      <x:c r="Z2150" s="139" t="str">
        <x:v>WS RATES.pdf</x:v>
      </x:c>
      <x:c r="AA2150" s="139" t="n">
        <x:v>60</x:v>
      </x:c>
      <x:c r="AB2150" s="139" t="n">
        <x:v>26</x:v>
      </x:c>
      <x:c r="AC2150" s="139" t="str">
        <x:v>SOLO FINE</x:v>
      </x:c>
      <x:c r="AD2150" s="145" t="n">
        <x:v>210</x:v>
      </x:c>
      <x:c r="AE2150" s="147" t="str">
        <x:v>Merged across PDFs — Exact/source-linked match</x:v>
      </x:c>
      <x:c r="AF2150" s="147" t="str">
        <x:v>Exact WS RATES.pdf name</x:v>
      </x:c>
      <x:c r="AG2150" s="147" t="str">
        <x:v>Exact WS RATES.pdf category</x:v>
      </x:c>
      <x:c r="AH2150" s="139" t="str">
        <x:v>WS-RATES:60:26</x:v>
      </x:c>
      <x:c r="AI2150" s="146"/>
      <x:c r="AJ2150" s="146"/>
      <x:c r="AK2150" s="146"/>
      <x:c r="AL2150" s="146"/>
      <x:c r="AM2150" s="146"/>
      <x:c r="AN2150" s="147" t="str"/>
    </x:row>
    <x:row r="2151">
      <x:c r="A2151" s="139" t="str">
        <x:v>RS-002150</x:v>
      </x:c>
      <x:c r="B2151" s="147" t="str">
        <x:v>PIANO SILK BALL POINT</x:v>
      </x:c>
      <x:c r="C2151" s="139" t="str">
        <x:v>BALL POINT</x:v>
      </x:c>
      <x:c r="D2151" s="139" t="str">
        <x:v>Both</x:v>
      </x:c>
      <x:c r="E2151" s="147" t="str">
        <x:v>From initial classified workbook</x:v>
      </x:c>
      <x:c r="F2151" s="139" t="str">
        <x:v>Piece</x:v>
      </x:c>
      <x:c r="G2151" s="139"/>
      <x:c r="H2151" s="139" t="str">
        <x:v>Not stated</x:v>
      </x:c>
      <x:c r="I2151" s="139" t="str">
        <x:v>PKR</x:v>
      </x:c>
      <x:c r="J2151" s="140" t="n">
        <x:v>153</x:v>
      </x:c>
      <x:c r="K2151" s="140" t="n">
        <x:v>145</x:v>
      </x:c>
      <x:c r="L2151" s="140" t="n">
        <x:v>153</x:v>
      </x:c>
      <x:c r="M2151" s="140" t="n">
        <x:v>145</x:v>
      </x:c>
      <x:c r="N2151" s="141" t="n">
        <x:f>L2151-M2151</x:f>
        <x:v>8</x:v>
      </x:c>
      <x:c r="O2151" s="142" t="n">
        <x:f>IF(L2151&gt;0,N2151/L2151,"")</x:f>
        <x:v>0.05228758169934641</x:v>
      </x:c>
      <x:c r="P2151" s="142" t="n">
        <x:f>IF(M2151&gt;0,N2151/M2151,"")</x:f>
        <x:v>0.05517241379310345</x:v>
      </x:c>
      <x:c r="Q2151" s="141" t="n">
        <x:f>ROUND(L2151*(1+'Assumptions'!$B$7)/'Assumptions'!$B$9,0)*'Assumptions'!$B$9</x:f>
        <x:v>170</x:v>
      </x:c>
      <x:c r="R2151" s="141" t="n">
        <x:f>Q2151-M2151</x:f>
        <x:v>25</x:v>
      </x:c>
      <x:c r="S2151" s="143" t="n">
        <x:f>'Assumptions'!$B$8</x:f>
        <x:v>12</x:v>
      </x:c>
      <x:c r="T2151" s="141" t="n">
        <x:f>N2151*S2151</x:f>
        <x:v>96</x:v>
      </x:c>
      <x:c r="U2151" s="139" t="str">
        <x:v>Source Valid</x:v>
      </x:c>
      <x:c r="V2151" s="139" t="str">
        <x:v>High</x:v>
      </x:c>
      <x:c r="W2151" s="147" t="str">
        <x:v>Source wholesale and buying prices retained</x:v>
      </x:c>
      <x:c r="X2151" s="139" t="str">
        <x:v>Ready</x:v>
      </x:c>
      <x:c r="Y2151" s="144" t="b">
        <x:v>1</x:v>
      </x:c>
      <x:c r="Z2151" s="139" t="str">
        <x:v>WS RATES.pdf</x:v>
      </x:c>
      <x:c r="AA2151" s="139" t="n">
        <x:v>60</x:v>
      </x:c>
      <x:c r="AB2151" s="139" t="n">
        <x:v>27</x:v>
      </x:c>
      <x:c r="AC2151" s="139" t="str">
        <x:v>PIANO SILK BALL POINT</x:v>
      </x:c>
      <x:c r="AD2151" s="145" t="n">
        <x:v>153</x:v>
      </x:c>
      <x:c r="AE2151" s="147" t="str">
        <x:v>Merged across PDFs — Exact/source-linked match</x:v>
      </x:c>
      <x:c r="AF2151" s="147" t="str">
        <x:v>Exact WS RATES.pdf name</x:v>
      </x:c>
      <x:c r="AG2151" s="147" t="str">
        <x:v>Exact WS RATES.pdf category</x:v>
      </x:c>
      <x:c r="AH2151" s="139" t="str">
        <x:v>WS-RATES:60:27</x:v>
      </x:c>
      <x:c r="AI2151" s="146"/>
      <x:c r="AJ2151" s="146"/>
      <x:c r="AK2151" s="146"/>
      <x:c r="AL2151" s="146"/>
      <x:c r="AM2151" s="146"/>
      <x:c r="AN2151" s="147" t="str"/>
    </x:row>
    <x:row r="2152">
      <x:c r="A2152" s="139" t="str">
        <x:v>RS-002151</x:v>
      </x:c>
      <x:c r="B2152" s="147" t="str">
        <x:v>PIANO COLOUR POINTERS</x:v>
      </x:c>
      <x:c r="C2152" s="139" t="str">
        <x:v>POINTER</x:v>
      </x:c>
      <x:c r="D2152" s="139" t="str">
        <x:v>Both</x:v>
      </x:c>
      <x:c r="E2152" s="147" t="str">
        <x:v>From initial classified workbook</x:v>
      </x:c>
      <x:c r="F2152" s="139" t="str">
        <x:v>Piece</x:v>
      </x:c>
      <x:c r="G2152" s="139"/>
      <x:c r="H2152" s="139" t="str">
        <x:v>Not stated</x:v>
      </x:c>
      <x:c r="I2152" s="139" t="str">
        <x:v>PKR</x:v>
      </x:c>
      <x:c r="J2152" s="140" t="n">
        <x:v>250</x:v>
      </x:c>
      <x:c r="K2152" s="140" t="n">
        <x:v>238</x:v>
      </x:c>
      <x:c r="L2152" s="140" t="n">
        <x:v>250</x:v>
      </x:c>
      <x:c r="M2152" s="140" t="n">
        <x:v>238</x:v>
      </x:c>
      <x:c r="N2152" s="141" t="n">
        <x:f>L2152-M2152</x:f>
        <x:v>12</x:v>
      </x:c>
      <x:c r="O2152" s="142" t="n">
        <x:f>IF(L2152&gt;0,N2152/L2152,"")</x:f>
        <x:v>0.048</x:v>
      </x:c>
      <x:c r="P2152" s="142" t="n">
        <x:f>IF(M2152&gt;0,N2152/M2152,"")</x:f>
        <x:v>0.05042016806722689</x:v>
      </x:c>
      <x:c r="Q2152" s="141" t="n">
        <x:f>ROUND(L2152*(1+'Assumptions'!$B$7)/'Assumptions'!$B$9,0)*'Assumptions'!$B$9</x:f>
        <x:v>275</x:v>
      </x:c>
      <x:c r="R2152" s="141" t="n">
        <x:f>Q2152-M2152</x:f>
        <x:v>37</x:v>
      </x:c>
      <x:c r="S2152" s="143" t="n">
        <x:f>'Assumptions'!$B$8</x:f>
        <x:v>12</x:v>
      </x:c>
      <x:c r="T2152" s="141" t="n">
        <x:f>N2152*S2152</x:f>
        <x:v>144</x:v>
      </x:c>
      <x:c r="U2152" s="139" t="str">
        <x:v>Source Valid</x:v>
      </x:c>
      <x:c r="V2152" s="139" t="str">
        <x:v>High</x:v>
      </x:c>
      <x:c r="W2152" s="147" t="str">
        <x:v>Source wholesale and buying prices retained</x:v>
      </x:c>
      <x:c r="X2152" s="139" t="str">
        <x:v>Ready</x:v>
      </x:c>
      <x:c r="Y2152" s="144" t="b">
        <x:v>1</x:v>
      </x:c>
      <x:c r="Z2152" s="139" t="str">
        <x:v>WS RATES.pdf</x:v>
      </x:c>
      <x:c r="AA2152" s="139" t="n">
        <x:v>60</x:v>
      </x:c>
      <x:c r="AB2152" s="139" t="n">
        <x:v>28</x:v>
      </x:c>
      <x:c r="AC2152" s="139" t="str">
        <x:v>PIANO COLOUR POINTERS</x:v>
      </x:c>
      <x:c r="AD2152" s="145" t="n">
        <x:v>250</x:v>
      </x:c>
      <x:c r="AE2152" s="147" t="str">
        <x:v>Merged across PDFs — Exact/source-linked match</x:v>
      </x:c>
      <x:c r="AF2152" s="147" t="str">
        <x:v>Exact WS RATES.pdf name</x:v>
      </x:c>
      <x:c r="AG2152" s="147" t="str">
        <x:v>Exact WS RATES.pdf category</x:v>
      </x:c>
      <x:c r="AH2152" s="139" t="str">
        <x:v>WS-RATES:60:28</x:v>
      </x:c>
      <x:c r="AI2152" s="146"/>
      <x:c r="AJ2152" s="146"/>
      <x:c r="AK2152" s="146"/>
      <x:c r="AL2152" s="146"/>
      <x:c r="AM2152" s="146"/>
      <x:c r="AN2152" s="147" t="str"/>
    </x:row>
    <x:row r="2153">
      <x:c r="A2153" s="139" t="str">
        <x:v>RS-002152</x:v>
      </x:c>
      <x:c r="B2153" s="147" t="str">
        <x:v>PRICE TAG COLOUR</x:v>
      </x:c>
      <x:c r="C2153" s="139" t="str">
        <x:v>CHINA</x:v>
      </x:c>
      <x:c r="D2153" s="139" t="str">
        <x:v>Both</x:v>
      </x:c>
      <x:c r="E2153" s="147" t="str">
        <x:v>From initial classified workbook</x:v>
      </x:c>
      <x:c r="F2153" s="139" t="str">
        <x:v>Piece</x:v>
      </x:c>
      <x:c r="G2153" s="139"/>
      <x:c r="H2153" s="139" t="str">
        <x:v>Not stated</x:v>
      </x:c>
      <x:c r="I2153" s="139" t="str">
        <x:v>PKR</x:v>
      </x:c>
      <x:c r="J2153" s="140" t="n">
        <x:v>320</x:v>
      </x:c>
      <x:c r="K2153" s="140" t="n">
        <x:v>290</x:v>
      </x:c>
      <x:c r="L2153" s="140" t="n">
        <x:v>320</x:v>
      </x:c>
      <x:c r="M2153" s="140" t="n">
        <x:v>290</x:v>
      </x:c>
      <x:c r="N2153" s="141" t="n">
        <x:f>L2153-M2153</x:f>
        <x:v>30</x:v>
      </x:c>
      <x:c r="O2153" s="142" t="n">
        <x:f>IF(L2153&gt;0,N2153/L2153,"")</x:f>
        <x:v>0.09375</x:v>
      </x:c>
      <x:c r="P2153" s="142" t="n">
        <x:f>IF(M2153&gt;0,N2153/M2153,"")</x:f>
        <x:v>0.10344827586206896</x:v>
      </x:c>
      <x:c r="Q2153" s="141" t="n">
        <x:f>ROUND(L2153*(1+'Assumptions'!$B$7)/'Assumptions'!$B$9,0)*'Assumptions'!$B$9</x:f>
        <x:v>350</x:v>
      </x:c>
      <x:c r="R2153" s="141" t="n">
        <x:f>Q2153-M2153</x:f>
        <x:v>60</x:v>
      </x:c>
      <x:c r="S2153" s="143" t="n">
        <x:f>'Assumptions'!$B$8</x:f>
        <x:v>12</x:v>
      </x:c>
      <x:c r="T2153" s="141" t="n">
        <x:f>N2153*S2153</x:f>
        <x:v>360</x:v>
      </x:c>
      <x:c r="U2153" s="139" t="str">
        <x:v>Source Valid</x:v>
      </x:c>
      <x:c r="V2153" s="139" t="str">
        <x:v>High</x:v>
      </x:c>
      <x:c r="W2153" s="147" t="str">
        <x:v>Source wholesale and buying prices retained</x:v>
      </x:c>
      <x:c r="X2153" s="139" t="str">
        <x:v>Ready</x:v>
      </x:c>
      <x:c r="Y2153" s="144" t="b">
        <x:v>1</x:v>
      </x:c>
      <x:c r="Z2153" s="139" t="str">
        <x:v>WS RATES.pdf</x:v>
      </x:c>
      <x:c r="AA2153" s="139" t="n">
        <x:v>60</x:v>
      </x:c>
      <x:c r="AB2153" s="139" t="n">
        <x:v>29</x:v>
      </x:c>
      <x:c r="AC2153" s="139" t="str">
        <x:v>PRICE TAG COLOUR</x:v>
      </x:c>
      <x:c r="AD2153" s="145" t="n">
        <x:v>320</x:v>
      </x:c>
      <x:c r="AE2153" s="147" t="str">
        <x:v>Merged across PDFs — Exact/source-linked match</x:v>
      </x:c>
      <x:c r="AF2153" s="147" t="str">
        <x:v>Exact WS RATES.pdf name</x:v>
      </x:c>
      <x:c r="AG2153" s="147" t="str">
        <x:v>Exact WS RATES.pdf category</x:v>
      </x:c>
      <x:c r="AH2153" s="139" t="str">
        <x:v>WS-RATES:60:29</x:v>
      </x:c>
      <x:c r="AI2153" s="146"/>
      <x:c r="AJ2153" s="146"/>
      <x:c r="AK2153" s="146"/>
      <x:c r="AL2153" s="146"/>
      <x:c r="AM2153" s="146"/>
      <x:c r="AN2153" s="147" t="str"/>
    </x:row>
    <x:row r="2154">
      <x:c r="A2154" s="139" t="str">
        <x:v>RS-002153</x:v>
      </x:c>
      <x:c r="B2154" s="147" t="str">
        <x:v>..</x:v>
      </x:c>
      <x:c r="C2154" s="139" t="str">
        <x:v>GEL PEN</x:v>
      </x:c>
      <x:c r="D2154" s="139" t="str">
        <x:v>Both</x:v>
      </x:c>
      <x:c r="E2154" s="147" t="str">
        <x:v>From initial classified workbook</x:v>
      </x:c>
      <x:c r="F2154" s="139" t="str">
        <x:v>Piece</x:v>
      </x:c>
      <x:c r="G2154" s="139"/>
      <x:c r="H2154" s="139" t="str">
        <x:v>Not stated</x:v>
      </x:c>
      <x:c r="I2154" s="139" t="str">
        <x:v>PKR</x:v>
      </x:c>
      <x:c r="J2154" s="140" t="n">
        <x:v>0</x:v>
      </x:c>
      <x:c r="K2154" s="140" t="n">
        <x:v>0</x:v>
      </x:c>
      <x:c r="L2154" s="140" t="n">
        <x:v>465</x:v>
      </x:c>
      <x:c r="M2154" s="140" t="n">
        <x:v>428</x:v>
      </x:c>
      <x:c r="N2154" s="141" t="n">
        <x:f>L2154-M2154</x:f>
        <x:v>37</x:v>
      </x:c>
      <x:c r="O2154" s="142" t="n">
        <x:f>IF(L2154&gt;0,N2154/L2154,"")</x:f>
        <x:v>0.07956989247311828</x:v>
      </x:c>
      <x:c r="P2154" s="142" t="n">
        <x:f>IF(M2154&gt;0,N2154/M2154,"")</x:f>
        <x:v>0.08644859813084112</x:v>
      </x:c>
      <x:c r="Q2154" s="141" t="n">
        <x:f>ROUND(L2154*(1+'Assumptions'!$B$7)/'Assumptions'!$B$9,0)*'Assumptions'!$B$9</x:f>
        <x:v>510</x:v>
      </x:c>
      <x:c r="R2154" s="141" t="n">
        <x:f>Q2154-M2154</x:f>
        <x:v>82</x:v>
      </x:c>
      <x:c r="S2154" s="143" t="n">
        <x:f>'Assumptions'!$B$8</x:f>
        <x:v>12</x:v>
      </x:c>
      <x:c r="T2154" s="141" t="n">
        <x:f>N2154*S2154</x:f>
        <x:v>444</x:v>
      </x:c>
      <x:c r="U2154" s="139" t="str">
        <x:v>Mocked Both Prices</x:v>
      </x:c>
      <x:c r="V2154" s="139" t="str">
        <x:v>Mock</x:v>
      </x:c>
      <x:c r="W2154" s="147" t="str">
        <x:v>Both values missing/zero; used category median price pattern</x:v>
      </x:c>
      <x:c r="X2154" s="139" t="str">
        <x:v>Review Required</x:v>
      </x:c>
      <x:c r="Y2154" s="144" t="b">
        <x:v>0</x:v>
      </x:c>
      <x:c r="Z2154" s="139" t="str">
        <x:v>WS RATES.pdf</x:v>
      </x:c>
      <x:c r="AA2154" s="139" t="n">
        <x:v>60</x:v>
      </x:c>
      <x:c r="AB2154" s="139" t="n">
        <x:v>30</x:v>
      </x:c>
      <x:c r="AC2154" s="139" t="str">
        <x:v>..</x:v>
      </x:c>
      <x:c r="AD2154" s="145" t="n">
        <x:v>0</x:v>
      </x:c>
      <x:c r="AE2154" s="147" t="str">
        <x:v>Merged across PDFs — Exact/source-linked match</x:v>
      </x:c>
      <x:c r="AF2154" s="147" t="str">
        <x:v>Exact WS RATES.pdf name</x:v>
      </x:c>
      <x:c r="AG2154" s="147" t="str">
        <x:v>Exact WS RATES.pdf category</x:v>
      </x:c>
      <x:c r="AH2154" s="139" t="str">
        <x:v>WS-RATES:60:30</x:v>
      </x:c>
      <x:c r="AI2154" s="146"/>
      <x:c r="AJ2154" s="146"/>
      <x:c r="AK2154" s="146"/>
      <x:c r="AL2154" s="146"/>
      <x:c r="AM2154" s="146"/>
      <x:c r="AN2154" s="147" t="str">
        <x:v>Both values missing/zero; used category median price pattern; Ambiguous/truncated product identity</x:v>
      </x:c>
    </x:row>
    <x:row r="2155">
      <x:c r="A2155" s="139" t="str">
        <x:v>RS-002154</x:v>
      </x:c>
      <x:c r="B2155" s="147" t="str">
        <x:v>ECONO POINTER</x:v>
      </x:c>
      <x:c r="C2155" s="139" t="str">
        <x:v>POINTER</x:v>
      </x:c>
      <x:c r="D2155" s="139" t="str">
        <x:v>Both</x:v>
      </x:c>
      <x:c r="E2155" s="147" t="str">
        <x:v>From initial classified workbook</x:v>
      </x:c>
      <x:c r="F2155" s="139" t="str">
        <x:v>Piece</x:v>
      </x:c>
      <x:c r="G2155" s="139"/>
      <x:c r="H2155" s="139" t="str">
        <x:v>Not stated</x:v>
      </x:c>
      <x:c r="I2155" s="139" t="str">
        <x:v>PKR</x:v>
      </x:c>
      <x:c r="J2155" s="140" t="n">
        <x:v>154</x:v>
      </x:c>
      <x:c r="K2155" s="140" t="n">
        <x:v>149.38</x:v>
      </x:c>
      <x:c r="L2155" s="140" t="n">
        <x:v>154</x:v>
      </x:c>
      <x:c r="M2155" s="140" t="n">
        <x:v>149.38</x:v>
      </x:c>
      <x:c r="N2155" s="141" t="n">
        <x:f>L2155-M2155</x:f>
        <x:v>4.6200000000000045</x:v>
      </x:c>
      <x:c r="O2155" s="142" t="n">
        <x:f>IF(L2155&gt;0,N2155/L2155,"")</x:f>
        <x:v>0.03000000000000003</x:v>
      </x:c>
      <x:c r="P2155" s="142" t="n">
        <x:f>IF(M2155&gt;0,N2155/M2155,"")</x:f>
        <x:v>0.030927835051546424</x:v>
      </x:c>
      <x:c r="Q2155" s="141" t="n">
        <x:f>ROUND(L2155*(1+'Assumptions'!$B$7)/'Assumptions'!$B$9,0)*'Assumptions'!$B$9</x:f>
        <x:v>170</x:v>
      </x:c>
      <x:c r="R2155" s="141" t="n">
        <x:f>Q2155-M2155</x:f>
        <x:v>20.620000000000005</x:v>
      </x:c>
      <x:c r="S2155" s="143" t="n">
        <x:f>'Assumptions'!$B$8</x:f>
        <x:v>12</x:v>
      </x:c>
      <x:c r="T2155" s="141" t="n">
        <x:f>N2155*S2155</x:f>
        <x:v>55.440000000000055</x:v>
      </x:c>
      <x:c r="U2155" s="139" t="str">
        <x:v>Source Valid</x:v>
      </x:c>
      <x:c r="V2155" s="139" t="str">
        <x:v>High</x:v>
      </x:c>
      <x:c r="W2155" s="147" t="str">
        <x:v>Source wholesale and buying prices retained</x:v>
      </x:c>
      <x:c r="X2155" s="139" t="str">
        <x:v>Ready</x:v>
      </x:c>
      <x:c r="Y2155" s="144" t="b">
        <x:v>1</x:v>
      </x:c>
      <x:c r="Z2155" s="139" t="str">
        <x:v>WS RATES.pdf</x:v>
      </x:c>
      <x:c r="AA2155" s="139" t="n">
        <x:v>60</x:v>
      </x:c>
      <x:c r="AB2155" s="139" t="n">
        <x:v>31</x:v>
      </x:c>
      <x:c r="AC2155" s="139" t="str">
        <x:v>ECONO POINTER</x:v>
      </x:c>
      <x:c r="AD2155" s="145" t="n">
        <x:v>154</x:v>
      </x:c>
      <x:c r="AE2155" s="147" t="str">
        <x:v>Merged across PDFs — Exact/source-linked match</x:v>
      </x:c>
      <x:c r="AF2155" s="147" t="str">
        <x:v>Exact WS RATES.pdf name</x:v>
      </x:c>
      <x:c r="AG2155" s="147" t="str">
        <x:v>Exact WS RATES.pdf category</x:v>
      </x:c>
      <x:c r="AH2155" s="139" t="str">
        <x:v>WS-RATES:60:31</x:v>
      </x:c>
      <x:c r="AI2155" s="146"/>
      <x:c r="AJ2155" s="146"/>
      <x:c r="AK2155" s="146"/>
      <x:c r="AL2155" s="146"/>
      <x:c r="AM2155" s="146"/>
      <x:c r="AN2155" s="147" t="str"/>
    </x:row>
    <x:row r="2156">
      <x:c r="A2156" s="139" t="str">
        <x:v>RS-002155</x:v>
      </x:c>
      <x:c r="B2156" s="147" t="str">
        <x:v>CALCULATOR MA-9300M</x:v>
      </x:c>
      <x:c r="C2156" s="139" t="str">
        <x:v>SHOP CALCULATOR</x:v>
      </x:c>
      <x:c r="D2156" s="139" t="str">
        <x:v>Both</x:v>
      </x:c>
      <x:c r="E2156" s="147" t="str">
        <x:v>From initial classified workbook</x:v>
      </x:c>
      <x:c r="F2156" s="139" t="str">
        <x:v>Piece</x:v>
      </x:c>
      <x:c r="G2156" s="139"/>
      <x:c r="H2156" s="139" t="str">
        <x:v>Not stated</x:v>
      </x:c>
      <x:c r="I2156" s="139" t="str">
        <x:v>PKR</x:v>
      </x:c>
      <x:c r="J2156" s="140" t="n">
        <x:v>620</x:v>
      </x:c>
      <x:c r="K2156" s="140" t="n">
        <x:v>580</x:v>
      </x:c>
      <x:c r="L2156" s="140" t="n">
        <x:v>620</x:v>
      </x:c>
      <x:c r="M2156" s="140" t="n">
        <x:v>580</x:v>
      </x:c>
      <x:c r="N2156" s="141" t="n">
        <x:f>L2156-M2156</x:f>
        <x:v>40</x:v>
      </x:c>
      <x:c r="O2156" s="142" t="n">
        <x:f>IF(L2156&gt;0,N2156/L2156,"")</x:f>
        <x:v>0.06451612903225806</x:v>
      </x:c>
      <x:c r="P2156" s="142" t="n">
        <x:f>IF(M2156&gt;0,N2156/M2156,"")</x:f>
        <x:v>0.06896551724137931</x:v>
      </x:c>
      <x:c r="Q2156" s="141" t="n">
        <x:f>ROUND(L2156*(1+'Assumptions'!$B$7)/'Assumptions'!$B$9,0)*'Assumptions'!$B$9</x:f>
        <x:v>680</x:v>
      </x:c>
      <x:c r="R2156" s="141" t="n">
        <x:f>Q2156-M2156</x:f>
        <x:v>100</x:v>
      </x:c>
      <x:c r="S2156" s="143" t="n">
        <x:f>'Assumptions'!$B$8</x:f>
        <x:v>12</x:v>
      </x:c>
      <x:c r="T2156" s="141" t="n">
        <x:f>N2156*S2156</x:f>
        <x:v>480</x:v>
      </x:c>
      <x:c r="U2156" s="139" t="str">
        <x:v>Source Valid</x:v>
      </x:c>
      <x:c r="V2156" s="139" t="str">
        <x:v>High</x:v>
      </x:c>
      <x:c r="W2156" s="147" t="str">
        <x:v>Source wholesale and buying prices retained</x:v>
      </x:c>
      <x:c r="X2156" s="139" t="str">
        <x:v>Ready</x:v>
      </x:c>
      <x:c r="Y2156" s="144" t="b">
        <x:v>1</x:v>
      </x:c>
      <x:c r="Z2156" s="139" t="str">
        <x:v>WS RATES.pdf</x:v>
      </x:c>
      <x:c r="AA2156" s="139" t="n">
        <x:v>60</x:v>
      </x:c>
      <x:c r="AB2156" s="139" t="n">
        <x:v>32</x:v>
      </x:c>
      <x:c r="AC2156" s="139" t="str">
        <x:v>CALCULATOR MA-9300M</x:v>
      </x:c>
      <x:c r="AD2156" s="145" t="n">
        <x:v>620</x:v>
      </x:c>
      <x:c r="AE2156" s="147" t="str">
        <x:v>Merged across PDFs — Exact/source-linked match</x:v>
      </x:c>
      <x:c r="AF2156" s="147" t="str">
        <x:v>Exact WS RATES.pdf name</x:v>
      </x:c>
      <x:c r="AG2156" s="147" t="str">
        <x:v>Exact WS RATES.pdf category</x:v>
      </x:c>
      <x:c r="AH2156" s="139" t="str">
        <x:v>WS-RATES:60:32</x:v>
      </x:c>
      <x:c r="AI2156" s="146"/>
      <x:c r="AJ2156" s="146"/>
      <x:c r="AK2156" s="146"/>
      <x:c r="AL2156" s="146"/>
      <x:c r="AM2156" s="146"/>
      <x:c r="AN2156" s="147" t="str"/>
    </x:row>
    <x:row r="2157">
      <x:c r="A2157" s="139" t="str">
        <x:v>RS-002156</x:v>
      </x:c>
      <x:c r="B2157" s="147" t="str">
        <x:v>CALCULATOR CT-9300G</x:v>
      </x:c>
      <x:c r="C2157" s="139" t="str">
        <x:v>SHOP CALCULATOR</x:v>
      </x:c>
      <x:c r="D2157" s="139" t="str">
        <x:v>Both</x:v>
      </x:c>
      <x:c r="E2157" s="147" t="str">
        <x:v>From initial classified workbook</x:v>
      </x:c>
      <x:c r="F2157" s="139" t="str">
        <x:v>Piece</x:v>
      </x:c>
      <x:c r="G2157" s="139"/>
      <x:c r="H2157" s="139" t="str">
        <x:v>Not stated</x:v>
      </x:c>
      <x:c r="I2157" s="139" t="str">
        <x:v>PKR</x:v>
      </x:c>
      <x:c r="J2157" s="140" t="n">
        <x:v>820</x:v>
      </x:c>
      <x:c r="K2157" s="140" t="n">
        <x:v>750</x:v>
      </x:c>
      <x:c r="L2157" s="140" t="n">
        <x:v>820</x:v>
      </x:c>
      <x:c r="M2157" s="140" t="n">
        <x:v>750</x:v>
      </x:c>
      <x:c r="N2157" s="141" t="n">
        <x:f>L2157-M2157</x:f>
        <x:v>70</x:v>
      </x:c>
      <x:c r="O2157" s="142" t="n">
        <x:f>IF(L2157&gt;0,N2157/L2157,"")</x:f>
        <x:v>0.08536585365853659</x:v>
      </x:c>
      <x:c r="P2157" s="142" t="n">
        <x:f>IF(M2157&gt;0,N2157/M2157,"")</x:f>
        <x:v>0.09333333333333334</x:v>
      </x:c>
      <x:c r="Q2157" s="141" t="n">
        <x:f>ROUND(L2157*(1+'Assumptions'!$B$7)/'Assumptions'!$B$9,0)*'Assumptions'!$B$9</x:f>
        <x:v>900</x:v>
      </x:c>
      <x:c r="R2157" s="141" t="n">
        <x:f>Q2157-M2157</x:f>
        <x:v>150</x:v>
      </x:c>
      <x:c r="S2157" s="143" t="n">
        <x:f>'Assumptions'!$B$8</x:f>
        <x:v>12</x:v>
      </x:c>
      <x:c r="T2157" s="141" t="n">
        <x:f>N2157*S2157</x:f>
        <x:v>840</x:v>
      </x:c>
      <x:c r="U2157" s="139" t="str">
        <x:v>Source Valid</x:v>
      </x:c>
      <x:c r="V2157" s="139" t="str">
        <x:v>High</x:v>
      </x:c>
      <x:c r="W2157" s="147" t="str">
        <x:v>Source wholesale and buying prices retained</x:v>
      </x:c>
      <x:c r="X2157" s="139" t="str">
        <x:v>Ready</x:v>
      </x:c>
      <x:c r="Y2157" s="144" t="b">
        <x:v>1</x:v>
      </x:c>
      <x:c r="Z2157" s="139" t="str">
        <x:v>WS RATES.pdf</x:v>
      </x:c>
      <x:c r="AA2157" s="139" t="n">
        <x:v>60</x:v>
      </x:c>
      <x:c r="AB2157" s="139" t="n">
        <x:v>33</x:v>
      </x:c>
      <x:c r="AC2157" s="139" t="str">
        <x:v>CALCULATOR CT-9300G</x:v>
      </x:c>
      <x:c r="AD2157" s="145" t="n">
        <x:v>820</x:v>
      </x:c>
      <x:c r="AE2157" s="147" t="str">
        <x:v>Merged across PDFs — Exact/source-linked match</x:v>
      </x:c>
      <x:c r="AF2157" s="147" t="str">
        <x:v>Exact WS RATES.pdf name</x:v>
      </x:c>
      <x:c r="AG2157" s="147" t="str">
        <x:v>Exact WS RATES.pdf category</x:v>
      </x:c>
      <x:c r="AH2157" s="139" t="str">
        <x:v>WS-RATES:60:33</x:v>
      </x:c>
      <x:c r="AI2157" s="146"/>
      <x:c r="AJ2157" s="146"/>
      <x:c r="AK2157" s="146"/>
      <x:c r="AL2157" s="146"/>
      <x:c r="AM2157" s="146"/>
      <x:c r="AN2157" s="147" t="str"/>
    </x:row>
    <x:row r="2158">
      <x:c r="A2158" s="139" t="str">
        <x:v>RS-002157</x:v>
      </x:c>
      <x:c r="B2158" s="147" t="str">
        <x:v>CASIO fx-991 ES PLUS(FULL FUNC</x:v>
      </x:c>
      <x:c r="C2158" s="139" t="str">
        <x:v>SCIENTIFIC CALCULAT</x:v>
      </x:c>
      <x:c r="D2158" s="139" t="str">
        <x:v>Both</x:v>
      </x:c>
      <x:c r="E2158" s="147" t="str">
        <x:v>From initial classified workbook</x:v>
      </x:c>
      <x:c r="F2158" s="139" t="str">
        <x:v>Piece</x:v>
      </x:c>
      <x:c r="G2158" s="139"/>
      <x:c r="H2158" s="139" t="str">
        <x:v>Not stated</x:v>
      </x:c>
      <x:c r="I2158" s="139" t="str">
        <x:v>PKR</x:v>
      </x:c>
      <x:c r="J2158" s="140" t="n">
        <x:v>920</x:v>
      </x:c>
      <x:c r="K2158" s="140" t="n">
        <x:v>810</x:v>
      </x:c>
      <x:c r="L2158" s="140" t="n">
        <x:v>920</x:v>
      </x:c>
      <x:c r="M2158" s="140" t="n">
        <x:v>810</x:v>
      </x:c>
      <x:c r="N2158" s="141" t="n">
        <x:f>L2158-M2158</x:f>
        <x:v>110</x:v>
      </x:c>
      <x:c r="O2158" s="142" t="n">
        <x:f>IF(L2158&gt;0,N2158/L2158,"")</x:f>
        <x:v>0.11956521739130435</x:v>
      </x:c>
      <x:c r="P2158" s="142" t="n">
        <x:f>IF(M2158&gt;0,N2158/M2158,"")</x:f>
        <x:v>0.13580246913580246</x:v>
      </x:c>
      <x:c r="Q2158" s="141" t="n">
        <x:f>ROUND(L2158*(1+'Assumptions'!$B$7)/'Assumptions'!$B$9,0)*'Assumptions'!$B$9</x:f>
        <x:v>1010</x:v>
      </x:c>
      <x:c r="R2158" s="141" t="n">
        <x:f>Q2158-M2158</x:f>
        <x:v>200</x:v>
      </x:c>
      <x:c r="S2158" s="143" t="n">
        <x:f>'Assumptions'!$B$8</x:f>
        <x:v>12</x:v>
      </x:c>
      <x:c r="T2158" s="141" t="n">
        <x:f>N2158*S2158</x:f>
        <x:v>1320</x:v>
      </x:c>
      <x:c r="U2158" s="139" t="str">
        <x:v>Source Valid</x:v>
      </x:c>
      <x:c r="V2158" s="139" t="str">
        <x:v>High</x:v>
      </x:c>
      <x:c r="W2158" s="147" t="str">
        <x:v>Source wholesale and buying prices retained</x:v>
      </x:c>
      <x:c r="X2158" s="139" t="str">
        <x:v>Ready</x:v>
      </x:c>
      <x:c r="Y2158" s="144" t="b">
        <x:v>1</x:v>
      </x:c>
      <x:c r="Z2158" s="139" t="str">
        <x:v>WS RATES.pdf</x:v>
      </x:c>
      <x:c r="AA2158" s="139" t="n">
        <x:v>60</x:v>
      </x:c>
      <x:c r="AB2158" s="139" t="n">
        <x:v>34</x:v>
      </x:c>
      <x:c r="AC2158" s="139" t="str">
        <x:v>CASIO fx-991 ES PLUS(FULL</x:v>
      </x:c>
      <x:c r="AD2158" s="145" t="n">
        <x:v>920</x:v>
      </x:c>
      <x:c r="AE2158" s="147" t="str">
        <x:v>Merged across PDFs — Truncated-name completion</x:v>
      </x:c>
      <x:c r="AF2158" s="147" t="str">
        <x:v>Completed/updated from WS RATES.pdf</x:v>
      </x:c>
      <x:c r="AG2158" s="147" t="str">
        <x:v>Exact WS RATES.pdf category</x:v>
      </x:c>
      <x:c r="AH2158" s="139" t="str">
        <x:v>WS-RATES:60:34</x:v>
      </x:c>
      <x:c r="AI2158" s="146"/>
      <x:c r="AJ2158" s="146"/>
      <x:c r="AK2158" s="146"/>
      <x:c r="AL2158" s="146"/>
      <x:c r="AM2158" s="146"/>
      <x:c r="AN2158" s="147" t="str"/>
    </x:row>
    <x:row r="2159">
      <x:c r="A2159" s="139" t="str">
        <x:v>RS-002158</x:v>
      </x:c>
      <x:c r="B2159" s="147" t="str">
        <x:v>MAZZ MA-82MS</x:v>
      </x:c>
      <x:c r="C2159" s="139" t="str">
        <x:v>SCIENTIFIC CALCULAT</x:v>
      </x:c>
      <x:c r="D2159" s="139" t="str">
        <x:v>Both</x:v>
      </x:c>
      <x:c r="E2159" s="147" t="str">
        <x:v>From initial classified workbook</x:v>
      </x:c>
      <x:c r="F2159" s="139" t="str">
        <x:v>Piece</x:v>
      </x:c>
      <x:c r="G2159" s="139"/>
      <x:c r="H2159" s="139" t="str">
        <x:v>Not stated</x:v>
      </x:c>
      <x:c r="I2159" s="139" t="str">
        <x:v>PKR</x:v>
      </x:c>
      <x:c r="J2159" s="140" t="n">
        <x:v>320</x:v>
      </x:c>
      <x:c r="K2159" s="140" t="n">
        <x:v>310</x:v>
      </x:c>
      <x:c r="L2159" s="140" t="n">
        <x:v>320</x:v>
      </x:c>
      <x:c r="M2159" s="140" t="n">
        <x:v>310</x:v>
      </x:c>
      <x:c r="N2159" s="141" t="n">
        <x:f>L2159-M2159</x:f>
        <x:v>10</x:v>
      </x:c>
      <x:c r="O2159" s="142" t="n">
        <x:f>IF(L2159&gt;0,N2159/L2159,"")</x:f>
        <x:v>0.03125</x:v>
      </x:c>
      <x:c r="P2159" s="142" t="n">
        <x:f>IF(M2159&gt;0,N2159/M2159,"")</x:f>
        <x:v>0.03225806451612903</x:v>
      </x:c>
      <x:c r="Q2159" s="141" t="n">
        <x:f>ROUND(L2159*(1+'Assumptions'!$B$7)/'Assumptions'!$B$9,0)*'Assumptions'!$B$9</x:f>
        <x:v>350</x:v>
      </x:c>
      <x:c r="R2159" s="141" t="n">
        <x:f>Q2159-M2159</x:f>
        <x:v>40</x:v>
      </x:c>
      <x:c r="S2159" s="143" t="n">
        <x:f>'Assumptions'!$B$8</x:f>
        <x:v>12</x:v>
      </x:c>
      <x:c r="T2159" s="141" t="n">
        <x:f>N2159*S2159</x:f>
        <x:v>120</x:v>
      </x:c>
      <x:c r="U2159" s="139" t="str">
        <x:v>Source Valid</x:v>
      </x:c>
      <x:c r="V2159" s="139" t="str">
        <x:v>High</x:v>
      </x:c>
      <x:c r="W2159" s="147" t="str">
        <x:v>Source wholesale and buying prices retained</x:v>
      </x:c>
      <x:c r="X2159" s="139" t="str">
        <x:v>Ready</x:v>
      </x:c>
      <x:c r="Y2159" s="144" t="b">
        <x:v>1</x:v>
      </x:c>
      <x:c r="Z2159" s="139" t="str">
        <x:v>WS RATES.pdf</x:v>
      </x:c>
      <x:c r="AA2159" s="139" t="n">
        <x:v>60</x:v>
      </x:c>
      <x:c r="AB2159" s="139" t="n">
        <x:v>35</x:v>
      </x:c>
      <x:c r="AC2159" s="139" t="str">
        <x:v>MAZZ MA-82MS</x:v>
      </x:c>
      <x:c r="AD2159" s="145" t="n">
        <x:v>320</x:v>
      </x:c>
      <x:c r="AE2159" s="147" t="str">
        <x:v>Merged across PDFs — Exact/source-linked match</x:v>
      </x:c>
      <x:c r="AF2159" s="147" t="str">
        <x:v>Exact WS RATES.pdf name</x:v>
      </x:c>
      <x:c r="AG2159" s="147" t="str">
        <x:v>Exact WS RATES.pdf category</x:v>
      </x:c>
      <x:c r="AH2159" s="139" t="str">
        <x:v>WS-RATES:60:35</x:v>
      </x:c>
      <x:c r="AI2159" s="146"/>
      <x:c r="AJ2159" s="146"/>
      <x:c r="AK2159" s="146"/>
      <x:c r="AL2159" s="146"/>
      <x:c r="AM2159" s="146"/>
      <x:c r="AN2159" s="147" t="str"/>
    </x:row>
    <x:row r="2160">
      <x:c r="A2160" s="139" t="str">
        <x:v>RS-002159</x:v>
      </x:c>
      <x:c r="B2160" s="147" t="str">
        <x:v>CASIO fx-991 plus 2nd edition</x:v>
      </x:c>
      <x:c r="C2160" s="139" t="str">
        <x:v>SCIENTIFIC CALCULAT</x:v>
      </x:c>
      <x:c r="D2160" s="139" t="str">
        <x:v>Both</x:v>
      </x:c>
      <x:c r="E2160" s="147" t="str">
        <x:v>From initial classified workbook</x:v>
      </x:c>
      <x:c r="F2160" s="139" t="str">
        <x:v>Piece</x:v>
      </x:c>
      <x:c r="G2160" s="139"/>
      <x:c r="H2160" s="139" t="str">
        <x:v>Not stated</x:v>
      </x:c>
      <x:c r="I2160" s="139" t="str">
        <x:v>PKR</x:v>
      </x:c>
      <x:c r="J2160" s="140" t="n">
        <x:v>1100</x:v>
      </x:c>
      <x:c r="K2160" s="140" t="n">
        <x:v>1140</x:v>
      </x:c>
      <x:c r="L2160" s="140" t="n">
        <x:v>1280</x:v>
      </x:c>
      <x:c r="M2160" s="140" t="n">
        <x:v>1140</x:v>
      </x:c>
      <x:c r="N2160" s="141" t="n">
        <x:f>L2160-M2160</x:f>
        <x:v>140</x:v>
      </x:c>
      <x:c r="O2160" s="142" t="n">
        <x:f>IF(L2160&gt;0,N2160/L2160,"")</x:f>
        <x:v>0.109375</x:v>
      </x:c>
      <x:c r="P2160" s="142" t="n">
        <x:f>IF(M2160&gt;0,N2160/M2160,"")</x:f>
        <x:v>0.12280701754385964</x:v>
      </x:c>
      <x:c r="Q2160" s="141" t="n">
        <x:f>ROUND(L2160*(1+'Assumptions'!$B$7)/'Assumptions'!$B$9,0)*'Assumptions'!$B$9</x:f>
        <x:v>1410</x:v>
      </x:c>
      <x:c r="R2160" s="141" t="n">
        <x:f>Q2160-M2160</x:f>
        <x:v>270</x:v>
      </x:c>
      <x:c r="S2160" s="143" t="n">
        <x:f>'Assumptions'!$B$8</x:f>
        <x:v>12</x:v>
      </x:c>
      <x:c r="T2160" s="141" t="n">
        <x:f>N2160*S2160</x:f>
        <x:v>1680</x:v>
      </x:c>
      <x:c r="U2160" s="139" t="str">
        <x:v>Corrected Wholesale</x:v>
      </x:c>
      <x:c r="V2160" s="139" t="str">
        <x:v>Mock correction</x:v>
      </x:c>
      <x:c r="W2160" s="147" t="str">
        <x:v>Wholesale did not cover buying price; raised using category median margin</x:v>
      </x:c>
      <x:c r="X2160" s="139" t="str">
        <x:v>Ready with Mock Price</x:v>
      </x:c>
      <x:c r="Y2160" s="144" t="b">
        <x:v>1</x:v>
      </x:c>
      <x:c r="Z2160" s="139" t="str">
        <x:v>WS RATES.pdf</x:v>
      </x:c>
      <x:c r="AA2160" s="139" t="n">
        <x:v>60</x:v>
      </x:c>
      <x:c r="AB2160" s="139" t="n">
        <x:v>36</x:v>
      </x:c>
      <x:c r="AC2160" s="139" t="str">
        <x:v>CASIO fx-991 plus 2nd editio</x:v>
      </x:c>
      <x:c r="AD2160" s="145" t="n">
        <x:v>1100</x:v>
      </x:c>
      <x:c r="AE2160" s="147" t="str">
        <x:v>Merged across PDFs — Truncated-name completion</x:v>
      </x:c>
      <x:c r="AF2160" s="147" t="str">
        <x:v>Completed/updated from WS RATES.pdf</x:v>
      </x:c>
      <x:c r="AG2160" s="147" t="str">
        <x:v>Exact WS RATES.pdf category</x:v>
      </x:c>
      <x:c r="AH2160" s="139" t="str">
        <x:v>WS-RATES:60:36</x:v>
      </x:c>
      <x:c r="AI2160" s="146"/>
      <x:c r="AJ2160" s="146"/>
      <x:c r="AK2160" s="146"/>
      <x:c r="AL2160" s="146"/>
      <x:c r="AM2160" s="146"/>
      <x:c r="AN2160" s="147" t="str">
        <x:v>Wholesale did not cover buying price; raised using category median margin</x:v>
      </x:c>
    </x:row>
    <x:row r="2161">
      <x:c r="A2161" s="139" t="str">
        <x:v>RS-002160</x:v>
      </x:c>
      <x:c r="B2161" s="147" t="str">
        <x:v>CASIO fx-991 ES GREEN</x:v>
      </x:c>
      <x:c r="C2161" s="139" t="str">
        <x:v>SCIENTIFIC CALCULAT</x:v>
      </x:c>
      <x:c r="D2161" s="139" t="str">
        <x:v>Both</x:v>
      </x:c>
      <x:c r="E2161" s="147" t="str">
        <x:v>From initial classified workbook</x:v>
      </x:c>
      <x:c r="F2161" s="139" t="str">
        <x:v>Piece</x:v>
      </x:c>
      <x:c r="G2161" s="139"/>
      <x:c r="H2161" s="139" t="str">
        <x:v>Not stated</x:v>
      </x:c>
      <x:c r="I2161" s="139" t="str">
        <x:v>PKR</x:v>
      </x:c>
      <x:c r="J2161" s="140" t="n">
        <x:v>410</x:v>
      </x:c>
      <x:c r="K2161" s="140" t="n">
        <x:v>390</x:v>
      </x:c>
      <x:c r="L2161" s="140" t="n">
        <x:v>410</x:v>
      </x:c>
      <x:c r="M2161" s="140" t="n">
        <x:v>390</x:v>
      </x:c>
      <x:c r="N2161" s="141" t="n">
        <x:f>L2161-M2161</x:f>
        <x:v>20</x:v>
      </x:c>
      <x:c r="O2161" s="142" t="n">
        <x:f>IF(L2161&gt;0,N2161/L2161,"")</x:f>
        <x:v>0.04878048780487805</x:v>
      </x:c>
      <x:c r="P2161" s="142" t="n">
        <x:f>IF(M2161&gt;0,N2161/M2161,"")</x:f>
        <x:v>0.05128205128205128</x:v>
      </x:c>
      <x:c r="Q2161" s="141" t="n">
        <x:f>ROUND(L2161*(1+'Assumptions'!$B$7)/'Assumptions'!$B$9,0)*'Assumptions'!$B$9</x:f>
        <x:v>450</x:v>
      </x:c>
      <x:c r="R2161" s="141" t="n">
        <x:f>Q2161-M2161</x:f>
        <x:v>60</x:v>
      </x:c>
      <x:c r="S2161" s="143" t="n">
        <x:f>'Assumptions'!$B$8</x:f>
        <x:v>12</x:v>
      </x:c>
      <x:c r="T2161" s="141" t="n">
        <x:f>N2161*S2161</x:f>
        <x:v>240</x:v>
      </x:c>
      <x:c r="U2161" s="139" t="str">
        <x:v>Source Valid</x:v>
      </x:c>
      <x:c r="V2161" s="139" t="str">
        <x:v>High</x:v>
      </x:c>
      <x:c r="W2161" s="147" t="str">
        <x:v>Source wholesale and buying prices retained</x:v>
      </x:c>
      <x:c r="X2161" s="139" t="str">
        <x:v>Ready</x:v>
      </x:c>
      <x:c r="Y2161" s="144" t="b">
        <x:v>1</x:v>
      </x:c>
      <x:c r="Z2161" s="139" t="str">
        <x:v>WS RATES.pdf</x:v>
      </x:c>
      <x:c r="AA2161" s="139" t="n">
        <x:v>60</x:v>
      </x:c>
      <x:c r="AB2161" s="139" t="n">
        <x:v>37</x:v>
      </x:c>
      <x:c r="AC2161" s="139" t="str">
        <x:v>CASIO fx-991 ES GREEN</x:v>
      </x:c>
      <x:c r="AD2161" s="145" t="n">
        <x:v>410</x:v>
      </x:c>
      <x:c r="AE2161" s="147" t="str">
        <x:v>Merged across PDFs — Exact/source-linked match</x:v>
      </x:c>
      <x:c r="AF2161" s="147" t="str">
        <x:v>Exact WS RATES.pdf name</x:v>
      </x:c>
      <x:c r="AG2161" s="147" t="str">
        <x:v>Exact WS RATES.pdf category</x:v>
      </x:c>
      <x:c r="AH2161" s="139" t="str">
        <x:v>WS-RATES:60:37</x:v>
      </x:c>
      <x:c r="AI2161" s="146"/>
      <x:c r="AJ2161" s="146"/>
      <x:c r="AK2161" s="146"/>
      <x:c r="AL2161" s="146"/>
      <x:c r="AM2161" s="146"/>
      <x:c r="AN2161" s="147" t="str"/>
    </x:row>
    <x:row r="2162">
      <x:c r="A2162" s="139" t="str">
        <x:v>RS-002161</x:v>
      </x:c>
      <x:c r="B2162" s="147" t="str">
        <x:v>CALCULATOR CT-9914D</x:v>
      </x:c>
      <x:c r="C2162" s="139" t="str">
        <x:v>SHOP CALCULATOR</x:v>
      </x:c>
      <x:c r="D2162" s="139" t="str">
        <x:v>Both</x:v>
      </x:c>
      <x:c r="E2162" s="147" t="str">
        <x:v>From initial classified workbook</x:v>
      </x:c>
      <x:c r="F2162" s="139" t="str">
        <x:v>Piece</x:v>
      </x:c>
      <x:c r="G2162" s="139"/>
      <x:c r="H2162" s="139" t="str">
        <x:v>Not stated</x:v>
      </x:c>
      <x:c r="I2162" s="139" t="str">
        <x:v>PKR</x:v>
      </x:c>
      <x:c r="J2162" s="140" t="n">
        <x:v>990</x:v>
      </x:c>
      <x:c r="K2162" s="140" t="n">
        <x:v>920</x:v>
      </x:c>
      <x:c r="L2162" s="140" t="n">
        <x:v>990</x:v>
      </x:c>
      <x:c r="M2162" s="140" t="n">
        <x:v>920</x:v>
      </x:c>
      <x:c r="N2162" s="141" t="n">
        <x:f>L2162-M2162</x:f>
        <x:v>70</x:v>
      </x:c>
      <x:c r="O2162" s="142" t="n">
        <x:f>IF(L2162&gt;0,N2162/L2162,"")</x:f>
        <x:v>0.0707070707070707</x:v>
      </x:c>
      <x:c r="P2162" s="142" t="n">
        <x:f>IF(M2162&gt;0,N2162/M2162,"")</x:f>
        <x:v>0.07608695652173914</x:v>
      </x:c>
      <x:c r="Q2162" s="141" t="n">
        <x:f>ROUND(L2162*(1+'Assumptions'!$B$7)/'Assumptions'!$B$9,0)*'Assumptions'!$B$9</x:f>
        <x:v>1090</x:v>
      </x:c>
      <x:c r="R2162" s="141" t="n">
        <x:f>Q2162-M2162</x:f>
        <x:v>170</x:v>
      </x:c>
      <x:c r="S2162" s="143" t="n">
        <x:f>'Assumptions'!$B$8</x:f>
        <x:v>12</x:v>
      </x:c>
      <x:c r="T2162" s="141" t="n">
        <x:f>N2162*S2162</x:f>
        <x:v>840</x:v>
      </x:c>
      <x:c r="U2162" s="139" t="str">
        <x:v>Source Valid</x:v>
      </x:c>
      <x:c r="V2162" s="139" t="str">
        <x:v>High</x:v>
      </x:c>
      <x:c r="W2162" s="147" t="str">
        <x:v>Source wholesale and buying prices retained</x:v>
      </x:c>
      <x:c r="X2162" s="139" t="str">
        <x:v>Ready</x:v>
      </x:c>
      <x:c r="Y2162" s="144" t="b">
        <x:v>1</x:v>
      </x:c>
      <x:c r="Z2162" s="139" t="str">
        <x:v>WS RATES.pdf</x:v>
      </x:c>
      <x:c r="AA2162" s="139" t="n">
        <x:v>61</x:v>
      </x:c>
      <x:c r="AB2162" s="139" t="n">
        <x:v>2</x:v>
      </x:c>
      <x:c r="AC2162" s="139" t="str">
        <x:v>CALCULATOR CT-9914D</x:v>
      </x:c>
      <x:c r="AD2162" s="145" t="n">
        <x:v>990</x:v>
      </x:c>
      <x:c r="AE2162" s="147" t="str">
        <x:v>Merged across PDFs — Exact/source-linked match</x:v>
      </x:c>
      <x:c r="AF2162" s="147" t="str">
        <x:v>Exact WS RATES.pdf name</x:v>
      </x:c>
      <x:c r="AG2162" s="147" t="str">
        <x:v>Exact WS RATES.pdf category</x:v>
      </x:c>
      <x:c r="AH2162" s="139" t="str">
        <x:v>WS-RATES:61:2</x:v>
      </x:c>
      <x:c r="AI2162" s="146"/>
      <x:c r="AJ2162" s="146"/>
      <x:c r="AK2162" s="146"/>
      <x:c r="AL2162" s="146"/>
      <x:c r="AM2162" s="146"/>
      <x:c r="AN2162" s="147" t="str"/>
    </x:row>
    <x:row r="2163">
      <x:c r="A2163" s="139" t="str">
        <x:v>RS-002162</x:v>
      </x:c>
      <x:c r="B2163" s="147" t="str">
        <x:v>CALCULATOR CT-650M</x:v>
      </x:c>
      <x:c r="C2163" s="139" t="str">
        <x:v>SHOP CALCULATOR</x:v>
      </x:c>
      <x:c r="D2163" s="139" t="str">
        <x:v>Both</x:v>
      </x:c>
      <x:c r="E2163" s="147" t="str">
        <x:v>From initial classified workbook</x:v>
      </x:c>
      <x:c r="F2163" s="139" t="str">
        <x:v>Piece</x:v>
      </x:c>
      <x:c r="G2163" s="139"/>
      <x:c r="H2163" s="139" t="str">
        <x:v>Not stated</x:v>
      </x:c>
      <x:c r="I2163" s="139" t="str">
        <x:v>PKR</x:v>
      </x:c>
      <x:c r="J2163" s="140" t="n">
        <x:v>800</x:v>
      </x:c>
      <x:c r="K2163" s="140" t="n">
        <x:v>760</x:v>
      </x:c>
      <x:c r="L2163" s="140" t="n">
        <x:v>800</x:v>
      </x:c>
      <x:c r="M2163" s="140" t="n">
        <x:v>760</x:v>
      </x:c>
      <x:c r="N2163" s="141" t="n">
        <x:f>L2163-M2163</x:f>
        <x:v>40</x:v>
      </x:c>
      <x:c r="O2163" s="142" t="n">
        <x:f>IF(L2163&gt;0,N2163/L2163,"")</x:f>
        <x:v>0.05</x:v>
      </x:c>
      <x:c r="P2163" s="142" t="n">
        <x:f>IF(M2163&gt;0,N2163/M2163,"")</x:f>
        <x:v>0.05263157894736842</x:v>
      </x:c>
      <x:c r="Q2163" s="141" t="n">
        <x:f>ROUND(L2163*(1+'Assumptions'!$B$7)/'Assumptions'!$B$9,0)*'Assumptions'!$B$9</x:f>
        <x:v>880</x:v>
      </x:c>
      <x:c r="R2163" s="141" t="n">
        <x:f>Q2163-M2163</x:f>
        <x:v>120</x:v>
      </x:c>
      <x:c r="S2163" s="143" t="n">
        <x:f>'Assumptions'!$B$8</x:f>
        <x:v>12</x:v>
      </x:c>
      <x:c r="T2163" s="141" t="n">
        <x:f>N2163*S2163</x:f>
        <x:v>480</x:v>
      </x:c>
      <x:c r="U2163" s="139" t="str">
        <x:v>Source Valid</x:v>
      </x:c>
      <x:c r="V2163" s="139" t="str">
        <x:v>High</x:v>
      </x:c>
      <x:c r="W2163" s="147" t="str">
        <x:v>Source wholesale and buying prices retained</x:v>
      </x:c>
      <x:c r="X2163" s="139" t="str">
        <x:v>Ready</x:v>
      </x:c>
      <x:c r="Y2163" s="144" t="b">
        <x:v>1</x:v>
      </x:c>
      <x:c r="Z2163" s="139" t="str">
        <x:v>WS RATES.pdf</x:v>
      </x:c>
      <x:c r="AA2163" s="139" t="n">
        <x:v>61</x:v>
      </x:c>
      <x:c r="AB2163" s="139" t="n">
        <x:v>3</x:v>
      </x:c>
      <x:c r="AC2163" s="139" t="str">
        <x:v>CALCULATOR CT-650M</x:v>
      </x:c>
      <x:c r="AD2163" s="145" t="n">
        <x:v>800</x:v>
      </x:c>
      <x:c r="AE2163" s="147" t="str">
        <x:v>Merged across PDFs — Exact/source-linked match</x:v>
      </x:c>
      <x:c r="AF2163" s="147" t="str">
        <x:v>Exact WS RATES.pdf name</x:v>
      </x:c>
      <x:c r="AG2163" s="147" t="str">
        <x:v>Exact WS RATES.pdf category</x:v>
      </x:c>
      <x:c r="AH2163" s="139" t="str">
        <x:v>WS-RATES:61:3</x:v>
      </x:c>
      <x:c r="AI2163" s="146"/>
      <x:c r="AJ2163" s="146"/>
      <x:c r="AK2163" s="146"/>
      <x:c r="AL2163" s="146"/>
      <x:c r="AM2163" s="146"/>
      <x:c r="AN2163" s="147" t="str"/>
    </x:row>
    <x:row r="2164">
      <x:c r="A2164" s="139" t="str">
        <x:v>RS-002163</x:v>
      </x:c>
      <x:c r="B2164" s="147" t="str">
        <x:v>CASIO fx-991 EX 552 FUNCTION (</x:v>
      </x:c>
      <x:c r="C2164" s="139" t="str">
        <x:v>SCIENTIFIC CALCULAT</x:v>
      </x:c>
      <x:c r="D2164" s="139" t="str">
        <x:v>Both</x:v>
      </x:c>
      <x:c r="E2164" s="147" t="str">
        <x:v>From initial classified workbook</x:v>
      </x:c>
      <x:c r="F2164" s="139" t="str">
        <x:v>Piece</x:v>
      </x:c>
      <x:c r="G2164" s="139"/>
      <x:c r="H2164" s="139" t="str">
        <x:v>Not stated</x:v>
      </x:c>
      <x:c r="I2164" s="139" t="str">
        <x:v>PKR</x:v>
      </x:c>
      <x:c r="J2164" s="140" t="n">
        <x:v>1480</x:v>
      </x:c>
      <x:c r="K2164" s="140" t="n">
        <x:v>1280</x:v>
      </x:c>
      <x:c r="L2164" s="140" t="n">
        <x:v>1480</x:v>
      </x:c>
      <x:c r="M2164" s="140" t="n">
        <x:v>1280</x:v>
      </x:c>
      <x:c r="N2164" s="141" t="n">
        <x:f>L2164-M2164</x:f>
        <x:v>200</x:v>
      </x:c>
      <x:c r="O2164" s="142" t="n">
        <x:f>IF(L2164&gt;0,N2164/L2164,"")</x:f>
        <x:v>0.13513513513513514</x:v>
      </x:c>
      <x:c r="P2164" s="142" t="n">
        <x:f>IF(M2164&gt;0,N2164/M2164,"")</x:f>
        <x:v>0.15625</x:v>
      </x:c>
      <x:c r="Q2164" s="141" t="n">
        <x:f>ROUND(L2164*(1+'Assumptions'!$B$7)/'Assumptions'!$B$9,0)*'Assumptions'!$B$9</x:f>
        <x:v>1630</x:v>
      </x:c>
      <x:c r="R2164" s="141" t="n">
        <x:f>Q2164-M2164</x:f>
        <x:v>350</x:v>
      </x:c>
      <x:c r="S2164" s="143" t="n">
        <x:f>'Assumptions'!$B$8</x:f>
        <x:v>12</x:v>
      </x:c>
      <x:c r="T2164" s="141" t="n">
        <x:f>N2164*S2164</x:f>
        <x:v>2400</x:v>
      </x:c>
      <x:c r="U2164" s="139" t="str">
        <x:v>Source Valid</x:v>
      </x:c>
      <x:c r="V2164" s="139" t="str">
        <x:v>High</x:v>
      </x:c>
      <x:c r="W2164" s="147" t="str">
        <x:v>Source wholesale and buying prices retained</x:v>
      </x:c>
      <x:c r="X2164" s="139" t="str">
        <x:v>Ready</x:v>
      </x:c>
      <x:c r="Y2164" s="144" t="b">
        <x:v>1</x:v>
      </x:c>
      <x:c r="Z2164" s="139" t="str">
        <x:v>WS RATES.pdf</x:v>
      </x:c>
      <x:c r="AA2164" s="139" t="n">
        <x:v>61</x:v>
      </x:c>
      <x:c r="AB2164" s="139" t="n">
        <x:v>4</x:v>
      </x:c>
      <x:c r="AC2164" s="139" t="str">
        <x:v>CASIO fx-991 EX 552 FUNCT</x:v>
      </x:c>
      <x:c r="AD2164" s="145" t="n">
        <x:v>1480</x:v>
      </x:c>
      <x:c r="AE2164" s="147" t="str">
        <x:v>Merged across PDFs — Truncated-name completion</x:v>
      </x:c>
      <x:c r="AF2164" s="147" t="str">
        <x:v>Completed/updated from WS RATES.pdf</x:v>
      </x:c>
      <x:c r="AG2164" s="147" t="str">
        <x:v>Exact WS RATES.pdf category</x:v>
      </x:c>
      <x:c r="AH2164" s="139" t="str">
        <x:v>WS-RATES:61:4</x:v>
      </x:c>
      <x:c r="AI2164" s="146"/>
      <x:c r="AJ2164" s="146"/>
      <x:c r="AK2164" s="146"/>
      <x:c r="AL2164" s="146"/>
      <x:c r="AM2164" s="146"/>
      <x:c r="AN2164" s="147" t="str"/>
    </x:row>
    <x:row r="2165">
      <x:c r="A2165" s="139" t="str">
        <x:v>RS-002164</x:v>
      </x:c>
      <x:c r="B2165" s="147" t="str">
        <x:v>CALCULATOR CT-860L</x:v>
      </x:c>
      <x:c r="C2165" s="139" t="str">
        <x:v>SHOP CALCULATOR</x:v>
      </x:c>
      <x:c r="D2165" s="139" t="str">
        <x:v>Both</x:v>
      </x:c>
      <x:c r="E2165" s="147" t="str">
        <x:v>From initial classified workbook</x:v>
      </x:c>
      <x:c r="F2165" s="139" t="str">
        <x:v>Piece</x:v>
      </x:c>
      <x:c r="G2165" s="139"/>
      <x:c r="H2165" s="139" t="str">
        <x:v>Not stated</x:v>
      </x:c>
      <x:c r="I2165" s="139" t="str">
        <x:v>PKR</x:v>
      </x:c>
      <x:c r="J2165" s="140" t="n">
        <x:v>890</x:v>
      </x:c>
      <x:c r="K2165" s="140" t="n">
        <x:v>850</x:v>
      </x:c>
      <x:c r="L2165" s="140" t="n">
        <x:v>890</x:v>
      </x:c>
      <x:c r="M2165" s="140" t="n">
        <x:v>850</x:v>
      </x:c>
      <x:c r="N2165" s="141" t="n">
        <x:f>L2165-M2165</x:f>
        <x:v>40</x:v>
      </x:c>
      <x:c r="O2165" s="142" t="n">
        <x:f>IF(L2165&gt;0,N2165/L2165,"")</x:f>
        <x:v>0.0449438202247191</x:v>
      </x:c>
      <x:c r="P2165" s="142" t="n">
        <x:f>IF(M2165&gt;0,N2165/M2165,"")</x:f>
        <x:v>0.047058823529411764</x:v>
      </x:c>
      <x:c r="Q2165" s="141" t="n">
        <x:f>ROUND(L2165*(1+'Assumptions'!$B$7)/'Assumptions'!$B$9,0)*'Assumptions'!$B$9</x:f>
        <x:v>980</x:v>
      </x:c>
      <x:c r="R2165" s="141" t="n">
        <x:f>Q2165-M2165</x:f>
        <x:v>130</x:v>
      </x:c>
      <x:c r="S2165" s="143" t="n">
        <x:f>'Assumptions'!$B$8</x:f>
        <x:v>12</x:v>
      </x:c>
      <x:c r="T2165" s="141" t="n">
        <x:f>N2165*S2165</x:f>
        <x:v>480</x:v>
      </x:c>
      <x:c r="U2165" s="139" t="str">
        <x:v>Source Valid</x:v>
      </x:c>
      <x:c r="V2165" s="139" t="str">
        <x:v>High</x:v>
      </x:c>
      <x:c r="W2165" s="147" t="str">
        <x:v>Source wholesale and buying prices retained</x:v>
      </x:c>
      <x:c r="X2165" s="139" t="str">
        <x:v>Ready</x:v>
      </x:c>
      <x:c r="Y2165" s="144" t="b">
        <x:v>1</x:v>
      </x:c>
      <x:c r="Z2165" s="139" t="str">
        <x:v>WS RATES.pdf</x:v>
      </x:c>
      <x:c r="AA2165" s="139" t="n">
        <x:v>61</x:v>
      </x:c>
      <x:c r="AB2165" s="139" t="n">
        <x:v>5</x:v>
      </x:c>
      <x:c r="AC2165" s="139" t="str">
        <x:v>CALCULATOR CT-860L</x:v>
      </x:c>
      <x:c r="AD2165" s="145" t="n">
        <x:v>890</x:v>
      </x:c>
      <x:c r="AE2165" s="147" t="str">
        <x:v>Merged across PDFs — Exact/source-linked match</x:v>
      </x:c>
      <x:c r="AF2165" s="147" t="str">
        <x:v>Exact WS RATES.pdf name</x:v>
      </x:c>
      <x:c r="AG2165" s="147" t="str">
        <x:v>Exact WS RATES.pdf category</x:v>
      </x:c>
      <x:c r="AH2165" s="139" t="str">
        <x:v>WS-RATES:61:5</x:v>
      </x:c>
      <x:c r="AI2165" s="146"/>
      <x:c r="AJ2165" s="146"/>
      <x:c r="AK2165" s="146"/>
      <x:c r="AL2165" s="146"/>
      <x:c r="AM2165" s="146"/>
      <x:c r="AN2165" s="147" t="str"/>
    </x:row>
    <x:row r="2166">
      <x:c r="A2166" s="139" t="str">
        <x:v>RS-002165</x:v>
      </x:c>
      <x:c r="B2166" s="147" t="str">
        <x:v>CASIO fx-991 ES PLUS 2 line</x:v>
      </x:c>
      <x:c r="C2166" s="139" t="str">
        <x:v>SCIENTIFIC CALCULAT</x:v>
      </x:c>
      <x:c r="D2166" s="139" t="str">
        <x:v>Both</x:v>
      </x:c>
      <x:c r="E2166" s="147" t="str">
        <x:v>From initial classified workbook</x:v>
      </x:c>
      <x:c r="F2166" s="139" t="str">
        <x:v>Piece</x:v>
      </x:c>
      <x:c r="G2166" s="139"/>
      <x:c r="H2166" s="139" t="str">
        <x:v>Not stated</x:v>
      </x:c>
      <x:c r="I2166" s="139" t="str">
        <x:v>PKR</x:v>
      </x:c>
      <x:c r="J2166" s="140" t="n">
        <x:v>1250</x:v>
      </x:c>
      <x:c r="K2166" s="140" t="n">
        <x:v>1300</x:v>
      </x:c>
      <x:c r="L2166" s="140" t="n">
        <x:v>1460</x:v>
      </x:c>
      <x:c r="M2166" s="140" t="n">
        <x:v>1300</x:v>
      </x:c>
      <x:c r="N2166" s="141" t="n">
        <x:f>L2166-M2166</x:f>
        <x:v>160</x:v>
      </x:c>
      <x:c r="O2166" s="142" t="n">
        <x:f>IF(L2166&gt;0,N2166/L2166,"")</x:f>
        <x:v>0.1095890410958904</x:v>
      </x:c>
      <x:c r="P2166" s="142" t="n">
        <x:f>IF(M2166&gt;0,N2166/M2166,"")</x:f>
        <x:v>0.12307692307692308</x:v>
      </x:c>
      <x:c r="Q2166" s="141" t="n">
        <x:f>ROUND(L2166*(1+'Assumptions'!$B$7)/'Assumptions'!$B$9,0)*'Assumptions'!$B$9</x:f>
        <x:v>1605</x:v>
      </x:c>
      <x:c r="R2166" s="141" t="n">
        <x:f>Q2166-M2166</x:f>
        <x:v>305</x:v>
      </x:c>
      <x:c r="S2166" s="143" t="n">
        <x:f>'Assumptions'!$B$8</x:f>
        <x:v>12</x:v>
      </x:c>
      <x:c r="T2166" s="141" t="n">
        <x:f>N2166*S2166</x:f>
        <x:v>1920</x:v>
      </x:c>
      <x:c r="U2166" s="139" t="str">
        <x:v>Corrected Wholesale</x:v>
      </x:c>
      <x:c r="V2166" s="139" t="str">
        <x:v>Mock correction</x:v>
      </x:c>
      <x:c r="W2166" s="147" t="str">
        <x:v>Wholesale did not cover buying price; raised using category median margin</x:v>
      </x:c>
      <x:c r="X2166" s="139" t="str">
        <x:v>Ready with Mock Price</x:v>
      </x:c>
      <x:c r="Y2166" s="144" t="b">
        <x:v>1</x:v>
      </x:c>
      <x:c r="Z2166" s="139" t="str">
        <x:v>WS RATES.pdf</x:v>
      </x:c>
      <x:c r="AA2166" s="139" t="n">
        <x:v>61</x:v>
      </x:c>
      <x:c r="AB2166" s="139" t="n">
        <x:v>6</x:v>
      </x:c>
      <x:c r="AC2166" s="139" t="str">
        <x:v>CASIO fx-991 ES PLUS 2 line</x:v>
      </x:c>
      <x:c r="AD2166" s="145" t="n">
        <x:v>1250</x:v>
      </x:c>
      <x:c r="AE2166" s="147" t="str">
        <x:v>Merged across PDFs — Exact/source-linked match</x:v>
      </x:c>
      <x:c r="AF2166" s="147" t="str">
        <x:v>Exact WS RATES.pdf name</x:v>
      </x:c>
      <x:c r="AG2166" s="147" t="str">
        <x:v>Exact WS RATES.pdf category</x:v>
      </x:c>
      <x:c r="AH2166" s="139" t="str">
        <x:v>WS-RATES:61:6</x:v>
      </x:c>
      <x:c r="AI2166" s="146"/>
      <x:c r="AJ2166" s="146"/>
      <x:c r="AK2166" s="146"/>
      <x:c r="AL2166" s="146"/>
      <x:c r="AM2166" s="146"/>
      <x:c r="AN2166" s="147" t="str">
        <x:v>Wholesale did not cover buying price; raised using category median margin</x:v>
      </x:c>
    </x:row>
    <x:row r="2167">
      <x:c r="A2167" s="139" t="str">
        <x:v>RS-002166</x:v>
      </x:c>
      <x:c r="B2167" s="147" t="str">
        <x:v>CALCULATOR CT-512VII</x:v>
      </x:c>
      <x:c r="C2167" s="139" t="str">
        <x:v>SHOP CALCULATOR</x:v>
      </x:c>
      <x:c r="D2167" s="139" t="str">
        <x:v>Both</x:v>
      </x:c>
      <x:c r="E2167" s="147" t="str">
        <x:v>From initial classified workbook</x:v>
      </x:c>
      <x:c r="F2167" s="139" t="str">
        <x:v>Piece</x:v>
      </x:c>
      <x:c r="G2167" s="139"/>
      <x:c r="H2167" s="139" t="str">
        <x:v>Not stated</x:v>
      </x:c>
      <x:c r="I2167" s="139" t="str">
        <x:v>PKR</x:v>
      </x:c>
      <x:c r="J2167" s="140" t="n">
        <x:v>350</x:v>
      </x:c>
      <x:c r="K2167" s="140" t="n">
        <x:v>295</x:v>
      </x:c>
      <x:c r="L2167" s="140" t="n">
        <x:v>350</x:v>
      </x:c>
      <x:c r="M2167" s="140" t="n">
        <x:v>295</x:v>
      </x:c>
      <x:c r="N2167" s="141" t="n">
        <x:f>L2167-M2167</x:f>
        <x:v>55</x:v>
      </x:c>
      <x:c r="O2167" s="142" t="n">
        <x:f>IF(L2167&gt;0,N2167/L2167,"")</x:f>
        <x:v>0.15714285714285714</x:v>
      </x:c>
      <x:c r="P2167" s="142" t="n">
        <x:f>IF(M2167&gt;0,N2167/M2167,"")</x:f>
        <x:v>0.1864406779661017</x:v>
      </x:c>
      <x:c r="Q2167" s="141" t="n">
        <x:f>ROUND(L2167*(1+'Assumptions'!$B$7)/'Assumptions'!$B$9,0)*'Assumptions'!$B$9</x:f>
        <x:v>385</x:v>
      </x:c>
      <x:c r="R2167" s="141" t="n">
        <x:f>Q2167-M2167</x:f>
        <x:v>90</x:v>
      </x:c>
      <x:c r="S2167" s="143" t="n">
        <x:f>'Assumptions'!$B$8</x:f>
        <x:v>12</x:v>
      </x:c>
      <x:c r="T2167" s="141" t="n">
        <x:f>N2167*S2167</x:f>
        <x:v>660</x:v>
      </x:c>
      <x:c r="U2167" s="139" t="str">
        <x:v>Source Valid</x:v>
      </x:c>
      <x:c r="V2167" s="139" t="str">
        <x:v>High</x:v>
      </x:c>
      <x:c r="W2167" s="147" t="str">
        <x:v>Source wholesale and buying prices retained</x:v>
      </x:c>
      <x:c r="X2167" s="139" t="str">
        <x:v>Ready</x:v>
      </x:c>
      <x:c r="Y2167" s="144" t="b">
        <x:v>1</x:v>
      </x:c>
      <x:c r="Z2167" s="139" t="str">
        <x:v>WS RATES.pdf</x:v>
      </x:c>
      <x:c r="AA2167" s="139" t="n">
        <x:v>61</x:v>
      </x:c>
      <x:c r="AB2167" s="139" t="n">
        <x:v>7</x:v>
      </x:c>
      <x:c r="AC2167" s="139" t="str">
        <x:v>CALCULATOR CT-512VII</x:v>
      </x:c>
      <x:c r="AD2167" s="145" t="n">
        <x:v>350</x:v>
      </x:c>
      <x:c r="AE2167" s="147" t="str">
        <x:v>Merged across PDFs — Exact/source-linked match</x:v>
      </x:c>
      <x:c r="AF2167" s="147" t="str">
        <x:v>Exact WS RATES.pdf name</x:v>
      </x:c>
      <x:c r="AG2167" s="147" t="str">
        <x:v>Exact WS RATES.pdf category</x:v>
      </x:c>
      <x:c r="AH2167" s="139" t="str">
        <x:v>WS-RATES:61:7</x:v>
      </x:c>
      <x:c r="AI2167" s="146"/>
      <x:c r="AJ2167" s="146"/>
      <x:c r="AK2167" s="146"/>
      <x:c r="AL2167" s="146"/>
      <x:c r="AM2167" s="146"/>
      <x:c r="AN2167" s="147" t="str"/>
    </x:row>
    <x:row r="2168">
      <x:c r="A2168" s="139" t="str">
        <x:v>RS-002167</x:v>
      </x:c>
      <x:c r="B2168" s="147" t="str">
        <x:v>CTIFREE FX-991ES PLUS</x:v>
      </x:c>
      <x:c r="C2168" s="139" t="str">
        <x:v>SCIENTIFIC CALCULAT</x:v>
      </x:c>
      <x:c r="D2168" s="139" t="str">
        <x:v>Both</x:v>
      </x:c>
      <x:c r="E2168" s="147" t="str">
        <x:v>From initial classified workbook</x:v>
      </x:c>
      <x:c r="F2168" s="139" t="str">
        <x:v>Piece</x:v>
      </x:c>
      <x:c r="G2168" s="139"/>
      <x:c r="H2168" s="139" t="str">
        <x:v>Not stated</x:v>
      </x:c>
      <x:c r="I2168" s="139" t="str">
        <x:v>PKR</x:v>
      </x:c>
      <x:c r="J2168" s="140" t="n">
        <x:v>530</x:v>
      </x:c>
      <x:c r="K2168" s="140" t="n">
        <x:v>490</x:v>
      </x:c>
      <x:c r="L2168" s="140" t="n">
        <x:v>530</x:v>
      </x:c>
      <x:c r="M2168" s="140" t="n">
        <x:v>490</x:v>
      </x:c>
      <x:c r="N2168" s="141" t="n">
        <x:f>L2168-M2168</x:f>
        <x:v>40</x:v>
      </x:c>
      <x:c r="O2168" s="142" t="n">
        <x:f>IF(L2168&gt;0,N2168/L2168,"")</x:f>
        <x:v>0.07547169811320754</x:v>
      </x:c>
      <x:c r="P2168" s="142" t="n">
        <x:f>IF(M2168&gt;0,N2168/M2168,"")</x:f>
        <x:v>0.08163265306122448</x:v>
      </x:c>
      <x:c r="Q2168" s="141" t="n">
        <x:f>ROUND(L2168*(1+'Assumptions'!$B$7)/'Assumptions'!$B$9,0)*'Assumptions'!$B$9</x:f>
        <x:v>585</x:v>
      </x:c>
      <x:c r="R2168" s="141" t="n">
        <x:f>Q2168-M2168</x:f>
        <x:v>95</x:v>
      </x:c>
      <x:c r="S2168" s="143" t="n">
        <x:f>'Assumptions'!$B$8</x:f>
        <x:v>12</x:v>
      </x:c>
      <x:c r="T2168" s="141" t="n">
        <x:f>N2168*S2168</x:f>
        <x:v>480</x:v>
      </x:c>
      <x:c r="U2168" s="139" t="str">
        <x:v>Source Valid</x:v>
      </x:c>
      <x:c r="V2168" s="139" t="str">
        <x:v>High</x:v>
      </x:c>
      <x:c r="W2168" s="147" t="str">
        <x:v>Source wholesale and buying prices retained</x:v>
      </x:c>
      <x:c r="X2168" s="139" t="str">
        <x:v>Ready</x:v>
      </x:c>
      <x:c r="Y2168" s="144" t="b">
        <x:v>1</x:v>
      </x:c>
      <x:c r="Z2168" s="139" t="str">
        <x:v>WS RATES.pdf</x:v>
      </x:c>
      <x:c r="AA2168" s="139" t="n">
        <x:v>61</x:v>
      </x:c>
      <x:c r="AB2168" s="139" t="n">
        <x:v>8</x:v>
      </x:c>
      <x:c r="AC2168" s="139" t="str">
        <x:v>CTIFREE FX-991ES PLUS</x:v>
      </x:c>
      <x:c r="AD2168" s="145" t="n">
        <x:v>530</x:v>
      </x:c>
      <x:c r="AE2168" s="147" t="str">
        <x:v>Merged across PDFs — Exact/source-linked match</x:v>
      </x:c>
      <x:c r="AF2168" s="147" t="str">
        <x:v>Exact WS RATES.pdf name</x:v>
      </x:c>
      <x:c r="AG2168" s="147" t="str">
        <x:v>Exact WS RATES.pdf category</x:v>
      </x:c>
      <x:c r="AH2168" s="139" t="str">
        <x:v>WS-RATES:61:8</x:v>
      </x:c>
      <x:c r="AI2168" s="146"/>
      <x:c r="AJ2168" s="146"/>
      <x:c r="AK2168" s="146"/>
      <x:c r="AL2168" s="146"/>
      <x:c r="AM2168" s="146"/>
      <x:c r="AN2168" s="147" t="str"/>
    </x:row>
    <x:row r="2169">
      <x:c r="A2169" s="139" t="str">
        <x:v>RS-002168</x:v>
      </x:c>
      <x:c r="B2169" s="147" t="str">
        <x:v>CALCULATOR MJ-120 T</x:v>
      </x:c>
      <x:c r="C2169" s="139" t="str">
        <x:v>SHOP CALCULATOR</x:v>
      </x:c>
      <x:c r="D2169" s="139" t="str">
        <x:v>Both</x:v>
      </x:c>
      <x:c r="E2169" s="147" t="str">
        <x:v>From initial classified workbook</x:v>
      </x:c>
      <x:c r="F2169" s="139" t="str">
        <x:v>Piece</x:v>
      </x:c>
      <x:c r="G2169" s="139"/>
      <x:c r="H2169" s="139" t="str">
        <x:v>Not stated</x:v>
      </x:c>
      <x:c r="I2169" s="139" t="str">
        <x:v>PKR</x:v>
      </x:c>
      <x:c r="J2169" s="140" t="n">
        <x:v>600</x:v>
      </x:c>
      <x:c r="K2169" s="140" t="n">
        <x:v>560</x:v>
      </x:c>
      <x:c r="L2169" s="140" t="n">
        <x:v>600</x:v>
      </x:c>
      <x:c r="M2169" s="140" t="n">
        <x:v>560</x:v>
      </x:c>
      <x:c r="N2169" s="141" t="n">
        <x:f>L2169-M2169</x:f>
        <x:v>40</x:v>
      </x:c>
      <x:c r="O2169" s="142" t="n">
        <x:f>IF(L2169&gt;0,N2169/L2169,"")</x:f>
        <x:v>0.06666666666666667</x:v>
      </x:c>
      <x:c r="P2169" s="142" t="n">
        <x:f>IF(M2169&gt;0,N2169/M2169,"")</x:f>
        <x:v>0.07142857142857142</x:v>
      </x:c>
      <x:c r="Q2169" s="141" t="n">
        <x:f>ROUND(L2169*(1+'Assumptions'!$B$7)/'Assumptions'!$B$9,0)*'Assumptions'!$B$9</x:f>
        <x:v>660</x:v>
      </x:c>
      <x:c r="R2169" s="141" t="n">
        <x:f>Q2169-M2169</x:f>
        <x:v>100</x:v>
      </x:c>
      <x:c r="S2169" s="143" t="n">
        <x:f>'Assumptions'!$B$8</x:f>
        <x:v>12</x:v>
      </x:c>
      <x:c r="T2169" s="141" t="n">
        <x:f>N2169*S2169</x:f>
        <x:v>480</x:v>
      </x:c>
      <x:c r="U2169" s="139" t="str">
        <x:v>Source Valid</x:v>
      </x:c>
      <x:c r="V2169" s="139" t="str">
        <x:v>High</x:v>
      </x:c>
      <x:c r="W2169" s="147" t="str">
        <x:v>Source wholesale and buying prices retained</x:v>
      </x:c>
      <x:c r="X2169" s="139" t="str">
        <x:v>Ready</x:v>
      </x:c>
      <x:c r="Y2169" s="144" t="b">
        <x:v>1</x:v>
      </x:c>
      <x:c r="Z2169" s="139" t="str">
        <x:v>WS RATES.pdf</x:v>
      </x:c>
      <x:c r="AA2169" s="139" t="n">
        <x:v>61</x:v>
      </x:c>
      <x:c r="AB2169" s="139" t="n">
        <x:v>9</x:v>
      </x:c>
      <x:c r="AC2169" s="139" t="str">
        <x:v>CALCULATOR MJ-120 T</x:v>
      </x:c>
      <x:c r="AD2169" s="145" t="n">
        <x:v>600</x:v>
      </x:c>
      <x:c r="AE2169" s="147" t="str">
        <x:v>Merged across PDFs — Exact/source-linked match</x:v>
      </x:c>
      <x:c r="AF2169" s="147" t="str">
        <x:v>Exact WS RATES.pdf name</x:v>
      </x:c>
      <x:c r="AG2169" s="147" t="str">
        <x:v>Exact WS RATES.pdf category</x:v>
      </x:c>
      <x:c r="AH2169" s="139" t="str">
        <x:v>WS-RATES:61:9</x:v>
      </x:c>
      <x:c r="AI2169" s="146"/>
      <x:c r="AJ2169" s="146"/>
      <x:c r="AK2169" s="146"/>
      <x:c r="AL2169" s="146"/>
      <x:c r="AM2169" s="146"/>
      <x:c r="AN2169" s="147" t="str"/>
    </x:row>
    <x:row r="2170">
      <x:c r="A2170" s="139" t="str">
        <x:v>RS-002169</x:v>
      </x:c>
      <x:c r="B2170" s="147" t="str">
        <x:v>POCKET CALCULATOR PATTA KC-8</x:v>
      </x:c>
      <x:c r="C2170" s="139" t="str">
        <x:v>SHOP CALCULATOR</x:v>
      </x:c>
      <x:c r="D2170" s="139" t="str">
        <x:v>Both</x:v>
      </x:c>
      <x:c r="E2170" s="147" t="str">
        <x:v>From initial classified workbook</x:v>
      </x:c>
      <x:c r="F2170" s="139" t="str">
        <x:v>Piece</x:v>
      </x:c>
      <x:c r="G2170" s="139"/>
      <x:c r="H2170" s="139" t="str">
        <x:v>Not stated</x:v>
      </x:c>
      <x:c r="I2170" s="139" t="str">
        <x:v>PKR</x:v>
      </x:c>
      <x:c r="J2170" s="140" t="n">
        <x:v>140</x:v>
      </x:c>
      <x:c r="K2170" s="140" t="n">
        <x:v>130</x:v>
      </x:c>
      <x:c r="L2170" s="140" t="n">
        <x:v>140</x:v>
      </x:c>
      <x:c r="M2170" s="140" t="n">
        <x:v>130</x:v>
      </x:c>
      <x:c r="N2170" s="141" t="n">
        <x:f>L2170-M2170</x:f>
        <x:v>10</x:v>
      </x:c>
      <x:c r="O2170" s="142" t="n">
        <x:f>IF(L2170&gt;0,N2170/L2170,"")</x:f>
        <x:v>0.07142857142857142</x:v>
      </x:c>
      <x:c r="P2170" s="142" t="n">
        <x:f>IF(M2170&gt;0,N2170/M2170,"")</x:f>
        <x:v>0.07692307692307693</x:v>
      </x:c>
      <x:c r="Q2170" s="141" t="n">
        <x:f>ROUND(L2170*(1+'Assumptions'!$B$7)/'Assumptions'!$B$9,0)*'Assumptions'!$B$9</x:f>
        <x:v>155</x:v>
      </x:c>
      <x:c r="R2170" s="141" t="n">
        <x:f>Q2170-M2170</x:f>
        <x:v>25</x:v>
      </x:c>
      <x:c r="S2170" s="143" t="n">
        <x:f>'Assumptions'!$B$8</x:f>
        <x:v>12</x:v>
      </x:c>
      <x:c r="T2170" s="141" t="n">
        <x:f>N2170*S2170</x:f>
        <x:v>120</x:v>
      </x:c>
      <x:c r="U2170" s="139" t="str">
        <x:v>Source Valid</x:v>
      </x:c>
      <x:c r="V2170" s="139" t="str">
        <x:v>High</x:v>
      </x:c>
      <x:c r="W2170" s="147" t="str">
        <x:v>Source wholesale and buying prices retained</x:v>
      </x:c>
      <x:c r="X2170" s="139" t="str">
        <x:v>Ready</x:v>
      </x:c>
      <x:c r="Y2170" s="144" t="b">
        <x:v>1</x:v>
      </x:c>
      <x:c r="Z2170" s="139" t="str">
        <x:v>WS RATES.pdf</x:v>
      </x:c>
      <x:c r="AA2170" s="139" t="n">
        <x:v>61</x:v>
      </x:c>
      <x:c r="AB2170" s="139" t="n">
        <x:v>10</x:v>
      </x:c>
      <x:c r="AC2170" s="139" t="str">
        <x:v>POCKET CALCULATOR PATTA</x:v>
      </x:c>
      <x:c r="AD2170" s="145" t="n">
        <x:v>140</x:v>
      </x:c>
      <x:c r="AE2170" s="147" t="str">
        <x:v>Merged across PDFs — Truncated-name completion</x:v>
      </x:c>
      <x:c r="AF2170" s="147" t="str">
        <x:v>Completed/updated from WS RATES.pdf</x:v>
      </x:c>
      <x:c r="AG2170" s="147" t="str">
        <x:v>Exact WS RATES.pdf category</x:v>
      </x:c>
      <x:c r="AH2170" s="139" t="str">
        <x:v>WS-RATES:61:10</x:v>
      </x:c>
      <x:c r="AI2170" s="146"/>
      <x:c r="AJ2170" s="146"/>
      <x:c r="AK2170" s="146"/>
      <x:c r="AL2170" s="146"/>
      <x:c r="AM2170" s="146"/>
      <x:c r="AN2170" s="147" t="str"/>
    </x:row>
    <x:row r="2171">
      <x:c r="A2171" s="139" t="str">
        <x:v>RS-002170</x:v>
      </x:c>
      <x:c r="B2171" s="147" t="str">
        <x:v>GERMAN GLUE</x:v>
      </x:c>
      <x:c r="C2171" s="139" t="str">
        <x:v>GERMAN GLUE</x:v>
      </x:c>
      <x:c r="D2171" s="139" t="str">
        <x:v>Both</x:v>
      </x:c>
      <x:c r="E2171" s="147" t="str">
        <x:v>From initial classified workbook</x:v>
      </x:c>
      <x:c r="F2171" s="139" t="str">
        <x:v>Piece</x:v>
      </x:c>
      <x:c r="G2171" s="139"/>
      <x:c r="H2171" s="139" t="str">
        <x:v>Not stated</x:v>
      </x:c>
      <x:c r="I2171" s="139" t="str">
        <x:v>PKR</x:v>
      </x:c>
      <x:c r="J2171" s="140" t="n">
        <x:v>0</x:v>
      </x:c>
      <x:c r="K2171" s="140"/>
      <x:c r="L2171" s="140" t="n">
        <x:v>90</x:v>
      </x:c>
      <x:c r="M2171" s="140" t="n">
        <x:v>76</x:v>
      </x:c>
      <x:c r="N2171" s="141" t="n">
        <x:f>L2171-M2171</x:f>
        <x:v>14</x:v>
      </x:c>
      <x:c r="O2171" s="142" t="n">
        <x:f>IF(L2171&gt;0,N2171/L2171,"")</x:f>
        <x:v>0.15555555555555556</x:v>
      </x:c>
      <x:c r="P2171" s="142" t="n">
        <x:f>IF(M2171&gt;0,N2171/M2171,"")</x:f>
        <x:v>0.18421052631578946</x:v>
      </x:c>
      <x:c r="Q2171" s="141" t="n">
        <x:f>ROUND(L2171*(1+'Assumptions'!$B$7)/'Assumptions'!$B$9,0)*'Assumptions'!$B$9</x:f>
        <x:v>100</x:v>
      </x:c>
      <x:c r="R2171" s="141" t="n">
        <x:f>Q2171-M2171</x:f>
        <x:v>24</x:v>
      </x:c>
      <x:c r="S2171" s="143" t="n">
        <x:f>'Assumptions'!$B$8</x:f>
        <x:v>12</x:v>
      </x:c>
      <x:c r="T2171" s="141" t="n">
        <x:f>N2171*S2171</x:f>
        <x:v>168</x:v>
      </x:c>
      <x:c r="U2171" s="139" t="str">
        <x:v>Mocked Both Prices</x:v>
      </x:c>
      <x:c r="V2171" s="139" t="str">
        <x:v>Mock</x:v>
      </x:c>
      <x:c r="W2171" s="147" t="str">
        <x:v>Both values missing/zero; used category median price pattern</x:v>
      </x:c>
      <x:c r="X2171" s="139" t="str">
        <x:v>Ready with Mock Price</x:v>
      </x:c>
      <x:c r="Y2171" s="144" t="b">
        <x:v>1</x:v>
      </x:c>
      <x:c r="Z2171" s="139" t="str">
        <x:v>WS RATE LIST.pdf</x:v>
      </x:c>
      <x:c r="AA2171" s="139" t="n">
        <x:v>3</x:v>
      </x:c>
      <x:c r="AB2171" s="139" t="n">
        <x:v>33</x:v>
      </x:c>
      <x:c r="AC2171" s="139" t="str">
        <x:v>GERMAN GLUE</x:v>
      </x:c>
      <x:c r="AD2171" s="145" t="n">
        <x:v>0</x:v>
      </x:c>
      <x:c r="AE2171" s="147" t="str">
        <x:v>Initial-only unique candidate</x:v>
      </x:c>
      <x:c r="AF2171" s="147" t="str">
        <x:v>Exact initial-PDF name; not present in complete PDF</x:v>
      </x:c>
      <x:c r="AG2171" s="147" t="str">
        <x:v>Mock category inferred from keyword `GERMAN GLUE`</x:v>
      </x:c>
      <x:c r="AH2171" s="139" t="str">
        <x:v>WS-RATE-LIST:3:33</x:v>
      </x:c>
      <x:c r="AI2171" s="146"/>
      <x:c r="AJ2171" s="146"/>
      <x:c r="AK2171" s="146"/>
      <x:c r="AL2171" s="146"/>
      <x:c r="AM2171" s="146"/>
      <x:c r="AN2171" s="147" t="str">
        <x:v>Both values missing/zero; used category median price pattern; Present only in the initial PDF; retained to avoid data loss; Mock category inferred from keyword `GERMAN GLUE`</x:v>
      </x:c>
    </x:row>
    <x:row r="2172">
      <x:c r="A2172" s="139" t="str">
        <x:v>RS-002171</x:v>
      </x:c>
      <x:c r="B2172" s="147" t="str">
        <x:v>GERMAN GLUE 60</x:v>
      </x:c>
      <x:c r="C2172" s="139" t="str">
        <x:v>GERMAN GLUE</x:v>
      </x:c>
      <x:c r="D2172" s="139" t="str">
        <x:v>Both</x:v>
      </x:c>
      <x:c r="E2172" s="147" t="str">
        <x:v>From initial classified workbook</x:v>
      </x:c>
      <x:c r="F2172" s="139" t="str">
        <x:v>Piece</x:v>
      </x:c>
      <x:c r="G2172" s="139"/>
      <x:c r="H2172" s="139" t="str">
        <x:v>Not stated</x:v>
      </x:c>
      <x:c r="I2172" s="139" t="str">
        <x:v>PKR</x:v>
      </x:c>
      <x:c r="J2172" s="140" t="n">
        <x:v>60</x:v>
      </x:c>
      <x:c r="K2172" s="140"/>
      <x:c r="L2172" s="140" t="n">
        <x:v>60</x:v>
      </x:c>
      <x:c r="M2172" s="140" t="n">
        <x:v>51</x:v>
      </x:c>
      <x:c r="N2172" s="141" t="n">
        <x:f>L2172-M2172</x:f>
        <x:v>9</x:v>
      </x:c>
      <x:c r="O2172" s="142" t="n">
        <x:f>IF(L2172&gt;0,N2172/L2172,"")</x:f>
        <x:v>0.15</x:v>
      </x:c>
      <x:c r="P2172" s="142" t="n">
        <x:f>IF(M2172&gt;0,N2172/M2172,"")</x:f>
        <x:v>0.17647058823529413</x:v>
      </x:c>
      <x:c r="Q2172" s="141" t="n">
        <x:f>ROUND(L2172*(1+'Assumptions'!$B$7)/'Assumptions'!$B$9,0)*'Assumptions'!$B$9</x:f>
        <x:v>65</x:v>
      </x:c>
      <x:c r="R2172" s="141" t="n">
        <x:f>Q2172-M2172</x:f>
        <x:v>14</x:v>
      </x:c>
      <x:c r="S2172" s="143" t="n">
        <x:f>'Assumptions'!$B$8</x:f>
        <x:v>12</x:v>
      </x:c>
      <x:c r="T2172" s="141" t="n">
        <x:f>N2172*S2172</x:f>
        <x:v>108</x:v>
      </x:c>
      <x:c r="U2172" s="139" t="str">
        <x:v>Mocked Buying</x:v>
      </x:c>
      <x:c r="V2172" s="139" t="str">
        <x:v>Mock</x:v>
      </x:c>
      <x:c r="W2172" s="147" t="str">
        <x:v>Buying price derived from wholesale price and category median margin</x:v>
      </x:c>
      <x:c r="X2172" s="139" t="str">
        <x:v>Ready with Mock Price</x:v>
      </x:c>
      <x:c r="Y2172" s="144" t="b">
        <x:v>1</x:v>
      </x:c>
      <x:c r="Z2172" s="139" t="str">
        <x:v>WS RATE LIST.pdf</x:v>
      </x:c>
      <x:c r="AA2172" s="139" t="n">
        <x:v>4</x:v>
      </x:c>
      <x:c r="AB2172" s="139" t="n">
        <x:v>21</x:v>
      </x:c>
      <x:c r="AC2172" s="139" t="str">
        <x:v>GERMAN GLUE 60</x:v>
      </x:c>
      <x:c r="AD2172" s="145" t="n">
        <x:v>60</x:v>
      </x:c>
      <x:c r="AE2172" s="147" t="str">
        <x:v>Initial-only unique candidate</x:v>
      </x:c>
      <x:c r="AF2172" s="147" t="str">
        <x:v>Exact initial-PDF name; not present in complete PDF</x:v>
      </x:c>
      <x:c r="AG2172" s="147" t="str">
        <x:v>Mock category inferred from keyword `GERMAN GLUE`</x:v>
      </x:c>
      <x:c r="AH2172" s="139" t="str">
        <x:v>WS-RATE-LIST:4:21</x:v>
      </x:c>
      <x:c r="AI2172" s="146"/>
      <x:c r="AJ2172" s="146"/>
      <x:c r="AK2172" s="146"/>
      <x:c r="AL2172" s="146"/>
      <x:c r="AM2172" s="146"/>
      <x:c r="AN2172" s="147" t="str">
        <x:v>Buying price derived from wholesale price and category median margin; Present only in the initial PDF; retained to avoid data loss; Mock category inferred from keyword `GERMAN GLUE`</x:v>
      </x:c>
    </x:row>
    <x:row r="2173">
      <x:c r="A2173" s="139" t="str">
        <x:v>RS-002172</x:v>
      </x:c>
      <x:c r="B2173" s="147" t="str">
        <x:v>GERMAN GLUE 90</x:v>
      </x:c>
      <x:c r="C2173" s="139" t="str">
        <x:v>GERMAN GLUE</x:v>
      </x:c>
      <x:c r="D2173" s="139" t="str">
        <x:v>Both</x:v>
      </x:c>
      <x:c r="E2173" s="147" t="str">
        <x:v>From initial classified workbook</x:v>
      </x:c>
      <x:c r="F2173" s="139" t="str">
        <x:v>Piece</x:v>
      </x:c>
      <x:c r="G2173" s="139"/>
      <x:c r="H2173" s="139" t="str">
        <x:v>Not stated</x:v>
      </x:c>
      <x:c r="I2173" s="139" t="str">
        <x:v>PKR</x:v>
      </x:c>
      <x:c r="J2173" s="140" t="n">
        <x:v>90</x:v>
      </x:c>
      <x:c r="K2173" s="140"/>
      <x:c r="L2173" s="140" t="n">
        <x:v>90</x:v>
      </x:c>
      <x:c r="M2173" s="140" t="n">
        <x:v>76</x:v>
      </x:c>
      <x:c r="N2173" s="141" t="n">
        <x:f>L2173-M2173</x:f>
        <x:v>14</x:v>
      </x:c>
      <x:c r="O2173" s="142" t="n">
        <x:f>IF(L2173&gt;0,N2173/L2173,"")</x:f>
        <x:v>0.15555555555555556</x:v>
      </x:c>
      <x:c r="P2173" s="142" t="n">
        <x:f>IF(M2173&gt;0,N2173/M2173,"")</x:f>
        <x:v>0.18421052631578946</x:v>
      </x:c>
      <x:c r="Q2173" s="141" t="n">
        <x:f>ROUND(L2173*(1+'Assumptions'!$B$7)/'Assumptions'!$B$9,0)*'Assumptions'!$B$9</x:f>
        <x:v>100</x:v>
      </x:c>
      <x:c r="R2173" s="141" t="n">
        <x:f>Q2173-M2173</x:f>
        <x:v>24</x:v>
      </x:c>
      <x:c r="S2173" s="143" t="n">
        <x:f>'Assumptions'!$B$8</x:f>
        <x:v>12</x:v>
      </x:c>
      <x:c r="T2173" s="141" t="n">
        <x:f>N2173*S2173</x:f>
        <x:v>168</x:v>
      </x:c>
      <x:c r="U2173" s="139" t="str">
        <x:v>Mocked Buying</x:v>
      </x:c>
      <x:c r="V2173" s="139" t="str">
        <x:v>Mock</x:v>
      </x:c>
      <x:c r="W2173" s="147" t="str">
        <x:v>Buying price derived from wholesale price and category median margin</x:v>
      </x:c>
      <x:c r="X2173" s="139" t="str">
        <x:v>Ready with Mock Price</x:v>
      </x:c>
      <x:c r="Y2173" s="144" t="b">
        <x:v>1</x:v>
      </x:c>
      <x:c r="Z2173" s="139" t="str">
        <x:v>WS RATE LIST.pdf</x:v>
      </x:c>
      <x:c r="AA2173" s="139" t="n">
        <x:v>45</x:v>
      </x:c>
      <x:c r="AB2173" s="139" t="n">
        <x:v>31</x:v>
      </x:c>
      <x:c r="AC2173" s="139" t="str">
        <x:v>GERMAN GLUE 90</x:v>
      </x:c>
      <x:c r="AD2173" s="145" t="n">
        <x:v>90</x:v>
      </x:c>
      <x:c r="AE2173" s="147" t="str">
        <x:v>Initial-only unique candidate</x:v>
      </x:c>
      <x:c r="AF2173" s="147" t="str">
        <x:v>Exact initial-PDF name; not present in complete PDF</x:v>
      </x:c>
      <x:c r="AG2173" s="147" t="str">
        <x:v>Mock category inferred from keyword `GERMAN GLUE`</x:v>
      </x:c>
      <x:c r="AH2173" s="139" t="str">
        <x:v>WS-RATE-LIST:45:31</x:v>
      </x:c>
      <x:c r="AI2173" s="146"/>
      <x:c r="AJ2173" s="146"/>
      <x:c r="AK2173" s="146"/>
      <x:c r="AL2173" s="146"/>
      <x:c r="AM2173" s="146"/>
      <x:c r="AN2173" s="147" t="str">
        <x:v>Buying price derived from wholesale price and category median margin; Present only in the initial PDF; retained to avoid data loss; Mock category inferred from keyword `GERMAN GLUE`</x:v>
      </x:c>
    </x:row>
    <x:row r="2174">
      <x:c r="A2174" s="139" t="str">
        <x:v>RS-002173</x:v>
      </x:c>
      <x:c r="B2174" s="147" t="str">
        <x:v>GLITTER PEN 6PCS</x:v>
      </x:c>
      <x:c r="C2174" s="139" t="str">
        <x:v>CHINA</x:v>
      </x:c>
      <x:c r="D2174" s="139" t="str">
        <x:v>Wholesale/Bulk</x:v>
      </x:c>
      <x:c r="E2174" s="147" t="str">
        <x:v>From initial classified workbook</x:v>
      </x:c>
      <x:c r="F2174" s="139" t="str">
        <x:v>Pack</x:v>
      </x:c>
      <x:c r="G2174" s="139" t="n">
        <x:v>6</x:v>
      </x:c>
      <x:c r="H2174" s="139" t="str">
        <x:v>Parsed from product name</x:v>
      </x:c>
      <x:c r="I2174" s="139" t="str">
        <x:v>PKR</x:v>
      </x:c>
      <x:c r="J2174" s="140" t="n">
        <x:v>160</x:v>
      </x:c>
      <x:c r="K2174" s="140"/>
      <x:c r="L2174" s="140" t="n">
        <x:v>160</x:v>
      </x:c>
      <x:c r="M2174" s="140" t="n">
        <x:v>140</x:v>
      </x:c>
      <x:c r="N2174" s="141" t="n">
        <x:f>L2174-M2174</x:f>
        <x:v>20</x:v>
      </x:c>
      <x:c r="O2174" s="142" t="n">
        <x:f>IF(L2174&gt;0,N2174/L2174,"")</x:f>
        <x:v>0.125</x:v>
      </x:c>
      <x:c r="P2174" s="142" t="n">
        <x:f>IF(M2174&gt;0,N2174/M2174,"")</x:f>
        <x:v>0.14285714285714285</x:v>
      </x:c>
      <x:c r="Q2174" s="141" t="n">
        <x:f>ROUND(L2174*(1+'Assumptions'!$B$7)/'Assumptions'!$B$9,0)*'Assumptions'!$B$9</x:f>
        <x:v>175</x:v>
      </x:c>
      <x:c r="R2174" s="141" t="n">
        <x:f>Q2174-M2174</x:f>
        <x:v>35</x:v>
      </x:c>
      <x:c r="S2174" s="143" t="n">
        <x:f>'Assumptions'!$B$8</x:f>
        <x:v>12</x:v>
      </x:c>
      <x:c r="T2174" s="141" t="n">
        <x:f>N2174*S2174</x:f>
        <x:v>240</x:v>
      </x:c>
      <x:c r="U2174" s="139" t="str">
        <x:v>Mocked Buying</x:v>
      </x:c>
      <x:c r="V2174" s="139" t="str">
        <x:v>Mock</x:v>
      </x:c>
      <x:c r="W2174" s="147" t="str">
        <x:v>Buying price derived from wholesale price and category median margin</x:v>
      </x:c>
      <x:c r="X2174" s="139" t="str">
        <x:v>Ready with Mock Price</x:v>
      </x:c>
      <x:c r="Y2174" s="144" t="b">
        <x:v>1</x:v>
      </x:c>
      <x:c r="Z2174" s="139" t="str">
        <x:v>WS RATE LIST.pdf</x:v>
      </x:c>
      <x:c r="AA2174" s="139" t="n">
        <x:v>36</x:v>
      </x:c>
      <x:c r="AB2174" s="139" t="n">
        <x:v>11</x:v>
      </x:c>
      <x:c r="AC2174" s="139" t="str">
        <x:v>GLITTER PEN 6PCS</x:v>
      </x:c>
      <x:c r="AD2174" s="145" t="n">
        <x:v>160</x:v>
      </x:c>
      <x:c r="AE2174" s="147" t="str">
        <x:v>Initial-only unique candidate</x:v>
      </x:c>
      <x:c r="AF2174" s="147" t="str">
        <x:v>Exact initial-PDF name; not present in complete PDF</x:v>
      </x:c>
      <x:c r="AG2174" s="147" t="str">
        <x:v>Mock category inferred from keyword `GLITTER PEN`</x:v>
      </x:c>
      <x:c r="AH2174" s="139" t="str">
        <x:v>WS-RATE-LIST:36:11</x:v>
      </x:c>
      <x:c r="AI2174" s="146"/>
      <x:c r="AJ2174" s="146"/>
      <x:c r="AK2174" s="146"/>
      <x:c r="AL2174" s="146"/>
      <x:c r="AM2174" s="146"/>
      <x:c r="AN2174" s="147" t="str">
        <x:v>Buying price derived from wholesale price and category median margin; Present only in the initial PDF; retained to avoid data loss; Mock category inferred from keyword `GLITTER PEN`</x:v>
      </x:c>
    </x:row>
    <x:row r="2175">
      <x:c r="A2175" s="139" t="str">
        <x:v>RS-002174</x:v>
      </x:c>
      <x:c r="B2175" s="147" t="str">
        <x:v>ANDA WATER COLOUR L 802</x:v>
      </x:c>
      <x:c r="C2175" s="139" t="str">
        <x:v>WATER COLORS</x:v>
      </x:c>
      <x:c r="D2175" s="139" t="str">
        <x:v>Both</x:v>
      </x:c>
      <x:c r="E2175" s="147" t="str">
        <x:v>From initial classified workbook</x:v>
      </x:c>
      <x:c r="F2175" s="139" t="str">
        <x:v>Piece</x:v>
      </x:c>
      <x:c r="G2175" s="139"/>
      <x:c r="H2175" s="139" t="str">
        <x:v>Not stated</x:v>
      </x:c>
      <x:c r="I2175" s="139" t="str">
        <x:v>PKR</x:v>
      </x:c>
      <x:c r="J2175" s="140" t="n">
        <x:v>180</x:v>
      </x:c>
      <x:c r="K2175" s="140"/>
      <x:c r="L2175" s="140" t="n">
        <x:v>180</x:v>
      </x:c>
      <x:c r="M2175" s="140" t="n">
        <x:v>157</x:v>
      </x:c>
      <x:c r="N2175" s="141" t="n">
        <x:f>L2175-M2175</x:f>
        <x:v>23</x:v>
      </x:c>
      <x:c r="O2175" s="142" t="n">
        <x:f>IF(L2175&gt;0,N2175/L2175,"")</x:f>
        <x:v>0.12777777777777777</x:v>
      </x:c>
      <x:c r="P2175" s="142" t="n">
        <x:f>IF(M2175&gt;0,N2175/M2175,"")</x:f>
        <x:v>0.1464968152866242</x:v>
      </x:c>
      <x:c r="Q2175" s="141" t="n">
        <x:f>ROUND(L2175*(1+'Assumptions'!$B$7)/'Assumptions'!$B$9,0)*'Assumptions'!$B$9</x:f>
        <x:v>200</x:v>
      </x:c>
      <x:c r="R2175" s="141" t="n">
        <x:f>Q2175-M2175</x:f>
        <x:v>43</x:v>
      </x:c>
      <x:c r="S2175" s="143" t="n">
        <x:f>'Assumptions'!$B$8</x:f>
        <x:v>12</x:v>
      </x:c>
      <x:c r="T2175" s="141" t="n">
        <x:f>N2175*S2175</x:f>
        <x:v>276</x:v>
      </x:c>
      <x:c r="U2175" s="139" t="str">
        <x:v>Mocked Buying</x:v>
      </x:c>
      <x:c r="V2175" s="139" t="str">
        <x:v>Mock</x:v>
      </x:c>
      <x:c r="W2175" s="147" t="str">
        <x:v>Buying price derived from wholesale price and category median margin</x:v>
      </x:c>
      <x:c r="X2175" s="139" t="str">
        <x:v>Ready with Mock Price</x:v>
      </x:c>
      <x:c r="Y2175" s="144" t="b">
        <x:v>1</x:v>
      </x:c>
      <x:c r="Z2175" s="139" t="str">
        <x:v>WS RATE LIST.pdf</x:v>
      </x:c>
      <x:c r="AA2175" s="139" t="n">
        <x:v>45</x:v>
      </x:c>
      <x:c r="AB2175" s="139" t="n">
        <x:v>17</x:v>
      </x:c>
      <x:c r="AC2175" s="139" t="str">
        <x:v>ANDA WATER COLOUR L 802</x:v>
      </x:c>
      <x:c r="AD2175" s="145" t="n">
        <x:v>180</x:v>
      </x:c>
      <x:c r="AE2175" s="147" t="str">
        <x:v>Initial-only unique candidate</x:v>
      </x:c>
      <x:c r="AF2175" s="147" t="str">
        <x:v>Exact initial-PDF name; not present in complete PDF</x:v>
      </x:c>
      <x:c r="AG2175" s="147" t="str">
        <x:v>Mock category inferred from keyword `WATER COLOUR`</x:v>
      </x:c>
      <x:c r="AH2175" s="139" t="str">
        <x:v>WS-RATE-LIST:45:17</x:v>
      </x:c>
      <x:c r="AI2175" s="146"/>
      <x:c r="AJ2175" s="146"/>
      <x:c r="AK2175" s="146"/>
      <x:c r="AL2175" s="146"/>
      <x:c r="AM2175" s="146"/>
      <x:c r="AN2175" s="147" t="str">
        <x:v>Buying price derived from wholesale price and category median margin; Present only in the initial PDF; retained to avoid data loss; Mock category inferred from keyword `WATER COLOUR`</x:v>
      </x:c>
    </x:row>
    <x:row r="2176">
      <x:c r="A2176" s="139" t="str">
        <x:v>RS-002175</x:v>
      </x:c>
      <x:c r="B2176" s="147" t="str">
        <x:v>CLIP BOARD LASANI 1 PCS</x:v>
      </x:c>
      <x:c r="C2176" s="139" t="str">
        <x:v>CLIP BOARD</x:v>
      </x:c>
      <x:c r="D2176" s="139" t="str">
        <x:v>Both</x:v>
      </x:c>
      <x:c r="E2176" s="147" t="str">
        <x:v>From initial classified workbook</x:v>
      </x:c>
      <x:c r="F2176" s="139" t="str">
        <x:v>Piece</x:v>
      </x:c>
      <x:c r="G2176" s="139" t="n">
        <x:v>1</x:v>
      </x:c>
      <x:c r="H2176" s="139" t="str">
        <x:v>Parsed from product name</x:v>
      </x:c>
      <x:c r="I2176" s="139" t="str">
        <x:v>PKR</x:v>
      </x:c>
      <x:c r="J2176" s="140" t="n">
        <x:v>35</x:v>
      </x:c>
      <x:c r="K2176" s="140"/>
      <x:c r="L2176" s="140" t="n">
        <x:v>35</x:v>
      </x:c>
      <x:c r="M2176" s="140" t="n">
        <x:v>29</x:v>
      </x:c>
      <x:c r="N2176" s="141" t="n">
        <x:f>L2176-M2176</x:f>
        <x:v>6</x:v>
      </x:c>
      <x:c r="O2176" s="142" t="n">
        <x:f>IF(L2176&gt;0,N2176/L2176,"")</x:f>
        <x:v>0.17142857142857143</x:v>
      </x:c>
      <x:c r="P2176" s="142" t="n">
        <x:f>IF(M2176&gt;0,N2176/M2176,"")</x:f>
        <x:v>0.20689655172413793</x:v>
      </x:c>
      <x:c r="Q2176" s="141" t="n">
        <x:f>ROUND(L2176*(1+'Assumptions'!$B$7)/'Assumptions'!$B$9,0)*'Assumptions'!$B$9</x:f>
        <x:v>40</x:v>
      </x:c>
      <x:c r="R2176" s="141" t="n">
        <x:f>Q2176-M2176</x:f>
        <x:v>11</x:v>
      </x:c>
      <x:c r="S2176" s="143" t="n">
        <x:f>'Assumptions'!$B$8</x:f>
        <x:v>12</x:v>
      </x:c>
      <x:c r="T2176" s="141" t="n">
        <x:f>N2176*S2176</x:f>
        <x:v>72</x:v>
      </x:c>
      <x:c r="U2176" s="139" t="str">
        <x:v>Mocked Buying</x:v>
      </x:c>
      <x:c r="V2176" s="139" t="str">
        <x:v>Mock</x:v>
      </x:c>
      <x:c r="W2176" s="147" t="str">
        <x:v>Buying price derived from wholesale price and category median margin</x:v>
      </x:c>
      <x:c r="X2176" s="139" t="str">
        <x:v>Ready with Mock Price</x:v>
      </x:c>
      <x:c r="Y2176" s="144" t="b">
        <x:v>1</x:v>
      </x:c>
      <x:c r="Z2176" s="139" t="str">
        <x:v>WS RATE LIST.pdf</x:v>
      </x:c>
      <x:c r="AA2176" s="139" t="n">
        <x:v>47</x:v>
      </x:c>
      <x:c r="AB2176" s="139" t="n">
        <x:v>28</x:v>
      </x:c>
      <x:c r="AC2176" s="139" t="str">
        <x:v>CLIP BOARD LASANI 1 PCS</x:v>
      </x:c>
      <x:c r="AD2176" s="145" t="n">
        <x:v>35</x:v>
      </x:c>
      <x:c r="AE2176" s="147" t="str">
        <x:v>Initial-only unique candidate</x:v>
      </x:c>
      <x:c r="AF2176" s="147" t="str">
        <x:v>Exact initial-PDF name; not present in complete PDF</x:v>
      </x:c>
      <x:c r="AG2176" s="147" t="str">
        <x:v>Mock category inferred from keyword `CLIP BOARD`</x:v>
      </x:c>
      <x:c r="AH2176" s="139" t="str">
        <x:v>WS-RATE-LIST:47:28</x:v>
      </x:c>
      <x:c r="AI2176" s="146"/>
      <x:c r="AJ2176" s="146"/>
      <x:c r="AK2176" s="146"/>
      <x:c r="AL2176" s="146"/>
      <x:c r="AM2176" s="146"/>
      <x:c r="AN2176" s="147" t="str">
        <x:v>Buying price derived from wholesale price and category median margin; Present only in the initial PDF; retained to avoid data loss; Mock category inferred from keyword `CLIP BOARD`</x:v>
      </x:c>
    </x:row>
    <x:row r="2177">
      <x:c r="A2177" s="139" t="str">
        <x:v>RS-002176</x:v>
      </x:c>
      <x:c r="B2177" s="147" t="str">
        <x:v>CLIP BOARD TRANSPERANT</x:v>
      </x:c>
      <x:c r="C2177" s="139" t="str">
        <x:v>CLIP BOARD</x:v>
      </x:c>
      <x:c r="D2177" s="139" t="str">
        <x:v>Both</x:v>
      </x:c>
      <x:c r="E2177" s="147" t="str">
        <x:v>From initial classified workbook</x:v>
      </x:c>
      <x:c r="F2177" s="139" t="str">
        <x:v>Piece</x:v>
      </x:c>
      <x:c r="G2177" s="139"/>
      <x:c r="H2177" s="139" t="str">
        <x:v>Not stated</x:v>
      </x:c>
      <x:c r="I2177" s="139" t="str">
        <x:v>PKR</x:v>
      </x:c>
      <x:c r="J2177" s="140" t="n">
        <x:v>190</x:v>
      </x:c>
      <x:c r="K2177" s="140"/>
      <x:c r="L2177" s="140" t="n">
        <x:v>190</x:v>
      </x:c>
      <x:c r="M2177" s="140" t="n">
        <x:v>160</x:v>
      </x:c>
      <x:c r="N2177" s="141" t="n">
        <x:f>L2177-M2177</x:f>
        <x:v>30</x:v>
      </x:c>
      <x:c r="O2177" s="142" t="n">
        <x:f>IF(L2177&gt;0,N2177/L2177,"")</x:f>
        <x:v>0.15789473684210525</x:v>
      </x:c>
      <x:c r="P2177" s="142" t="n">
        <x:f>IF(M2177&gt;0,N2177/M2177,"")</x:f>
        <x:v>0.1875</x:v>
      </x:c>
      <x:c r="Q2177" s="141" t="n">
        <x:f>ROUND(L2177*(1+'Assumptions'!$B$7)/'Assumptions'!$B$9,0)*'Assumptions'!$B$9</x:f>
        <x:v>210</x:v>
      </x:c>
      <x:c r="R2177" s="141" t="n">
        <x:f>Q2177-M2177</x:f>
        <x:v>50</x:v>
      </x:c>
      <x:c r="S2177" s="143" t="n">
        <x:f>'Assumptions'!$B$8</x:f>
        <x:v>12</x:v>
      </x:c>
      <x:c r="T2177" s="141" t="n">
        <x:f>N2177*S2177</x:f>
        <x:v>360</x:v>
      </x:c>
      <x:c r="U2177" s="139" t="str">
        <x:v>Mocked Buying</x:v>
      </x:c>
      <x:c r="V2177" s="139" t="str">
        <x:v>Mock</x:v>
      </x:c>
      <x:c r="W2177" s="147" t="str">
        <x:v>Buying price derived from wholesale price and category median margin</x:v>
      </x:c>
      <x:c r="X2177" s="139" t="str">
        <x:v>Ready with Mock Price</x:v>
      </x:c>
      <x:c r="Y2177" s="144" t="b">
        <x:v>1</x:v>
      </x:c>
      <x:c r="Z2177" s="139" t="str">
        <x:v>WS RATE LIST.pdf</x:v>
      </x:c>
      <x:c r="AA2177" s="139" t="n">
        <x:v>15</x:v>
      </x:c>
      <x:c r="AB2177" s="139" t="n">
        <x:v>21</x:v>
      </x:c>
      <x:c r="AC2177" s="139" t="str">
        <x:v>CLIP BOARD TRANSPERANT</x:v>
      </x:c>
      <x:c r="AD2177" s="145" t="n">
        <x:v>190</x:v>
      </x:c>
      <x:c r="AE2177" s="147" t="str">
        <x:v>Initial-only unique candidate</x:v>
      </x:c>
      <x:c r="AF2177" s="147" t="str">
        <x:v>Exact initial-PDF name; not present in complete PDF</x:v>
      </x:c>
      <x:c r="AG2177" s="147" t="str">
        <x:v>Mock category inferred from keyword `CLIP BOARD`</x:v>
      </x:c>
      <x:c r="AH2177" s="139" t="str">
        <x:v>WS-RATE-LIST:15:21</x:v>
      </x:c>
      <x:c r="AI2177" s="146"/>
      <x:c r="AJ2177" s="146"/>
      <x:c r="AK2177" s="146"/>
      <x:c r="AL2177" s="146"/>
      <x:c r="AM2177" s="146"/>
      <x:c r="AN2177" s="147" t="str">
        <x:v>Buying price derived from wholesale price and category median margin; Present only in the initial PDF; retained to avoid data loss; Mock category inferred from keyword `CLIP BOARD`</x:v>
      </x:c>
    </x:row>
    <x:row r="2178">
      <x:c r="A2178" s="139" t="str">
        <x:v>RS-002177</x:v>
      </x:c>
      <x:c r="B2178" s="147" t="str">
        <x:v>METAL CAR (12PCS) SMALL</x:v>
      </x:c>
      <x:c r="C2178" s="139" t="str">
        <x:v>CHINA</x:v>
      </x:c>
      <x:c r="D2178" s="139" t="str">
        <x:v>Wholesale/Bulk</x:v>
      </x:c>
      <x:c r="E2178" s="147" t="str">
        <x:v>From initial classified workbook</x:v>
      </x:c>
      <x:c r="F2178" s="139" t="str">
        <x:v>Pack</x:v>
      </x:c>
      <x:c r="G2178" s="139" t="n">
        <x:v>12</x:v>
      </x:c>
      <x:c r="H2178" s="139" t="str">
        <x:v>Parsed from product name</x:v>
      </x:c>
      <x:c r="I2178" s="139" t="str">
        <x:v>PKR</x:v>
      </x:c>
      <x:c r="J2178" s="140" t="n">
        <x:v>492</x:v>
      </x:c>
      <x:c r="K2178" s="140"/>
      <x:c r="L2178" s="140" t="n">
        <x:v>492</x:v>
      </x:c>
      <x:c r="M2178" s="140" t="n">
        <x:v>431</x:v>
      </x:c>
      <x:c r="N2178" s="141" t="n">
        <x:f>L2178-M2178</x:f>
        <x:v>61</x:v>
      </x:c>
      <x:c r="O2178" s="142" t="n">
        <x:f>IF(L2178&gt;0,N2178/L2178,"")</x:f>
        <x:v>0.12398373983739837</x:v>
      </x:c>
      <x:c r="P2178" s="142" t="n">
        <x:f>IF(M2178&gt;0,N2178/M2178,"")</x:f>
        <x:v>0.14153132250580047</x:v>
      </x:c>
      <x:c r="Q2178" s="141" t="n">
        <x:f>ROUND(L2178*(1+'Assumptions'!$B$7)/'Assumptions'!$B$9,0)*'Assumptions'!$B$9</x:f>
        <x:v>540</x:v>
      </x:c>
      <x:c r="R2178" s="141" t="n">
        <x:f>Q2178-M2178</x:f>
        <x:v>109</x:v>
      </x:c>
      <x:c r="S2178" s="143" t="n">
        <x:f>'Assumptions'!$B$8</x:f>
        <x:v>12</x:v>
      </x:c>
      <x:c r="T2178" s="141" t="n">
        <x:f>N2178*S2178</x:f>
        <x:v>732</x:v>
      </x:c>
      <x:c r="U2178" s="139" t="str">
        <x:v>Mocked Buying</x:v>
      </x:c>
      <x:c r="V2178" s="139" t="str">
        <x:v>Mock</x:v>
      </x:c>
      <x:c r="W2178" s="147" t="str">
        <x:v>Buying price derived from wholesale price and category median margin</x:v>
      </x:c>
      <x:c r="X2178" s="139" t="str">
        <x:v>Ready with Mock Price</x:v>
      </x:c>
      <x:c r="Y2178" s="144" t="b">
        <x:v>1</x:v>
      </x:c>
      <x:c r="Z2178" s="139" t="str">
        <x:v>WS RATE LIST.pdf</x:v>
      </x:c>
      <x:c r="AA2178" s="139" t="n">
        <x:v>2</x:v>
      </x:c>
      <x:c r="AB2178" s="139" t="n">
        <x:v>29</x:v>
      </x:c>
      <x:c r="AC2178" s="139" t="str">
        <x:v>METAL CAR (12PCS) SMALL</x:v>
      </x:c>
      <x:c r="AD2178" s="145" t="n">
        <x:v>492</x:v>
      </x:c>
      <x:c r="AE2178" s="147" t="str">
        <x:v>Initial-only unique candidate</x:v>
      </x:c>
      <x:c r="AF2178" s="147" t="str">
        <x:v>Exact initial-PDF name; not present in complete PDF</x:v>
      </x:c>
      <x:c r="AG2178" s="147" t="str">
        <x:v>Mock category inferred from keyword `METAL CAR`</x:v>
      </x:c>
      <x:c r="AH2178" s="139" t="str">
        <x:v>WS-RATE-LIST:2:29</x:v>
      </x:c>
      <x:c r="AI2178" s="146"/>
      <x:c r="AJ2178" s="146"/>
      <x:c r="AK2178" s="146"/>
      <x:c r="AL2178" s="146"/>
      <x:c r="AM2178" s="146"/>
      <x:c r="AN2178" s="147" t="str">
        <x:v>Buying price derived from wholesale price and category median margin; Present only in the initial PDF; retained to avoid data loss; Mock category inferred from keyword `METAL CAR`</x:v>
      </x:c>
    </x:row>
    <x:row r="2179">
      <x:c r="A2179" s="139" t="str">
        <x:v>RS-002178</x:v>
      </x:c>
      <x:c r="B2179" s="147" t="str">
        <x:v>BOX</x:v>
      </x:c>
      <x:c r="C2179" s="139" t="str">
        <x:v>FILE</x:v>
      </x:c>
      <x:c r="D2179" s="139" t="str">
        <x:v>Both</x:v>
      </x:c>
      <x:c r="E2179" s="147" t="str">
        <x:v>From initial classified workbook</x:v>
      </x:c>
      <x:c r="F2179" s="139" t="str">
        <x:v>Box</x:v>
      </x:c>
      <x:c r="G2179" s="139"/>
      <x:c r="H2179" s="139" t="str">
        <x:v>Not stated</x:v>
      </x:c>
      <x:c r="I2179" s="139" t="str">
        <x:v>PKR</x:v>
      </x:c>
      <x:c r="J2179" s="140" t="n">
        <x:v>320</x:v>
      </x:c>
      <x:c r="K2179" s="140"/>
      <x:c r="L2179" s="140" t="n">
        <x:v>320</x:v>
      </x:c>
      <x:c r="M2179" s="140" t="n">
        <x:v>288</x:v>
      </x:c>
      <x:c r="N2179" s="141" t="n">
        <x:f>L2179-M2179</x:f>
        <x:v>32</x:v>
      </x:c>
      <x:c r="O2179" s="142" t="n">
        <x:f>IF(L2179&gt;0,N2179/L2179,"")</x:f>
        <x:v>0.1</x:v>
      </x:c>
      <x:c r="P2179" s="142" t="n">
        <x:f>IF(M2179&gt;0,N2179/M2179,"")</x:f>
        <x:v>0.1111111111111111</x:v>
      </x:c>
      <x:c r="Q2179" s="141" t="n">
        <x:f>ROUND(L2179*(1+'Assumptions'!$B$7)/'Assumptions'!$B$9,0)*'Assumptions'!$B$9</x:f>
        <x:v>350</x:v>
      </x:c>
      <x:c r="R2179" s="141" t="n">
        <x:f>Q2179-M2179</x:f>
        <x:v>62</x:v>
      </x:c>
      <x:c r="S2179" s="143" t="n">
        <x:f>'Assumptions'!$B$8</x:f>
        <x:v>12</x:v>
      </x:c>
      <x:c r="T2179" s="141" t="n">
        <x:f>N2179*S2179</x:f>
        <x:v>384</x:v>
      </x:c>
      <x:c r="U2179" s="139" t="str">
        <x:v>Mocked Buying</x:v>
      </x:c>
      <x:c r="V2179" s="139" t="str">
        <x:v>Mock</x:v>
      </x:c>
      <x:c r="W2179" s="147" t="str">
        <x:v>Buying price derived from wholesale price and category median margin</x:v>
      </x:c>
      <x:c r="X2179" s="139" t="str">
        <x:v>Ready with Mock Price</x:v>
      </x:c>
      <x:c r="Y2179" s="144" t="b">
        <x:v>1</x:v>
      </x:c>
      <x:c r="Z2179" s="139" t="str">
        <x:v>WS RATE LIST.pdf</x:v>
      </x:c>
      <x:c r="AA2179" s="139" t="n">
        <x:v>51</x:v>
      </x:c>
      <x:c r="AB2179" s="139" t="n">
        <x:v>32</x:v>
      </x:c>
      <x:c r="AC2179" s="139" t="str">
        <x:v>BOX</x:v>
      </x:c>
      <x:c r="AD2179" s="145" t="n">
        <x:v>320</x:v>
      </x:c>
      <x:c r="AE2179" s="147" t="str">
        <x:v>Initial-only unique candidate</x:v>
      </x:c>
      <x:c r="AF2179" s="147" t="str">
        <x:v>Exact initial-PDF name; not present in complete PDF</x:v>
      </x:c>
      <x:c r="AG2179" s="147" t="str">
        <x:v>Mock category inferred from keyword `BOX`</x:v>
      </x:c>
      <x:c r="AH2179" s="139" t="str">
        <x:v>WS-RATE-LIST:51:32</x:v>
      </x:c>
      <x:c r="AI2179" s="146"/>
      <x:c r="AJ2179" s="146"/>
      <x:c r="AK2179" s="146"/>
      <x:c r="AL2179" s="146"/>
      <x:c r="AM2179" s="146"/>
      <x:c r="AN2179" s="147" t="str">
        <x:v>Buying price derived from wholesale price and category median margin; Present only in the initial PDF; retained to avoid data loss; Mock category inferred from keyword `BOX`</x:v>
      </x:c>
    </x:row>
    <x:row r="2180">
      <x:c r="A2180" s="139" t="str">
        <x:v>RS-002179</x:v>
      </x:c>
      <x:c r="B2180" s="147" t="str">
        <x:v>BOX F</x:v>
      </x:c>
      <x:c r="C2180" s="139" t="str">
        <x:v>FILE</x:v>
      </x:c>
      <x:c r="D2180" s="139" t="str">
        <x:v>Both</x:v>
      </x:c>
      <x:c r="E2180" s="147" t="str">
        <x:v>From initial classified workbook</x:v>
      </x:c>
      <x:c r="F2180" s="139" t="str">
        <x:v>Box</x:v>
      </x:c>
      <x:c r="G2180" s="139"/>
      <x:c r="H2180" s="139" t="str">
        <x:v>Not stated</x:v>
      </x:c>
      <x:c r="I2180" s="139" t="str">
        <x:v>PKR</x:v>
      </x:c>
      <x:c r="J2180" s="140" t="n">
        <x:v>260</x:v>
      </x:c>
      <x:c r="K2180" s="140"/>
      <x:c r="L2180" s="140" t="n">
        <x:v>260</x:v>
      </x:c>
      <x:c r="M2180" s="140" t="n">
        <x:v>234</x:v>
      </x:c>
      <x:c r="N2180" s="141" t="n">
        <x:f>L2180-M2180</x:f>
        <x:v>26</x:v>
      </x:c>
      <x:c r="O2180" s="142" t="n">
        <x:f>IF(L2180&gt;0,N2180/L2180,"")</x:f>
        <x:v>0.1</x:v>
      </x:c>
      <x:c r="P2180" s="142" t="n">
        <x:f>IF(M2180&gt;0,N2180/M2180,"")</x:f>
        <x:v>0.1111111111111111</x:v>
      </x:c>
      <x:c r="Q2180" s="141" t="n">
        <x:f>ROUND(L2180*(1+'Assumptions'!$B$7)/'Assumptions'!$B$9,0)*'Assumptions'!$B$9</x:f>
        <x:v>285</x:v>
      </x:c>
      <x:c r="R2180" s="141" t="n">
        <x:f>Q2180-M2180</x:f>
        <x:v>51</x:v>
      </x:c>
      <x:c r="S2180" s="143" t="n">
        <x:f>'Assumptions'!$B$8</x:f>
        <x:v>12</x:v>
      </x:c>
      <x:c r="T2180" s="141" t="n">
        <x:f>N2180*S2180</x:f>
        <x:v>312</x:v>
      </x:c>
      <x:c r="U2180" s="139" t="str">
        <x:v>Mocked Buying</x:v>
      </x:c>
      <x:c r="V2180" s="139" t="str">
        <x:v>Mock</x:v>
      </x:c>
      <x:c r="W2180" s="147" t="str">
        <x:v>Buying price derived from wholesale price and category median margin</x:v>
      </x:c>
      <x:c r="X2180" s="139" t="str">
        <x:v>Ready with Mock Price</x:v>
      </x:c>
      <x:c r="Y2180" s="144" t="b">
        <x:v>1</x:v>
      </x:c>
      <x:c r="Z2180" s="139" t="str">
        <x:v>WS RATE LIST.pdf</x:v>
      </x:c>
      <x:c r="AA2180" s="139" t="n">
        <x:v>51</x:v>
      </x:c>
      <x:c r="AB2180" s="139" t="n">
        <x:v>34</x:v>
      </x:c>
      <x:c r="AC2180" s="139" t="str">
        <x:v>BOX F</x:v>
      </x:c>
      <x:c r="AD2180" s="145" t="n">
        <x:v>260</x:v>
      </x:c>
      <x:c r="AE2180" s="147" t="str">
        <x:v>Initial-only unique candidate</x:v>
      </x:c>
      <x:c r="AF2180" s="147" t="str">
        <x:v>Exact initial-PDF name; not present in complete PDF</x:v>
      </x:c>
      <x:c r="AG2180" s="147" t="str">
        <x:v>Mock category inferred from keyword `BOX`</x:v>
      </x:c>
      <x:c r="AH2180" s="139" t="str">
        <x:v>WS-RATE-LIST:51:34</x:v>
      </x:c>
      <x:c r="AI2180" s="146"/>
      <x:c r="AJ2180" s="146"/>
      <x:c r="AK2180" s="146"/>
      <x:c r="AL2180" s="146"/>
      <x:c r="AM2180" s="146"/>
      <x:c r="AN2180" s="147" t="str">
        <x:v>Buying price derived from wholesale price and category median margin; Present only in the initial PDF; retained to avoid data loss; Mock category inferred from keyword `BOX`</x:v>
      </x:c>
    </x:row>
  </x:sheetData>
  <x:conditionalFormatting sqref="X2:X2180">
    <x:cfRule type="expression" dxfId="0" priority="1">
      <x:formula>$X2="Review Required"</x:formula>
    </x:cfRule>
    <x:cfRule type="expression" dxfId="1" priority="2">
      <x:formula>$X2="Ready"</x:formula>
    </x:cfRule>
  </x:conditionalFormatting>
  <x:conditionalFormatting sqref="U2:U2180">
    <x:cfRule type="expression" dxfId="2" priority="3">
      <x:formula>OR(ISNUMBER(SEARCH("Mocked",$U2)),ISNUMBER(SEARCH("Corrected",$U2)))</x:formula>
    </x:cfRule>
  </x:conditionalFormatting>
  <x:conditionalFormatting sqref="O2:O2180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3">
    <x:dataValidation type="list" sqref="D2:D2180">
      <x:formula1>"Both,Wholesale/Bulk"</x:formula1>
    </x:dataValidation>
    <x:dataValidation type="list" sqref="F2:F2180">
      <x:formula1>"Piece,Pack,Box,Jar,Set,Rim,Dozen"</x:formula1>
    </x:dataValidation>
    <x:dataValidation type="list" sqref="X2:X2180">
      <x:formula1>"Ready,Ready with Mock Price,Review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7f27bb821f44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36" hidden="0" customWidth="1"/>
    <x:col min="4" max="4" width="27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5" hidden="0" customWidth="1"/>
    <x:col min="10" max="10" width="13" hidden="0" customWidth="1"/>
    <x:col min="11" max="11" width="22" hidden="0" customWidth="1"/>
    <x:col min="12" max="12" width="18" hidden="0" customWidth="1"/>
    <x:col min="13" max="13" width="52" hidden="0" customWidth="1"/>
    <x:col min="14" max="14" width="22" hidden="0" customWidth="1"/>
    <x:col min="15" max="15" width="28" hidden="0" customWidth="1"/>
    <x:col min="16" max="16" width="48" hidden="0" customWidth="1"/>
  </x:cols>
  <x:sheetData>
    <x:row r="1" ht="34" customHeight="1">
      <x:c r="A1" s="3" t="str">
        <x:v>Price &amp; Identity Review</x:v>
      </x:c>
      <x:c r="B1" s="3" t="str">
        <x:v>Price &amp; Identity Review</x:v>
      </x:c>
      <x:c r="C1" s="3" t="str">
        <x:v>Price &amp; Identity Review</x:v>
      </x:c>
      <x:c r="D1" s="3" t="str">
        <x:v>Price &amp; Identity Review</x:v>
      </x:c>
      <x:c r="E1" s="3" t="str">
        <x:v>Price &amp; Identity Review</x:v>
      </x:c>
      <x:c r="F1" s="3" t="str">
        <x:v>Price &amp; Identity Review</x:v>
      </x:c>
      <x:c r="G1" s="3" t="str">
        <x:v>Price &amp; Identity Review</x:v>
      </x:c>
      <x:c r="H1" s="3" t="str">
        <x:v>Price &amp; Identity Review</x:v>
      </x:c>
      <x:c r="I1" s="3" t="str">
        <x:v>Price &amp; Identity Review</x:v>
      </x:c>
      <x:c r="J1" s="3" t="str">
        <x:v>Price &amp; Identity Review</x:v>
      </x:c>
      <x:c r="K1" s="3" t="str">
        <x:v>Price &amp; Identity Review</x:v>
      </x:c>
      <x:c r="L1" s="3" t="str">
        <x:v>Price &amp; Identity Review</x:v>
      </x:c>
      <x:c r="M1" s="3" t="str">
        <x:v>Price &amp; Identity Review</x:v>
      </x:c>
      <x:c r="N1" s="3" t="str">
        <x:v>Price &amp; Identity Review</x:v>
      </x:c>
      <x:c r="O1" s="3" t="str">
        <x:v>Price &amp; Identity Review</x:v>
      </x:c>
      <x:c r="P1" s="3" t="str">
        <x:v>Price &amp; Identity Review</x:v>
      </x:c>
    </x:row>
    <x:row r="2" ht="28" customHeight="1">
      <x:c r="A2" s="7" t="str">
        <x:v>All mock/corrected prices and all products requiring identity review</x:v>
      </x:c>
      <x:c r="B2" s="7" t="str">
        <x:v>All mock/corrected prices and all products requiring identity review</x:v>
      </x:c>
      <x:c r="C2" s="7" t="str">
        <x:v>All mock/corrected prices and all products requiring identity review</x:v>
      </x:c>
      <x:c r="D2" s="7" t="str">
        <x:v>All mock/corrected prices and all products requiring identity review</x:v>
      </x:c>
      <x:c r="E2" s="7" t="str">
        <x:v>All mock/corrected prices and all products requiring identity review</x:v>
      </x:c>
      <x:c r="F2" s="7" t="str">
        <x:v>All mock/corrected prices and all products requiring identity review</x:v>
      </x:c>
      <x:c r="G2" s="7" t="str">
        <x:v>All mock/corrected prices and all products requiring identity review</x:v>
      </x:c>
      <x:c r="H2" s="7" t="str">
        <x:v>All mock/corrected prices and all products requiring identity review</x:v>
      </x:c>
      <x:c r="I2" s="7" t="str">
        <x:v>All mock/corrected prices and all products requiring identity review</x:v>
      </x:c>
      <x:c r="J2" s="7" t="str">
        <x:v>All mock/corrected prices and all products requiring identity review</x:v>
      </x:c>
      <x:c r="K2" s="7" t="str">
        <x:v>All mock/corrected prices and all products requiring identity review</x:v>
      </x:c>
      <x:c r="L2" s="7" t="str">
        <x:v>All mock/corrected prices and all products requiring identity review</x:v>
      </x:c>
      <x:c r="M2" s="7" t="str">
        <x:v>All mock/corrected prices and all products requiring identity review</x:v>
      </x:c>
      <x:c r="N2" s="7" t="str">
        <x:v>All mock/corrected prices and all products requiring identity review</x:v>
      </x:c>
      <x:c r="O2" s="7" t="str">
        <x:v>All mock/corrected prices and all products requiring identity review</x:v>
      </x:c>
      <x:c r="P2" s="7" t="str">
        <x:v>All mock/corrected prices and all products requiring identity review</x:v>
      </x:c>
    </x:row>
    <x:row r="4" ht="32" customHeight="1">
      <x:c r="A4" s="14" t="str">
        <x:v>Master Row</x:v>
      </x:c>
      <x:c r="B4" s="28" t="str">
        <x:v>SKU</x:v>
      </x:c>
      <x:c r="C4" s="28" t="str">
        <x:v>Product Name</x:v>
      </x:c>
      <x:c r="D4" s="28" t="str">
        <x:v>Category</x:v>
      </x:c>
      <x:c r="E4" s="28" t="str">
        <x:v>Source Wholesale</x:v>
      </x:c>
      <x:c r="F4" s="28" t="str">
        <x:v>Source Buying</x:v>
      </x:c>
      <x:c r="G4" s="28" t="str">
        <x:v>Final Wholesale</x:v>
      </x:c>
      <x:c r="H4" s="28" t="str">
        <x:v>Final Buying</x:v>
      </x:c>
      <x:c r="I4" s="28" t="str">
        <x:v>Profit</x:v>
      </x:c>
      <x:c r="J4" s="28" t="str">
        <x:v>Margin %</x:v>
      </x:c>
      <x:c r="K4" s="28" t="str">
        <x:v>Price Status</x:v>
      </x:c>
      <x:c r="L4" s="28" t="str">
        <x:v>Confidence</x:v>
      </x:c>
      <x:c r="M4" s="28" t="str">
        <x:v>Correction Logic</x:v>
      </x:c>
      <x:c r="N4" s="28" t="str">
        <x:v>Import Status</x:v>
      </x:c>
      <x:c r="O4" s="28" t="str">
        <x:v>Source Reference</x:v>
      </x:c>
      <x:c r="P4" s="15" t="str">
        <x:v>Notes</x:v>
      </x:c>
    </x:row>
    <x:row r="5">
      <x:c r="A5" t="n">
        <x:v>87</x:v>
      </x:c>
      <x:c r="B5" t="str">
        <x:v>RS-000086</x:v>
      </x:c>
      <x:c r="C5" t="str">
        <x:v>SNOW SPRAY CRAPE</x:v>
      </x:c>
      <x:c r="D5" t="str">
        <x:v>BIRTHDAY</x:v>
      </x:c>
      <x:c r="E5" s="133" t="n">
        <x:v>135</x:v>
      </x:c>
      <x:c r="F5" s="133" t="n">
        <x:v>135</x:v>
      </x:c>
      <x:c r="G5" s="133" t="n">
        <x:v>165</x:v>
      </x:c>
      <x:c r="H5" s="133" t="n">
        <x:v>135</x:v>
      </x:c>
      <x:c r="I5" s="134" t="n">
        <x:f>'Master Products'!N87</x:f>
        <x:v>30</x:v>
      </x:c>
      <x:c r="J5" s="135" t="n">
        <x:f>'Master Products'!O87</x:f>
        <x:v>0.18181818181818182</x:v>
      </x:c>
      <x:c r="K5" t="str">
        <x:v>Corrected Wholesale</x:v>
      </x:c>
      <x:c r="L5" t="str">
        <x:v>Mock correction</x:v>
      </x:c>
      <x:c r="M5" s="99" t="str">
        <x:v>Wholesale did not cover buying price; raised using category median margin</x:v>
      </x:c>
      <x:c r="N5" s="99" t="str">
        <x:v>Ready with Mock Price</x:v>
      </x:c>
      <x:c r="O5" s="99" t="str">
        <x:v>WS RATES.pdf p.3 line 15</x:v>
      </x:c>
      <x:c r="P5" s="99" t="str">
        <x:v>Wholesale did not cover buying price; raised using category median margin</x:v>
      </x:c>
    </x:row>
    <x:row r="6">
      <x:c r="A6" t="n">
        <x:v>166</x:v>
      </x:c>
      <x:c r="B6" t="str">
        <x:v>RS-000165</x:v>
      </x:c>
      <x:c r="C6" t="str">
        <x:v>RUBBER BAND</x:v>
      </x:c>
      <x:c r="D6" t="str">
        <x:v>BALL POINT</x:v>
      </x:c>
      <x:c r="E6" s="133" t="n">
        <x:v>0</x:v>
      </x:c>
      <x:c r="F6" s="133" t="n">
        <x:v>0</x:v>
      </x:c>
      <x:c r="G6" s="133" t="n">
        <x:v>175</x:v>
      </x:c>
      <x:c r="H6" s="133" t="n">
        <x:v>155</x:v>
      </x:c>
      <x:c r="I6" s="134" t="n">
        <x:f>'Master Products'!N166</x:f>
        <x:v>20</x:v>
      </x:c>
      <x:c r="J6" s="135" t="n">
        <x:f>'Master Products'!O166</x:f>
        <x:v>0.11428571428571428</x:v>
      </x:c>
      <x:c r="K6" t="str">
        <x:v>Mocked Both Prices</x:v>
      </x:c>
      <x:c r="L6" t="str">
        <x:v>Mock</x:v>
      </x:c>
      <x:c r="M6" s="99" t="str">
        <x:v>Both values missing/zero; used category median price pattern</x:v>
      </x:c>
      <x:c r="N6" s="99" t="str">
        <x:v>Ready with Mock Price</x:v>
      </x:c>
      <x:c r="O6" s="99" t="str">
        <x:v>WS RATES.pdf p.5 line 22</x:v>
      </x:c>
      <x:c r="P6" s="99" t="str">
        <x:v>Both values missing/zero; used category median price pattern</x:v>
      </x:c>
    </x:row>
    <x:row r="7">
      <x:c r="A7" t="n">
        <x:v>184</x:v>
      </x:c>
      <x:c r="B7" t="str">
        <x:v>RS-000183</x:v>
      </x:c>
      <x:c r="C7" t="str">
        <x:v>FANCY INK PEN</x:v>
      </x:c>
      <x:c r="D7" t="str">
        <x:v>BALL POINT</x:v>
      </x:c>
      <x:c r="E7" s="133" t="n">
        <x:v>220</x:v>
      </x:c>
      <x:c r="F7" s="133" t="n">
        <x:v>298</x:v>
      </x:c>
      <x:c r="G7" s="133" t="n">
        <x:v>335</x:v>
      </x:c>
      <x:c r="H7" s="133" t="n">
        <x:v>298</x:v>
      </x:c>
      <x:c r="I7" s="134" t="n">
        <x:f>'Master Products'!N184</x:f>
        <x:v>37</x:v>
      </x:c>
      <x:c r="J7" s="135" t="n">
        <x:f>'Master Products'!O184</x:f>
        <x:v>0.11044776119402985</x:v>
      </x:c>
      <x:c r="K7" t="str">
        <x:v>Corrected Wholesale</x:v>
      </x:c>
      <x:c r="L7" t="str">
        <x:v>Mock correction</x:v>
      </x:c>
      <x:c r="M7" s="99" t="str">
        <x:v>Wholesale did not cover buying price; raised using category median margin</x:v>
      </x:c>
      <x:c r="N7" s="99" t="str">
        <x:v>Ready with Mock Price</x:v>
      </x:c>
      <x:c r="O7" s="99" t="str">
        <x:v>WS RATES.pdf p.6 line 4</x:v>
      </x:c>
      <x:c r="P7" s="99" t="str">
        <x:v>Wholesale did not cover buying price; raised using category median margin</x:v>
      </x:c>
    </x:row>
    <x:row r="8">
      <x:c r="A8" t="n">
        <x:v>191</x:v>
      </x:c>
      <x:c r="B8" t="str">
        <x:v>RS-000190</x:v>
      </x:c>
      <x:c r="C8" t="str">
        <x:v>350 A4 COPY</x:v>
      </x:c>
      <x:c r="D8" t="str">
        <x:v>BALL POINT</x:v>
      </x:c>
      <x:c r="E8" s="133" t="n">
        <x:v>0</x:v>
      </x:c>
      <x:c r="F8" s="133" t="n">
        <x:v>0</x:v>
      </x:c>
      <x:c r="G8" s="133" t="n">
        <x:v>175</x:v>
      </x:c>
      <x:c r="H8" s="133" t="n">
        <x:v>155</x:v>
      </x:c>
      <x:c r="I8" s="134" t="n">
        <x:f>'Master Products'!N191</x:f>
        <x:v>20</x:v>
      </x:c>
      <x:c r="J8" s="135" t="n">
        <x:f>'Master Products'!O191</x:f>
        <x:v>0.11428571428571428</x:v>
      </x:c>
      <x:c r="K8" t="str">
        <x:v>Mocked Both Prices</x:v>
      </x:c>
      <x:c r="L8" t="str">
        <x:v>Mock</x:v>
      </x:c>
      <x:c r="M8" s="99" t="str">
        <x:v>Both values missing/zero; used category median price pattern</x:v>
      </x:c>
      <x:c r="N8" s="99" t="str">
        <x:v>Ready with Mock Price</x:v>
      </x:c>
      <x:c r="O8" s="99" t="str">
        <x:v>WS RATES.pdf p.6 line 11</x:v>
      </x:c>
      <x:c r="P8" s="99" t="str">
        <x:v>Both values missing/zero; used category median price pattern</x:v>
      </x:c>
    </x:row>
    <x:row r="9">
      <x:c r="A9" t="n">
        <x:v>193</x:v>
      </x:c>
      <x:c r="B9" t="str">
        <x:v>RS-000192</x:v>
      </x:c>
      <x:c r="C9" t="str">
        <x:v>A4 AA PAPER RIM</x:v>
      </x:c>
      <x:c r="D9" t="str">
        <x:v>BALL POINT</x:v>
      </x:c>
      <x:c r="E9" s="133" t="n">
        <x:v>0</x:v>
      </x:c>
      <x:c r="F9" s="133" t="n">
        <x:v>0</x:v>
      </x:c>
      <x:c r="G9" s="133" t="n">
        <x:v>175</x:v>
      </x:c>
      <x:c r="H9" s="133" t="n">
        <x:v>155</x:v>
      </x:c>
      <x:c r="I9" s="134" t="n">
        <x:f>'Master Products'!N193</x:f>
        <x:v>20</x:v>
      </x:c>
      <x:c r="J9" s="135" t="n">
        <x:f>'Master Products'!O193</x:f>
        <x:v>0.11428571428571428</x:v>
      </x:c>
      <x:c r="K9" t="str">
        <x:v>Mocked Both Prices</x:v>
      </x:c>
      <x:c r="L9" t="str">
        <x:v>Mock</x:v>
      </x:c>
      <x:c r="M9" s="99" t="str">
        <x:v>Both values missing/zero; used category median price pattern</x:v>
      </x:c>
      <x:c r="N9" s="99" t="str">
        <x:v>Ready with Mock Price</x:v>
      </x:c>
      <x:c r="O9" s="99" t="str">
        <x:v>WS RATES.pdf p.6 line 13</x:v>
      </x:c>
      <x:c r="P9" s="99" t="str">
        <x:v>Both values missing/zero; used category median price pattern</x:v>
      </x:c>
    </x:row>
    <x:row r="10">
      <x:c r="A10" t="n">
        <x:v>344</x:v>
      </x:c>
      <x:c r="B10" t="str">
        <x:v>RS-000343</x:v>
      </x:c>
      <x:c r="C10" t="str">
        <x:v>BALOON PUMP</x:v>
      </x:c>
      <x:c r="D10" t="str">
        <x:v>CHINA</x:v>
      </x:c>
      <x:c r="E10" s="133" t="n">
        <x:v>150</x:v>
      </x:c>
      <x:c r="F10" s="133" t="n">
        <x:v>155</x:v>
      </x:c>
      <x:c r="G10" s="133" t="n">
        <x:v>175</x:v>
      </x:c>
      <x:c r="H10" s="133" t="n">
        <x:v>155</x:v>
      </x:c>
      <x:c r="I10" s="134" t="n">
        <x:f>'Master Products'!N344</x:f>
        <x:v>20</x:v>
      </x:c>
      <x:c r="J10" s="135" t="n">
        <x:f>'Master Products'!O344</x:f>
        <x:v>0.11428571428571428</x:v>
      </x:c>
      <x:c r="K10" t="str">
        <x:v>Corrected Wholesale</x:v>
      </x:c>
      <x:c r="L10" t="str">
        <x:v>Mock correction</x:v>
      </x:c>
      <x:c r="M10" s="99" t="str">
        <x:v>Wholesale did not cover buying price; raised using category median margin</x:v>
      </x:c>
      <x:c r="N10" s="99" t="str">
        <x:v>Ready with Mock Price</x:v>
      </x:c>
      <x:c r="O10" s="99" t="str">
        <x:v>WS RATES.pdf p.10 line 20</x:v>
      </x:c>
      <x:c r="P10" s="99" t="str">
        <x:v>Wholesale did not cover buying price; raised using category median margin</x:v>
      </x:c>
    </x:row>
    <x:row r="11">
      <x:c r="A11" t="n">
        <x:v>466</x:v>
      </x:c>
      <x:c r="B11" t="str">
        <x:v>RS-000465</x:v>
      </x:c>
      <x:c r="C11" t="str">
        <x:v>SM+URO 6+1 POSTER COLOUR</x:v>
      </x:c>
      <x:c r="D11" t="str">
        <x:v>POSTER COLORS</x:v>
      </x:c>
      <x:c r="E11" s="133" t="n">
        <x:v>120</x:v>
      </x:c>
      <x:c r="F11" s="133" t="n">
        <x:v>0</x:v>
      </x:c>
      <x:c r="G11" s="133" t="n">
        <x:v>120</x:v>
      </x:c>
      <x:c r="H11" s="133" t="n">
        <x:v>106</x:v>
      </x:c>
      <x:c r="I11" s="134" t="n">
        <x:f>'Master Products'!N466</x:f>
        <x:v>14</x:v>
      </x:c>
      <x:c r="J11" s="135" t="n">
        <x:f>'Master Products'!O466</x:f>
        <x:v>0.11666666666666667</x:v>
      </x:c>
      <x:c r="K11" t="str">
        <x:v>Mocked Buying</x:v>
      </x:c>
      <x:c r="L11" t="str">
        <x:v>Mock</x:v>
      </x:c>
      <x:c r="M11" s="99" t="str">
        <x:v>Buying price derived from wholesale price and category median margin</x:v>
      </x:c>
      <x:c r="N11" s="99" t="str">
        <x:v>Ready with Mock Price</x:v>
      </x:c>
      <x:c r="O11" s="99" t="str">
        <x:v>WS RATES.pdf p.13 line 34</x:v>
      </x:c>
      <x:c r="P11" s="99" t="str">
        <x:v>Buying price derived from wholesale price and category median margin</x:v>
      </x:c>
    </x:row>
    <x:row r="12">
      <x:c r="A12" t="n">
        <x:v>467</x:v>
      </x:c>
      <x:c r="B12" t="str">
        <x:v>RS-000466</x:v>
      </x:c>
      <x:c r="C12" t="str">
        <x:v>DAIRY</x:v>
      </x:c>
      <x:c r="D12" t="str">
        <x:v>BALL POINT</x:v>
      </x:c>
      <x:c r="E12" s="133" t="n">
        <x:v>0</x:v>
      </x:c>
      <x:c r="F12" s="133" t="n">
        <x:v>0</x:v>
      </x:c>
      <x:c r="G12" s="133" t="n">
        <x:v>175</x:v>
      </x:c>
      <x:c r="H12" s="133" t="n">
        <x:v>155</x:v>
      </x:c>
      <x:c r="I12" s="134" t="n">
        <x:f>'Master Products'!N467</x:f>
        <x:v>20</x:v>
      </x:c>
      <x:c r="J12" s="135" t="n">
        <x:f>'Master Products'!O467</x:f>
        <x:v>0.11428571428571428</x:v>
      </x:c>
      <x:c r="K12" t="str">
        <x:v>Mocked Both Prices</x:v>
      </x:c>
      <x:c r="L12" t="str">
        <x:v>Mock</x:v>
      </x:c>
      <x:c r="M12" s="99" t="str">
        <x:v>Both values missing/zero; used category median price pattern</x:v>
      </x:c>
      <x:c r="N12" s="99" t="str">
        <x:v>Ready with Mock Price</x:v>
      </x:c>
      <x:c r="O12" s="99" t="str">
        <x:v>WS RATES.pdf p.13 line 35</x:v>
      </x:c>
      <x:c r="P12" s="99" t="str">
        <x:v>Both values missing/zero; used category median price pattern</x:v>
      </x:c>
    </x:row>
    <x:row r="13">
      <x:c r="A13" t="n">
        <x:v>468</x:v>
      </x:c>
      <x:c r="B13" t="str">
        <x:v>RS-000467</x:v>
      </x:c>
      <x:c r="C13" t="str">
        <x:v>CUTTER SMALL</x:v>
      </x:c>
      <x:c r="D13" t="str">
        <x:v>CUTTERS</x:v>
      </x:c>
      <x:c r="E13" s="133" t="n">
        <x:v>60</x:v>
      </x:c>
      <x:c r="F13" s="133" t="n">
        <x:v>60</x:v>
      </x:c>
      <x:c r="G13" s="133" t="n">
        <x:v>70</x:v>
      </x:c>
      <x:c r="H13" s="133" t="n">
        <x:v>60</x:v>
      </x:c>
      <x:c r="I13" s="134" t="n">
        <x:f>'Master Products'!N468</x:f>
        <x:v>10</x:v>
      </x:c>
      <x:c r="J13" s="135" t="n">
        <x:f>'Master Products'!O468</x:f>
        <x:v>0.14285714285714285</x:v>
      </x:c>
      <x:c r="K13" t="str">
        <x:v>Corrected Wholesale</x:v>
      </x:c>
      <x:c r="L13" t="str">
        <x:v>Mock correction</x:v>
      </x:c>
      <x:c r="M13" s="99" t="str">
        <x:v>Wholesale did not cover buying price; raised using category median margin</x:v>
      </x:c>
      <x:c r="N13" s="99" t="str">
        <x:v>Ready with Mock Price</x:v>
      </x:c>
      <x:c r="O13" s="99" t="str">
        <x:v>WS RATES.pdf p.13 line 36</x:v>
      </x:c>
      <x:c r="P13" s="99" t="str">
        <x:v>Wholesale did not cover buying price; raised using category median margin</x:v>
      </x:c>
    </x:row>
    <x:row r="14">
      <x:c r="A14" t="n">
        <x:v>486</x:v>
      </x:c>
      <x:c r="B14" t="str">
        <x:v>RS-000485</x:v>
      </x:c>
      <x:c r="C14" t="str">
        <x:v>FANCY GEOMATERY B5193</x:v>
      </x:c>
      <x:c r="D14" t="str">
        <x:v>GEOMATRIES</x:v>
      </x:c>
      <x:c r="E14" s="133" t="n">
        <x:v>260</x:v>
      </x:c>
      <x:c r="F14" s="133" t="n">
        <x:v>2225</x:v>
      </x:c>
      <x:c r="G14" s="133" t="n">
        <x:v>260</x:v>
      </x:c>
      <x:c r="H14" s="133" t="n">
        <x:v>234</x:v>
      </x:c>
      <x:c r="I14" s="134" t="n">
        <x:f>'Master Products'!N486</x:f>
        <x:v>26</x:v>
      </x:c>
      <x:c r="J14" s="135" t="n">
        <x:f>'Master Products'!O486</x:f>
        <x:v>0.1</x:v>
      </x:c>
      <x:c r="K14" t="str">
        <x:v>Corrected Buying</x:v>
      </x:c>
      <x:c r="L14" t="str">
        <x:v>Mock correction</x:v>
      </x:c>
      <x:c r="M14" s="99" t="str">
        <x:v>Buying price exceeded wholesale by at least 50%; replaced using category median margin</x:v>
      </x:c>
      <x:c r="N14" s="99" t="str">
        <x:v>Ready with Mock Price</x:v>
      </x:c>
      <x:c r="O14" s="99" t="str">
        <x:v>WS RATES.pdf p.14 line 18</x:v>
      </x:c>
      <x:c r="P14" s="99" t="str">
        <x:v>Buying price exceeded wholesale by at least 50%; replaced using category median margin</x:v>
      </x:c>
    </x:row>
    <x:row r="15">
      <x:c r="A15" t="n">
        <x:v>488</x:v>
      </x:c>
      <x:c r="B15" t="str">
        <x:v>RS-000487</x:v>
      </x:c>
      <x:c r="C15" t="str">
        <x:v>SPINNER</x:v>
      </x:c>
      <x:c r="D15" t="str">
        <x:v>BALL POINT</x:v>
      </x:c>
      <x:c r="E15" s="133" t="n">
        <x:v>0</x:v>
      </x:c>
      <x:c r="F15" s="133" t="n">
        <x:v>0</x:v>
      </x:c>
      <x:c r="G15" s="133" t="n">
        <x:v>175</x:v>
      </x:c>
      <x:c r="H15" s="133" t="n">
        <x:v>155</x:v>
      </x:c>
      <x:c r="I15" s="134" t="n">
        <x:f>'Master Products'!N488</x:f>
        <x:v>20</x:v>
      </x:c>
      <x:c r="J15" s="135" t="n">
        <x:f>'Master Products'!O488</x:f>
        <x:v>0.11428571428571428</x:v>
      </x:c>
      <x:c r="K15" t="str">
        <x:v>Mocked Both Prices</x:v>
      </x:c>
      <x:c r="L15" t="str">
        <x:v>Mock</x:v>
      </x:c>
      <x:c r="M15" s="99" t="str">
        <x:v>Both values missing/zero; used category median price pattern</x:v>
      </x:c>
      <x:c r="N15" s="99" t="str">
        <x:v>Ready with Mock Price</x:v>
      </x:c>
      <x:c r="O15" s="99" t="str">
        <x:v>WS RATES.pdf p.14 line 20</x:v>
      </x:c>
      <x:c r="P15" s="99" t="str">
        <x:v>Both values missing/zero; used category median price pattern</x:v>
      </x:c>
    </x:row>
    <x:row r="16">
      <x:c r="A16" t="n">
        <x:v>502</x:v>
      </x:c>
      <x:c r="B16" t="str">
        <x:v>RS-000501</x:v>
      </x:c>
      <x:c r="C16" t="str">
        <x:v>SALAM</x:v>
      </x:c>
      <x:c r="D16" t="str">
        <x:v>BALL POINT</x:v>
      </x:c>
      <x:c r="E16" s="133" t="n">
        <x:v>0</x:v>
      </x:c>
      <x:c r="F16" s="133" t="n">
        <x:v>0</x:v>
      </x:c>
      <x:c r="G16" s="133" t="n">
        <x:v>175</x:v>
      </x:c>
      <x:c r="H16" s="133" t="n">
        <x:v>155</x:v>
      </x:c>
      <x:c r="I16" s="134" t="n">
        <x:f>'Master Products'!N502</x:f>
        <x:v>20</x:v>
      </x:c>
      <x:c r="J16" s="135" t="n">
        <x:f>'Master Products'!O502</x:f>
        <x:v>0.11428571428571428</x:v>
      </x:c>
      <x:c r="K16" t="str">
        <x:v>Mocked Both Prices</x:v>
      </x:c>
      <x:c r="L16" t="str">
        <x:v>Mock</x:v>
      </x:c>
      <x:c r="M16" s="99" t="str">
        <x:v>Both values missing/zero; used category median price pattern</x:v>
      </x:c>
      <x:c r="N16" s="99" t="str">
        <x:v>Review Required</x:v>
      </x:c>
      <x:c r="O16" s="99" t="str">
        <x:v>WS RATES.pdf p.14 line 34</x:v>
      </x:c>
      <x:c r="P16" s="99" t="str">
        <x:v>Both values missing/zero; used category median price pattern; Ambiguous/truncated product identity</x:v>
      </x:c>
    </x:row>
    <x:row r="17">
      <x:c r="A17" t="n">
        <x:v>503</x:v>
      </x:c>
      <x:c r="B17" t="str">
        <x:v>RS-000502</x:v>
      </x:c>
      <x:c r="C17" t="str">
        <x:v>DL GUM STICK 9GM(BOX)</x:v>
      </x:c>
      <x:c r="D17" t="str">
        <x:v>GUM STICK</x:v>
      </x:c>
      <x:c r="E17" s="133" t="n">
        <x:v>936</x:v>
      </x:c>
      <x:c r="F17" s="133" t="n">
        <x:v>0</x:v>
      </x:c>
      <x:c r="G17" s="133" t="n">
        <x:v>936</x:v>
      </x:c>
      <x:c r="H17" s="133" t="n">
        <x:v>846</x:v>
      </x:c>
      <x:c r="I17" s="134" t="n">
        <x:f>'Master Products'!N503</x:f>
        <x:v>90</x:v>
      </x:c>
      <x:c r="J17" s="135" t="n">
        <x:f>'Master Products'!O503</x:f>
        <x:v>0.09615384615384616</x:v>
      </x:c>
      <x:c r="K17" t="str">
        <x:v>Mocked Buying</x:v>
      </x:c>
      <x:c r="L17" t="str">
        <x:v>Mock</x:v>
      </x:c>
      <x:c r="M17" s="99" t="str">
        <x:v>Buying price derived from wholesale price and category median margin</x:v>
      </x:c>
      <x:c r="N17" s="99" t="str">
        <x:v>Ready with Mock Price</x:v>
      </x:c>
      <x:c r="O17" s="99" t="str">
        <x:v>WS RATES.pdf p.14 line 35</x:v>
      </x:c>
      <x:c r="P17" s="99" t="str">
        <x:v>Buying price derived from wholesale price and category median margin</x:v>
      </x:c>
    </x:row>
    <x:row r="18">
      <x:c r="A18" t="n">
        <x:v>538</x:v>
      </x:c>
      <x:c r="B18" t="str">
        <x:v>RS-000537</x:v>
      </x:c>
      <x:c r="C18" t="str">
        <x:v>CLIP BOARD TRANSPERANT MB</x:v>
      </x:c>
      <x:c r="D18" t="str">
        <x:v>CLIP BOARD</x:v>
      </x:c>
      <x:c r="E18" s="133" t="n">
        <x:v>180</x:v>
      </x:c>
      <x:c r="F18" s="133" t="n">
        <x:v>180</x:v>
      </x:c>
      <x:c r="G18" s="133" t="n">
        <x:v>215</x:v>
      </x:c>
      <x:c r="H18" s="133" t="n">
        <x:v>180</x:v>
      </x:c>
      <x:c r="I18" s="134" t="n">
        <x:f>'Master Products'!N538</x:f>
        <x:v>35</x:v>
      </x:c>
      <x:c r="J18" s="135" t="n">
        <x:f>'Master Products'!O538</x:f>
        <x:v>0.16279069767441862</x:v>
      </x:c>
      <x:c r="K18" t="str">
        <x:v>Corrected Wholesale</x:v>
      </x:c>
      <x:c r="L18" t="str">
        <x:v>Mock correction</x:v>
      </x:c>
      <x:c r="M18" s="99" t="str">
        <x:v>Wholesale did not cover buying price; raised using category median margin</x:v>
      </x:c>
      <x:c r="N18" s="99" t="str">
        <x:v>Ready with Mock Price</x:v>
      </x:c>
      <x:c r="O18" s="99" t="str">
        <x:v>WS RATES.pdf p.15 line 34</x:v>
      </x:c>
      <x:c r="P18" s="99" t="str">
        <x:v>Wholesale did not cover buying price; raised using category median margin</x:v>
      </x:c>
    </x:row>
    <x:row r="19">
      <x:c r="A19" t="n">
        <x:v>563</x:v>
      </x:c>
      <x:c r="B19" t="str">
        <x:v>RS-000562</x:v>
      </x:c>
      <x:c r="C19" t="str">
        <x:v>STICKY NOTE Z29</x:v>
      </x:c>
      <x:c r="D19" t="str">
        <x:v>STICKY NOTE</x:v>
      </x:c>
      <x:c r="E19" s="133" t="n">
        <x:v>160</x:v>
      </x:c>
      <x:c r="F19" s="133" t="n">
        <x:v>190</x:v>
      </x:c>
      <x:c r="G19" s="133" t="n">
        <x:v>215</x:v>
      </x:c>
      <x:c r="H19" s="133" t="n">
        <x:v>190</x:v>
      </x:c>
      <x:c r="I19" s="134" t="n">
        <x:f>'Master Products'!N563</x:f>
        <x:v>25</x:v>
      </x:c>
      <x:c r="J19" s="135" t="n">
        <x:f>'Master Products'!O563</x:f>
        <x:v>0.11627906976744186</x:v>
      </x:c>
      <x:c r="K19" t="str">
        <x:v>Corrected Wholesale</x:v>
      </x:c>
      <x:c r="L19" t="str">
        <x:v>Mock correction</x:v>
      </x:c>
      <x:c r="M19" s="99" t="str">
        <x:v>Wholesale did not cover buying price; raised using category median margin</x:v>
      </x:c>
      <x:c r="N19" s="99" t="str">
        <x:v>Ready with Mock Price</x:v>
      </x:c>
      <x:c r="O19" s="99" t="str">
        <x:v>WS RATES.pdf p.16 line 23</x:v>
      </x:c>
      <x:c r="P19" s="99" t="str">
        <x:v>Wholesale did not cover buying price; raised using category median margin</x:v>
      </x:c>
    </x:row>
    <x:row r="20">
      <x:c r="A20" t="n">
        <x:v>605</x:v>
      </x:c>
      <x:c r="B20" t="str">
        <x:v>RS-000604</x:v>
      </x:c>
      <x:c r="C20" t="str">
        <x:v>130 NEAT REGISTER</x:v>
      </x:c>
      <x:c r="D20" t="str">
        <x:v>BALL POINT</x:v>
      </x:c>
      <x:c r="E20" s="133" t="n">
        <x:v>0</x:v>
      </x:c>
      <x:c r="F20" s="133" t="n">
        <x:v>0</x:v>
      </x:c>
      <x:c r="G20" s="133" t="n">
        <x:v>175</x:v>
      </x:c>
      <x:c r="H20" s="133" t="n">
        <x:v>155</x:v>
      </x:c>
      <x:c r="I20" s="134" t="n">
        <x:f>'Master Products'!N605</x:f>
        <x:v>20</x:v>
      </x:c>
      <x:c r="J20" s="135" t="n">
        <x:f>'Master Products'!O605</x:f>
        <x:v>0.11428571428571428</x:v>
      </x:c>
      <x:c r="K20" t="str">
        <x:v>Mocked Both Prices</x:v>
      </x:c>
      <x:c r="L20" t="str">
        <x:v>Mock</x:v>
      </x:c>
      <x:c r="M20" s="99" t="str">
        <x:v>Both values missing/zero; used category median price pattern</x:v>
      </x:c>
      <x:c r="N20" s="99" t="str">
        <x:v>Ready with Mock Price</x:v>
      </x:c>
      <x:c r="O20" s="99" t="str">
        <x:v>WS RATES.pdf p.17 line 29</x:v>
      </x:c>
      <x:c r="P20" s="99" t="str">
        <x:v>Both values missing/zero; used category median price pattern</x:v>
      </x:c>
    </x:row>
    <x:row r="21">
      <x:c r="A21" t="n">
        <x:v>607</x:v>
      </x:c>
      <x:c r="B21" t="str">
        <x:v>RS-000606</x:v>
      </x:c>
      <x:c r="C21" t="str">
        <x:v>FOUNTAIN PEN</x:v>
      </x:c>
      <x:c r="D21" t="str">
        <x:v>Fountain pen</x:v>
      </x:c>
      <x:c r="E21" s="133" t="n">
        <x:v>620</x:v>
      </x:c>
      <x:c r="F21" s="133" t="n">
        <x:v>0</x:v>
      </x:c>
      <x:c r="G21" s="133" t="n">
        <x:v>620</x:v>
      </x:c>
      <x:c r="H21" s="133" t="n">
        <x:v>589</x:v>
      </x:c>
      <x:c r="I21" s="134" t="n">
        <x:f>'Master Products'!N607</x:f>
        <x:v>31</x:v>
      </x:c>
      <x:c r="J21" s="135" t="n">
        <x:f>'Master Products'!O607</x:f>
        <x:v>0.05</x:v>
      </x:c>
      <x:c r="K21" t="str">
        <x:v>Mocked Buying</x:v>
      </x:c>
      <x:c r="L21" t="str">
        <x:v>Mock</x:v>
      </x:c>
      <x:c r="M21" s="99" t="str">
        <x:v>Buying price derived from wholesale price and category median margin</x:v>
      </x:c>
      <x:c r="N21" s="99" t="str">
        <x:v>Ready with Mock Price</x:v>
      </x:c>
      <x:c r="O21" s="99" t="str">
        <x:v>WS RATES.pdf p.17 line 31</x:v>
      </x:c>
      <x:c r="P21" s="99" t="str">
        <x:v>Buying price derived from wholesale price and category median margin</x:v>
      </x:c>
    </x:row>
    <x:row r="22">
      <x:c r="A22" t="n">
        <x:v>651</x:v>
      </x:c>
      <x:c r="B22" t="str">
        <x:v>RS-000650</x:v>
      </x:c>
      <x:c r="C22" t="str">
        <x:v>THUMB PIN ART 909 1</x:v>
      </x:c>
      <x:c r="D22" t="str">
        <x:v>CHINA</x:v>
      </x:c>
      <x:c r="E22" s="133" t="n">
        <x:v>400</x:v>
      </x:c>
      <x:c r="F22" s="133" t="n">
        <x:v>480</x:v>
      </x:c>
      <x:c r="G22" s="133" t="n">
        <x:v>550</x:v>
      </x:c>
      <x:c r="H22" s="133" t="n">
        <x:v>480</x:v>
      </x:c>
      <x:c r="I22" s="134" t="n">
        <x:f>'Master Products'!N651</x:f>
        <x:v>70</x:v>
      </x:c>
      <x:c r="J22" s="135" t="n">
        <x:f>'Master Products'!O651</x:f>
        <x:v>0.12727272727272726</x:v>
      </x:c>
      <x:c r="K22" t="str">
        <x:v>Corrected Wholesale</x:v>
      </x:c>
      <x:c r="L22" t="str">
        <x:v>Mock correction</x:v>
      </x:c>
      <x:c r="M22" s="99" t="str">
        <x:v>Wholesale did not cover buying price; raised using category median margin</x:v>
      </x:c>
      <x:c r="N22" s="99" t="str">
        <x:v>Ready with Mock Price</x:v>
      </x:c>
      <x:c r="O22" s="99" t="str">
        <x:v>WS RATES.pdf p.19 line 3</x:v>
      </x:c>
      <x:c r="P22" s="99" t="str">
        <x:v>Wholesale did not cover buying price; raised using category median margin</x:v>
      </x:c>
    </x:row>
    <x:row r="23">
      <x:c r="A23" t="n">
        <x:v>652</x:v>
      </x:c>
      <x:c r="B23" t="str">
        <x:v>RS-000651</x:v>
      </x:c>
      <x:c r="C23" t="str">
        <x:v>BRITO MARKER</x:v>
      </x:c>
      <x:c r="D23" t="str">
        <x:v>BALL POINT</x:v>
      </x:c>
      <x:c r="E23" s="133" t="n">
        <x:v>0</x:v>
      </x:c>
      <x:c r="F23" s="133" t="n">
        <x:v>0</x:v>
      </x:c>
      <x:c r="G23" s="133" t="n">
        <x:v>175</x:v>
      </x:c>
      <x:c r="H23" s="133" t="n">
        <x:v>155</x:v>
      </x:c>
      <x:c r="I23" s="134" t="n">
        <x:f>'Master Products'!N652</x:f>
        <x:v>20</x:v>
      </x:c>
      <x:c r="J23" s="135" t="n">
        <x:f>'Master Products'!O652</x:f>
        <x:v>0.11428571428571428</x:v>
      </x:c>
      <x:c r="K23" t="str">
        <x:v>Mocked Both Prices</x:v>
      </x:c>
      <x:c r="L23" t="str">
        <x:v>Mock</x:v>
      </x:c>
      <x:c r="M23" s="99" t="str">
        <x:v>Both values missing/zero; used category median price pattern</x:v>
      </x:c>
      <x:c r="N23" s="99" t="str">
        <x:v>Ready with Mock Price</x:v>
      </x:c>
      <x:c r="O23" s="99" t="str">
        <x:v>WS RATES.pdf p.19 line 4</x:v>
      </x:c>
      <x:c r="P23" s="99" t="str">
        <x:v>Both values missing/zero; used category median price pattern</x:v>
      </x:c>
    </x:row>
    <x:row r="24">
      <x:c r="A24" t="n">
        <x:v>654</x:v>
      </x:c>
      <x:c r="B24" t="str">
        <x:v>RS-000653</x:v>
      </x:c>
      <x:c r="C24" t="str">
        <x:v>LAMINATION SHEETS</x:v>
      </x:c>
      <x:c r="D24" t="str">
        <x:v>BALL POINT</x:v>
      </x:c>
      <x:c r="E24" s="133" t="n">
        <x:v>0</x:v>
      </x:c>
      <x:c r="F24" s="133" t="n">
        <x:v>0</x:v>
      </x:c>
      <x:c r="G24" s="133" t="n">
        <x:v>175</x:v>
      </x:c>
      <x:c r="H24" s="133" t="n">
        <x:v>155</x:v>
      </x:c>
      <x:c r="I24" s="134" t="n">
        <x:f>'Master Products'!N654</x:f>
        <x:v>20</x:v>
      </x:c>
      <x:c r="J24" s="135" t="n">
        <x:f>'Master Products'!O654</x:f>
        <x:v>0.11428571428571428</x:v>
      </x:c>
      <x:c r="K24" t="str">
        <x:v>Mocked Both Prices</x:v>
      </x:c>
      <x:c r="L24" t="str">
        <x:v>Mock</x:v>
      </x:c>
      <x:c r="M24" s="99" t="str">
        <x:v>Both values missing/zero; used category median price pattern</x:v>
      </x:c>
      <x:c r="N24" s="99" t="str">
        <x:v>Ready with Mock Price</x:v>
      </x:c>
      <x:c r="O24" s="99" t="str">
        <x:v>WS RATES.pdf p.19 line 6</x:v>
      </x:c>
      <x:c r="P24" s="99" t="str">
        <x:v>Both values missing/zero; used category median price pattern</x:v>
      </x:c>
    </x:row>
    <x:row r="25">
      <x:c r="A25" t="n">
        <x:v>655</x:v>
      </x:c>
      <x:c r="B25" t="str">
        <x:v>RS-000654</x:v>
      </x:c>
      <x:c r="C25" t="str">
        <x:v>PHOTO SHEETS</x:v>
      </x:c>
      <x:c r="D25" t="str">
        <x:v>BALL POINT</x:v>
      </x:c>
      <x:c r="E25" s="133" t="n">
        <x:v>0</x:v>
      </x:c>
      <x:c r="F25" s="133" t="n">
        <x:v>0</x:v>
      </x:c>
      <x:c r="G25" s="133" t="n">
        <x:v>175</x:v>
      </x:c>
      <x:c r="H25" s="133" t="n">
        <x:v>155</x:v>
      </x:c>
      <x:c r="I25" s="134" t="n">
        <x:f>'Master Products'!N655</x:f>
        <x:v>20</x:v>
      </x:c>
      <x:c r="J25" s="135" t="n">
        <x:f>'Master Products'!O655</x:f>
        <x:v>0.11428571428571428</x:v>
      </x:c>
      <x:c r="K25" t="str">
        <x:v>Mocked Both Prices</x:v>
      </x:c>
      <x:c r="L25" t="str">
        <x:v>Mock</x:v>
      </x:c>
      <x:c r="M25" s="99" t="str">
        <x:v>Both values missing/zero; used category median price pattern</x:v>
      </x:c>
      <x:c r="N25" s="99" t="str">
        <x:v>Ready with Mock Price</x:v>
      </x:c>
      <x:c r="O25" s="99" t="str">
        <x:v>WS RATES.pdf p.19 line 7</x:v>
      </x:c>
      <x:c r="P25" s="99" t="str">
        <x:v>Both values missing/zero; used category median price pattern</x:v>
      </x:c>
    </x:row>
    <x:row r="26">
      <x:c r="A26" t="n">
        <x:v>668</x:v>
      </x:c>
      <x:c r="B26" t="str">
        <x:v>RS-000667</x:v>
      </x:c>
      <x:c r="C26" t="str">
        <x:v>FISH WIRE</x:v>
      </x:c>
      <x:c r="D26" t="str">
        <x:v>BALL POINT</x:v>
      </x:c>
      <x:c r="E26" s="133" t="n">
        <x:v>60</x:v>
      </x:c>
      <x:c r="F26" s="133" t="n">
        <x:v>0</x:v>
      </x:c>
      <x:c r="G26" s="133" t="n">
        <x:v>60</x:v>
      </x:c>
      <x:c r="H26" s="133" t="n">
        <x:v>53</x:v>
      </x:c>
      <x:c r="I26" s="134" t="n">
        <x:f>'Master Products'!N668</x:f>
        <x:v>7</x:v>
      </x:c>
      <x:c r="J26" s="135" t="n">
        <x:f>'Master Products'!O668</x:f>
        <x:v>0.11666666666666667</x:v>
      </x:c>
      <x:c r="K26" t="str">
        <x:v>Mocked Buying</x:v>
      </x:c>
      <x:c r="L26" t="str">
        <x:v>Mock</x:v>
      </x:c>
      <x:c r="M26" s="99" t="str">
        <x:v>Buying price derived from wholesale price and category median margin</x:v>
      </x:c>
      <x:c r="N26" s="99" t="str">
        <x:v>Ready with Mock Price</x:v>
      </x:c>
      <x:c r="O26" s="99" t="str">
        <x:v>WS RATES.pdf p.19 line 20</x:v>
      </x:c>
      <x:c r="P26" s="99" t="str">
        <x:v>Buying price derived from wholesale price and category median margin</x:v>
      </x:c>
    </x:row>
    <x:row r="27">
      <x:c r="A27" t="n">
        <x:v>703</x:v>
      </x:c>
      <x:c r="B27" t="str">
        <x:v>RS-000702</x:v>
      </x:c>
      <x:c r="C27" t="str">
        <x:v>SHARK ERASER 540</x:v>
      </x:c>
      <x:c r="D27" t="str">
        <x:v>ERASERS</x:v>
      </x:c>
      <x:c r="E27" s="133" t="n">
        <x:v>165</x:v>
      </x:c>
      <x:c r="F27" s="133" t="n">
        <x:v>165</x:v>
      </x:c>
      <x:c r="G27" s="133" t="n">
        <x:v>180</x:v>
      </x:c>
      <x:c r="H27" s="133" t="n">
        <x:v>165</x:v>
      </x:c>
      <x:c r="I27" s="134" t="n">
        <x:f>'Master Products'!N703</x:f>
        <x:v>15</x:v>
      </x:c>
      <x:c r="J27" s="135" t="n">
        <x:f>'Master Products'!O703</x:f>
        <x:v>0.08333333333333333</x:v>
      </x:c>
      <x:c r="K27" t="str">
        <x:v>Corrected Wholesale</x:v>
      </x:c>
      <x:c r="L27" t="str">
        <x:v>Mock correction</x:v>
      </x:c>
      <x:c r="M27" s="99" t="str">
        <x:v>Wholesale did not cover buying price; raised using category median margin</x:v>
      </x:c>
      <x:c r="N27" s="99" t="str">
        <x:v>Ready with Mock Price</x:v>
      </x:c>
      <x:c r="O27" s="99" t="str">
        <x:v>WS RATES.pdf p.20 line 19</x:v>
      </x:c>
      <x:c r="P27" s="99" t="str">
        <x:v>Wholesale did not cover buying price; raised using category median margin</x:v>
      </x:c>
    </x:row>
    <x:row r="28">
      <x:c r="A28" t="n">
        <x:v>759</x:v>
      </x:c>
      <x:c r="B28" t="str">
        <x:v>RS-000758</x:v>
      </x:c>
      <x:c r="C28" t="str">
        <x:v>UNIDENTIFIED PRODUCT - WS RATES P22 L3</x:v>
      </x:c>
      <x:c r="D28" t="str">
        <x:v>STICKERS</x:v>
      </x:c>
      <x:c r="E28" s="133" t="n">
        <x:v>45</x:v>
      </x:c>
      <x:c r="F28" s="133" t="n">
        <x:v>31</x:v>
      </x:c>
      <x:c r="G28" s="133" t="n">
        <x:v>45</x:v>
      </x:c>
      <x:c r="H28" s="133" t="n">
        <x:v>31</x:v>
      </x:c>
      <x:c r="I28" s="134" t="n">
        <x:f>'Master Products'!N759</x:f>
        <x:v>14</x:v>
      </x:c>
      <x:c r="J28" s="135" t="n">
        <x:f>'Master Products'!O759</x:f>
        <x:v>0.3111111111111111</x:v>
      </x:c>
      <x:c r="K28" t="str">
        <x:v>Source Valid</x:v>
      </x:c>
      <x:c r="L28" t="str">
        <x:v>High</x:v>
      </x:c>
      <x:c r="M28" s="99" t="str">
        <x:v>Source wholesale and buying prices retained</x:v>
      </x:c>
      <x:c r="N28" s="99" t="str">
        <x:v>Review Required</x:v>
      </x:c>
      <x:c r="O28" s="99" t="str">
        <x:v>WS RATES.pdf p.22 line 3</x:v>
      </x:c>
      <x:c r="P28" s="99" t="str">
        <x:v>Source product name was blank</x:v>
      </x:c>
    </x:row>
    <x:row r="29">
      <x:c r="A29" t="n">
        <x:v>823</x:v>
      </x:c>
      <x:c r="B29" t="str">
        <x:v>RS-000822</x:v>
      </x:c>
      <x:c r="C29" t="str">
        <x:v>TEMPO 12 FULL PC</x:v>
      </x:c>
      <x:c r="D29" t="str">
        <x:v>PENCIL COLOR</x:v>
      </x:c>
      <x:c r="E29" s="133" t="n">
        <x:v>212</x:v>
      </x:c>
      <x:c r="F29" s="133" t="n">
        <x:v>0</x:v>
      </x:c>
      <x:c r="G29" s="133" t="n">
        <x:v>212</x:v>
      </x:c>
      <x:c r="H29" s="133" t="n">
        <x:v>196</x:v>
      </x:c>
      <x:c r="I29" s="134" t="n">
        <x:f>'Master Products'!N823</x:f>
        <x:v>16</x:v>
      </x:c>
      <x:c r="J29" s="135" t="n">
        <x:f>'Master Products'!O823</x:f>
        <x:v>0.07547169811320754</x:v>
      </x:c>
      <x:c r="K29" t="str">
        <x:v>Mocked Buying</x:v>
      </x:c>
      <x:c r="L29" t="str">
        <x:v>Mock</x:v>
      </x:c>
      <x:c r="M29" s="99" t="str">
        <x:v>Buying price derived from wholesale price and category median margin</x:v>
      </x:c>
      <x:c r="N29" s="99" t="str">
        <x:v>Ready with Mock Price</x:v>
      </x:c>
      <x:c r="O29" s="99" t="str">
        <x:v>WS RATES.pdf p.23 line 31</x:v>
      </x:c>
      <x:c r="P29" s="99" t="str">
        <x:v>Buying price derived from wholesale price and category median margin</x:v>
      </x:c>
    </x:row>
    <x:row r="30">
      <x:c r="A30" t="n">
        <x:v>847</x:v>
      </x:c>
      <x:c r="B30" t="str">
        <x:v>RS-000846</x:v>
      </x:c>
      <x:c r="C30" t="str">
        <x:v>HAND SOAP</x:v>
      </x:c>
      <x:c r="D30" t="str">
        <x:v>CHINA</x:v>
      </x:c>
      <x:c r="E30" s="133" t="n">
        <x:v>40</x:v>
      </x:c>
      <x:c r="F30" s="133" t="n">
        <x:v>60</x:v>
      </x:c>
      <x:c r="G30" s="133" t="n">
        <x:v>40</x:v>
      </x:c>
      <x:c r="H30" s="133" t="n">
        <x:v>35</x:v>
      </x:c>
      <x:c r="I30" s="134" t="n">
        <x:f>'Master Products'!N847</x:f>
        <x:v>5</x:v>
      </x:c>
      <x:c r="J30" s="135" t="n">
        <x:f>'Master Products'!O847</x:f>
        <x:v>0.125</x:v>
      </x:c>
      <x:c r="K30" t="str">
        <x:v>Corrected Buying</x:v>
      </x:c>
      <x:c r="L30" t="str">
        <x:v>Mock correction</x:v>
      </x:c>
      <x:c r="M30" s="99" t="str">
        <x:v>Buying price exceeded wholesale by at least 50%; replaced using category median margin</x:v>
      </x:c>
      <x:c r="N30" s="99" t="str">
        <x:v>Ready with Mock Price</x:v>
      </x:c>
      <x:c r="O30" s="99" t="str">
        <x:v>WS RATES.pdf p.24 line 19</x:v>
      </x:c>
      <x:c r="P30" s="99" t="str">
        <x:v>Buying price exceeded wholesale by at least 50%; replaced using category median margin</x:v>
      </x:c>
    </x:row>
    <x:row r="31">
      <x:c r="A31" t="n">
        <x:v>860</x:v>
      </x:c>
      <x:c r="B31" t="str">
        <x:v>RS-000859</x:v>
      </x:c>
      <x:c r="C31" t="str">
        <x:v>RUBBER PATTA LARGE NEW</x:v>
      </x:c>
      <x:c r="D31" t="str">
        <x:v>CHINA</x:v>
      </x:c>
      <x:c r="E31" s="133" t="n">
        <x:v>70</x:v>
      </x:c>
      <x:c r="F31" s="133" t="n">
        <x:v>0</x:v>
      </x:c>
      <x:c r="G31" s="133" t="n">
        <x:v>70</x:v>
      </x:c>
      <x:c r="H31" s="133" t="n">
        <x:v>61</x:v>
      </x:c>
      <x:c r="I31" s="134" t="n">
        <x:f>'Master Products'!N860</x:f>
        <x:v>9</x:v>
      </x:c>
      <x:c r="J31" s="135" t="n">
        <x:f>'Master Products'!O860</x:f>
        <x:v>0.12857142857142856</x:v>
      </x:c>
      <x:c r="K31" t="str">
        <x:v>Mocked Buying</x:v>
      </x:c>
      <x:c r="L31" t="str">
        <x:v>Mock</x:v>
      </x:c>
      <x:c r="M31" s="99" t="str">
        <x:v>Buying price derived from wholesale price and category median margin</x:v>
      </x:c>
      <x:c r="N31" s="99" t="str">
        <x:v>Ready with Mock Price</x:v>
      </x:c>
      <x:c r="O31" s="99" t="str">
        <x:v>WS RATES.pdf p.24 line 32</x:v>
      </x:c>
      <x:c r="P31" s="99" t="str">
        <x:v>Buying price derived from wholesale price and category median margin</x:v>
      </x:c>
    </x:row>
    <x:row r="32">
      <x:c r="A32" t="n">
        <x:v>861</x:v>
      </x:c>
      <x:c r="B32" t="str">
        <x:v>RS-000860</x:v>
      </x:c>
      <x:c r="C32" t="str">
        <x:v>PONI RUBBER L</x:v>
      </x:c>
      <x:c r="D32" t="str">
        <x:v>CHINA</x:v>
      </x:c>
      <x:c r="E32" s="133" t="n">
        <x:v>70</x:v>
      </x:c>
      <x:c r="F32" s="133" t="n">
        <x:v>0</x:v>
      </x:c>
      <x:c r="G32" s="133" t="n">
        <x:v>70</x:v>
      </x:c>
      <x:c r="H32" s="133" t="n">
        <x:v>61</x:v>
      </x:c>
      <x:c r="I32" s="134" t="n">
        <x:f>'Master Products'!N861</x:f>
        <x:v>9</x:v>
      </x:c>
      <x:c r="J32" s="135" t="n">
        <x:f>'Master Products'!O861</x:f>
        <x:v>0.12857142857142856</x:v>
      </x:c>
      <x:c r="K32" t="str">
        <x:v>Mocked Buying</x:v>
      </x:c>
      <x:c r="L32" t="str">
        <x:v>Mock</x:v>
      </x:c>
      <x:c r="M32" s="99" t="str">
        <x:v>Buying price derived from wholesale price and category median margin</x:v>
      </x:c>
      <x:c r="N32" s="99" t="str">
        <x:v>Ready with Mock Price</x:v>
      </x:c>
      <x:c r="O32" s="99" t="str">
        <x:v>WS RATES.pdf p.24 line 33</x:v>
      </x:c>
      <x:c r="P32" s="99" t="str">
        <x:v>Buying price derived from wholesale price and category median margin</x:v>
      </x:c>
    </x:row>
    <x:row r="33">
      <x:c r="A33" t="n">
        <x:v>869</x:v>
      </x:c>
      <x:c r="B33" t="str">
        <x:v>RS-000868</x:v>
      </x:c>
      <x:c r="C33" t="str">
        <x:v>1235659</x:v>
      </x:c>
      <x:c r="D33" t="str">
        <x:v>PENCILS</x:v>
      </x:c>
      <x:c r="E33" s="133" t="n">
        <x:v>0</x:v>
      </x:c>
      <x:c r="F33" s="133" t="n">
        <x:v>0</x:v>
      </x:c>
      <x:c r="G33" s="133" t="n">
        <x:v>180</x:v>
      </x:c>
      <x:c r="H33" s="133" t="n">
        <x:v>170</x:v>
      </x:c>
      <x:c r="I33" s="134" t="n">
        <x:f>'Master Products'!N869</x:f>
        <x:v>10</x:v>
      </x:c>
      <x:c r="J33" s="135" t="n">
        <x:f>'Master Products'!O869</x:f>
        <x:v>0.05555555555555555</x:v>
      </x:c>
      <x:c r="K33" t="str">
        <x:v>Mocked Both Prices</x:v>
      </x:c>
      <x:c r="L33" t="str">
        <x:v>Mock</x:v>
      </x:c>
      <x:c r="M33" s="99" t="str">
        <x:v>Both values missing/zero; used category median price pattern</x:v>
      </x:c>
      <x:c r="N33" s="99" t="str">
        <x:v>Review Required</x:v>
      </x:c>
      <x:c r="O33" s="99" t="str">
        <x:v>WS RATES.pdf p.25 line 5</x:v>
      </x:c>
      <x:c r="P33" s="99" t="str">
        <x:v>Both values missing/zero; used category median price pattern; Ambiguous/truncated product identity</x:v>
      </x:c>
    </x:row>
    <x:row r="34">
      <x:c r="A34" t="n">
        <x:v>877</x:v>
      </x:c>
      <x:c r="B34" t="str">
        <x:v>RS-000876</x:v>
      </x:c>
      <x:c r="C34" t="str">
        <x:v>DUX SCALE 8 INCH</x:v>
      </x:c>
      <x:c r="D34" t="str">
        <x:v>SCALES</x:v>
      </x:c>
      <x:c r="E34" s="133" t="n">
        <x:v>33</x:v>
      </x:c>
      <x:c r="F34" s="133" t="n">
        <x:v>49.5</x:v>
      </x:c>
      <x:c r="G34" s="133" t="n">
        <x:v>33</x:v>
      </x:c>
      <x:c r="H34" s="133" t="n">
        <x:v>27</x:v>
      </x:c>
      <x:c r="I34" s="134" t="n">
        <x:f>'Master Products'!N877</x:f>
        <x:v>6</x:v>
      </x:c>
      <x:c r="J34" s="135" t="n">
        <x:f>'Master Products'!O877</x:f>
        <x:v>0.18181818181818182</x:v>
      </x:c>
      <x:c r="K34" t="str">
        <x:v>Corrected Buying</x:v>
      </x:c>
      <x:c r="L34" t="str">
        <x:v>Mock correction</x:v>
      </x:c>
      <x:c r="M34" s="99" t="str">
        <x:v>Buying price exceeded wholesale by at least 50%; replaced using category median margin</x:v>
      </x:c>
      <x:c r="N34" s="99" t="str">
        <x:v>Ready with Mock Price</x:v>
      </x:c>
      <x:c r="O34" s="99" t="str">
        <x:v>WS RATES.pdf p.25 line 13</x:v>
      </x:c>
      <x:c r="P34" s="99" t="str">
        <x:v>Buying price exceeded wholesale by at least 50%; replaced using category median margin</x:v>
      </x:c>
    </x:row>
    <x:row r="35">
      <x:c r="A35" t="n">
        <x:v>899</x:v>
      </x:c>
      <x:c r="B35" t="str">
        <x:v>RS-000898</x:v>
      </x:c>
      <x:c r="C35" t="str">
        <x:v>PIANO CORRECTION(12 PC BOX)</x:v>
      </x:c>
      <x:c r="D35" t="str">
        <x:v>Correction pen</x:v>
      </x:c>
      <x:c r="E35" s="133" t="n">
        <x:v>456</x:v>
      </x:c>
      <x:c r="F35" s="133" t="n">
        <x:v>0</x:v>
      </x:c>
      <x:c r="G35" s="133" t="n">
        <x:v>456</x:v>
      </x:c>
      <x:c r="H35" s="133" t="n">
        <x:v>432</x:v>
      </x:c>
      <x:c r="I35" s="134" t="n">
        <x:f>'Master Products'!N899</x:f>
        <x:v>24</x:v>
      </x:c>
      <x:c r="J35" s="135" t="n">
        <x:f>'Master Products'!O899</x:f>
        <x:v>0.05263157894736842</x:v>
      </x:c>
      <x:c r="K35" t="str">
        <x:v>Mocked Buying</x:v>
      </x:c>
      <x:c r="L35" t="str">
        <x:v>Mock</x:v>
      </x:c>
      <x:c r="M35" s="99" t="str">
        <x:v>Buying price derived from wholesale price and category median margin</x:v>
      </x:c>
      <x:c r="N35" s="99" t="str">
        <x:v>Ready with Mock Price</x:v>
      </x:c>
      <x:c r="O35" s="99" t="str">
        <x:v>WS RATES.pdf p.25 line 35</x:v>
      </x:c>
      <x:c r="P35" s="99" t="str">
        <x:v>Buying price derived from wholesale price and category median margin</x:v>
      </x:c>
    </x:row>
    <x:row r="36">
      <x:c r="A36" t="n">
        <x:v>907</x:v>
      </x:c>
      <x:c r="B36" t="str">
        <x:v>RS-000906</x:v>
      </x:c>
      <x:c r="C36" t="str">
        <x:v>POUCH NO 150</x:v>
      </x:c>
      <x:c r="D36" t="str">
        <x:v>POUCH</x:v>
      </x:c>
      <x:c r="E36" s="133" t="n">
        <x:v>150</x:v>
      </x:c>
      <x:c r="F36" s="133" t="n">
        <x:v>0</x:v>
      </x:c>
      <x:c r="G36" s="133" t="n">
        <x:v>150</x:v>
      </x:c>
      <x:c r="H36" s="133" t="n">
        <x:v>127</x:v>
      </x:c>
      <x:c r="I36" s="134" t="n">
        <x:f>'Master Products'!N907</x:f>
        <x:v>23</x:v>
      </x:c>
      <x:c r="J36" s="135" t="n">
        <x:f>'Master Products'!O907</x:f>
        <x:v>0.15333333333333332</x:v>
      </x:c>
      <x:c r="K36" t="str">
        <x:v>Mocked Buying</x:v>
      </x:c>
      <x:c r="L36" t="str">
        <x:v>Mock</x:v>
      </x:c>
      <x:c r="M36" s="99" t="str">
        <x:v>Buying price derived from wholesale price and category median margin</x:v>
      </x:c>
      <x:c r="N36" s="99" t="str">
        <x:v>Ready with Mock Price</x:v>
      </x:c>
      <x:c r="O36" s="99" t="str">
        <x:v>WS RATES.pdf p.26 line 7</x:v>
      </x:c>
      <x:c r="P36" s="99" t="str">
        <x:v>Buying price derived from wholesale price and category median margin</x:v>
      </x:c>
    </x:row>
    <x:row r="37">
      <x:c r="A37" t="n">
        <x:v>920</x:v>
      </x:c>
      <x:c r="B37" t="str">
        <x:v>RS-000919</x:v>
      </x:c>
      <x:c r="C37" t="str">
        <x:v>CLIP BOARD SMALL</x:v>
      </x:c>
      <x:c r="D37" t="str">
        <x:v>CLIP BOARD</x:v>
      </x:c>
      <x:c r="E37" s="133" t="n">
        <x:v>50</x:v>
      </x:c>
      <x:c r="F37" s="133" t="n">
        <x:v>0</x:v>
      </x:c>
      <x:c r="G37" s="133" t="n">
        <x:v>50</x:v>
      </x:c>
      <x:c r="H37" s="133" t="n">
        <x:v>42</x:v>
      </x:c>
      <x:c r="I37" s="134" t="n">
        <x:f>'Master Products'!N920</x:f>
        <x:v>8</x:v>
      </x:c>
      <x:c r="J37" s="135" t="n">
        <x:f>'Master Products'!O920</x:f>
        <x:v>0.16</x:v>
      </x:c>
      <x:c r="K37" t="str">
        <x:v>Mocked Buying</x:v>
      </x:c>
      <x:c r="L37" t="str">
        <x:v>Mock</x:v>
      </x:c>
      <x:c r="M37" s="99" t="str">
        <x:v>Buying price derived from wholesale price and category median margin</x:v>
      </x:c>
      <x:c r="N37" s="99" t="str">
        <x:v>Ready with Mock Price</x:v>
      </x:c>
      <x:c r="O37" s="99" t="str">
        <x:v>WS RATES.pdf p.26 line 20</x:v>
      </x:c>
      <x:c r="P37" s="99" t="str">
        <x:v>Buying price derived from wholesale price and category median margin</x:v>
      </x:c>
    </x:row>
    <x:row r="38">
      <x:c r="A38" t="n">
        <x:v>926</x:v>
      </x:c>
      <x:c r="B38" t="str">
        <x:v>RS-000925</x:v>
      </x:c>
      <x:c r="C38" t="str">
        <x:v>RING DAIRY 90</x:v>
      </x:c>
      <x:c r="D38" t="str">
        <x:v>CHINA DAIRIES</x:v>
      </x:c>
      <x:c r="E38" s="133" t="n">
        <x:v>90</x:v>
      </x:c>
      <x:c r="F38" s="133" t="n">
        <x:v>0</x:v>
      </x:c>
      <x:c r="G38" s="133" t="n">
        <x:v>90</x:v>
      </x:c>
      <x:c r="H38" s="133" t="n">
        <x:v>78</x:v>
      </x:c>
      <x:c r="I38" s="134" t="n">
        <x:f>'Master Products'!N926</x:f>
        <x:v>12</x:v>
      </x:c>
      <x:c r="J38" s="135" t="n">
        <x:f>'Master Products'!O926</x:f>
        <x:v>0.13333333333333333</x:v>
      </x:c>
      <x:c r="K38" t="str">
        <x:v>Mocked Buying</x:v>
      </x:c>
      <x:c r="L38" t="str">
        <x:v>Mock</x:v>
      </x:c>
      <x:c r="M38" s="99" t="str">
        <x:v>Buying price derived from wholesale price and category median margin</x:v>
      </x:c>
      <x:c r="N38" s="99" t="str">
        <x:v>Ready with Mock Price</x:v>
      </x:c>
      <x:c r="O38" s="99" t="str">
        <x:v>WS RATES.pdf p.26 line 26</x:v>
      </x:c>
      <x:c r="P38" s="99" t="str">
        <x:v>Buying price derived from wholesale price and category median margin</x:v>
      </x:c>
    </x:row>
    <x:row r="39">
      <x:c r="A39" t="n">
        <x:v>929</x:v>
      </x:c>
      <x:c r="B39" t="str">
        <x:v>RS-000928</x:v>
      </x:c>
      <x:c r="C39" t="str">
        <x:v>NEXT</x:v>
      </x:c>
      <x:c r="D39" t="str">
        <x:v>SCALES</x:v>
      </x:c>
      <x:c r="E39" s="133" t="n">
        <x:v>13</x:v>
      </x:c>
      <x:c r="F39" s="133" t="n">
        <x:v>0</x:v>
      </x:c>
      <x:c r="G39" s="133" t="n">
        <x:v>13</x:v>
      </x:c>
      <x:c r="H39" s="133" t="n">
        <x:v>10.59</x:v>
      </x:c>
      <x:c r="I39" s="134" t="n">
        <x:f>'Master Products'!N929</x:f>
        <x:v>2.41</x:v>
      </x:c>
      <x:c r="J39" s="135" t="n">
        <x:f>'Master Products'!O929</x:f>
        <x:v>0.1853846153846154</x:v>
      </x:c>
      <x:c r="K39" t="str">
        <x:v>Mocked Buying</x:v>
      </x:c>
      <x:c r="L39" t="str">
        <x:v>Mock</x:v>
      </x:c>
      <x:c r="M39" s="99" t="str">
        <x:v>Buying price derived from wholesale price and category median margin</x:v>
      </x:c>
      <x:c r="N39" s="99" t="str">
        <x:v>Review Required</x:v>
      </x:c>
      <x:c r="O39" s="99" t="str">
        <x:v>WS RATES.pdf p.26 line 29</x:v>
      </x:c>
      <x:c r="P39" s="99" t="str">
        <x:v>Buying price derived from wholesale price and category median margin; Ambiguous/truncated product identity</x:v>
      </x:c>
    </x:row>
    <x:row r="40">
      <x:c r="A40" t="n">
        <x:v>972</x:v>
      </x:c>
      <x:c r="B40" t="str">
        <x:v>RS-000971</x:v>
      </x:c>
      <x:c r="C40" t="str">
        <x:v>CRAFT PAPER RIM</x:v>
      </x:c>
      <x:c r="D40" t="str">
        <x:v>PAPER</x:v>
      </x:c>
      <x:c r="E40" s="133" t="n">
        <x:v>2750</x:v>
      </x:c>
      <x:c r="F40" s="133" t="n">
        <x:v>0</x:v>
      </x:c>
      <x:c r="G40" s="133" t="n">
        <x:v>2750</x:v>
      </x:c>
      <x:c r="H40" s="133" t="n">
        <x:v>2512</x:v>
      </x:c>
      <x:c r="I40" s="134" t="n">
        <x:f>'Master Products'!N972</x:f>
        <x:v>238</x:v>
      </x:c>
      <x:c r="J40" s="135" t="n">
        <x:f>'Master Products'!O972</x:f>
        <x:v>0.08654545454545455</x:v>
      </x:c>
      <x:c r="K40" t="str">
        <x:v>Mocked Buying</x:v>
      </x:c>
      <x:c r="L40" t="str">
        <x:v>Mock</x:v>
      </x:c>
      <x:c r="M40" s="99" t="str">
        <x:v>Buying price derived from wholesale price and category median margin</x:v>
      </x:c>
      <x:c r="N40" s="99" t="str">
        <x:v>Ready with Mock Price</x:v>
      </x:c>
      <x:c r="O40" s="99" t="str">
        <x:v>WS RATES.pdf p.27 line 36</x:v>
      </x:c>
      <x:c r="P40" s="99" t="str">
        <x:v>Buying price derived from wholesale price and category median margin</x:v>
      </x:c>
    </x:row>
    <x:row r="41">
      <x:c r="A41" t="n">
        <x:v>973</x:v>
      </x:c>
      <x:c r="B41" t="str">
        <x:v>RS-000972</x:v>
      </x:c>
      <x:c r="C41" t="str">
        <x:v>ARTIST POSTER COLOUR 30ML</x:v>
      </x:c>
      <x:c r="D41" t="str">
        <x:v>POSTER COLORS</x:v>
      </x:c>
      <x:c r="E41" s="133" t="n">
        <x:v>360</x:v>
      </x:c>
      <x:c r="F41" s="133" t="n">
        <x:v>0</x:v>
      </x:c>
      <x:c r="G41" s="133" t="n">
        <x:v>360</x:v>
      </x:c>
      <x:c r="H41" s="133" t="n">
        <x:v>317</x:v>
      </x:c>
      <x:c r="I41" s="134" t="n">
        <x:f>'Master Products'!N973</x:f>
        <x:v>43</x:v>
      </x:c>
      <x:c r="J41" s="135" t="n">
        <x:f>'Master Products'!O973</x:f>
        <x:v>0.11944444444444445</x:v>
      </x:c>
      <x:c r="K41" t="str">
        <x:v>Mocked Buying</x:v>
      </x:c>
      <x:c r="L41" t="str">
        <x:v>Mock</x:v>
      </x:c>
      <x:c r="M41" s="99" t="str">
        <x:v>Buying price derived from wholesale price and category median margin</x:v>
      </x:c>
      <x:c r="N41" s="99" t="str">
        <x:v>Ready with Mock Price</x:v>
      </x:c>
      <x:c r="O41" s="99" t="str">
        <x:v>WS RATES.pdf p.27 line 37</x:v>
      </x:c>
      <x:c r="P41" s="99" t="str">
        <x:v>Buying price derived from wholesale price and category median margin</x:v>
      </x:c>
    </x:row>
    <x:row r="42">
      <x:c r="A42" t="n">
        <x:v>1062</x:v>
      </x:c>
      <x:c r="B42" t="str">
        <x:v>RS-001061</x:v>
      </x:c>
      <x:c r="C42" t="str">
        <x:v>SIR SYED COPY</x:v>
      </x:c>
      <x:c r="D42" t="str">
        <x:v>copies</x:v>
      </x:c>
      <x:c r="E42" s="133" t="n">
        <x:v>130</x:v>
      </x:c>
      <x:c r="F42" s="133" t="n">
        <x:v>140</x:v>
      </x:c>
      <x:c r="G42" s="133" t="n">
        <x:v>155</x:v>
      </x:c>
      <x:c r="H42" s="133" t="n">
        <x:v>140</x:v>
      </x:c>
      <x:c r="I42" s="134" t="n">
        <x:f>'Master Products'!N1062</x:f>
        <x:v>15</x:v>
      </x:c>
      <x:c r="J42" s="135" t="n">
        <x:f>'Master Products'!O1062</x:f>
        <x:v>0.0967741935483871</x:v>
      </x:c>
      <x:c r="K42" t="str">
        <x:v>Corrected Wholesale</x:v>
      </x:c>
      <x:c r="L42" t="str">
        <x:v>Mock correction</x:v>
      </x:c>
      <x:c r="M42" s="99" t="str">
        <x:v>Wholesale did not cover buying price; raised using category median margin</x:v>
      </x:c>
      <x:c r="N42" s="99" t="str">
        <x:v>Ready with Mock Price</x:v>
      </x:c>
      <x:c r="O42" s="99" t="str">
        <x:v>WS RATES.pdf p.30 line 18</x:v>
      </x:c>
      <x:c r="P42" s="99" t="str">
        <x:v>Wholesale did not cover buying price; raised using category median margin</x:v>
      </x:c>
    </x:row>
    <x:row r="43">
      <x:c r="A43" t="n">
        <x:v>1068</x:v>
      </x:c>
      <x:c r="B43" t="str">
        <x:v>RS-001067</x:v>
      </x:c>
      <x:c r="C43" t="str">
        <x:v>200 NUMBER A4 COPY</x:v>
      </x:c>
      <x:c r="D43" t="str">
        <x:v>copies</x:v>
      </x:c>
      <x:c r="E43" s="133" t="n">
        <x:v>85</x:v>
      </x:c>
      <x:c r="F43" s="133" t="n">
        <x:v>87</x:v>
      </x:c>
      <x:c r="G43" s="133" t="n">
        <x:v>95</x:v>
      </x:c>
      <x:c r="H43" s="133" t="n">
        <x:v>87</x:v>
      </x:c>
      <x:c r="I43" s="134" t="n">
        <x:f>'Master Products'!N1068</x:f>
        <x:v>8</x:v>
      </x:c>
      <x:c r="J43" s="135" t="n">
        <x:f>'Master Products'!O1068</x:f>
        <x:v>0.08421052631578947</x:v>
      </x:c>
      <x:c r="K43" t="str">
        <x:v>Corrected Wholesale</x:v>
      </x:c>
      <x:c r="L43" t="str">
        <x:v>Mock correction</x:v>
      </x:c>
      <x:c r="M43" s="99" t="str">
        <x:v>Wholesale did not cover buying price; raised using category median margin</x:v>
      </x:c>
      <x:c r="N43" s="99" t="str">
        <x:v>Ready with Mock Price</x:v>
      </x:c>
      <x:c r="O43" s="99" t="str">
        <x:v>WS RATES.pdf p.30 line 24</x:v>
      </x:c>
      <x:c r="P43" s="99" t="str">
        <x:v>Wholesale did not cover buying price; raised using category median margin</x:v>
      </x:c>
    </x:row>
    <x:row r="44">
      <x:c r="A44" t="n">
        <x:v>1074</x:v>
      </x:c>
      <x:c r="B44" t="str">
        <x:v>RS-001073</x:v>
      </x:c>
      <x:c r="C44" t="str">
        <x:v>100 NUMBER COPY S</x:v>
      </x:c>
      <x:c r="D44" t="str">
        <x:v>copies</x:v>
      </x:c>
      <x:c r="E44" s="133" t="n">
        <x:v>40</x:v>
      </x:c>
      <x:c r="F44" s="133" t="n">
        <x:v>49</x:v>
      </x:c>
      <x:c r="G44" s="133" t="n">
        <x:v>55</x:v>
      </x:c>
      <x:c r="H44" s="133" t="n">
        <x:v>49</x:v>
      </x:c>
      <x:c r="I44" s="134" t="n">
        <x:f>'Master Products'!N1074</x:f>
        <x:v>6</x:v>
      </x:c>
      <x:c r="J44" s="135" t="n">
        <x:f>'Master Products'!O1074</x:f>
        <x:v>0.10909090909090909</x:v>
      </x:c>
      <x:c r="K44" t="str">
        <x:v>Corrected Wholesale</x:v>
      </x:c>
      <x:c r="L44" t="str">
        <x:v>Mock correction</x:v>
      </x:c>
      <x:c r="M44" s="99" t="str">
        <x:v>Wholesale did not cover buying price; raised using category median margin</x:v>
      </x:c>
      <x:c r="N44" s="99" t="str">
        <x:v>Ready with Mock Price</x:v>
      </x:c>
      <x:c r="O44" s="99" t="str">
        <x:v>WS RATES.pdf p.30 line 30</x:v>
      </x:c>
      <x:c r="P44" s="99" t="str">
        <x:v>Wholesale did not cover buying price; raised using category median margin</x:v>
      </x:c>
    </x:row>
    <x:row r="45">
      <x:c r="A45" t="n">
        <x:v>1203</x:v>
      </x:c>
      <x:c r="B45" t="str">
        <x:v>RS-001202</x:v>
      </x:c>
      <x:c r="C45" t="str">
        <x:v>SM COMPASS 1 PCS</x:v>
      </x:c>
      <x:c r="D45" t="str">
        <x:v>COMPASS</x:v>
      </x:c>
      <x:c r="E45" s="133" t="n">
        <x:v>50</x:v>
      </x:c>
      <x:c r="F45" s="133" t="n">
        <x:v>50</x:v>
      </x:c>
      <x:c r="G45" s="133" t="n">
        <x:v>55</x:v>
      </x:c>
      <x:c r="H45" s="133" t="n">
        <x:v>50</x:v>
      </x:c>
      <x:c r="I45" s="134" t="n">
        <x:f>'Master Products'!N1203</x:f>
        <x:v>5</x:v>
      </x:c>
      <x:c r="J45" s="135" t="n">
        <x:f>'Master Products'!O1203</x:f>
        <x:v>0.09090909090909091</x:v>
      </x:c>
      <x:c r="K45" t="str">
        <x:v>Corrected Wholesale</x:v>
      </x:c>
      <x:c r="L45" t="str">
        <x:v>Mock correction</x:v>
      </x:c>
      <x:c r="M45" s="99" t="str">
        <x:v>Wholesale did not cover buying price; raised using category median margin</x:v>
      </x:c>
      <x:c r="N45" s="99" t="str">
        <x:v>Ready with Mock Price</x:v>
      </x:c>
      <x:c r="O45" s="99" t="str">
        <x:v>WS RATES.pdf p.34 line 15</x:v>
      </x:c>
      <x:c r="P45" s="99" t="str">
        <x:v>Wholesale did not cover buying price; raised using category median margin</x:v>
      </x:c>
    </x:row>
    <x:row r="46">
      <x:c r="A46" t="n">
        <x:v>1264</x:v>
      </x:c>
      <x:c r="B46" t="str">
        <x:v>RS-001263</x:v>
      </x:c>
      <x:c r="C46" t="str">
        <x:v>DL ONE HOLE PUNCH DL1101</x:v>
      </x:c>
      <x:c r="D46" t="str">
        <x:v>STAPLERS</x:v>
      </x:c>
      <x:c r="E46" s="133" t="n">
        <x:v>150</x:v>
      </x:c>
      <x:c r="F46" s="133" t="n">
        <x:v>150</x:v>
      </x:c>
      <x:c r="G46" s="133" t="n">
        <x:v>165</x:v>
      </x:c>
      <x:c r="H46" s="133" t="n">
        <x:v>150</x:v>
      </x:c>
      <x:c r="I46" s="134" t="n">
        <x:f>'Master Products'!N1264</x:f>
        <x:v>15</x:v>
      </x:c>
      <x:c r="J46" s="135" t="n">
        <x:f>'Master Products'!O1264</x:f>
        <x:v>0.09090909090909091</x:v>
      </x:c>
      <x:c r="K46" t="str">
        <x:v>Corrected Wholesale</x:v>
      </x:c>
      <x:c r="L46" t="str">
        <x:v>Mock correction</x:v>
      </x:c>
      <x:c r="M46" s="99" t="str">
        <x:v>Wholesale did not cover buying price; raised using category median margin</x:v>
      </x:c>
      <x:c r="N46" s="99" t="str">
        <x:v>Ready with Mock Price</x:v>
      </x:c>
      <x:c r="O46" s="99" t="str">
        <x:v>WS RATES.pdf p.36 line 4</x:v>
      </x:c>
      <x:c r="P46" s="99" t="str">
        <x:v>Wholesale did not cover buying price; raised using category median margin</x:v>
      </x:c>
    </x:row>
    <x:row r="47">
      <x:c r="A47" t="n">
        <x:v>1300</x:v>
      </x:c>
      <x:c r="B47" t="str">
        <x:v>RS-001299</x:v>
      </x:c>
      <x:c r="C47" t="str">
        <x:v>MK 5 DAIRY</x:v>
      </x:c>
      <x:c r="D47" t="str">
        <x:v>DIARIES</x:v>
      </x:c>
      <x:c r="E47" s="133" t="n">
        <x:v>300</x:v>
      </x:c>
      <x:c r="F47" s="133" t="n">
        <x:v>1418.99416909621</x:v>
      </x:c>
      <x:c r="G47" s="133" t="n">
        <x:v>300</x:v>
      </x:c>
      <x:c r="H47" s="133" t="n">
        <x:v>270</x:v>
      </x:c>
      <x:c r="I47" s="134" t="n">
        <x:f>'Master Products'!N1300</x:f>
        <x:v>30</x:v>
      </x:c>
      <x:c r="J47" s="135" t="n">
        <x:f>'Master Products'!O1300</x:f>
        <x:v>0.1</x:v>
      </x:c>
      <x:c r="K47" t="str">
        <x:v>Corrected Buying</x:v>
      </x:c>
      <x:c r="L47" t="str">
        <x:v>Mock correction</x:v>
      </x:c>
      <x:c r="M47" s="99" t="str">
        <x:v>Buying price exceeded wholesale by at least 50%; replaced using category median margin</x:v>
      </x:c>
      <x:c r="N47" s="99" t="str">
        <x:v>Ready with Mock Price</x:v>
      </x:c>
      <x:c r="O47" s="99" t="str">
        <x:v>WS RATES.pdf p.37 line 4</x:v>
      </x:c>
      <x:c r="P47" s="99" t="str">
        <x:v>Buying price exceeded wholesale by at least 50%; replaced using category median margin</x:v>
      </x:c>
    </x:row>
    <x:row r="48">
      <x:c r="A48" t="n">
        <x:v>1313</x:v>
      </x:c>
      <x:c r="B48" t="str">
        <x:v>RS-001312</x:v>
      </x:c>
      <x:c r="C48" t="str">
        <x:v>MR 1 DAIRY</x:v>
      </x:c>
      <x:c r="D48" t="str">
        <x:v>DIARIES</x:v>
      </x:c>
      <x:c r="E48" s="133" t="n">
        <x:v>190</x:v>
      </x:c>
      <x:c r="F48" s="133" t="n">
        <x:v>-214215</x:v>
      </x:c>
      <x:c r="G48" s="133" t="n">
        <x:v>190</x:v>
      </x:c>
      <x:c r="H48" s="133" t="n">
        <x:v>171</x:v>
      </x:c>
      <x:c r="I48" s="134" t="n">
        <x:f>'Master Products'!N1313</x:f>
        <x:v>19</x:v>
      </x:c>
      <x:c r="J48" s="135" t="n">
        <x:f>'Master Products'!O1313</x:f>
        <x:v>0.1</x:v>
      </x:c>
      <x:c r="K48" t="str">
        <x:v>Mocked Buying</x:v>
      </x:c>
      <x:c r="L48" t="str">
        <x:v>Mock</x:v>
      </x:c>
      <x:c r="M48" s="99" t="str">
        <x:v>Buying price derived from wholesale price and category median margin</x:v>
      </x:c>
      <x:c r="N48" s="99" t="str">
        <x:v>Ready with Mock Price</x:v>
      </x:c>
      <x:c r="O48" s="99" t="str">
        <x:v>WS RATES.pdf p.37 line 17</x:v>
      </x:c>
      <x:c r="P48" s="99" t="str">
        <x:v>Buying price derived from wholesale price and category median margin</x:v>
      </x:c>
    </x:row>
    <x:row r="49">
      <x:c r="A49" t="n">
        <x:v>1336</x:v>
      </x:c>
      <x:c r="B49" t="str">
        <x:v>RS-001335</x:v>
      </x:c>
      <x:c r="C49" t="str">
        <x:v>SHUTTLE SHAFIQUE GOLD</x:v>
      </x:c>
      <x:c r="D49" t="str">
        <x:v>RACKETS</x:v>
      </x:c>
      <x:c r="E49" s="133" t="n">
        <x:v>960</x:v>
      </x:c>
      <x:c r="F49" s="133" t="n">
        <x:v>1100</x:v>
      </x:c>
      <x:c r="G49" s="133" t="n">
        <x:v>1320</x:v>
      </x:c>
      <x:c r="H49" s="133" t="n">
        <x:v>1100</x:v>
      </x:c>
      <x:c r="I49" s="134" t="n">
        <x:f>'Master Products'!N1336</x:f>
        <x:v>220</x:v>
      </x:c>
      <x:c r="J49" s="135" t="n">
        <x:f>'Master Products'!O1336</x:f>
        <x:v>0.16666666666666666</x:v>
      </x:c>
      <x:c r="K49" t="str">
        <x:v>Corrected Wholesale</x:v>
      </x:c>
      <x:c r="L49" t="str">
        <x:v>Mock correction</x:v>
      </x:c>
      <x:c r="M49" s="99" t="str">
        <x:v>Wholesale did not cover buying price; raised using category median margin</x:v>
      </x:c>
      <x:c r="N49" s="99" t="str">
        <x:v>Ready with Mock Price</x:v>
      </x:c>
      <x:c r="O49" s="99" t="str">
        <x:v>WS RATES.pdf p.38 line 4</x:v>
      </x:c>
      <x:c r="P49" s="99" t="str">
        <x:v>Wholesale did not cover buying price; raised using category median margin</x:v>
      </x:c>
    </x:row>
    <x:row r="50">
      <x:c r="A50" t="n">
        <x:v>1373</x:v>
      </x:c>
      <x:c r="B50" t="str">
        <x:v>RS-001372</x:v>
      </x:c>
      <x:c r="C50" t="str">
        <x:v>BALOON SINGLE COLOUR PANDA</x:v>
      </x:c>
      <x:c r="D50" t="str">
        <x:v>BALLOONS</x:v>
      </x:c>
      <x:c r="E50" s="133" t="n">
        <x:v>260</x:v>
      </x:c>
      <x:c r="F50" s="133" t="n">
        <x:v>260</x:v>
      </x:c>
      <x:c r="G50" s="133" t="n">
        <x:v>280</x:v>
      </x:c>
      <x:c r="H50" s="133" t="n">
        <x:v>260</x:v>
      </x:c>
      <x:c r="I50" s="134" t="n">
        <x:f>'Master Products'!N1373</x:f>
        <x:v>20</x:v>
      </x:c>
      <x:c r="J50" s="135" t="n">
        <x:f>'Master Products'!O1373</x:f>
        <x:v>0.07142857142857142</x:v>
      </x:c>
      <x:c r="K50" t="str">
        <x:v>Corrected Wholesale</x:v>
      </x:c>
      <x:c r="L50" t="str">
        <x:v>Mock correction</x:v>
      </x:c>
      <x:c r="M50" s="99" t="str">
        <x:v>Wholesale did not cover buying price; raised using category median margin</x:v>
      </x:c>
      <x:c r="N50" s="99" t="str">
        <x:v>Ready with Mock Price</x:v>
      </x:c>
      <x:c r="O50" s="99" t="str">
        <x:v>WS RATES.pdf p.39 line 5</x:v>
      </x:c>
      <x:c r="P50" s="99" t="str">
        <x:v>Wholesale did not cover buying price; raised using category median margin</x:v>
      </x:c>
    </x:row>
    <x:row r="51">
      <x:c r="A51" t="n">
        <x:v>1529</x:v>
      </x:c>
      <x:c r="B51" t="str">
        <x:v>RS-001528</x:v>
      </x:c>
      <x:c r="C51" t="str">
        <x:v>SM D</x:v>
      </x:c>
      <x:c r="D51" t="str">
        <x:v>D</x:v>
      </x:c>
      <x:c r="E51" s="133" t="n">
        <x:v>10</x:v>
      </x:c>
      <x:c r="F51" s="133" t="n">
        <x:v>8</x:v>
      </x:c>
      <x:c r="G51" s="133" t="n">
        <x:v>10</x:v>
      </x:c>
      <x:c r="H51" s="133" t="n">
        <x:v>8</x:v>
      </x:c>
      <x:c r="I51" s="134" t="n">
        <x:f>'Master Products'!N1529</x:f>
        <x:v>2</x:v>
      </x:c>
      <x:c r="J51" s="135" t="n">
        <x:f>'Master Products'!O1529</x:f>
        <x:v>0.2</x:v>
      </x:c>
      <x:c r="K51" t="str">
        <x:v>Source Valid</x:v>
      </x:c>
      <x:c r="L51" t="str">
        <x:v>High</x:v>
      </x:c>
      <x:c r="M51" s="99" t="str">
        <x:v>Source wholesale and buying prices retained</x:v>
      </x:c>
      <x:c r="N51" s="99" t="str">
        <x:v>Review Required</x:v>
      </x:c>
      <x:c r="O51" s="99" t="str">
        <x:v>WS RATES.pdf p.43 line 17</x:v>
      </x:c>
      <x:c r="P51" s="99" t="str">
        <x:v>Ambiguous/truncated product identity</x:v>
      </x:c>
    </x:row>
    <x:row r="52">
      <x:c r="A52" t="n">
        <x:v>1605</x:v>
      </x:c>
      <x:c r="B52" t="str">
        <x:v>RS-001604</x:v>
      </x:c>
      <x:c r="C52" t="str">
        <x:v>SCOTCH TAPE 2 INCH 50GZ TICO</x:v>
      </x:c>
      <x:c r="D52" t="str">
        <x:v>TAPE</x:v>
      </x:c>
      <x:c r="E52" s="133" t="n">
        <x:v>140</x:v>
      </x:c>
      <x:c r="F52" s="133" t="n">
        <x:v>140</x:v>
      </x:c>
      <x:c r="G52" s="133" t="n">
        <x:v>165</x:v>
      </x:c>
      <x:c r="H52" s="133" t="n">
        <x:v>140</x:v>
      </x:c>
      <x:c r="I52" s="134" t="n">
        <x:f>'Master Products'!N1605</x:f>
        <x:v>25</x:v>
      </x:c>
      <x:c r="J52" s="135" t="n">
        <x:f>'Master Products'!O1605</x:f>
        <x:v>0.15151515151515152</x:v>
      </x:c>
      <x:c r="K52" t="str">
        <x:v>Corrected Wholesale</x:v>
      </x:c>
      <x:c r="L52" t="str">
        <x:v>Mock correction</x:v>
      </x:c>
      <x:c r="M52" s="99" t="str">
        <x:v>Wholesale did not cover buying price; raised using category median margin</x:v>
      </x:c>
      <x:c r="N52" s="99" t="str">
        <x:v>Ready with Mock Price</x:v>
      </x:c>
      <x:c r="O52" s="99" t="str">
        <x:v>WS RATES.pdf p.45 line 21</x:v>
      </x:c>
      <x:c r="P52" s="99" t="str">
        <x:v>Wholesale did not cover buying price; raised using category median margin</x:v>
      </x:c>
    </x:row>
    <x:row r="53">
      <x:c r="A53" t="n">
        <x:v>1666</x:v>
      </x:c>
      <x:c r="B53" t="str">
        <x:v>RS-001665</x:v>
      </x:c>
      <x:c r="C53" t="str">
        <x:v>DUX INK PEN 360</x:v>
      </x:c>
      <x:c r="D53" t="str">
        <x:v>INK PEN</x:v>
      </x:c>
      <x:c r="E53" s="133" t="n">
        <x:v>1250</x:v>
      </x:c>
      <x:c r="F53" s="133" t="n">
        <x:v>1380</x:v>
      </x:c>
      <x:c r="G53" s="133" t="n">
        <x:v>1455</x:v>
      </x:c>
      <x:c r="H53" s="133" t="n">
        <x:v>1380</x:v>
      </x:c>
      <x:c r="I53" s="134" t="n">
        <x:f>'Master Products'!N1666</x:f>
        <x:v>75</x:v>
      </x:c>
      <x:c r="J53" s="135" t="n">
        <x:f>'Master Products'!O1666</x:f>
        <x:v>0.05154639175257732</x:v>
      </x:c>
      <x:c r="K53" t="str">
        <x:v>Corrected Wholesale</x:v>
      </x:c>
      <x:c r="L53" t="str">
        <x:v>Mock correction</x:v>
      </x:c>
      <x:c r="M53" s="99" t="str">
        <x:v>Wholesale did not cover buying price; raised using category median margin</x:v>
      </x:c>
      <x:c r="N53" s="99" t="str">
        <x:v>Ready with Mock Price</x:v>
      </x:c>
      <x:c r="O53" s="99" t="str">
        <x:v>WS RATES.pdf p.47 line 10</x:v>
      </x:c>
      <x:c r="P53" s="99" t="str">
        <x:v>Wholesale did not cover buying price; raised using category median margin</x:v>
      </x:c>
    </x:row>
    <x:row r="54">
      <x:c r="A54" t="n">
        <x:v>1691</x:v>
      </x:c>
      <x:c r="B54" t="str">
        <x:v>RS-001690</x:v>
      </x:c>
      <x:c r="C54" t="str">
        <x:v>LIFAFA KHAKI A 4 CLOTH 50/S</x:v>
      </x:c>
      <x:c r="D54" t="str">
        <x:v>LIFAFA</x:v>
      </x:c>
      <x:c r="E54" s="133" t="n">
        <x:v>800</x:v>
      </x:c>
      <x:c r="F54" s="133" t="n">
        <x:v>850</x:v>
      </x:c>
      <x:c r="G54" s="133" t="n">
        <x:v>960</x:v>
      </x:c>
      <x:c r="H54" s="133" t="n">
        <x:v>850</x:v>
      </x:c>
      <x:c r="I54" s="134" t="n">
        <x:f>'Master Products'!N1691</x:f>
        <x:v>110</x:v>
      </x:c>
      <x:c r="J54" s="135" t="n">
        <x:f>'Master Products'!O1691</x:f>
        <x:v>0.11458333333333333</x:v>
      </x:c>
      <x:c r="K54" t="str">
        <x:v>Corrected Wholesale</x:v>
      </x:c>
      <x:c r="L54" t="str">
        <x:v>Mock correction</x:v>
      </x:c>
      <x:c r="M54" s="99" t="str">
        <x:v>Wholesale did not cover buying price; raised using category median margin</x:v>
      </x:c>
      <x:c r="N54" s="99" t="str">
        <x:v>Ready with Mock Price</x:v>
      </x:c>
      <x:c r="O54" s="99" t="str">
        <x:v>WS RATES.pdf p.47 line 35</x:v>
      </x:c>
      <x:c r="P54" s="99" t="str">
        <x:v>Wholesale did not cover buying price; raised using category median margin</x:v>
      </x:c>
    </x:row>
    <x:row r="55">
      <x:c r="A55" t="n">
        <x:v>1708</x:v>
      </x:c>
      <x:c r="B55" t="str">
        <x:v>RS-001707</x:v>
      </x:c>
      <x:c r="C55" t="str">
        <x:v>LIFAFA WHITE A4 100/S</x:v>
      </x:c>
      <x:c r="D55" t="str">
        <x:v>LIFAFA</x:v>
      </x:c>
      <x:c r="E55" s="133" t="n">
        <x:v>780</x:v>
      </x:c>
      <x:c r="F55" s="133" t="n">
        <x:v>805</x:v>
      </x:c>
      <x:c r="G55" s="133" t="n">
        <x:v>910</x:v>
      </x:c>
      <x:c r="H55" s="133" t="n">
        <x:v>805</x:v>
      </x:c>
      <x:c r="I55" s="134" t="n">
        <x:f>'Master Products'!N1708</x:f>
        <x:v>105</x:v>
      </x:c>
      <x:c r="J55" s="135" t="n">
        <x:f>'Master Products'!O1708</x:f>
        <x:v>0.11538461538461539</x:v>
      </x:c>
      <x:c r="K55" t="str">
        <x:v>Corrected Wholesale</x:v>
      </x:c>
      <x:c r="L55" t="str">
        <x:v>Mock correction</x:v>
      </x:c>
      <x:c r="M55" s="99" t="str">
        <x:v>Wholesale did not cover buying price; raised using category median margin</x:v>
      </x:c>
      <x:c r="N55" s="99" t="str">
        <x:v>Ready with Mock Price</x:v>
      </x:c>
      <x:c r="O55" s="99" t="str">
        <x:v>WS RATES.pdf p.48 line 16</x:v>
      </x:c>
      <x:c r="P55" s="99" t="str">
        <x:v>Wholesale did not cover buying price; raised using category median margin</x:v>
      </x:c>
    </x:row>
    <x:row r="56">
      <x:c r="A56" t="n">
        <x:v>1771</x:v>
      </x:c>
      <x:c r="B56" t="str">
        <x:v>RS-001770</x:v>
      </x:c>
      <x:c r="C56" t="str">
        <x:v>GATTA DAY BOOK NO 100</x:v>
      </x:c>
      <x:c r="D56" t="str">
        <x:v>GATTA REGISTER</x:v>
      </x:c>
      <x:c r="E56" s="133" t="n">
        <x:v>300</x:v>
      </x:c>
      <x:c r="F56" s="133" t="n">
        <x:v>-23811.04</x:v>
      </x:c>
      <x:c r="G56" s="133" t="n">
        <x:v>300</x:v>
      </x:c>
      <x:c r="H56" s="133" t="n">
        <x:v>264</x:v>
      </x:c>
      <x:c r="I56" s="134" t="n">
        <x:f>'Master Products'!N1771</x:f>
        <x:v>36</x:v>
      </x:c>
      <x:c r="J56" s="135" t="n">
        <x:f>'Master Products'!O1771</x:f>
        <x:v>0.12</x:v>
      </x:c>
      <x:c r="K56" t="str">
        <x:v>Mocked Buying</x:v>
      </x:c>
      <x:c r="L56" t="str">
        <x:v>Mock</x:v>
      </x:c>
      <x:c r="M56" s="99" t="str">
        <x:v>Buying price derived from wholesale price and category median margin</x:v>
      </x:c>
      <x:c r="N56" s="99" t="str">
        <x:v>Ready with Mock Price</x:v>
      </x:c>
      <x:c r="O56" s="99" t="str">
        <x:v>WS RATES.pdf p.50 line 7</x:v>
      </x:c>
      <x:c r="P56" s="99" t="str">
        <x:v>Buying price derived from wholesale price and category median margin</x:v>
      </x:c>
    </x:row>
    <x:row r="57">
      <x:c r="A57" t="n">
        <x:v>1772</x:v>
      </x:c>
      <x:c r="B57" t="str">
        <x:v>RS-001771</x:v>
      </x:c>
      <x:c r="C57" t="str">
        <x:v>GATTA DAY BOOK NO 80</x:v>
      </x:c>
      <x:c r="D57" t="str">
        <x:v>GATTA REGISTER</x:v>
      </x:c>
      <x:c r="E57" s="133" t="n">
        <x:v>240</x:v>
      </x:c>
      <x:c r="F57" s="133" t="n">
        <x:v>309.76</x:v>
      </x:c>
      <x:c r="G57" s="133" t="n">
        <x:v>350</x:v>
      </x:c>
      <x:c r="H57" s="133" t="n">
        <x:v>309.76</x:v>
      </x:c>
      <x:c r="I57" s="134" t="n">
        <x:f>'Master Products'!N1772</x:f>
        <x:v>40.24000000000001</x:v>
      </x:c>
      <x:c r="J57" s="135" t="n">
        <x:f>'Master Products'!O1772</x:f>
        <x:v>0.1149714285714286</x:v>
      </x:c>
      <x:c r="K57" t="str">
        <x:v>Corrected Wholesale</x:v>
      </x:c>
      <x:c r="L57" t="str">
        <x:v>Mock correction</x:v>
      </x:c>
      <x:c r="M57" s="99" t="str">
        <x:v>Wholesale did not cover buying price; raised using category median margin</x:v>
      </x:c>
      <x:c r="N57" s="99" t="str">
        <x:v>Ready with Mock Price</x:v>
      </x:c>
      <x:c r="O57" s="99" t="str">
        <x:v>WS RATES.pdf p.50 line 8</x:v>
      </x:c>
      <x:c r="P57" s="99" t="str">
        <x:v>Wholesale did not cover buying price; raised using category median margin</x:v>
      </x:c>
    </x:row>
    <x:row r="58">
      <x:c r="A58" t="n">
        <x:v>1774</x:v>
      </x:c>
      <x:c r="B58" t="str">
        <x:v>RS-001773</x:v>
      </x:c>
      <x:c r="C58" t="str">
        <x:v>GATTA DAY BOOK NO 70</x:v>
      </x:c>
      <x:c r="D58" t="str">
        <x:v>GATTA REGISTER</x:v>
      </x:c>
      <x:c r="E58" s="133" t="n">
        <x:v>210</x:v>
      </x:c>
      <x:c r="F58" s="133" t="n">
        <x:v>238.518518518519</x:v>
      </x:c>
      <x:c r="G58" s="133" t="n">
        <x:v>270</x:v>
      </x:c>
      <x:c r="H58" s="133" t="n">
        <x:v>238.518518518519</x:v>
      </x:c>
      <x:c r="I58" s="134" t="n">
        <x:f>'Master Products'!N1774</x:f>
        <x:v>31.481481481481012</x:v>
      </x:c>
      <x:c r="J58" s="135" t="n">
        <x:f>'Master Products'!O1774</x:f>
        <x:v>0.11659807956104079</x:v>
      </x:c>
      <x:c r="K58" t="str">
        <x:v>Corrected Wholesale</x:v>
      </x:c>
      <x:c r="L58" t="str">
        <x:v>Mock correction</x:v>
      </x:c>
      <x:c r="M58" s="99" t="str">
        <x:v>Wholesale did not cover buying price; raised using category median margin</x:v>
      </x:c>
      <x:c r="N58" s="99" t="str">
        <x:v>Ready with Mock Price</x:v>
      </x:c>
      <x:c r="O58" s="99" t="str">
        <x:v>WS RATES.pdf p.50 line 10</x:v>
      </x:c>
      <x:c r="P58" s="99" t="str">
        <x:v>Wholesale did not cover buying price; raised using category median margin</x:v>
      </x:c>
    </x:row>
    <x:row r="59">
      <x:c r="A59" t="n">
        <x:v>1851</x:v>
      </x:c>
      <x:c r="B59" t="str">
        <x:v>RS-001850</x:v>
      </x:c>
      <x:c r="C59" t="str">
        <x:v>PUR/DAR D</x:v>
      </x:c>
      <x:c r="D59" t="str">
        <x:v>D</x:v>
      </x:c>
      <x:c r="E59" s="133" t="n">
        <x:v>12</x:v>
      </x:c>
      <x:c r="F59" s="133" t="n">
        <x:v>9</x:v>
      </x:c>
      <x:c r="G59" s="133" t="n">
        <x:v>12</x:v>
      </x:c>
      <x:c r="H59" s="133" t="n">
        <x:v>9</x:v>
      </x:c>
      <x:c r="I59" s="134" t="n">
        <x:f>'Master Products'!N1851</x:f>
        <x:v>3</x:v>
      </x:c>
      <x:c r="J59" s="135" t="n">
        <x:f>'Master Products'!O1851</x:f>
        <x:v>0.25</x:v>
      </x:c>
      <x:c r="K59" t="str">
        <x:v>Source Valid</x:v>
      </x:c>
      <x:c r="L59" t="str">
        <x:v>High</x:v>
      </x:c>
      <x:c r="M59" s="99" t="str">
        <x:v>Source wholesale and buying prices retained</x:v>
      </x:c>
      <x:c r="N59" s="99" t="str">
        <x:v>Review Required</x:v>
      </x:c>
      <x:c r="O59" s="99" t="str">
        <x:v>WS RATES.pdf p.52 line 15</x:v>
      </x:c>
      <x:c r="P59" s="99" t="str">
        <x:v>Ambiguous/truncated product identity</x:v>
      </x:c>
    </x:row>
    <x:row r="60">
      <x:c r="A60" t="n">
        <x:v>1875</x:v>
      </x:c>
      <x:c r="B60" t="str">
        <x:v>RS-001874</x:v>
      </x:c>
      <x:c r="C60" t="str">
        <x:v>DL GUM STICK (15G)</x:v>
      </x:c>
      <x:c r="D60" t="str">
        <x:v>GUM STICK</x:v>
      </x:c>
      <x:c r="E60" s="133" t="n">
        <x:v>60</x:v>
      </x:c>
      <x:c r="F60" s="133" t="n">
        <x:v>67</x:v>
      </x:c>
      <x:c r="G60" s="133" t="n">
        <x:v>75</x:v>
      </x:c>
      <x:c r="H60" s="133" t="n">
        <x:v>67</x:v>
      </x:c>
      <x:c r="I60" s="134" t="n">
        <x:f>'Master Products'!N1875</x:f>
        <x:v>8</x:v>
      </x:c>
      <x:c r="J60" s="135" t="n">
        <x:f>'Master Products'!O1875</x:f>
        <x:v>0.10666666666666667</x:v>
      </x:c>
      <x:c r="K60" t="str">
        <x:v>Corrected Wholesale</x:v>
      </x:c>
      <x:c r="L60" t="str">
        <x:v>Mock correction</x:v>
      </x:c>
      <x:c r="M60" s="99" t="str">
        <x:v>Wholesale did not cover buying price; raised using category median margin</x:v>
      </x:c>
      <x:c r="N60" s="99" t="str">
        <x:v>Ready with Mock Price</x:v>
      </x:c>
      <x:c r="O60" s="99" t="str">
        <x:v>WS RATES.pdf p.53 line 3</x:v>
      </x:c>
      <x:c r="P60" s="99" t="str">
        <x:v>Wholesale did not cover buying price; raised using category median margin</x:v>
      </x:c>
    </x:row>
    <x:row r="61">
      <x:c r="A61" t="n">
        <x:v>1886</x:v>
      </x:c>
      <x:c r="B61" t="str">
        <x:v>RS-001885</x:v>
      </x:c>
      <x:c r="C61" t="str">
        <x:v>DEER MR ERASER DR 40</x:v>
      </x:c>
      <x:c r="D61" t="str">
        <x:v>ERASERS</x:v>
      </x:c>
      <x:c r="E61" s="133" t="n">
        <x:v>312</x:v>
      </x:c>
      <x:c r="F61" s="133" t="n">
        <x:v>314</x:v>
      </x:c>
      <x:c r="G61" s="133" t="n">
        <x:v>345</x:v>
      </x:c>
      <x:c r="H61" s="133" t="n">
        <x:v>314</x:v>
      </x:c>
      <x:c r="I61" s="134" t="n">
        <x:f>'Master Products'!N1886</x:f>
        <x:v>31</x:v>
      </x:c>
      <x:c r="J61" s="135" t="n">
        <x:f>'Master Products'!O1886</x:f>
        <x:v>0.08985507246376812</x:v>
      </x:c>
      <x:c r="K61" t="str">
        <x:v>Corrected Wholesale</x:v>
      </x:c>
      <x:c r="L61" t="str">
        <x:v>Mock correction</x:v>
      </x:c>
      <x:c r="M61" s="99" t="str">
        <x:v>Wholesale did not cover buying price; raised using category median margin</x:v>
      </x:c>
      <x:c r="N61" s="99" t="str">
        <x:v>Ready with Mock Price</x:v>
      </x:c>
      <x:c r="O61" s="99" t="str">
        <x:v>WS RATES.pdf p.53 line 14</x:v>
      </x:c>
      <x:c r="P61" s="99" t="str">
        <x:v>Wholesale did not cover buying price; raised using category median margin</x:v>
      </x:c>
    </x:row>
    <x:row r="62">
      <x:c r="A62" t="n">
        <x:v>2104</x:v>
      </x:c>
      <x:c r="B62" t="str">
        <x:v>RS-002103</x:v>
      </x:c>
      <x:c r="C62" t="str">
        <x:v>DOLLAR INK REMOVER</x:v>
      </x:c>
      <x:c r="D62" t="str">
        <x:v>REMOVERS</x:v>
      </x:c>
      <x:c r="E62" s="133" t="n">
        <x:v>190</x:v>
      </x:c>
      <x:c r="F62" s="133" t="n">
        <x:v>257</x:v>
      </x:c>
      <x:c r="G62" s="133" t="n">
        <x:v>270</x:v>
      </x:c>
      <x:c r="H62" s="133" t="n">
        <x:v>257</x:v>
      </x:c>
      <x:c r="I62" s="134" t="n">
        <x:f>'Master Products'!N2104</x:f>
        <x:v>13</x:v>
      </x:c>
      <x:c r="J62" s="135" t="n">
        <x:f>'Master Products'!O2104</x:f>
        <x:v>0.04814814814814815</x:v>
      </x:c>
      <x:c r="K62" t="str">
        <x:v>Corrected Wholesale</x:v>
      </x:c>
      <x:c r="L62" t="str">
        <x:v>Mock correction</x:v>
      </x:c>
      <x:c r="M62" s="99" t="str">
        <x:v>Wholesale did not cover buying price; raised using category median margin</x:v>
      </x:c>
      <x:c r="N62" s="99" t="str">
        <x:v>Ready with Mock Price</x:v>
      </x:c>
      <x:c r="O62" s="99" t="str">
        <x:v>WS RATES.pdf p.59 line 16</x:v>
      </x:c>
      <x:c r="P62" s="99" t="str">
        <x:v>Wholesale did not cover buying price; raised using category median margin</x:v>
      </x:c>
    </x:row>
    <x:row r="63">
      <x:c r="A63" t="n">
        <x:v>2154</x:v>
      </x:c>
      <x:c r="B63" t="str">
        <x:v>RS-002153</x:v>
      </x:c>
      <x:c r="C63" t="str">
        <x:v>..</x:v>
      </x:c>
      <x:c r="D63" t="str">
        <x:v>GEL PEN</x:v>
      </x:c>
      <x:c r="E63" s="133" t="n">
        <x:v>0</x:v>
      </x:c>
      <x:c r="F63" s="133" t="n">
        <x:v>0</x:v>
      </x:c>
      <x:c r="G63" s="133" t="n">
        <x:v>465</x:v>
      </x:c>
      <x:c r="H63" s="133" t="n">
        <x:v>428</x:v>
      </x:c>
      <x:c r="I63" s="134" t="n">
        <x:f>'Master Products'!N2154</x:f>
        <x:v>37</x:v>
      </x:c>
      <x:c r="J63" s="135" t="n">
        <x:f>'Master Products'!O2154</x:f>
        <x:v>0.07956989247311828</x:v>
      </x:c>
      <x:c r="K63" t="str">
        <x:v>Mocked Both Prices</x:v>
      </x:c>
      <x:c r="L63" t="str">
        <x:v>Mock</x:v>
      </x:c>
      <x:c r="M63" s="99" t="str">
        <x:v>Both values missing/zero; used category median price pattern</x:v>
      </x:c>
      <x:c r="N63" s="99" t="str">
        <x:v>Review Required</x:v>
      </x:c>
      <x:c r="O63" s="99" t="str">
        <x:v>WS RATES.pdf p.60 line 30</x:v>
      </x:c>
      <x:c r="P63" s="99" t="str">
        <x:v>Both values missing/zero; used category median price pattern; Ambiguous/truncated product identity</x:v>
      </x:c>
    </x:row>
    <x:row r="64">
      <x:c r="A64" t="n">
        <x:v>2160</x:v>
      </x:c>
      <x:c r="B64" t="str">
        <x:v>RS-002159</x:v>
      </x:c>
      <x:c r="C64" t="str">
        <x:v>CASIO fx-991 plus 2nd edition</x:v>
      </x:c>
      <x:c r="D64" t="str">
        <x:v>SCIENTIFIC CALCULAT</x:v>
      </x:c>
      <x:c r="E64" s="133" t="n">
        <x:v>1100</x:v>
      </x:c>
      <x:c r="F64" s="133" t="n">
        <x:v>1140</x:v>
      </x:c>
      <x:c r="G64" s="133" t="n">
        <x:v>1280</x:v>
      </x:c>
      <x:c r="H64" s="133" t="n">
        <x:v>1140</x:v>
      </x:c>
      <x:c r="I64" s="134" t="n">
        <x:f>'Master Products'!N2160</x:f>
        <x:v>140</x:v>
      </x:c>
      <x:c r="J64" s="135" t="n">
        <x:f>'Master Products'!O2160</x:f>
        <x:v>0.109375</x:v>
      </x:c>
      <x:c r="K64" t="str">
        <x:v>Corrected Wholesale</x:v>
      </x:c>
      <x:c r="L64" t="str">
        <x:v>Mock correction</x:v>
      </x:c>
      <x:c r="M64" s="99" t="str">
        <x:v>Wholesale did not cover buying price; raised using category median margin</x:v>
      </x:c>
      <x:c r="N64" s="99" t="str">
        <x:v>Ready with Mock Price</x:v>
      </x:c>
      <x:c r="O64" s="99" t="str">
        <x:v>WS RATES.pdf p.60 line 36</x:v>
      </x:c>
      <x:c r="P64" s="99" t="str">
        <x:v>Wholesale did not cover buying price; raised using category median margin</x:v>
      </x:c>
    </x:row>
    <x:row r="65">
      <x:c r="A65" t="n">
        <x:v>2166</x:v>
      </x:c>
      <x:c r="B65" t="str">
        <x:v>RS-002165</x:v>
      </x:c>
      <x:c r="C65" t="str">
        <x:v>CASIO fx-991 ES PLUS 2 line</x:v>
      </x:c>
      <x:c r="D65" t="str">
        <x:v>SCIENTIFIC CALCULAT</x:v>
      </x:c>
      <x:c r="E65" s="133" t="n">
        <x:v>1250</x:v>
      </x:c>
      <x:c r="F65" s="133" t="n">
        <x:v>1300</x:v>
      </x:c>
      <x:c r="G65" s="133" t="n">
        <x:v>1460</x:v>
      </x:c>
      <x:c r="H65" s="133" t="n">
        <x:v>1300</x:v>
      </x:c>
      <x:c r="I65" s="134" t="n">
        <x:f>'Master Products'!N2166</x:f>
        <x:v>160</x:v>
      </x:c>
      <x:c r="J65" s="135" t="n">
        <x:f>'Master Products'!O2166</x:f>
        <x:v>0.1095890410958904</x:v>
      </x:c>
      <x:c r="K65" t="str">
        <x:v>Corrected Wholesale</x:v>
      </x:c>
      <x:c r="L65" t="str">
        <x:v>Mock correction</x:v>
      </x:c>
      <x:c r="M65" s="99" t="str">
        <x:v>Wholesale did not cover buying price; raised using category median margin</x:v>
      </x:c>
      <x:c r="N65" s="99" t="str">
        <x:v>Ready with Mock Price</x:v>
      </x:c>
      <x:c r="O65" s="99" t="str">
        <x:v>WS RATES.pdf p.61 line 6</x:v>
      </x:c>
      <x:c r="P65" s="99" t="str">
        <x:v>Wholesale did not cover buying price; raised using category median margin</x:v>
      </x:c>
    </x:row>
    <x:row r="66">
      <x:c r="A66" t="n">
        <x:v>2171</x:v>
      </x:c>
      <x:c r="B66" t="str">
        <x:v>RS-002170</x:v>
      </x:c>
      <x:c r="C66" t="str">
        <x:v>GERMAN GLUE</x:v>
      </x:c>
      <x:c r="D66" t="str">
        <x:v>GERMAN GLUE</x:v>
      </x:c>
      <x:c r="E66" s="133" t="n">
        <x:v>0</x:v>
      </x:c>
      <x:c r="F66" s="133"/>
      <x:c r="G66" s="133" t="n">
        <x:v>90</x:v>
      </x:c>
      <x:c r="H66" s="133" t="n">
        <x:v>76</x:v>
      </x:c>
      <x:c r="I66" s="134" t="n">
        <x:f>'Master Products'!N2171</x:f>
        <x:v>14</x:v>
      </x:c>
      <x:c r="J66" s="135" t="n">
        <x:f>'Master Products'!O2171</x:f>
        <x:v>0.15555555555555556</x:v>
      </x:c>
      <x:c r="K66" t="str">
        <x:v>Mocked Both Prices</x:v>
      </x:c>
      <x:c r="L66" t="str">
        <x:v>Mock</x:v>
      </x:c>
      <x:c r="M66" s="99" t="str">
        <x:v>Both values missing/zero; used category median price pattern</x:v>
      </x:c>
      <x:c r="N66" s="99" t="str">
        <x:v>Ready with Mock Price</x:v>
      </x:c>
      <x:c r="O66" s="99" t="str">
        <x:v>WS RATE LIST.pdf p.3 line 33</x:v>
      </x:c>
      <x:c r="P66" s="99" t="str">
        <x:v>Both values missing/zero; used category median price pattern; Present only in the initial PDF; retained to avoid data loss; Mock category inferred from keyword `GERMAN GLUE`</x:v>
      </x:c>
    </x:row>
    <x:row r="67">
      <x:c r="A67" t="n">
        <x:v>2172</x:v>
      </x:c>
      <x:c r="B67" t="str">
        <x:v>RS-002171</x:v>
      </x:c>
      <x:c r="C67" t="str">
        <x:v>GERMAN GLUE 60</x:v>
      </x:c>
      <x:c r="D67" t="str">
        <x:v>GERMAN GLUE</x:v>
      </x:c>
      <x:c r="E67" s="133" t="n">
        <x:v>60</x:v>
      </x:c>
      <x:c r="F67" s="133"/>
      <x:c r="G67" s="133" t="n">
        <x:v>60</x:v>
      </x:c>
      <x:c r="H67" s="133" t="n">
        <x:v>51</x:v>
      </x:c>
      <x:c r="I67" s="134" t="n">
        <x:f>'Master Products'!N2172</x:f>
        <x:v>9</x:v>
      </x:c>
      <x:c r="J67" s="135" t="n">
        <x:f>'Master Products'!O2172</x:f>
        <x:v>0.15</x:v>
      </x:c>
      <x:c r="K67" t="str">
        <x:v>Mocked Buying</x:v>
      </x:c>
      <x:c r="L67" t="str">
        <x:v>Mock</x:v>
      </x:c>
      <x:c r="M67" s="99" t="str">
        <x:v>Buying price derived from wholesale price and category median margin</x:v>
      </x:c>
      <x:c r="N67" s="99" t="str">
        <x:v>Ready with Mock Price</x:v>
      </x:c>
      <x:c r="O67" s="99" t="str">
        <x:v>WS RATE LIST.pdf p.4 line 21</x:v>
      </x:c>
      <x:c r="P67" s="99" t="str">
        <x:v>Buying price derived from wholesale price and category median margin; Present only in the initial PDF; retained to avoid data loss; Mock category inferred from keyword `GERMAN GLUE`</x:v>
      </x:c>
    </x:row>
    <x:row r="68">
      <x:c r="A68" t="n">
        <x:v>2173</x:v>
      </x:c>
      <x:c r="B68" t="str">
        <x:v>RS-002172</x:v>
      </x:c>
      <x:c r="C68" t="str">
        <x:v>GERMAN GLUE 90</x:v>
      </x:c>
      <x:c r="D68" t="str">
        <x:v>GERMAN GLUE</x:v>
      </x:c>
      <x:c r="E68" s="133" t="n">
        <x:v>90</x:v>
      </x:c>
      <x:c r="F68" s="133"/>
      <x:c r="G68" s="133" t="n">
        <x:v>90</x:v>
      </x:c>
      <x:c r="H68" s="133" t="n">
        <x:v>76</x:v>
      </x:c>
      <x:c r="I68" s="134" t="n">
        <x:f>'Master Products'!N2173</x:f>
        <x:v>14</x:v>
      </x:c>
      <x:c r="J68" s="135" t="n">
        <x:f>'Master Products'!O2173</x:f>
        <x:v>0.15555555555555556</x:v>
      </x:c>
      <x:c r="K68" t="str">
        <x:v>Mocked Buying</x:v>
      </x:c>
      <x:c r="L68" t="str">
        <x:v>Mock</x:v>
      </x:c>
      <x:c r="M68" s="99" t="str">
        <x:v>Buying price derived from wholesale price and category median margin</x:v>
      </x:c>
      <x:c r="N68" s="99" t="str">
        <x:v>Ready with Mock Price</x:v>
      </x:c>
      <x:c r="O68" s="99" t="str">
        <x:v>WS RATE LIST.pdf p.45 line 31</x:v>
      </x:c>
      <x:c r="P68" s="99" t="str">
        <x:v>Buying price derived from wholesale price and category median margin; Present only in the initial PDF; retained to avoid data loss; Mock category inferred from keyword `GERMAN GLUE`</x:v>
      </x:c>
    </x:row>
    <x:row r="69">
      <x:c r="A69" t="n">
        <x:v>2174</x:v>
      </x:c>
      <x:c r="B69" t="str">
        <x:v>RS-002173</x:v>
      </x:c>
      <x:c r="C69" t="str">
        <x:v>GLITTER PEN 6PCS</x:v>
      </x:c>
      <x:c r="D69" t="str">
        <x:v>CHINA</x:v>
      </x:c>
      <x:c r="E69" s="133" t="n">
        <x:v>160</x:v>
      </x:c>
      <x:c r="F69" s="133"/>
      <x:c r="G69" s="133" t="n">
        <x:v>160</x:v>
      </x:c>
      <x:c r="H69" s="133" t="n">
        <x:v>140</x:v>
      </x:c>
      <x:c r="I69" s="134" t="n">
        <x:f>'Master Products'!N2174</x:f>
        <x:v>20</x:v>
      </x:c>
      <x:c r="J69" s="135" t="n">
        <x:f>'Master Products'!O2174</x:f>
        <x:v>0.125</x:v>
      </x:c>
      <x:c r="K69" t="str">
        <x:v>Mocked Buying</x:v>
      </x:c>
      <x:c r="L69" t="str">
        <x:v>Mock</x:v>
      </x:c>
      <x:c r="M69" s="99" t="str">
        <x:v>Buying price derived from wholesale price and category median margin</x:v>
      </x:c>
      <x:c r="N69" s="99" t="str">
        <x:v>Ready with Mock Price</x:v>
      </x:c>
      <x:c r="O69" s="99" t="str">
        <x:v>WS RATE LIST.pdf p.36 line 11</x:v>
      </x:c>
      <x:c r="P69" s="99" t="str">
        <x:v>Buying price derived from wholesale price and category median margin; Present only in the initial PDF; retained to avoid data loss; Mock category inferred from keyword `GLITTER PEN`</x:v>
      </x:c>
    </x:row>
    <x:row r="70">
      <x:c r="A70" t="n">
        <x:v>2175</x:v>
      </x:c>
      <x:c r="B70" t="str">
        <x:v>RS-002174</x:v>
      </x:c>
      <x:c r="C70" t="str">
        <x:v>ANDA WATER COLOUR L 802</x:v>
      </x:c>
      <x:c r="D70" t="str">
        <x:v>WATER COLORS</x:v>
      </x:c>
      <x:c r="E70" s="133" t="n">
        <x:v>180</x:v>
      </x:c>
      <x:c r="F70" s="133"/>
      <x:c r="G70" s="133" t="n">
        <x:v>180</x:v>
      </x:c>
      <x:c r="H70" s="133" t="n">
        <x:v>157</x:v>
      </x:c>
      <x:c r="I70" s="134" t="n">
        <x:f>'Master Products'!N2175</x:f>
        <x:v>23</x:v>
      </x:c>
      <x:c r="J70" s="135" t="n">
        <x:f>'Master Products'!O2175</x:f>
        <x:v>0.12777777777777777</x:v>
      </x:c>
      <x:c r="K70" t="str">
        <x:v>Mocked Buying</x:v>
      </x:c>
      <x:c r="L70" t="str">
        <x:v>Mock</x:v>
      </x:c>
      <x:c r="M70" s="99" t="str">
        <x:v>Buying price derived from wholesale price and category median margin</x:v>
      </x:c>
      <x:c r="N70" s="99" t="str">
        <x:v>Ready with Mock Price</x:v>
      </x:c>
      <x:c r="O70" s="99" t="str">
        <x:v>WS RATE LIST.pdf p.45 line 17</x:v>
      </x:c>
      <x:c r="P70" s="99" t="str">
        <x:v>Buying price derived from wholesale price and category median margin; Present only in the initial PDF; retained to avoid data loss; Mock category inferred from keyword `WATER COLOUR`</x:v>
      </x:c>
    </x:row>
    <x:row r="71">
      <x:c r="A71" t="n">
        <x:v>2176</x:v>
      </x:c>
      <x:c r="B71" t="str">
        <x:v>RS-002175</x:v>
      </x:c>
      <x:c r="C71" t="str">
        <x:v>CLIP BOARD LASANI 1 PCS</x:v>
      </x:c>
      <x:c r="D71" t="str">
        <x:v>CLIP BOARD</x:v>
      </x:c>
      <x:c r="E71" s="133" t="n">
        <x:v>35</x:v>
      </x:c>
      <x:c r="F71" s="133"/>
      <x:c r="G71" s="133" t="n">
        <x:v>35</x:v>
      </x:c>
      <x:c r="H71" s="133" t="n">
        <x:v>29</x:v>
      </x:c>
      <x:c r="I71" s="134" t="n">
        <x:f>'Master Products'!N2176</x:f>
        <x:v>6</x:v>
      </x:c>
      <x:c r="J71" s="135" t="n">
        <x:f>'Master Products'!O2176</x:f>
        <x:v>0.17142857142857143</x:v>
      </x:c>
      <x:c r="K71" t="str">
        <x:v>Mocked Buying</x:v>
      </x:c>
      <x:c r="L71" t="str">
        <x:v>Mock</x:v>
      </x:c>
      <x:c r="M71" s="99" t="str">
        <x:v>Buying price derived from wholesale price and category median margin</x:v>
      </x:c>
      <x:c r="N71" s="99" t="str">
        <x:v>Ready with Mock Price</x:v>
      </x:c>
      <x:c r="O71" s="99" t="str">
        <x:v>WS RATE LIST.pdf p.47 line 28</x:v>
      </x:c>
      <x:c r="P71" s="99" t="str">
        <x:v>Buying price derived from wholesale price and category median margin; Present only in the initial PDF; retained to avoid data loss; Mock category inferred from keyword `CLIP BOARD`</x:v>
      </x:c>
    </x:row>
    <x:row r="72">
      <x:c r="A72" t="n">
        <x:v>2177</x:v>
      </x:c>
      <x:c r="B72" t="str">
        <x:v>RS-002176</x:v>
      </x:c>
      <x:c r="C72" t="str">
        <x:v>CLIP BOARD TRANSPERANT</x:v>
      </x:c>
      <x:c r="D72" t="str">
        <x:v>CLIP BOARD</x:v>
      </x:c>
      <x:c r="E72" s="133" t="n">
        <x:v>190</x:v>
      </x:c>
      <x:c r="F72" s="133"/>
      <x:c r="G72" s="133" t="n">
        <x:v>190</x:v>
      </x:c>
      <x:c r="H72" s="133" t="n">
        <x:v>160</x:v>
      </x:c>
      <x:c r="I72" s="134" t="n">
        <x:f>'Master Products'!N2177</x:f>
        <x:v>30</x:v>
      </x:c>
      <x:c r="J72" s="135" t="n">
        <x:f>'Master Products'!O2177</x:f>
        <x:v>0.15789473684210525</x:v>
      </x:c>
      <x:c r="K72" t="str">
        <x:v>Mocked Buying</x:v>
      </x:c>
      <x:c r="L72" t="str">
        <x:v>Mock</x:v>
      </x:c>
      <x:c r="M72" s="99" t="str">
        <x:v>Buying price derived from wholesale price and category median margin</x:v>
      </x:c>
      <x:c r="N72" s="99" t="str">
        <x:v>Ready with Mock Price</x:v>
      </x:c>
      <x:c r="O72" s="99" t="str">
        <x:v>WS RATE LIST.pdf p.15 line 21</x:v>
      </x:c>
      <x:c r="P72" s="99" t="str">
        <x:v>Buying price derived from wholesale price and category median margin; Present only in the initial PDF; retained to avoid data loss; Mock category inferred from keyword `CLIP BOARD`</x:v>
      </x:c>
    </x:row>
    <x:row r="73">
      <x:c r="A73" t="n">
        <x:v>2178</x:v>
      </x:c>
      <x:c r="B73" t="str">
        <x:v>RS-002177</x:v>
      </x:c>
      <x:c r="C73" t="str">
        <x:v>METAL CAR (12PCS) SMALL</x:v>
      </x:c>
      <x:c r="D73" t="str">
        <x:v>CHINA</x:v>
      </x:c>
      <x:c r="E73" s="133" t="n">
        <x:v>492</x:v>
      </x:c>
      <x:c r="F73" s="133"/>
      <x:c r="G73" s="133" t="n">
        <x:v>492</x:v>
      </x:c>
      <x:c r="H73" s="133" t="n">
        <x:v>431</x:v>
      </x:c>
      <x:c r="I73" s="134" t="n">
        <x:f>'Master Products'!N2178</x:f>
        <x:v>61</x:v>
      </x:c>
      <x:c r="J73" s="135" t="n">
        <x:f>'Master Products'!O2178</x:f>
        <x:v>0.12398373983739837</x:v>
      </x:c>
      <x:c r="K73" t="str">
        <x:v>Mocked Buying</x:v>
      </x:c>
      <x:c r="L73" t="str">
        <x:v>Mock</x:v>
      </x:c>
      <x:c r="M73" s="99" t="str">
        <x:v>Buying price derived from wholesale price and category median margin</x:v>
      </x:c>
      <x:c r="N73" s="99" t="str">
        <x:v>Ready with Mock Price</x:v>
      </x:c>
      <x:c r="O73" s="99" t="str">
        <x:v>WS RATE LIST.pdf p.2 line 29</x:v>
      </x:c>
      <x:c r="P73" s="99" t="str">
        <x:v>Buying price derived from wholesale price and category median margin; Present only in the initial PDF; retained to avoid data loss; Mock category inferred from keyword `METAL CAR`</x:v>
      </x:c>
    </x:row>
    <x:row r="74">
      <x:c r="A74" t="n">
        <x:v>2179</x:v>
      </x:c>
      <x:c r="B74" t="str">
        <x:v>RS-002178</x:v>
      </x:c>
      <x:c r="C74" t="str">
        <x:v>BOX</x:v>
      </x:c>
      <x:c r="D74" t="str">
        <x:v>FILE</x:v>
      </x:c>
      <x:c r="E74" s="133" t="n">
        <x:v>320</x:v>
      </x:c>
      <x:c r="F74" s="133"/>
      <x:c r="G74" s="133" t="n">
        <x:v>320</x:v>
      </x:c>
      <x:c r="H74" s="133" t="n">
        <x:v>288</x:v>
      </x:c>
      <x:c r="I74" s="134" t="n">
        <x:f>'Master Products'!N2179</x:f>
        <x:v>32</x:v>
      </x:c>
      <x:c r="J74" s="135" t="n">
        <x:f>'Master Products'!O2179</x:f>
        <x:v>0.1</x:v>
      </x:c>
      <x:c r="K74" t="str">
        <x:v>Mocked Buying</x:v>
      </x:c>
      <x:c r="L74" t="str">
        <x:v>Mock</x:v>
      </x:c>
      <x:c r="M74" s="99" t="str">
        <x:v>Buying price derived from wholesale price and category median margin</x:v>
      </x:c>
      <x:c r="N74" s="99" t="str">
        <x:v>Ready with Mock Price</x:v>
      </x:c>
      <x:c r="O74" s="99" t="str">
        <x:v>WS RATE LIST.pdf p.51 line 32</x:v>
      </x:c>
      <x:c r="P74" s="99" t="str">
        <x:v>Buying price derived from wholesale price and category median margin; Present only in the initial PDF; retained to avoid data loss; Mock category inferred from keyword `BOX`</x:v>
      </x:c>
    </x:row>
    <x:row r="75">
      <x:c r="A75" t="n">
        <x:v>2180</x:v>
      </x:c>
      <x:c r="B75" t="str">
        <x:v>RS-002179</x:v>
      </x:c>
      <x:c r="C75" t="str">
        <x:v>BOX F</x:v>
      </x:c>
      <x:c r="D75" t="str">
        <x:v>FILE</x:v>
      </x:c>
      <x:c r="E75" s="133" t="n">
        <x:v>260</x:v>
      </x:c>
      <x:c r="F75" s="133"/>
      <x:c r="G75" s="133" t="n">
        <x:v>260</x:v>
      </x:c>
      <x:c r="H75" s="133" t="n">
        <x:v>234</x:v>
      </x:c>
      <x:c r="I75" s="134" t="n">
        <x:f>'Master Products'!N2180</x:f>
        <x:v>26</x:v>
      </x:c>
      <x:c r="J75" s="135" t="n">
        <x:f>'Master Products'!O2180</x:f>
        <x:v>0.1</x:v>
      </x:c>
      <x:c r="K75" t="str">
        <x:v>Mocked Buying</x:v>
      </x:c>
      <x:c r="L75" t="str">
        <x:v>Mock</x:v>
      </x:c>
      <x:c r="M75" s="99" t="str">
        <x:v>Buying price derived from wholesale price and category median margin</x:v>
      </x:c>
      <x:c r="N75" s="99" t="str">
        <x:v>Ready with Mock Price</x:v>
      </x:c>
      <x:c r="O75" s="99" t="str">
        <x:v>WS RATE LIST.pdf p.51 line 34</x:v>
      </x:c>
      <x:c r="P75" s="99" t="str">
        <x:v>Buying price derived from wholesale price and category median margin; Present only in the initial PDF; retained to avoid data loss; Mock category inferred from keyword `BOX`</x:v>
      </x:c>
    </x:row>
  </x:sheetData>
  <x:mergeCells>
    <x:mergeCell ref="A1:P1"/>
    <x:mergeCell ref="A2:P2"/>
  </x:mergeCells>
  <x:conditionalFormatting sqref="N5:N75">
    <x:cfRule type="expression" dxfId="3" priority="1">
      <x:formula>$N5="Review 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b15af325dd42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22" hidden="0" customWidth="1"/>
    <x:col min="5" max="5" width="16" hidden="0" customWidth="1"/>
    <x:col min="6" max="6" width="20" hidden="0" customWidth="1"/>
    <x:col min="7" max="7" width="18" hidden="0" customWidth="1"/>
    <x:col min="8" max="8" width="16" hidden="0" customWidth="1"/>
  </x:cols>
  <x:sheetData>
    <x:row r="1" ht="34" customHeight="1">
      <x:c r="A1" s="3" t="str">
        <x:v>PDF Categories &amp; Pricing Patterns</x:v>
      </x:c>
      <x:c r="B1" s="3" t="str">
        <x:v>PDF Categories &amp; Pricing Patterns</x:v>
      </x:c>
      <x:c r="C1" s="3" t="str">
        <x:v>PDF Categories &amp; Pricing Patterns</x:v>
      </x:c>
      <x:c r="D1" s="3" t="str">
        <x:v>PDF Categories &amp; Pricing Patterns</x:v>
      </x:c>
      <x:c r="E1" s="3" t="str">
        <x:v>PDF Categories &amp; Pricing Patterns</x:v>
      </x:c>
      <x:c r="F1" s="3" t="str">
        <x:v>PDF Categories &amp; Pricing Patterns</x:v>
      </x:c>
      <x:c r="G1" s="3" t="str">
        <x:v>PDF Categories &amp; Pricing Patterns</x:v>
      </x:c>
      <x:c r="H1" s="3" t="str">
        <x:v>PDF Categories &amp; Pricing Patterns</x:v>
      </x:c>
    </x:row>
    <x:row r="2" ht="28" customHeight="1">
      <x:c r="A2" s="7" t="str">
        <x:v>Category names are preserved from WS RATES.pdf; initial-only products use visibly flagged inferred categories</x:v>
      </x:c>
      <x:c r="B2" s="7" t="str">
        <x:v>Category names are preserved from WS RATES.pdf; initial-only products use visibly flagged inferred categories</x:v>
      </x:c>
      <x:c r="C2" s="7" t="str">
        <x:v>Category names are preserved from WS RATES.pdf; initial-only products use visibly flagged inferred categories</x:v>
      </x:c>
      <x:c r="D2" s="7" t="str">
        <x:v>Category names are preserved from WS RATES.pdf; initial-only products use visibly flagged inferred categories</x:v>
      </x:c>
      <x:c r="E2" s="7" t="str">
        <x:v>Category names are preserved from WS RATES.pdf; initial-only products use visibly flagged inferred categories</x:v>
      </x:c>
      <x:c r="F2" s="7" t="str">
        <x:v>Category names are preserved from WS RATES.pdf; initial-only products use visibly flagged inferred categories</x:v>
      </x:c>
      <x:c r="G2" s="7" t="str">
        <x:v>Category names are preserved from WS RATES.pdf; initial-only products use visibly flagged inferred categories</x:v>
      </x:c>
      <x:c r="H2" s="7" t="str">
        <x:v>Category names are preserved from WS RATES.pdf; initial-only products use visibly flagged inferred categories</x:v>
      </x:c>
    </x:row>
    <x:row r="4" ht="32" customHeight="1">
      <x:c r="A4" s="14" t="str">
        <x:v>Category</x:v>
      </x:c>
      <x:c r="B4" s="28" t="str">
        <x:v>Product Count</x:v>
      </x:c>
      <x:c r="C4" s="28" t="str">
        <x:v>Review Required</x:v>
      </x:c>
      <x:c r="D4" s="28" t="str">
        <x:v>Mock/Corrected Prices</x:v>
      </x:c>
      <x:c r="E4" s="28" t="str">
        <x:v>Pattern Rows</x:v>
      </x:c>
      <x:c r="F4" s="28" t="str">
        <x:v>Median Wholesale</x:v>
      </x:c>
      <x:c r="G4" s="28" t="str">
        <x:v>Median Buying</x:v>
      </x:c>
      <x:c r="H4" s="15" t="str">
        <x:v>Median Margin</x:v>
      </x:c>
    </x:row>
    <x:row r="5">
      <x:c r="A5" t="str">
        <x:v>BAGS</x:v>
      </x:c>
      <x:c r="B5" s="16" t="n">
        <x:v>36</x:v>
      </x:c>
      <x:c r="C5" s="16" t="n">
        <x:v>0</x:v>
      </x:c>
      <x:c r="D5" s="16" t="n">
        <x:f>COUNTIFS('Master Products'!$C$2:$C$2180,A5,'Master Products'!$U$2:$U$2180,"&lt;&gt;Source Valid")</x:f>
        <x:v>0</x:v>
      </x:c>
      <x:c r="E5" s="16" t="n">
        <x:v>36</x:v>
      </x:c>
      <x:c r="F5" s="133" t="n">
        <x:v>780</x:v>
      </x:c>
      <x:c r="G5" s="133" t="n">
        <x:v>735</x:v>
      </x:c>
      <x:c r="H5" s="148" t="n">
        <x:v>0.09090909090909091</x:v>
      </x:c>
    </x:row>
    <x:row r="6">
      <x:c r="A6" t="str">
        <x:v>BALL</x:v>
      </x:c>
      <x:c r="B6" s="16" t="n">
        <x:v>27</x:v>
      </x:c>
      <x:c r="C6" s="16" t="n">
        <x:v>0</x:v>
      </x:c>
      <x:c r="D6" s="16" t="n">
        <x:f>COUNTIFS('Master Products'!$C$2:$C$2180,A6,'Master Products'!$U$2:$U$2180,"&lt;&gt;Source Valid")</x:f>
        <x:v>0</x:v>
      </x:c>
      <x:c r="E6" s="16" t="n">
        <x:v>27</x:v>
      </x:c>
      <x:c r="F6" s="133" t="n">
        <x:v>130</x:v>
      </x:c>
      <x:c r="G6" s="133" t="n">
        <x:v>96</x:v>
      </x:c>
      <x:c r="H6" s="148" t="n">
        <x:v>0.13333333333333333</x:v>
      </x:c>
    </x:row>
    <x:row r="7">
      <x:c r="A7" t="str">
        <x:v>BALL POINT</x:v>
      </x:c>
      <x:c r="B7" s="16" t="n">
        <x:v>99</x:v>
      </x:c>
      <x:c r="C7" s="16" t="n">
        <x:v>1</x:v>
      </x:c>
      <x:c r="D7" s="16" t="n">
        <x:f>COUNTIFS('Master Products'!$C$2:$C$2180,A7,'Master Products'!$U$2:$U$2180,"&lt;&gt;Source Valid")</x:f>
        <x:v>12</x:v>
      </x:c>
      <x:c r="E7" s="16" t="n">
        <x:v>87</x:v>
      </x:c>
      <x:c r="F7" s="133" t="n">
        <x:v>175</x:v>
      </x:c>
      <x:c r="G7" s="133" t="n">
        <x:v>155</x:v>
      </x:c>
      <x:c r="H7" s="148" t="n">
        <x:v>0.11538461538461539</x:v>
      </x:c>
    </x:row>
    <x:row r="8">
      <x:c r="A8" t="str">
        <x:v>BALLOONS</x:v>
      </x:c>
      <x:c r="B8" s="16" t="n">
        <x:v>14</x:v>
      </x:c>
      <x:c r="C8" s="16" t="n">
        <x:v>0</x:v>
      </x:c>
      <x:c r="D8" s="16" t="n">
        <x:f>COUNTIFS('Master Products'!$C$2:$C$2180,A8,'Master Products'!$U$2:$U$2180,"&lt;&gt;Source Valid")</x:f>
        <x:v>1</x:v>
      </x:c>
      <x:c r="E8" s="16" t="n">
        <x:v>13</x:v>
      </x:c>
      <x:c r="F8" s="133" t="n">
        <x:v>290</x:v>
      </x:c>
      <x:c r="G8" s="133" t="n">
        <x:v>265</x:v>
      </x:c>
      <x:c r="H8" s="148" t="n">
        <x:v>0.07894736842105263</x:v>
      </x:c>
    </x:row>
    <x:row r="9">
      <x:c r="A9" t="str">
        <x:v>BAT</x:v>
      </x:c>
      <x:c r="B9" s="16" t="n">
        <x:v>23</x:v>
      </x:c>
      <x:c r="C9" s="16" t="n">
        <x:v>0</x:v>
      </x:c>
      <x:c r="D9" s="16" t="n">
        <x:f>COUNTIFS('Master Products'!$C$2:$C$2180,A9,'Master Products'!$U$2:$U$2180,"&lt;&gt;Source Valid")</x:f>
        <x:v>0</x:v>
      </x:c>
      <x:c r="E9" s="16" t="n">
        <x:v>23</x:v>
      </x:c>
      <x:c r="F9" s="133" t="n">
        <x:v>350</x:v>
      </x:c>
      <x:c r="G9" s="133" t="n">
        <x:v>310</x:v>
      </x:c>
      <x:c r="H9" s="148" t="n">
        <x:v>0.12</x:v>
      </x:c>
    </x:row>
    <x:row r="10">
      <x:c r="A10" t="str">
        <x:v>BAT GRIP</x:v>
      </x:c>
      <x:c r="B10" s="16" t="n">
        <x:v>2</x:v>
      </x:c>
      <x:c r="C10" s="16" t="n">
        <x:v>0</x:v>
      </x:c>
      <x:c r="D10" s="16" t="n">
        <x:f>COUNTIFS('Master Products'!$C$2:$C$2180,A10,'Master Products'!$U$2:$U$2180,"&lt;&gt;Source Valid")</x:f>
        <x:v>0</x:v>
      </x:c>
      <x:c r="E10" s="16" t="n">
        <x:v>2</x:v>
      </x:c>
      <x:c r="F10" s="133" t="n">
        <x:v>875</x:v>
      </x:c>
      <x:c r="G10" s="133" t="n">
        <x:v>750</x:v>
      </x:c>
      <x:c r="H10" s="148" t="n">
        <x:v>0.14638157894736842</x:v>
      </x:c>
    </x:row>
    <x:row r="11">
      <x:c r="A11" t="str">
        <x:v>BIRTHDAY</x:v>
      </x:c>
      <x:c r="B11" s="16" t="n">
        <x:v>22</x:v>
      </x:c>
      <x:c r="C11" s="16" t="n">
        <x:v>0</x:v>
      </x:c>
      <x:c r="D11" s="16" t="n">
        <x:f>COUNTIFS('Master Products'!$C$2:$C$2180,A11,'Master Products'!$U$2:$U$2180,"&lt;&gt;Source Valid")</x:f>
        <x:v>1</x:v>
      </x:c>
      <x:c r="E11" s="16" t="n">
        <x:v>21</x:v>
      </x:c>
      <x:c r="F11" s="133" t="n">
        <x:v>95</x:v>
      </x:c>
      <x:c r="G11" s="133" t="n">
        <x:v>82</x:v>
      </x:c>
      <x:c r="H11" s="148" t="n">
        <x:v>0.18</x:v>
      </x:c>
    </x:row>
    <x:row r="12">
      <x:c r="A12" t="str">
        <x:v>BOARD &amp; PERMANENT</x:v>
      </x:c>
      <x:c r="B12" s="16" t="n">
        <x:v>16</x:v>
      </x:c>
      <x:c r="C12" s="16" t="n">
        <x:v>0</x:v>
      </x:c>
      <x:c r="D12" s="16" t="n">
        <x:f>COUNTIFS('Master Products'!$C$2:$C$2180,A12,'Master Products'!$U$2:$U$2180,"&lt;&gt;Source Valid")</x:f>
        <x:v>0</x:v>
      </x:c>
      <x:c r="E12" s="16" t="n">
        <x:v>16</x:v>
      </x:c>
      <x:c r="F12" s="133" t="n">
        <x:v>496</x:v>
      </x:c>
      <x:c r="G12" s="133" t="n">
        <x:v>422</x:v>
      </x:c>
      <x:c r="H12" s="148" t="n">
        <x:v>0.0571104806626231</x:v>
      </x:c>
    </x:row>
    <x:row r="13">
      <x:c r="A13" t="str">
        <x:v>BOARD INK</x:v>
      </x:c>
      <x:c r="B13" s="16" t="n">
        <x:v>7</x:v>
      </x:c>
      <x:c r="C13" s="16" t="n">
        <x:v>0</x:v>
      </x:c>
      <x:c r="D13" s="16" t="n">
        <x:f>COUNTIFS('Master Products'!$C$2:$C$2180,A13,'Master Products'!$U$2:$U$2180,"&lt;&gt;Source Valid")</x:f>
        <x:v>0</x:v>
      </x:c>
      <x:c r="E13" s="16" t="n">
        <x:v>7</x:v>
      </x:c>
      <x:c r="F13" s="133" t="n">
        <x:v>228</x:v>
      </x:c>
      <x:c r="G13" s="133" t="n">
        <x:v>216.6</x:v>
      </x:c>
      <x:c r="H13" s="148" t="n">
        <x:v>0.05</x:v>
      </x:c>
    </x:row>
    <x:row r="14">
      <x:c r="A14" t="str">
        <x:v>BRUSHES</x:v>
      </x:c>
      <x:c r="B14" s="16" t="n">
        <x:v>3</x:v>
      </x:c>
      <x:c r="C14" s="16" t="n">
        <x:v>0</x:v>
      </x:c>
      <x:c r="D14" s="16" t="n">
        <x:f>COUNTIFS('Master Products'!$C$2:$C$2180,A14,'Master Products'!$U$2:$U$2180,"&lt;&gt;Source Valid")</x:f>
        <x:v>0</x:v>
      </x:c>
      <x:c r="E14" s="16" t="n">
        <x:v>3</x:v>
      </x:c>
      <x:c r="F14" s="133" t="n">
        <x:v>384</x:v>
      </x:c>
      <x:c r="G14" s="133" t="n">
        <x:v>372</x:v>
      </x:c>
      <x:c r="H14" s="148" t="n">
        <x:v>0.11458333333333333</x:v>
      </x:c>
    </x:row>
    <x:row r="15">
      <x:c r="A15" t="str">
        <x:v>CANDLES</x:v>
      </x:c>
      <x:c r="B15" s="16" t="n">
        <x:v>2</x:v>
      </x:c>
      <x:c r="C15" s="16" t="n">
        <x:v>0</x:v>
      </x:c>
      <x:c r="D15" s="16" t="n">
        <x:f>COUNTIFS('Master Products'!$C$2:$C$2180,A15,'Master Products'!$U$2:$U$2180,"&lt;&gt;Source Valid")</x:f>
        <x:v>0</x:v>
      </x:c>
      <x:c r="E15" s="16" t="n">
        <x:v>2</x:v>
      </x:c>
      <x:c r="F15" s="133" t="n">
        <x:v>80</x:v>
      </x:c>
      <x:c r="G15" s="133" t="n">
        <x:v>70</x:v>
      </x:c>
      <x:c r="H15" s="148" t="n">
        <x:v>0.125</x:v>
      </x:c>
    </x:row>
    <x:row r="16">
      <x:c r="A16" t="str">
        <x:v>CANVAS BOARD</x:v>
      </x:c>
      <x:c r="B16" s="16" t="n">
        <x:v>13</x:v>
      </x:c>
      <x:c r="C16" s="16" t="n">
        <x:v>0</x:v>
      </x:c>
      <x:c r="D16" s="16" t="n">
        <x:f>COUNTIFS('Master Products'!$C$2:$C$2180,A16,'Master Products'!$U$2:$U$2180,"&lt;&gt;Source Valid")</x:f>
        <x:v>0</x:v>
      </x:c>
      <x:c r="E16" s="16" t="n">
        <x:v>13</x:v>
      </x:c>
      <x:c r="F16" s="133" t="n">
        <x:v>135</x:v>
      </x:c>
      <x:c r="G16" s="133" t="n">
        <x:v>110</x:v>
      </x:c>
      <x:c r="H16" s="148" t="n">
        <x:v>0.18181818181818182</x:v>
      </x:c>
    </x:row>
    <x:row r="17">
      <x:c r="A17" t="str">
        <x:v>CARD COVER</x:v>
      </x:c>
      <x:c r="B17" s="16" t="n">
        <x:v>17</x:v>
      </x:c>
      <x:c r="C17" s="16" t="n">
        <x:v>0</x:v>
      </x:c>
      <x:c r="D17" s="16" t="n">
        <x:f>COUNTIFS('Master Products'!$C$2:$C$2180,A17,'Master Products'!$U$2:$U$2180,"&lt;&gt;Source Valid")</x:f>
        <x:v>0</x:v>
      </x:c>
      <x:c r="E17" s="16" t="n">
        <x:v>17</x:v>
      </x:c>
      <x:c r="F17" s="133" t="n">
        <x:v>160</x:v>
      </x:c>
      <x:c r="G17" s="133" t="n">
        <x:v>140</x:v>
      </x:c>
      <x:c r="H17" s="148" t="n">
        <x:v>0.125</x:v>
      </x:c>
    </x:row>
    <x:row r="18">
      <x:c r="A18" t="str">
        <x:v>CARTRIDGE</x:v>
      </x:c>
      <x:c r="B18" s="16" t="n">
        <x:v>1</x:v>
      </x:c>
      <x:c r="C18" s="16" t="n">
        <x:v>0</x:v>
      </x:c>
      <x:c r="D18" s="16" t="n">
        <x:f>COUNTIFS('Master Products'!$C$2:$C$2180,A18,'Master Products'!$U$2:$U$2180,"&lt;&gt;Source Valid")</x:f>
        <x:v>0</x:v>
      </x:c>
      <x:c r="E18" s="16" t="n">
        <x:v>1</x:v>
      </x:c>
      <x:c r="F18" s="133" t="n">
        <x:v>28</x:v>
      </x:c>
      <x:c r="G18" s="133" t="n">
        <x:v>26</x:v>
      </x:c>
      <x:c r="H18" s="148" t="n">
        <x:v>0.07142857142857142</x:v>
      </x:c>
    </x:row>
    <x:row r="19">
      <x:c r="A19" t="str">
        <x:v>CASH MEMO</x:v>
      </x:c>
      <x:c r="B19" s="16" t="n">
        <x:v>9</x:v>
      </x:c>
      <x:c r="C19" s="16" t="n">
        <x:v>0</x:v>
      </x:c>
      <x:c r="D19" s="16" t="n">
        <x:f>COUNTIFS('Master Products'!$C$2:$C$2180,A19,'Master Products'!$U$2:$U$2180,"&lt;&gt;Source Valid")</x:f>
        <x:v>0</x:v>
      </x:c>
      <x:c r="E19" s="16" t="n">
        <x:v>9</x:v>
      </x:c>
      <x:c r="F19" s="133" t="n">
        <x:v>80</x:v>
      </x:c>
      <x:c r="G19" s="133" t="n">
        <x:v>60</x:v>
      </x:c>
      <x:c r="H19" s="148" t="n">
        <x:v>0.14285714285714285</x:v>
      </x:c>
    </x:row>
    <x:row r="20">
      <x:c r="A20" t="str">
        <x:v>CHARTS</x:v>
      </x:c>
      <x:c r="B20" s="16" t="n">
        <x:v>8</x:v>
      </x:c>
      <x:c r="C20" s="16" t="n">
        <x:v>0</x:v>
      </x:c>
      <x:c r="D20" s="16" t="n">
        <x:f>COUNTIFS('Master Products'!$C$2:$C$2180,A20,'Master Products'!$U$2:$U$2180,"&lt;&gt;Source Valid")</x:f>
        <x:v>0</x:v>
      </x:c>
      <x:c r="E20" s="16" t="n">
        <x:v>8</x:v>
      </x:c>
      <x:c r="F20" s="133" t="n">
        <x:v>30</x:v>
      </x:c>
      <x:c r="G20" s="133" t="n">
        <x:v>27.25</x:v>
      </x:c>
      <x:c r="H20" s="148" t="n">
        <x:v>0.12771739130434784</x:v>
      </x:c>
    </x:row>
    <x:row r="21">
      <x:c r="A21" t="str">
        <x:v>CHINA</x:v>
      </x:c>
      <x:c r="B21" s="16" t="n">
        <x:v>292</x:v>
      </x:c>
      <x:c r="C21" s="16" t="n">
        <x:v>0</x:v>
      </x:c>
      <x:c r="D21" s="16" t="n">
        <x:f>COUNTIFS('Master Products'!$C$2:$C$2180,A21,'Master Products'!$U$2:$U$2180,"&lt;&gt;Source Valid")</x:f>
        <x:v>7</x:v>
      </x:c>
      <x:c r="E21" s="16" t="n">
        <x:v>285</x:v>
      </x:c>
      <x:c r="F21" s="133" t="n">
        <x:v>170</x:v>
      </x:c>
      <x:c r="G21" s="133" t="n">
        <x:v>145</x:v>
      </x:c>
      <x:c r="H21" s="148" t="n">
        <x:v>0.125</x:v>
      </x:c>
    </x:row>
    <x:row r="22">
      <x:c r="A22" t="str">
        <x:v>CHINA DAIRIES</x:v>
      </x:c>
      <x:c r="B22" s="16" t="n">
        <x:v>87</x:v>
      </x:c>
      <x:c r="C22" s="16" t="n">
        <x:v>0</x:v>
      </x:c>
      <x:c r="D22" s="16" t="n">
        <x:f>COUNTIFS('Master Products'!$C$2:$C$2180,A22,'Master Products'!$U$2:$U$2180,"&lt;&gt;Source Valid")</x:f>
        <x:v>1</x:v>
      </x:c>
      <x:c r="E22" s="16" t="n">
        <x:v>86</x:v>
      </x:c>
      <x:c r="F22" s="133" t="n">
        <x:v>265</x:v>
      </x:c>
      <x:c r="G22" s="133" t="n">
        <x:v>227.5</x:v>
      </x:c>
      <x:c r="H22" s="148" t="n">
        <x:v>0.13636363636363635</x:v>
      </x:c>
    </x:row>
    <x:row r="23">
      <x:c r="A23" t="str">
        <x:v>CLAY</x:v>
      </x:c>
      <x:c r="B23" s="16" t="n">
        <x:v>1</x:v>
      </x:c>
      <x:c r="C23" s="16" t="n">
        <x:v>0</x:v>
      </x:c>
      <x:c r="D23" s="16" t="n">
        <x:f>COUNTIFS('Master Products'!$C$2:$C$2180,A23,'Master Products'!$U$2:$U$2180,"&lt;&gt;Source Valid")</x:f>
        <x:v>0</x:v>
      </x:c>
      <x:c r="E23" s="16" t="n">
        <x:v>1</x:v>
      </x:c>
      <x:c r="F23" s="133" t="n">
        <x:v>75</x:v>
      </x:c>
      <x:c r="G23" s="133" t="n">
        <x:v>64</x:v>
      </x:c>
      <x:c r="H23" s="148" t="n">
        <x:v>0.14666666666666667</x:v>
      </x:c>
    </x:row>
    <x:row r="24">
      <x:c r="A24" t="str">
        <x:v>CLIP BOARD</x:v>
      </x:c>
      <x:c r="B24" s="16" t="n">
        <x:v>17</x:v>
      </x:c>
      <x:c r="C24" s="16" t="n">
        <x:v>0</x:v>
      </x:c>
      <x:c r="D24" s="16" t="n">
        <x:f>COUNTIFS('Master Products'!$C$2:$C$2180,A24,'Master Products'!$U$2:$U$2180,"&lt;&gt;Source Valid")</x:f>
        <x:v>4</x:v>
      </x:c>
      <x:c r="E24" s="16" t="n">
        <x:v>13</x:v>
      </x:c>
      <x:c r="F24" s="133" t="n">
        <x:v>63</x:v>
      </x:c>
      <x:c r="G24" s="133" t="n">
        <x:v>55</x:v>
      </x:c>
      <x:c r="H24" s="148" t="n">
        <x:v>0.16</x:v>
      </x:c>
    </x:row>
    <x:row r="25">
      <x:c r="A25" t="str">
        <x:v>COLORING KIT</x:v>
      </x:c>
      <x:c r="B25" s="16" t="n">
        <x:v>7</x:v>
      </x:c>
      <x:c r="C25" s="16" t="n">
        <x:v>0</x:v>
      </x:c>
      <x:c r="D25" s="16" t="n">
        <x:f>COUNTIFS('Master Products'!$C$2:$C$2180,A25,'Master Products'!$U$2:$U$2180,"&lt;&gt;Source Valid")</x:f>
        <x:v>0</x:v>
      </x:c>
      <x:c r="E25" s="16" t="n">
        <x:v>7</x:v>
      </x:c>
      <x:c r="F25" s="133" t="n">
        <x:v>350</x:v>
      </x:c>
      <x:c r="G25" s="133" t="n">
        <x:v>330</x:v>
      </x:c>
      <x:c r="H25" s="148" t="n">
        <x:v>0.12121212121212122</x:v>
      </x:c>
    </x:row>
    <x:row r="26">
      <x:c r="A26" t="str">
        <x:v>COLOUR PAPER</x:v>
      </x:c>
      <x:c r="B26" s="16" t="n">
        <x:v>3</x:v>
      </x:c>
      <x:c r="C26" s="16" t="n">
        <x:v>0</x:v>
      </x:c>
      <x:c r="D26" s="16" t="n">
        <x:f>COUNTIFS('Master Products'!$C$2:$C$2180,A26,'Master Products'!$U$2:$U$2180,"&lt;&gt;Source Valid")</x:f>
        <x:v>0</x:v>
      </x:c>
      <x:c r="E26" s="16" t="n">
        <x:v>3</x:v>
      </x:c>
      <x:c r="F26" s="133" t="n">
        <x:v>310</x:v>
      </x:c>
      <x:c r="G26" s="133" t="n">
        <x:v>230</x:v>
      </x:c>
      <x:c r="H26" s="148" t="n">
        <x:v>0.2</x:v>
      </x:c>
    </x:row>
    <x:row r="27">
      <x:c r="A27" t="str">
        <x:v>COMPASS</x:v>
      </x:c>
      <x:c r="B27" s="16" t="n">
        <x:v>9</x:v>
      </x:c>
      <x:c r="C27" s="16" t="n">
        <x:v>0</x:v>
      </x:c>
      <x:c r="D27" s="16" t="n">
        <x:f>COUNTIFS('Master Products'!$C$2:$C$2180,A27,'Master Products'!$U$2:$U$2180,"&lt;&gt;Source Valid")</x:f>
        <x:v>1</x:v>
      </x:c>
      <x:c r="E27" s="16" t="n">
        <x:v>8</x:v>
      </x:c>
      <x:c r="F27" s="133" t="n">
        <x:v>71</x:v>
      </x:c>
      <x:c r="G27" s="133" t="n">
        <x:v>67.5</x:v>
      </x:c>
      <x:c r="H27" s="148" t="n">
        <x:v>0.07518796992481203</x:v>
      </x:c>
    </x:row>
    <x:row r="28">
      <x:c r="A28" t="str">
        <x:v>COMPUTER PAPER WH</x:v>
      </x:c>
      <x:c r="B28" s="16" t="n">
        <x:v>2</x:v>
      </x:c>
      <x:c r="C28" s="16" t="n">
        <x:v>0</x:v>
      </x:c>
      <x:c r="D28" s="16" t="n">
        <x:f>COUNTIFS('Master Products'!$C$2:$C$2180,A28,'Master Products'!$U$2:$U$2180,"&lt;&gt;Source Valid")</x:f>
        <x:v>0</x:v>
      </x:c>
      <x:c r="E28" s="16" t="n">
        <x:v>2</x:v>
      </x:c>
      <x:c r="F28" s="133" t="n">
        <x:v>290</x:v>
      </x:c>
      <x:c r="G28" s="133" t="n">
        <x:v>265</x:v>
      </x:c>
      <x:c r="H28" s="148" t="n">
        <x:v>0.08571428571428572</x:v>
      </x:c>
    </x:row>
    <x:row r="29">
      <x:c r="A29" t="str">
        <x:v>COUNTER</x:v>
      </x:c>
      <x:c r="B29" s="16" t="n">
        <x:v>4</x:v>
      </x:c>
      <x:c r="C29" s="16" t="n">
        <x:v>0</x:v>
      </x:c>
      <x:c r="D29" s="16" t="n">
        <x:f>COUNTIFS('Master Products'!$C$2:$C$2180,A29,'Master Products'!$U$2:$U$2180,"&lt;&gt;Source Valid")</x:f>
        <x:v>0</x:v>
      </x:c>
      <x:c r="E29" s="16" t="n">
        <x:v>4</x:v>
      </x:c>
      <x:c r="F29" s="133" t="n">
        <x:v>95</x:v>
      </x:c>
      <x:c r="G29" s="133" t="n">
        <x:v>87.5</x:v>
      </x:c>
      <x:c r="H29" s="148" t="n">
        <x:v>0.10230179028132992</x:v>
      </x:c>
    </x:row>
    <x:row r="30">
      <x:c r="A30" t="str">
        <x:v>CRAYONS</x:v>
      </x:c>
      <x:c r="B30" s="16" t="n">
        <x:v>4</x:v>
      </x:c>
      <x:c r="C30" s="16" t="n">
        <x:v>0</x:v>
      </x:c>
      <x:c r="D30" s="16" t="n">
        <x:f>COUNTIFS('Master Products'!$C$2:$C$2180,A30,'Master Products'!$U$2:$U$2180,"&lt;&gt;Source Valid")</x:f>
        <x:v>0</x:v>
      </x:c>
      <x:c r="E30" s="16" t="n">
        <x:v>4</x:v>
      </x:c>
      <x:c r="F30" s="133" t="n">
        <x:v>156</x:v>
      </x:c>
      <x:c r="G30" s="133" t="n">
        <x:v>144.5</x:v>
      </x:c>
      <x:c r="H30" s="148" t="n">
        <x:v>0.12056737588652482</x:v>
      </x:c>
    </x:row>
    <x:row r="31">
      <x:c r="A31" t="str">
        <x:v>CUT MARKERS</x:v>
      </x:c>
      <x:c r="B31" s="16" t="n">
        <x:v>10</x:v>
      </x:c>
      <x:c r="C31" s="16" t="n">
        <x:v>0</x:v>
      </x:c>
      <x:c r="D31" s="16" t="n">
        <x:f>COUNTIFS('Master Products'!$C$2:$C$2180,A31,'Master Products'!$U$2:$U$2180,"&lt;&gt;Source Valid")</x:f>
        <x:v>0</x:v>
      </x:c>
      <x:c r="E31" s="16" t="n">
        <x:v>10</x:v>
      </x:c>
      <x:c r="F31" s="133" t="n">
        <x:v>138.5</x:v>
      </x:c>
      <x:c r="G31" s="133" t="n">
        <x:v>130.75</x:v>
      </x:c>
      <x:c r="H31" s="148" t="n">
        <x:v>0.067816091954023</x:v>
      </x:c>
    </x:row>
    <x:row r="32">
      <x:c r="A32" t="str">
        <x:v>CUTTERS</x:v>
      </x:c>
      <x:c r="B32" s="16" t="n">
        <x:v>5</x:v>
      </x:c>
      <x:c r="C32" s="16" t="n">
        <x:v>0</x:v>
      </x:c>
      <x:c r="D32" s="16" t="n">
        <x:f>COUNTIFS('Master Products'!$C$2:$C$2180,A32,'Master Products'!$U$2:$U$2180,"&lt;&gt;Source Valid")</x:f>
        <x:v>1</x:v>
      </x:c>
      <x:c r="E32" s="16" t="n">
        <x:v>4</x:v>
      </x:c>
      <x:c r="F32" s="133" t="n">
        <x:v>125</x:v>
      </x:c>
      <x:c r="G32" s="133" t="n">
        <x:v>95</x:v>
      </x:c>
      <x:c r="H32" s="148" t="n">
        <x:v>0.15595238095238095</x:v>
      </x:c>
    </x:row>
    <x:row r="33">
      <x:c r="A33" t="str">
        <x:v>Correction pen</x:v>
      </x:c>
      <x:c r="B33" s="16" t="n">
        <x:v>23</x:v>
      </x:c>
      <x:c r="C33" s="16" t="n">
        <x:v>0</x:v>
      </x:c>
      <x:c r="D33" s="16" t="n">
        <x:f>COUNTIFS('Master Products'!$C$2:$C$2180,A33,'Master Products'!$U$2:$U$2180,"&lt;&gt;Source Valid")</x:f>
        <x:v>1</x:v>
      </x:c>
      <x:c r="E33" s="16" t="n">
        <x:v>22</x:v>
      </x:c>
      <x:c r="F33" s="133" t="n">
        <x:v>84</x:v>
      </x:c>
      <x:c r="G33" s="133" t="n">
        <x:v>80.25</x:v>
      </x:c>
      <x:c r="H33" s="148" t="n">
        <x:v>0.05266833437565145</x:v>
      </x:c>
    </x:row>
    <x:row r="34">
      <x:c r="A34" t="str">
        <x:v>D</x:v>
      </x:c>
      <x:c r="B34" s="16" t="n">
        <x:v>5</x:v>
      </x:c>
      <x:c r="C34" s="16" t="n">
        <x:v>2</x:v>
      </x:c>
      <x:c r="D34" s="16" t="n">
        <x:f>COUNTIFS('Master Products'!$C$2:$C$2180,A34,'Master Products'!$U$2:$U$2180,"&lt;&gt;Source Valid")</x:f>
        <x:v>0</x:v>
      </x:c>
      <x:c r="E34" s="16" t="n">
        <x:v>5</x:v>
      </x:c>
      <x:c r="F34" s="133" t="n">
        <x:v>12</x:v>
      </x:c>
      <x:c r="G34" s="133" t="n">
        <x:v>9</x:v>
      </x:c>
      <x:c r="H34" s="148" t="n">
        <x:v>0.2</x:v>
      </x:c>
    </x:row>
    <x:row r="35">
      <x:c r="A35" t="str">
        <x:v>D-SET SQARE</x:v>
      </x:c>
      <x:c r="B35" s="16" t="n">
        <x:v>7</x:v>
      </x:c>
      <x:c r="C35" s="16" t="n">
        <x:v>0</x:v>
      </x:c>
      <x:c r="D35" s="16" t="n">
        <x:f>COUNTIFS('Master Products'!$C$2:$C$2180,A35,'Master Products'!$U$2:$U$2180,"&lt;&gt;Source Valid")</x:f>
        <x:v>0</x:v>
      </x:c>
      <x:c r="E35" s="16" t="n">
        <x:v>7</x:v>
      </x:c>
      <x:c r="F35" s="133" t="n">
        <x:v>42</x:v>
      </x:c>
      <x:c r="G35" s="133" t="n">
        <x:v>37</x:v>
      </x:c>
      <x:c r="H35" s="148" t="n">
        <x:v>0.17142857142857143</x:v>
      </x:c>
    </x:row>
    <x:row r="36">
      <x:c r="A36" t="str">
        <x:v>DIARIES</x:v>
      </x:c>
      <x:c r="B36" s="16" t="n">
        <x:v>26</x:v>
      </x:c>
      <x:c r="C36" s="16" t="n">
        <x:v>0</x:v>
      </x:c>
      <x:c r="D36" s="16" t="n">
        <x:f>COUNTIFS('Master Products'!$C$2:$C$2180,A36,'Master Products'!$U$2:$U$2180,"&lt;&gt;Source Valid")</x:f>
        <x:v>2</x:v>
      </x:c>
      <x:c r="E36" s="16" t="n">
        <x:v>24</x:v>
      </x:c>
      <x:c r="F36" s="133" t="n">
        <x:v>320</x:v>
      </x:c>
      <x:c r="G36" s="133" t="n">
        <x:v>285</x:v>
      </x:c>
      <x:c r="H36" s="148" t="n">
        <x:v>0.10087590794053142</x:v>
      </x:c>
    </x:row>
    <x:row r="37">
      <x:c r="A37" t="str">
        <x:v>DISPLAY</x:v>
      </x:c>
      <x:c r="B37" s="16" t="n">
        <x:v>21</x:v>
      </x:c>
      <x:c r="C37" s="16" t="n">
        <x:v>0</x:v>
      </x:c>
      <x:c r="D37" s="16" t="n">
        <x:f>COUNTIFS('Master Products'!$C$2:$C$2180,A37,'Master Products'!$U$2:$U$2180,"&lt;&gt;Source Valid")</x:f>
        <x:v>0</x:v>
      </x:c>
      <x:c r="E37" s="16" t="n">
        <x:v>21</x:v>
      </x:c>
      <x:c r="F37" s="133" t="n">
        <x:v>190</x:v>
      </x:c>
      <x:c r="G37" s="133" t="n">
        <x:v>165</x:v>
      </x:c>
      <x:c r="H37" s="148" t="n">
        <x:v>0.13157894736842105</x:v>
      </x:c>
    </x:row>
    <x:row r="38">
      <x:c r="A38" t="str">
        <x:v>ERASERS</x:v>
      </x:c>
      <x:c r="B38" s="16" t="n">
        <x:v>40</x:v>
      </x:c>
      <x:c r="C38" s="16" t="n">
        <x:v>0</x:v>
      </x:c>
      <x:c r="D38" s="16" t="n">
        <x:f>COUNTIFS('Master Products'!$C$2:$C$2180,A38,'Master Products'!$U$2:$U$2180,"&lt;&gt;Source Valid")</x:f>
        <x:v>2</x:v>
      </x:c>
      <x:c r="E38" s="16" t="n">
        <x:v>38</x:v>
      </x:c>
      <x:c r="F38" s="133" t="n">
        <x:v>350</x:v>
      </x:c>
      <x:c r="G38" s="133" t="n">
        <x:v>292.5</x:v>
      </x:c>
      <x:c r="H38" s="148" t="n">
        <x:v>0.0945945945945946</x:v>
      </x:c>
    </x:row>
    <x:row r="39">
      <x:c r="A39" t="str">
        <x:v>FANCY DIARIES</x:v>
      </x:c>
      <x:c r="B39" s="16" t="n">
        <x:v>3</x:v>
      </x:c>
      <x:c r="C39" s="16" t="n">
        <x:v>0</x:v>
      </x:c>
      <x:c r="D39" s="16" t="n">
        <x:f>COUNTIFS('Master Products'!$C$2:$C$2180,A39,'Master Products'!$U$2:$U$2180,"&lt;&gt;Source Valid")</x:f>
        <x:v>0</x:v>
      </x:c>
      <x:c r="E39" s="16" t="n">
        <x:v>3</x:v>
      </x:c>
      <x:c r="F39" s="133" t="n">
        <x:v>320</x:v>
      </x:c>
      <x:c r="G39" s="133" t="n">
        <x:v>270</x:v>
      </x:c>
      <x:c r="H39" s="148" t="n">
        <x:v>0.15416666666666667</x:v>
      </x:c>
    </x:row>
    <x:row r="40">
      <x:c r="A40" t="str">
        <x:v>FANCY GEOMETRY</x:v>
      </x:c>
      <x:c r="B40" s="16" t="n">
        <x:v>14</x:v>
      </x:c>
      <x:c r="C40" s="16" t="n">
        <x:v>0</x:v>
      </x:c>
      <x:c r="D40" s="16" t="n">
        <x:f>COUNTIFS('Master Products'!$C$2:$C$2180,A40,'Master Products'!$U$2:$U$2180,"&lt;&gt;Source Valid")</x:f>
        <x:v>0</x:v>
      </x:c>
      <x:c r="E40" s="16" t="n">
        <x:v>14</x:v>
      </x:c>
      <x:c r="F40" s="133" t="n">
        <x:v>300</x:v>
      </x:c>
      <x:c r="G40" s="133" t="n">
        <x:v>270</x:v>
      </x:c>
      <x:c r="H40" s="148" t="n">
        <x:v>0.1</x:v>
      </x:c>
    </x:row>
    <x:row r="41">
      <x:c r="A41" t="str">
        <x:v>FANCY PENCIL</x:v>
      </x:c>
      <x:c r="B41" s="16" t="n">
        <x:v>7</x:v>
      </x:c>
      <x:c r="C41" s="16" t="n">
        <x:v>0</x:v>
      </x:c>
      <x:c r="D41" s="16" t="n">
        <x:f>COUNTIFS('Master Products'!$C$2:$C$2180,A41,'Master Products'!$U$2:$U$2180,"&lt;&gt;Source Valid")</x:f>
        <x:v>0</x:v>
      </x:c>
      <x:c r="E41" s="16" t="n">
        <x:v>7</x:v>
      </x:c>
      <x:c r="F41" s="133" t="n">
        <x:v>950</x:v>
      </x:c>
      <x:c r="G41" s="133" t="n">
        <x:v>820</x:v>
      </x:c>
      <x:c r="H41" s="148" t="n">
        <x:v>0.0784313725490196</x:v>
      </x:c>
    </x:row>
    <x:row r="42">
      <x:c r="A42" t="str">
        <x:v>FILE</x:v>
      </x:c>
      <x:c r="B42" s="16" t="n">
        <x:v>35</x:v>
      </x:c>
      <x:c r="C42" s="16" t="n">
        <x:v>0</x:v>
      </x:c>
      <x:c r="D42" s="16" t="n">
        <x:f>COUNTIFS('Master Products'!$C$2:$C$2180,A42,'Master Products'!$U$2:$U$2180,"&lt;&gt;Source Valid")</x:f>
        <x:v>2</x:v>
      </x:c>
      <x:c r="E42" s="16" t="n">
        <x:v>33</x:v>
      </x:c>
      <x:c r="F42" s="133" t="n">
        <x:v>230</x:v>
      </x:c>
      <x:c r="G42" s="133" t="n">
        <x:v>200</x:v>
      </x:c>
      <x:c r="H42" s="148" t="n">
        <x:v>0.1</x:v>
      </x:c>
    </x:row>
    <x:row r="43">
      <x:c r="A43" t="str">
        <x:v>FOUNTAIN INK</x:v>
      </x:c>
      <x:c r="B43" s="16" t="n">
        <x:v>24</x:v>
      </x:c>
      <x:c r="C43" s="16" t="n">
        <x:v>0</x:v>
      </x:c>
      <x:c r="D43" s="16" t="n">
        <x:f>COUNTIFS('Master Products'!$C$2:$C$2180,A43,'Master Products'!$U$2:$U$2180,"&lt;&gt;Source Valid")</x:f>
        <x:v>0</x:v>
      </x:c>
      <x:c r="E43" s="16" t="n">
        <x:v>24</x:v>
      </x:c>
      <x:c r="F43" s="133" t="n">
        <x:v>635.5</x:v>
      </x:c>
      <x:c r="G43" s="133" t="n">
        <x:v>605</x:v>
      </x:c>
      <x:c r="H43" s="148" t="n">
        <x:v>0.05</x:v>
      </x:c>
    </x:row>
    <x:row r="44">
      <x:c r="A44" t="str">
        <x:v>Fountain pen</x:v>
      </x:c>
      <x:c r="B44" s="16" t="n">
        <x:v>28</x:v>
      </x:c>
      <x:c r="C44" s="16" t="n">
        <x:v>0</x:v>
      </x:c>
      <x:c r="D44" s="16" t="n">
        <x:f>COUNTIFS('Master Products'!$C$2:$C$2180,A44,'Master Products'!$U$2:$U$2180,"&lt;&gt;Source Valid")</x:f>
        <x:v>1</x:v>
      </x:c>
      <x:c r="E44" s="16" t="n">
        <x:v>27</x:v>
      </x:c>
      <x:c r="F44" s="133" t="n">
        <x:v>640</x:v>
      </x:c>
      <x:c r="G44" s="133" t="n">
        <x:v>610</x:v>
      </x:c>
      <x:c r="H44" s="148" t="n">
        <x:v>0.05</x:v>
      </x:c>
    </x:row>
    <x:row r="45">
      <x:c r="A45" t="str">
        <x:v>GATTA REGISTER</x:v>
      </x:c>
      <x:c r="B45" s="16" t="n">
        <x:v>77</x:v>
      </x:c>
      <x:c r="C45" s="16" t="n">
        <x:v>0</x:v>
      </x:c>
      <x:c r="D45" s="16" t="n">
        <x:f>COUNTIFS('Master Products'!$C$2:$C$2180,A45,'Master Products'!$U$2:$U$2180,"&lt;&gt;Source Valid")</x:f>
        <x:v>3</x:v>
      </x:c>
      <x:c r="E45" s="16" t="n">
        <x:v>74</x:v>
      </x:c>
      <x:c r="F45" s="133" t="n">
        <x:v>325</x:v>
      </x:c>
      <x:c r="G45" s="133" t="n">
        <x:v>275</x:v>
      </x:c>
      <x:c r="H45" s="148" t="n">
        <x:v>0.12063953488372092</x:v>
      </x:c>
    </x:row>
    <x:row r="46">
      <x:c r="A46" t="str">
        <x:v>GEL PEN</x:v>
      </x:c>
      <x:c r="B46" s="16" t="n">
        <x:v>39</x:v>
      </x:c>
      <x:c r="C46" s="16" t="n">
        <x:v>1</x:v>
      </x:c>
      <x:c r="D46" s="16" t="n">
        <x:f>COUNTIFS('Master Products'!$C$2:$C$2180,A46,'Master Products'!$U$2:$U$2180,"&lt;&gt;Source Valid")</x:f>
        <x:v>1</x:v>
      </x:c>
      <x:c r="E46" s="16" t="n">
        <x:v>38</x:v>
      </x:c>
      <x:c r="F46" s="133" t="n">
        <x:v>462.5</x:v>
      </x:c>
      <x:c r="G46" s="133" t="n">
        <x:v>421.5</x:v>
      </x:c>
      <x:c r="H46" s="148" t="n">
        <x:v>0.08012820512820512</x:v>
      </x:c>
    </x:row>
    <x:row r="47">
      <x:c r="A47" t="str">
        <x:v>GEOMATRIES</x:v>
      </x:c>
      <x:c r="B47" s="16" t="n">
        <x:v>40</x:v>
      </x:c>
      <x:c r="C47" s="16" t="n">
        <x:v>0</x:v>
      </x:c>
      <x:c r="D47" s="16" t="n">
        <x:f>COUNTIFS('Master Products'!$C$2:$C$2180,A47,'Master Products'!$U$2:$U$2180,"&lt;&gt;Source Valid")</x:f>
        <x:v>1</x:v>
      </x:c>
      <x:c r="E47" s="16" t="n">
        <x:v>39</x:v>
      </x:c>
      <x:c r="F47" s="133" t="n">
        <x:v>300</x:v>
      </x:c>
      <x:c r="G47" s="133" t="n">
        <x:v>275</x:v>
      </x:c>
      <x:c r="H47" s="148" t="n">
        <x:v>0.1</x:v>
      </x:c>
    </x:row>
    <x:row r="48">
      <x:c r="A48" t="str">
        <x:v>GERMAN GLUE</x:v>
      </x:c>
      <x:c r="B48" s="16" t="n">
        <x:v>12</x:v>
      </x:c>
      <x:c r="C48" s="16" t="n">
        <x:v>0</x:v>
      </x:c>
      <x:c r="D48" s="16" t="n">
        <x:f>COUNTIFS('Master Products'!$C$2:$C$2180,A48,'Master Products'!$U$2:$U$2180,"&lt;&gt;Source Valid")</x:f>
        <x:v>3</x:v>
      </x:c>
      <x:c r="E48" s="16" t="n">
        <x:v>9</x:v>
      </x:c>
      <x:c r="F48" s="133" t="n">
        <x:v>90</x:v>
      </x:c>
      <x:c r="G48" s="133" t="n">
        <x:v>83</x:v>
      </x:c>
      <x:c r="H48" s="148" t="n">
        <x:v>0.15384615384615385</x:v>
      </x:c>
    </x:row>
    <x:row r="49">
      <x:c r="A49" t="str">
        <x:v>GIFT SHEET</x:v>
      </x:c>
      <x:c r="B49" s="16" t="n">
        <x:v>3</x:v>
      </x:c>
      <x:c r="C49" s="16" t="n">
        <x:v>0</x:v>
      </x:c>
      <x:c r="D49" s="16" t="n">
        <x:f>COUNTIFS('Master Products'!$C$2:$C$2180,A49,'Master Products'!$U$2:$U$2180,"&lt;&gt;Source Valid")</x:f>
        <x:v>0</x:v>
      </x:c>
      <x:c r="E49" s="16" t="n">
        <x:v>3</x:v>
      </x:c>
      <x:c r="F49" s="133" t="n">
        <x:v>840</x:v>
      </x:c>
      <x:c r="G49" s="133" t="n">
        <x:v>790</x:v>
      </x:c>
      <x:c r="H49" s="148" t="n">
        <x:v>0.10909090909090909</x:v>
      </x:c>
    </x:row>
    <x:row r="50">
      <x:c r="A50" t="str">
        <x:v>GLITTER DUST</x:v>
      </x:c>
      <x:c r="B50" s="16" t="n">
        <x:v>4</x:v>
      </x:c>
      <x:c r="C50" s="16" t="n">
        <x:v>0</x:v>
      </x:c>
      <x:c r="D50" s="16" t="n">
        <x:f>COUNTIFS('Master Products'!$C$2:$C$2180,A50,'Master Products'!$U$2:$U$2180,"&lt;&gt;Source Valid")</x:f>
        <x:v>0</x:v>
      </x:c>
      <x:c r="E50" s="16" t="n">
        <x:v>4</x:v>
      </x:c>
      <x:c r="F50" s="133" t="n">
        <x:v>230</x:v>
      </x:c>
      <x:c r="G50" s="133" t="n">
        <x:v>209</x:v>
      </x:c>
      <x:c r="H50" s="148" t="n">
        <x:v>0.12638888888888888</x:v>
      </x:c>
    </x:row>
    <x:row r="51">
      <x:c r="A51" t="str">
        <x:v>GLITTER SHEETS</x:v>
      </x:c>
      <x:c r="B51" s="16" t="n">
        <x:v>7</x:v>
      </x:c>
      <x:c r="C51" s="16" t="n">
        <x:v>0</x:v>
      </x:c>
      <x:c r="D51" s="16" t="n">
        <x:f>COUNTIFS('Master Products'!$C$2:$C$2180,A51,'Master Products'!$U$2:$U$2180,"&lt;&gt;Source Valid")</x:f>
        <x:v>0</x:v>
      </x:c>
      <x:c r="E51" s="16" t="n">
        <x:v>7</x:v>
      </x:c>
      <x:c r="F51" s="133" t="n">
        <x:v>1100</x:v>
      </x:c>
      <x:c r="G51" s="133" t="n">
        <x:v>950</x:v>
      </x:c>
      <x:c r="H51" s="148" t="n">
        <x:v>0.136</x:v>
      </x:c>
    </x:row>
    <x:row r="52">
      <x:c r="A52" t="str">
        <x:v>GLUE GUN</x:v>
      </x:c>
      <x:c r="B52" s="16" t="n">
        <x:v>6</x:v>
      </x:c>
      <x:c r="C52" s="16" t="n">
        <x:v>0</x:v>
      </x:c>
      <x:c r="D52" s="16" t="n">
        <x:f>COUNTIFS('Master Products'!$C$2:$C$2180,A52,'Master Products'!$U$2:$U$2180,"&lt;&gt;Source Valid")</x:f>
        <x:v>0</x:v>
      </x:c>
      <x:c r="E52" s="16" t="n">
        <x:v>6</x:v>
      </x:c>
      <x:c r="F52" s="133" t="n">
        <x:v>989</x:v>
      </x:c>
      <x:c r="G52" s="133" t="n">
        <x:v>930.63</x:v>
      </x:c>
      <x:c r="H52" s="148" t="n">
        <x:v>0.09571608327613818</x:v>
      </x:c>
    </x:row>
    <x:row r="53">
      <x:c r="A53" t="str">
        <x:v>GLUE GUN ROD</x:v>
      </x:c>
      <x:c r="B53" s="16" t="n">
        <x:v>6</x:v>
      </x:c>
      <x:c r="C53" s="16" t="n">
        <x:v>0</x:v>
      </x:c>
      <x:c r="D53" s="16" t="n">
        <x:f>COUNTIFS('Master Products'!$C$2:$C$2180,A53,'Master Products'!$U$2:$U$2180,"&lt;&gt;Source Valid")</x:f>
        <x:v>0</x:v>
      </x:c>
      <x:c r="E53" s="16" t="n">
        <x:v>6</x:v>
      </x:c>
      <x:c r="F53" s="133" t="n">
        <x:v>29</x:v>
      </x:c>
      <x:c r="G53" s="133" t="n">
        <x:v>22</x:v>
      </x:c>
      <x:c r="H53" s="148" t="n">
        <x:v>0.265993265993266</x:v>
      </x:c>
    </x:row>
    <x:row r="54">
      <x:c r="A54" t="str">
        <x:v>GRAPH COPY</x:v>
      </x:c>
      <x:c r="B54" s="16" t="n">
        <x:v>6</x:v>
      </x:c>
      <x:c r="C54" s="16" t="n">
        <x:v>0</x:v>
      </x:c>
      <x:c r="D54" s="16" t="n">
        <x:f>COUNTIFS('Master Products'!$C$2:$C$2180,A54,'Master Products'!$U$2:$U$2180,"&lt;&gt;Source Valid")</x:f>
        <x:v>0</x:v>
      </x:c>
      <x:c r="E54" s="16" t="n">
        <x:v>6</x:v>
      </x:c>
      <x:c r="F54" s="133" t="n">
        <x:v>50</x:v>
      </x:c>
      <x:c r="G54" s="133" t="n">
        <x:v>35</x:v>
      </x:c>
      <x:c r="H54" s="148" t="n">
        <x:v>0.2</x:v>
      </x:c>
    </x:row>
    <x:row r="55">
      <x:c r="A55" t="str">
        <x:v>GUM STICK</x:v>
      </x:c>
      <x:c r="B55" s="16" t="n">
        <x:v>40</x:v>
      </x:c>
      <x:c r="C55" s="16" t="n">
        <x:v>0</x:v>
      </x:c>
      <x:c r="D55" s="16" t="n">
        <x:f>COUNTIFS('Master Products'!$C$2:$C$2180,A55,'Master Products'!$U$2:$U$2180,"&lt;&gt;Source Valid")</x:f>
        <x:v>2</x:v>
      </x:c>
      <x:c r="E55" s="16" t="n">
        <x:v>38</x:v>
      </x:c>
      <x:c r="F55" s="133" t="n">
        <x:v>80</x:v>
      </x:c>
      <x:c r="G55" s="133" t="n">
        <x:v>70</x:v>
      </x:c>
      <x:c r="H55" s="148" t="n">
        <x:v>0.09666666666666668</x:v>
      </x:c>
    </x:row>
    <x:row r="56">
      <x:c r="A56" t="str">
        <x:v>HAND GRIP</x:v>
      </x:c>
      <x:c r="B56" s="16" t="n">
        <x:v>5</x:v>
      </x:c>
      <x:c r="C56" s="16" t="n">
        <x:v>0</x:v>
      </x:c>
      <x:c r="D56" s="16" t="n">
        <x:f>COUNTIFS('Master Products'!$C$2:$C$2180,A56,'Master Products'!$U$2:$U$2180,"&lt;&gt;Source Valid")</x:f>
        <x:v>0</x:v>
      </x:c>
      <x:c r="E56" s="16" t="n">
        <x:v>5</x:v>
      </x:c>
      <x:c r="F56" s="133" t="n">
        <x:v>270</x:v>
      </x:c>
      <x:c r="G56" s="133" t="n">
        <x:v>230</x:v>
      </x:c>
      <x:c r="H56" s="148" t="n">
        <x:v>0.12</x:v>
      </x:c>
    </x:row>
    <x:row r="57">
      <x:c r="A57" t="str">
        <x:v>HIGHLIGHTER</x:v>
      </x:c>
      <x:c r="B57" s="16" t="n">
        <x:v>11</x:v>
      </x:c>
      <x:c r="C57" s="16" t="n">
        <x:v>0</x:v>
      </x:c>
      <x:c r="D57" s="16" t="n">
        <x:f>COUNTIFS('Master Products'!$C$2:$C$2180,A57,'Master Products'!$U$2:$U$2180,"&lt;&gt;Source Valid")</x:f>
        <x:v>0</x:v>
      </x:c>
      <x:c r="E57" s="16" t="n">
        <x:v>11</x:v>
      </x:c>
      <x:c r="F57" s="133" t="n">
        <x:v>680</x:v>
      </x:c>
      <x:c r="G57" s="133" t="n">
        <x:v>600</x:v>
      </x:c>
      <x:c r="H57" s="148" t="n">
        <x:v>0.03111111111111111</x:v>
      </x:c>
    </x:row>
    <x:row r="58">
      <x:c r="A58" t="str">
        <x:v>INK PEN</x:v>
      </x:c>
      <x:c r="B58" s="16" t="n">
        <x:v>39</x:v>
      </x:c>
      <x:c r="C58" s="16" t="n">
        <x:v>0</x:v>
      </x:c>
      <x:c r="D58" s="16" t="n">
        <x:f>COUNTIFS('Master Products'!$C$2:$C$2180,A58,'Master Products'!$U$2:$U$2180,"&lt;&gt;Source Valid")</x:f>
        <x:v>1</x:v>
      </x:c>
      <x:c r="E58" s="16" t="n">
        <x:v>38</x:v>
      </x:c>
      <x:c r="F58" s="133" t="n">
        <x:v>650</x:v>
      </x:c>
      <x:c r="G58" s="133" t="n">
        <x:v>611</x:v>
      </x:c>
      <x:c r="H58" s="148" t="n">
        <x:v>0.050316455696202536</x:v>
      </x:c>
    </x:row>
    <x:row r="59">
      <x:c r="A59" t="str">
        <x:v>KEY CHAINS</x:v>
      </x:c>
      <x:c r="B59" s="16" t="n">
        <x:v>14</x:v>
      </x:c>
      <x:c r="C59" s="16" t="n">
        <x:v>0</x:v>
      </x:c>
      <x:c r="D59" s="16" t="n">
        <x:f>COUNTIFS('Master Products'!$C$2:$C$2180,A59,'Master Products'!$U$2:$U$2180,"&lt;&gt;Source Valid")</x:f>
        <x:v>0</x:v>
      </x:c>
      <x:c r="E59" s="16" t="n">
        <x:v>14</x:v>
      </x:c>
      <x:c r="F59" s="133" t="n">
        <x:v>690</x:v>
      </x:c>
      <x:c r="G59" s="133" t="n">
        <x:v>630</x:v>
      </x:c>
      <x:c r="H59" s="148" t="n">
        <x:v>0.09591836734693879</x:v>
      </x:c>
    </x:row>
    <x:row r="60">
      <x:c r="A60" t="str">
        <x:v>LIFAFA</x:v>
      </x:c>
      <x:c r="B60" s="16" t="n">
        <x:v>16</x:v>
      </x:c>
      <x:c r="C60" s="16" t="n">
        <x:v>0</x:v>
      </x:c>
      <x:c r="D60" s="16" t="n">
        <x:f>COUNTIFS('Master Products'!$C$2:$C$2180,A60,'Master Products'!$U$2:$U$2180,"&lt;&gt;Source Valid")</x:f>
        <x:v>2</x:v>
      </x:c>
      <x:c r="E60" s="16" t="n">
        <x:v>14</x:v>
      </x:c>
      <x:c r="F60" s="133" t="n">
        <x:v>217.5</x:v>
      </x:c>
      <x:c r="G60" s="133" t="n">
        <x:v>190</x:v>
      </x:c>
      <x:c r="H60" s="148" t="n">
        <x:v>0.11396103896103896</x:v>
      </x:c>
    </x:row>
    <x:row r="61">
      <x:c r="A61" t="str">
        <x:v>LR</x:v>
      </x:c>
      <x:c r="B61" s="16" t="n">
        <x:v>3</x:v>
      </x:c>
      <x:c r="C61" s="16" t="n">
        <x:v>0</x:v>
      </x:c>
      <x:c r="D61" s="16" t="n">
        <x:f>COUNTIFS('Master Products'!$C$2:$C$2180,A61,'Master Products'!$U$2:$U$2180,"&lt;&gt;Source Valid")</x:f>
        <x:v>0</x:v>
      </x:c>
      <x:c r="E61" s="16" t="n">
        <x:v>3</x:v>
      </x:c>
      <x:c r="F61" s="133" t="n">
        <x:v>105</x:v>
      </x:c>
      <x:c r="G61" s="133" t="n">
        <x:v>90</x:v>
      </x:c>
      <x:c r="H61" s="148" t="n">
        <x:v>0.14285714285714285</x:v>
      </x:c>
    </x:row>
    <x:row r="62">
      <x:c r="A62" t="str">
        <x:v>LUDO</x:v>
      </x:c>
      <x:c r="B62" s="16" t="n">
        <x:v>12</x:v>
      </x:c>
      <x:c r="C62" s="16" t="n">
        <x:v>0</x:v>
      </x:c>
      <x:c r="D62" s="16" t="n">
        <x:f>COUNTIFS('Master Products'!$C$2:$C$2180,A62,'Master Products'!$U$2:$U$2180,"&lt;&gt;Source Valid")</x:f>
        <x:v>0</x:v>
      </x:c>
      <x:c r="E62" s="16" t="n">
        <x:v>12</x:v>
      </x:c>
      <x:c r="F62" s="133" t="n">
        <x:v>190</x:v>
      </x:c>
      <x:c r="G62" s="133" t="n">
        <x:v>147.5</x:v>
      </x:c>
      <x:c r="H62" s="148" t="n">
        <x:v>0.16299999999999998</x:v>
      </x:c>
    </x:row>
    <x:row r="63">
      <x:c r="A63" t="str">
        <x:v>LUDO DANA + GOTI</x:v>
      </x:c>
      <x:c r="B63" s="16" t="n">
        <x:v>12</x:v>
      </x:c>
      <x:c r="C63" s="16" t="n">
        <x:v>0</x:v>
      </x:c>
      <x:c r="D63" s="16" t="n">
        <x:f>COUNTIFS('Master Products'!$C$2:$C$2180,A63,'Master Products'!$U$2:$U$2180,"&lt;&gt;Source Valid")</x:f>
        <x:v>0</x:v>
      </x:c>
      <x:c r="E63" s="16" t="n">
        <x:v>12</x:v>
      </x:c>
      <x:c r="F63" s="133" t="n">
        <x:v>14</x:v>
      </x:c>
      <x:c r="G63" s="133" t="n">
        <x:v>10</x:v>
      </x:c>
      <x:c r="H63" s="148" t="n">
        <x:v>0.2403846153846154</x:v>
      </x:c>
    </x:row>
    <x:row r="64">
      <x:c r="A64" t="str">
        <x:v>MARKER</x:v>
      </x:c>
      <x:c r="B64" s="16" t="n">
        <x:v>17</x:v>
      </x:c>
      <x:c r="C64" s="16" t="n">
        <x:v>0</x:v>
      </x:c>
      <x:c r="D64" s="16" t="n">
        <x:f>COUNTIFS('Master Products'!$C$2:$C$2180,A64,'Master Products'!$U$2:$U$2180,"&lt;&gt;Source Valid")</x:f>
        <x:v>0</x:v>
      </x:c>
      <x:c r="E64" s="16" t="n">
        <x:v>17</x:v>
      </x:c>
      <x:c r="F64" s="133" t="n">
        <x:v>119</x:v>
      </x:c>
      <x:c r="G64" s="133" t="n">
        <x:v>109</x:v>
      </x:c>
      <x:c r="H64" s="148" t="n">
        <x:v>0.06451612903225806</x:v>
      </x:c>
    </x:row>
    <x:row r="65">
      <x:c r="A65" t="str">
        <x:v>MARKER COLOR</x:v>
      </x:c>
      <x:c r="B65" s="16" t="n">
        <x:v>6</x:v>
      </x:c>
      <x:c r="C65" s="16" t="n">
        <x:v>0</x:v>
      </x:c>
      <x:c r="D65" s="16" t="n">
        <x:f>COUNTIFS('Master Products'!$C$2:$C$2180,A65,'Master Products'!$U$2:$U$2180,"&lt;&gt;Source Valid")</x:f>
        <x:v>0</x:v>
      </x:c>
      <x:c r="E65" s="16" t="n">
        <x:v>6</x:v>
      </x:c>
      <x:c r="F65" s="133" t="n">
        <x:v>112</x:v>
      </x:c>
      <x:c r="G65" s="133" t="n">
        <x:v>106.5</x:v>
      </x:c>
      <x:c r="H65" s="148" t="n">
        <x:v>0.051923076923076926</x:v>
      </x:c>
    </x:row>
    <x:row r="66">
      <x:c r="A66" t="str">
        <x:v>NEW LIFE</x:v>
      </x:c>
      <x:c r="B66" s="16" t="n">
        <x:v>10</x:v>
      </x:c>
      <x:c r="C66" s="16" t="n">
        <x:v>0</x:v>
      </x:c>
      <x:c r="D66" s="16" t="n">
        <x:f>COUNTIFS('Master Products'!$C$2:$C$2180,A66,'Master Products'!$U$2:$U$2180,"&lt;&gt;Source Valid")</x:f>
        <x:v>0</x:v>
      </x:c>
      <x:c r="E66" s="16" t="n">
        <x:v>10</x:v>
      </x:c>
      <x:c r="F66" s="133" t="n">
        <x:v>360</x:v>
      </x:c>
      <x:c r="G66" s="133" t="n">
        <x:v>264.1666666666665</x:v>
      </x:c>
      <x:c r="H66" s="148" t="n">
        <x:v>0.13333333333333333</x:v>
      </x:c>
    </x:row>
    <x:row r="67">
      <x:c r="A67" t="str">
        <x:v>PAINT BRUSH</x:v>
      </x:c>
      <x:c r="B67" s="16" t="n">
        <x:v>6</x:v>
      </x:c>
      <x:c r="C67" s="16" t="n">
        <x:v>0</x:v>
      </x:c>
      <x:c r="D67" s="16" t="n">
        <x:f>COUNTIFS('Master Products'!$C$2:$C$2180,A67,'Master Products'!$U$2:$U$2180,"&lt;&gt;Source Valid")</x:f>
        <x:v>0</x:v>
      </x:c>
      <x:c r="E67" s="16" t="n">
        <x:v>6</x:v>
      </x:c>
      <x:c r="F67" s="133" t="n">
        <x:v>145</x:v>
      </x:c>
      <x:c r="G67" s="133" t="n">
        <x:v>85</x:v>
      </x:c>
      <x:c r="H67" s="148" t="n">
        <x:v>0.2353846153846154</x:v>
      </x:c>
    </x:row>
    <x:row r="68">
      <x:c r="A68" t="str">
        <x:v>PAINT MARKERS</x:v>
      </x:c>
      <x:c r="B68" s="16" t="n">
        <x:v>6</x:v>
      </x:c>
      <x:c r="C68" s="16" t="n">
        <x:v>0</x:v>
      </x:c>
      <x:c r="D68" s="16" t="n">
        <x:f>COUNTIFS('Master Products'!$C$2:$C$2180,A68,'Master Products'!$U$2:$U$2180,"&lt;&gt;Source Valid")</x:f>
        <x:v>0</x:v>
      </x:c>
      <x:c r="E68" s="16" t="n">
        <x:v>6</x:v>
      </x:c>
      <x:c r="F68" s="133" t="n">
        <x:v>137.5</x:v>
      </x:c>
      <x:c r="G68" s="133" t="n">
        <x:v>127</x:v>
      </x:c>
      <x:c r="H68" s="148" t="n">
        <x:v>0.08695652173913043</x:v>
      </x:c>
    </x:row>
    <x:row r="69">
      <x:c r="A69" t="str">
        <x:v>PAPER</x:v>
      </x:c>
      <x:c r="B69" s="16" t="n">
        <x:v>13</x:v>
      </x:c>
      <x:c r="C69" s="16" t="n">
        <x:v>0</x:v>
      </x:c>
      <x:c r="D69" s="16" t="n">
        <x:f>COUNTIFS('Master Products'!$C$2:$C$2180,A69,'Master Products'!$U$2:$U$2180,"&lt;&gt;Source Valid")</x:f>
        <x:v>1</x:v>
      </x:c>
      <x:c r="E69" s="16" t="n">
        <x:v>12</x:v>
      </x:c>
      <x:c r="F69" s="133" t="n">
        <x:v>210</x:v>
      </x:c>
      <x:c r="G69" s="133" t="n">
        <x:v>180</x:v>
      </x:c>
      <x:c r="H69" s="148" t="n">
        <x:v>0.08651685393258426</x:v>
      </x:c>
    </x:row>
    <x:row r="70">
      <x:c r="A70" t="str">
        <x:v>PAPER WRITE</x:v>
      </x:c>
      <x:c r="B70" s="16" t="n">
        <x:v>6</x:v>
      </x:c>
      <x:c r="C70" s="16" t="n">
        <x:v>0</x:v>
      </x:c>
      <x:c r="D70" s="16" t="n">
        <x:f>COUNTIFS('Master Products'!$C$2:$C$2180,A70,'Master Products'!$U$2:$U$2180,"&lt;&gt;Source Valid")</x:f>
        <x:v>0</x:v>
      </x:c>
      <x:c r="E70" s="16" t="n">
        <x:v>6</x:v>
      </x:c>
      <x:c r="F70" s="133" t="n">
        <x:v>1070</x:v>
      </x:c>
      <x:c r="G70" s="133" t="n">
        <x:v>1036</x:v>
      </x:c>
      <x:c r="H70" s="148" t="n">
        <x:v>0.03314162473040978</x:v>
      </x:c>
    </x:row>
    <x:row r="71">
      <x:c r="A71" t="str">
        <x:v>PENCIL COLOR</x:v>
      </x:c>
      <x:c r="B71" s="16" t="n">
        <x:v>36</x:v>
      </x:c>
      <x:c r="C71" s="16" t="n">
        <x:v>0</x:v>
      </x:c>
      <x:c r="D71" s="16" t="n">
        <x:f>COUNTIFS('Master Products'!$C$2:$C$2180,A71,'Master Products'!$U$2:$U$2180,"&lt;&gt;Source Valid")</x:f>
        <x:v>1</x:v>
      </x:c>
      <x:c r="E71" s="16" t="n">
        <x:v>34</x:v>
      </x:c>
      <x:c r="F71" s="133" t="n">
        <x:v>118</x:v>
      </x:c>
      <x:c r="G71" s="133" t="n">
        <x:v>110</x:v>
      </x:c>
      <x:c r="H71" s="148" t="n">
        <x:v>0.07468060394889664</x:v>
      </x:c>
    </x:row>
    <x:row r="72">
      <x:c r="A72" t="str">
        <x:v>PENCIL JAR</x:v>
      </x:c>
      <x:c r="B72" s="16" t="n">
        <x:v>23</x:v>
      </x:c>
      <x:c r="C72" s="16" t="n">
        <x:v>0</x:v>
      </x:c>
      <x:c r="D72" s="16" t="n">
        <x:f>COUNTIFS('Master Products'!$C$2:$C$2180,A72,'Master Products'!$U$2:$U$2180,"&lt;&gt;Source Valid")</x:f>
        <x:v>0</x:v>
      </x:c>
      <x:c r="E72" s="16" t="n">
        <x:v>21</x:v>
      </x:c>
      <x:c r="F72" s="133" t="n">
        <x:v>690</x:v>
      </x:c>
      <x:c r="G72" s="133" t="n">
        <x:v>630</x:v>
      </x:c>
      <x:c r="H72" s="148" t="n">
        <x:v>0.06741573033707865</x:v>
      </x:c>
    </x:row>
    <x:row r="73">
      <x:c r="A73" t="str">
        <x:v>PENCILS</x:v>
      </x:c>
      <x:c r="B73" s="16" t="n">
        <x:v>75</x:v>
      </x:c>
      <x:c r="C73" s="16" t="n">
        <x:v>1</x:v>
      </x:c>
      <x:c r="D73" s="16" t="n">
        <x:f>COUNTIFS('Master Products'!$C$2:$C$2180,A73,'Master Products'!$U$2:$U$2180,"&lt;&gt;Source Valid")</x:f>
        <x:v>1</x:v>
      </x:c>
      <x:c r="E73" s="16" t="n">
        <x:v>74</x:v>
      </x:c>
      <x:c r="F73" s="133" t="n">
        <x:v>181</x:v>
      </x:c>
      <x:c r="G73" s="133" t="n">
        <x:v>172.5</x:v>
      </x:c>
      <x:c r="H73" s="148" t="n">
        <x:v>0.056089887640449435</x:v>
      </x:c>
    </x:row>
    <x:row r="74">
      <x:c r="A74" t="str">
        <x:v>PLASTIC SHEET/ROLL</x:v>
      </x:c>
      <x:c r="B74" s="16" t="n">
        <x:v>7</x:v>
      </x:c>
      <x:c r="C74" s="16" t="n">
        <x:v>0</x:v>
      </x:c>
      <x:c r="D74" s="16" t="n">
        <x:f>COUNTIFS('Master Products'!$C$2:$C$2180,A74,'Master Products'!$U$2:$U$2180,"&lt;&gt;Source Valid")</x:f>
        <x:v>0</x:v>
      </x:c>
      <x:c r="E74" s="16" t="n">
        <x:v>7</x:v>
      </x:c>
      <x:c r="F74" s="133" t="n">
        <x:v>420</x:v>
      </x:c>
      <x:c r="G74" s="133" t="n">
        <x:v>320</x:v>
      </x:c>
      <x:c r="H74" s="148" t="n">
        <x:v>0.23809523809523808</x:v>
      </x:c>
    </x:row>
    <x:row r="75">
      <x:c r="A75" t="str">
        <x:v>POINTER</x:v>
      </x:c>
      <x:c r="B75" s="16" t="n">
        <x:v>24</x:v>
      </x:c>
      <x:c r="C75" s="16" t="n">
        <x:v>0</x:v>
      </x:c>
      <x:c r="D75" s="16" t="n">
        <x:f>COUNTIFS('Master Products'!$C$2:$C$2180,A75,'Master Products'!$U$2:$U$2180,"&lt;&gt;Source Valid")</x:f>
        <x:v>0</x:v>
      </x:c>
      <x:c r="E75" s="16" t="n">
        <x:v>24</x:v>
      </x:c>
      <x:c r="F75" s="133" t="n">
        <x:v>205</x:v>
      </x:c>
      <x:c r="G75" s="133" t="n">
        <x:v>196</x:v>
      </x:c>
      <x:c r="H75" s="148" t="n">
        <x:v>0.05716666666666667</x:v>
      </x:c>
    </x:row>
    <x:row r="76">
      <x:c r="A76" t="str">
        <x:v>POSTER COLORS</x:v>
      </x:c>
      <x:c r="B76" s="16" t="n">
        <x:v>19</x:v>
      </x:c>
      <x:c r="C76" s="16" t="n">
        <x:v>0</x:v>
      </x:c>
      <x:c r="D76" s="16" t="n">
        <x:f>COUNTIFS('Master Products'!$C$2:$C$2180,A76,'Master Products'!$U$2:$U$2180,"&lt;&gt;Source Valid")</x:f>
        <x:v>2</x:v>
      </x:c>
      <x:c r="E76" s="16" t="n">
        <x:v>17</x:v>
      </x:c>
      <x:c r="F76" s="133" t="n">
        <x:v>210</x:v>
      </x:c>
      <x:c r="G76" s="133" t="n">
        <x:v>185</x:v>
      </x:c>
      <x:c r="H76" s="148" t="n">
        <x:v>0.11904761904761904</x:v>
      </x:c>
    </x:row>
    <x:row r="77">
      <x:c r="A77" t="str">
        <x:v>POUCH</x:v>
      </x:c>
      <x:c r="B77" s="16" t="n">
        <x:v>26</x:v>
      </x:c>
      <x:c r="C77" s="16" t="n">
        <x:v>0</x:v>
      </x:c>
      <x:c r="D77" s="16" t="n">
        <x:f>COUNTIFS('Master Products'!$C$2:$C$2180,A77,'Master Products'!$U$2:$U$2180,"&lt;&gt;Source Valid")</x:f>
        <x:v>1</x:v>
      </x:c>
      <x:c r="E77" s="16" t="n">
        <x:v>25</x:v>
      </x:c>
      <x:c r="F77" s="133" t="n">
        <x:v>360</x:v>
      </x:c>
      <x:c r="G77" s="133" t="n">
        <x:v>274</x:v>
      </x:c>
      <x:c r="H77" s="148" t="n">
        <x:v>0.15384615384615385</x:v>
      </x:c>
    </x:row>
    <x:row r="78">
      <x:c r="A78" t="str">
        <x:v>PRACTICAL COPY</x:v>
      </x:c>
      <x:c r="B78" s="16" t="n">
        <x:v>13</x:v>
      </x:c>
      <x:c r="C78" s="16" t="n">
        <x:v>0</x:v>
      </x:c>
      <x:c r="D78" s="16" t="n">
        <x:f>COUNTIFS('Master Products'!$C$2:$C$2180,A78,'Master Products'!$U$2:$U$2180,"&lt;&gt;Source Valid")</x:f>
        <x:v>0</x:v>
      </x:c>
      <x:c r="E78" s="16" t="n">
        <x:v>13</x:v>
      </x:c>
      <x:c r="F78" s="133" t="n">
        <x:v>190</x:v>
      </x:c>
      <x:c r="G78" s="133" t="n">
        <x:v>175</x:v>
      </x:c>
      <x:c r="H78" s="148" t="n">
        <x:v>0.10638297872340426</x:v>
      </x:c>
    </x:row>
    <x:row r="79">
      <x:c r="A79" t="str">
        <x:v>QAIDA</x:v>
      </x:c>
      <x:c r="B79" s="16" t="n">
        <x:v>3</x:v>
      </x:c>
      <x:c r="C79" s="16" t="n">
        <x:v>0</x:v>
      </x:c>
      <x:c r="D79" s="16" t="n">
        <x:f>COUNTIFS('Master Products'!$C$2:$C$2180,A79,'Master Products'!$U$2:$U$2180,"&lt;&gt;Source Valid")</x:f>
        <x:v>0</x:v>
      </x:c>
      <x:c r="E79" s="16" t="n">
        <x:v>3</x:v>
      </x:c>
      <x:c r="F79" s="133" t="n">
        <x:v>75</x:v>
      </x:c>
      <x:c r="G79" s="133" t="n">
        <x:v>65</x:v>
      </x:c>
      <x:c r="H79" s="148" t="n">
        <x:v>0.14285714285714285</x:v>
      </x:c>
    </x:row>
    <x:row r="80">
      <x:c r="A80" t="str">
        <x:v>QURAN-E-PAK</x:v>
      </x:c>
      <x:c r="B80" s="16" t="n">
        <x:v>4</x:v>
      </x:c>
      <x:c r="C80" s="16" t="n">
        <x:v>0</x:v>
      </x:c>
      <x:c r="D80" s="16" t="n">
        <x:f>COUNTIFS('Master Products'!$C$2:$C$2180,A80,'Master Products'!$U$2:$U$2180,"&lt;&gt;Source Valid")</x:f>
        <x:v>0</x:v>
      </x:c>
      <x:c r="E80" s="16" t="n">
        <x:v>4</x:v>
      </x:c>
      <x:c r="F80" s="133" t="n">
        <x:v>765</x:v>
      </x:c>
      <x:c r="G80" s="133" t="n">
        <x:v>667</x:v>
      </x:c>
      <x:c r="H80" s="148" t="n">
        <x:v>0.13042505592841164</x:v>
      </x:c>
    </x:row>
    <x:row r="81">
      <x:c r="A81" t="str">
        <x:v>RACKETS</x:v>
      </x:c>
      <x:c r="B81" s="16" t="n">
        <x:v>21</x:v>
      </x:c>
      <x:c r="C81" s="16" t="n">
        <x:v>0</x:v>
      </x:c>
      <x:c r="D81" s="16" t="n">
        <x:f>COUNTIFS('Master Products'!$C$2:$C$2180,A81,'Master Products'!$U$2:$U$2180,"&lt;&gt;Source Valid")</x:f>
        <x:v>1</x:v>
      </x:c>
      <x:c r="E81" s="16" t="n">
        <x:v>20</x:v>
      </x:c>
      <x:c r="F81" s="133" t="n">
        <x:v>685</x:v>
      </x:c>
      <x:c r="G81" s="133" t="n">
        <x:v>585</x:v>
      </x:c>
      <x:c r="H81" s="148" t="n">
        <x:v>0.16666666666666666</x:v>
      </x:c>
    </x:row>
    <x:row r="82">
      <x:c r="A82" t="str">
        <x:v>REGISTERS</x:v>
      </x:c>
      <x:c r="B82" s="16" t="n">
        <x:v>58</x:v>
      </x:c>
      <x:c r="C82" s="16" t="n">
        <x:v>0</x:v>
      </x:c>
      <x:c r="D82" s="16" t="n">
        <x:f>COUNTIFS('Master Products'!$C$2:$C$2180,A82,'Master Products'!$U$2:$U$2180,"&lt;&gt;Source Valid")</x:f>
        <x:v>0</x:v>
      </x:c>
      <x:c r="E82" s="16" t="n">
        <x:v>55</x:v>
      </x:c>
      <x:c r="F82" s="133" t="n">
        <x:v>165</x:v>
      </x:c>
      <x:c r="G82" s="133" t="n">
        <x:v>152</x:v>
      </x:c>
      <x:c r="H82" s="148" t="n">
        <x:v>0.08333333333333333</x:v>
      </x:c>
    </x:row>
    <x:row r="83">
      <x:c r="A83" t="str">
        <x:v>REMOVERS</x:v>
      </x:c>
      <x:c r="B83" s="16" t="n">
        <x:v>5</x:v>
      </x:c>
      <x:c r="C83" s="16" t="n">
        <x:v>0</x:v>
      </x:c>
      <x:c r="D83" s="16" t="n">
        <x:f>COUNTIFS('Master Products'!$C$2:$C$2180,A83,'Master Products'!$U$2:$U$2180,"&lt;&gt;Source Valid")</x:f>
        <x:v>1</x:v>
      </x:c>
      <x:c r="E83" s="16" t="n">
        <x:v>4</x:v>
      </x:c>
      <x:c r="F83" s="133" t="n">
        <x:v>195.5</x:v>
      </x:c>
      <x:c r="G83" s="133" t="n">
        <x:v>185.75</x:v>
      </x:c>
      <x:c r="H83" s="148" t="n">
        <x:v>0.050510204081632655</x:v>
      </x:c>
    </x:row>
    <x:row r="84">
      <x:c r="A84" t="str">
        <x:v>RING REGISTERS</x:v>
      </x:c>
      <x:c r="B84" s="16" t="n">
        <x:v>6</x:v>
      </x:c>
      <x:c r="C84" s="16" t="n">
        <x:v>0</x:v>
      </x:c>
      <x:c r="D84" s="16" t="n">
        <x:f>COUNTIFS('Master Products'!$C$2:$C$2180,A84,'Master Products'!$U$2:$U$2180,"&lt;&gt;Source Valid")</x:f>
        <x:v>0</x:v>
      </x:c>
      <x:c r="E84" s="16" t="n">
        <x:v>6</x:v>
      </x:c>
      <x:c r="F84" s="133" t="n">
        <x:v>325</x:v>
      </x:c>
      <x:c r="G84" s="133" t="n">
        <x:v>295</x:v>
      </x:c>
      <x:c r="H84" s="148" t="n">
        <x:v>0.07857142857142857</x:v>
      </x:c>
    </x:row>
    <x:row r="85">
      <x:c r="A85" t="str">
        <x:v>SCALES</x:v>
      </x:c>
      <x:c r="B85" s="16" t="n">
        <x:v>25</x:v>
      </x:c>
      <x:c r="C85" s="16" t="n">
        <x:v>1</x:v>
      </x:c>
      <x:c r="D85" s="16" t="n">
        <x:f>COUNTIFS('Master Products'!$C$2:$C$2180,A85,'Master Products'!$U$2:$U$2180,"&lt;&gt;Source Valid")</x:f>
        <x:v>2</x:v>
      </x:c>
      <x:c r="E85" s="16" t="n">
        <x:v>23</x:v>
      </x:c>
      <x:c r="F85" s="133" t="n">
        <x:v>44</x:v>
      </x:c>
      <x:c r="G85" s="133" t="n">
        <x:v>37.8</x:v>
      </x:c>
      <x:c r="H85" s="148" t="n">
        <x:v>0.18571428571428572</x:v>
      </x:c>
    </x:row>
    <x:row r="86">
      <x:c r="A86" t="str">
        <x:v>SCIENTIFIC CALCULAT</x:v>
      </x:c>
      <x:c r="B86" s="16" t="n">
        <x:v>25</x:v>
      </x:c>
      <x:c r="C86" s="16" t="n">
        <x:v>0</x:v>
      </x:c>
      <x:c r="D86" s="16" t="n">
        <x:f>COUNTIFS('Master Products'!$C$2:$C$2180,A86,'Master Products'!$U$2:$U$2180,"&lt;&gt;Source Valid")</x:f>
        <x:v>2</x:v>
      </x:c>
      <x:c r="E86" s="16" t="n">
        <x:v>23</x:v>
      </x:c>
      <x:c r="F86" s="133" t="n">
        <x:v>600</x:v>
      </x:c>
      <x:c r="G86" s="133" t="n">
        <x:v>535</x:v>
      </x:c>
      <x:c r="H86" s="148" t="n">
        <x:v>0.10833333333333334</x:v>
      </x:c>
    </x:row>
    <x:row r="87">
      <x:c r="A87" t="str">
        <x:v>SCISSOR</x:v>
      </x:c>
      <x:c r="B87" s="16" t="n">
        <x:v>12</x:v>
      </x:c>
      <x:c r="C87" s="16" t="n">
        <x:v>0</x:v>
      </x:c>
      <x:c r="D87" s="16" t="n">
        <x:f>COUNTIFS('Master Products'!$C$2:$C$2180,A87,'Master Products'!$U$2:$U$2180,"&lt;&gt;Source Valid")</x:f>
        <x:v>0</x:v>
      </x:c>
      <x:c r="E87" s="16" t="n">
        <x:v>12</x:v>
      </x:c>
      <x:c r="F87" s="133" t="n">
        <x:v>305</x:v>
      </x:c>
      <x:c r="G87" s="133" t="n">
        <x:v>267.5</x:v>
      </x:c>
      <x:c r="H87" s="148" t="n">
        <x:v>0.12390572390572391</x:v>
      </x:c>
    </x:row>
    <x:row r="88">
      <x:c r="A88" t="str">
        <x:v>SCOTCH TAPE</x:v>
      </x:c>
      <x:c r="B88" s="16" t="n">
        <x:v>6</x:v>
      </x:c>
      <x:c r="C88" s="16" t="n">
        <x:v>0</x:v>
      </x:c>
      <x:c r="D88" s="16" t="n">
        <x:f>COUNTIFS('Master Products'!$C$2:$C$2180,A88,'Master Products'!$U$2:$U$2180,"&lt;&gt;Source Valid")</x:f>
        <x:v>0</x:v>
      </x:c>
      <x:c r="E88" s="16" t="n">
        <x:v>6</x:v>
      </x:c>
      <x:c r="F88" s="133" t="n">
        <x:v>175</x:v>
      </x:c>
      <x:c r="G88" s="133" t="n">
        <x:v>145</x:v>
      </x:c>
      <x:c r="H88" s="148" t="n">
        <x:v>0.14215686274509803</x:v>
      </x:c>
    </x:row>
    <x:row r="89">
      <x:c r="A89" t="str">
        <x:v>SHARPNERS</x:v>
      </x:c>
      <x:c r="B89" s="16" t="n">
        <x:v>26</x:v>
      </x:c>
      <x:c r="C89" s="16" t="n">
        <x:v>0</x:v>
      </x:c>
      <x:c r="D89" s="16" t="n">
        <x:f>COUNTIFS('Master Products'!$C$2:$C$2180,A89,'Master Products'!$U$2:$U$2180,"&lt;&gt;Source Valid")</x:f>
        <x:v>0</x:v>
      </x:c>
      <x:c r="E89" s="16" t="n">
        <x:v>26</x:v>
      </x:c>
      <x:c r="F89" s="133" t="n">
        <x:v>375</x:v>
      </x:c>
      <x:c r="G89" s="133" t="n">
        <x:v>351</x:v>
      </x:c>
      <x:c r="H89" s="148" t="n">
        <x:v>0.06598297213622291</x:v>
      </x:c>
    </x:row>
    <x:row r="90">
      <x:c r="A90" t="str">
        <x:v>SHOP CALCULATOR</x:v>
      </x:c>
      <x:c r="B90" s="16" t="n">
        <x:v>21</x:v>
      </x:c>
      <x:c r="C90" s="16" t="n">
        <x:v>0</x:v>
      </x:c>
      <x:c r="D90" s="16" t="n">
        <x:f>COUNTIFS('Master Products'!$C$2:$C$2180,A90,'Master Products'!$U$2:$U$2180,"&lt;&gt;Source Valid")</x:f>
        <x:v>0</x:v>
      </x:c>
      <x:c r="E90" s="16" t="n">
        <x:v>21</x:v>
      </x:c>
      <x:c r="F90" s="133" t="n">
        <x:v>450</x:v>
      </x:c>
      <x:c r="G90" s="133" t="n">
        <x:v>405</x:v>
      </x:c>
      <x:c r="H90" s="148" t="n">
        <x:v>0.09722222222222222</x:v>
      </x:c>
    </x:row>
    <x:row r="91">
      <x:c r="A91" t="str">
        <x:v>SIPARA</x:v>
      </x:c>
      <x:c r="B91" s="16" t="n">
        <x:v>56</x:v>
      </x:c>
      <x:c r="C91" s="16" t="n">
        <x:v>0</x:v>
      </x:c>
      <x:c r="D91" s="16" t="n">
        <x:f>COUNTIFS('Master Products'!$C$2:$C$2180,A91,'Master Products'!$U$2:$U$2180,"&lt;&gt;Source Valid")</x:f>
        <x:v>0</x:v>
      </x:c>
      <x:c r="E91" s="16" t="n">
        <x:v>56</x:v>
      </x:c>
      <x:c r="F91" s="133" t="n">
        <x:v>150</x:v>
      </x:c>
      <x:c r="G91" s="133" t="n">
        <x:v>108.5</x:v>
      </x:c>
      <x:c r="H91" s="148" t="n">
        <x:v>0.10177726926010676</x:v>
      </x:c>
    </x:row>
    <x:row r="92">
      <x:c r="A92" t="str">
        <x:v>SIPARA SET</x:v>
      </x:c>
      <x:c r="B92" s="16" t="n">
        <x:v>2</x:v>
      </x:c>
      <x:c r="C92" s="16" t="n">
        <x:v>0</x:v>
      </x:c>
      <x:c r="D92" s="16" t="n">
        <x:f>COUNTIFS('Master Products'!$C$2:$C$2180,A92,'Master Products'!$U$2:$U$2180,"&lt;&gt;Source Valid")</x:f>
        <x:v>0</x:v>
      </x:c>
      <x:c r="E92" s="16" t="n">
        <x:v>2</x:v>
      </x:c>
      <x:c r="F92" s="133" t="n">
        <x:v>3362.5</x:v>
      </x:c>
      <x:c r="G92" s="133" t="n">
        <x:v>3045</x:v>
      </x:c>
      <x:c r="H92" s="148" t="n">
        <x:v>0.09455451023796348</x:v>
      </x:c>
    </x:row>
    <x:row r="93">
      <x:c r="A93" t="str">
        <x:v>SLATES</x:v>
      </x:c>
      <x:c r="B93" s="16" t="n">
        <x:v>5</x:v>
      </x:c>
      <x:c r="C93" s="16" t="n">
        <x:v>0</x:v>
      </x:c>
      <x:c r="D93" s="16" t="n">
        <x:f>COUNTIFS('Master Products'!$C$2:$C$2180,A93,'Master Products'!$U$2:$U$2180,"&lt;&gt;Source Valid")</x:f>
        <x:v>0</x:v>
      </x:c>
      <x:c r="E93" s="16" t="n">
        <x:v>5</x:v>
      </x:c>
      <x:c r="F93" s="133" t="n">
        <x:v>220</x:v>
      </x:c>
      <x:c r="G93" s="133" t="n">
        <x:v>185</x:v>
      </x:c>
      <x:c r="H93" s="148" t="n">
        <x:v>0.10810810810810811</x:v>
      </x:c>
    </x:row>
    <x:row r="94">
      <x:c r="A94" t="str">
        <x:v>STAPLER PIN</x:v>
      </x:c>
      <x:c r="B94" s="16" t="n">
        <x:v>36</x:v>
      </x:c>
      <x:c r="C94" s="16" t="n">
        <x:v>0</x:v>
      </x:c>
      <x:c r="D94" s="16" t="n">
        <x:f>COUNTIFS('Master Products'!$C$2:$C$2180,A94,'Master Products'!$U$2:$U$2180,"&lt;&gt;Source Valid")</x:f>
        <x:v>0</x:v>
      </x:c>
      <x:c r="E94" s="16" t="n">
        <x:v>36</x:v>
      </x:c>
      <x:c r="F94" s="133" t="n">
        <x:v>230</x:v>
      </x:c>
      <x:c r="G94" s="133" t="n">
        <x:v>210.5</x:v>
      </x:c>
      <x:c r="H94" s="148" t="n">
        <x:v>0.07142857142857142</x:v>
      </x:c>
    </x:row>
    <x:row r="95">
      <x:c r="A95" t="str">
        <x:v>STAPLERS</x:v>
      </x:c>
      <x:c r="B95" s="16" t="n">
        <x:v>53</x:v>
      </x:c>
      <x:c r="C95" s="16" t="n">
        <x:v>0</x:v>
      </x:c>
      <x:c r="D95" s="16" t="n">
        <x:f>COUNTIFS('Master Products'!$C$2:$C$2180,A95,'Master Products'!$U$2:$U$2180,"&lt;&gt;Source Valid")</x:f>
        <x:v>1</x:v>
      </x:c>
      <x:c r="E95" s="16" t="n">
        <x:v>52</x:v>
      </x:c>
      <x:c r="F95" s="133" t="n">
        <x:v>330</x:v>
      </x:c>
      <x:c r="G95" s="133" t="n">
        <x:v>297.5</x:v>
      </x:c>
      <x:c r="H95" s="148" t="n">
        <x:v>0.08263888888888889</x:v>
      </x:c>
    </x:row>
    <x:row r="96">
      <x:c r="A96" t="str">
        <x:v>STEAKER</x:v>
      </x:c>
      <x:c r="B96" s="16" t="n">
        <x:v>2</x:v>
      </x:c>
      <x:c r="C96" s="16" t="n">
        <x:v>0</x:v>
      </x:c>
      <x:c r="D96" s="16" t="n">
        <x:f>COUNTIFS('Master Products'!$C$2:$C$2180,A96,'Master Products'!$U$2:$U$2180,"&lt;&gt;Source Valid")</x:f>
        <x:v>0</x:v>
      </x:c>
      <x:c r="E96" s="16" t="n">
        <x:v>2</x:v>
      </x:c>
      <x:c r="F96" s="133" t="n">
        <x:v>90</x:v>
      </x:c>
      <x:c r="G96" s="133" t="n">
        <x:v>73.5</x:v>
      </x:c>
      <x:c r="H96" s="148" t="n">
        <x:v>0.18375</x:v>
      </x:c>
    </x:row>
    <x:row r="97">
      <x:c r="A97" t="str">
        <x:v>STICKERS</x:v>
      </x:c>
      <x:c r="B97" s="16" t="n">
        <x:v>24</x:v>
      </x:c>
      <x:c r="C97" s="16" t="n">
        <x:v>1</x:v>
      </x:c>
      <x:c r="D97" s="16" t="n">
        <x:f>COUNTIFS('Master Products'!$C$2:$C$2180,A97,'Master Products'!$U$2:$U$2180,"&lt;&gt;Source Valid")</x:f>
        <x:v>0</x:v>
      </x:c>
      <x:c r="E97" s="16" t="n">
        <x:v>24</x:v>
      </x:c>
      <x:c r="F97" s="133" t="n">
        <x:v>67.5</x:v>
      </x:c>
      <x:c r="G97" s="133" t="n">
        <x:v>53</x:v>
      </x:c>
      <x:c r="H97" s="148" t="n">
        <x:v>0.2</x:v>
      </x:c>
    </x:row>
    <x:row r="98">
      <x:c r="A98" t="str">
        <x:v>STICKS</x:v>
      </x:c>
      <x:c r="B98" s="16" t="n">
        <x:v>4</x:v>
      </x:c>
      <x:c r="C98" s="16" t="n">
        <x:v>0</x:v>
      </x:c>
      <x:c r="D98" s="16" t="n">
        <x:f>COUNTIFS('Master Products'!$C$2:$C$2180,A98,'Master Products'!$U$2:$U$2180,"&lt;&gt;Source Valid")</x:f>
        <x:v>0</x:v>
      </x:c>
      <x:c r="E98" s="16" t="n">
        <x:v>4</x:v>
      </x:c>
      <x:c r="F98" s="133" t="n">
        <x:v>27</x:v>
      </x:c>
      <x:c r="G98" s="133" t="n">
        <x:v>18</x:v>
      </x:c>
      <x:c r="H98" s="148" t="n">
        <x:v>0.33771929824561403</x:v>
      </x:c>
    </x:row>
    <x:row r="99">
      <x:c r="A99" t="str">
        <x:v>STICKY NOTE</x:v>
      </x:c>
      <x:c r="B99" s="16" t="n">
        <x:v>13</x:v>
      </x:c>
      <x:c r="C99" s="16" t="n">
        <x:v>0</x:v>
      </x:c>
      <x:c r="D99" s="16" t="n">
        <x:f>COUNTIFS('Master Products'!$C$2:$C$2180,A99,'Master Products'!$U$2:$U$2180,"&lt;&gt;Source Valid")</x:f>
        <x:v>1</x:v>
      </x:c>
      <x:c r="E99" s="16" t="n">
        <x:v>12</x:v>
      </x:c>
      <x:c r="F99" s="133" t="n">
        <x:v>140</x:v>
      </x:c>
      <x:c r="G99" s="133" t="n">
        <x:v>122</x:v>
      </x:c>
      <x:c r="H99" s="148" t="n">
        <x:v>0.1084967320261438</x:v>
      </x:c>
    </x:row>
    <x:row r="100">
      <x:c r="A100" t="str">
        <x:v>TAPE</x:v>
      </x:c>
      <x:c r="B100" s="16" t="n">
        <x:v>54</x:v>
      </x:c>
      <x:c r="C100" s="16" t="n">
        <x:v>0</x:v>
      </x:c>
      <x:c r="D100" s="16" t="n">
        <x:f>COUNTIFS('Master Products'!$C$2:$C$2180,A100,'Master Products'!$U$2:$U$2180,"&lt;&gt;Source Valid")</x:f>
        <x:v>1</x:v>
      </x:c>
      <x:c r="E100" s="16" t="n">
        <x:v>53</x:v>
      </x:c>
      <x:c r="F100" s="133" t="n">
        <x:v>100</x:v>
      </x:c>
      <x:c r="G100" s="133" t="n">
        <x:v>85</x:v>
      </x:c>
      <x:c r="H100" s="148" t="n">
        <x:v>0.14285714285714285</x:v>
      </x:c>
    </x:row>
    <x:row r="101">
      <x:c r="A101" t="str">
        <x:v>THERMAL ROLL</x:v>
      </x:c>
      <x:c r="B101" s="16" t="n">
        <x:v>4</x:v>
      </x:c>
      <x:c r="C101" s="16" t="n">
        <x:v>0</x:v>
      </x:c>
      <x:c r="D101" s="16" t="n">
        <x:f>COUNTIFS('Master Products'!$C$2:$C$2180,A101,'Master Products'!$U$2:$U$2180,"&lt;&gt;Source Valid")</x:f>
        <x:v>0</x:v>
      </x:c>
      <x:c r="E101" s="16" t="n">
        <x:v>4</x:v>
      </x:c>
      <x:c r="F101" s="133" t="n">
        <x:v>230</x:v>
      </x:c>
      <x:c r="G101" s="133" t="n">
        <x:v>217.5</x:v>
      </x:c>
      <x:c r="H101" s="148" t="n">
        <x:v>0.10016233766233766</x:v>
      </x:c>
    </x:row>
    <x:row r="102">
      <x:c r="A102" t="str">
        <x:v>UHU</x:v>
      </x:c>
      <x:c r="B102" s="16" t="n">
        <x:v>7</x:v>
      </x:c>
      <x:c r="C102" s="16" t="n">
        <x:v>0</x:v>
      </x:c>
      <x:c r="D102" s="16" t="n">
        <x:f>COUNTIFS('Master Products'!$C$2:$C$2180,A102,'Master Products'!$U$2:$U$2180,"&lt;&gt;Source Valid")</x:f>
        <x:v>0</x:v>
      </x:c>
      <x:c r="E102" s="16" t="n">
        <x:v>7</x:v>
      </x:c>
      <x:c r="F102" s="133" t="n">
        <x:v>245</x:v>
      </x:c>
      <x:c r="G102" s="133" t="n">
        <x:v>240</x:v>
      </x:c>
      <x:c r="H102" s="148" t="n">
        <x:v>0.09210526315789473</x:v>
      </x:c>
    </x:row>
    <x:row r="103">
      <x:c r="A103" t="str">
        <x:v>WATER COLORS</x:v>
      </x:c>
      <x:c r="B103" s="16" t="n">
        <x:v>12</x:v>
      </x:c>
      <x:c r="C103" s="16" t="n">
        <x:v>0</x:v>
      </x:c>
      <x:c r="D103" s="16" t="n">
        <x:f>COUNTIFS('Master Products'!$C$2:$C$2180,A103,'Master Products'!$U$2:$U$2180,"&lt;&gt;Source Valid")</x:f>
        <x:v>1</x:v>
      </x:c>
      <x:c r="E103" s="16" t="n">
        <x:v>11</x:v>
      </x:c>
      <x:c r="F103" s="133" t="n">
        <x:v>90</x:v>
      </x:c>
      <x:c r="G103" s="133" t="n">
        <x:v>75</x:v>
      </x:c>
      <x:c r="H103" s="148" t="n">
        <x:v>0.13043478260869565</x:v>
      </x:c>
    </x:row>
    <x:row r="104">
      <x:c r="A104" t="str">
        <x:v>WHITE BOARD</x:v>
      </x:c>
      <x:c r="B104" s="16" t="n">
        <x:v>14</x:v>
      </x:c>
      <x:c r="C104" s="16" t="n">
        <x:v>0</x:v>
      </x:c>
      <x:c r="D104" s="16" t="n">
        <x:f>COUNTIFS('Master Products'!$C$2:$C$2180,A104,'Master Products'!$U$2:$U$2180,"&lt;&gt;Source Valid")</x:f>
        <x:v>0</x:v>
      </x:c>
      <x:c r="E104" s="16" t="n">
        <x:v>14</x:v>
      </x:c>
      <x:c r="F104" s="133" t="n">
        <x:v>1375</x:v>
      </x:c>
      <x:c r="G104" s="133" t="n">
        <x:v>1287.5</x:v>
      </x:c>
      <x:c r="H104" s="148" t="n">
        <x:v>0.05441712204007286</x:v>
      </x:c>
    </x:row>
    <x:row r="105">
      <x:c r="A105" t="str">
        <x:v>copies</x:v>
      </x:c>
      <x:c r="B105" s="16" t="n">
        <x:v>37</x:v>
      </x:c>
      <x:c r="C105" s="16" t="n">
        <x:v>0</x:v>
      </x:c>
      <x:c r="D105" s="16" t="n">
        <x:f>COUNTIFS('Master Products'!$C$2:$C$2180,A105,'Master Products'!$U$2:$U$2180,"&lt;&gt;Source Valid")</x:f>
        <x:v>3</x:v>
      </x:c>
      <x:c r="E105" s="16" t="n">
        <x:v>34</x:v>
      </x:c>
      <x:c r="F105" s="133" t="n">
        <x:v>77.5</x:v>
      </x:c>
      <x:c r="G105" s="133" t="n">
        <x:v>69</x:v>
      </x:c>
      <x:c r="H105" s="148" t="n">
        <x:v>0.09090909090909091</x:v>
      </x:c>
    </x:row>
    <x:row r="106">
      <x:c r="A106" t="str">
        <x:v>drawing copy</x:v>
      </x:c>
      <x:c r="B106" s="16" t="n">
        <x:v>19</x:v>
      </x:c>
      <x:c r="C106" s="16" t="n">
        <x:v>0</x:v>
      </x:c>
      <x:c r="D106" s="16" t="n">
        <x:f>COUNTIFS('Master Products'!$C$2:$C$2180,A106,'Master Products'!$U$2:$U$2180,"&lt;&gt;Source Valid")</x:f>
        <x:v>0</x:v>
      </x:c>
      <x:c r="E106" s="16" t="n">
        <x:v>19</x:v>
      </x:c>
      <x:c r="F106" s="133" t="n">
        <x:v>85</x:v>
      </x:c>
      <x:c r="G106" s="133" t="n">
        <x:v>70</x:v>
      </x:c>
      <x:c r="H106" s="148" t="n">
        <x:v>0.16666666666666666</x:v>
      </x:c>
    </x:row>
    <x:row r="107">
      <x:c r="A107" t="str">
        <x:v>pencil box</x:v>
      </x:c>
      <x:c r="B107" s="16" t="n">
        <x:v>13</x:v>
      </x:c>
      <x:c r="C107" s="16" t="n">
        <x:v>0</x:v>
      </x:c>
      <x:c r="D107" s="16" t="n">
        <x:f>COUNTIFS('Master Products'!$C$2:$C$2180,A107,'Master Products'!$U$2:$U$2180,"&lt;&gt;Source Valid")</x:f>
        <x:v>0</x:v>
      </x:c>
      <x:c r="E107" s="16" t="n">
        <x:v>13</x:v>
      </x:c>
      <x:c r="F107" s="133" t="n">
        <x:v>110</x:v>
      </x:c>
      <x:c r="G107" s="133" t="n">
        <x:v>90</x:v>
      </x:c>
      <x:c r="H107" s="148" t="n">
        <x:v>0.15384615384615385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150c388279d48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38" hidden="0" customWidth="1"/>
    <x:col min="5" max="5" width="18" hidden="0" customWidth="1"/>
    <x:col min="6" max="6" width="17" hidden="0" customWidth="1"/>
    <x:col min="7" max="7" width="17" hidden="0" customWidth="1"/>
    <x:col min="8" max="8" width="40" hidden="0" customWidth="1"/>
    <x:col min="9" max="9" width="19" hidden="0" customWidth="1"/>
    <x:col min="10" max="10" width="16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 ht="34" customHeight="1">
      <x:c r="A1" s="3" t="str">
        <x:v>Cross-PDF Duplicate Reconciliation</x:v>
      </x:c>
      <x:c r="B1" s="3" t="str">
        <x:v>Cross-PDF Duplicate Reconciliation</x:v>
      </x:c>
      <x:c r="C1" s="3" t="str">
        <x:v>Cross-PDF Duplicate Reconciliation</x:v>
      </x:c>
      <x:c r="D1" s="3" t="str">
        <x:v>Cross-PDF Duplicate Reconciliation</x:v>
      </x:c>
      <x:c r="E1" s="3" t="str">
        <x:v>Cross-PDF Duplicate Reconciliation</x:v>
      </x:c>
      <x:c r="F1" s="3" t="str">
        <x:v>Cross-PDF Duplicate Reconciliation</x:v>
      </x:c>
      <x:c r="G1" s="3" t="str">
        <x:v>Cross-PDF Duplicate Reconciliation</x:v>
      </x:c>
      <x:c r="H1" s="3" t="str">
        <x:v>Cross-PDF Duplicate Reconciliation</x:v>
      </x:c>
      <x:c r="I1" s="3" t="str">
        <x:v>Cross-PDF Duplicate Reconciliation</x:v>
      </x:c>
      <x:c r="J1" s="3" t="str">
        <x:v>Cross-PDF Duplicate Reconciliation</x:v>
      </x:c>
      <x:c r="K1" s="3" t="str">
        <x:v>Cross-PDF Duplicate Reconciliation</x:v>
      </x:c>
      <x:c r="L1" s="3" t="str">
        <x:v>Cross-PDF Duplicate Reconciliation</x:v>
      </x:c>
      <x:c r="M1" s="3" t="str">
        <x:v>Cross-PDF Duplicate Reconciliation</x:v>
      </x:c>
    </x:row>
    <x:row r="2" ht="28" customHeight="1">
      <x:c r="A2" s="7" t="str">
        <x:v>One retained master product for each matched initial/complete-PDF pair</x:v>
      </x:c>
      <x:c r="B2" s="7" t="str">
        <x:v>One retained master product for each matched initial/complete-PDF pair</x:v>
      </x:c>
      <x:c r="C2" s="7" t="str">
        <x:v>One retained master product for each matched initial/complete-PDF pair</x:v>
      </x:c>
      <x:c r="D2" s="7" t="str">
        <x:v>One retained master product for each matched initial/complete-PDF pair</x:v>
      </x:c>
      <x:c r="E2" s="7" t="str">
        <x:v>One retained master product for each matched initial/complete-PDF pair</x:v>
      </x:c>
      <x:c r="F2" s="7" t="str">
        <x:v>One retained master product for each matched initial/complete-PDF pair</x:v>
      </x:c>
      <x:c r="G2" s="7" t="str">
        <x:v>One retained master product for each matched initial/complete-PDF pair</x:v>
      </x:c>
      <x:c r="H2" s="7" t="str">
        <x:v>One retained master product for each matched initial/complete-PDF pair</x:v>
      </x:c>
      <x:c r="I2" s="7" t="str">
        <x:v>One retained master product for each matched initial/complete-PDF pair</x:v>
      </x:c>
      <x:c r="J2" s="7" t="str">
        <x:v>One retained master product for each matched initial/complete-PDF pair</x:v>
      </x:c>
      <x:c r="K2" s="7" t="str">
        <x:v>One retained master product for each matched initial/complete-PDF pair</x:v>
      </x:c>
      <x:c r="L2" s="7" t="str">
        <x:v>One retained master product for each matched initial/complete-PDF pair</x:v>
      </x:c>
      <x:c r="M2" s="7" t="str">
        <x:v>One retained master product for each matched initial/complete-PDF pair</x:v>
      </x:c>
    </x:row>
    <x:row r="4" ht="32" customHeight="1">
      <x:c r="A4" s="14" t="str">
        <x:v>Initial Workbook Row</x:v>
      </x:c>
      <x:c r="B4" s="28" t="str">
        <x:v>Initial PDF Page</x:v>
      </x:c>
      <x:c r="C4" s="28" t="str">
        <x:v>Initial PDF Line</x:v>
      </x:c>
      <x:c r="D4" s="28" t="str">
        <x:v>Initial Name</x:v>
      </x:c>
      <x:c r="E4" s="28" t="str">
        <x:v>Initial Wholesale</x:v>
      </x:c>
      <x:c r="F4" s="28" t="str">
        <x:v>Complete PDF Page</x:v>
      </x:c>
      <x:c r="G4" s="28" t="str">
        <x:v>Complete PDF Line</x:v>
      </x:c>
      <x:c r="H4" s="28" t="str">
        <x:v>Retained Name</x:v>
      </x:c>
      <x:c r="I4" s="28" t="str">
        <x:v>Retained Wholesale</x:v>
      </x:c>
      <x:c r="J4" s="28" t="str">
        <x:v>Buying Price</x:v>
      </x:c>
      <x:c r="K4" s="28" t="str">
        <x:v>PDF Category</x:v>
      </x:c>
      <x:c r="L4" s="28" t="str">
        <x:v>Match Type</x:v>
      </x:c>
      <x:c r="M4" s="15" t="str">
        <x:v>Retained Source Key</x:v>
      </x:c>
    </x:row>
    <x:row r="5">
      <x:c r="A5" t="n">
        <x:v>2</x:v>
      </x:c>
      <x:c r="B5" t="n">
        <x:v>17</x:v>
      </x:c>
      <x:c r="C5" t="n">
        <x:v>4</x:v>
      </x:c>
      <x:c r="D5" s="99" t="str">
        <x:v>DAY BOOK NO 200</x:v>
      </x:c>
      <x:c r="E5" s="132" t="n">
        <x:v>600</x:v>
      </x:c>
      <x:c r="F5" t="n">
        <x:v>17</x:v>
      </x:c>
      <x:c r="G5" t="n">
        <x:v>17</x:v>
      </x:c>
      <x:c r="H5" s="99" t="str">
        <x:v>DAY BOOK NO 200</x:v>
      </x:c>
      <x:c r="I5" s="133" t="n">
        <x:v>600</x:v>
      </x:c>
      <x:c r="J5" s="133" t="n">
        <x:v>520</x:v>
      </x:c>
      <x:c r="K5" s="149" t="str">
        <x:v>GATTA REGISTER</x:v>
      </x:c>
      <x:c r="L5" s="150" t="str">
        <x:v>Exact/source-linked match</x:v>
      </x:c>
      <x:c r="M5" s="149" t="str">
        <x:v>WS-RATES:17:17</x:v>
      </x:c>
    </x:row>
    <x:row r="6">
      <x:c r="A6" t="n">
        <x:v>3</x:v>
      </x:c>
      <x:c r="B6" t="n">
        <x:v>20</x:v>
      </x:c>
      <x:c r="C6" t="n">
        <x:v>32</x:v>
      </x:c>
      <x:c r="D6" s="99" t="str">
        <x:v>GATTA DAY BOOK HALF 70</x:v>
      </x:c>
      <x:c r="E6" s="132" t="n">
        <x:v>140</x:v>
      </x:c>
      <x:c r="F6" t="n">
        <x:v>21</x:v>
      </x:c>
      <x:c r="G6" t="n">
        <x:v>9</x:v>
      </x:c>
      <x:c r="H6" s="99" t="str">
        <x:v>GATTA DAY BOOK HALF 70</x:v>
      </x:c>
      <x:c r="I6" s="133" t="n">
        <x:v>140</x:v>
      </x:c>
      <x:c r="J6" s="133" t="n">
        <x:v>110</x:v>
      </x:c>
      <x:c r="K6" s="149" t="str">
        <x:v>GATTA REGISTER</x:v>
      </x:c>
      <x:c r="L6" s="150" t="str">
        <x:v>Exact/source-linked match</x:v>
      </x:c>
      <x:c r="M6" s="149" t="str">
        <x:v>WS-RATES:21:9</x:v>
      </x:c>
    </x:row>
    <x:row r="7">
      <x:c r="A7" t="n">
        <x:v>4</x:v>
      </x:c>
      <x:c r="B7" t="n">
        <x:v>49</x:v>
      </x:c>
      <x:c r="C7" t="n">
        <x:v>24</x:v>
      </x:c>
      <x:c r="D7" s="99" t="str">
        <x:v>GATTA DAY BOOK HALF NO</x:v>
      </x:c>
      <x:c r="E7" s="132" t="n">
        <x:v>80</x:v>
      </x:c>
      <x:c r="F7" t="n">
        <x:v>49</x:v>
      </x:c>
      <x:c r="G7" t="n">
        <x:v>37</x:v>
      </x:c>
      <x:c r="H7" s="99" t="str">
        <x:v>GATTA DAY BOOK HALF NO 40</x:v>
      </x:c>
      <x:c r="I7" s="133" t="n">
        <x:v>80</x:v>
      </x:c>
      <x:c r="J7" s="133" t="n">
        <x:v>63</x:v>
      </x:c>
      <x:c r="K7" s="149" t="str">
        <x:v>GATTA REGISTER</x:v>
      </x:c>
      <x:c r="L7" s="150" t="str">
        <x:v>Truncated-name completion</x:v>
      </x:c>
      <x:c r="M7" s="149" t="str">
        <x:v>WS-RATES:49:37</x:v>
      </x:c>
    </x:row>
    <x:row r="8">
      <x:c r="A8" t="n">
        <x:v>5</x:v>
      </x:c>
      <x:c r="B8" t="n">
        <x:v>49</x:v>
      </x:c>
      <x:c r="C8" t="n">
        <x:v>22</x:v>
      </x:c>
      <x:c r="D8" s="99" t="str">
        <x:v>GATTA DAY BOOK HALF NO</x:v>
      </x:c>
      <x:c r="E8" s="132" t="n">
        <x:v>100</x:v>
      </x:c>
      <x:c r="F8" t="n">
        <x:v>49</x:v>
      </x:c>
      <x:c r="G8" t="n">
        <x:v>35</x:v>
      </x:c>
      <x:c r="H8" s="99" t="str">
        <x:v>GATTA DAY BOOK HALF NO 50</x:v>
      </x:c>
      <x:c r="I8" s="133" t="n">
        <x:v>100</x:v>
      </x:c>
      <x:c r="J8" s="133" t="n">
        <x:v>80</x:v>
      </x:c>
      <x:c r="K8" s="149" t="str">
        <x:v>GATTA REGISTER</x:v>
      </x:c>
      <x:c r="L8" s="150" t="str">
        <x:v>Truncated-name completion</x:v>
      </x:c>
      <x:c r="M8" s="149" t="str">
        <x:v>WS-RATES:49:35</x:v>
      </x:c>
    </x:row>
    <x:row r="9">
      <x:c r="A9" t="n">
        <x:v>6</x:v>
      </x:c>
      <x:c r="B9" t="n">
        <x:v>49</x:v>
      </x:c>
      <x:c r="C9" t="n">
        <x:v>30</x:v>
      </x:c>
      <x:c r="D9" s="99" t="str">
        <x:v>GATTA DAY BOOK NO 100</x:v>
      </x:c>
      <x:c r="E9" s="132" t="n">
        <x:v>300</x:v>
      </x:c>
      <x:c r="F9" t="n">
        <x:v>50</x:v>
      </x:c>
      <x:c r="G9" t="n">
        <x:v>7</x:v>
      </x:c>
      <x:c r="H9" s="99" t="str">
        <x:v>GATTA DAY BOOK NO 100</x:v>
      </x:c>
      <x:c r="I9" s="133" t="n">
        <x:v>300</x:v>
      </x:c>
      <x:c r="J9" s="133" t="n">
        <x:v>-23811.04</x:v>
      </x:c>
      <x:c r="K9" s="149" t="str">
        <x:v>GATTA REGISTER</x:v>
      </x:c>
      <x:c r="L9" s="150" t="str">
        <x:v>Exact/source-linked match</x:v>
      </x:c>
      <x:c r="M9" s="149" t="str">
        <x:v>WS-RATES:50:7</x:v>
      </x:c>
    </x:row>
    <x:row r="10">
      <x:c r="A10" t="n">
        <x:v>7</x:v>
      </x:c>
      <x:c r="B10" t="n">
        <x:v>49</x:v>
      </x:c>
      <x:c r="C10" t="n">
        <x:v>13</x:v>
      </x:c>
      <x:c r="D10" s="99" t="str">
        <x:v>GATTA DAY BOOK NO 100 H</x:v>
      </x:c>
      <x:c r="E10" s="132" t="n">
        <x:v>200</x:v>
      </x:c>
      <x:c r="F10" t="n">
        <x:v>49</x:v>
      </x:c>
      <x:c r="G10" t="n">
        <x:v>26</x:v>
      </x:c>
      <x:c r="H10" s="99" t="str">
        <x:v>GATTA DAY BOOK NO 100 HALF</x:v>
      </x:c>
      <x:c r="I10" s="133" t="n">
        <x:v>200</x:v>
      </x:c>
      <x:c r="J10" s="133" t="n">
        <x:v>160</x:v>
      </x:c>
      <x:c r="K10" s="149" t="str">
        <x:v>GATTA REGISTER</x:v>
      </x:c>
      <x:c r="L10" s="150" t="str">
        <x:v>Truncated-name completion</x:v>
      </x:c>
      <x:c r="M10" s="149" t="str">
        <x:v>WS-RATES:49:26</x:v>
      </x:c>
    </x:row>
    <x:row r="11">
      <x:c r="A11" t="n">
        <x:v>8</x:v>
      </x:c>
      <x:c r="B11" t="n">
        <x:v>49</x:v>
      </x:c>
      <x:c r="C11" t="n">
        <x:v>28</x:v>
      </x:c>
      <x:c r="D11" s="99" t="str">
        <x:v>GATTA DAY BOOK NO 120</x:v>
      </x:c>
      <x:c r="E11" s="132" t="n">
        <x:v>360</x:v>
      </x:c>
      <x:c r="F11" t="n">
        <x:v>50</x:v>
      </x:c>
      <x:c r="G11" t="n">
        <x:v>5</x:v>
      </x:c>
      <x:c r="H11" s="99" t="str">
        <x:v>GATTA DAY BOOK NO 120</x:v>
      </x:c>
      <x:c r="I11" s="133" t="n">
        <x:v>360</x:v>
      </x:c>
      <x:c r="J11" s="133" t="n">
        <x:v>310</x:v>
      </x:c>
      <x:c r="K11" s="149" t="str">
        <x:v>GATTA REGISTER</x:v>
      </x:c>
      <x:c r="L11" s="150" t="str">
        <x:v>Exact/source-linked match</x:v>
      </x:c>
      <x:c r="M11" s="149" t="str">
        <x:v>WS-RATES:50:5</x:v>
      </x:c>
    </x:row>
    <x:row r="12">
      <x:c r="A12" t="n">
        <x:v>9</x:v>
      </x:c>
      <x:c r="B12" t="n">
        <x:v>49</x:v>
      </x:c>
      <x:c r="C12" t="n">
        <x:v>26</x:v>
      </x:c>
      <x:c r="D12" s="99" t="str">
        <x:v>GATTA DAY BOOK NO 140</x:v>
      </x:c>
      <x:c r="E12" s="132" t="n">
        <x:v>420</x:v>
      </x:c>
      <x:c r="F12" t="n">
        <x:v>50</x:v>
      </x:c>
      <x:c r="G12" t="n">
        <x:v>3</x:v>
      </x:c>
      <x:c r="H12" s="99" t="str">
        <x:v>GATTA DAY BOOK NO 140</x:v>
      </x:c>
      <x:c r="I12" s="133" t="n">
        <x:v>420</x:v>
      </x:c>
      <x:c r="J12" s="133" t="n">
        <x:v>360</x:v>
      </x:c>
      <x:c r="K12" s="149" t="str">
        <x:v>GATTA REGISTER</x:v>
      </x:c>
      <x:c r="L12" s="150" t="str">
        <x:v>Exact/source-linked match</x:v>
      </x:c>
      <x:c r="M12" s="149" t="str">
        <x:v>WS-RATES:50:3</x:v>
      </x:c>
    </x:row>
    <x:row r="13">
      <x:c r="A13" t="n">
        <x:v>10</x:v>
      </x:c>
      <x:c r="B13" t="n">
        <x:v>49</x:v>
      </x:c>
      <x:c r="C13" t="n">
        <x:v>36</x:v>
      </x:c>
      <x:c r="D13" s="99" t="str">
        <x:v>GATTA DAY BOOK NO 40</x:v>
      </x:c>
      <x:c r="E13" s="132" t="n">
        <x:v>120</x:v>
      </x:c>
      <x:c r="F13" t="n">
        <x:v>50</x:v>
      </x:c>
      <x:c r="G13" t="n">
        <x:v>13</x:v>
      </x:c>
      <x:c r="H13" s="99" t="str">
        <x:v>GATTA DAY BOOK NO 40</x:v>
      </x:c>
      <x:c r="I13" s="133" t="n">
        <x:v>120</x:v>
      </x:c>
      <x:c r="J13" s="133" t="n">
        <x:v>105</x:v>
      </x:c>
      <x:c r="K13" s="149" t="str">
        <x:v>GATTA REGISTER</x:v>
      </x:c>
      <x:c r="L13" s="150" t="str">
        <x:v>Exact/source-linked match</x:v>
      </x:c>
      <x:c r="M13" s="149" t="str">
        <x:v>WS-RATES:50:13</x:v>
      </x:c>
    </x:row>
    <x:row r="14">
      <x:c r="A14" t="n">
        <x:v>11</x:v>
      </x:c>
      <x:c r="B14" t="n">
        <x:v>49</x:v>
      </x:c>
      <x:c r="C14" t="n">
        <x:v>35</x:v>
      </x:c>
      <x:c r="D14" s="99" t="str">
        <x:v>GATTA DAY BOOK NO 50</x:v>
      </x:c>
      <x:c r="E14" s="132" t="n">
        <x:v>150</x:v>
      </x:c>
      <x:c r="F14" t="n">
        <x:v>50</x:v>
      </x:c>
      <x:c r="G14" t="n">
        <x:v>12</x:v>
      </x:c>
      <x:c r="H14" s="99" t="str">
        <x:v>GATTA DAY BOOK NO 50</x:v>
      </x:c>
      <x:c r="I14" s="133" t="n">
        <x:v>150</x:v>
      </x:c>
      <x:c r="J14" s="133" t="n">
        <x:v>130</x:v>
      </x:c>
      <x:c r="K14" s="149" t="str">
        <x:v>GATTA REGISTER</x:v>
      </x:c>
      <x:c r="L14" s="150" t="str">
        <x:v>Exact/source-linked match</x:v>
      </x:c>
      <x:c r="M14" s="149" t="str">
        <x:v>WS-RATES:50:12</x:v>
      </x:c>
    </x:row>
    <x:row r="15">
      <x:c r="A15" t="n">
        <x:v>12</x:v>
      </x:c>
      <x:c r="B15" t="n">
        <x:v>49</x:v>
      </x:c>
      <x:c r="C15" t="n">
        <x:v>34</x:v>
      </x:c>
      <x:c r="D15" s="99" t="str">
        <x:v>GATTA DAY BOOK NO 60</x:v>
      </x:c>
      <x:c r="E15" s="132" t="n">
        <x:v>180</x:v>
      </x:c>
      <x:c r="F15" t="n">
        <x:v>50</x:v>
      </x:c>
      <x:c r="G15" t="n">
        <x:v>11</x:v>
      </x:c>
      <x:c r="H15" s="99" t="str">
        <x:v>GATTA DAY BOOK NO 60</x:v>
      </x:c>
      <x:c r="I15" s="133" t="n">
        <x:v>180</x:v>
      </x:c>
      <x:c r="J15" s="133" t="n">
        <x:v>155</x:v>
      </x:c>
      <x:c r="K15" s="149" t="str">
        <x:v>GATTA REGISTER</x:v>
      </x:c>
      <x:c r="L15" s="150" t="str">
        <x:v>Exact/source-linked match</x:v>
      </x:c>
      <x:c r="M15" s="149" t="str">
        <x:v>WS-RATES:50:11</x:v>
      </x:c>
    </x:row>
    <x:row r="16">
      <x:c r="A16" t="n">
        <x:v>13</x:v>
      </x:c>
      <x:c r="B16" t="n">
        <x:v>49</x:v>
      </x:c>
      <x:c r="C16" t="n">
        <x:v>33</x:v>
      </x:c>
      <x:c r="D16" s="99" t="str">
        <x:v>GATTA DAY BOOK NO 70</x:v>
      </x:c>
      <x:c r="E16" s="132" t="n">
        <x:v>210</x:v>
      </x:c>
      <x:c r="F16" t="n">
        <x:v>50</x:v>
      </x:c>
      <x:c r="G16" t="n">
        <x:v>10</x:v>
      </x:c>
      <x:c r="H16" s="99" t="str">
        <x:v>GATTA DAY BOOK NO 70</x:v>
      </x:c>
      <x:c r="I16" s="133" t="n">
        <x:v>210</x:v>
      </x:c>
      <x:c r="J16" s="133" t="n">
        <x:v>238.518518518519</x:v>
      </x:c>
      <x:c r="K16" s="149" t="str">
        <x:v>GATTA REGISTER</x:v>
      </x:c>
      <x:c r="L16" s="150" t="str">
        <x:v>Exact/source-linked match</x:v>
      </x:c>
      <x:c r="M16" s="149" t="str">
        <x:v>WS-RATES:50:10</x:v>
      </x:c>
    </x:row>
    <x:row r="17">
      <x:c r="A17" t="n">
        <x:v>14</x:v>
      </x:c>
      <x:c r="B17" t="n">
        <x:v>49</x:v>
      </x:c>
      <x:c r="C17" t="n">
        <x:v>31</x:v>
      </x:c>
      <x:c r="D17" s="99" t="str">
        <x:v>GATTA DAY BOOK NO 80</x:v>
      </x:c>
      <x:c r="E17" s="132" t="n">
        <x:v>240</x:v>
      </x:c>
      <x:c r="F17" t="n">
        <x:v>50</x:v>
      </x:c>
      <x:c r="G17" t="n">
        <x:v>8</x:v>
      </x:c>
      <x:c r="H17" s="99" t="str">
        <x:v>GATTA DAY BOOK NO 80</x:v>
      </x:c>
      <x:c r="I17" s="133" t="n">
        <x:v>240</x:v>
      </x:c>
      <x:c r="J17" s="133" t="n">
        <x:v>309.76</x:v>
      </x:c>
      <x:c r="K17" s="149" t="str">
        <x:v>GATTA REGISTER</x:v>
      </x:c>
      <x:c r="L17" s="150" t="str">
        <x:v>Exact/source-linked match</x:v>
      </x:c>
      <x:c r="M17" s="149" t="str">
        <x:v>WS-RATES:50:8</x:v>
      </x:c>
    </x:row>
    <x:row r="18">
      <x:c r="A18" t="n">
        <x:v>15</x:v>
      </x:c>
      <x:c r="B18" t="n">
        <x:v>49</x:v>
      </x:c>
      <x:c r="C18" t="n">
        <x:v>15</x:v>
      </x:c>
      <x:c r="D18" s="99" t="str">
        <x:v>GATTA DAY BOOK NO 80 HA</x:v>
      </x:c>
      <x:c r="E18" s="132" t="n">
        <x:v>160</x:v>
      </x:c>
      <x:c r="F18" t="n">
        <x:v>49</x:v>
      </x:c>
      <x:c r="G18" t="n">
        <x:v>28</x:v>
      </x:c>
      <x:c r="H18" s="99" t="str">
        <x:v>GATTA DAY BOOK NO 80 HALF</x:v>
      </x:c>
      <x:c r="I18" s="133" t="n">
        <x:v>160</x:v>
      </x:c>
      <x:c r="J18" s="133" t="n">
        <x:v>125</x:v>
      </x:c>
      <x:c r="K18" s="149" t="str">
        <x:v>GATTA REGISTER</x:v>
      </x:c>
      <x:c r="L18" s="150" t="str">
        <x:v>Truncated-name completion</x:v>
      </x:c>
      <x:c r="M18" s="149" t="str">
        <x:v>WS-RATES:49:28</x:v>
      </x:c>
    </x:row>
    <x:row r="19">
      <x:c r="A19" t="n">
        <x:v>16</x:v>
      </x:c>
      <x:c r="B19" t="n">
        <x:v>13</x:v>
      </x:c>
      <x:c r="C19" t="n">
        <x:v>26</x:v>
      </x:c>
      <x:c r="D19" s="99" t="str">
        <x:v>GATTA KHATA COPY 68g NO</x:v>
      </x:c>
      <x:c r="E19" s="132" t="n">
        <x:v>280</x:v>
      </x:c>
      <x:c r="F19" t="n">
        <x:v>14</x:v>
      </x:c>
      <x:c r="G19" t="n">
        <x:v>3</x:v>
      </x:c>
      <x:c r="H19" s="99" t="str">
        <x:v>GATTA KHATA COPY 68g NO 6</x:v>
      </x:c>
      <x:c r="I19" s="133" t="n">
        <x:v>280</x:v>
      </x:c>
      <x:c r="J19" s="133" t="n">
        <x:v>270</x:v>
      </x:c>
      <x:c r="K19" s="149" t="str">
        <x:v>GATTA REGISTER</x:v>
      </x:c>
      <x:c r="L19" s="150" t="str">
        <x:v>Truncated-name completion</x:v>
      </x:c>
      <x:c r="M19" s="149" t="str">
        <x:v>WS-RATES:14:3</x:v>
      </x:c>
    </x:row>
    <x:row r="20">
      <x:c r="A20" t="n">
        <x:v>17</x:v>
      </x:c>
      <x:c r="B20" t="n">
        <x:v>48</x:v>
      </x:c>
      <x:c r="C20" t="n">
        <x:v>23</x:v>
      </x:c>
      <x:c r="D20" s="99" t="str">
        <x:v>GATTA KHATA COPY 68g NO</x:v>
      </x:c>
      <x:c r="E20" s="132" t="n">
        <x:v>360</x:v>
      </x:c>
      <x:c r="F20" t="n">
        <x:v>48</x:v>
      </x:c>
      <x:c r="G20" t="n">
        <x:v>36</x:v>
      </x:c>
      <x:c r="H20" s="99" t="str">
        <x:v>GATTA KHATA COPY 68g NO 8</x:v>
      </x:c>
      <x:c r="I20" s="133" t="n">
        <x:v>360</x:v>
      </x:c>
      <x:c r="J20" s="133" t="n">
        <x:v>320</x:v>
      </x:c>
      <x:c r="K20" s="149" t="str">
        <x:v>GATTA REGISTER</x:v>
      </x:c>
      <x:c r="L20" s="150" t="str">
        <x:v>Truncated-name completion</x:v>
      </x:c>
      <x:c r="M20" s="149" t="str">
        <x:v>WS-RATES:48:36</x:v>
      </x:c>
    </x:row>
    <x:row r="21">
      <x:c r="A21" t="n">
        <x:v>18</x:v>
      </x:c>
      <x:c r="B21" t="n">
        <x:v>48</x:v>
      </x:c>
      <x:c r="C21" t="n">
        <x:v>21</x:v>
      </x:c>
      <x:c r="D21" s="99" t="str">
        <x:v>GATTA KHATA COPY 68g NO</x:v>
      </x:c>
      <x:c r="E21" s="132" t="n">
        <x:v>440</x:v>
      </x:c>
      <x:c r="F21" t="n">
        <x:v>48</x:v>
      </x:c>
      <x:c r="G21" t="n">
        <x:v>34</x:v>
      </x:c>
      <x:c r="H21" s="99" t="str">
        <x:v>GATTA KHATA COPY 68g NO 10</x:v>
      </x:c>
      <x:c r="I21" s="133" t="n">
        <x:v>440</x:v>
      </x:c>
      <x:c r="J21" s="133" t="n">
        <x:v>400</x:v>
      </x:c>
      <x:c r="K21" s="149" t="str">
        <x:v>GATTA REGISTER</x:v>
      </x:c>
      <x:c r="L21" s="150" t="str">
        <x:v>Truncated-name completion</x:v>
      </x:c>
      <x:c r="M21" s="149" t="str">
        <x:v>WS-RATES:48:34</x:v>
      </x:c>
    </x:row>
    <x:row r="22">
      <x:c r="A22" t="n">
        <x:v>19</x:v>
      </x:c>
      <x:c r="B22" t="n">
        <x:v>27</x:v>
      </x:c>
      <x:c r="C22" t="n">
        <x:v>21</x:v>
      </x:c>
      <x:c r="D22" s="99" t="str">
        <x:v>GATTA KHATA COPY 68g NO</x:v>
      </x:c>
      <x:c r="E22" s="132" t="n">
        <x:v>520</x:v>
      </x:c>
      <x:c r="F22" t="n">
        <x:v>27</x:v>
      </x:c>
      <x:c r="G22" t="n">
        <x:v>34</x:v>
      </x:c>
      <x:c r="H22" s="99" t="str">
        <x:v>GATTA KHATA COPY 68g NO 12</x:v>
      </x:c>
      <x:c r="I22" s="133" t="n">
        <x:v>520</x:v>
      </x:c>
      <x:c r="J22" s="133" t="n">
        <x:v>490</x:v>
      </x:c>
      <x:c r="K22" s="149" t="str">
        <x:v>GATTA REGISTER</x:v>
      </x:c>
      <x:c r="L22" s="150" t="str">
        <x:v>Truncated-name completion</x:v>
      </x:c>
      <x:c r="M22" s="149" t="str">
        <x:v>WS-RATES:27:34</x:v>
      </x:c>
    </x:row>
    <x:row r="23">
      <x:c r="A23" t="n">
        <x:v>20</x:v>
      </x:c>
      <x:c r="B23" t="n">
        <x:v>1</x:v>
      </x:c>
      <x:c r="C23" t="n">
        <x:v>11</x:v>
      </x:c>
      <x:c r="D23" s="99" t="str">
        <x:v>GATTA KHATA COPY 68G NO</x:v>
      </x:c>
      <x:c r="E23" s="132" t="n">
        <x:v>130</x:v>
      </x:c>
      <x:c r="F23" t="n">
        <x:v>1</x:v>
      </x:c>
      <x:c r="G23" t="n">
        <x:v>25</x:v>
      </x:c>
      <x:c r="H23" s="99" t="str">
        <x:v>GATTA KHATA COPY 68G NO 2</x:v>
      </x:c>
      <x:c r="I23" s="133" t="n">
        <x:v>130</x:v>
      </x:c>
      <x:c r="J23" s="133" t="n">
        <x:v>110</x:v>
      </x:c>
      <x:c r="K23" s="149" t="str">
        <x:v>GATTA REGISTER</x:v>
      </x:c>
      <x:c r="L23" s="150" t="str">
        <x:v>Truncated-name completion</x:v>
      </x:c>
      <x:c r="M23" s="149" t="str">
        <x:v>WS-RATES:1:25</x:v>
      </x:c>
    </x:row>
    <x:row r="24">
      <x:c r="A24" t="n">
        <x:v>21</x:v>
      </x:c>
      <x:c r="B24" t="n">
        <x:v>1</x:v>
      </x:c>
      <x:c r="C24" t="n">
        <x:v>12</x:v>
      </x:c>
      <x:c r="D24" s="99" t="str">
        <x:v>GATTA KHATA COPY 68G NO</x:v>
      </x:c>
      <x:c r="E24" s="132" t="n">
        <x:v>160</x:v>
      </x:c>
      <x:c r="F24" t="n">
        <x:v>1</x:v>
      </x:c>
      <x:c r="G24" t="n">
        <x:v>26</x:v>
      </x:c>
      <x:c r="H24" s="99" t="str">
        <x:v>GATTA KHATA COPY 68G NO 3</x:v>
      </x:c>
      <x:c r="I24" s="133" t="n">
        <x:v>160</x:v>
      </x:c>
      <x:c r="J24" s="133" t="n">
        <x:v>140</x:v>
      </x:c>
      <x:c r="K24" s="149" t="str">
        <x:v>GATTA REGISTER</x:v>
      </x:c>
      <x:c r="L24" s="150" t="str">
        <x:v>Truncated-name completion</x:v>
      </x:c>
      <x:c r="M24" s="149" t="str">
        <x:v>WS-RATES:1:26</x:v>
      </x:c>
    </x:row>
    <x:row r="25">
      <x:c r="A25" t="n">
        <x:v>22</x:v>
      </x:c>
      <x:c r="B25" t="n">
        <x:v>9</x:v>
      </x:c>
      <x:c r="C25" t="n">
        <x:v>13</x:v>
      </x:c>
      <x:c r="D25" s="99" t="str">
        <x:v>GATTA KHATA COPY 68G NO</x:v>
      </x:c>
      <x:c r="E25" s="132" t="n">
        <x:v>190</x:v>
      </x:c>
      <x:c r="F25" t="n">
        <x:v>9</x:v>
      </x:c>
      <x:c r="G25" t="n">
        <x:v>26</x:v>
      </x:c>
      <x:c r="H25" s="99" t="str">
        <x:v>GATTA KHATA COPY 68G NO 4</x:v>
      </x:c>
      <x:c r="I25" s="133" t="n">
        <x:v>190</x:v>
      </x:c>
      <x:c r="J25" s="133" t="n">
        <x:v>165</x:v>
      </x:c>
      <x:c r="K25" s="149" t="str">
        <x:v>GATTA REGISTER</x:v>
      </x:c>
      <x:c r="L25" s="150" t="str">
        <x:v>Truncated-name completion</x:v>
      </x:c>
      <x:c r="M25" s="149" t="str">
        <x:v>WS-RATES:9:26</x:v>
      </x:c>
    </x:row>
    <x:row r="26">
      <x:c r="A26" t="n">
        <x:v>23</x:v>
      </x:c>
      <x:c r="B26" t="n">
        <x:v>11</x:v>
      </x:c>
      <x:c r="C26" t="n">
        <x:v>14</x:v>
      </x:c>
      <x:c r="D26" s="99" t="str">
        <x:v>GATTA KHATA COPY 68G NO</x:v>
      </x:c>
      <x:c r="E26" s="132" t="n">
        <x:v>240</x:v>
      </x:c>
      <x:c r="F26" t="n">
        <x:v>11</x:v>
      </x:c>
      <x:c r="G26" t="n">
        <x:v>27</x:v>
      </x:c>
      <x:c r="H26" s="99" t="str">
        <x:v>GATTA KHATA COPY 68G NO 5</x:v>
      </x:c>
      <x:c r="I26" s="133" t="n">
        <x:v>240</x:v>
      </x:c>
      <x:c r="J26" s="133" t="n">
        <x:v>230</x:v>
      </x:c>
      <x:c r="K26" s="149" t="str">
        <x:v>GATTA REGISTER</x:v>
      </x:c>
      <x:c r="L26" s="150" t="str">
        <x:v>Truncated-name completion</x:v>
      </x:c>
      <x:c r="M26" s="149" t="str">
        <x:v>WS-RATES:11:27</x:v>
      </x:c>
    </x:row>
    <x:row r="27">
      <x:c r="A27" t="n">
        <x:v>24</x:v>
      </x:c>
      <x:c r="B27" t="n">
        <x:v>48</x:v>
      </x:c>
      <x:c r="C27" t="n">
        <x:v>27</x:v>
      </x:c>
      <x:c r="D27" s="99" t="str">
        <x:v>GATTA KHATA COPY KCS 10</x:v>
      </x:c>
      <x:c r="E27" s="132" t="n">
        <x:v>800</x:v>
      </x:c>
      <x:c r="F27" t="n">
        <x:v>49</x:v>
      </x:c>
      <x:c r="G27" t="n">
        <x:v>4</x:v>
      </x:c>
      <x:c r="H27" s="99" t="str">
        <x:v>GATTA KHATA COPY KCS 10</x:v>
      </x:c>
      <x:c r="I27" s="133" t="n">
        <x:v>800</x:v>
      </x:c>
      <x:c r="J27" s="133" t="n">
        <x:v>740</x:v>
      </x:c>
      <x:c r="K27" s="149" t="str">
        <x:v>GATTA REGISTER</x:v>
      </x:c>
      <x:c r="L27" s="150" t="str">
        <x:v>Exact/source-linked match</x:v>
      </x:c>
      <x:c r="M27" s="149" t="str">
        <x:v>WS-RATES:49:4</x:v>
      </x:c>
    </x:row>
    <x:row r="28">
      <x:c r="A28" t="n">
        <x:v>25</x:v>
      </x:c>
      <x:c r="B28" t="n">
        <x:v>49</x:v>
      </x:c>
      <x:c r="C28" t="n">
        <x:v>2</x:v>
      </x:c>
      <x:c r="D28" s="99" t="str">
        <x:v>GATTA KHATA COPY KCS 2</x:v>
      </x:c>
      <x:c r="E28" s="132" t="n">
        <x:v>190</x:v>
      </x:c>
      <x:c r="F28" t="n">
        <x:v>49</x:v>
      </x:c>
      <x:c r="G28" t="n">
        <x:v>15</x:v>
      </x:c>
      <x:c r="H28" s="99" t="str">
        <x:v>GATTA KHATA COPY KCS 2</x:v>
      </x:c>
      <x:c r="I28" s="133" t="n">
        <x:v>190</x:v>
      </x:c>
      <x:c r="J28" s="133" t="n">
        <x:v>165</x:v>
      </x:c>
      <x:c r="K28" s="149" t="str">
        <x:v>GATTA REGISTER</x:v>
      </x:c>
      <x:c r="L28" s="150" t="str">
        <x:v>Exact/source-linked match</x:v>
      </x:c>
      <x:c r="M28" s="149" t="str">
        <x:v>WS-RATES:49:15</x:v>
      </x:c>
    </x:row>
    <x:row r="29">
      <x:c r="A29" t="n">
        <x:v>26</x:v>
      </x:c>
      <x:c r="B29" t="n">
        <x:v>48</x:v>
      </x:c>
      <x:c r="C29" t="n">
        <x:v>37</x:v>
      </x:c>
      <x:c r="D29" s="99" t="str">
        <x:v>GATTA KHATA COPY KCS 3</x:v>
      </x:c>
      <x:c r="E29" s="132" t="n">
        <x:v>270</x:v>
      </x:c>
      <x:c r="F29" t="n">
        <x:v>49</x:v>
      </x:c>
      <x:c r="G29" t="n">
        <x:v>14</x:v>
      </x:c>
      <x:c r="H29" s="99" t="str">
        <x:v>GATTA KHATA COPY KCS 3</x:v>
      </x:c>
      <x:c r="I29" s="133" t="n">
        <x:v>270</x:v>
      </x:c>
      <x:c r="J29" s="133" t="n">
        <x:v>240</x:v>
      </x:c>
      <x:c r="K29" s="149" t="str">
        <x:v>GATTA REGISTER</x:v>
      </x:c>
      <x:c r="L29" s="150" t="str">
        <x:v>Exact/source-linked match</x:v>
      </x:c>
      <x:c r="M29" s="149" t="str">
        <x:v>WS-RATES:49:14</x:v>
      </x:c>
    </x:row>
    <x:row r="30">
      <x:c r="A30" t="n">
        <x:v>27</x:v>
      </x:c>
      <x:c r="B30" t="n">
        <x:v>48</x:v>
      </x:c>
      <x:c r="C30" t="n">
        <x:v>36</x:v>
      </x:c>
      <x:c r="D30" s="99" t="str">
        <x:v>GATTA KHATA COPY KCS 4</x:v>
      </x:c>
      <x:c r="E30" s="132" t="n">
        <x:v>350</x:v>
      </x:c>
      <x:c r="F30" t="n">
        <x:v>49</x:v>
      </x:c>
      <x:c r="G30" t="n">
        <x:v>13</x:v>
      </x:c>
      <x:c r="H30" s="99" t="str">
        <x:v>GATTA KHATA COPY KCS 4</x:v>
      </x:c>
      <x:c r="I30" s="133" t="n">
        <x:v>350</x:v>
      </x:c>
      <x:c r="J30" s="133" t="n">
        <x:v>320</x:v>
      </x:c>
      <x:c r="K30" s="149" t="str">
        <x:v>GATTA REGISTER</x:v>
      </x:c>
      <x:c r="L30" s="150" t="str">
        <x:v>Exact/source-linked match</x:v>
      </x:c>
      <x:c r="M30" s="149" t="str">
        <x:v>WS-RATES:49:13</x:v>
      </x:c>
    </x:row>
    <x:row r="31">
      <x:c r="A31" t="n">
        <x:v>28</x:v>
      </x:c>
      <x:c r="B31" t="n">
        <x:v>48</x:v>
      </x:c>
      <x:c r="C31" t="n">
        <x:v>33</x:v>
      </x:c>
      <x:c r="D31" s="99" t="str">
        <x:v>GATTA KHATA COPY KCS 5</x:v>
      </x:c>
      <x:c r="E31" s="132" t="n">
        <x:v>430</x:v>
      </x:c>
      <x:c r="F31" t="n">
        <x:v>49</x:v>
      </x:c>
      <x:c r="G31" t="n">
        <x:v>10</x:v>
      </x:c>
      <x:c r="H31" s="99" t="str">
        <x:v>GATTA KHATA COPY KCS 5</x:v>
      </x:c>
      <x:c r="I31" s="133" t="n">
        <x:v>430</x:v>
      </x:c>
      <x:c r="J31" s="133" t="n">
        <x:v>400</x:v>
      </x:c>
      <x:c r="K31" s="149" t="str">
        <x:v>GATTA REGISTER</x:v>
      </x:c>
      <x:c r="L31" s="150" t="str">
        <x:v>Exact/source-linked match</x:v>
      </x:c>
      <x:c r="M31" s="149" t="str">
        <x:v>WS-RATES:49:10</x:v>
      </x:c>
    </x:row>
    <x:row r="32">
      <x:c r="A32" t="n">
        <x:v>29</x:v>
      </x:c>
      <x:c r="B32" t="n">
        <x:v>48</x:v>
      </x:c>
      <x:c r="C32" t="n">
        <x:v>30</x:v>
      </x:c>
      <x:c r="D32" s="99" t="str">
        <x:v>GATTA KHATA COPY KCS 6</x:v>
      </x:c>
      <x:c r="E32" s="132" t="n">
        <x:v>500</x:v>
      </x:c>
      <x:c r="F32" t="n">
        <x:v>49</x:v>
      </x:c>
      <x:c r="G32" t="n">
        <x:v>7</x:v>
      </x:c>
      <x:c r="H32" s="99" t="str">
        <x:v>GATTA KHATA COPY KCS 6</x:v>
      </x:c>
      <x:c r="I32" s="133" t="n">
        <x:v>500</x:v>
      </x:c>
      <x:c r="J32" s="133" t="n">
        <x:v>490</x:v>
      </x:c>
      <x:c r="K32" s="149" t="str">
        <x:v>GATTA REGISTER</x:v>
      </x:c>
      <x:c r="L32" s="150" t="str">
        <x:v>Exact/source-linked match</x:v>
      </x:c>
      <x:c r="M32" s="149" t="str">
        <x:v>WS-RATES:49:7</x:v>
      </x:c>
    </x:row>
    <x:row r="33">
      <x:c r="A33" t="n">
        <x:v>30</x:v>
      </x:c>
      <x:c r="B33" t="n">
        <x:v>48</x:v>
      </x:c>
      <x:c r="C33" t="n">
        <x:v>29</x:v>
      </x:c>
      <x:c r="D33" s="99" t="str">
        <x:v>GATTA KHATA COPY KCS 8</x:v>
      </x:c>
      <x:c r="E33" s="132" t="n">
        <x:v>650</x:v>
      </x:c>
      <x:c r="F33" t="n">
        <x:v>49</x:v>
      </x:c>
      <x:c r="G33" t="n">
        <x:v>6</x:v>
      </x:c>
      <x:c r="H33" s="99" t="str">
        <x:v>GATTA KHATA COPY KCS 8</x:v>
      </x:c>
      <x:c r="I33" s="133" t="n">
        <x:v>650</x:v>
      </x:c>
      <x:c r="J33" s="133" t="n">
        <x:v>330</x:v>
      </x:c>
      <x:c r="K33" s="149" t="str">
        <x:v>GATTA REGISTER</x:v>
      </x:c>
      <x:c r="L33" s="150" t="str">
        <x:v>Exact/source-linked match</x:v>
      </x:c>
      <x:c r="M33" s="149" t="str">
        <x:v>WS-RATES:49:6</x:v>
      </x:c>
    </x:row>
    <x:row r="34">
      <x:c r="A34" t="n">
        <x:v>31</x:v>
      </x:c>
      <x:c r="B34" t="n">
        <x:v>48</x:v>
      </x:c>
      <x:c r="C34" t="n">
        <x:v>8</x:v>
      </x:c>
      <x:c r="D34" s="99" t="str">
        <x:v>GATTA KHATA LEDGER 68g</x:v>
      </x:c>
      <x:c r="E34" s="132" t="n">
        <x:v>270</x:v>
      </x:c>
      <x:c r="F34" t="n">
        <x:v>48</x:v>
      </x:c>
      <x:c r="G34" t="n">
        <x:v>21</x:v>
      </x:c>
      <x:c r="H34" s="99" t="str">
        <x:v>GATTA KHATA LEDGER 68g NO 3</x:v>
      </x:c>
      <x:c r="I34" s="133" t="n">
        <x:v>270</x:v>
      </x:c>
      <x:c r="J34" s="133" t="n">
        <x:v>230</x:v>
      </x:c>
      <x:c r="K34" s="149" t="str">
        <x:v>GATTA REGISTER</x:v>
      </x:c>
      <x:c r="L34" s="150" t="str">
        <x:v>Truncated-name completion</x:v>
      </x:c>
      <x:c r="M34" s="149" t="str">
        <x:v>WS-RATES:48:21</x:v>
      </x:c>
    </x:row>
    <x:row r="35">
      <x:c r="A35" t="n">
        <x:v>32</x:v>
      </x:c>
      <x:c r="B35" t="n">
        <x:v>48</x:v>
      </x:c>
      <x:c r="C35" t="n">
        <x:v>6</x:v>
      </x:c>
      <x:c r="D35" s="99" t="str">
        <x:v>GATTA KHATA LEDGER 68g</x:v>
      </x:c>
      <x:c r="E35" s="132" t="n">
        <x:v>360</x:v>
      </x:c>
      <x:c r="F35" t="n">
        <x:v>48</x:v>
      </x:c>
      <x:c r="G35" t="n">
        <x:v>19</x:v>
      </x:c>
      <x:c r="H35" s="99" t="str">
        <x:v>GATTA KHATA LEDGER 68g NO 4</x:v>
      </x:c>
      <x:c r="I35" s="133" t="n">
        <x:v>360</x:v>
      </x:c>
      <x:c r="J35" s="133" t="n">
        <x:v>140</x:v>
      </x:c>
      <x:c r="K35" s="149" t="str">
        <x:v>GATTA REGISTER</x:v>
      </x:c>
      <x:c r="L35" s="150" t="str">
        <x:v>Truncated-name completion</x:v>
      </x:c>
      <x:c r="M35" s="149" t="str">
        <x:v>WS-RATES:48:19</x:v>
      </x:c>
    </x:row>
    <x:row r="36">
      <x:c r="A36" t="n">
        <x:v>33</x:v>
      </x:c>
      <x:c r="B36" t="n">
        <x:v>20</x:v>
      </x:c>
      <x:c r="C36" t="n">
        <x:v>16</x:v>
      </x:c>
      <x:c r="D36" s="99" t="str">
        <x:v>GATTA KHATA LEDGER 68g</x:v>
      </x:c>
      <x:c r="E36" s="132" t="n">
        <x:v>450</x:v>
      </x:c>
      <x:c r="F36" t="n">
        <x:v>20</x:v>
      </x:c>
      <x:c r="G36" t="n">
        <x:v>29</x:v>
      </x:c>
      <x:c r="H36" s="99" t="str">
        <x:v>GATTA KHATA LEDGER 68g NO 5</x:v>
      </x:c>
      <x:c r="I36" s="133" t="n">
        <x:v>450</x:v>
      </x:c>
      <x:c r="J36" s="133" t="n">
        <x:v>380</x:v>
      </x:c>
      <x:c r="K36" s="149" t="str">
        <x:v>GATTA REGISTER</x:v>
      </x:c>
      <x:c r="L36" s="150" t="str">
        <x:v>Truncated-name completion</x:v>
      </x:c>
      <x:c r="M36" s="149" t="str">
        <x:v>WS-RATES:20:29</x:v>
      </x:c>
    </x:row>
    <x:row r="37">
      <x:c r="A37" t="n">
        <x:v>34</x:v>
      </x:c>
      <x:c r="B37" t="n">
        <x:v>20</x:v>
      </x:c>
      <x:c r="C37" t="n">
        <x:v>15</x:v>
      </x:c>
      <x:c r="D37" s="99" t="str">
        <x:v>GATTA KHATA LEDGER 68g</x:v>
      </x:c>
      <x:c r="E37" s="132" t="n">
        <x:v>540</x:v>
      </x:c>
      <x:c r="F37" t="n">
        <x:v>20</x:v>
      </x:c>
      <x:c r="G37" t="n">
        <x:v>28</x:v>
      </x:c>
      <x:c r="H37" s="99" t="str">
        <x:v>GATTA KHATA LEDGER 68g N0 6</x:v>
      </x:c>
      <x:c r="I37" s="133" t="n">
        <x:v>540</x:v>
      </x:c>
      <x:c r="J37" s="133" t="n">
        <x:v>460</x:v>
      </x:c>
      <x:c r="K37" s="149" t="str">
        <x:v>GATTA REGISTER</x:v>
      </x:c>
      <x:c r="L37" s="150" t="str">
        <x:v>Truncated-name completion</x:v>
      </x:c>
      <x:c r="M37" s="149" t="str">
        <x:v>WS-RATES:20:28</x:v>
      </x:c>
    </x:row>
    <x:row r="38">
      <x:c r="A38" t="n">
        <x:v>35</x:v>
      </x:c>
      <x:c r="B38" t="n">
        <x:v>12</x:v>
      </x:c>
      <x:c r="C38" t="n">
        <x:v>15</x:v>
      </x:c>
      <x:c r="D38" s="99" t="str">
        <x:v>GATTA KHATA LEDGER 68g</x:v>
      </x:c>
      <x:c r="E38" s="132" t="n">
        <x:v>720</x:v>
      </x:c>
      <x:c r="F38" t="n">
        <x:v>12</x:v>
      </x:c>
      <x:c r="G38" t="n">
        <x:v>28</x:v>
      </x:c>
      <x:c r="H38" s="99" t="str">
        <x:v>GATTA KHATA LEDGER 68g N0 8</x:v>
      </x:c>
      <x:c r="I38" s="133" t="n">
        <x:v>720</x:v>
      </x:c>
      <x:c r="J38" s="133" t="n">
        <x:v>610</x:v>
      </x:c>
      <x:c r="K38" s="149" t="str">
        <x:v>GATTA REGISTER</x:v>
      </x:c>
      <x:c r="L38" s="150" t="str">
        <x:v>Truncated-name completion</x:v>
      </x:c>
      <x:c r="M38" s="149" t="str">
        <x:v>WS-RATES:12:28</x:v>
      </x:c>
    </x:row>
    <x:row r="39">
      <x:c r="A39" t="n">
        <x:v>36</x:v>
      </x:c>
      <x:c r="B39" t="n">
        <x:v>12</x:v>
      </x:c>
      <x:c r="C39" t="n">
        <x:v>14</x:v>
      </x:c>
      <x:c r="D39" s="99" t="str">
        <x:v>GATTA KHATA LEDGER 68g</x:v>
      </x:c>
      <x:c r="E39" s="132" t="n">
        <x:v>850</x:v>
      </x:c>
      <x:c r="F39" t="n">
        <x:v>12</x:v>
      </x:c>
      <x:c r="G39" t="n">
        <x:v>27</x:v>
      </x:c>
      <x:c r="H39" s="99" t="str">
        <x:v>GATTA KHATA LEDGER 68g N0 10</x:v>
      </x:c>
      <x:c r="I39" s="133" t="n">
        <x:v>850</x:v>
      </x:c>
      <x:c r="J39" s="133" t="n">
        <x:v>770</x:v>
      </x:c>
      <x:c r="K39" s="149" t="str">
        <x:v>GATTA REGISTER</x:v>
      </x:c>
      <x:c r="L39" s="150" t="str">
        <x:v>Truncated-name completion</x:v>
      </x:c>
      <x:c r="M39" s="149" t="str">
        <x:v>WS-RATES:12:27</x:v>
      </x:c>
    </x:row>
    <x:row r="40">
      <x:c r="A40" t="n">
        <x:v>37</x:v>
      </x:c>
      <x:c r="B40" t="n">
        <x:v>48</x:v>
      </x:c>
      <x:c r="C40" t="n">
        <x:v>17</x:v>
      </x:c>
      <x:c r="D40" s="99" t="str">
        <x:v>GATTA KHATA LEDGER KRS</x:v>
      </x:c>
      <x:c r="E40" s="132" t="n">
        <x:v>525</x:v>
      </x:c>
      <x:c r="F40" t="n">
        <x:v>48</x:v>
      </x:c>
      <x:c r="G40" t="n">
        <x:v>30</x:v>
      </x:c>
      <x:c r="H40" s="99" t="str">
        <x:v>GATTA KHATA LEDGER KRS 3</x:v>
      </x:c>
      <x:c r="I40" s="133" t="n">
        <x:v>525</x:v>
      </x:c>
      <x:c r="J40" s="133" t="n">
        <x:v>490</x:v>
      </x:c>
      <x:c r="K40" s="149" t="str">
        <x:v>GATTA REGISTER</x:v>
      </x:c>
      <x:c r="L40" s="150" t="str">
        <x:v>Truncated-name completion</x:v>
      </x:c>
      <x:c r="M40" s="149" t="str">
        <x:v>WS-RATES:48:30</x:v>
      </x:c>
    </x:row>
    <x:row r="41">
      <x:c r="A41" t="n">
        <x:v>38</x:v>
      </x:c>
      <x:c r="B41" t="n">
        <x:v>48</x:v>
      </x:c>
      <x:c r="C41" t="n">
        <x:v>15</x:v>
      </x:c>
      <x:c r="D41" s="99" t="str">
        <x:v>GATTA KHATA LEDGER KRS</x:v>
      </x:c>
      <x:c r="E41" s="132" t="n">
        <x:v>700</x:v>
      </x:c>
      <x:c r="F41" t="n">
        <x:v>48</x:v>
      </x:c>
      <x:c r="G41" t="n">
        <x:v>28</x:v>
      </x:c>
      <x:c r="H41" s="99" t="str">
        <x:v>GATTA KHATA LEDGER KRS 4</x:v>
      </x:c>
      <x:c r="I41" s="133" t="n">
        <x:v>700</x:v>
      </x:c>
      <x:c r="J41" s="133" t="n">
        <x:v>650</x:v>
      </x:c>
      <x:c r="K41" s="149" t="str">
        <x:v>GATTA REGISTER</x:v>
      </x:c>
      <x:c r="L41" s="150" t="str">
        <x:v>Truncated-name completion</x:v>
      </x:c>
      <x:c r="M41" s="149" t="str">
        <x:v>WS-RATES:48:28</x:v>
      </x:c>
    </x:row>
    <x:row r="42">
      <x:c r="A42" t="n">
        <x:v>39</x:v>
      </x:c>
      <x:c r="B42" t="n">
        <x:v>48</x:v>
      </x:c>
      <x:c r="C42" t="n">
        <x:v>11</x:v>
      </x:c>
      <x:c r="D42" s="99" t="str">
        <x:v>GATTA KHATA LEDGER KRS</x:v>
      </x:c>
      <x:c r="E42" s="132" t="n">
        <x:v>850</x:v>
      </x:c>
      <x:c r="F42" t="n">
        <x:v>48</x:v>
      </x:c>
      <x:c r="G42" t="n">
        <x:v>24</x:v>
      </x:c>
      <x:c r="H42" s="99" t="str">
        <x:v>GATTA KHATA LEDGER KRS 5</x:v>
      </x:c>
      <x:c r="I42" s="133" t="n">
        <x:v>850</x:v>
      </x:c>
      <x:c r="J42" s="133" t="n">
        <x:v>810</x:v>
      </x:c>
      <x:c r="K42" s="149" t="str">
        <x:v>GATTA REGISTER</x:v>
      </x:c>
      <x:c r="L42" s="150" t="str">
        <x:v>Truncated-name completion</x:v>
      </x:c>
      <x:c r="M42" s="149" t="str">
        <x:v>WS-RATES:48:24</x:v>
      </x:c>
    </x:row>
    <x:row r="43">
      <x:c r="A43" t="n">
        <x:v>40</x:v>
      </x:c>
      <x:c r="B43" t="n">
        <x:v>48</x:v>
      </x:c>
      <x:c r="C43" t="n">
        <x:v>9</x:v>
      </x:c>
      <x:c r="D43" s="99" t="str">
        <x:v>GATTA KHATA LEDGER KRS</x:v>
      </x:c>
      <x:c r="E43" s="132" t="n">
        <x:v>1000</x:v>
      </x:c>
      <x:c r="F43" t="n">
        <x:v>48</x:v>
      </x:c>
      <x:c r="G43" t="n">
        <x:v>22</x:v>
      </x:c>
      <x:c r="H43" s="99" t="str">
        <x:v>GATTA KHATA LEDGER KRS 6</x:v>
      </x:c>
      <x:c r="I43" s="133" t="n">
        <x:v>1000</x:v>
      </x:c>
      <x:c r="J43" s="133" t="n">
        <x:v>840</x:v>
      </x:c>
      <x:c r="K43" s="149" t="str">
        <x:v>GATTA REGISTER</x:v>
      </x:c>
      <x:c r="L43" s="150" t="str">
        <x:v>Truncated-name completion</x:v>
      </x:c>
      <x:c r="M43" s="149" t="str">
        <x:v>WS-RATES:48:22</x:v>
      </x:c>
    </x:row>
    <x:row r="44">
      <x:c r="A44" t="n">
        <x:v>41</x:v>
      </x:c>
      <x:c r="B44" t="n">
        <x:v>13</x:v>
      </x:c>
      <x:c r="C44" t="n">
        <x:v>13</x:v>
      </x:c>
      <x:c r="D44" s="99" t="str">
        <x:v>GATTA KHATA LEDGER KRS</x:v>
      </x:c>
      <x:c r="E44" s="132" t="n">
        <x:v>1250</x:v>
      </x:c>
      <x:c r="F44" t="n">
        <x:v>13</x:v>
      </x:c>
      <x:c r="G44" t="n">
        <x:v>26</x:v>
      </x:c>
      <x:c r="H44" s="99" t="str">
        <x:v>GATTA KHATA LEDGER KRS 8</x:v>
      </x:c>
      <x:c r="I44" s="133" t="n">
        <x:v>1250</x:v>
      </x:c>
      <x:c r="J44" s="133" t="n">
        <x:v>1140</x:v>
      </x:c>
      <x:c r="K44" s="149" t="str">
        <x:v>GATTA REGISTER</x:v>
      </x:c>
      <x:c r="L44" s="150" t="str">
        <x:v>Truncated-name completion</x:v>
      </x:c>
      <x:c r="M44" s="149" t="str">
        <x:v>WS-RATES:13:26</x:v>
      </x:c>
    </x:row>
    <x:row r="45">
      <x:c r="A45" t="n">
        <x:v>42</x:v>
      </x:c>
      <x:c r="B45" t="n">
        <x:v>5</x:v>
      </x:c>
      <x:c r="C45" t="n">
        <x:v>4</x:v>
      </x:c>
      <x:c r="D45" s="99" t="str">
        <x:v>BINDING TAPE 1.5 20 YD</x:v>
      </x:c>
      <x:c r="E45" s="132" t="n">
        <x:v>125</x:v>
      </x:c>
      <x:c r="F45" t="n">
        <x:v>5</x:v>
      </x:c>
      <x:c r="G45" t="n">
        <x:v>17</x:v>
      </x:c>
      <x:c r="H45" s="99" t="str">
        <x:v>BINDING TAPE 1.5 20 YD</x:v>
      </x:c>
      <x:c r="I45" s="133" t="n">
        <x:v>125</x:v>
      </x:c>
      <x:c r="J45" s="133" t="n">
        <x:v>108</x:v>
      </x:c>
      <x:c r="K45" s="149" t="str">
        <x:v>BALL POINT</x:v>
      </x:c>
      <x:c r="L45" s="150" t="str">
        <x:v>Exact/source-linked match</x:v>
      </x:c>
      <x:c r="M45" s="149" t="str">
        <x:v>WS-RATES:5:17</x:v>
      </x:c>
    </x:row>
    <x:row r="46">
      <x:c r="A46" t="n">
        <x:v>43</x:v>
      </x:c>
      <x:c r="B46" t="n">
        <x:v>43</x:v>
      </x:c>
      <x:c r="C46" t="n">
        <x:v>34</x:v>
      </x:c>
      <x:c r="D46" s="99" t="str">
        <x:v>BINDING TAPE 1.5" 10 YD</x:v>
      </x:c>
      <x:c r="E46" s="132" t="n">
        <x:v>75</x:v>
      </x:c>
      <x:c r="F46" t="n">
        <x:v>44</x:v>
      </x:c>
      <x:c r="G46" t="n">
        <x:v>11</x:v>
      </x:c>
      <x:c r="H46" s="99" t="str">
        <x:v>BINDING TAPE 1.5" 10 YD</x:v>
      </x:c>
      <x:c r="I46" s="133" t="n">
        <x:v>75</x:v>
      </x:c>
      <x:c r="J46" s="133" t="n">
        <x:v>63</x:v>
      </x:c>
      <x:c r="K46" s="149" t="str">
        <x:v>TAPE</x:v>
      </x:c>
      <x:c r="L46" s="150" t="str">
        <x:v>Exact/source-linked match</x:v>
      </x:c>
      <x:c r="M46" s="149" t="str">
        <x:v>WS-RATES:44:11</x:v>
      </x:c>
    </x:row>
    <x:row r="47">
      <x:c r="A47" t="n">
        <x:v>44</x:v>
      </x:c>
      <x:c r="B47" t="n">
        <x:v>44</x:v>
      </x:c>
      <x:c r="C47" t="n">
        <x:v>5</x:v>
      </x:c>
      <x:c r="D47" s="99" t="str">
        <x:v>BINDING TAPE 1" 10 YD</x:v>
      </x:c>
      <x:c r="E47" s="132" t="n">
        <x:v>46</x:v>
      </x:c>
      <x:c r="F47" t="n">
        <x:v>44</x:v>
      </x:c>
      <x:c r="G47" t="n">
        <x:v>18</x:v>
      </x:c>
      <x:c r="H47" s="99" t="str">
        <x:v>BINDING TAPE 1" 10 YD</x:v>
      </x:c>
      <x:c r="I47" s="133" t="n">
        <x:v>46</x:v>
      </x:c>
      <x:c r="J47" s="133" t="n">
        <x:v>40</x:v>
      </x:c>
      <x:c r="K47" s="149" t="str">
        <x:v>TAPE</x:v>
      </x:c>
      <x:c r="L47" s="150" t="str">
        <x:v>Exact/source-linked match</x:v>
      </x:c>
      <x:c r="M47" s="149" t="str">
        <x:v>WS-RATES:44:18</x:v>
      </x:c>
    </x:row>
    <x:row r="48">
      <x:c r="A48" t="n">
        <x:v>45</x:v>
      </x:c>
      <x:c r="B48" t="n">
        <x:v>44</x:v>
      </x:c>
      <x:c r="C48" t="n">
        <x:v>2</x:v>
      </x:c>
      <x:c r="D48" s="99" t="str">
        <x:v>BINDING TAPE 1" 20 YD</x:v>
      </x:c>
      <x:c r="E48" s="132" t="n">
        <x:v>85</x:v>
      </x:c>
      <x:c r="F48" t="n">
        <x:v>44</x:v>
      </x:c>
      <x:c r="G48" t="n">
        <x:v>15</x:v>
      </x:c>
      <x:c r="H48" s="99" t="str">
        <x:v>BINDING TAPE 1" 20 YD</x:v>
      </x:c>
      <x:c r="I48" s="133" t="n">
        <x:v>85</x:v>
      </x:c>
      <x:c r="J48" s="133" t="n">
        <x:v>72</x:v>
      </x:c>
      <x:c r="K48" s="149" t="str">
        <x:v>TAPE</x:v>
      </x:c>
      <x:c r="L48" s="150" t="str">
        <x:v>Exact/source-linked match</x:v>
      </x:c>
      <x:c r="M48" s="149" t="str">
        <x:v>WS-RATES:44:15</x:v>
      </x:c>
    </x:row>
    <x:row r="49">
      <x:c r="A49" t="n">
        <x:v>46</x:v>
      </x:c>
      <x:c r="B49" t="n">
        <x:v>43</x:v>
      </x:c>
      <x:c r="C49" t="n">
        <x:v>29</x:v>
      </x:c>
      <x:c r="D49" s="99" t="str">
        <x:v>BINDING TAPE 2" 10 YD</x:v>
      </x:c>
      <x:c r="E49" s="132" t="n">
        <x:v>88</x:v>
      </x:c>
      <x:c r="F49" t="n">
        <x:v>44</x:v>
      </x:c>
      <x:c r="G49" t="n">
        <x:v>6</x:v>
      </x:c>
      <x:c r="H49" s="99" t="str">
        <x:v>BINDING TAPE 2" 10 YD</x:v>
      </x:c>
      <x:c r="I49" s="133" t="n">
        <x:v>88</x:v>
      </x:c>
      <x:c r="J49" s="133" t="n">
        <x:v>78</x:v>
      </x:c>
      <x:c r="K49" s="149" t="str">
        <x:v>TAPE</x:v>
      </x:c>
      <x:c r="L49" s="150" t="str">
        <x:v>Exact/source-linked match</x:v>
      </x:c>
      <x:c r="M49" s="149" t="str">
        <x:v>WS-RATES:44:6</x:v>
      </x:c>
    </x:row>
    <x:row r="50">
      <x:c r="A50" t="n">
        <x:v>47</x:v>
      </x:c>
      <x:c r="B50" t="n">
        <x:v>43</x:v>
      </x:c>
      <x:c r="C50" t="n">
        <x:v>27</x:v>
      </x:c>
      <x:c r="D50" s="99" t="str">
        <x:v>BINDING TAPE 2" 20 YD</x:v>
      </x:c>
      <x:c r="E50" s="132" t="n">
        <x:v>160</x:v>
      </x:c>
      <x:c r="F50" t="n">
        <x:v>44</x:v>
      </x:c>
      <x:c r="G50" t="n">
        <x:v>4</x:v>
      </x:c>
      <x:c r="H50" s="99" t="str">
        <x:v>BINDING TAPE 2" 20 YD</x:v>
      </x:c>
      <x:c r="I50" s="133" t="n">
        <x:v>160</x:v>
      </x:c>
      <x:c r="J50" s="133" t="n">
        <x:v>143</x:v>
      </x:c>
      <x:c r="K50" s="149" t="str">
        <x:v>TAPE</x:v>
      </x:c>
      <x:c r="L50" s="150" t="str">
        <x:v>Exact/source-linked match</x:v>
      </x:c>
      <x:c r="M50" s="149" t="str">
        <x:v>WS-RATES:44:4</x:v>
      </x:c>
    </x:row>
    <x:row r="51">
      <x:c r="A51" t="n">
        <x:v>48</x:v>
      </x:c>
      <x:c r="B51" t="n">
        <x:v>43</x:v>
      </x:c>
      <x:c r="C51" t="n">
        <x:v>26</x:v>
      </x:c>
      <x:c r="D51" s="99" t="str">
        <x:v>BINDING TAPE 2" 30 YD</x:v>
      </x:c>
      <x:c r="E51" s="132" t="n">
        <x:v>270</x:v>
      </x:c>
      <x:c r="F51" t="n">
        <x:v>44</x:v>
      </x:c>
      <x:c r="G51" t="n">
        <x:v>3</x:v>
      </x:c>
      <x:c r="H51" s="99" t="str">
        <x:v>BINDING TAPE 2" 30 YD</x:v>
      </x:c>
      <x:c r="I51" s="133" t="n">
        <x:v>270</x:v>
      </x:c>
      <x:c r="J51" s="133" t="n">
        <x:v>235</x:v>
      </x:c>
      <x:c r="K51" s="149" t="str">
        <x:v>TAPE</x:v>
      </x:c>
      <x:c r="L51" s="150" t="str">
        <x:v>Exact/source-linked match</x:v>
      </x:c>
      <x:c r="M51" s="149" t="str">
        <x:v>WS-RATES:44:3</x:v>
      </x:c>
    </x:row>
    <x:row r="52">
      <x:c r="A52" t="n">
        <x:v>49</x:v>
      </x:c>
      <x:c r="B52" t="n">
        <x:v>43</x:v>
      </x:c>
      <x:c r="C52" t="n">
        <x:v>24</x:v>
      </x:c>
      <x:c r="D52" s="99" t="str">
        <x:v>BINDING TAPE 2" 40 YD</x:v>
      </x:c>
      <x:c r="E52" s="132" t="n">
        <x:v>360</x:v>
      </x:c>
      <x:c r="F52" t="n">
        <x:v>43</x:v>
      </x:c>
      <x:c r="G52" t="n">
        <x:v>37</x:v>
      </x:c>
      <x:c r="H52" s="99" t="str">
        <x:v>BINDING TAPE 2" 40 YD</x:v>
      </x:c>
      <x:c r="I52" s="133" t="n">
        <x:v>360</x:v>
      </x:c>
      <x:c r="J52" s="133" t="n">
        <x:v>330</x:v>
      </x:c>
      <x:c r="K52" s="149" t="str">
        <x:v>TAPE</x:v>
      </x:c>
      <x:c r="L52" s="150" t="str">
        <x:v>Exact/source-linked match</x:v>
      </x:c>
      <x:c r="M52" s="149" t="str">
        <x:v>WS-RATES:43:37</x:v>
      </x:c>
    </x:row>
    <x:row r="53">
      <x:c r="A53" t="n">
        <x:v>50</x:v>
      </x:c>
      <x:c r="B53" t="n">
        <x:v>43</x:v>
      </x:c>
      <x:c r="C53" t="n">
        <x:v>32</x:v>
      </x:c>
      <x:c r="D53" s="99" t="str">
        <x:v>BINDING TAPE 2" 5 YD</x:v>
      </x:c>
      <x:c r="E53" s="132" t="n">
        <x:v>58</x:v>
      </x:c>
      <x:c r="F53" t="n">
        <x:v>44</x:v>
      </x:c>
      <x:c r="G53" t="n">
        <x:v>9</x:v>
      </x:c>
      <x:c r="H53" s="99" t="str">
        <x:v>BINDING TAPE 2" 5 YD</x:v>
      </x:c>
      <x:c r="I53" s="133" t="n">
        <x:v>58</x:v>
      </x:c>
      <x:c r="J53" s="133" t="n">
        <x:v>54</x:v>
      </x:c>
      <x:c r="K53" s="149" t="str">
        <x:v>TAPE</x:v>
      </x:c>
      <x:c r="L53" s="150" t="str">
        <x:v>Exact/source-linked match</x:v>
      </x:c>
      <x:c r="M53" s="149" t="str">
        <x:v>WS-RATES:44:9</x:v>
      </x:c>
    </x:row>
    <x:row r="54">
      <x:c r="A54" t="n">
        <x:v>51</x:v>
      </x:c>
      <x:c r="B54" t="n">
        <x:v>43</x:v>
      </x:c>
      <x:c r="C54" t="n">
        <x:v>23</x:v>
      </x:c>
      <x:c r="D54" s="99" t="str">
        <x:v>BINDING TAPE 2" 50 YD</x:v>
      </x:c>
      <x:c r="E54" s="132" t="n">
        <x:v>480</x:v>
      </x:c>
      <x:c r="F54" t="n">
        <x:v>43</x:v>
      </x:c>
      <x:c r="G54" t="n">
        <x:v>36</x:v>
      </x:c>
      <x:c r="H54" s="99" t="str">
        <x:v>BINDING TAPE 2" 50 YD</x:v>
      </x:c>
      <x:c r="I54" s="133" t="n">
        <x:v>480</x:v>
      </x:c>
      <x:c r="J54" s="133" t="n">
        <x:v>455</x:v>
      </x:c>
      <x:c r="K54" s="149" t="str">
        <x:v>TAPE</x:v>
      </x:c>
      <x:c r="L54" s="150" t="str">
        <x:v>Exact/source-linked match</x:v>
      </x:c>
      <x:c r="M54" s="149" t="str">
        <x:v>WS-RATES:43:36</x:v>
      </x:c>
    </x:row>
    <x:row r="55">
      <x:c r="A55" t="n">
        <x:v>52</x:v>
      </x:c>
      <x:c r="B55" t="n">
        <x:v>43</x:v>
      </x:c>
      <x:c r="C55" t="n">
        <x:v>21</x:v>
      </x:c>
      <x:c r="D55" s="99" t="str">
        <x:v>BINDING TAPE 3" 10 YD</x:v>
      </x:c>
      <x:c r="E55" s="132" t="n">
        <x:v>130</x:v>
      </x:c>
      <x:c r="F55" t="n">
        <x:v>43</x:v>
      </x:c>
      <x:c r="G55" t="n">
        <x:v>34</x:v>
      </x:c>
      <x:c r="H55" s="99" t="str">
        <x:v>BINDING TAPE 3" 10 YD</x:v>
      </x:c>
      <x:c r="I55" s="133" t="n">
        <x:v>130</x:v>
      </x:c>
      <x:c r="J55" s="133" t="n">
        <x:v>115</x:v>
      </x:c>
      <x:c r="K55" s="149" t="str">
        <x:v>TAPE</x:v>
      </x:c>
      <x:c r="L55" s="150" t="str">
        <x:v>Exact/source-linked match</x:v>
      </x:c>
      <x:c r="M55" s="149" t="str">
        <x:v>WS-RATES:43:34</x:v>
      </x:c>
    </x:row>
    <x:row r="56">
      <x:c r="A56" t="n">
        <x:v>53</x:v>
      </x:c>
      <x:c r="B56" t="n">
        <x:v>43</x:v>
      </x:c>
      <x:c r="C56" t="n">
        <x:v>19</x:v>
      </x:c>
      <x:c r="D56" s="99" t="str">
        <x:v>BINDING TAPE 3" 20 YD</x:v>
      </x:c>
      <x:c r="E56" s="132" t="n">
        <x:v>235</x:v>
      </x:c>
      <x:c r="F56" t="n">
        <x:v>43</x:v>
      </x:c>
      <x:c r="G56" t="n">
        <x:v>32</x:v>
      </x:c>
      <x:c r="H56" s="99" t="str">
        <x:v>BINDING TAPE 3" 20 YD</x:v>
      </x:c>
      <x:c r="I56" s="133" t="n">
        <x:v>235</x:v>
      </x:c>
      <x:c r="J56" s="133" t="n">
        <x:v>215</x:v>
      </x:c>
      <x:c r="K56" s="149" t="str">
        <x:v>TAPE</x:v>
      </x:c>
      <x:c r="L56" s="150" t="str">
        <x:v>Exact/source-linked match</x:v>
      </x:c>
      <x:c r="M56" s="149" t="str">
        <x:v>WS-RATES:43:32</x:v>
      </x:c>
    </x:row>
    <x:row r="57">
      <x:c r="A57" t="n">
        <x:v>54</x:v>
      </x:c>
      <x:c r="B57" t="n">
        <x:v>43</x:v>
      </x:c>
      <x:c r="C57" t="n">
        <x:v>16</x:v>
      </x:c>
      <x:c r="D57" s="99" t="str">
        <x:v>CHAMAK TAPE (L)</x:v>
      </x:c>
      <x:c r="E57" s="132" t="n">
        <x:v>216</x:v>
      </x:c>
      <x:c r="F57" t="n">
        <x:v>43</x:v>
      </x:c>
      <x:c r="G57" t="n">
        <x:v>29</x:v>
      </x:c>
      <x:c r="H57" s="99" t="str">
        <x:v>CHAMAK TAPE (L)</x:v>
      </x:c>
      <x:c r="I57" s="133" t="n">
        <x:v>216</x:v>
      </x:c>
      <x:c r="J57" s="133" t="n">
        <x:v>185</x:v>
      </x:c>
      <x:c r="K57" s="149" t="str">
        <x:v>TAPE</x:v>
      </x:c>
      <x:c r="L57" s="150" t="str">
        <x:v>Exact/source-linked match</x:v>
      </x:c>
      <x:c r="M57" s="149" t="str">
        <x:v>WS-RATES:43:29</x:v>
      </x:c>
    </x:row>
    <x:row r="58">
      <x:c r="A58" t="n">
        <x:v>55</x:v>
      </x:c>
      <x:c r="B58" t="n">
        <x:v>8</x:v>
      </x:c>
      <x:c r="C58" t="n">
        <x:v>2</x:v>
      </x:c>
      <x:c r="D58" s="99" t="str">
        <x:v>CHAMAK TAPE (M)</x:v>
      </x:c>
      <x:c r="E58" s="132" t="n">
        <x:v>144</x:v>
      </x:c>
      <x:c r="F58" t="n">
        <x:v>8</x:v>
      </x:c>
      <x:c r="G58" t="n">
        <x:v>15</x:v>
      </x:c>
      <x:c r="H58" s="99" t="str">
        <x:v>CHAMAK TAPE (M)</x:v>
      </x:c>
      <x:c r="I58" s="133" t="n">
        <x:v>144</x:v>
      </x:c>
      <x:c r="J58" s="133" t="n">
        <x:v>123</x:v>
      </x:c>
      <x:c r="K58" s="149" t="str">
        <x:v>TAPE</x:v>
      </x:c>
      <x:c r="L58" s="150" t="str">
        <x:v>Exact/source-linked match</x:v>
      </x:c>
      <x:c r="M58" s="149" t="str">
        <x:v>WS-RATES:8:15</x:v>
      </x:c>
    </x:row>
    <x:row r="59">
      <x:c r="A59" t="n">
        <x:v>56</x:v>
      </x:c>
      <x:c r="B59" t="n">
        <x:v>43</x:v>
      </x:c>
      <x:c r="C59" t="n">
        <x:v>17</x:v>
      </x:c>
      <x:c r="D59" s="99" t="str">
        <x:v>CHAMAK TAPE (S)</x:v>
      </x:c>
      <x:c r="E59" s="132" t="n">
        <x:v>100</x:v>
      </x:c>
      <x:c r="F59" t="n">
        <x:v>43</x:v>
      </x:c>
      <x:c r="G59" t="n">
        <x:v>30</x:v>
      </x:c>
      <x:c r="H59" s="99" t="str">
        <x:v>CHAMAK TAPE (S)</x:v>
      </x:c>
      <x:c r="I59" s="133" t="n">
        <x:v>100</x:v>
      </x:c>
      <x:c r="J59" s="133" t="n">
        <x:v>90</x:v>
      </x:c>
      <x:c r="K59" s="149" t="str">
        <x:v>TAPE</x:v>
      </x:c>
      <x:c r="L59" s="150" t="str">
        <x:v>Exact/source-linked match</x:v>
      </x:c>
      <x:c r="M59" s="149" t="str">
        <x:v>WS-RATES:43:30</x:v>
      </x:c>
    </x:row>
    <x:row r="60">
      <x:c r="A60" t="n">
        <x:v>57</x:v>
      </x:c>
      <x:c r="B60" t="n">
        <x:v>45</x:v>
      </x:c>
      <x:c r="C60" t="n">
        <x:v>32</x:v>
      </x:c>
      <x:c r="D60" s="99" t="str">
        <x:v>DEER SCOTCH TAPE 1 INCH</x:v>
      </x:c>
      <x:c r="E60" s="132" t="n">
        <x:v>135</x:v>
      </x:c>
      <x:c r="F60" t="n">
        <x:v>46</x:v>
      </x:c>
      <x:c r="G60" t="n">
        <x:v>9</x:v>
      </x:c>
      <x:c r="H60" s="99" t="str">
        <x:v>DEER SCOTCH TAPE 1 INCH</x:v>
      </x:c>
      <x:c r="I60" s="133" t="n">
        <x:v>135</x:v>
      </x:c>
      <x:c r="J60" s="133" t="n">
        <x:v>119</x:v>
      </x:c>
      <x:c r="K60" s="149" t="str">
        <x:v>TAPE</x:v>
      </x:c>
      <x:c r="L60" s="150" t="str">
        <x:v>Exact/source-linked match</x:v>
      </x:c>
      <x:c r="M60" s="149" t="str">
        <x:v>WS-RATES:46:9</x:v>
      </x:c>
    </x:row>
    <x:row r="61">
      <x:c r="A61" t="n">
        <x:v>58</x:v>
      </x:c>
      <x:c r="B61" t="n">
        <x:v>46</x:v>
      </x:c>
      <x:c r="C61" t="n">
        <x:v>2</x:v>
      </x:c>
      <x:c r="D61" s="99" t="str">
        <x:v>DEER SCOTCH TAPE 1/2</x:v>
      </x:c>
      <x:c r="E61" s="132" t="n">
        <x:v>70</x:v>
      </x:c>
      <x:c r="F61" t="n">
        <x:v>46</x:v>
      </x:c>
      <x:c r="G61" t="n">
        <x:v>15</x:v>
      </x:c>
      <x:c r="H61" s="99" t="str">
        <x:v>DEER SCOTCH TAPE 1/2</x:v>
      </x:c>
      <x:c r="I61" s="133" t="n">
        <x:v>70</x:v>
      </x:c>
      <x:c r="J61" s="133" t="n">
        <x:v>60</x:v>
      </x:c>
      <x:c r="K61" s="149" t="str">
        <x:v>TAPE</x:v>
      </x:c>
      <x:c r="L61" s="150" t="str">
        <x:v>Exact/source-linked match</x:v>
      </x:c>
      <x:c r="M61" s="149" t="str">
        <x:v>WS-RATES:46:15</x:v>
      </x:c>
    </x:row>
    <x:row r="62">
      <x:c r="A62" t="n">
        <x:v>59</x:v>
      </x:c>
      <x:c r="B62" t="n">
        <x:v>45</x:v>
      </x:c>
      <x:c r="C62" t="n">
        <x:v>29</x:v>
      </x:c>
      <x:c r="D62" s="99" t="str">
        <x:v>DEER SCOTCH TAPE 2 INCH</x:v>
      </x:c>
      <x:c r="E62" s="132" t="n">
        <x:v>260</x:v>
      </x:c>
      <x:c r="F62" t="n">
        <x:v>46</x:v>
      </x:c>
      <x:c r="G62" t="n">
        <x:v>6</x:v>
      </x:c>
      <x:c r="H62" s="99" t="str">
        <x:v>DEER SCOTCH TAPE 2 INCH</x:v>
      </x:c>
      <x:c r="I62" s="133" t="n">
        <x:v>260</x:v>
      </x:c>
      <x:c r="J62" s="133" t="n">
        <x:v>227</x:v>
      </x:c>
      <x:c r="K62" s="149" t="str">
        <x:v>TAPE</x:v>
      </x:c>
      <x:c r="L62" s="150" t="str">
        <x:v>Exact/source-linked match</x:v>
      </x:c>
      <x:c r="M62" s="149" t="str">
        <x:v>WS-RATES:46:6</x:v>
      </x:c>
    </x:row>
    <x:row r="63">
      <x:c r="A63" t="n">
        <x:v>60</x:v>
      </x:c>
      <x:c r="B63" t="n">
        <x:v>45</x:v>
      </x:c>
      <x:c r="C63" t="n">
        <x:v>35</x:v>
      </x:c>
      <x:c r="D63" s="99" t="str">
        <x:v>DEER SCOTCH TAPE 3/4</x:v>
      </x:c>
      <x:c r="E63" s="132" t="n">
        <x:v>105</x:v>
      </x:c>
      <x:c r="F63" t="n">
        <x:v>46</x:v>
      </x:c>
      <x:c r="G63" t="n">
        <x:v>12</x:v>
      </x:c>
      <x:c r="H63" s="99" t="str">
        <x:v>DEER SCOTCH TAPE 3/4</x:v>
      </x:c>
      <x:c r="I63" s="133" t="n">
        <x:v>105</x:v>
      </x:c>
      <x:c r="J63" s="133" t="n">
        <x:v>89</x:v>
      </x:c>
      <x:c r="K63" s="149" t="str">
        <x:v>TAPE</x:v>
      </x:c>
      <x:c r="L63" s="150" t="str">
        <x:v>Exact/source-linked match</x:v>
      </x:c>
      <x:c r="M63" s="149" t="str">
        <x:v>WS-RATES:46:12</x:v>
      </x:c>
    </x:row>
    <x:row r="64">
      <x:c r="A64" t="n">
        <x:v>61</x:v>
      </x:c>
      <x:c r="B64" t="n">
        <x:v>44</x:v>
      </x:c>
      <x:c r="C64" t="n">
        <x:v>10</x:v>
      </x:c>
      <x:c r="D64" s="99" t="str">
        <x:v>DOUBLE TAPE (S)</x:v>
      </x:c>
      <x:c r="E64" s="132" t="n">
        <x:v>48</x:v>
      </x:c>
      <x:c r="F64" t="n">
        <x:v>44</x:v>
      </x:c>
      <x:c r="G64" t="n">
        <x:v>23</x:v>
      </x:c>
      <x:c r="H64" s="99" t="str">
        <x:v>DOUBLE TAPE (S)</x:v>
      </x:c>
      <x:c r="I64" s="133" t="n">
        <x:v>48</x:v>
      </x:c>
      <x:c r="J64" s="133" t="n">
        <x:v>40</x:v>
      </x:c>
      <x:c r="K64" s="149" t="str">
        <x:v>TAPE</x:v>
      </x:c>
      <x:c r="L64" s="150" t="str">
        <x:v>Exact/source-linked match</x:v>
      </x:c>
      <x:c r="M64" s="149" t="str">
        <x:v>WS-RATES:44:23</x:v>
      </x:c>
    </x:row>
    <x:row r="65">
      <x:c r="A65" t="n">
        <x:v>62</x:v>
      </x:c>
      <x:c r="B65" t="n">
        <x:v>44</x:v>
      </x:c>
      <x:c r="C65" t="n">
        <x:v>8</x:v>
      </x:c>
      <x:c r="D65" s="99" t="str">
        <x:v>DOUBLE TAPE FOAM (EXPER</x:v>
      </x:c>
      <x:c r="E65" s="132" t="n">
        <x:v>60</x:v>
      </x:c>
      <x:c r="F65" t="n">
        <x:v>44</x:v>
      </x:c>
      <x:c r="G65" t="n">
        <x:v>21</x:v>
      </x:c>
      <x:c r="H65" s="99" t="str">
        <x:v>DOUBLE TAPE FOAM (EXPERT)</x:v>
      </x:c>
      <x:c r="I65" s="133" t="n">
        <x:v>60</x:v>
      </x:c>
      <x:c r="J65" s="133" t="n">
        <x:v>42</x:v>
      </x:c>
      <x:c r="K65" s="149" t="str">
        <x:v>TAPE</x:v>
      </x:c>
      <x:c r="L65" s="150" t="str">
        <x:v>Truncated-name completion</x:v>
      </x:c>
      <x:c r="M65" s="149" t="str">
        <x:v>WS-RATES:44:21</x:v>
      </x:c>
    </x:row>
    <x:row r="66">
      <x:c r="A66" t="n">
        <x:v>63</x:v>
      </x:c>
      <x:c r="B66" t="n">
        <x:v>1</x:v>
      </x:c>
      <x:c r="C66" t="n">
        <x:v>7</x:v>
      </x:c>
      <x:c r="D66" s="99" t="str">
        <x:v>DOUBLE TAPE FOAM (TICO)</x:v>
      </x:c>
      <x:c r="E66" s="132" t="n">
        <x:v>55</x:v>
      </x:c>
      <x:c r="F66" t="n">
        <x:v>1</x:v>
      </x:c>
      <x:c r="G66" t="n">
        <x:v>21</x:v>
      </x:c>
      <x:c r="H66" s="99" t="str">
        <x:v>DOUBLE TAPE FOAM (TICO)</x:v>
      </x:c>
      <x:c r="I66" s="133" t="n">
        <x:v>55</x:v>
      </x:c>
      <x:c r="J66" s="133" t="n">
        <x:v>42</x:v>
      </x:c>
      <x:c r="K66" s="149" t="str">
        <x:v>TAPE</x:v>
      </x:c>
      <x:c r="L66" s="150" t="str">
        <x:v>Exact/source-linked match</x:v>
      </x:c>
      <x:c r="M66" s="149" t="str">
        <x:v>WS-RATES:1:21</x:v>
      </x:c>
    </x:row>
    <x:row r="67">
      <x:c r="A67" t="n">
        <x:v>64</x:v>
      </x:c>
      <x:c r="B67" t="n">
        <x:v>43</x:v>
      </x:c>
      <x:c r="C67" t="n">
        <x:v>15</x:v>
      </x:c>
      <x:c r="D67" s="99" t="str">
        <x:v>FANCY TAPE</x:v>
      </x:c>
      <x:c r="E67" s="132" t="n">
        <x:v>90</x:v>
      </x:c>
      <x:c r="F67" t="n">
        <x:v>43</x:v>
      </x:c>
      <x:c r="G67" t="n">
        <x:v>28</x:v>
      </x:c>
      <x:c r="H67" s="99" t="str">
        <x:v>FANCY TAPE</x:v>
      </x:c>
      <x:c r="I67" s="133" t="n">
        <x:v>90</x:v>
      </x:c>
      <x:c r="J67" s="133" t="n">
        <x:v>80</x:v>
      </x:c>
      <x:c r="K67" s="149" t="str">
        <x:v>TAPE</x:v>
      </x:c>
      <x:c r="L67" s="150" t="str">
        <x:v>Exact/source-linked match</x:v>
      </x:c>
      <x:c r="M67" s="149" t="str">
        <x:v>WS-RATES:43:28</x:v>
      </x:c>
    </x:row>
    <x:row r="68">
      <x:c r="A68" t="n">
        <x:v>65</x:v>
      </x:c>
      <x:c r="B68" t="n">
        <x:v>12</x:v>
      </x:c>
      <x:c r="C68" t="n">
        <x:v>17</x:v>
      </x:c>
      <x:c r="D68" s="99" t="str">
        <x:v>MASKING TAPE 1 INCH(M)</x:v>
      </x:c>
      <x:c r="E68" s="132" t="n">
        <x:v>55</x:v>
      </x:c>
      <x:c r="F68" t="n">
        <x:v>12</x:v>
      </x:c>
      <x:c r="G68" t="n">
        <x:v>30</x:v>
      </x:c>
      <x:c r="H68" s="99" t="str">
        <x:v>MASKING TAPE 1 INCH(M)</x:v>
      </x:c>
      <x:c r="I68" s="133" t="n">
        <x:v>55</x:v>
      </x:c>
      <x:c r="J68" s="133" t="n">
        <x:v>42</x:v>
      </x:c>
      <x:c r="K68" s="149" t="str">
        <x:v>TAPE</x:v>
      </x:c>
      <x:c r="L68" s="150" t="str">
        <x:v>Exact/source-linked match</x:v>
      </x:c>
      <x:c r="M68" s="149" t="str">
        <x:v>WS-RATES:12:30</x:v>
      </x:c>
    </x:row>
    <x:row r="69">
      <x:c r="A69" t="n">
        <x:v>66</x:v>
      </x:c>
      <x:c r="B69" t="n">
        <x:v>44</x:v>
      </x:c>
      <x:c r="C69" t="n">
        <x:v>28</x:v>
      </x:c>
      <x:c r="D69" s="99" t="str">
        <x:v>MASKING TAPE 1" (L)</x:v>
      </x:c>
      <x:c r="E69" s="132" t="n">
        <x:v>75</x:v>
      </x:c>
      <x:c r="F69" t="n">
        <x:v>45</x:v>
      </x:c>
      <x:c r="G69" t="n">
        <x:v>5</x:v>
      </x:c>
      <x:c r="H69" s="99" t="str">
        <x:v>MASKING TAPE 1" (L)</x:v>
      </x:c>
      <x:c r="I69" s="133" t="n">
        <x:v>75</x:v>
      </x:c>
      <x:c r="J69" s="133" t="n">
        <x:v>65</x:v>
      </x:c>
      <x:c r="K69" s="149" t="str">
        <x:v>TAPE</x:v>
      </x:c>
      <x:c r="L69" s="150" t="str">
        <x:v>Exact/source-linked match</x:v>
      </x:c>
      <x:c r="M69" s="149" t="str">
        <x:v>WS-RATES:45:5</x:v>
      </x:c>
    </x:row>
    <x:row r="70">
      <x:c r="A70" t="n">
        <x:v>67</x:v>
      </x:c>
      <x:c r="B70" t="n">
        <x:v>44</x:v>
      </x:c>
      <x:c r="C70" t="n">
        <x:v>29</x:v>
      </x:c>
      <x:c r="D70" s="99" t="str">
        <x:v>MASKING TAPE 1" (S)</x:v>
      </x:c>
      <x:c r="E70" s="132" t="n">
        <x:v>45</x:v>
      </x:c>
      <x:c r="F70" t="n">
        <x:v>45</x:v>
      </x:c>
      <x:c r="G70" t="n">
        <x:v>6</x:v>
      </x:c>
      <x:c r="H70" s="99" t="str">
        <x:v>MASKING TAPE 1" (S)</x:v>
      </x:c>
      <x:c r="I70" s="133" t="n">
        <x:v>45</x:v>
      </x:c>
      <x:c r="J70" s="133" t="n">
        <x:v>38</x:v>
      </x:c>
      <x:c r="K70" s="149" t="str">
        <x:v>TAPE</x:v>
      </x:c>
      <x:c r="L70" s="150" t="str">
        <x:v>Exact/source-linked match</x:v>
      </x:c>
      <x:c r="M70" s="149" t="str">
        <x:v>WS-RATES:45:6</x:v>
      </x:c>
    </x:row>
    <x:row r="71">
      <x:c r="A71" t="n">
        <x:v>68</x:v>
      </x:c>
      <x:c r="B71" t="n">
        <x:v>44</x:v>
      </x:c>
      <x:c r="C71" t="n">
        <x:v>33</x:v>
      </x:c>
      <x:c r="D71" s="99" t="str">
        <x:v>MASKING TAPE 1X2"</x:v>
      </x:c>
      <x:c r="E71" s="132" t="n">
        <x:v>18</x:v>
      </x:c>
      <x:c r="F71" t="n">
        <x:v>45</x:v>
      </x:c>
      <x:c r="G71" t="n">
        <x:v>10</x:v>
      </x:c>
      <x:c r="H71" s="99" t="str">
        <x:v>MASKING TAPE 1X2"</x:v>
      </x:c>
      <x:c r="I71" s="133" t="n">
        <x:v>18</x:v>
      </x:c>
      <x:c r="J71" s="133" t="n">
        <x:v>15</x:v>
      </x:c>
      <x:c r="K71" s="149" t="str">
        <x:v>TAPE</x:v>
      </x:c>
      <x:c r="L71" s="150" t="str">
        <x:v>Exact/source-linked match</x:v>
      </x:c>
      <x:c r="M71" s="149" t="str">
        <x:v>WS-RATES:45:10</x:v>
      </x:c>
    </x:row>
    <x:row r="72">
      <x:c r="A72" t="n">
        <x:v>69</x:v>
      </x:c>
      <x:c r="B72" t="n">
        <x:v>12</x:v>
      </x:c>
      <x:c r="C72" t="n">
        <x:v>18</x:v>
      </x:c>
      <x:c r="D72" s="99" t="str">
        <x:v>MASKING TAPE 2 INCH L</x:v>
      </x:c>
      <x:c r="E72" s="132" t="n">
        <x:v>140</x:v>
      </x:c>
      <x:c r="F72" t="n">
        <x:v>12</x:v>
      </x:c>
      <x:c r="G72" t="n">
        <x:v>31</x:v>
      </x:c>
      <x:c r="H72" s="99" t="str">
        <x:v>MASKING TAPE 2 INCH L</x:v>
      </x:c>
      <x:c r="I72" s="133" t="n">
        <x:v>140</x:v>
      </x:c>
      <x:c r="J72" s="133" t="n">
        <x:v>125</x:v>
      </x:c>
      <x:c r="K72" s="149" t="str">
        <x:v>TAPE</x:v>
      </x:c>
      <x:c r="L72" s="150" t="str">
        <x:v>Exact/source-linked match</x:v>
      </x:c>
      <x:c r="M72" s="149" t="str">
        <x:v>WS-RATES:12:31</x:v>
      </x:c>
    </x:row>
    <x:row r="73">
      <x:c r="A73" t="n">
        <x:v>70</x:v>
      </x:c>
      <x:c r="B73" t="n">
        <x:v>44</x:v>
      </x:c>
      <x:c r="C73" t="n">
        <x:v>25</x:v>
      </x:c>
      <x:c r="D73" s="99" t="str">
        <x:v>MASKING TAPE 2" (m)</x:v>
      </x:c>
      <x:c r="E73" s="132" t="n">
        <x:v>100</x:v>
      </x:c>
      <x:c r="F73" t="n">
        <x:v>45</x:v>
      </x:c>
      <x:c r="G73" t="n">
        <x:v>2</x:v>
      </x:c>
      <x:c r="H73" s="99" t="str">
        <x:v>MASKING TAPE 2" (m)</x:v>
      </x:c>
      <x:c r="I73" s="133" t="n">
        <x:v>100</x:v>
      </x:c>
      <x:c r="J73" s="133" t="n">
        <x:v>85</x:v>
      </x:c>
      <x:c r="K73" s="149" t="str">
        <x:v>TAPE</x:v>
      </x:c>
      <x:c r="L73" s="150" t="str">
        <x:v>Exact/source-linked match</x:v>
      </x:c>
      <x:c r="M73" s="149" t="str">
        <x:v>WS-RATES:45:2</x:v>
      </x:c>
    </x:row>
    <x:row r="74">
      <x:c r="A74" t="n">
        <x:v>71</x:v>
      </x:c>
      <x:c r="B74" t="n">
        <x:v>44</x:v>
      </x:c>
      <x:c r="C74" t="n">
        <x:v>27</x:v>
      </x:c>
      <x:c r="D74" s="99" t="str">
        <x:v>MASKING TAPE 2" (S)</x:v>
      </x:c>
      <x:c r="E74" s="132" t="n">
        <x:v>75</x:v>
      </x:c>
      <x:c r="F74" t="n">
        <x:v>45</x:v>
      </x:c>
      <x:c r="G74" t="n">
        <x:v>4</x:v>
      </x:c>
      <x:c r="H74" s="99" t="str">
        <x:v>MASKING TAPE 2" (S)</x:v>
      </x:c>
      <x:c r="I74" s="133" t="n">
        <x:v>75</x:v>
      </x:c>
      <x:c r="J74" s="133" t="n">
        <x:v>67</x:v>
      </x:c>
      <x:c r="K74" s="149" t="str">
        <x:v>TAPE</x:v>
      </x:c>
      <x:c r="L74" s="150" t="str">
        <x:v>Exact/source-linked match</x:v>
      </x:c>
      <x:c r="M74" s="149" t="str">
        <x:v>WS-RATES:45:4</x:v>
      </x:c>
    </x:row>
    <x:row r="75">
      <x:c r="A75" t="n">
        <x:v>72</x:v>
      </x:c>
      <x:c r="B75" t="n">
        <x:v>49</x:v>
      </x:c>
      <x:c r="C75" t="n">
        <x:v>17</x:v>
      </x:c>
      <x:c r="D75" s="99" t="str">
        <x:v>NANO TAPE LARGE</x:v>
      </x:c>
      <x:c r="E75" s="132" t="n">
        <x:v>275</x:v>
      </x:c>
      <x:c r="F75" t="n">
        <x:v>49</x:v>
      </x:c>
      <x:c r="G75" t="n">
        <x:v>30</x:v>
      </x:c>
      <x:c r="H75" s="99" t="str">
        <x:v>NANO TAPE LARGE</x:v>
      </x:c>
      <x:c r="I75" s="133" t="n">
        <x:v>275</x:v>
      </x:c>
      <x:c r="J75" s="133" t="n">
        <x:v>260</x:v>
      </x:c>
      <x:c r="K75" s="149" t="str">
        <x:v>SCOTCH TAPE</x:v>
      </x:c>
      <x:c r="L75" s="150" t="str">
        <x:v>Exact/source-linked match</x:v>
      </x:c>
      <x:c r="M75" s="149" t="str">
        <x:v>WS-RATES:49:30</x:v>
      </x:c>
    </x:row>
    <x:row r="76">
      <x:c r="A76" t="n">
        <x:v>73</x:v>
      </x:c>
      <x:c r="B76" t="n">
        <x:v>49</x:v>
      </x:c>
      <x:c r="C76" t="n">
        <x:v>18</x:v>
      </x:c>
      <x:c r="D76" s="99" t="str">
        <x:v>NANO TAPE MEDIUM</x:v>
      </x:c>
      <x:c r="E76" s="132" t="n">
        <x:v>170</x:v>
      </x:c>
      <x:c r="F76" t="n">
        <x:v>49</x:v>
      </x:c>
      <x:c r="G76" t="n">
        <x:v>31</x:v>
      </x:c>
      <x:c r="H76" s="99" t="str">
        <x:v>NANO TAPE MEDIUM</x:v>
      </x:c>
      <x:c r="I76" s="133" t="n">
        <x:v>170</x:v>
      </x:c>
      <x:c r="J76" s="133" t="n">
        <x:v>150</x:v>
      </x:c>
      <x:c r="K76" s="149" t="str">
        <x:v>SCOTCH TAPE</x:v>
      </x:c>
      <x:c r="L76" s="150" t="str">
        <x:v>Exact/source-linked match</x:v>
      </x:c>
      <x:c r="M76" s="149" t="str">
        <x:v>WS-RATES:49:31</x:v>
      </x:c>
    </x:row>
    <x:row r="77">
      <x:c r="A77" t="n">
        <x:v>74</x:v>
      </x:c>
      <x:c r="B77" t="n">
        <x:v>1</x:v>
      </x:c>
      <x:c r="C77" t="n">
        <x:v>33</x:v>
      </x:c>
      <x:c r="D77" s="99" t="str">
        <x:v>NANO TAPE SMALL</x:v>
      </x:c>
      <x:c r="E77" s="132" t="n">
        <x:v>100</x:v>
      </x:c>
      <x:c r="F77" t="n">
        <x:v>2</x:v>
      </x:c>
      <x:c r="G77" t="n">
        <x:v>11</x:v>
      </x:c>
      <x:c r="H77" s="99" t="str">
        <x:v>NANO TAPE SMALL</x:v>
      </x:c>
      <x:c r="I77" s="133" t="n">
        <x:v>100</x:v>
      </x:c>
      <x:c r="J77" s="133" t="n">
        <x:v>90</x:v>
      </x:c>
      <x:c r="K77" s="149" t="str">
        <x:v>SCOTCH TAPE</x:v>
      </x:c>
      <x:c r="L77" s="150" t="str">
        <x:v>Exact/source-linked match</x:v>
      </x:c>
      <x:c r="M77" s="149" t="str">
        <x:v>WS-RATES:2:11</x:v>
      </x:c>
    </x:row>
    <x:row r="78">
      <x:c r="A78" t="n">
        <x:v>75</x:v>
      </x:c>
      <x:c r="B78" t="n">
        <x:v>34</x:v>
      </x:c>
      <x:c r="C78" t="n">
        <x:v>9</x:v>
      </x:c>
      <x:c r="D78" s="99" t="str">
        <x:v>OSAKA TAPE</x:v>
      </x:c>
      <x:c r="E78" s="132" t="n">
        <x:v>420</x:v>
      </x:c>
      <x:c r="F78" t="n">
        <x:v>34</x:v>
      </x:c>
      <x:c r="G78" t="n">
        <x:v>22</x:v>
      </x:c>
      <x:c r="H78" s="99" t="str">
        <x:v>OSAKA TAPE</x:v>
      </x:c>
      <x:c r="I78" s="133" t="n">
        <x:v>420</x:v>
      </x:c>
      <x:c r="J78" s="133" t="n">
        <x:v>405</x:v>
      </x:c>
      <x:c r="K78" s="149" t="str">
        <x:v>TAPE</x:v>
      </x:c>
      <x:c r="L78" s="150" t="str">
        <x:v>Exact/source-linked match</x:v>
      </x:c>
      <x:c r="M78" s="149" t="str">
        <x:v>WS-RATES:34:22</x:v>
      </x:c>
    </x:row>
    <x:row r="79">
      <x:c r="A79" t="n">
        <x:v>76</x:v>
      </x:c>
      <x:c r="B79" t="n">
        <x:v>44</x:v>
      </x:c>
      <x:c r="C79" t="n">
        <x:v>15</x:v>
      </x:c>
      <x:c r="D79" s="99" t="str">
        <x:v>PVC TAPE 140 YD</x:v>
      </x:c>
      <x:c r="E79" s="132" t="n">
        <x:v>230</x:v>
      </x:c>
      <x:c r="F79" t="n">
        <x:v>44</x:v>
      </x:c>
      <x:c r="G79" t="n">
        <x:v>28</x:v>
      </x:c>
      <x:c r="H79" s="99" t="str">
        <x:v>PVC TAPE 140 YD</x:v>
      </x:c>
      <x:c r="I79" s="133" t="n">
        <x:v>240</x:v>
      </x:c>
      <x:c r="J79" s="133" t="n">
        <x:v>195</x:v>
      </x:c>
      <x:c r="K79" s="149" t="str">
        <x:v>TAPE</x:v>
      </x:c>
      <x:c r="L79" s="150" t="str">
        <x:v>Exact/source-linked match</x:v>
      </x:c>
      <x:c r="M79" s="149" t="str">
        <x:v>WS-RATES:44:28</x:v>
      </x:c>
    </x:row>
    <x:row r="80">
      <x:c r="A80" t="n">
        <x:v>77</x:v>
      </x:c>
      <x:c r="B80" t="n">
        <x:v>44</x:v>
      </x:c>
      <x:c r="C80" t="n">
        <x:v>24</x:v>
      </x:c>
      <x:c r="D80" s="99" t="str">
        <x:v>PVC TAPE 30 YD</x:v>
      </x:c>
      <x:c r="E80" s="132" t="n">
        <x:v>65</x:v>
      </x:c>
      <x:c r="F80" t="n">
        <x:v>44</x:v>
      </x:c>
      <x:c r="G80" t="n">
        <x:v>37</x:v>
      </x:c>
      <x:c r="H80" s="99" t="str">
        <x:v>PVC TAPE 30 YD</x:v>
      </x:c>
      <x:c r="I80" s="133" t="n">
        <x:v>65</x:v>
      </x:c>
      <x:c r="J80" s="133" t="n">
        <x:v>50</x:v>
      </x:c>
      <x:c r="K80" s="149" t="str">
        <x:v>TAPE</x:v>
      </x:c>
      <x:c r="L80" s="150" t="str">
        <x:v>Exact/source-linked match</x:v>
      </x:c>
      <x:c r="M80" s="149" t="str">
        <x:v>WS-RATES:44:37</x:v>
      </x:c>
    </x:row>
    <x:row r="81">
      <x:c r="A81" t="n">
        <x:v>78</x:v>
      </x:c>
      <x:c r="B81" t="n">
        <x:v>44</x:v>
      </x:c>
      <x:c r="C81" t="n">
        <x:v>22</x:v>
      </x:c>
      <x:c r="D81" s="99" t="str">
        <x:v>PVC TAPE 40 YD</x:v>
      </x:c>
      <x:c r="E81" s="132" t="n">
        <x:v>90</x:v>
      </x:c>
      <x:c r="F81" t="n">
        <x:v>44</x:v>
      </x:c>
      <x:c r="G81" t="n">
        <x:v>35</x:v>
      </x:c>
      <x:c r="H81" s="99" t="str">
        <x:v>PVC TAPE 40 YD</x:v>
      </x:c>
      <x:c r="I81" s="133" t="n">
        <x:v>90</x:v>
      </x:c>
      <x:c r="J81" s="133" t="n">
        <x:v>70</x:v>
      </x:c>
      <x:c r="K81" s="149" t="str">
        <x:v>TAPE</x:v>
      </x:c>
      <x:c r="L81" s="150" t="str">
        <x:v>Exact/source-linked match</x:v>
      </x:c>
      <x:c r="M81" s="149" t="str">
        <x:v>WS-RATES:44:35</x:v>
      </x:c>
    </x:row>
    <x:row r="82">
      <x:c r="A82" t="n">
        <x:v>79</x:v>
      </x:c>
      <x:c r="B82" t="n">
        <x:v>44</x:v>
      </x:c>
      <x:c r="C82" t="n">
        <x:v>21</x:v>
      </x:c>
      <x:c r="D82" s="99" t="str">
        <x:v>PVC TAPE 60 YD</x:v>
      </x:c>
      <x:c r="E82" s="132" t="n">
        <x:v>110</x:v>
      </x:c>
      <x:c r="F82" t="n">
        <x:v>44</x:v>
      </x:c>
      <x:c r="G82" t="n">
        <x:v>34</x:v>
      </x:c>
      <x:c r="H82" s="99" t="str">
        <x:v>PVC TAPE 60 YD</x:v>
      </x:c>
      <x:c r="I82" s="133" t="n">
        <x:v>110</x:v>
      </x:c>
      <x:c r="J82" s="133" t="n">
        <x:v>95</x:v>
      </x:c>
      <x:c r="K82" s="149" t="str">
        <x:v>TAPE</x:v>
      </x:c>
      <x:c r="L82" s="150" t="str">
        <x:v>Exact/source-linked match</x:v>
      </x:c>
      <x:c r="M82" s="149" t="str">
        <x:v>WS-RATES:44:34</x:v>
      </x:c>
    </x:row>
    <x:row r="83">
      <x:c r="A83" t="n">
        <x:v>80</x:v>
      </x:c>
      <x:c r="B83" t="n">
        <x:v>44</x:v>
      </x:c>
      <x:c r="C83" t="n">
        <x:v>19</x:v>
      </x:c>
      <x:c r="D83" s="99" t="str">
        <x:v>PVC TAPE 90 YD</x:v>
      </x:c>
      <x:c r="E83" s="132" t="n">
        <x:v>160</x:v>
      </x:c>
      <x:c r="F83" t="n">
        <x:v>44</x:v>
      </x:c>
      <x:c r="G83" t="n">
        <x:v>32</x:v>
      </x:c>
      <x:c r="H83" s="99" t="str">
        <x:v>PVC TAPE 90 YD</x:v>
      </x:c>
      <x:c r="I83" s="133" t="n">
        <x:v>160</x:v>
      </x:c>
      <x:c r="J83" s="133" t="n">
        <x:v>145</x:v>
      </x:c>
      <x:c r="K83" s="149" t="str">
        <x:v>TAPE</x:v>
      </x:c>
      <x:c r="L83" s="150" t="str">
        <x:v>Exact/source-linked match</x:v>
      </x:c>
      <x:c r="M83" s="149" t="str">
        <x:v>WS-RATES:44:32</x:v>
      </x:c>
    </x:row>
    <x:row r="84">
      <x:c r="A84" t="n">
        <x:v>81</x:v>
      </x:c>
      <x:c r="B84" t="n">
        <x:v>17</x:v>
      </x:c>
      <x:c r="C84" t="n">
        <x:v>29</x:v>
      </x:c>
      <x:c r="D84" s="99" t="str">
        <x:v>SCOTCH</x:v>
      </x:c>
      <x:c r="E84" s="132" t="n">
        <x:v>180</x:v>
      </x:c>
      <x:c r="F84" t="n">
        <x:v>18</x:v>
      </x:c>
      <x:c r="G84" t="n">
        <x:v>6</x:v>
      </x:c>
      <x:c r="H84" s="99" t="str">
        <x:v>SCOTCH</x:v>
      </x:c>
      <x:c r="I84" s="133" t="n">
        <x:v>180</x:v>
      </x:c>
      <x:c r="J84" s="133" t="n">
        <x:v>140</x:v>
      </x:c>
      <x:c r="K84" s="149" t="str">
        <x:v>SCOTCH TAPE</x:v>
      </x:c>
      <x:c r="L84" s="150" t="str">
        <x:v>Exact/source-linked match</x:v>
      </x:c>
      <x:c r="M84" s="149" t="str">
        <x:v>WS-RATES:18:6</x:v>
      </x:c>
    </x:row>
    <x:row r="85">
      <x:c r="A85" t="n">
        <x:v>82</x:v>
      </x:c>
      <x:c r="B85" t="n">
        <x:v>24</x:v>
      </x:c>
      <x:c r="C85" t="n">
        <x:v>33</x:v>
      </x:c>
      <x:c r="D85" s="99" t="str">
        <x:v>SCOTCH SUPER STAR 2 INCH</x:v>
      </x:c>
      <x:c r="E85" s="132" t="n">
        <x:v>270</x:v>
      </x:c>
      <x:c r="F85" t="n">
        <x:v>25</x:v>
      </x:c>
      <x:c r="G85" t="n">
        <x:v>10</x:v>
      </x:c>
      <x:c r="H85" s="99" t="str">
        <x:v>SCOTCH SUPER STAR 2 INCH (LAR</x:v>
      </x:c>
      <x:c r="I85" s="133" t="n">
        <x:v>270</x:v>
      </x:c>
      <x:c r="J85" s="133" t="n">
        <x:v>225</x:v>
      </x:c>
      <x:c r="K85" s="149" t="str">
        <x:v>TAPE</x:v>
      </x:c>
      <x:c r="L85" s="150" t="str">
        <x:v>Truncated-name completion</x:v>
      </x:c>
      <x:c r="M85" s="149" t="str">
        <x:v>WS-RATES:25:10</x:v>
      </x:c>
    </x:row>
    <x:row r="86">
      <x:c r="A86" t="n">
        <x:v>83</x:v>
      </x:c>
      <x:c r="B86" t="n">
        <x:v>45</x:v>
      </x:c>
      <x:c r="C86" t="n">
        <x:v>15</x:v>
      </x:c>
      <x:c r="D86" s="99" t="str">
        <x:v>SCOTCH TAPE 1 INCH (S)</x:v>
      </x:c>
      <x:c r="E86" s="132" t="n">
        <x:v>45</x:v>
      </x:c>
      <x:c r="F86" t="n">
        <x:v>45</x:v>
      </x:c>
      <x:c r="G86" t="n">
        <x:v>28</x:v>
      </x:c>
      <x:c r="H86" s="99" t="str">
        <x:v>SCOTCH TAPE 1 INCH (S)</x:v>
      </x:c>
      <x:c r="I86" s="133" t="n">
        <x:v>45</x:v>
      </x:c>
      <x:c r="J86" s="133" t="n">
        <x:v>37</x:v>
      </x:c>
      <x:c r="K86" s="149" t="str">
        <x:v>TAPE</x:v>
      </x:c>
      <x:c r="L86" s="150" t="str">
        <x:v>Exact/source-linked match</x:v>
      </x:c>
      <x:c r="M86" s="149" t="str">
        <x:v>WS-RATES:45:28</x:v>
      </x:c>
    </x:row>
    <x:row r="87">
      <x:c r="A87" t="n">
        <x:v>84</x:v>
      </x:c>
      <x:c r="B87" t="n">
        <x:v>45</x:v>
      </x:c>
      <x:c r="C87" t="n">
        <x:v>14</x:v>
      </x:c>
      <x:c r="D87" s="99" t="str">
        <x:v>SCOTCH TAPE 1 INCH 60 YD</x:v>
      </x:c>
      <x:c r="E87" s="132" t="n">
        <x:v>80</x:v>
      </x:c>
      <x:c r="F87" t="n">
        <x:v>45</x:v>
      </x:c>
      <x:c r="G87" t="n">
        <x:v>27</x:v>
      </x:c>
      <x:c r="H87" s="99" t="str">
        <x:v>SCOTCH TAPE 1 INCH 60 YD JET</x:v>
      </x:c>
      <x:c r="I87" s="133" t="n">
        <x:v>80</x:v>
      </x:c>
      <x:c r="J87" s="133" t="n">
        <x:v>67</x:v>
      </x:c>
      <x:c r="K87" s="149" t="str">
        <x:v>TAPE</x:v>
      </x:c>
      <x:c r="L87" s="150" t="str">
        <x:v>Truncated-name completion</x:v>
      </x:c>
      <x:c r="M87" s="149" t="str">
        <x:v>WS-RATES:45:27</x:v>
      </x:c>
    </x:row>
    <x:row r="88">
      <x:c r="A88" t="n">
        <x:v>85</x:v>
      </x:c>
      <x:c r="B88" t="n">
        <x:v>45</x:v>
      </x:c>
      <x:c r="C88" t="n">
        <x:v>12</x:v>
      </x:c>
      <x:c r="D88" s="99" t="str">
        <x:v>SCOTCH TAPE 1 INCH 90 YD</x:v>
      </x:c>
      <x:c r="E88" s="132" t="n">
        <x:v>110</x:v>
      </x:c>
      <x:c r="F88" t="n">
        <x:v>45</x:v>
      </x:c>
      <x:c r="G88" t="n">
        <x:v>25</x:v>
      </x:c>
      <x:c r="H88" s="99" t="str">
        <x:v>SCOTCH TAPE 1 INCH 90 YD JET</x:v>
      </x:c>
      <x:c r="I88" s="133" t="n">
        <x:v>110</x:v>
      </x:c>
      <x:c r="J88" s="133" t="n">
        <x:v>82</x:v>
      </x:c>
      <x:c r="K88" s="149" t="str">
        <x:v>TAPE</x:v>
      </x:c>
      <x:c r="L88" s="150" t="str">
        <x:v>Truncated-name completion</x:v>
      </x:c>
      <x:c r="M88" s="149" t="str">
        <x:v>WS-RATES:45:25</x:v>
      </x:c>
    </x:row>
    <x:row r="89">
      <x:c r="A89" t="n">
        <x:v>86</x:v>
      </x:c>
      <x:c r="B89" t="n">
        <x:v>15</x:v>
      </x:c>
      <x:c r="C89" t="n">
        <x:v>6</x:v>
      </x:c>
      <x:c r="D89" s="99" t="str">
        <x:v>SCOTCH TAPE 1/2</x:v>
      </x:c>
      <x:c r="E89" s="132" t="n">
        <x:v>22</x:v>
      </x:c>
      <x:c r="F89" t="n">
        <x:v>15</x:v>
      </x:c>
      <x:c r="G89" t="n">
        <x:v>19</x:v>
      </x:c>
      <x:c r="H89" s="99" t="str">
        <x:v>SCOTCH TAPE 1/2</x:v>
      </x:c>
      <x:c r="I89" s="133" t="n">
        <x:v>22</x:v>
      </x:c>
      <x:c r="J89" s="133" t="n">
        <x:v>19</x:v>
      </x:c>
      <x:c r="K89" s="149" t="str">
        <x:v>TAPE</x:v>
      </x:c>
      <x:c r="L89" s="150" t="str">
        <x:v>Exact/source-linked match</x:v>
      </x:c>
      <x:c r="M89" s="149" t="str">
        <x:v>WS-RATES:15:19</x:v>
      </x:c>
    </x:row>
    <x:row r="90">
      <x:c r="A90" t="n">
        <x:v>87</x:v>
      </x:c>
      <x:c r="B90" t="n">
        <x:v>45</x:v>
      </x:c>
      <x:c r="C90" t="n">
        <x:v>23</x:v>
      </x:c>
      <x:c r="D90" s="99" t="str">
        <x:v>SCOTCH TAPE 10</x:v>
      </x:c>
      <x:c r="E90" s="132" t="n">
        <x:v>75</x:v>
      </x:c>
      <x:c r="F90" t="n">
        <x:v>45</x:v>
      </x:c>
      <x:c r="G90" t="n">
        <x:v>36</x:v>
      </x:c>
      <x:c r="H90" s="99" t="str">
        <x:v>SCOTCH TAPE 10</x:v>
      </x:c>
      <x:c r="I90" s="133" t="n">
        <x:v>75</x:v>
      </x:c>
      <x:c r="J90" s="133" t="n">
        <x:v>60</x:v>
      </x:c>
      <x:c r="K90" s="149" t="str">
        <x:v>TAPE</x:v>
      </x:c>
      <x:c r="L90" s="150" t="str">
        <x:v>Exact/source-linked match</x:v>
      </x:c>
      <x:c r="M90" s="149" t="str">
        <x:v>WS-RATES:45:36</x:v>
      </x:c>
    </x:row>
    <x:row r="91">
      <x:c r="A91" t="n">
        <x:v>88</x:v>
      </x:c>
      <x:c r="B91" t="n">
        <x:v>44</x:v>
      </x:c>
      <x:c r="C91" t="n">
        <x:v>35</x:v>
      </x:c>
      <x:c r="D91" s="99" t="str">
        <x:v>SCOTCH TAPE 2 INCH (XXL)</x:v>
      </x:c>
      <x:c r="E91" s="132" t="n">
        <x:v>530</x:v>
      </x:c>
      <x:c r="F91" t="n">
        <x:v>45</x:v>
      </x:c>
      <x:c r="G91" t="n">
        <x:v>12</x:v>
      </x:c>
      <x:c r="H91" s="99" t="str">
        <x:v>SCOTCH TAPE 2 INCH (XXL)</x:v>
      </x:c>
      <x:c r="I91" s="133" t="n">
        <x:v>530</x:v>
      </x:c>
      <x:c r="J91" s="133" t="n">
        <x:v>470</x:v>
      </x:c>
      <x:c r="K91" s="149" t="str">
        <x:v>TAPE</x:v>
      </x:c>
      <x:c r="L91" s="150" t="str">
        <x:v>Exact/source-linked match</x:v>
      </x:c>
      <x:c r="M91" s="149" t="str">
        <x:v>WS-RATES:45:12</x:v>
      </x:c>
    </x:row>
    <x:row r="92">
      <x:c r="A92" t="n">
        <x:v>89</x:v>
      </x:c>
      <x:c r="B92" t="n">
        <x:v>44</x:v>
      </x:c>
      <x:c r="C92" t="n">
        <x:v>37</x:v>
      </x:c>
      <x:c r="D92" s="99" t="str">
        <x:v>SCOTCH TAPE 2 INCH 190GZ</x:v>
      </x:c>
      <x:c r="E92" s="132" t="n">
        <x:v>350</x:v>
      </x:c>
      <x:c r="F92" t="n">
        <x:v>45</x:v>
      </x:c>
      <x:c r="G92" t="n">
        <x:v>14</x:v>
      </x:c>
      <x:c r="H92" s="99" t="str">
        <x:v>SCOTCH TAPE 2 INCH 190GZ SUP</x:v>
      </x:c>
      <x:c r="I92" s="133" t="n">
        <x:v>350</x:v>
      </x:c>
      <x:c r="J92" s="133" t="n">
        <x:v>290</x:v>
      </x:c>
      <x:c r="K92" s="149" t="str">
        <x:v>TAPE</x:v>
      </x:c>
      <x:c r="L92" s="150" t="str">
        <x:v>Truncated-name completion</x:v>
      </x:c>
      <x:c r="M92" s="149" t="str">
        <x:v>WS-RATES:45:14</x:v>
      </x:c>
    </x:row>
    <x:row r="93">
      <x:c r="A93" t="n">
        <x:v>90</x:v>
      </x:c>
      <x:c r="B93" t="n">
        <x:v>45</x:v>
      </x:c>
      <x:c r="C93" t="n">
        <x:v>10</x:v>
      </x:c>
      <x:c r="D93" s="99" t="str">
        <x:v>SCOTCH TAPE 2 INCH 35GZ</x:v>
      </x:c>
      <x:c r="E93" s="132" t="n">
        <x:v>85</x:v>
      </x:c>
      <x:c r="F93" t="n">
        <x:v>45</x:v>
      </x:c>
      <x:c r="G93" t="n">
        <x:v>23</x:v>
      </x:c>
      <x:c r="H93" s="99" t="str">
        <x:v>SCOTCH TAPE 2 INCH 35GZ SUPE</x:v>
      </x:c>
      <x:c r="I93" s="133" t="n">
        <x:v>85</x:v>
      </x:c>
      <x:c r="J93" s="133" t="n">
        <x:v>75</x:v>
      </x:c>
      <x:c r="K93" s="149" t="str">
        <x:v>TAPE</x:v>
      </x:c>
      <x:c r="L93" s="150" t="str">
        <x:v>Truncated-name completion</x:v>
      </x:c>
      <x:c r="M93" s="149" t="str">
        <x:v>WS-RATES:45:23</x:v>
      </x:c>
    </x:row>
    <x:row r="94">
      <x:c r="A94" t="n">
        <x:v>91</x:v>
      </x:c>
      <x:c r="B94" t="n">
        <x:v>45</x:v>
      </x:c>
      <x:c r="C94" t="n">
        <x:v>8</x:v>
      </x:c>
      <x:c r="D94" s="99" t="str">
        <x:v>SCOTCH TAPE 2 INCH 50GZ</x:v>
      </x:c>
      <x:c r="E94" s="132" t="n">
        <x:v>140</x:v>
      </x:c>
      <x:c r="F94" t="n">
        <x:v>45</x:v>
      </x:c>
      <x:c r="G94" t="n">
        <x:v>21</x:v>
      </x:c>
      <x:c r="H94" s="99" t="str">
        <x:v>SCOTCH TAPE 2 INCH 50GZ TICO</x:v>
      </x:c>
      <x:c r="I94" s="133" t="n">
        <x:v>140</x:v>
      </x:c>
      <x:c r="J94" s="133" t="n">
        <x:v>140</x:v>
      </x:c>
      <x:c r="K94" s="149" t="str">
        <x:v>TAPE</x:v>
      </x:c>
      <x:c r="L94" s="150" t="str">
        <x:v>Truncated-name completion</x:v>
      </x:c>
      <x:c r="M94" s="149" t="str">
        <x:v>WS-RATES:45:21</x:v>
      </x:c>
    </x:row>
    <x:row r="95">
      <x:c r="A95" t="n">
        <x:v>92</x:v>
      </x:c>
      <x:c r="B95" t="n">
        <x:v>45</x:v>
      </x:c>
      <x:c r="C95" t="n">
        <x:v>4</x:v>
      </x:c>
      <x:c r="D95" s="99" t="str">
        <x:v>SCOTCH TAPE 2 INCH 90GZ</x:v>
      </x:c>
      <x:c r="E95" s="132" t="n">
        <x:v>170</x:v>
      </x:c>
      <x:c r="F95" t="n">
        <x:v>45</x:v>
      </x:c>
      <x:c r="G95" t="n">
        <x:v>17</x:v>
      </x:c>
      <x:c r="H95" s="99" t="str">
        <x:v>SCOTCH TAPE 2 INCH 90GZ SUPE</x:v>
      </x:c>
      <x:c r="I95" s="133" t="n">
        <x:v>170</x:v>
      </x:c>
      <x:c r="J95" s="133" t="n">
        <x:v>140</x:v>
      </x:c>
      <x:c r="K95" s="149" t="str">
        <x:v>TAPE</x:v>
      </x:c>
      <x:c r="L95" s="150" t="str">
        <x:v>Truncated-name completion</x:v>
      </x:c>
      <x:c r="M95" s="149" t="str">
        <x:v>WS-RATES:45:17</x:v>
      </x:c>
    </x:row>
    <x:row r="96">
      <x:c r="A96" t="n">
        <x:v>93</x:v>
      </x:c>
      <x:c r="B96" t="n">
        <x:v>45</x:v>
      </x:c>
      <x:c r="C96" t="n">
        <x:v>20</x:v>
      </x:c>
      <x:c r="D96" s="99" t="str">
        <x:v>SCOTCH TAPE 20</x:v>
      </x:c>
      <x:c r="E96" s="132" t="n">
        <x:v>180</x:v>
      </x:c>
      <x:c r="F96" t="n">
        <x:v>45</x:v>
      </x:c>
      <x:c r="G96" t="n">
        <x:v>33</x:v>
      </x:c>
      <x:c r="H96" s="99" t="str">
        <x:v>SCOTCH TAPE 20</x:v>
      </x:c>
      <x:c r="I96" s="133" t="n">
        <x:v>180</x:v>
      </x:c>
      <x:c r="J96" s="133" t="n">
        <x:v>150</x:v>
      </x:c>
      <x:c r="K96" s="149" t="str">
        <x:v>TAPE</x:v>
      </x:c>
      <x:c r="L96" s="150" t="str">
        <x:v>Exact/source-linked match</x:v>
      </x:c>
      <x:c r="M96" s="149" t="str">
        <x:v>WS-RATES:45:33</x:v>
      </x:c>
    </x:row>
    <x:row r="97">
      <x:c r="A97" t="n">
        <x:v>94</x:v>
      </x:c>
      <x:c r="B97" t="n">
        <x:v>19</x:v>
      </x:c>
      <x:c r="C97" t="n">
        <x:v>10</x:v>
      </x:c>
      <x:c r="D97" s="99" t="str">
        <x:v>SCOTCH TAPE 3"</x:v>
      </x:c>
      <x:c r="E97" s="132" t="n">
        <x:v>140</x:v>
      </x:c>
      <x:c r="F97" t="n">
        <x:v>19</x:v>
      </x:c>
      <x:c r="G97" t="n">
        <x:v>23</x:v>
      </x:c>
      <x:c r="H97" s="99" t="str">
        <x:v>SCOTCH TAPE 3"</x:v>
      </x:c>
      <x:c r="I97" s="133" t="n">
        <x:v>140</x:v>
      </x:c>
      <x:c r="J97" s="133" t="n">
        <x:v>105</x:v>
      </x:c>
      <x:c r="K97" s="149" t="str">
        <x:v>SCOTCH TAPE</x:v>
      </x:c>
      <x:c r="L97" s="150" t="str">
        <x:v>Exact/source-linked match</x:v>
      </x:c>
      <x:c r="M97" s="149" t="str">
        <x:v>WS-RATES:19:23</x:v>
      </x:c>
    </x:row>
    <x:row r="98">
      <x:c r="A98" t="n">
        <x:v>95</x:v>
      </x:c>
      <x:c r="B98" t="n">
        <x:v>45</x:v>
      </x:c>
      <x:c r="C98" t="n">
        <x:v>18</x:v>
      </x:c>
      <x:c r="D98" s="99" t="str">
        <x:v>SCOTCH TAPE 30</x:v>
      </x:c>
      <x:c r="E98" s="132" t="n">
        <x:v>210</x:v>
      </x:c>
      <x:c r="F98" t="n">
        <x:v>45</x:v>
      </x:c>
      <x:c r="G98" t="n">
        <x:v>31</x:v>
      </x:c>
      <x:c r="H98" s="99" t="str">
        <x:v>SCOTCH TAPE 30</x:v>
      </x:c>
      <x:c r="I98" s="133" t="n">
        <x:v>210</x:v>
      </x:c>
      <x:c r="J98" s="133" t="n">
        <x:v>190</x:v>
      </x:c>
      <x:c r="K98" s="149" t="str">
        <x:v>TAPE</x:v>
      </x:c>
      <x:c r="L98" s="150" t="str">
        <x:v>Exact/source-linked match</x:v>
      </x:c>
      <x:c r="M98" s="149" t="str">
        <x:v>WS-RATES:45:31</x:v>
      </x:c>
    </x:row>
    <x:row r="99">
      <x:c r="A99" t="n">
        <x:v>96</x:v>
      </x:c>
      <x:c r="B99" t="n">
        <x:v>45</x:v>
      </x:c>
      <x:c r="C99" t="n">
        <x:v>25</x:v>
      </x:c>
      <x:c r="D99" s="99" t="str">
        <x:v>SCOTCH TAPE 5</x:v>
      </x:c>
      <x:c r="E99" s="132" t="n">
        <x:v>45</x:v>
      </x:c>
      <x:c r="F99" t="n">
        <x:v>46</x:v>
      </x:c>
      <x:c r="G99" t="n">
        <x:v>2</x:v>
      </x:c>
      <x:c r="H99" s="99" t="str">
        <x:v>SCOTCH TAPE 5</x:v>
      </x:c>
      <x:c r="I99" s="133" t="n">
        <x:v>45</x:v>
      </x:c>
      <x:c r="J99" s="133" t="n">
        <x:v>39</x:v>
      </x:c>
      <x:c r="K99" s="149" t="str">
        <x:v>TAPE</x:v>
      </x:c>
      <x:c r="L99" s="150" t="str">
        <x:v>Exact/source-linked match</x:v>
      </x:c>
      <x:c r="M99" s="149" t="str">
        <x:v>WS-RATES:46:2</x:v>
      </x:c>
    </x:row>
    <x:row r="100">
      <x:c r="A100" t="n">
        <x:v>97</x:v>
      </x:c>
      <x:c r="B100" t="n">
        <x:v>45</x:v>
      </x:c>
      <x:c r="C100" t="n">
        <x:v>16</x:v>
      </x:c>
      <x:c r="D100" s="99" t="str">
        <x:v>SCOTCH TAPE 50</x:v>
      </x:c>
      <x:c r="E100" s="132" t="n">
        <x:v>400</x:v>
      </x:c>
      <x:c r="F100" t="n">
        <x:v>45</x:v>
      </x:c>
      <x:c r="G100" t="n">
        <x:v>29</x:v>
      </x:c>
      <x:c r="H100" s="99" t="str">
        <x:v>SCOTCH TAPE 50</x:v>
      </x:c>
      <x:c r="I100" s="133" t="n">
        <x:v>400</x:v>
      </x:c>
      <x:c r="J100" s="133" t="n">
        <x:v>380</x:v>
      </x:c>
      <x:c r="K100" s="149" t="str">
        <x:v>TAPE</x:v>
      </x:c>
      <x:c r="L100" s="150" t="str">
        <x:v>Exact/source-linked match</x:v>
      </x:c>
      <x:c r="M100" s="149" t="str">
        <x:v>WS-RATES:45:29</x:v>
      </x:c>
    </x:row>
    <x:row r="101">
      <x:c r="A101" t="n">
        <x:v>98</x:v>
      </x:c>
      <x:c r="B101" t="n">
        <x:v>24</x:v>
      </x:c>
      <x:c r="C101" t="n">
        <x:v>27</x:v>
      </x:c>
      <x:c r="D101" s="99" t="str">
        <x:v>SCOTCH TAPE 60</x:v>
      </x:c>
      <x:c r="E101" s="132" t="n">
        <x:v>480</x:v>
      </x:c>
      <x:c r="F101" t="n">
        <x:v>25</x:v>
      </x:c>
      <x:c r="G101" t="n">
        <x:v>4</x:v>
      </x:c>
      <x:c r="H101" s="99" t="str">
        <x:v>SCOTCH TAPE 60</x:v>
      </x:c>
      <x:c r="I101" s="133" t="n">
        <x:v>480</x:v>
      </x:c>
      <x:c r="J101" s="133" t="n">
        <x:v>400</x:v>
      </x:c>
      <x:c r="K101" s="149" t="str">
        <x:v>SCOTCH TAPE</x:v>
      </x:c>
      <x:c r="L101" s="150" t="str">
        <x:v>Exact/source-linked match</x:v>
      </x:c>
      <x:c r="M101" s="149" t="str">
        <x:v>WS-RATES:25:4</x:v>
      </x:c>
    </x:row>
    <x:row r="102">
      <x:c r="A102" t="n">
        <x:v>99</x:v>
      </x:c>
      <x:c r="B102" t="n">
        <x:v>24</x:v>
      </x:c>
      <x:c r="C102" t="n">
        <x:v>34</x:v>
      </x:c>
      <x:c r="D102" s="99" t="str">
        <x:v>SCOTCH TAPE COLOUR 30</x:v>
      </x:c>
      <x:c r="E102" s="132" t="n">
        <x:v>230</x:v>
      </x:c>
      <x:c r="F102" t="n">
        <x:v>25</x:v>
      </x:c>
      <x:c r="G102" t="n">
        <x:v>11</x:v>
      </x:c>
      <x:c r="H102" s="99" t="str">
        <x:v>SCOTCH TAPE COLOUR 30</x:v>
      </x:c>
      <x:c r="I102" s="133" t="n">
        <x:v>230</x:v>
      </x:c>
      <x:c r="J102" s="133" t="n">
        <x:v>175</x:v>
      </x:c>
      <x:c r="K102" s="149" t="str">
        <x:v>TAPE</x:v>
      </x:c>
      <x:c r="L102" s="150" t="str">
        <x:v>Exact/source-linked match</x:v>
      </x:c>
      <x:c r="M102" s="149" t="str">
        <x:v>WS-RATES:25:11</x:v>
      </x:c>
    </x:row>
    <x:row r="103">
      <x:c r="A103" t="n">
        <x:v>100</x:v>
      </x:c>
      <x:c r="B103" t="n">
        <x:v>41</x:v>
      </x:c>
      <x:c r="C103" t="n">
        <x:v>9</x:v>
      </x:c>
      <x:c r="D103" s="99" t="str">
        <x:v>TAPE DISPENSER OWNER (L</x:v>
      </x:c>
      <x:c r="E103" s="132" t="n">
        <x:v>280</x:v>
      </x:c>
      <x:c r="F103" t="n">
        <x:v>41</x:v>
      </x:c>
      <x:c r="G103" t="n">
        <x:v>22</x:v>
      </x:c>
      <x:c r="H103" s="99" t="str">
        <x:v>TAPE DISPENSER OWNER (LARGE</x:v>
      </x:c>
      <x:c r="I103" s="133" t="n">
        <x:v>280</x:v>
      </x:c>
      <x:c r="J103" s="133" t="n">
        <x:v>260</x:v>
      </x:c>
      <x:c r="K103" s="149" t="str">
        <x:v>CHINA</x:v>
      </x:c>
      <x:c r="L103" s="150" t="str">
        <x:v>Truncated-name completion</x:v>
      </x:c>
      <x:c r="M103" s="149" t="str">
        <x:v>WS-RATES:41:22</x:v>
      </x:c>
    </x:row>
    <x:row r="104">
      <x:c r="A104" t="n">
        <x:v>101</x:v>
      </x:c>
      <x:c r="B104" t="n">
        <x:v>41</x:v>
      </x:c>
      <x:c r="C104" t="n">
        <x:v>16</x:v>
      </x:c>
      <x:c r="D104" s="99" t="str">
        <x:v>TAPE DISPENSER OWNER (S</x:v>
      </x:c>
      <x:c r="E104" s="132" t="n">
        <x:v>110</x:v>
      </x:c>
      <x:c r="F104" t="n">
        <x:v>41</x:v>
      </x:c>
      <x:c r="G104" t="n">
        <x:v>29</x:v>
      </x:c>
      <x:c r="H104" s="99" t="str">
        <x:v>TAPE DISPENSER OWNER (SMALL</x:v>
      </x:c>
      <x:c r="I104" s="133" t="n">
        <x:v>110</x:v>
      </x:c>
      <x:c r="J104" s="133" t="n">
        <x:v>92</x:v>
      </x:c>
      <x:c r="K104" s="149" t="str">
        <x:v>CHINA</x:v>
      </x:c>
      <x:c r="L104" s="150" t="str">
        <x:v>Truncated-name completion</x:v>
      </x:c>
      <x:c r="M104" s="149" t="str">
        <x:v>WS-RATES:41:29</x:v>
      </x:c>
    </x:row>
    <x:row r="105">
      <x:c r="A105" t="n">
        <x:v>102</x:v>
      </x:c>
      <x:c r="B105" t="n">
        <x:v>26</x:v>
      </x:c>
      <x:c r="C105" t="n">
        <x:v>27</x:v>
      </x:c>
      <x:c r="D105" s="99" t="str">
        <x:v>TAPE DISPENSER OWNER JU</x:v>
      </x:c>
      <x:c r="E105" s="132" t="n">
        <x:v>380</x:v>
      </x:c>
      <x:c r="F105" t="n">
        <x:v>27</x:v>
      </x:c>
      <x:c r="G105" t="n">
        <x:v>4</x:v>
      </x:c>
      <x:c r="H105" s="99" t="str">
        <x:v>TAPE DISPENSER OWNER JUMBO</x:v>
      </x:c>
      <x:c r="I105" s="133" t="n">
        <x:v>380</x:v>
      </x:c>
      <x:c r="J105" s="133" t="n">
        <x:v>350</x:v>
      </x:c>
      <x:c r="K105" s="149" t="str">
        <x:v>CHINA</x:v>
      </x:c>
      <x:c r="L105" s="150" t="str">
        <x:v>Truncated-name completion</x:v>
      </x:c>
      <x:c r="M105" s="149" t="str">
        <x:v>WS-RATES:27:4</x:v>
      </x:c>
    </x:row>
    <x:row r="106">
      <x:c r="A106" t="n">
        <x:v>103</x:v>
      </x:c>
      <x:c r="B106" t="n">
        <x:v>1</x:v>
      </x:c>
      <x:c r="C106" t="n">
        <x:v>9</x:v>
      </x:c>
      <x:c r="D106" s="99" t="str">
        <x:v>TAPE DISPENSER SONEX</x:v>
      </x:c>
      <x:c r="E106" s="132" t="n">
        <x:v>250</x:v>
      </x:c>
      <x:c r="F106" t="n">
        <x:v>1</x:v>
      </x:c>
      <x:c r="G106" t="n">
        <x:v>23</x:v>
      </x:c>
      <x:c r="H106" s="99" t="str">
        <x:v>TAPE DISPENSER SONEX</x:v>
      </x:c>
      <x:c r="I106" s="133" t="n">
        <x:v>250</x:v>
      </x:c>
      <x:c r="J106" s="133" t="n">
        <x:v>235</x:v>
      </x:c>
      <x:c r="K106" s="149" t="str">
        <x:v>CHINA</x:v>
      </x:c>
      <x:c r="L106" s="150" t="str">
        <x:v>Exact/source-linked match</x:v>
      </x:c>
      <x:c r="M106" s="149" t="str">
        <x:v>WS-RATES:1:23</x:v>
      </x:c>
    </x:row>
    <x:row r="107">
      <x:c r="A107" t="n">
        <x:v>104</x:v>
      </x:c>
      <x:c r="B107" t="n">
        <x:v>9</x:v>
      </x:c>
      <x:c r="C107" t="n">
        <x:v>31</x:v>
      </x:c>
      <x:c r="D107" s="99" t="str">
        <x:v>TUFF TAPE</x:v>
      </x:c>
      <x:c r="E107" s="132" t="n">
        <x:v>255</x:v>
      </x:c>
      <x:c r="F107" t="n">
        <x:v>10</x:v>
      </x:c>
      <x:c r="G107" t="n">
        <x:v>8</x:v>
      </x:c>
      <x:c r="H107" s="99" t="str">
        <x:v>TUFF TAPE</x:v>
      </x:c>
      <x:c r="I107" s="133" t="n">
        <x:v>255</x:v>
      </x:c>
      <x:c r="J107" s="133" t="n">
        <x:v>240</x:v>
      </x:c>
      <x:c r="K107" s="149" t="str">
        <x:v>TAPE</x:v>
      </x:c>
      <x:c r="L107" s="150" t="str">
        <x:v>Exact/source-linked match</x:v>
      </x:c>
      <x:c r="M107" s="149" t="str">
        <x:v>WS-RATES:10:8</x:v>
      </x:c>
    </x:row>
    <x:row r="108">
      <x:c r="A108" t="n">
        <x:v>105</x:v>
      </x:c>
      <x:c r="B108" t="n">
        <x:v>2</x:v>
      </x:c>
      <x:c r="C108" t="n">
        <x:v>28</x:v>
      </x:c>
      <x:c r="D108" s="99" t="str">
        <x:v>WATER DISPENSER</x:v>
      </x:c>
      <x:c r="E108" s="132" t="n">
        <x:v>230</x:v>
      </x:c>
      <x:c r="F108" t="n">
        <x:v>3</x:v>
      </x:c>
      <x:c r="G108" t="n">
        <x:v>6</x:v>
      </x:c>
      <x:c r="H108" s="99" t="str">
        <x:v>WATER DISPENSER</x:v>
      </x:c>
      <x:c r="I108" s="133" t="n">
        <x:v>230</x:v>
      </x:c>
      <x:c r="J108" s="133" t="n">
        <x:v>198</x:v>
      </x:c>
      <x:c r="K108" s="149" t="str">
        <x:v>CHINA</x:v>
      </x:c>
      <x:c r="L108" s="150" t="str">
        <x:v>Exact/source-linked match</x:v>
      </x:c>
      <x:c r="M108" s="149" t="str">
        <x:v>WS-RATES:3:6</x:v>
      </x:c>
    </x:row>
    <x:row r="109">
      <x:c r="A109" t="n">
        <x:v>106</x:v>
      </x:c>
      <x:c r="B109" t="n">
        <x:v>45</x:v>
      </x:c>
      <x:c r="C109" t="n">
        <x:v>28</x:v>
      </x:c>
      <x:c r="D109" s="99" t="str">
        <x:v>ADX FASTER GUM 20ML</x:v>
      </x:c>
      <x:c r="E109" s="132" t="n">
        <x:v>33</x:v>
      </x:c>
      <x:c r="F109" t="n">
        <x:v>46</x:v>
      </x:c>
      <x:c r="G109" t="n">
        <x:v>5</x:v>
      </x:c>
      <x:c r="H109" s="99" t="str">
        <x:v>ADX FASTER GUM 20ML</x:v>
      </x:c>
      <x:c r="I109" s="133" t="n">
        <x:v>33</x:v>
      </x:c>
      <x:c r="J109" s="133" t="n">
        <x:v>28</x:v>
      </x:c>
      <x:c r="K109" s="149" t="str">
        <x:v>GUM STICK</x:v>
      </x:c>
      <x:c r="L109" s="150" t="str">
        <x:v>Exact/source-linked match</x:v>
      </x:c>
      <x:c r="M109" s="149" t="str">
        <x:v>WS-RATES:46:5</x:v>
      </x:c>
    </x:row>
    <x:row r="110">
      <x:c r="A110" t="n">
        <x:v>107</x:v>
      </x:c>
      <x:c r="B110" t="n">
        <x:v>45</x:v>
      </x:c>
      <x:c r="C110" t="n">
        <x:v>26</x:v>
      </x:c>
      <x:c r="D110" s="99" t="str">
        <x:v>ADX FASTER GUM 50ML</x:v>
      </x:c>
      <x:c r="E110" s="132" t="n">
        <x:v>49</x:v>
      </x:c>
      <x:c r="F110" t="n">
        <x:v>46</x:v>
      </x:c>
      <x:c r="G110" t="n">
        <x:v>3</x:v>
      </x:c>
      <x:c r="H110" s="99" t="str">
        <x:v>ADX FASTER GUM 50ML</x:v>
      </x:c>
      <x:c r="I110" s="133" t="n">
        <x:v>49</x:v>
      </x:c>
      <x:c r="J110" s="133" t="n">
        <x:v>44</x:v>
      </x:c>
      <x:c r="K110" s="149" t="str">
        <x:v>GUM STICK</x:v>
      </x:c>
      <x:c r="L110" s="150" t="str">
        <x:v>Exact/source-linked match</x:v>
      </x:c>
      <x:c r="M110" s="149" t="str">
        <x:v>WS-RATES:46:3</x:v>
      </x:c>
    </x:row>
    <x:row r="111">
      <x:c r="A111" t="n">
        <x:v>108</x:v>
      </x:c>
      <x:c r="B111" t="n">
        <x:v>11</x:v>
      </x:c>
      <x:c r="C111" t="n">
        <x:v>29</x:v>
      </x:c>
      <x:c r="D111" s="99" t="str">
        <x:v>ADX GERMAN GLUE 100G</x:v>
      </x:c>
      <x:c r="E111" s="132" t="n">
        <x:v>130</x:v>
      </x:c>
      <x:c r="F111" t="n">
        <x:v>12</x:v>
      </x:c>
      <x:c r="G111" t="n">
        <x:v>6</x:v>
      </x:c>
      <x:c r="H111" s="99" t="str">
        <x:v>ADX GERMAN GLUE 100G</x:v>
      </x:c>
      <x:c r="I111" s="133" t="n">
        <x:v>130</x:v>
      </x:c>
      <x:c r="J111" s="133" t="n">
        <x:v>110</x:v>
      </x:c>
      <x:c r="K111" s="149" t="str">
        <x:v>GERMAN GLUE</x:v>
      </x:c>
      <x:c r="L111" s="150" t="str">
        <x:v>Exact/source-linked match</x:v>
      </x:c>
      <x:c r="M111" s="149" t="str">
        <x:v>WS-RATES:12:6</x:v>
      </x:c>
    </x:row>
    <x:row r="112">
      <x:c r="A112" t="n">
        <x:v>109</x:v>
      </x:c>
      <x:c r="B112" t="n">
        <x:v>11</x:v>
      </x:c>
      <x:c r="C112" t="n">
        <x:v>28</x:v>
      </x:c>
      <x:c r="D112" s="99" t="str">
        <x:v>ADX GERMAN GLUE 230G</x:v>
      </x:c>
      <x:c r="E112" s="132" t="n">
        <x:v>220</x:v>
      </x:c>
      <x:c r="F112" t="n">
        <x:v>12</x:v>
      </x:c>
      <x:c r="G112" t="n">
        <x:v>5</x:v>
      </x:c>
      <x:c r="H112" s="99" t="str">
        <x:v>ADX GERMAN GLUE 230G</x:v>
      </x:c>
      <x:c r="I112" s="133" t="n">
        <x:v>220</x:v>
      </x:c>
      <x:c r="J112" s="133" t="n">
        <x:v>195</x:v>
      </x:c>
      <x:c r="K112" s="149" t="str">
        <x:v>GERMAN GLUE</x:v>
      </x:c>
      <x:c r="L112" s="150" t="str">
        <x:v>Exact/source-linked match</x:v>
      </x:c>
      <x:c r="M112" s="149" t="str">
        <x:v>WS-RATES:12:5</x:v>
      </x:c>
    </x:row>
    <x:row r="113">
      <x:c r="A113" t="n">
        <x:v>110</x:v>
      </x:c>
      <x:c r="B113" t="n">
        <x:v>41</x:v>
      </x:c>
      <x:c r="C113" t="n">
        <x:v>20</x:v>
      </x:c>
      <x:c r="D113" s="99" t="str">
        <x:v>AMOS CRAFT GLUE</x:v>
      </x:c>
      <x:c r="E113" s="132" t="n">
        <x:v>72</x:v>
      </x:c>
      <x:c r="F113" t="n">
        <x:v>41</x:v>
      </x:c>
      <x:c r="G113" t="n">
        <x:v>33</x:v>
      </x:c>
      <x:c r="H113" s="99" t="str">
        <x:v>AMOS CRAFT GLUE</x:v>
      </x:c>
      <x:c r="I113" s="133" t="n">
        <x:v>72</x:v>
      </x:c>
      <x:c r="J113" s="133" t="n">
        <x:v>63</x:v>
      </x:c>
      <x:c r="K113" s="149" t="str">
        <x:v>GUM STICK</x:v>
      </x:c>
      <x:c r="L113" s="150" t="str">
        <x:v>Exact/source-linked match</x:v>
      </x:c>
      <x:c r="M113" s="149" t="str">
        <x:v>WS-RATES:41:33</x:v>
      </x:c>
    </x:row>
    <x:row r="114">
      <x:c r="A114" t="n">
        <x:v>111</x:v>
      </x:c>
      <x:c r="B114" t="n">
        <x:v>4</x:v>
      </x:c>
      <x:c r="C114" t="n">
        <x:v>36</x:v>
      </x:c>
      <x:c r="D114" s="99" t="str">
        <x:v>APEX GLITTER GLUE</x:v>
      </x:c>
      <x:c r="E114" s="132" t="n">
        <x:v>120</x:v>
      </x:c>
      <x:c r="F114" t="n">
        <x:v>5</x:v>
      </x:c>
      <x:c r="G114" t="n">
        <x:v>13</x:v>
      </x:c>
      <x:c r="H114" s="99" t="str">
        <x:v>APEX GLITTER GLUE</x:v>
      </x:c>
      <x:c r="I114" s="133" t="n">
        <x:v>120</x:v>
      </x:c>
      <x:c r="J114" s="133" t="n">
        <x:v>103</x:v>
      </x:c>
      <x:c r="K114" s="149" t="str">
        <x:v>GLITTER DUST</x:v>
      </x:c>
      <x:c r="L114" s="150" t="str">
        <x:v>Exact/source-linked match</x:v>
      </x:c>
      <x:c r="M114" s="149" t="str">
        <x:v>WS-RATES:5:13</x:v>
      </x:c>
    </x:row>
    <x:row r="115">
      <x:c r="A115" t="n">
        <x:v>112</x:v>
      </x:c>
      <x:c r="B115" t="n">
        <x:v>6</x:v>
      </x:c>
      <x:c r="C115" t="n">
        <x:v>22</x:v>
      </x:c>
      <x:c r="D115" s="99" t="str">
        <x:v>AS GUM STICK 21 GRAM</x:v>
      </x:c>
      <x:c r="E115" s="132" t="n">
        <x:v>95</x:v>
      </x:c>
      <x:c r="F115" t="n">
        <x:v>6</x:v>
      </x:c>
      <x:c r="G115" t="n">
        <x:v>35</x:v>
      </x:c>
      <x:c r="H115" s="99" t="str">
        <x:v>AS GUM STICK 21 GRAM</x:v>
      </x:c>
      <x:c r="I115" s="133" t="n">
        <x:v>95</x:v>
      </x:c>
      <x:c r="J115" s="133" t="n">
        <x:v>80</x:v>
      </x:c>
      <x:c r="K115" s="149" t="str">
        <x:v>BALL POINT</x:v>
      </x:c>
      <x:c r="L115" s="150" t="str">
        <x:v>Exact/source-linked match</x:v>
      </x:c>
      <x:c r="M115" s="149" t="str">
        <x:v>WS-RATES:6:35</x:v>
      </x:c>
    </x:row>
    <x:row r="116">
      <x:c r="A116" t="n">
        <x:v>113</x:v>
      </x:c>
      <x:c r="B116" t="n">
        <x:v>6</x:v>
      </x:c>
      <x:c r="C116" t="n">
        <x:v>23</x:v>
      </x:c>
      <x:c r="D116" s="99" t="str">
        <x:v>AS GUM STICK 9GM</x:v>
      </x:c>
      <x:c r="E116" s="132" t="n">
        <x:v>39</x:v>
      </x:c>
      <x:c r="F116" t="n">
        <x:v>6</x:v>
      </x:c>
      <x:c r="G116" t="n">
        <x:v>36</x:v>
      </x:c>
      <x:c r="H116" s="99" t="str">
        <x:v>AS GUM STICK 9GM</x:v>
      </x:c>
      <x:c r="I116" s="133" t="n">
        <x:v>39</x:v>
      </x:c>
      <x:c r="J116" s="133" t="n">
        <x:v>35.5</x:v>
      </x:c>
      <x:c r="K116" s="149" t="str">
        <x:v>GUM STICK</x:v>
      </x:c>
      <x:c r="L116" s="150" t="str">
        <x:v>Exact/source-linked match</x:v>
      </x:c>
      <x:c r="M116" s="149" t="str">
        <x:v>WS-RATES:6:36</x:v>
      </x:c>
    </x:row>
    <x:row r="117">
      <x:c r="A117" t="n">
        <x:v>114</x:v>
      </x:c>
      <x:c r="B117" t="n">
        <x:v>53</x:v>
      </x:c>
      <x:c r="C117" t="n">
        <x:v>3</x:v>
      </x:c>
      <x:c r="D117" s="99" t="str">
        <x:v>DEER GUM STICK 8G</x:v>
      </x:c>
      <x:c r="E117" s="132" t="n">
        <x:v>408</x:v>
      </x:c>
      <x:c r="F117" t="n">
        <x:v>53</x:v>
      </x:c>
      <x:c r="G117" t="n">
        <x:v>16</x:v>
      </x:c>
      <x:c r="H117" s="99" t="str">
        <x:v>DEER GUM STICK 8G</x:v>
      </x:c>
      <x:c r="I117" s="133" t="n">
        <x:v>408</x:v>
      </x:c>
      <x:c r="J117" s="133" t="n">
        <x:v>335</x:v>
      </x:c>
      <x:c r="K117" s="149" t="str">
        <x:v>GUM STICK</x:v>
      </x:c>
      <x:c r="L117" s="150" t="str">
        <x:v>Exact/source-linked match</x:v>
      </x:c>
      <x:c r="M117" s="149" t="str">
        <x:v>WS-RATES:53:16</x:v>
      </x:c>
    </x:row>
    <x:row r="118">
      <x:c r="A118" t="n">
        <x:v>115</x:v>
      </x:c>
      <x:c r="B118" t="n">
        <x:v>18</x:v>
      </x:c>
      <x:c r="C118" t="n">
        <x:v>20</x:v>
      </x:c>
      <x:c r="D118" s="99" t="str">
        <x:v>DL 21G GUM STICK</x:v>
      </x:c>
      <x:c r="E118" s="132" t="n">
        <x:v>75</x:v>
      </x:c>
      <x:c r="F118" t="n">
        <x:v>18</x:v>
      </x:c>
      <x:c r="G118" t="n">
        <x:v>33</x:v>
      </x:c>
      <x:c r="H118" s="99" t="str">
        <x:v>DL 21G GUM STICK</x:v>
      </x:c>
      <x:c r="I118" s="133" t="n">
        <x:v>75</x:v>
      </x:c>
      <x:c r="J118" s="133" t="n">
        <x:v>62</x:v>
      </x:c>
      <x:c r="K118" s="149" t="str">
        <x:v>GUM STICK</x:v>
      </x:c>
      <x:c r="L118" s="150" t="str">
        <x:v>Exact/source-linked match</x:v>
      </x:c>
      <x:c r="M118" s="149" t="str">
        <x:v>WS-RATES:18:33</x:v>
      </x:c>
    </x:row>
    <x:row r="119">
      <x:c r="A119" t="n">
        <x:v>116</x:v>
      </x:c>
      <x:c r="B119" t="n">
        <x:v>18</x:v>
      </x:c>
      <x:c r="C119" t="n">
        <x:v>21</x:v>
      </x:c>
      <x:c r="D119" s="99" t="str">
        <x:v>DL 36G GUM STICK</x:v>
      </x:c>
      <x:c r="E119" s="132" t="n">
        <x:v>140</x:v>
      </x:c>
      <x:c r="F119" t="n">
        <x:v>18</x:v>
      </x:c>
      <x:c r="G119" t="n">
        <x:v>34</x:v>
      </x:c>
      <x:c r="H119" s="99" t="str">
        <x:v>DL 36G GUM STICK</x:v>
      </x:c>
      <x:c r="I119" s="133" t="n">
        <x:v>140</x:v>
      </x:c>
      <x:c r="J119" s="133" t="n">
        <x:v>120</x:v>
      </x:c>
      <x:c r="K119" s="149" t="str">
        <x:v>GUM STICK</x:v>
      </x:c>
      <x:c r="L119" s="150" t="str">
        <x:v>Exact/source-linked match</x:v>
      </x:c>
      <x:c r="M119" s="149" t="str">
        <x:v>WS-RATES:18:34</x:v>
      </x:c>
    </x:row>
    <x:row r="120">
      <x:c r="A120" t="n">
        <x:v>117</x:v>
      </x:c>
      <x:c r="B120" t="n">
        <x:v>52</x:v>
      </x:c>
      <x:c r="C120" t="n">
        <x:v>26</x:v>
      </x:c>
      <x:c r="D120" s="99" t="str">
        <x:v>DL GUM STICK (15G)</x:v>
      </x:c>
      <x:c r="E120" s="132" t="n">
        <x:v>60</x:v>
      </x:c>
      <x:c r="F120" t="n">
        <x:v>53</x:v>
      </x:c>
      <x:c r="G120" t="n">
        <x:v>3</x:v>
      </x:c>
      <x:c r="H120" s="99" t="str">
        <x:v>DL GUM STICK (15G)</x:v>
      </x:c>
      <x:c r="I120" s="133" t="n">
        <x:v>60</x:v>
      </x:c>
      <x:c r="J120" s="133" t="n">
        <x:v>67</x:v>
      </x:c>
      <x:c r="K120" s="149" t="str">
        <x:v>GUM STICK</x:v>
      </x:c>
      <x:c r="L120" s="150" t="str">
        <x:v>Exact/source-linked match</x:v>
      </x:c>
      <x:c r="M120" s="149" t="str">
        <x:v>WS-RATES:53:3</x:v>
      </x:c>
    </x:row>
    <x:row r="121">
      <x:c r="A121" t="n">
        <x:v>118</x:v>
      </x:c>
      <x:c r="B121" t="n">
        <x:v>52</x:v>
      </x:c>
      <x:c r="C121" t="n">
        <x:v>28</x:v>
      </x:c>
      <x:c r="D121" s="99" t="str">
        <x:v>DL GUM STICK (9G)</x:v>
      </x:c>
      <x:c r="E121" s="132" t="n">
        <x:v>39</x:v>
      </x:c>
      <x:c r="F121" t="n">
        <x:v>53</x:v>
      </x:c>
      <x:c r="G121" t="n">
        <x:v>5</x:v>
      </x:c>
      <x:c r="H121" s="99" t="str">
        <x:v>DL GUM STICK (9G)</x:v>
      </x:c>
      <x:c r="I121" s="133" t="n">
        <x:v>39</x:v>
      </x:c>
      <x:c r="J121" s="133" t="n">
        <x:v>35</x:v>
      </x:c>
      <x:c r="K121" s="149" t="str">
        <x:v>GUM STICK</x:v>
      </x:c>
      <x:c r="L121" s="150" t="str">
        <x:v>Exact/source-linked match</x:v>
      </x:c>
      <x:c r="M121" s="149" t="str">
        <x:v>WS-RATES:53:5</x:v>
      </x:c>
    </x:row>
    <x:row r="122">
      <x:c r="A122" t="n">
        <x:v>119</x:v>
      </x:c>
      <x:c r="B122" t="n">
        <x:v>14</x:v>
      </x:c>
      <x:c r="C122" t="n">
        <x:v>22</x:v>
      </x:c>
      <x:c r="D122" s="99" t="str">
        <x:v>DL GUM STICK 9GM(BOX)</x:v>
      </x:c>
      <x:c r="E122" s="132" t="n">
        <x:v>936</x:v>
      </x:c>
      <x:c r="F122" t="n">
        <x:v>14</x:v>
      </x:c>
      <x:c r="G122" t="n">
        <x:v>35</x:v>
      </x:c>
      <x:c r="H122" s="99" t="str">
        <x:v>DL GUM STICK 9GM(BOX)</x:v>
      </x:c>
      <x:c r="I122" s="133" t="n">
        <x:v>936</x:v>
      </x:c>
      <x:c r="J122" s="133" t="n">
        <x:v>0</x:v>
      </x:c>
      <x:c r="K122" s="149" t="str">
        <x:v>GUM STICK</x:v>
      </x:c>
      <x:c r="L122" s="150" t="str">
        <x:v>Exact/source-linked match</x:v>
      </x:c>
      <x:c r="M122" s="149" t="str">
        <x:v>WS-RATES:14:35</x:v>
      </x:c>
    </x:row>
    <x:row r="123">
      <x:c r="A123" t="n">
        <x:v>120</x:v>
      </x:c>
      <x:c r="B123" t="n">
        <x:v>56</x:v>
      </x:c>
      <x:c r="C123" t="n">
        <x:v>29</x:v>
      </x:c>
      <x:c r="D123" s="99" t="str">
        <x:v>DOLLAR 20G GUM STICK</x:v>
      </x:c>
      <x:c r="E123" s="132" t="n">
        <x:v>130</x:v>
      </x:c>
      <x:c r="F123" t="n">
        <x:v>57</x:v>
      </x:c>
      <x:c r="G123" t="n">
        <x:v>6</x:v>
      </x:c>
      <x:c r="H123" s="99" t="str">
        <x:v>DOLLAR 20G GUM STICK</x:v>
      </x:c>
      <x:c r="I123" s="133" t="n">
        <x:v>130</x:v>
      </x:c>
      <x:c r="J123" s="133" t="n">
        <x:v>126</x:v>
      </x:c>
      <x:c r="K123" s="149" t="str">
        <x:v>GUM STICK</x:v>
      </x:c>
      <x:c r="L123" s="150" t="str">
        <x:v>Exact/source-linked match</x:v>
      </x:c>
      <x:c r="M123" s="149" t="str">
        <x:v>WS-RATES:57:6</x:v>
      </x:c>
    </x:row>
    <x:row r="124">
      <x:c r="A124" t="n">
        <x:v>121</x:v>
      </x:c>
      <x:c r="B124" t="n">
        <x:v>56</x:v>
      </x:c>
      <x:c r="C124" t="n">
        <x:v>33</x:v>
      </x:c>
      <x:c r="D124" s="99" t="str">
        <x:v>DOLLAR 20G GUM STICK (BO</x:v>
      </x:c>
      <x:c r="E124" s="132" t="n">
        <x:v>1558</x:v>
      </x:c>
      <x:c r="F124" t="n">
        <x:v>57</x:v>
      </x:c>
      <x:c r="G124" t="n">
        <x:v>10</x:v>
      </x:c>
      <x:c r="H124" s="99" t="str">
        <x:v>DOLLAR 20G GUM STICK (BOX)</x:v>
      </x:c>
      <x:c r="I124" s="133" t="n">
        <x:v>1558</x:v>
      </x:c>
      <x:c r="J124" s="133" t="n">
        <x:v>1511.26</x:v>
      </x:c>
      <x:c r="K124" s="149" t="str">
        <x:v>GLUE GUN</x:v>
      </x:c>
      <x:c r="L124" s="150" t="str">
        <x:v>Truncated-name completion</x:v>
      </x:c>
      <x:c r="M124" s="149" t="str">
        <x:v>WS-RATES:57:10</x:v>
      </x:c>
    </x:row>
    <x:row r="125">
      <x:c r="A125" t="n">
        <x:v>122</x:v>
      </x:c>
      <x:c r="B125" t="n">
        <x:v>56</x:v>
      </x:c>
      <x:c r="C125" t="n">
        <x:v>30</x:v>
      </x:c>
      <x:c r="D125" s="99" t="str">
        <x:v>DOLLAR 35g GUM STICK</x:v>
      </x:c>
      <x:c r="E125" s="132" t="n">
        <x:v>194</x:v>
      </x:c>
      <x:c r="F125" t="n">
        <x:v>57</x:v>
      </x:c>
      <x:c r="G125" t="n">
        <x:v>7</x:v>
      </x:c>
      <x:c r="H125" s="99" t="str">
        <x:v>DOLLAR 35g GUM STICK</x:v>
      </x:c>
      <x:c r="I125" s="133" t="n">
        <x:v>194</x:v>
      </x:c>
      <x:c r="J125" s="133" t="n">
        <x:v>184.3</x:v>
      </x:c>
      <x:c r="K125" s="149" t="str">
        <x:v>GUM STICK</x:v>
      </x:c>
      <x:c r="L125" s="150" t="str">
        <x:v>Exact/source-linked match</x:v>
      </x:c>
      <x:c r="M125" s="149" t="str">
        <x:v>WS-RATES:57:7</x:v>
      </x:c>
    </x:row>
    <x:row r="126">
      <x:c r="A126" t="n">
        <x:v>123</x:v>
      </x:c>
      <x:c r="B126" t="n">
        <x:v>56</x:v>
      </x:c>
      <x:c r="C126" t="n">
        <x:v>32</x:v>
      </x:c>
      <x:c r="D126" s="99" t="str">
        <x:v>DOLLAR 35G GUM STICK (BO</x:v>
      </x:c>
      <x:c r="E126" s="132" t="n">
        <x:v>2327</x:v>
      </x:c>
      <x:c r="F126" t="n">
        <x:v>57</x:v>
      </x:c>
      <x:c r="G126" t="n">
        <x:v>9</x:v>
      </x:c>
      <x:c r="H126" s="99" t="str">
        <x:v>DOLLAR 35G GUM STICK (BOX)</x:v>
      </x:c>
      <x:c r="I126" s="133" t="n">
        <x:v>2327</x:v>
      </x:c>
      <x:c r="J126" s="133" t="n">
        <x:v>2257.19</x:v>
      </x:c>
      <x:c r="K126" s="149" t="str">
        <x:v>GLUE GUN</x:v>
      </x:c>
      <x:c r="L126" s="150" t="str">
        <x:v>Truncated-name completion</x:v>
      </x:c>
      <x:c r="M126" s="149" t="str">
        <x:v>WS-RATES:57:9</x:v>
      </x:c>
    </x:row>
    <x:row r="127">
      <x:c r="A127" t="n">
        <x:v>124</x:v>
      </x:c>
      <x:c r="B127" t="n">
        <x:v>56</x:v>
      </x:c>
      <x:c r="C127" t="n">
        <x:v>28</x:v>
      </x:c>
      <x:c r="D127" s="99" t="str">
        <x:v>DOLLAR 8g GUM STICK</x:v>
      </x:c>
      <x:c r="E127" s="132" t="n">
        <x:v>71</x:v>
      </x:c>
      <x:c r="F127" t="n">
        <x:v>57</x:v>
      </x:c>
      <x:c r="G127" t="n">
        <x:v>5</x:v>
      </x:c>
      <x:c r="H127" s="99" t="str">
        <x:v>DOLLAR 8g GUM STICK</x:v>
      </x:c>
      <x:c r="I127" s="133" t="n">
        <x:v>71</x:v>
      </x:c>
      <x:c r="J127" s="133" t="n">
        <x:v>66.69</x:v>
      </x:c>
      <x:c r="K127" s="149" t="str">
        <x:v>GUM STICK</x:v>
      </x:c>
      <x:c r="L127" s="150" t="str">
        <x:v>Exact/source-linked match</x:v>
      </x:c>
      <x:c r="M127" s="149" t="str">
        <x:v>WS-RATES:57:5</x:v>
      </x:c>
    </x:row>
    <x:row r="128">
      <x:c r="A128" t="n">
        <x:v>125</x:v>
      </x:c>
      <x:c r="B128" t="n">
        <x:v>56</x:v>
      </x:c>
      <x:c r="C128" t="n">
        <x:v>31</x:v>
      </x:c>
      <x:c r="D128" s="99" t="str">
        <x:v>DOLLAR 8g GUM STICK (BOX</x:v>
      </x:c>
      <x:c r="E128" s="132" t="n">
        <x:v>1692</x:v>
      </x:c>
      <x:c r="F128" t="n">
        <x:v>57</x:v>
      </x:c>
      <x:c r="G128" t="n">
        <x:v>8</x:v>
      </x:c>
      <x:c r="H128" s="99" t="str">
        <x:v>DOLLAR 8g GUM STICK (BOX)</x:v>
      </x:c>
      <x:c r="I128" s="133" t="n">
        <x:v>1692</x:v>
      </x:c>
      <x:c r="J128" s="133" t="n">
        <x:v>1641</x:v>
      </x:c>
      <x:c r="K128" s="149" t="str">
        <x:v>GLUE GUN</x:v>
      </x:c>
      <x:c r="L128" s="150" t="str">
        <x:v>Exact/source-linked match</x:v>
      </x:c>
      <x:c r="M128" s="149" t="str">
        <x:v>WS-RATES:57:8</x:v>
      </x:c>
    </x:row>
    <x:row r="129">
      <x:c r="A129" t="n">
        <x:v>127</x:v>
      </x:c>
      <x:c r="B129" t="n">
        <x:v>7</x:v>
      </x:c>
      <x:c r="C129" t="n">
        <x:v>11</x:v>
      </x:c>
      <x:c r="D129" s="99" t="str">
        <x:v>GERMAN GLUE 1/2 KILO BOR</x:v>
      </x:c>
      <x:c r="E129" s="132" t="n">
        <x:v>140</x:v>
      </x:c>
      <x:c r="F129" t="n">
        <x:v>7</x:v>
      </x:c>
      <x:c r="G129" t="n">
        <x:v>24</x:v>
      </x:c>
      <x:c r="H129" s="99" t="str">
        <x:v>GERMAN GLUE 1/2 KILO BOROLIT</x:v>
      </x:c>
      <x:c r="I129" s="133" t="n">
        <x:v>140</x:v>
      </x:c>
      <x:c r="J129" s="133" t="n">
        <x:v>115</x:v>
      </x:c>
      <x:c r="K129" s="149" t="str">
        <x:v>GERMAN GLUE</x:v>
      </x:c>
      <x:c r="L129" s="150" t="str">
        <x:v>Truncated-name completion</x:v>
      </x:c>
      <x:c r="M129" s="149" t="str">
        <x:v>WS-RATES:7:24</x:v>
      </x:c>
    </x:row>
    <x:row r="130">
      <x:c r="A130" t="n">
        <x:v>128</x:v>
      </x:c>
      <x:c r="B130" t="n">
        <x:v>7</x:v>
      </x:c>
      <x:c r="C130" t="n">
        <x:v>10</x:v>
      </x:c>
      <x:c r="D130" s="99" t="str">
        <x:v>GERMAN GLUE 1/2 LOCK IT</x:v>
      </x:c>
      <x:c r="E130" s="132" t="n">
        <x:v>120</x:v>
      </x:c>
      <x:c r="F130" t="n">
        <x:v>7</x:v>
      </x:c>
      <x:c r="G130" t="n">
        <x:v>23</x:v>
      </x:c>
      <x:c r="H130" s="99" t="str">
        <x:v>GERMAN GLUE 1/2 LOCK IT</x:v>
      </x:c>
      <x:c r="I130" s="133" t="n">
        <x:v>120</x:v>
      </x:c>
      <x:c r="J130" s="133" t="n">
        <x:v>90</x:v>
      </x:c>
      <x:c r="K130" s="149" t="str">
        <x:v>GERMAN GLUE</x:v>
      </x:c>
      <x:c r="L130" s="150" t="str">
        <x:v>Exact/source-linked match</x:v>
      </x:c>
      <x:c r="M130" s="149" t="str">
        <x:v>WS-RATES:7:23</x:v>
      </x:c>
    </x:row>
    <x:row r="131">
      <x:c r="A131" t="n">
        <x:v>129</x:v>
      </x:c>
      <x:c r="B131" t="n">
        <x:v>45</x:v>
      </x:c>
      <x:c r="C131" t="n">
        <x:v>37</x:v>
      </x:c>
      <x:c r="D131" s="99" t="str">
        <x:v>GERMAN GLUE 45</x:v>
      </x:c>
      <x:c r="E131" s="132" t="n">
        <x:v>45</x:v>
      </x:c>
      <x:c r="F131" t="n">
        <x:v>46</x:v>
      </x:c>
      <x:c r="G131" t="n">
        <x:v>14</x:v>
      </x:c>
      <x:c r="H131" s="99" t="str">
        <x:v>GERMAN GLUE 45</x:v>
      </x:c>
      <x:c r="I131" s="133" t="n">
        <x:v>45</x:v>
      </x:c>
      <x:c r="J131" s="133" t="n">
        <x:v>34</x:v>
      </x:c>
      <x:c r="K131" s="149" t="str">
        <x:v>GUM STICK</x:v>
      </x:c>
      <x:c r="L131" s="150" t="str">
        <x:v>Exact/source-linked match</x:v>
      </x:c>
      <x:c r="M131" s="149" t="str">
        <x:v>WS-RATES:46:14</x:v>
      </x:c>
    </x:row>
    <x:row r="132">
      <x:c r="A132" t="n">
        <x:v>132</x:v>
      </x:c>
      <x:c r="B132" t="n">
        <x:v>45</x:v>
      </x:c>
      <x:c r="C132" t="n">
        <x:v>33</x:v>
      </x:c>
      <x:c r="D132" s="99" t="str">
        <x:v>GERMAN GLUE ARPI</x:v>
      </x:c>
      <x:c r="E132" s="132" t="n">
        <x:v>80</x:v>
      </x:c>
      <x:c r="F132" t="n">
        <x:v>46</x:v>
      </x:c>
      <x:c r="G132" t="n">
        <x:v>10</x:v>
      </x:c>
      <x:c r="H132" s="99" t="str">
        <x:v>GERMAN GLUE ARPI</x:v>
      </x:c>
      <x:c r="I132" s="133" t="n">
        <x:v>80</x:v>
      </x:c>
      <x:c r="J132" s="133" t="n">
        <x:v>67</x:v>
      </x:c>
      <x:c r="K132" s="149" t="str">
        <x:v>GUM STICK</x:v>
      </x:c>
      <x:c r="L132" s="150" t="str">
        <x:v>Exact/source-linked match</x:v>
      </x:c>
      <x:c r="M132" s="149" t="str">
        <x:v>WS-RATES:46:10</x:v>
      </x:c>
    </x:row>
    <x:row r="133">
      <x:c r="A133" t="n">
        <x:v>133</x:v>
      </x:c>
      <x:c r="B133" t="n">
        <x:v>6</x:v>
      </x:c>
      <x:c r="C133" t="n">
        <x:v>4</x:v>
      </x:c>
      <x:c r="D133" s="99" t="str">
        <x:v>GERMAN GLUE LOCK IT 45</x:v>
      </x:c>
      <x:c r="E133" s="132" t="n">
        <x:v>45</x:v>
      </x:c>
      <x:c r="F133" t="n">
        <x:v>6</x:v>
      </x:c>
      <x:c r="G133" t="n">
        <x:v>17</x:v>
      </x:c>
      <x:c r="H133" s="99" t="str">
        <x:v>GERMAN GLUE LOCK IT 45</x:v>
      </x:c>
      <x:c r="I133" s="133" t="n">
        <x:v>45</x:v>
      </x:c>
      <x:c r="J133" s="133" t="n">
        <x:v>42</x:v>
      </x:c>
      <x:c r="K133" s="149" t="str">
        <x:v>GERMAN GLUE</x:v>
      </x:c>
      <x:c r="L133" s="150" t="str">
        <x:v>Exact/source-linked match</x:v>
      </x:c>
      <x:c r="M133" s="149" t="str">
        <x:v>WS-RATES:6:17</x:v>
      </x:c>
    </x:row>
    <x:row r="134">
      <x:c r="A134" t="n">
        <x:v>134</x:v>
      </x:c>
      <x:c r="B134" t="n">
        <x:v>4</x:v>
      </x:c>
      <x:c r="C134" t="n">
        <x:v>22</x:v>
      </x:c>
      <x:c r="D134" s="99" t="str">
        <x:v>GERMAN GLUE NAFEES 175G</x:v>
      </x:c>
      <x:c r="E134" s="132" t="n">
        <x:v>90</x:v>
      </x:c>
      <x:c r="F134" t="n">
        <x:v>4</x:v>
      </x:c>
      <x:c r="G134" t="n">
        <x:v>35</x:v>
      </x:c>
      <x:c r="H134" s="99" t="str">
        <x:v>GERMAN GLUE NAFEES 175G</x:v>
      </x:c>
      <x:c r="I134" s="133" t="n">
        <x:v>90</x:v>
      </x:c>
      <x:c r="J134" s="133" t="n">
        <x:v>83</x:v>
      </x:c>
      <x:c r="K134" s="149" t="str">
        <x:v>GERMAN GLUE</x:v>
      </x:c>
      <x:c r="L134" s="150" t="str">
        <x:v>Exact/source-linked match</x:v>
      </x:c>
      <x:c r="M134" s="149" t="str">
        <x:v>WS-RATES:4:35</x:v>
      </x:c>
    </x:row>
    <x:row r="135">
      <x:c r="A135" t="n">
        <x:v>135</x:v>
      </x:c>
      <x:c r="B135" t="n">
        <x:v>19</x:v>
      </x:c>
      <x:c r="C135" t="n">
        <x:v>4</x:v>
      </x:c>
      <x:c r="D135" s="99" t="str">
        <x:v>GERMAN GLUE NOZAL</x:v>
      </x:c>
      <x:c r="E135" s="132" t="n">
        <x:v>40</x:v>
      </x:c>
      <x:c r="F135" t="n">
        <x:v>19</x:v>
      </x:c>
      <x:c r="G135" t="n">
        <x:v>17</x:v>
      </x:c>
      <x:c r="H135" s="99" t="str">
        <x:v>GERMAN GLUE NOZAL</x:v>
      </x:c>
      <x:c r="I135" s="133" t="n">
        <x:v>40</x:v>
      </x:c>
      <x:c r="J135" s="133" t="n">
        <x:v>34</x:v>
      </x:c>
      <x:c r="K135" s="149" t="str">
        <x:v>GERMAN GLUE</x:v>
      </x:c>
      <x:c r="L135" s="150" t="str">
        <x:v>Exact/source-linked match</x:v>
      </x:c>
      <x:c r="M135" s="149" t="str">
        <x:v>WS-RATES:19:17</x:v>
      </x:c>
    </x:row>
    <x:row r="136">
      <x:c r="A136" t="n">
        <x:v>136</x:v>
      </x:c>
      <x:c r="B136" t="n">
        <x:v>8</x:v>
      </x:c>
      <x:c r="C136" t="n">
        <x:v>17</x:v>
      </x:c>
      <x:c r="D136" s="99" t="str">
        <x:v>GLITTER GLUE NOZEL</x:v>
      </x:c>
      <x:c r="E136" s="132" t="n">
        <x:v>60</x:v>
      </x:c>
      <x:c r="F136" t="n">
        <x:v>8</x:v>
      </x:c>
      <x:c r="G136" t="n">
        <x:v>30</x:v>
      </x:c>
      <x:c r="H136" s="99" t="str">
        <x:v>GLITTER GLUE NOZEL</x:v>
      </x:c>
      <x:c r="I136" s="133" t="n">
        <x:v>60</x:v>
      </x:c>
      <x:c r="J136" s="133" t="n">
        <x:v>50</x:v>
      </x:c>
      <x:c r="K136" s="149" t="str">
        <x:v>GERMAN GLUE</x:v>
      </x:c>
      <x:c r="L136" s="150" t="str">
        <x:v>Exact/source-linked match</x:v>
      </x:c>
      <x:c r="M136" s="149" t="str">
        <x:v>WS-RATES:8:30</x:v>
      </x:c>
    </x:row>
    <x:row r="137">
      <x:c r="A137" t="n">
        <x:v>137</x:v>
      </x:c>
      <x:c r="B137" t="n">
        <x:v>36</x:v>
      </x:c>
      <x:c r="C137" t="n">
        <x:v>8</x:v>
      </x:c>
      <x:c r="D137" s="99" t="str">
        <x:v>GLUE GUN (LARGE)</x:v>
      </x:c>
      <x:c r="E137" s="132" t="n">
        <x:v>420</x:v>
      </x:c>
      <x:c r="F137" t="n">
        <x:v>36</x:v>
      </x:c>
      <x:c r="G137" t="n">
        <x:v>21</x:v>
      </x:c>
      <x:c r="H137" s="99" t="str">
        <x:v>GLUE GUN (LARGE)</x:v>
      </x:c>
      <x:c r="I137" s="133" t="n">
        <x:v>420</x:v>
      </x:c>
      <x:c r="J137" s="133" t="n">
        <x:v>350</x:v>
      </x:c>
      <x:c r="K137" s="149" t="str">
        <x:v>GLUE GUN</x:v>
      </x:c>
      <x:c r="L137" s="150" t="str">
        <x:v>Exact/source-linked match</x:v>
      </x:c>
      <x:c r="M137" s="149" t="str">
        <x:v>WS-RATES:36:21</x:v>
      </x:c>
    </x:row>
    <x:row r="138">
      <x:c r="A138" t="n">
        <x:v>138</x:v>
      </x:c>
      <x:c r="B138" t="n">
        <x:v>36</x:v>
      </x:c>
      <x:c r="C138" t="n">
        <x:v>10</x:v>
      </x:c>
      <x:c r="D138" s="99" t="str">
        <x:v>GLUE GUN (MEDIUM)</x:v>
      </x:c>
      <x:c r="E138" s="132" t="n">
        <x:v>310</x:v>
      </x:c>
      <x:c r="F138" t="n">
        <x:v>36</x:v>
      </x:c>
      <x:c r="G138" t="n">
        <x:v>23</x:v>
      </x:c>
      <x:c r="H138" s="99" t="str">
        <x:v>GLUE GUN (MEDIUM)</x:v>
      </x:c>
      <x:c r="I138" s="133" t="n">
        <x:v>310</x:v>
      </x:c>
      <x:c r="J138" s="133" t="n">
        <x:v>260</x:v>
      </x:c>
      <x:c r="K138" s="149" t="str">
        <x:v>GLUE GUN</x:v>
      </x:c>
      <x:c r="L138" s="150" t="str">
        <x:v>Exact/source-linked match</x:v>
      </x:c>
      <x:c r="M138" s="149" t="str">
        <x:v>WS-RATES:36:23</x:v>
      </x:c>
    </x:row>
    <x:row r="139">
      <x:c r="A139" t="n">
        <x:v>139</x:v>
      </x:c>
      <x:c r="B139" t="n">
        <x:v>36</x:v>
      </x:c>
      <x:c r="C139" t="n">
        <x:v>13</x:v>
      </x:c>
      <x:c r="D139" s="99" t="str">
        <x:v>GLUE GUN (SMALL)</x:v>
      </x:c>
      <x:c r="E139" s="132" t="n">
        <x:v>210</x:v>
      </x:c>
      <x:c r="F139" t="n">
        <x:v>36</x:v>
      </x:c>
      <x:c r="G139" t="n">
        <x:v>26</x:v>
      </x:c>
      <x:c r="H139" s="99" t="str">
        <x:v>GLUE GUN (SMALL)</x:v>
      </x:c>
      <x:c r="I139" s="133" t="n">
        <x:v>210</x:v>
      </x:c>
      <x:c r="J139" s="133" t="n">
        <x:v>160</x:v>
      </x:c>
      <x:c r="K139" s="149" t="str">
        <x:v>GLUE GUN</x:v>
      </x:c>
      <x:c r="L139" s="150" t="str">
        <x:v>Exact/source-linked match</x:v>
      </x:c>
      <x:c r="M139" s="149" t="str">
        <x:v>WS-RATES:36:26</x:v>
      </x:c>
    </x:row>
    <x:row r="140">
      <x:c r="A140" t="n">
        <x:v>140</x:v>
      </x:c>
      <x:c r="B140" t="n">
        <x:v>44</x:v>
      </x:c>
      <x:c r="C140" t="n">
        <x:v>11</x:v>
      </x:c>
      <x:c r="D140" s="99" t="str">
        <x:v>GMSA ELFI 1.5 GRAM</x:v>
      </x:c>
      <x:c r="E140" s="132" t="n">
        <x:v>190</x:v>
      </x:c>
      <x:c r="F140" t="n">
        <x:v>44</x:v>
      </x:c>
      <x:c r="G140" t="n">
        <x:v>24</x:v>
      </x:c>
      <x:c r="H140" s="99" t="str">
        <x:v>GMSA ELFI 1.5 GRAM</x:v>
      </x:c>
      <x:c r="I140" s="133" t="n">
        <x:v>190</x:v>
      </x:c>
      <x:c r="J140" s="133" t="n">
        <x:v>168</x:v>
      </x:c>
      <x:c r="K140" s="149" t="str">
        <x:v>GUM STICK</x:v>
      </x:c>
      <x:c r="L140" s="150" t="str">
        <x:v>Exact/source-linked match</x:v>
      </x:c>
      <x:c r="M140" s="149" t="str">
        <x:v>WS-RATES:44:24</x:v>
      </x:c>
    </x:row>
    <x:row r="141">
      <x:c r="A141" t="n">
        <x:v>141</x:v>
      </x:c>
      <x:c r="B141" t="n">
        <x:v>44</x:v>
      </x:c>
      <x:c r="C141" t="n">
        <x:v>7</x:v>
      </x:c>
      <x:c r="D141" s="99" t="str">
        <x:v>GMSA ELFI 20 GRAM</x:v>
      </x:c>
      <x:c r="E141" s="132" t="n">
        <x:v>125</x:v>
      </x:c>
      <x:c r="F141" t="n">
        <x:v>44</x:v>
      </x:c>
      <x:c r="G141" t="n">
        <x:v>20</x:v>
      </x:c>
      <x:c r="H141" s="99" t="str">
        <x:v>GMSA ELFI 20 GRAM</x:v>
      </x:c>
      <x:c r="I141" s="133" t="n">
        <x:v>125</x:v>
      </x:c>
      <x:c r="J141" s="133" t="n">
        <x:v>120</x:v>
      </x:c>
      <x:c r="K141" s="149" t="str">
        <x:v>GUM STICK</x:v>
      </x:c>
      <x:c r="L141" s="150" t="str">
        <x:v>Exact/source-linked match</x:v>
      </x:c>
      <x:c r="M141" s="149" t="str">
        <x:v>WS-RATES:44:20</x:v>
      </x:c>
    </x:row>
    <x:row r="142">
      <x:c r="A142" t="n">
        <x:v>142</x:v>
      </x:c>
      <x:c r="B142" t="n">
        <x:v>44</x:v>
      </x:c>
      <x:c r="C142" t="n">
        <x:v>3</x:v>
      </x:c>
      <x:c r="D142" s="99" t="str">
        <x:v>GMSA ELFI 50 GRAM</x:v>
      </x:c>
      <x:c r="E142" s="132" t="n">
        <x:v>290</x:v>
      </x:c>
      <x:c r="F142" t="n">
        <x:v>44</x:v>
      </x:c>
      <x:c r="G142" t="n">
        <x:v>16</x:v>
      </x:c>
      <x:c r="H142" s="99" t="str">
        <x:v>GMSA ELFI 50 GRAM</x:v>
      </x:c>
      <x:c r="I142" s="133" t="n">
        <x:v>290</x:v>
      </x:c>
      <x:c r="J142" s="133" t="n">
        <x:v>282</x:v>
      </x:c>
      <x:c r="K142" s="149" t="str">
        <x:v>GUM STICK</x:v>
      </x:c>
      <x:c r="L142" s="150" t="str">
        <x:v>Exact/source-linked match</x:v>
      </x:c>
      <x:c r="M142" s="149" t="str">
        <x:v>WS-RATES:44:16</x:v>
      </x:c>
    </x:row>
    <x:row r="143">
      <x:c r="A143" t="n">
        <x:v>143</x:v>
      </x:c>
      <x:c r="B143" t="n">
        <x:v>46</x:v>
      </x:c>
      <x:c r="C143" t="n">
        <x:v>8</x:v>
      </x:c>
      <x:c r="D143" s="99" t="str">
        <x:v>GUM 10 SALE</x:v>
      </x:c>
      <x:c r="E143" s="132" t="n">
        <x:v>170</x:v>
      </x:c>
      <x:c r="F143" t="n">
        <x:v>46</x:v>
      </x:c>
      <x:c r="G143" t="n">
        <x:v>21</x:v>
      </x:c>
      <x:c r="H143" s="99" t="str">
        <x:v>GUM 10 SALE</x:v>
      </x:c>
      <x:c r="I143" s="133" t="n">
        <x:v>170</x:v>
      </x:c>
      <x:c r="J143" s="133" t="n">
        <x:v>145</x:v>
      </x:c>
      <x:c r="K143" s="149" t="str">
        <x:v>GUM STICK</x:v>
      </x:c>
      <x:c r="L143" s="150" t="str">
        <x:v>Exact/source-linked match</x:v>
      </x:c>
      <x:c r="M143" s="149" t="str">
        <x:v>WS-RATES:46:21</x:v>
      </x:c>
    </x:row>
    <x:row r="144">
      <x:c r="A144" t="n">
        <x:v>144</x:v>
      </x:c>
      <x:c r="B144" t="n">
        <x:v>46</x:v>
      </x:c>
      <x:c r="C144" t="n">
        <x:v>6</x:v>
      </x:c>
      <x:c r="D144" s="99" t="str">
        <x:v>GUM 20 SALE</x:v>
      </x:c>
      <x:c r="E144" s="132" t="n">
        <x:v>160</x:v>
      </x:c>
      <x:c r="F144" t="n">
        <x:v>46</x:v>
      </x:c>
      <x:c r="G144" t="n">
        <x:v>19</x:v>
      </x:c>
      <x:c r="H144" s="99" t="str">
        <x:v>GUM 20 SALE</x:v>
      </x:c>
      <x:c r="I144" s="133" t="n">
        <x:v>160</x:v>
      </x:c>
      <x:c r="J144" s="133" t="n">
        <x:v>135</x:v>
      </x:c>
      <x:c r="K144" s="149" t="str">
        <x:v>GUM STICK</x:v>
      </x:c>
      <x:c r="L144" s="150" t="str">
        <x:v>Exact/source-linked match</x:v>
      </x:c>
      <x:c r="M144" s="149" t="str">
        <x:v>WS-RATES:46:19</x:v>
      </x:c>
    </x:row>
    <x:row r="145">
      <x:c r="A145" t="n">
        <x:v>145</x:v>
      </x:c>
      <x:c r="B145" t="n">
        <x:v>9</x:v>
      </x:c>
      <x:c r="C145" t="n">
        <x:v>16</x:v>
      </x:c>
      <x:c r="D145" s="99" t="str">
        <x:v>GUM 20 SALE 15PCS</x:v>
      </x:c>
      <x:c r="E145" s="132" t="n">
        <x:v>200</x:v>
      </x:c>
      <x:c r="F145" t="n">
        <x:v>9</x:v>
      </x:c>
      <x:c r="G145" t="n">
        <x:v>29</x:v>
      </x:c>
      <x:c r="H145" s="99" t="str">
        <x:v>GUM 20 SALE 15PCS</x:v>
      </x:c>
      <x:c r="I145" s="133" t="n">
        <x:v>200</x:v>
      </x:c>
      <x:c r="J145" s="133" t="n">
        <x:v>180</x:v>
      </x:c>
      <x:c r="K145" s="149" t="str">
        <x:v>GUM STICK</x:v>
      </x:c>
      <x:c r="L145" s="150" t="str">
        <x:v>Exact/source-linked match</x:v>
      </x:c>
      <x:c r="M145" s="149" t="str">
        <x:v>WS-RATES:9:29</x:v>
      </x:c>
    </x:row>
    <x:row r="146">
      <x:c r="A146" t="n">
        <x:v>146</x:v>
      </x:c>
      <x:c r="B146" t="n">
        <x:v>27</x:v>
      </x:c>
      <x:c r="C146" t="n">
        <x:v>2</x:v>
      </x:c>
      <x:c r="D146" s="99" t="str">
        <x:v>GUM BOTTLE LARGE</x:v>
      </x:c>
      <x:c r="E146" s="132" t="n">
        <x:v>160</x:v>
      </x:c>
      <x:c r="F146" t="n">
        <x:v>27</x:v>
      </x:c>
      <x:c r="G146" t="n">
        <x:v>15</x:v>
      </x:c>
      <x:c r="H146" s="99" t="str">
        <x:v>GUM BOTTLE LARGE</x:v>
      </x:c>
      <x:c r="I146" s="133" t="n">
        <x:v>160</x:v>
      </x:c>
      <x:c r="J146" s="133" t="n">
        <x:v>140</x:v>
      </x:c>
      <x:c r="K146" s="149" t="str">
        <x:v>CHINA</x:v>
      </x:c>
      <x:c r="L146" s="150" t="str">
        <x:v>Exact/source-linked match</x:v>
      </x:c>
      <x:c r="M146" s="149" t="str">
        <x:v>WS-RATES:27:15</x:v>
      </x:c>
    </x:row>
    <x:row r="147">
      <x:c r="A147" t="n">
        <x:v>147</x:v>
      </x:c>
      <x:c r="B147" t="n">
        <x:v>46</x:v>
      </x:c>
      <x:c r="C147" t="n">
        <x:v>3</x:v>
      </x:c>
      <x:c r="D147" s="99" t="str">
        <x:v>HERO GUM 142 GRAM</x:v>
      </x:c>
      <x:c r="E147" s="132" t="n">
        <x:v>43</x:v>
      </x:c>
      <x:c r="F147" t="n">
        <x:v>46</x:v>
      </x:c>
      <x:c r="G147" t="n">
        <x:v>16</x:v>
      </x:c>
      <x:c r="H147" s="99" t="str">
        <x:v>HERO GUM 142 GRAM</x:v>
      </x:c>
      <x:c r="I147" s="133" t="n">
        <x:v>43</x:v>
      </x:c>
      <x:c r="J147" s="133" t="n">
        <x:v>39</x:v>
      </x:c>
      <x:c r="K147" s="149" t="str">
        <x:v>GUM STICK</x:v>
      </x:c>
      <x:c r="L147" s="150" t="str">
        <x:v>Exact/source-linked match</x:v>
      </x:c>
      <x:c r="M147" s="149" t="str">
        <x:v>WS-RATES:46:16</x:v>
      </x:c>
    </x:row>
    <x:row r="148">
      <x:c r="A148" t="n">
        <x:v>148</x:v>
      </x:c>
      <x:c r="B148" t="n">
        <x:v>14</x:v>
      </x:c>
      <x:c r="C148" t="n">
        <x:v>25</x:v>
      </x:c>
      <x:c r="D148" s="99" t="str">
        <x:v>JB-4 GUM STICK (1 PCS)</x:v>
      </x:c>
      <x:c r="E148" s="132" t="n">
        <x:v>40</x:v>
      </x:c>
      <x:c r="F148" t="n">
        <x:v>15</x:v>
      </x:c>
      <x:c r="G148" t="n">
        <x:v>2</x:v>
      </x:c>
      <x:c r="H148" s="99" t="str">
        <x:v>JB-4 GUM STICK (1 PCS)</x:v>
      </x:c>
      <x:c r="I148" s="133" t="n">
        <x:v>40</x:v>
      </x:c>
      <x:c r="J148" s="133" t="n">
        <x:v>36</x:v>
      </x:c>
      <x:c r="K148" s="149" t="str">
        <x:v>GUM STICK</x:v>
      </x:c>
      <x:c r="L148" s="150" t="str">
        <x:v>Exact/source-linked match</x:v>
      </x:c>
      <x:c r="M148" s="149" t="str">
        <x:v>WS-RATES:15:2</x:v>
      </x:c>
    </x:row>
    <x:row r="149">
      <x:c r="A149" t="n">
        <x:v>149</x:v>
      </x:c>
      <x:c r="B149" t="n">
        <x:v>14</x:v>
      </x:c>
      <x:c r="C149" t="n">
        <x:v>24</x:v>
      </x:c>
      <x:c r="D149" s="99" t="str">
        <x:v>JB-4 GUM STICK (24 PCS) BO</x:v>
      </x:c>
      <x:c r="E149" s="132" t="n">
        <x:v>960</x:v>
      </x:c>
      <x:c r="F149" t="n">
        <x:v>14</x:v>
      </x:c>
      <x:c r="G149" t="n">
        <x:v>37</x:v>
      </x:c>
      <x:c r="H149" s="99" t="str">
        <x:v>JB-4 GUM STICK (24 PCS) BOX</x:v>
      </x:c>
      <x:c r="I149" s="133" t="n">
        <x:v>960</x:v>
      </x:c>
      <x:c r="J149" s="133" t="n">
        <x:v>875</x:v>
      </x:c>
      <x:c r="K149" s="149" t="str">
        <x:v>GUM STICK</x:v>
      </x:c>
      <x:c r="L149" s="150" t="str">
        <x:v>Truncated-name completion</x:v>
      </x:c>
      <x:c r="M149" s="149" t="str">
        <x:v>WS-RATES:14:37</x:v>
      </x:c>
    </x:row>
    <x:row r="150">
      <x:c r="A150" t="n">
        <x:v>150</x:v>
      </x:c>
      <x:c r="B150" t="n">
        <x:v>52</x:v>
      </x:c>
      <x:c r="C150" t="n">
        <x:v>30</x:v>
      </x:c>
      <x:c r="D150" s="99" t="str">
        <x:v>LOUFAR GUM STICK (15G)20</x:v>
      </x:c>
      <x:c r="E150" s="132" t="n">
        <x:v>80</x:v>
      </x:c>
      <x:c r="F150" t="n">
        <x:v>53</x:v>
      </x:c>
      <x:c r="G150" t="n">
        <x:v>7</x:v>
      </x:c>
      <x:c r="H150" s="99" t="str">
        <x:v>LOUFAR GUM STICK (15G)20 PCS</x:v>
      </x:c>
      <x:c r="I150" s="133" t="n">
        <x:v>80</x:v>
      </x:c>
      <x:c r="J150" s="133" t="n">
        <x:v>72</x:v>
      </x:c>
      <x:c r="K150" s="149" t="str">
        <x:v>GUM STICK</x:v>
      </x:c>
      <x:c r="L150" s="150" t="str">
        <x:v>Truncated-name completion</x:v>
      </x:c>
      <x:c r="M150" s="149" t="str">
        <x:v>WS-RATES:53:7</x:v>
      </x:c>
    </x:row>
    <x:row r="151">
      <x:c r="A151" t="n">
        <x:v>151</x:v>
      </x:c>
      <x:c r="B151" t="n">
        <x:v>6</x:v>
      </x:c>
      <x:c r="C151" t="n">
        <x:v>21</x:v>
      </x:c>
      <x:c r="D151" s="99" t="str">
        <x:v>M&amp;G GUM STICK (15G)</x:v>
      </x:c>
      <x:c r="E151" s="132" t="n">
        <x:v>75</x:v>
      </x:c>
      <x:c r="F151" t="n">
        <x:v>6</x:v>
      </x:c>
      <x:c r="G151" t="n">
        <x:v>34</x:v>
      </x:c>
      <x:c r="H151" s="99" t="str">
        <x:v>M&amp;G GUM STICK (15G)</x:v>
      </x:c>
      <x:c r="I151" s="133" t="n">
        <x:v>75</x:v>
      </x:c>
      <x:c r="J151" s="133" t="n">
        <x:v>68</x:v>
      </x:c>
      <x:c r="K151" s="149" t="str">
        <x:v>GUM STICK</x:v>
      </x:c>
      <x:c r="L151" s="150" t="str">
        <x:v>Exact/source-linked match</x:v>
      </x:c>
      <x:c r="M151" s="149" t="str">
        <x:v>WS-RATES:6:34</x:v>
      </x:c>
    </x:row>
    <x:row r="152">
      <x:c r="A152" t="n">
        <x:v>152</x:v>
      </x:c>
      <x:c r="B152" t="n">
        <x:v>9</x:v>
      </x:c>
      <x:c r="C152" t="n">
        <x:v>22</x:v>
      </x:c>
      <x:c r="D152" s="99" t="str">
        <x:v>M&amp;G GUM STICK (8G)</x:v>
      </x:c>
      <x:c r="E152" s="132" t="n">
        <x:v>39</x:v>
      </x:c>
      <x:c r="F152" t="n">
        <x:v>9</x:v>
      </x:c>
      <x:c r="G152" t="n">
        <x:v>35</x:v>
      </x:c>
      <x:c r="H152" s="99" t="str">
        <x:v>M&amp;G GUM STICK (8G)</x:v>
      </x:c>
      <x:c r="I152" s="133" t="n">
        <x:v>39</x:v>
      </x:c>
      <x:c r="J152" s="133" t="n">
        <x:v>35.5</x:v>
      </x:c>
      <x:c r="K152" s="149" t="str">
        <x:v>GUM STICK</x:v>
      </x:c>
      <x:c r="L152" s="150" t="str">
        <x:v>Exact/source-linked match</x:v>
      </x:c>
      <x:c r="M152" s="149" t="str">
        <x:v>WS-RATES:9:35</x:v>
      </x:c>
    </x:row>
    <x:row r="153">
      <x:c r="A153" t="n">
        <x:v>153</x:v>
      </x:c>
      <x:c r="B153" t="n">
        <x:v>52</x:v>
      </x:c>
      <x:c r="C153" t="n">
        <x:v>36</x:v>
      </x:c>
      <x:c r="D153" s="99" t="str">
        <x:v>M&amp;G/DELI GUM STICK (36G)</x:v>
      </x:c>
      <x:c r="E153" s="132" t="n">
        <x:v>145</x:v>
      </x:c>
      <x:c r="F153" t="n">
        <x:v>53</x:v>
      </x:c>
      <x:c r="G153" t="n">
        <x:v>13</x:v>
      </x:c>
      <x:c r="H153" s="99" t="str">
        <x:v>M&amp;G/DELI GUM STICK (36G)</x:v>
      </x:c>
      <x:c r="I153" s="133" t="n">
        <x:v>145</x:v>
      </x:c>
      <x:c r="J153" s="133" t="n">
        <x:v>130</x:v>
      </x:c>
      <x:c r="K153" s="149" t="str">
        <x:v>GUM STICK</x:v>
      </x:c>
      <x:c r="L153" s="150" t="str">
        <x:v>Exact/source-linked match</x:v>
      </x:c>
      <x:c r="M153" s="149" t="str">
        <x:v>WS-RATES:53:13</x:v>
      </x:c>
    </x:row>
    <x:row r="154">
      <x:c r="A154" t="n">
        <x:v>154</x:v>
      </x:c>
      <x:c r="B154" t="n">
        <x:v>43</x:v>
      </x:c>
      <x:c r="C154" t="n">
        <x:v>11</x:v>
      </x:c>
      <x:c r="D154" s="99" t="str">
        <x:v>MAGIC DEPOXI STEEL</x:v>
      </x:c>
      <x:c r="E154" s="132" t="n">
        <x:v>530</x:v>
      </x:c>
      <x:c r="F154" t="n">
        <x:v>43</x:v>
      </x:c>
      <x:c r="G154" t="n">
        <x:v>24</x:v>
      </x:c>
      <x:c r="H154" s="99" t="str">
        <x:v>MAGIC DEPOXI STEEL</x:v>
      </x:c>
      <x:c r="I154" s="133" t="n">
        <x:v>530</x:v>
      </x:c>
      <x:c r="J154" s="133" t="n">
        <x:v>500</x:v>
      </x:c>
      <x:c r="K154" s="149" t="str">
        <x:v>GUM STICK</x:v>
      </x:c>
      <x:c r="L154" s="150" t="str">
        <x:v>Exact/source-linked match</x:v>
      </x:c>
      <x:c r="M154" s="149" t="str">
        <x:v>WS-RATES:43:24</x:v>
      </x:c>
    </x:row>
    <x:row r="155">
      <x:c r="A155" t="n">
        <x:v>155</x:v>
      </x:c>
      <x:c r="B155" t="n">
        <x:v>2</x:v>
      </x:c>
      <x:c r="C155" t="n">
        <x:v>13</x:v>
      </x:c>
      <x:c r="D155" s="99" t="str">
        <x:v>MASTER ELFI 20 GRAM</x:v>
      </x:c>
      <x:c r="E155" s="132" t="n">
        <x:v>105</x:v>
      </x:c>
      <x:c r="F155" t="n">
        <x:v>2</x:v>
      </x:c>
      <x:c r="G155" t="n">
        <x:v>27</x:v>
      </x:c>
      <x:c r="H155" s="99" t="str">
        <x:v>MASTER ELFI 20 GRAM</x:v>
      </x:c>
      <x:c r="I155" s="133" t="n">
        <x:v>105</x:v>
      </x:c>
      <x:c r="J155" s="133" t="n">
        <x:v>96</x:v>
      </x:c>
      <x:c r="K155" s="149" t="str">
        <x:v>CHINA DAIRIES</x:v>
      </x:c>
      <x:c r="L155" s="150" t="str">
        <x:v>Exact/source-linked match</x:v>
      </x:c>
      <x:c r="M155" s="149" t="str">
        <x:v>WS-RATES:2:27</x:v>
      </x:c>
    </x:row>
    <x:row r="156">
      <x:c r="A156" t="n">
        <x:v>156</x:v>
      </x:c>
      <x:c r="B156" t="n">
        <x:v>5</x:v>
      </x:c>
      <x:c r="C156" t="n">
        <x:v>30</x:v>
      </x:c>
      <x:c r="D156" s="99" t="str">
        <x:v>MERCURY GUM STICK (8G) 1</x:v>
      </x:c>
      <x:c r="E156" s="132" t="n">
        <x:v>34</x:v>
      </x:c>
      <x:c r="F156" t="n">
        <x:v>6</x:v>
      </x:c>
      <x:c r="G156" t="n">
        <x:v>7</x:v>
      </x:c>
      <x:c r="H156" s="99" t="str">
        <x:v>MERCURY GUM STICK (8G) 1PC</x:v>
      </x:c>
      <x:c r="I156" s="133" t="n">
        <x:v>34</x:v>
      </x:c>
      <x:c r="J156" s="133" t="n">
        <x:v>32</x:v>
      </x:c>
      <x:c r="K156" s="149" t="str">
        <x:v>BALL POINT</x:v>
      </x:c>
      <x:c r="L156" s="150" t="str">
        <x:v>Truncated-name completion</x:v>
      </x:c>
      <x:c r="M156" s="149" t="str">
        <x:v>WS-RATES:6:7</x:v>
      </x:c>
    </x:row>
    <x:row r="157">
      <x:c r="A157" t="n">
        <x:v>157</x:v>
      </x:c>
      <x:c r="B157" t="n">
        <x:v>47</x:v>
      </x:c>
      <x:c r="C157" t="n">
        <x:v>14</x:v>
      </x:c>
      <x:c r="D157" s="99" t="str">
        <x:v>MOUSE GLUE BOARD</x:v>
      </x:c>
      <x:c r="E157" s="132" t="n">
        <x:v>70</x:v>
      </x:c>
      <x:c r="F157" t="n">
        <x:v>47</x:v>
      </x:c>
      <x:c r="G157" t="n">
        <x:v>27</x:v>
      </x:c>
      <x:c r="H157" s="99" t="str">
        <x:v>MOUSE GLUE BOARD</x:v>
      </x:c>
      <x:c r="I157" s="133" t="n">
        <x:v>70</x:v>
      </x:c>
      <x:c r="J157" s="133" t="n">
        <x:v>60</x:v>
      </x:c>
      <x:c r="K157" s="149" t="str">
        <x:v>CHINA</x:v>
      </x:c>
      <x:c r="L157" s="150" t="str">
        <x:v>Exact/source-linked match</x:v>
      </x:c>
      <x:c r="M157" s="149" t="str">
        <x:v>WS-RATES:47:27</x:v>
      </x:c>
    </x:row>
    <x:row r="158">
      <x:c r="A158" t="n">
        <x:v>158</x:v>
      </x:c>
      <x:c r="B158" t="n">
        <x:v>2</x:v>
      </x:c>
      <x:c r="C158" t="n">
        <x:v>2</x:v>
      </x:c>
      <x:c r="D158" s="99" t="str">
        <x:v>NAFEES GUM 145 GRAM</x:v>
      </x:c>
      <x:c r="E158" s="132" t="n">
        <x:v>47</x:v>
      </x:c>
      <x:c r="F158" t="n">
        <x:v>2</x:v>
      </x:c>
      <x:c r="G158" t="n">
        <x:v>16</x:v>
      </x:c>
      <x:c r="H158" s="99" t="str">
        <x:v>NAFEES GUM 145 GRAM</x:v>
      </x:c>
      <x:c r="I158" s="133" t="n">
        <x:v>47</x:v>
      </x:c>
      <x:c r="J158" s="133" t="n">
        <x:v>44</x:v>
      </x:c>
      <x:c r="K158" s="149" t="str">
        <x:v>GUM STICK</x:v>
      </x:c>
      <x:c r="L158" s="150" t="str">
        <x:v>Exact/source-linked match</x:v>
      </x:c>
      <x:c r="M158" s="149" t="str">
        <x:v>WS-RATES:2:16</x:v>
      </x:c>
    </x:row>
    <x:row r="159">
      <x:c r="A159" t="n">
        <x:v>159</x:v>
      </x:c>
      <x:c r="B159" t="n">
        <x:v>26</x:v>
      </x:c>
      <x:c r="C159" t="n">
        <x:v>14</x:v>
      </x:c>
      <x:c r="D159" s="99" t="str">
        <x:v>NAFEES JUMBO GUM</x:v>
      </x:c>
      <x:c r="E159" s="132" t="n">
        <x:v>170</x:v>
      </x:c>
      <x:c r="F159" t="n">
        <x:v>26</x:v>
      </x:c>
      <x:c r="G159" t="n">
        <x:v>27</x:v>
      </x:c>
      <x:c r="H159" s="99" t="str">
        <x:v>NAFEES JUMBO GUM</x:v>
      </x:c>
      <x:c r="I159" s="133" t="n">
        <x:v>170</x:v>
      </x:c>
      <x:c r="J159" s="133" t="n">
        <x:v>150</x:v>
      </x:c>
      <x:c r="K159" s="149" t="str">
        <x:v>GUM STICK</x:v>
      </x:c>
      <x:c r="L159" s="150" t="str">
        <x:v>Exact/source-linked match</x:v>
      </x:c>
      <x:c r="M159" s="149" t="str">
        <x:v>WS-RATES:26:27</x:v>
      </x:c>
    </x:row>
    <x:row r="160">
      <x:c r="A160" t="n">
        <x:v>160</x:v>
      </x:c>
      <x:c r="B160" t="n">
        <x:v>18</x:v>
      </x:c>
      <x:c r="C160" t="n">
        <x:v>10</x:v>
      </x:c>
      <x:c r="D160" s="99" t="str">
        <x:v>ORO GUM STICK 8G(1PC)</x:v>
      </x:c>
      <x:c r="E160" s="132" t="n">
        <x:v>46</x:v>
      </x:c>
      <x:c r="F160" t="n">
        <x:v>18</x:v>
      </x:c>
      <x:c r="G160" t="n">
        <x:v>23</x:v>
      </x:c>
      <x:c r="H160" s="99" t="str">
        <x:v>ORO GUM STICK 8G(1PC)</x:v>
      </x:c>
      <x:c r="I160" s="133" t="n">
        <x:v>46</x:v>
      </x:c>
      <x:c r="J160" s="133" t="n">
        <x:v>43.7</x:v>
      </x:c>
      <x:c r="K160" s="149" t="str">
        <x:v>GUM STICK</x:v>
      </x:c>
      <x:c r="L160" s="150" t="str">
        <x:v>Exact/source-linked match</x:v>
      </x:c>
      <x:c r="M160" s="149" t="str">
        <x:v>WS-RATES:18:23</x:v>
      </x:c>
    </x:row>
    <x:row r="161">
      <x:c r="A161" t="n">
        <x:v>161</x:v>
      </x:c>
      <x:c r="B161" t="n">
        <x:v>59</x:v>
      </x:c>
      <x:c r="C161" t="n">
        <x:v>11</x:v>
      </x:c>
      <x:c r="D161" s="99" t="str">
        <x:v>PIANO GUM STICK 8 G(1 PC)</x:v>
      </x:c>
      <x:c r="E161" s="132" t="n">
        <x:v>53</x:v>
      </x:c>
      <x:c r="F161" t="n">
        <x:v>59</x:v>
      </x:c>
      <x:c r="G161" t="n">
        <x:v>24</x:v>
      </x:c>
      <x:c r="H161" s="99" t="str">
        <x:v>PIANO GUM STICK 8 G(1 PC)</x:v>
      </x:c>
      <x:c r="I161" s="133" t="n">
        <x:v>53</x:v>
      </x:c>
      <x:c r="J161" s="133" t="n">
        <x:v>50.35</x:v>
      </x:c>
      <x:c r="K161" s="149" t="str">
        <x:v>GUM STICK</x:v>
      </x:c>
      <x:c r="L161" s="150" t="str">
        <x:v>Exact/source-linked match</x:v>
      </x:c>
      <x:c r="M161" s="149" t="str">
        <x:v>WS-RATES:59:24</x:v>
      </x:c>
    </x:row>
    <x:row r="162">
      <x:c r="A162" t="n">
        <x:v>162</x:v>
      </x:c>
      <x:c r="B162" t="n">
        <x:v>59</x:v>
      </x:c>
      <x:c r="C162" t="n">
        <x:v>8</x:v>
      </x:c>
      <x:c r="D162" s="99" t="str">
        <x:v>PIANO GUM STICK 8G(BOX 1</x:v>
      </x:c>
      <x:c r="E162" s="132" t="n">
        <x:v>636</x:v>
      </x:c>
      <x:c r="F162" t="n">
        <x:v>59</x:v>
      </x:c>
      <x:c r="G162" t="n">
        <x:v>21</x:v>
      </x:c>
      <x:c r="H162" s="99" t="str">
        <x:v>PIANO GUM STICK 8G(BOX 12 PC)</x:v>
      </x:c>
      <x:c r="I162" s="133" t="n">
        <x:v>636</x:v>
      </x:c>
      <x:c r="J162" s="133" t="n">
        <x:v>604.2</x:v>
      </x:c>
      <x:c r="K162" s="149" t="str">
        <x:v>GUM STICK</x:v>
      </x:c>
      <x:c r="L162" s="150" t="str">
        <x:v>Truncated-name completion</x:v>
      </x:c>
      <x:c r="M162" s="149" t="str">
        <x:v>WS-RATES:59:21</x:v>
      </x:c>
    </x:row>
    <x:row r="163">
      <x:c r="A163" t="n">
        <x:v>163</x:v>
      </x:c>
      <x:c r="B163" t="n">
        <x:v>25</x:v>
      </x:c>
      <x:c r="C163" t="n">
        <x:v>20</x:v>
      </x:c>
      <x:c r="D163" s="99" t="str">
        <x:v>PIANO GUM STICK 8GM(BOX</x:v>
      </x:c>
      <x:c r="E163" s="132" t="n">
        <x:v>1272</x:v>
      </x:c>
      <x:c r="F163" t="n">
        <x:v>25</x:v>
      </x:c>
      <x:c r="G163" t="n">
        <x:v>33</x:v>
      </x:c>
      <x:c r="H163" s="99" t="str">
        <x:v>PIANO GUM STICK 8GM(BOX 24PC</x:v>
      </x:c>
      <x:c r="I163" s="133" t="n">
        <x:v>1272</x:v>
      </x:c>
      <x:c r="J163" s="133" t="n">
        <x:v>1208</x:v>
      </x:c>
      <x:c r="K163" s="149" t="str">
        <x:v>GUM STICK</x:v>
      </x:c>
      <x:c r="L163" s="150" t="str">
        <x:v>Truncated-name completion</x:v>
      </x:c>
      <x:c r="M163" s="149" t="str">
        <x:v>WS-RATES:25:33</x:v>
      </x:c>
    </x:row>
    <x:row r="164">
      <x:c r="A164" t="n">
        <x:v>164</x:v>
      </x:c>
      <x:c r="B164" t="n">
        <x:v>27</x:v>
      </x:c>
      <x:c r="C164" t="n">
        <x:v>12</x:v>
      </x:c>
      <x:c r="D164" s="99" t="str">
        <x:v>SAMAD BOND 19GM</x:v>
      </x:c>
      <x:c r="E164" s="132" t="n">
        <x:v>85</x:v>
      </x:c>
      <x:c r="F164" t="n">
        <x:v>27</x:v>
      </x:c>
      <x:c r="G164" t="n">
        <x:v>25</x:v>
      </x:c>
      <x:c r="H164" s="99" t="str">
        <x:v>SAMAD BOND 19GM</x:v>
      </x:c>
      <x:c r="I164" s="133" t="n">
        <x:v>83</x:v>
      </x:c>
      <x:c r="J164" s="133" t="n">
        <x:v>73</x:v>
      </x:c>
      <x:c r="K164" s="149" t="str">
        <x:v>CHINA DAIRIES</x:v>
      </x:c>
      <x:c r="L164" s="150" t="str">
        <x:v>Exact/source-linked match</x:v>
      </x:c>
      <x:c r="M164" s="149" t="str">
        <x:v>WS-RATES:27:25</x:v>
      </x:c>
    </x:row>
    <x:row r="165">
      <x:c r="A165" t="n">
        <x:v>165</x:v>
      </x:c>
      <x:c r="B165" t="n">
        <x:v>27</x:v>
      </x:c>
      <x:c r="C165" t="n">
        <x:v>11</x:v>
      </x:c>
      <x:c r="D165" s="99" t="str">
        <x:v>SAMAD BOND 40GM</x:v>
      </x:c>
      <x:c r="E165" s="132" t="n">
        <x:v>115</x:v>
      </x:c>
      <x:c r="F165" t="n">
        <x:v>27</x:v>
      </x:c>
      <x:c r="G165" t="n">
        <x:v>24</x:v>
      </x:c>
      <x:c r="H165" s="99" t="str">
        <x:v>SAMAD BOND 40GM</x:v>
      </x:c>
      <x:c r="I165" s="133" t="n">
        <x:v>115</x:v>
      </x:c>
      <x:c r="J165" s="133" t="n">
        <x:v>95</x:v>
      </x:c>
      <x:c r="K165" s="149" t="str">
        <x:v>CHINA DAIRIES</x:v>
      </x:c>
      <x:c r="L165" s="150" t="str">
        <x:v>Exact/source-linked match</x:v>
      </x:c>
      <x:c r="M165" s="149" t="str">
        <x:v>WS-RATES:27:24</x:v>
      </x:c>
    </x:row>
    <x:row r="166">
      <x:c r="A166" t="n">
        <x:v>166</x:v>
      </x:c>
      <x:c r="B166" t="n">
        <x:v>42</x:v>
      </x:c>
      <x:c r="C166" t="n">
        <x:v>29</x:v>
      </x:c>
      <x:c r="D166" s="99" t="str">
        <x:v>SLATE NAFEES</x:v>
      </x:c>
      <x:c r="E166" s="132" t="n">
        <x:v>75</x:v>
      </x:c>
      <x:c r="F166" t="n">
        <x:v>43</x:v>
      </x:c>
      <x:c r="G166" t="n">
        <x:v>6</x:v>
      </x:c>
      <x:c r="H166" s="99" t="str">
        <x:v>SLATE NAFEES</x:v>
      </x:c>
      <x:c r="I166" s="133" t="n">
        <x:v>75</x:v>
      </x:c>
      <x:c r="J166" s="133" t="n">
        <x:v>63</x:v>
      </x:c>
      <x:c r="K166" s="149" t="str">
        <x:v>CHINA</x:v>
      </x:c>
      <x:c r="L166" s="150" t="str">
        <x:v>Exact/source-linked match</x:v>
      </x:c>
      <x:c r="M166" s="149" t="str">
        <x:v>WS-RATES:43:6</x:v>
      </x:c>
    </x:row>
    <x:row r="167">
      <x:c r="A167" t="n">
        <x:v>167</x:v>
      </x:c>
      <x:c r="B167" t="n">
        <x:v>19</x:v>
      </x:c>
      <x:c r="C167" t="n">
        <x:v>2</x:v>
      </x:c>
      <x:c r="D167" s="99" t="str">
        <x:v>STICKOO 50 GM</x:v>
      </x:c>
      <x:c r="E167" s="132" t="n">
        <x:v>245</x:v>
      </x:c>
      <x:c r="F167" t="n">
        <x:v>19</x:v>
      </x:c>
      <x:c r="G167" t="n">
        <x:v>15</x:v>
      </x:c>
      <x:c r="H167" s="99" t="str">
        <x:v>STICKOO 50 GM</x:v>
      </x:c>
      <x:c r="I167" s="133" t="n">
        <x:v>245</x:v>
      </x:c>
      <x:c r="J167" s="133" t="n">
        <x:v>240</x:v>
      </x:c>
      <x:c r="K167" s="149" t="str">
        <x:v>UHU</x:v>
      </x:c>
      <x:c r="L167" s="150" t="str">
        <x:v>Exact/source-linked match</x:v>
      </x:c>
      <x:c r="M167" s="149" t="str">
        <x:v>WS-RATES:19:15</x:v>
      </x:c>
    </x:row>
    <x:row r="168">
      <x:c r="A168" t="n">
        <x:v>168</x:v>
      </x:c>
      <x:c r="B168" t="n">
        <x:v>26</x:v>
      </x:c>
      <x:c r="C168" t="n">
        <x:v>24</x:v>
      </x:c>
      <x:c r="D168" s="99" t="str">
        <x:v>TEMPO GUM STICK 8 G(BOX</x:v>
      </x:c>
      <x:c r="E168" s="132" t="n">
        <x:v>516</x:v>
      </x:c>
      <x:c r="F168" t="n">
        <x:v>26</x:v>
      </x:c>
      <x:c r="G168" t="n">
        <x:v>37</x:v>
      </x:c>
      <x:c r="H168" s="99" t="str">
        <x:v>TEMPO GUM STICK 8 G(BOX 12 PC</x:v>
      </x:c>
      <x:c r="I168" s="133" t="n">
        <x:v>516</x:v>
      </x:c>
      <x:c r="J168" s="133" t="n">
        <x:v>490</x:v>
      </x:c>
      <x:c r="K168" s="149" t="str">
        <x:v>GUM STICK</x:v>
      </x:c>
      <x:c r="L168" s="150" t="str">
        <x:v>Truncated-name completion</x:v>
      </x:c>
      <x:c r="M168" s="149" t="str">
        <x:v>WS-RATES:26:37</x:v>
      </x:c>
    </x:row>
    <x:row r="169">
      <x:c r="A169" t="n">
        <x:v>169</x:v>
      </x:c>
      <x:c r="B169" t="n">
        <x:v>27</x:v>
      </x:c>
      <x:c r="C169" t="n">
        <x:v>37</x:v>
      </x:c>
      <x:c r="D169" s="99" t="str">
        <x:v>TEMPO GUM STICK 8 GM(1 P</x:v>
      </x:c>
      <x:c r="E169" s="132" t="n">
        <x:v>43</x:v>
      </x:c>
      <x:c r="F169" t="n">
        <x:v>28</x:v>
      </x:c>
      <x:c r="G169" t="n">
        <x:v>14</x:v>
      </x:c>
      <x:c r="H169" s="99" t="str">
        <x:v>TEMPO GUM STICK 8 GM(1 PC)</x:v>
      </x:c>
      <x:c r="I169" s="133" t="n">
        <x:v>43</x:v>
      </x:c>
      <x:c r="J169" s="133" t="n">
        <x:v>40</x:v>
      </x:c>
      <x:c r="K169" s="149" t="str">
        <x:v>GUM STICK</x:v>
      </x:c>
      <x:c r="L169" s="150" t="str">
        <x:v>Truncated-name completion</x:v>
      </x:c>
      <x:c r="M169" s="149" t="str">
        <x:v>WS-RATES:28:14</x:v>
      </x:c>
    </x:row>
    <x:row r="170">
      <x:c r="A170" t="n">
        <x:v>170</x:v>
      </x:c>
      <x:c r="B170" t="n">
        <x:v>11</x:v>
      </x:c>
      <x:c r="C170" t="n">
        <x:v>22</x:v>
      </x:c>
      <x:c r="D170" s="99" t="str">
        <x:v>TEMPO GUM STICK 8G(BOX</x:v>
      </x:c>
      <x:c r="E170" s="132" t="n">
        <x:v>1032</x:v>
      </x:c>
      <x:c r="F170" t="n">
        <x:v>11</x:v>
      </x:c>
      <x:c r="G170" t="n">
        <x:v>35</x:v>
      </x:c>
      <x:c r="H170" s="99" t="str">
        <x:v>TEMPO GUM STICK 8G(BOX 24 PC</x:v>
      </x:c>
      <x:c r="I170" s="133" t="n">
        <x:v>1032</x:v>
      </x:c>
      <x:c r="J170" s="133" t="n">
        <x:v>980</x:v>
      </x:c>
      <x:c r="K170" s="149" t="str">
        <x:v>GUM STICK</x:v>
      </x:c>
      <x:c r="L170" s="150" t="str">
        <x:v>Truncated-name completion</x:v>
      </x:c>
      <x:c r="M170" s="149" t="str">
        <x:v>WS-RATES:11:35</x:v>
      </x:c>
    </x:row>
    <x:row r="171">
      <x:c r="A171" t="n">
        <x:v>171</x:v>
      </x:c>
      <x:c r="B171" t="n">
        <x:v>57</x:v>
      </x:c>
      <x:c r="C171" t="n">
        <x:v>35</x:v>
      </x:c>
      <x:c r="D171" s="99" t="str">
        <x:v>UHU 10 NUMBER</x:v>
      </x:c>
      <x:c r="E171" s="132" t="n">
        <x:v>410</x:v>
      </x:c>
      <x:c r="F171" t="n">
        <x:v>58</x:v>
      </x:c>
      <x:c r="G171" t="n">
        <x:v>12</x:v>
      </x:c>
      <x:c r="H171" s="99" t="str">
        <x:v>UHU 10 NUMBER</x:v>
      </x:c>
      <x:c r="I171" s="133" t="n">
        <x:v>410</x:v>
      </x:c>
      <x:c r="J171" s="133" t="n">
        <x:v>383</x:v>
      </x:c>
      <x:c r="K171" s="149" t="str">
        <x:v>UHU</x:v>
      </x:c>
      <x:c r="L171" s="150" t="str">
        <x:v>Exact/source-linked match</x:v>
      </x:c>
      <x:c r="M171" s="149" t="str">
        <x:v>WS-RATES:58:12</x:v>
      </x:c>
    </x:row>
    <x:row r="172">
      <x:c r="A172" t="n">
        <x:v>172</x:v>
      </x:c>
      <x:c r="B172" t="n">
        <x:v>57</x:v>
      </x:c>
      <x:c r="C172" t="n">
        <x:v>33</x:v>
      </x:c>
      <x:c r="D172" s="99" t="str">
        <x:v>UHU 11 NUMBER</x:v>
      </x:c>
      <x:c r="E172" s="132" t="n">
        <x:v>105</x:v>
      </x:c>
      <x:c r="F172" t="n">
        <x:v>58</x:v>
      </x:c>
      <x:c r="G172" t="n">
        <x:v>10</x:v>
      </x:c>
      <x:c r="H172" s="99" t="str">
        <x:v>UHU 11 NUMBER</x:v>
      </x:c>
      <x:c r="I172" s="133" t="n">
        <x:v>105</x:v>
      </x:c>
      <x:c r="J172" s="133" t="n">
        <x:v>90</x:v>
      </x:c>
      <x:c r="K172" s="149" t="str">
        <x:v>UHU</x:v>
      </x:c>
      <x:c r="L172" s="150" t="str">
        <x:v>Exact/source-linked match</x:v>
      </x:c>
      <x:c r="M172" s="149" t="str">
        <x:v>WS-RATES:58:10</x:v>
      </x:c>
    </x:row>
    <x:row r="173">
      <x:c r="A173" t="n">
        <x:v>173</x:v>
      </x:c>
      <x:c r="B173" t="n">
        <x:v>57</x:v>
      </x:c>
      <x:c r="C173" t="n">
        <x:v>34</x:v>
      </x:c>
      <x:c r="D173" s="99" t="str">
        <x:v>UHU 12 NUMBER</x:v>
      </x:c>
      <x:c r="E173" s="132" t="n">
        <x:v>175</x:v>
      </x:c>
      <x:c r="F173" t="n">
        <x:v>58</x:v>
      </x:c>
      <x:c r="G173" t="n">
        <x:v>11</x:v>
      </x:c>
      <x:c r="H173" s="99" t="str">
        <x:v>UHU 12 NUMBER</x:v>
      </x:c>
      <x:c r="I173" s="133" t="n">
        <x:v>175</x:v>
      </x:c>
      <x:c r="J173" s="133" t="n">
        <x:v>142</x:v>
      </x:c>
      <x:c r="K173" s="149" t="str">
        <x:v>UHU</x:v>
      </x:c>
      <x:c r="L173" s="150" t="str">
        <x:v>Exact/source-linked match</x:v>
      </x:c>
      <x:c r="M173" s="149" t="str">
        <x:v>WS-RATES:58:11</x:v>
      </x:c>
    </x:row>
    <x:row r="174">
      <x:c r="A174" t="n">
        <x:v>174</x:v>
      </x:c>
      <x:c r="B174" t="n">
        <x:v>57</x:v>
      </x:c>
      <x:c r="C174" t="n">
        <x:v>30</x:v>
      </x:c>
      <x:c r="D174" s="99" t="str">
        <x:v>UHU 13 NUMBER</x:v>
      </x:c>
      <x:c r="E174" s="132" t="n">
        <x:v>240</x:v>
      </x:c>
      <x:c r="F174" t="n">
        <x:v>58</x:v>
      </x:c>
      <x:c r="G174" t="n">
        <x:v>7</x:v>
      </x:c>
      <x:c r="H174" s="99" t="str">
        <x:v>UHU 13 NUMBER</x:v>
      </x:c>
      <x:c r="I174" s="133" t="n">
        <x:v>240</x:v>
      </x:c>
      <x:c r="J174" s="133" t="n">
        <x:v>202</x:v>
      </x:c>
      <x:c r="K174" s="149" t="str">
        <x:v>UHU</x:v>
      </x:c>
      <x:c r="L174" s="150" t="str">
        <x:v>Exact/source-linked match</x:v>
      </x:c>
      <x:c r="M174" s="149" t="str">
        <x:v>WS-RATES:58:7</x:v>
      </x:c>
    </x:row>
    <x:row r="175">
      <x:c r="A175" t="n">
        <x:v>175</x:v>
      </x:c>
      <x:c r="B175" t="n">
        <x:v>57</x:v>
      </x:c>
      <x:c r="C175" t="n">
        <x:v>31</x:v>
      </x:c>
      <x:c r="D175" s="99" t="str">
        <x:v>UHU 14 NUMBER</x:v>
      </x:c>
      <x:c r="E175" s="132" t="n">
        <x:v>570</x:v>
      </x:c>
      <x:c r="F175" t="n">
        <x:v>58</x:v>
      </x:c>
      <x:c r="G175" t="n">
        <x:v>8</x:v>
      </x:c>
      <x:c r="H175" s="99" t="str">
        <x:v>UHU 14 NUMBER</x:v>
      </x:c>
      <x:c r="I175" s="133" t="n">
        <x:v>570</x:v>
      </x:c>
      <x:c r="J175" s="133" t="n">
        <x:v>552</x:v>
      </x:c>
      <x:c r="K175" s="149" t="str">
        <x:v>UHU</x:v>
      </x:c>
      <x:c r="L175" s="150" t="str">
        <x:v>Exact/source-linked match</x:v>
      </x:c>
      <x:c r="M175" s="149" t="str">
        <x:v>WS-RATES:58:8</x:v>
      </x:c>
    </x:row>
    <x:row r="176">
      <x:c r="A176" t="n">
        <x:v>176</x:v>
      </x:c>
      <x:c r="B176" t="n">
        <x:v>57</x:v>
      </x:c>
      <x:c r="C176" t="n">
        <x:v>32</x:v>
      </x:c>
      <x:c r="D176" s="99" t="str">
        <x:v>UHU 6 NUMBER</x:v>
      </x:c>
      <x:c r="E176" s="132" t="n">
        <x:v>380</x:v>
      </x:c>
      <x:c r="F176" t="n">
        <x:v>58</x:v>
      </x:c>
      <x:c r="G176" t="n">
        <x:v>9</x:v>
      </x:c>
      <x:c r="H176" s="99" t="str">
        <x:v>UHU 6 NUMBER</x:v>
      </x:c>
      <x:c r="I176" s="133" t="n">
        <x:v>380</x:v>
      </x:c>
      <x:c r="J176" s="133" t="n">
        <x:v>345</x:v>
      </x:c>
      <x:c r="K176" s="149" t="str">
        <x:v>UHU</x:v>
      </x:c>
      <x:c r="L176" s="150" t="str">
        <x:v>Exact/source-linked match</x:v>
      </x:c>
      <x:c r="M176" s="149" t="str">
        <x:v>WS-RATES:58:9</x:v>
      </x:c>
    </x:row>
    <x:row r="177">
      <x:c r="A177" t="n">
        <x:v>177</x:v>
      </x:c>
      <x:c r="B177" t="n">
        <x:v>26</x:v>
      </x:c>
      <x:c r="C177" t="n">
        <x:v>6</x:v>
      </x:c>
      <x:c r="D177" s="99" t="str">
        <x:v>CHINA COLOUR 12 HALF</x:v>
      </x:c>
      <x:c r="E177" s="132" t="n">
        <x:v>55</x:v>
      </x:c>
      <x:c r="F177" t="n">
        <x:v>26</x:v>
      </x:c>
      <x:c r="G177" t="n">
        <x:v>19</x:v>
      </x:c>
      <x:c r="H177" s="99" t="str">
        <x:v>CHINA COLOUR 12 HALF</x:v>
      </x:c>
      <x:c r="I177" s="133" t="n">
        <x:v>55</x:v>
      </x:c>
      <x:c r="J177" s="133" t="n">
        <x:v>50</x:v>
      </x:c>
      <x:c r="K177" s="149" t="str">
        <x:v>PENCIL COLOR</x:v>
      </x:c>
      <x:c r="L177" s="150" t="str">
        <x:v>Exact/source-linked match</x:v>
      </x:c>
      <x:c r="M177" s="149" t="str">
        <x:v>WS-RATES:26:19</x:v>
      </x:c>
    </x:row>
    <x:row r="178">
      <x:c r="A178" t="n">
        <x:v>178</x:v>
      </x:c>
      <x:c r="B178" t="n">
        <x:v>34</x:v>
      </x:c>
      <x:c r="C178" t="n">
        <x:v>20</x:v>
      </x:c>
      <x:c r="D178" s="99" t="str">
        <x:v>CHINA COLOUR 6 HALF</x:v>
      </x:c>
      <x:c r="E178" s="132" t="n">
        <x:v>28</x:v>
      </x:c>
      <x:c r="F178" t="n">
        <x:v>34</x:v>
      </x:c>
      <x:c r="G178" t="n">
        <x:v>33</x:v>
      </x:c>
      <x:c r="H178" s="99" t="str">
        <x:v>CHINA COLOUR 6 HALF</x:v>
      </x:c>
      <x:c r="I178" s="133" t="n">
        <x:v>28</x:v>
      </x:c>
      <x:c r="J178" s="133" t="n">
        <x:v>25</x:v>
      </x:c>
      <x:c r="K178" s="149" t="str">
        <x:v>PENCIL COLOR</x:v>
      </x:c>
      <x:c r="L178" s="150" t="str">
        <x:v>Exact/source-linked match</x:v>
      </x:c>
      <x:c r="M178" s="149" t="str">
        <x:v>WS-RATES:34:33</x:v>
      </x:c>
    </x:row>
    <x:row r="179">
      <x:c r="A179" t="n">
        <x:v>179</x:v>
      </x:c>
      <x:c r="B179" t="n">
        <x:v>41</x:v>
      </x:c>
      <x:c r="C179" t="n">
        <x:v>25</x:v>
      </x:c>
      <x:c r="D179" s="99" t="str">
        <x:v>COLOUR SMOKE</x:v>
      </x:c>
      <x:c r="E179" s="132" t="n">
        <x:v>190</x:v>
      </x:c>
      <x:c r="F179" t="n">
        <x:v>42</x:v>
      </x:c>
      <x:c r="G179" t="n">
        <x:v>2</x:v>
      </x:c>
      <x:c r="H179" s="99" t="str">
        <x:v>COLOUR SMOKE</x:v>
      </x:c>
      <x:c r="I179" s="133" t="n">
        <x:v>190</x:v>
      </x:c>
      <x:c r="J179" s="133" t="n">
        <x:v>145</x:v>
      </x:c>
      <x:c r="K179" s="149" t="str">
        <x:v>CHINA</x:v>
      </x:c>
      <x:c r="L179" s="150" t="str">
        <x:v>Exact/source-linked match</x:v>
      </x:c>
      <x:c r="M179" s="149" t="str">
        <x:v>WS-RATES:42:2</x:v>
      </x:c>
    </x:row>
    <x:row r="180">
      <x:c r="A180" t="n">
        <x:v>180</x:v>
      </x:c>
      <x:c r="B180" t="n">
        <x:v>52</x:v>
      </x:c>
      <x:c r="C180" t="n">
        <x:v>22</x:v>
      </x:c>
      <x:c r="D180" s="99" t="str">
        <x:v>DEER COLOUR 12 FULL</x:v>
      </x:c>
      <x:c r="E180" s="132" t="n">
        <x:v>118</x:v>
      </x:c>
      <x:c r="F180" t="n">
        <x:v>52</x:v>
      </x:c>
      <x:c r="G180" t="n">
        <x:v>35</x:v>
      </x:c>
      <x:c r="H180" s="99" t="str">
        <x:v>DEER COLOUR 12 FULL</x:v>
      </x:c>
      <x:c r="I180" s="133" t="n">
        <x:v>118</x:v>
      </x:c>
      <x:c r="J180" s="133" t="n">
        <x:v>97</x:v>
      </x:c>
      <x:c r="K180" s="149" t="str">
        <x:v>PENCIL COLOR</x:v>
      </x:c>
      <x:c r="L180" s="150" t="str">
        <x:v>Exact/source-linked match</x:v>
      </x:c>
      <x:c r="M180" s="149" t="str">
        <x:v>WS-RATES:52:35</x:v>
      </x:c>
    </x:row>
    <x:row r="181">
      <x:c r="A181" t="n">
        <x:v>181</x:v>
      </x:c>
      <x:c r="B181" t="n">
        <x:v>52</x:v>
      </x:c>
      <x:c r="C181" t="n">
        <x:v>21</x:v>
      </x:c>
      <x:c r="D181" s="99" t="str">
        <x:v>DEER COLOUR 12 HALF</x:v>
      </x:c>
      <x:c r="E181" s="132" t="n">
        <x:v>72</x:v>
      </x:c>
      <x:c r="F181" t="n">
        <x:v>52</x:v>
      </x:c>
      <x:c r="G181" t="n">
        <x:v>34</x:v>
      </x:c>
      <x:c r="H181" s="99" t="str">
        <x:v>DEER COLOUR 12 HALF</x:v>
      </x:c>
      <x:c r="I181" s="133" t="n">
        <x:v>72</x:v>
      </x:c>
      <x:c r="J181" s="133" t="n">
        <x:v>59</x:v>
      </x:c>
      <x:c r="K181" s="149" t="str">
        <x:v>PENCIL COLOR</x:v>
      </x:c>
      <x:c r="L181" s="150" t="str">
        <x:v>Exact/source-linked match</x:v>
      </x:c>
      <x:c r="M181" s="149" t="str">
        <x:v>WS-RATES:52:34</x:v>
      </x:c>
    </x:row>
    <x:row r="182">
      <x:c r="A182" t="n">
        <x:v>182</x:v>
      </x:c>
      <x:c r="B182" t="n">
        <x:v>52</x:v>
      </x:c>
      <x:c r="C182" t="n">
        <x:v>20</x:v>
      </x:c>
      <x:c r="D182" s="99" t="str">
        <x:v>DEER COLOUR 6 HALF</x:v>
      </x:c>
      <x:c r="E182" s="132" t="n">
        <x:v>37</x:v>
      </x:c>
      <x:c r="F182" t="n">
        <x:v>52</x:v>
      </x:c>
      <x:c r="G182" t="n">
        <x:v>33</x:v>
      </x:c>
      <x:c r="H182" s="99" t="str">
        <x:v>DEER COLOUR 6 HALF</x:v>
      </x:c>
      <x:c r="I182" s="133" t="n">
        <x:v>37</x:v>
      </x:c>
      <x:c r="J182" s="133" t="n">
        <x:v>33</x:v>
      </x:c>
      <x:c r="K182" s="149" t="str">
        <x:v>PENCIL COLOR</x:v>
      </x:c>
      <x:c r="L182" s="150" t="str">
        <x:v>Exact/source-linked match</x:v>
      </x:c>
      <x:c r="M182" s="149" t="str">
        <x:v>WS-RATES:52:33</x:v>
      </x:c>
    </x:row>
    <x:row r="183">
      <x:c r="A183" t="n">
        <x:v>183</x:v>
      </x:c>
      <x:c r="B183" t="n">
        <x:v>28</x:v>
      </x:c>
      <x:c r="C183" t="n">
        <x:v>16</x:v>
      </x:c>
      <x:c r="D183" s="99" t="str">
        <x:v>DEER CRAYONS COLOUR</x:v>
      </x:c>
      <x:c r="E183" s="132" t="n">
        <x:v>87</x:v>
      </x:c>
      <x:c r="F183" t="n">
        <x:v>28</x:v>
      </x:c>
      <x:c r="G183" t="n">
        <x:v>29</x:v>
      </x:c>
      <x:c r="H183" s="99" t="str">
        <x:v>DEER CRAYONS COLOUR</x:v>
      </x:c>
      <x:c r="I183" s="133" t="n">
        <x:v>87</x:v>
      </x:c>
      <x:c r="J183" s="133" t="n">
        <x:v>72</x:v>
      </x:c>
      <x:c r="K183" s="149" t="str">
        <x:v>CRAYONS</x:v>
      </x:c>
      <x:c r="L183" s="150" t="str">
        <x:v>Exact/source-linked match</x:v>
      </x:c>
      <x:c r="M183" s="149" t="str">
        <x:v>WS-RATES:28:29</x:v>
      </x:c>
    </x:row>
    <x:row r="184">
      <x:c r="A184" t="n">
        <x:v>184</x:v>
      </x:c>
      <x:c r="B184" t="n">
        <x:v>53</x:v>
      </x:c>
      <x:c r="C184" t="n">
        <x:v>13</x:v>
      </x:c>
      <x:c r="D184" s="99" t="str">
        <x:v>DEER PC 12 FULL COLOUR</x:v>
      </x:c>
      <x:c r="E184" s="132" t="n">
        <x:v>177</x:v>
      </x:c>
      <x:c r="F184" t="n">
        <x:v>53</x:v>
      </x:c>
      <x:c r="G184" t="n">
        <x:v>26</x:v>
      </x:c>
      <x:c r="H184" s="99" t="str">
        <x:v>DEER PC 12 FULL COLOUR</x:v>
      </x:c>
      <x:c r="I184" s="133" t="n">
        <x:v>177</x:v>
      </x:c>
      <x:c r="J184" s="133" t="n">
        <x:v>138</x:v>
      </x:c>
      <x:c r="K184" s="149" t="str">
        <x:v>PENCIL COLOR</x:v>
      </x:c>
      <x:c r="L184" s="150" t="str">
        <x:v>Exact/source-linked match</x:v>
      </x:c>
      <x:c r="M184" s="149" t="str">
        <x:v>WS-RATES:53:26</x:v>
      </x:c>
    </x:row>
    <x:row r="185">
      <x:c r="A185" t="n">
        <x:v>185</x:v>
      </x:c>
      <x:c r="B185" t="n">
        <x:v>53</x:v>
      </x:c>
      <x:c r="C185" t="n">
        <x:v>15</x:v>
      </x:c>
      <x:c r="D185" s="99" t="str">
        <x:v>DEER PC 12 HALF COLOUR</x:v>
      </x:c>
      <x:c r="E185" s="132" t="n">
        <x:v>90</x:v>
      </x:c>
      <x:c r="F185" t="n">
        <x:v>53</x:v>
      </x:c>
      <x:c r="G185" t="n">
        <x:v>28</x:v>
      </x:c>
      <x:c r="H185" s="99" t="str">
        <x:v>DEER PC 12 HALF COLOUR</x:v>
      </x:c>
      <x:c r="I185" s="133" t="n">
        <x:v>90</x:v>
      </x:c>
      <x:c r="J185" s="133" t="n">
        <x:v>70</x:v>
      </x:c>
      <x:c r="K185" s="149" t="str">
        <x:v>PENCIL COLOR</x:v>
      </x:c>
      <x:c r="L185" s="150" t="str">
        <x:v>Exact/source-linked match</x:v>
      </x:c>
      <x:c r="M185" s="149" t="str">
        <x:v>WS-RATES:53:28</x:v>
      </x:c>
    </x:row>
    <x:row r="186">
      <x:c r="A186" t="n">
        <x:v>186</x:v>
      </x:c>
      <x:c r="B186" t="n">
        <x:v>59</x:v>
      </x:c>
      <x:c r="C186" t="n">
        <x:v>22</x:v>
      </x:c>
      <x:c r="D186" s="99" t="str">
        <x:v>DOLLAR 12 COLOUR FULL</x:v>
      </x:c>
      <x:c r="E186" s="132" t="n">
        <x:v>257</x:v>
      </x:c>
      <x:c r="F186" t="n">
        <x:v>59</x:v>
      </x:c>
      <x:c r="G186" t="n">
        <x:v>35</x:v>
      </x:c>
      <x:c r="H186" s="99" t="str">
        <x:v>DOLLAR 12 COLOUR FULL</x:v>
      </x:c>
      <x:c r="I186" s="133" t="n">
        <x:v>257</x:v>
      </x:c>
      <x:c r="J186" s="133" t="n">
        <x:v>249.29</x:v>
      </x:c>
      <x:c r="K186" s="149" t="str">
        <x:v>PENCIL COLOR</x:v>
      </x:c>
      <x:c r="L186" s="150" t="str">
        <x:v>Exact/source-linked match</x:v>
      </x:c>
      <x:c r="M186" s="149" t="str">
        <x:v>WS-RATES:59:35</x:v>
      </x:c>
    </x:row>
    <x:row r="187">
      <x:c r="A187" t="n">
        <x:v>187</x:v>
      </x:c>
      <x:c r="B187" t="n">
        <x:v>59</x:v>
      </x:c>
      <x:c r="C187" t="n">
        <x:v>24</x:v>
      </x:c>
      <x:c r="D187" s="99" t="str">
        <x:v>DOLLAR 12 COLOUR HALF</x:v>
      </x:c>
      <x:c r="E187" s="132" t="n">
        <x:v>164</x:v>
      </x:c>
      <x:c r="F187" t="n">
        <x:v>59</x:v>
      </x:c>
      <x:c r="G187" t="n">
        <x:v>37</x:v>
      </x:c>
      <x:c r="H187" s="99" t="str">
        <x:v>DOLLAR 12 COLOUR HALF</x:v>
      </x:c>
      <x:c r="I187" s="133" t="n">
        <x:v>164</x:v>
      </x:c>
      <x:c r="J187" s="133" t="n">
        <x:v>159.2</x:v>
      </x:c>
      <x:c r="K187" s="149" t="str">
        <x:v>PENCIL COLOR</x:v>
      </x:c>
      <x:c r="L187" s="150" t="str">
        <x:v>Exact/source-linked match</x:v>
      </x:c>
      <x:c r="M187" s="149" t="str">
        <x:v>WS-RATES:59:37</x:v>
      </x:c>
    </x:row>
    <x:row r="188">
      <x:c r="A188" t="n">
        <x:v>188</x:v>
      </x:c>
      <x:c r="B188" t="n">
        <x:v>59</x:v>
      </x:c>
      <x:c r="C188" t="n">
        <x:v>26</x:v>
      </x:c>
      <x:c r="D188" s="99" t="str">
        <x:v>DOLLAR 12 DUAL COLOUR</x:v>
      </x:c>
      <x:c r="E188" s="132" t="n">
        <x:v>277</x:v>
      </x:c>
      <x:c r="F188" t="n">
        <x:v>60</x:v>
      </x:c>
      <x:c r="G188" t="n">
        <x:v>3</x:v>
      </x:c>
      <x:c r="H188" s="99" t="str">
        <x:v>DOLLAR 12 DUAL COLOUR</x:v>
      </x:c>
      <x:c r="I188" s="133" t="n">
        <x:v>277</x:v>
      </x:c>
      <x:c r="J188" s="133" t="n">
        <x:v>268.69</x:v>
      </x:c>
      <x:c r="K188" s="149" t="str">
        <x:v>PENCIL COLOR</x:v>
      </x:c>
      <x:c r="L188" s="150" t="str">
        <x:v>Exact/source-linked match</x:v>
      </x:c>
      <x:c r="M188" s="149" t="str">
        <x:v>WS-RATES:60:3</x:v>
      </x:c>
    </x:row>
    <x:row r="189">
      <x:c r="A189" t="n">
        <x:v>189</x:v>
      </x:c>
      <x:c r="B189" t="n">
        <x:v>59</x:v>
      </x:c>
      <x:c r="C189" t="n">
        <x:v>28</x:v>
      </x:c>
      <x:c r="D189" s="99" t="str">
        <x:v>DOLLAR 6 DUAL COLOUR</x:v>
      </x:c>
      <x:c r="E189" s="132" t="n">
        <x:v>144</x:v>
      </x:c>
      <x:c r="F189" t="n">
        <x:v>60</x:v>
      </x:c>
      <x:c r="G189" t="n">
        <x:v>5</x:v>
      </x:c>
      <x:c r="H189" s="99" t="str">
        <x:v>DOLLAR 6 DUAL COLOUR</x:v>
      </x:c>
      <x:c r="I189" s="133" t="n">
        <x:v>144</x:v>
      </x:c>
      <x:c r="J189" s="133" t="n">
        <x:v>139.8</x:v>
      </x:c>
      <x:c r="K189" s="149" t="str">
        <x:v>PENCIL COLOR</x:v>
      </x:c>
      <x:c r="L189" s="150" t="str">
        <x:v>Exact/source-linked match</x:v>
      </x:c>
      <x:c r="M189" s="149" t="str">
        <x:v>WS-RATES:60:5</x:v>
      </x:c>
    </x:row>
    <x:row r="190">
      <x:c r="A190" t="n">
        <x:v>190</x:v>
      </x:c>
      <x:c r="B190" t="n">
        <x:v>21</x:v>
      </x:c>
      <x:c r="C190" t="n">
        <x:v>2</x:v>
      </x:c>
      <x:c r="D190" s="99" t="str">
        <x:v>DOLLAR COLOUR STIC (BOX)</x:v>
      </x:c>
      <x:c r="E190" s="132" t="n">
        <x:v>175</x:v>
      </x:c>
      <x:c r="F190" t="n">
        <x:v>21</x:v>
      </x:c>
      <x:c r="G190" t="n">
        <x:v>15</x:v>
      </x:c>
      <x:c r="H190" s="99" t="str">
        <x:v>DOLLAR COLOUR STIC (BOX)</x:v>
      </x:c>
      <x:c r="I190" s="133" t="n">
        <x:v>175</x:v>
      </x:c>
      <x:c r="J190" s="133" t="n">
        <x:v>170</x:v>
      </x:c>
      <x:c r="K190" s="149" t="str">
        <x:v>MARKER</x:v>
      </x:c>
      <x:c r="L190" s="150" t="str">
        <x:v>Exact/source-linked match</x:v>
      </x:c>
      <x:c r="M190" s="149" t="str">
        <x:v>WS-RATES:21:15</x:v>
      </x:c>
    </x:row>
    <x:row r="191">
      <x:c r="A191" t="n">
        <x:v>191</x:v>
      </x:c>
      <x:c r="B191" t="n">
        <x:v>20</x:v>
      </x:c>
      <x:c r="C191" t="n">
        <x:v>37</x:v>
      </x:c>
      <x:c r="D191" s="99" t="str">
        <x:v>DOLLAR COLOUR STIC (POU</x:v>
      </x:c>
      <x:c r="E191" s="132" t="n">
        <x:v>210</x:v>
      </x:c>
      <x:c r="F191" t="n">
        <x:v>21</x:v>
      </x:c>
      <x:c r="G191" t="n">
        <x:v>14</x:v>
      </x:c>
      <x:c r="H191" s="99" t="str">
        <x:v>DOLLAR COLOUR STIC (POUCH)</x:v>
      </x:c>
      <x:c r="I191" s="133" t="n">
        <x:v>210</x:v>
      </x:c>
      <x:c r="J191" s="133" t="n">
        <x:v>204</x:v>
      </x:c>
      <x:c r="K191" s="149" t="str">
        <x:v>MARKER</x:v>
      </x:c>
      <x:c r="L191" s="150" t="str">
        <x:v>Truncated-name completion</x:v>
      </x:c>
      <x:c r="M191" s="149" t="str">
        <x:v>WS-RATES:21:14</x:v>
      </x:c>
    </x:row>
    <x:row r="192">
      <x:c r="A192" t="n">
        <x:v>192</x:v>
      </x:c>
      <x:c r="B192" t="n">
        <x:v>53</x:v>
      </x:c>
      <x:c r="C192" t="n">
        <x:v>27</x:v>
      </x:c>
      <x:c r="D192" s="99" t="str">
        <x:v>DUX 12 FULL COLOUR PENCI</x:v>
      </x:c>
      <x:c r="E192" s="132" t="n">
        <x:v>197</x:v>
      </x:c>
      <x:c r="F192" t="n">
        <x:v>54</x:v>
      </x:c>
      <x:c r="G192" t="n">
        <x:v>4</x:v>
      </x:c>
      <x:c r="H192" s="99" t="str">
        <x:v>DUX 12 FULL COLOUR PENCIL</x:v>
      </x:c>
      <x:c r="I192" s="133" t="n">
        <x:v>197</x:v>
      </x:c>
      <x:c r="J192" s="133" t="n">
        <x:v>179</x:v>
      </x:c>
      <x:c r="K192" s="149" t="str">
        <x:v>PENCIL COLOR</x:v>
      </x:c>
      <x:c r="L192" s="150" t="str">
        <x:v>Truncated-name completion</x:v>
      </x:c>
      <x:c r="M192" s="149" t="str">
        <x:v>WS-RATES:54:4</x:v>
      </x:c>
    </x:row>
    <x:row r="193">
      <x:c r="A193" t="n">
        <x:v>193</x:v>
      </x:c>
      <x:c r="B193" t="n">
        <x:v>53</x:v>
      </x:c>
      <x:c r="C193" t="n">
        <x:v>23</x:v>
      </x:c>
      <x:c r="D193" s="99" t="str">
        <x:v>DUX 12 HALF COLOUR PENCI</x:v>
      </x:c>
      <x:c r="E193" s="132" t="n">
        <x:v>110</x:v>
      </x:c>
      <x:c r="F193" t="n">
        <x:v>53</x:v>
      </x:c>
      <x:c r="G193" t="n">
        <x:v>36</x:v>
      </x:c>
      <x:c r="H193" s="99" t="str">
        <x:v>DUX 12 HALF COLOUR PENCIL</x:v>
      </x:c>
      <x:c r="I193" s="133" t="n">
        <x:v>110</x:v>
      </x:c>
      <x:c r="J193" s="133" t="n">
        <x:v>100</x:v>
      </x:c>
      <x:c r="K193" s="149" t="str">
        <x:v>PENCIL COLOR</x:v>
      </x:c>
      <x:c r="L193" s="150" t="str">
        <x:v>Truncated-name completion</x:v>
      </x:c>
      <x:c r="M193" s="149" t="str">
        <x:v>WS-RATES:53:36</x:v>
      </x:c>
    </x:row>
    <x:row r="194">
      <x:c r="A194" t="n">
        <x:v>194</x:v>
      </x:c>
      <x:c r="B194" t="n">
        <x:v>35</x:v>
      </x:c>
      <x:c r="C194" t="n">
        <x:v>3</x:v>
      </x:c>
      <x:c r="D194" s="99" t="str">
        <x:v>FABRIC COLOUR</x:v>
      </x:c>
      <x:c r="E194" s="132" t="n">
        <x:v>400</x:v>
      </x:c>
      <x:c r="F194" t="n">
        <x:v>35</x:v>
      </x:c>
      <x:c r="G194" t="n">
        <x:v>16</x:v>
      </x:c>
      <x:c r="H194" s="99" t="str">
        <x:v>FABRIC COLOUR</x:v>
      </x:c>
      <x:c r="I194" s="133" t="n">
        <x:v>400</x:v>
      </x:c>
      <x:c r="J194" s="133" t="n">
        <x:v>360</x:v>
      </x:c>
      <x:c r="K194" s="149" t="str">
        <x:v>CHINA</x:v>
      </x:c>
      <x:c r="L194" s="150" t="str">
        <x:v>Exact/source-linked match</x:v>
      </x:c>
      <x:c r="M194" s="149" t="str">
        <x:v>WS-RATES:35:16</x:v>
      </x:c>
    </x:row>
    <x:row r="195">
      <x:c r="A195" t="n">
        <x:v>195</x:v>
      </x:c>
      <x:c r="B195" t="n">
        <x:v>54</x:v>
      </x:c>
      <x:c r="C195" t="n">
        <x:v>13</x:v>
      </x:c>
      <x:c r="D195" s="99" t="str">
        <x:v>G/F COLOUR 12 FULL</x:v>
      </x:c>
      <x:c r="E195" s="132" t="n">
        <x:v>189</x:v>
      </x:c>
      <x:c r="F195" t="n">
        <x:v>54</x:v>
      </x:c>
      <x:c r="G195" t="n">
        <x:v>26</x:v>
      </x:c>
      <x:c r="H195" s="99" t="str">
        <x:v>G/F COLOUR 12 FULL</x:v>
      </x:c>
      <x:c r="I195" s="133" t="n">
        <x:v>189</x:v>
      </x:c>
      <x:c r="J195" s="133" t="n">
        <x:v>175.7</x:v>
      </x:c>
      <x:c r="K195" s="149" t="str">
        <x:v>PENCIL COLOR</x:v>
      </x:c>
      <x:c r="L195" s="150" t="str">
        <x:v>Exact/source-linked match</x:v>
      </x:c>
      <x:c r="M195" s="149" t="str">
        <x:v>WS-RATES:54:26</x:v>
      </x:c>
    </x:row>
    <x:row r="196">
      <x:c r="A196" t="n">
        <x:v>196</x:v>
      </x:c>
      <x:c r="B196" t="n">
        <x:v>54</x:v>
      </x:c>
      <x:c r="C196" t="n">
        <x:v>14</x:v>
      </x:c>
      <x:c r="D196" s="99" t="str">
        <x:v>G/F COLOUR 12 HALF</x:v>
      </x:c>
      <x:c r="E196" s="132" t="n">
        <x:v>109</x:v>
      </x:c>
      <x:c r="F196" t="n">
        <x:v>54</x:v>
      </x:c>
      <x:c r="G196" t="n">
        <x:v>27</x:v>
      </x:c>
      <x:c r="H196" s="99" t="str">
        <x:v>G/F COLOUR 12 HALF</x:v>
      </x:c>
      <x:c r="I196" s="133" t="n">
        <x:v>109</x:v>
      </x:c>
      <x:c r="J196" s="133" t="n">
        <x:v>98</x:v>
      </x:c>
      <x:c r="K196" s="149" t="str">
        <x:v>PENCIL COLOR</x:v>
      </x:c>
      <x:c r="L196" s="150" t="str">
        <x:v>Exact/source-linked match</x:v>
      </x:c>
      <x:c r="M196" s="149" t="str">
        <x:v>WS-RATES:54:27</x:v>
      </x:c>
    </x:row>
    <x:row r="197">
      <x:c r="A197" t="n">
        <x:v>197</x:v>
      </x:c>
      <x:c r="B197" t="n">
        <x:v>54</x:v>
      </x:c>
      <x:c r="C197" t="n">
        <x:v>15</x:v>
      </x:c>
      <x:c r="D197" s="99" t="str">
        <x:v>G/F COLOUR 6 HALF</x:v>
      </x:c>
      <x:c r="E197" s="132" t="n">
        <x:v>59</x:v>
      </x:c>
      <x:c r="F197" t="n">
        <x:v>54</x:v>
      </x:c>
      <x:c r="G197" t="n">
        <x:v>28</x:v>
      </x:c>
      <x:c r="H197" s="99" t="str">
        <x:v>G/F COLOUR 6 HALF</x:v>
      </x:c>
      <x:c r="I197" s="133" t="n">
        <x:v>59</x:v>
      </x:c>
      <x:c r="J197" s="133" t="n">
        <x:v>54.8</x:v>
      </x:c>
      <x:c r="K197" s="149" t="str">
        <x:v>PENCIL COLOR</x:v>
      </x:c>
      <x:c r="L197" s="150" t="str">
        <x:v>Exact/source-linked match</x:v>
      </x:c>
      <x:c r="M197" s="149" t="str">
        <x:v>WS-RATES:54:28</x:v>
      </x:c>
    </x:row>
    <x:row r="198">
      <x:c r="A198" t="n">
        <x:v>198</x:v>
      </x:c>
      <x:c r="B198" t="n">
        <x:v>35</x:v>
      </x:c>
      <x:c r="C198" t="n">
        <x:v>4</x:v>
      </x:c>
      <x:c r="D198" s="99" t="str">
        <x:v>GLASS COLOUR</x:v>
      </x:c>
      <x:c r="E198" s="132" t="n">
        <x:v>400</x:v>
      </x:c>
      <x:c r="F198" t="n">
        <x:v>35</x:v>
      </x:c>
      <x:c r="G198" t="n">
        <x:v>17</x:v>
      </x:c>
      <x:c r="H198" s="99" t="str">
        <x:v>GLASS COLOUR</x:v>
      </x:c>
      <x:c r="I198" s="133" t="n">
        <x:v>400</x:v>
      </x:c>
      <x:c r="J198" s="133" t="n">
        <x:v>360</x:v>
      </x:c>
      <x:c r="K198" s="149" t="str">
        <x:v>CHINA</x:v>
      </x:c>
      <x:c r="L198" s="150" t="str">
        <x:v>Exact/source-linked match</x:v>
      </x:c>
      <x:c r="M198" s="149" t="str">
        <x:v>WS-RATES:35:17</x:v>
      </x:c>
    </x:row>
    <x:row r="199">
      <x:c r="A199" t="n">
        <x:v>199</x:v>
      </x:c>
      <x:c r="B199" t="n">
        <x:v>35</x:v>
      </x:c>
      <x:c r="C199" t="n">
        <x:v>7</x:v>
      </x:c>
      <x:c r="D199" s="99" t="str">
        <x:v>OIL COLOUR</x:v>
      </x:c>
      <x:c r="E199" s="132" t="n">
        <x:v>400</x:v>
      </x:c>
      <x:c r="F199" t="n">
        <x:v>35</x:v>
      </x:c>
      <x:c r="G199" t="n">
        <x:v>20</x:v>
      </x:c>
      <x:c r="H199" s="99" t="str">
        <x:v>OIL COLOUR</x:v>
      </x:c>
      <x:c r="I199" s="133" t="n">
        <x:v>400</x:v>
      </x:c>
      <x:c r="J199" s="133" t="n">
        <x:v>360</x:v>
      </x:c>
      <x:c r="K199" s="149" t="str">
        <x:v>CHINA</x:v>
      </x:c>
      <x:c r="L199" s="150" t="str">
        <x:v>Exact/source-linked match</x:v>
      </x:c>
      <x:c r="M199" s="149" t="str">
        <x:v>WS-RATES:35:20</x:v>
      </x:c>
    </x:row>
    <x:row r="200">
      <x:c r="A200" t="n">
        <x:v>200</x:v>
      </x:c>
      <x:c r="B200" t="n">
        <x:v>55</x:v>
      </x:c>
      <x:c r="C200" t="n">
        <x:v>7</x:v>
      </x:c>
      <x:c r="D200" s="99" t="str">
        <x:v>ORO 12 COLOUR FULL NO 15</x:v>
      </x:c>
      <x:c r="E200" s="132" t="n">
        <x:v>202</x:v>
      </x:c>
      <x:c r="F200" t="n">
        <x:v>55</x:v>
      </x:c>
      <x:c r="G200" t="n">
        <x:v>20</x:v>
      </x:c>
      <x:c r="H200" s="99" t="str">
        <x:v>ORO 12 COLOUR FULL NO 151</x:v>
      </x:c>
      <x:c r="I200" s="133" t="n">
        <x:v>202</x:v>
      </x:c>
      <x:c r="J200" s="133" t="n">
        <x:v>181.5</x:v>
      </x:c>
      <x:c r="K200" s="149" t="str">
        <x:v>PENCIL COLOR</x:v>
      </x:c>
      <x:c r="L200" s="150" t="str">
        <x:v>Truncated-name completion</x:v>
      </x:c>
      <x:c r="M200" s="149" t="str">
        <x:v>WS-RATES:55:20</x:v>
      </x:c>
    </x:row>
    <x:row r="201">
      <x:c r="A201" t="n">
        <x:v>201</x:v>
      </x:c>
      <x:c r="B201" t="n">
        <x:v>19</x:v>
      </x:c>
      <x:c r="C201" t="n">
        <x:v>26</x:v>
      </x:c>
      <x:c r="D201" s="99" t="str">
        <x:v>ORO 12 COLOUR FULL NO 20</x:v>
      </x:c>
      <x:c r="E201" s="132" t="n">
        <x:v>210</x:v>
      </x:c>
      <x:c r="F201" t="n">
        <x:v>20</x:v>
      </x:c>
      <x:c r="G201" t="n">
        <x:v>3</x:v>
      </x:c>
      <x:c r="H201" s="99" t="str">
        <x:v>ORO 12 COLOUR FULL NO 201</x:v>
      </x:c>
      <x:c r="I201" s="133" t="n">
        <x:v>210</x:v>
      </x:c>
      <x:c r="J201" s="133" t="n">
        <x:v>194</x:v>
      </x:c>
      <x:c r="K201" s="149" t="str">
        <x:v>PENCIL COLOR</x:v>
      </x:c>
      <x:c r="L201" s="150" t="str">
        <x:v>Truncated-name completion</x:v>
      </x:c>
      <x:c r="M201" s="149" t="str">
        <x:v>WS-RATES:20:3</x:v>
      </x:c>
    </x:row>
    <x:row r="202">
      <x:c r="A202" t="n">
        <x:v>202</x:v>
      </x:c>
      <x:c r="B202" t="n">
        <x:v>55</x:v>
      </x:c>
      <x:c r="C202" t="n">
        <x:v>6</x:v>
      </x:c>
      <x:c r="D202" s="99" t="str">
        <x:v>ORO 12 COLOUR HALF</x:v>
      </x:c>
      <x:c r="E202" s="132" t="n">
        <x:v>118</x:v>
      </x:c>
      <x:c r="F202" t="n">
        <x:v>55</x:v>
      </x:c>
      <x:c r="G202" t="n">
        <x:v>19</x:v>
      </x:c>
      <x:c r="H202" s="99" t="str">
        <x:v>ORO 12 COLOUR HALF</x:v>
      </x:c>
      <x:c r="I202" s="133" t="n">
        <x:v>118</x:v>
      </x:c>
      <x:c r="J202" s="133" t="n">
        <x:v>112</x:v>
      </x:c>
      <x:c r="K202" s="149" t="str">
        <x:v>PENCIL COLOR</x:v>
      </x:c>
      <x:c r="L202" s="150" t="str">
        <x:v>Exact/source-linked match</x:v>
      </x:c>
      <x:c r="M202" s="149" t="str">
        <x:v>WS-RATES:55:19</x:v>
      </x:c>
    </x:row>
    <x:row r="203">
      <x:c r="A203" t="n">
        <x:v>203</x:v>
      </x:c>
      <x:c r="B203" t="n">
        <x:v>8</x:v>
      </x:c>
      <x:c r="C203" t="n">
        <x:v>35</x:v>
      </x:c>
      <x:c r="D203" s="99" t="str">
        <x:v>PANDA MULTI COLOUR 100+</x:v>
      </x:c>
      <x:c r="E203" s="132" t="n">
        <x:v>260</x:v>
      </x:c>
      <x:c r="F203" t="n">
        <x:v>9</x:v>
      </x:c>
      <x:c r="G203" t="n">
        <x:v>12</x:v>
      </x:c>
      <x:c r="H203" s="99" t="str">
        <x:v>PANDA MULTI COLOUR 100+1</x:v>
      </x:c>
      <x:c r="I203" s="133" t="n">
        <x:v>260</x:v>
      </x:c>
      <x:c r="J203" s="133" t="n">
        <x:v>220</x:v>
      </x:c>
      <x:c r="K203" s="149" t="str">
        <x:v>BALL POINT</x:v>
      </x:c>
      <x:c r="L203" s="150" t="str">
        <x:v>Truncated-name completion</x:v>
      </x:c>
      <x:c r="M203" s="149" t="str">
        <x:v>WS-RATES:9:12</x:v>
      </x:c>
    </x:row>
    <x:row r="204">
      <x:c r="A204" t="n">
        <x:v>204</x:v>
      </x:c>
      <x:c r="B204" t="n">
        <x:v>4</x:v>
      </x:c>
      <x:c r="C204" t="n">
        <x:v>30</x:v>
      </x:c>
      <x:c r="D204" s="99" t="str">
        <x:v>PATTA ST 10 CHINA</x:v>
      </x:c>
      <x:c r="E204" s="132" t="n">
        <x:v>50</x:v>
      </x:c>
      <x:c r="F204" t="n">
        <x:v>5</x:v>
      </x:c>
      <x:c r="G204" t="n">
        <x:v>7</x:v>
      </x:c>
      <x:c r="H204" s="99" t="str">
        <x:v>PATTA ST 10 CHINA</x:v>
      </x:c>
      <x:c r="I204" s="133" t="n">
        <x:v>50</x:v>
      </x:c>
      <x:c r="J204" s="133" t="n">
        <x:v>44</x:v>
      </x:c>
      <x:c r="K204" s="149" t="str">
        <x:v>MARKER</x:v>
      </x:c>
      <x:c r="L204" s="150" t="str">
        <x:v>Exact/source-linked match</x:v>
      </x:c>
      <x:c r="M204" s="149" t="str">
        <x:v>WS-RATES:5:7</x:v>
      </x:c>
    </x:row>
    <x:row r="205">
      <x:c r="A205" t="n">
        <x:v>205</x:v>
      </x:c>
      <x:c r="B205" t="n">
        <x:v>59</x:v>
      </x:c>
      <x:c r="C205" t="n">
        <x:v>19</x:v>
      </x:c>
      <x:c r="D205" s="99" t="str">
        <x:v>PIANO 12 FULL COLOUR</x:v>
      </x:c>
      <x:c r="E205" s="132" t="n">
        <x:v>190</x:v>
      </x:c>
      <x:c r="F205" t="n">
        <x:v>59</x:v>
      </x:c>
      <x:c r="G205" t="n">
        <x:v>32</x:v>
      </x:c>
      <x:c r="H205" s="99" t="str">
        <x:v>PIANO 12 FULL COLOUR</x:v>
      </x:c>
      <x:c r="I205" s="133" t="n">
        <x:v>190</x:v>
      </x:c>
      <x:c r="J205" s="133" t="n">
        <x:v>180.5</x:v>
      </x:c>
      <x:c r="K205" s="149" t="str">
        <x:v>PENCIL COLOR</x:v>
      </x:c>
      <x:c r="L205" s="150" t="str">
        <x:v>Exact/source-linked match</x:v>
      </x:c>
      <x:c r="M205" s="149" t="str">
        <x:v>WS-RATES:59:32</x:v>
      </x:c>
    </x:row>
    <x:row r="206">
      <x:c r="A206" t="n">
        <x:v>206</x:v>
      </x:c>
      <x:c r="B206" t="n">
        <x:v>60</x:v>
      </x:c>
      <x:c r="C206" t="n">
        <x:v>15</x:v>
      </x:c>
      <x:c r="D206" s="99" t="str">
        <x:v>PIANO COLOUR POINTERS</x:v>
      </x:c>
      <x:c r="E206" s="132" t="n">
        <x:v>250</x:v>
      </x:c>
      <x:c r="F206" t="n">
        <x:v>60</x:v>
      </x:c>
      <x:c r="G206" t="n">
        <x:v>28</x:v>
      </x:c>
      <x:c r="H206" s="99" t="str">
        <x:v>PIANO COLOUR POINTERS</x:v>
      </x:c>
      <x:c r="I206" s="133" t="n">
        <x:v>250</x:v>
      </x:c>
      <x:c r="J206" s="133" t="n">
        <x:v>238</x:v>
      </x:c>
      <x:c r="K206" s="149" t="str">
        <x:v>POINTER</x:v>
      </x:c>
      <x:c r="L206" s="150" t="str">
        <x:v>Exact/source-linked match</x:v>
      </x:c>
      <x:c r="M206" s="149" t="str">
        <x:v>WS-RATES:60:28</x:v>
      </x:c>
    </x:row>
    <x:row r="207">
      <x:c r="A207" t="n">
        <x:v>207</x:v>
      </x:c>
      <x:c r="B207" t="n">
        <x:v>58</x:v>
      </x:c>
      <x:c r="C207" t="n">
        <x:v>32</x:v>
      </x:c>
      <x:c r="D207" s="99" t="str">
        <x:v>PIANO PC 12 FULL COLOUR</x:v>
      </x:c>
      <x:c r="E207" s="132" t="n">
        <x:v>214</x:v>
      </x:c>
      <x:c r="F207" t="n">
        <x:v>59</x:v>
      </x:c>
      <x:c r="G207" t="n">
        <x:v>9</x:v>
      </x:c>
      <x:c r="H207" s="99" t="str">
        <x:v>PIANO PC 12 FULL COLOUR PENCI</x:v>
      </x:c>
      <x:c r="I207" s="133" t="n">
        <x:v>214</x:v>
      </x:c>
      <x:c r="J207" s="133" t="n">
        <x:v>213</x:v>
      </x:c>
      <x:c r="K207" s="149" t="str">
        <x:v>PENCIL COLOR</x:v>
      </x:c>
      <x:c r="L207" s="150" t="str">
        <x:v>Truncated-name completion</x:v>
      </x:c>
      <x:c r="M207" s="149" t="str">
        <x:v>WS-RATES:59:9</x:v>
      </x:c>
    </x:row>
    <x:row r="208">
      <x:c r="A208" t="n">
        <x:v>208</x:v>
      </x:c>
      <x:c r="B208" t="n">
        <x:v>5</x:v>
      </x:c>
      <x:c r="C208" t="n">
        <x:v>29</x:v>
      </x:c>
      <x:c r="D208" s="99" t="str">
        <x:v>SONEX 12 HALF COLOUR</x:v>
      </x:c>
      <x:c r="E208" s="132" t="n">
        <x:v>70</x:v>
      </x:c>
      <x:c r="F208" t="n">
        <x:v>6</x:v>
      </x:c>
      <x:c r="G208" t="n">
        <x:v>6</x:v>
      </x:c>
      <x:c r="H208" s="99" t="str">
        <x:v>SONEX 12 HALF COLOUR</x:v>
      </x:c>
      <x:c r="I208" s="133" t="n">
        <x:v>70</x:v>
      </x:c>
      <x:c r="J208" s="133" t="n">
        <x:v>60</x:v>
      </x:c>
      <x:c r="K208" s="149" t="str">
        <x:v>PENCIL COLOR</x:v>
      </x:c>
      <x:c r="L208" s="150" t="str">
        <x:v>Exact/source-linked match</x:v>
      </x:c>
      <x:c r="M208" s="149" t="str">
        <x:v>WS-RATES:6:6</x:v>
      </x:c>
    </x:row>
    <x:row r="209">
      <x:c r="A209" t="n">
        <x:v>209</x:v>
      </x:c>
      <x:c r="B209" t="n">
        <x:v>5</x:v>
      </x:c>
      <x:c r="C209" t="n">
        <x:v>35</x:v>
      </x:c>
      <x:c r="D209" s="99" t="str">
        <x:v>SONEX 6 COLOUR HALF</x:v>
      </x:c>
      <x:c r="E209" s="132" t="n">
        <x:v>35</x:v>
      </x:c>
      <x:c r="F209" t="n">
        <x:v>6</x:v>
      </x:c>
      <x:c r="G209" t="n">
        <x:v>12</x:v>
      </x:c>
      <x:c r="H209" s="99" t="str">
        <x:v>SONEX 6 COLOUR HALF</x:v>
      </x:c>
      <x:c r="I209" s="133" t="n">
        <x:v>35</x:v>
      </x:c>
      <x:c r="J209" s="133" t="n">
        <x:v>31.5</x:v>
      </x:c>
      <x:c r="K209" s="149" t="str">
        <x:v>PENCIL COLOR</x:v>
      </x:c>
      <x:c r="L209" s="150" t="str">
        <x:v>Exact/source-linked match</x:v>
      </x:c>
      <x:c r="M209" s="149" t="str">
        <x:v>WS-RATES:6:12</x:v>
      </x:c>
    </x:row>
    <x:row r="210">
      <x:c r="A210" t="n">
        <x:v>210</x:v>
      </x:c>
      <x:c r="B210" t="n">
        <x:v>27</x:v>
      </x:c>
      <x:c r="C210" t="n">
        <x:v>18</x:v>
      </x:c>
      <x:c r="D210" s="99" t="str">
        <x:v>SPRAY PAINT</x:v>
      </x:c>
      <x:c r="E210" s="132" t="n">
        <x:v>330</x:v>
      </x:c>
      <x:c r="F210" t="n">
        <x:v>27</x:v>
      </x:c>
      <x:c r="G210" t="n">
        <x:v>31</x:v>
      </x:c>
      <x:c r="H210" s="99" t="str">
        <x:v>SPRAY PAINT</x:v>
      </x:c>
      <x:c r="I210" s="133" t="n">
        <x:v>330</x:v>
      </x:c>
      <x:c r="J210" s="133" t="n">
        <x:v>300</x:v>
      </x:c>
      <x:c r="K210" s="149" t="str">
        <x:v>CHINA</x:v>
      </x:c>
      <x:c r="L210" s="150" t="str">
        <x:v>Exact/source-linked match</x:v>
      </x:c>
      <x:c r="M210" s="149" t="str">
        <x:v>WS-RATES:27:31</x:v>
      </x:c>
    </x:row>
    <x:row r="211">
      <x:c r="A211" t="n">
        <x:v>211</x:v>
      </x:c>
      <x:c r="B211" t="n">
        <x:v>27</x:v>
      </x:c>
      <x:c r="C211" t="n">
        <x:v>17</x:v>
      </x:c>
      <x:c r="D211" s="99" t="str">
        <x:v>SPRAY PAINT S/G</x:v>
      </x:c>
      <x:c r="E211" s="132" t="n">
        <x:v>350</x:v>
      </x:c>
      <x:c r="F211" t="n">
        <x:v>27</x:v>
      </x:c>
      <x:c r="G211" t="n">
        <x:v>30</x:v>
      </x:c>
      <x:c r="H211" s="99" t="str">
        <x:v>SPRAY PAINT S/G</x:v>
      </x:c>
      <x:c r="I211" s="133" t="n">
        <x:v>350</x:v>
      </x:c>
      <x:c r="J211" s="133" t="n">
        <x:v>320</x:v>
      </x:c>
      <x:c r="K211" s="149" t="str">
        <x:v>CHINA</x:v>
      </x:c>
      <x:c r="L211" s="150" t="str">
        <x:v>Exact/source-linked match</x:v>
      </x:c>
      <x:c r="M211" s="149" t="str">
        <x:v>WS-RATES:27:30</x:v>
      </x:c>
    </x:row>
    <x:row r="212">
      <x:c r="A212" t="n">
        <x:v>212</x:v>
      </x:c>
      <x:c r="B212" t="n">
        <x:v>26</x:v>
      </x:c>
      <x:c r="C212" t="n">
        <x:v>5</x:v>
      </x:c>
      <x:c r="D212" s="99" t="str">
        <x:v>TANGO 12 COLOUR FULL</x:v>
      </x:c>
      <x:c r="E212" s="132" t="n">
        <x:v>115</x:v>
      </x:c>
      <x:c r="F212" t="n">
        <x:v>26</x:v>
      </x:c>
      <x:c r="G212" t="n">
        <x:v>18</x:v>
      </x:c>
      <x:c r="H212" s="99" t="str">
        <x:v>TANGO 12 COLOUR FULL</x:v>
      </x:c>
      <x:c r="I212" s="133" t="n">
        <x:v>115</x:v>
      </x:c>
      <x:c r="J212" s="133" t="n">
        <x:v>108</x:v>
      </x:c>
      <x:c r="K212" s="149" t="str">
        <x:v>PENCIL COLOR</x:v>
      </x:c>
      <x:c r="L212" s="150" t="str">
        <x:v>Exact/source-linked match</x:v>
      </x:c>
      <x:c r="M212" s="149" t="str">
        <x:v>WS-RATES:26:18</x:v>
      </x:c>
    </x:row>
    <x:row r="213">
      <x:c r="A213" t="n">
        <x:v>213</x:v>
      </x:c>
      <x:c r="B213" t="n">
        <x:v>18</x:v>
      </x:c>
      <x:c r="C213" t="n">
        <x:v>32</x:v>
      </x:c>
      <x:c r="D213" s="99" t="str">
        <x:v>TANGO 12 HALF COLOUR PE</x:v>
      </x:c>
      <x:c r="E213" s="132" t="n">
        <x:v>70</x:v>
      </x:c>
      <x:c r="F213" t="n">
        <x:v>19</x:v>
      </x:c>
      <x:c r="G213" t="n">
        <x:v>9</x:v>
      </x:c>
      <x:c r="H213" s="99" t="str">
        <x:v>TANGO 12 HALF COLOUR PENCIL</x:v>
      </x:c>
      <x:c r="I213" s="133" t="n">
        <x:v>70</x:v>
      </x:c>
      <x:c r="J213" s="133" t="n">
        <x:v>68</x:v>
      </x:c>
      <x:c r="K213" s="149" t="str">
        <x:v>PENCIL COLOR</x:v>
      </x:c>
      <x:c r="L213" s="150" t="str">
        <x:v>Truncated-name completion</x:v>
      </x:c>
      <x:c r="M213" s="149" t="str">
        <x:v>WS-RATES:19:9</x:v>
      </x:c>
    </x:row>
    <x:row r="214">
      <x:c r="A214" t="n">
        <x:v>214</x:v>
      </x:c>
      <x:c r="B214" t="n">
        <x:v>17</x:v>
      </x:c>
      <x:c r="C214" t="n">
        <x:v>30</x:v>
      </x:c>
      <x:c r="D214" s="99" t="str">
        <x:v>TANGO PC 24 FULL COLOUR</x:v>
      </x:c>
      <x:c r="E214" s="132" t="n">
        <x:v>275</x:v>
      </x:c>
      <x:c r="F214" t="n">
        <x:v>18</x:v>
      </x:c>
      <x:c r="G214" t="n">
        <x:v>7</x:v>
      </x:c>
      <x:c r="H214" s="99" t="str">
        <x:v>TANGO PC 24 FULL COLOUR</x:v>
      </x:c>
      <x:c r="I214" s="133" t="n">
        <x:v>275</x:v>
      </x:c>
      <x:c r="J214" s="133" t="n">
        <x:v>255</x:v>
      </x:c>
      <x:c r="K214" s="149" t="str">
        <x:v>CHINA</x:v>
      </x:c>
      <x:c r="L214" s="150" t="str">
        <x:v>Exact/source-linked match</x:v>
      </x:c>
      <x:c r="M214" s="149" t="str">
        <x:v>WS-RATES:18:7</x:v>
      </x:c>
    </x:row>
    <x:row r="215">
      <x:c r="A215" t="n">
        <x:v>215</x:v>
      </x:c>
      <x:c r="B215" t="n">
        <x:v>20</x:v>
      </x:c>
      <x:c r="C215" t="n">
        <x:v>12</x:v>
      </x:c>
      <x:c r="D215" s="99" t="str">
        <x:v>TANGO PC COLOUR 12 FULL</x:v>
      </x:c>
      <x:c r="E215" s="132" t="n">
        <x:v>164</x:v>
      </x:c>
      <x:c r="F215" t="n">
        <x:v>20</x:v>
      </x:c>
      <x:c r="G215" t="n">
        <x:v>25</x:v>
      </x:c>
      <x:c r="H215" s="99" t="str">
        <x:v>TANGO PC COLOUR 12 FULL</x:v>
      </x:c>
      <x:c r="I215" s="133" t="n">
        <x:v>164</x:v>
      </x:c>
      <x:c r="J215" s="133" t="n">
        <x:v>152</x:v>
      </x:c>
      <x:c r="K215" s="149" t="str">
        <x:v>PENCIL COLOR</x:v>
      </x:c>
      <x:c r="L215" s="150" t="str">
        <x:v>Exact/source-linked match</x:v>
      </x:c>
      <x:c r="M215" s="149" t="str">
        <x:v>WS-RATES:20:25</x:v>
      </x:c>
    </x:row>
    <x:row r="216">
      <x:c r="A216" t="n">
        <x:v>216</x:v>
      </x:c>
      <x:c r="B216" t="n">
        <x:v>20</x:v>
      </x:c>
      <x:c r="C216" t="n">
        <x:v>13</x:v>
      </x:c>
      <x:c r="D216" s="99" t="str">
        <x:v>TANGO PC COLOUR 12 HALF</x:v>
      </x:c>
      <x:c r="E216" s="132" t="n">
        <x:v>82</x:v>
      </x:c>
      <x:c r="F216" t="n">
        <x:v>20</x:v>
      </x:c>
      <x:c r="G216" t="n">
        <x:v>26</x:v>
      </x:c>
      <x:c r="H216" s="99" t="str">
        <x:v>TANGO PC COLOUR 12 HALF</x:v>
      </x:c>
      <x:c r="I216" s="133" t="n">
        <x:v>82</x:v>
      </x:c>
      <x:c r="J216" s="133" t="n">
        <x:v>74</x:v>
      </x:c>
      <x:c r="K216" s="149" t="str">
        <x:v>PENCIL COLOR</x:v>
      </x:c>
      <x:c r="L216" s="150" t="str">
        <x:v>Exact/source-linked match</x:v>
      </x:c>
      <x:c r="M216" s="149" t="str">
        <x:v>WS-RATES:20:26</x:v>
      </x:c>
    </x:row>
    <x:row r="217">
      <x:c r="A217" t="n">
        <x:v>217</x:v>
      </x:c>
      <x:c r="B217" t="n">
        <x:v>59</x:v>
      </x:c>
      <x:c r="C217" t="n">
        <x:v>18</x:v>
      </x:c>
      <x:c r="D217" s="99" t="str">
        <x:v>TEMPO 12 COLOUR FULL</x:v>
      </x:c>
      <x:c r="E217" s="132" t="n">
        <x:v>183</x:v>
      </x:c>
      <x:c r="F217" t="n">
        <x:v>59</x:v>
      </x:c>
      <x:c r="G217" t="n">
        <x:v>31</x:v>
      </x:c>
      <x:c r="H217" s="99" t="str">
        <x:v>TEMPO 12 COLOUR FULL</x:v>
      </x:c>
      <x:c r="I217" s="133" t="n">
        <x:v>183</x:v>
      </x:c>
      <x:c r="J217" s="133" t="n">
        <x:v>173.85</x:v>
      </x:c>
      <x:c r="K217" s="149" t="str">
        <x:v>PENCIL COLOR</x:v>
      </x:c>
      <x:c r="L217" s="150" t="str">
        <x:v>Exact/source-linked match</x:v>
      </x:c>
      <x:c r="M217" s="149" t="str">
        <x:v>WS-RATES:59:31</x:v>
      </x:c>
    </x:row>
    <x:row r="218">
      <x:c r="A218" t="n">
        <x:v>218</x:v>
      </x:c>
      <x:c r="B218" t="n">
        <x:v>58</x:v>
      </x:c>
      <x:c r="C218" t="n">
        <x:v>30</x:v>
      </x:c>
      <x:c r="D218" s="99" t="str">
        <x:v>TEMPO 12 COLOUR HALF</x:v>
      </x:c>
      <x:c r="E218" s="132" t="n">
        <x:v>103</x:v>
      </x:c>
      <x:c r="F218" t="n">
        <x:v>59</x:v>
      </x:c>
      <x:c r="G218" t="n">
        <x:v>7</x:v>
      </x:c>
      <x:c r="H218" s="99" t="str">
        <x:v>TEMPO 12 COLOUR HALF</x:v>
      </x:c>
      <x:c r="I218" s="133" t="n">
        <x:v>103</x:v>
      </x:c>
      <x:c r="J218" s="133" t="n">
        <x:v>97.85</x:v>
      </x:c>
      <x:c r="K218" s="149" t="str">
        <x:v>PENCIL COLOR</x:v>
      </x:c>
      <x:c r="L218" s="150" t="str">
        <x:v>Exact/source-linked match</x:v>
      </x:c>
      <x:c r="M218" s="149" t="str">
        <x:v>WS-RATES:59:7</x:v>
      </x:c>
    </x:row>
    <x:row r="219">
      <x:c r="A219" t="n">
        <x:v>219</x:v>
      </x:c>
      <x:c r="B219" t="n">
        <x:v>18</x:v>
      </x:c>
      <x:c r="C219" t="n">
        <x:v>6</x:v>
      </x:c>
      <x:c r="D219" s="99" t="str">
        <x:v>TEMPO ST 10</x:v>
      </x:c>
      <x:c r="E219" s="132" t="n">
        <x:v>104</x:v>
      </x:c>
      <x:c r="F219" t="n">
        <x:v>18</x:v>
      </x:c>
      <x:c r="G219" t="n">
        <x:v>19</x:v>
      </x:c>
      <x:c r="H219" s="99" t="str">
        <x:v>TEMPO ST 10</x:v>
      </x:c>
      <x:c r="I219" s="133" t="n">
        <x:v>104</x:v>
      </x:c>
      <x:c r="J219" s="133" t="n">
        <x:v>99</x:v>
      </x:c>
      <x:c r="K219" s="149" t="str">
        <x:v>MARKER COLOR</x:v>
      </x:c>
      <x:c r="L219" s="150" t="str">
        <x:v>Exact/source-linked match</x:v>
      </x:c>
      <x:c r="M219" s="149" t="str">
        <x:v>WS-RATES:18:19</x:v>
      </x:c>
    </x:row>
    <x:row r="220">
      <x:c r="A220" t="n">
        <x:v>220</x:v>
      </x:c>
      <x:c r="B220" t="n">
        <x:v>53</x:v>
      </x:c>
      <x:c r="C220" t="n">
        <x:v>20</x:v>
      </x:c>
      <x:c r="D220" s="99" t="str">
        <x:v>TEMPO ST 12</x:v>
      </x:c>
      <x:c r="E220" s="132" t="n">
        <x:v>130</x:v>
      </x:c>
      <x:c r="F220" t="n">
        <x:v>53</x:v>
      </x:c>
      <x:c r="G220" t="n">
        <x:v>33</x:v>
      </x:c>
      <x:c r="H220" s="99" t="str">
        <x:v>TEMPO ST 12</x:v>
      </x:c>
      <x:c r="I220" s="133" t="n">
        <x:v>130</x:v>
      </x:c>
      <x:c r="J220" s="133" t="n">
        <x:v>123</x:v>
      </x:c>
      <x:c r="K220" s="149" t="str">
        <x:v>MARKER COLOR</x:v>
      </x:c>
      <x:c r="L220" s="150" t="str">
        <x:v>Exact/source-linked match</x:v>
      </x:c>
      <x:c r="M220" s="149" t="str">
        <x:v>WS-RATES:53:33</x:v>
      </x:c>
    </x:row>
    <x:row r="221">
      <x:c r="A221" t="n">
        <x:v>221</x:v>
      </x:c>
      <x:c r="B221" t="n">
        <x:v>26</x:v>
      </x:c>
      <x:c r="C221" t="n">
        <x:v>37</x:v>
      </x:c>
      <x:c r="D221" s="99" t="str">
        <x:v>TEMPO ST 6</x:v>
      </x:c>
      <x:c r="E221" s="132" t="n">
        <x:v>62.4</x:v>
      </x:c>
      <x:c r="F221" t="n">
        <x:v>27</x:v>
      </x:c>
      <x:c r="G221" t="n">
        <x:v>14</x:v>
      </x:c>
      <x:c r="H221" s="99" t="str">
        <x:v>TEMPO ST 6</x:v>
      </x:c>
      <x:c r="I221" s="133" t="n">
        <x:v>62.4</x:v>
      </x:c>
      <x:c r="J221" s="133" t="n">
        <x:v>59.3</x:v>
      </x:c>
      <x:c r="K221" s="149" t="str">
        <x:v>MARKER</x:v>
      </x:c>
      <x:c r="L221" s="150" t="str">
        <x:v>Exact/source-linked match</x:v>
      </x:c>
      <x:c r="M221" s="149" t="str">
        <x:v>WS-RATES:27:14</x:v>
      </x:c>
    </x:row>
    <x:row r="222">
      <x:c r="A222" t="n">
        <x:v>222</x:v>
      </x:c>
      <x:c r="B222" t="n">
        <x:v>21</x:v>
      </x:c>
      <x:c r="C222" t="n">
        <x:v>8</x:v>
      </x:c>
      <x:c r="D222" s="99" t="str">
        <x:v>TURBO 12 HALF COLOUR PE</x:v>
      </x:c>
      <x:c r="E222" s="132" t="n">
        <x:v>77</x:v>
      </x:c>
      <x:c r="F222" t="n">
        <x:v>21</x:v>
      </x:c>
      <x:c r="G222" t="n">
        <x:v>21</x:v>
      </x:c>
      <x:c r="H222" s="99" t="str">
        <x:v>TURBO 12 HALF COLOUR PENCIL</x:v>
      </x:c>
      <x:c r="I222" s="133" t="n">
        <x:v>77</x:v>
      </x:c>
      <x:c r="J222" s="133" t="n">
        <x:v>68</x:v>
      </x:c>
      <x:c r="K222" s="149" t="str">
        <x:v>PENCIL COLOR</x:v>
      </x:c>
      <x:c r="L222" s="150" t="str">
        <x:v>Truncated-name completion</x:v>
      </x:c>
      <x:c r="M222" s="149" t="str">
        <x:v>WS-RATES:21:21</x:v>
      </x:c>
    </x:row>
    <x:row r="223">
      <x:c r="A223" t="n">
        <x:v>223</x:v>
      </x:c>
      <x:c r="B223" t="n">
        <x:v>34</x:v>
      </x:c>
      <x:c r="C223" t="n">
        <x:v>35</x:v>
      </x:c>
      <x:c r="D223" s="99" t="str">
        <x:v>TURBO ST 10</x:v>
      </x:c>
      <x:c r="E223" s="132" t="n">
        <x:v>68</x:v>
      </x:c>
      <x:c r="F223" t="n">
        <x:v>35</x:v>
      </x:c>
      <x:c r="G223" t="n">
        <x:v>12</x:v>
      </x:c>
      <x:c r="H223" s="99" t="str">
        <x:v>TURBO ST 10</x:v>
      </x:c>
      <x:c r="I223" s="133" t="n">
        <x:v>68</x:v>
      </x:c>
      <x:c r="J223" s="133" t="n">
        <x:v>63</x:v>
      </x:c>
      <x:c r="K223" s="149" t="str">
        <x:v>MARKER COLOR</x:v>
      </x:c>
      <x:c r="L223" s="150" t="str">
        <x:v>Exact/source-linked match</x:v>
      </x:c>
      <x:c r="M223" s="149" t="str">
        <x:v>WS-RATES:35:12</x:v>
      </x:c>
    </x:row>
    <x:row r="224">
      <x:c r="A224" t="n">
        <x:v>224</x:v>
      </x:c>
      <x:c r="B224" t="n">
        <x:v>12</x:v>
      </x:c>
      <x:c r="C224" t="n">
        <x:v>12</x:v>
      </x:c>
      <x:c r="D224" s="99" t="str">
        <x:v>DUNLOP RACKET</x:v>
      </x:c>
      <x:c r="E224" s="132" t="n">
        <x:v>1300</x:v>
      </x:c>
      <x:c r="F224" t="n">
        <x:v>12</x:v>
      </x:c>
      <x:c r="G224" t="n">
        <x:v>25</x:v>
      </x:c>
      <x:c r="H224" s="99" t="str">
        <x:v>DUNLOP RACKET</x:v>
      </x:c>
      <x:c r="I224" s="133" t="n">
        <x:v>1300</x:v>
      </x:c>
      <x:c r="J224" s="133" t="n">
        <x:v>1000</x:v>
      </x:c>
      <x:c r="K224" s="149" t="str">
        <x:v>RACKETS</x:v>
      </x:c>
      <x:c r="L224" s="150" t="str">
        <x:v>Exact/source-linked match</x:v>
      </x:c>
      <x:c r="M224" s="149" t="str">
        <x:v>WS-RATES:12:25</x:v>
      </x:c>
    </x:row>
    <x:row r="225">
      <x:c r="A225" t="n">
        <x:v>225</x:v>
      </x:c>
      <x:c r="B225" t="n">
        <x:v>12</x:v>
      </x:c>
      <x:c r="C225" t="n">
        <x:v>13</x:v>
      </x:c>
      <x:c r="D225" s="99" t="str">
        <x:v>HI QUA BUTTON RACKET</x:v>
      </x:c>
      <x:c r="E225" s="132" t="n">
        <x:v>600</x:v>
      </x:c>
      <x:c r="F225" t="n">
        <x:v>12</x:v>
      </x:c>
      <x:c r="G225" t="n">
        <x:v>26</x:v>
      </x:c>
      <x:c r="H225" s="99" t="str">
        <x:v>HI QUA BUTTON RACKET</x:v>
      </x:c>
      <x:c r="I225" s="133" t="n">
        <x:v>600</x:v>
      </x:c>
      <x:c r="J225" s="133" t="n">
        <x:v>460</x:v>
      </x:c>
      <x:c r="K225" s="149" t="str">
        <x:v>RACKETS</x:v>
      </x:c>
      <x:c r="L225" s="150" t="str">
        <x:v>Exact/source-linked match</x:v>
      </x:c>
      <x:c r="M225" s="149" t="str">
        <x:v>WS-RATES:12:26</x:v>
      </x:c>
    </x:row>
    <x:row r="226">
      <x:c r="A226" t="n">
        <x:v>226</x:v>
      </x:c>
      <x:c r="B226" t="n">
        <x:v>25</x:v>
      </x:c>
      <x:c r="C226" t="n">
        <x:v>2</x:v>
      </x:c>
      <x:c r="D226" s="99" t="str">
        <x:v>JALI RACKET SMALL</x:v>
      </x:c>
      <x:c r="E226" s="132" t="n">
        <x:v>240</x:v>
      </x:c>
      <x:c r="F226" t="n">
        <x:v>25</x:v>
      </x:c>
      <x:c r="G226" t="n">
        <x:v>15</x:v>
      </x:c>
      <x:c r="H226" s="99" t="str">
        <x:v>JALI RACKET SMALL</x:v>
      </x:c>
      <x:c r="I226" s="133" t="n">
        <x:v>240</x:v>
      </x:c>
      <x:c r="J226" s="133" t="n">
        <x:v>200</x:v>
      </x:c>
      <x:c r="K226" s="149" t="str">
        <x:v>RACKETS</x:v>
      </x:c>
      <x:c r="L226" s="150" t="str">
        <x:v>Exact/source-linked match</x:v>
      </x:c>
      <x:c r="M226" s="149" t="str">
        <x:v>WS-RATES:25:15</x:v>
      </x:c>
    </x:row>
    <x:row r="227">
      <x:c r="A227" t="n">
        <x:v>227</x:v>
      </x:c>
      <x:c r="B227" t="n">
        <x:v>12</x:v>
      </x:c>
      <x:c r="C227" t="n">
        <x:v>9</x:v>
      </x:c>
      <x:c r="D227" s="99" t="str">
        <x:v>KONEX RACKET</x:v>
      </x:c>
      <x:c r="E227" s="132" t="n">
        <x:v>950</x:v>
      </x:c>
      <x:c r="F227" t="n">
        <x:v>12</x:v>
      </x:c>
      <x:c r="G227" t="n">
        <x:v>22</x:v>
      </x:c>
      <x:c r="H227" s="99" t="str">
        <x:v>KONEX RACKET</x:v>
      </x:c>
      <x:c r="I227" s="133" t="n">
        <x:v>950</x:v>
      </x:c>
      <x:c r="J227" s="133" t="n">
        <x:v>720</x:v>
      </x:c>
      <x:c r="K227" s="149" t="str">
        <x:v>RACKETS</x:v>
      </x:c>
      <x:c r="L227" s="150" t="str">
        <x:v>Exact/source-linked match</x:v>
      </x:c>
      <x:c r="M227" s="149" t="str">
        <x:v>WS-RATES:12:22</x:v>
      </x:c>
    </x:row>
    <x:row r="228">
      <x:c r="A228" t="n">
        <x:v>228</x:v>
      </x:c>
      <x:c r="B228" t="n">
        <x:v>13</x:v>
      </x:c>
      <x:c r="C228" t="n">
        <x:v>14</x:v>
      </x:c>
      <x:c r="D228" s="99" t="str">
        <x:v>PLASTIC SHUTTLE SHAHEEN</x:v>
      </x:c>
      <x:c r="E228" s="132" t="n">
        <x:v>600</x:v>
      </x:c>
      <x:c r="F228" t="n">
        <x:v>13</x:v>
      </x:c>
      <x:c r="G228" t="n">
        <x:v>27</x:v>
      </x:c>
      <x:c r="H228" s="99" t="str">
        <x:v>PLASTIC SHUTTLE SHAHEEN (6PC</x:v>
      </x:c>
      <x:c r="I228" s="133" t="n">
        <x:v>600</x:v>
      </x:c>
      <x:c r="J228" s="133" t="n">
        <x:v>450</x:v>
      </x:c>
      <x:c r="K228" s="149" t="str">
        <x:v>CHINA</x:v>
      </x:c>
      <x:c r="L228" s="150" t="str">
        <x:v>Truncated-name completion</x:v>
      </x:c>
      <x:c r="M228" s="149" t="str">
        <x:v>WS-RATES:13:27</x:v>
      </x:c>
    </x:row>
    <x:row r="229">
      <x:c r="A229" t="n">
        <x:v>229</x:v>
      </x:c>
      <x:c r="B229" t="n">
        <x:v>37</x:v>
      </x:c>
      <x:c r="C229" t="n">
        <x:v>34</x:v>
      </x:c>
      <x:c r="D229" s="99" t="str">
        <x:v>RACKET 5 STAR</x:v>
      </x:c>
      <x:c r="E229" s="132" t="n">
        <x:v>650</x:v>
      </x:c>
      <x:c r="F229" t="n">
        <x:v>38</x:v>
      </x:c>
      <x:c r="G229" t="n">
        <x:v>11</x:v>
      </x:c>
      <x:c r="H229" s="99" t="str">
        <x:v>RACKET 5 STAR</x:v>
      </x:c>
      <x:c r="I229" s="133" t="n">
        <x:v>650</x:v>
      </x:c>
      <x:c r="J229" s="133" t="n">
        <x:v>570</x:v>
      </x:c>
      <x:c r="K229" s="149" t="str">
        <x:v>RACKETS</x:v>
      </x:c>
      <x:c r="L229" s="150" t="str">
        <x:v>Exact/source-linked match</x:v>
      </x:c>
      <x:c r="M229" s="149" t="str">
        <x:v>WS-RATES:38:11</x:v>
      </x:c>
    </x:row>
    <x:row r="230">
      <x:c r="A230" t="n">
        <x:v>230</x:v>
      </x:c>
      <x:c r="B230" t="n">
        <x:v>37</x:v>
      </x:c>
      <x:c r="C230" t="n">
        <x:v>36</x:v>
      </x:c>
      <x:c r="D230" s="99" t="str">
        <x:v>RACKET ASHAWAY</x:v>
      </x:c>
      <x:c r="E230" s="132" t="n">
        <x:v>1200</x:v>
      </x:c>
      <x:c r="F230" t="n">
        <x:v>38</x:v>
      </x:c>
      <x:c r="G230" t="n">
        <x:v>13</x:v>
      </x:c>
      <x:c r="H230" s="99" t="str">
        <x:v>RACKET ASHAWAY</x:v>
      </x:c>
      <x:c r="I230" s="133" t="n">
        <x:v>1200</x:v>
      </x:c>
      <x:c r="J230" s="133" t="n">
        <x:v>1120</x:v>
      </x:c>
      <x:c r="K230" s="149" t="str">
        <x:v>RACKETS</x:v>
      </x:c>
      <x:c r="L230" s="150" t="str">
        <x:v>Exact/source-linked match</x:v>
      </x:c>
      <x:c r="M230" s="149" t="str">
        <x:v>WS-RATES:38:13</x:v>
      </x:c>
    </x:row>
    <x:row r="231">
      <x:c r="A231" t="n">
        <x:v>231</x:v>
      </x:c>
      <x:c r="B231" t="n">
        <x:v>13</x:v>
      </x:c>
      <x:c r="C231" t="n">
        <x:v>16</x:v>
      </x:c>
      <x:c r="D231" s="99" t="str">
        <x:v>RACKET BABY 381</x:v>
      </x:c>
      <x:c r="E231" s="132" t="n">
        <x:v>430</x:v>
      </x:c>
      <x:c r="F231" t="n">
        <x:v>13</x:v>
      </x:c>
      <x:c r="G231" t="n">
        <x:v>29</x:v>
      </x:c>
      <x:c r="H231" s="99" t="str">
        <x:v>RACKET BABY 381</x:v>
      </x:c>
      <x:c r="I231" s="133" t="n">
        <x:v>430</x:v>
      </x:c>
      <x:c r="J231" s="133" t="n">
        <x:v>400</x:v>
      </x:c>
      <x:c r="K231" s="149" t="str">
        <x:v>RACKETS</x:v>
      </x:c>
      <x:c r="L231" s="150" t="str">
        <x:v>Exact/source-linked match</x:v>
      </x:c>
      <x:c r="M231" s="149" t="str">
        <x:v>WS-RATES:13:29</x:v>
      </x:c>
    </x:row>
    <x:row r="232">
      <x:c r="A232" t="n">
        <x:v>232</x:v>
      </x:c>
      <x:c r="B232" t="n">
        <x:v>37</x:v>
      </x:c>
      <x:c r="C232" t="n">
        <x:v>31</x:v>
      </x:c>
      <x:c r="D232" s="99" t="str">
        <x:v>RACKET BABY A</x:v>
      </x:c>
      <x:c r="E232" s="132" t="n">
        <x:v>380</x:v>
      </x:c>
      <x:c r="F232" t="n">
        <x:v>38</x:v>
      </x:c>
      <x:c r="G232" t="n">
        <x:v>8</x:v>
      </x:c>
      <x:c r="H232" s="99" t="str">
        <x:v>RACKET BABY A</x:v>
      </x:c>
      <x:c r="I232" s="133" t="n">
        <x:v>380</x:v>
      </x:c>
      <x:c r="J232" s="133" t="n">
        <x:v>320</x:v>
      </x:c>
      <x:c r="K232" s="149" t="str">
        <x:v>RACKETS</x:v>
      </x:c>
      <x:c r="L232" s="150" t="str">
        <x:v>Exact/source-linked match</x:v>
      </x:c>
      <x:c r="M232" s="149" t="str">
        <x:v>WS-RATES:38:8</x:v>
      </x:c>
    </x:row>
    <x:row r="233">
      <x:c r="A233" t="n">
        <x:v>233</x:v>
      </x:c>
      <x:c r="B233" t="n">
        <x:v>37</x:v>
      </x:c>
      <x:c r="C233" t="n">
        <x:v>30</x:v>
      </x:c>
      <x:c r="D233" s="99" t="str">
        <x:v>RACKET BABY B</x:v>
      </x:c>
      <x:c r="E233" s="132" t="n">
        <x:v>320</x:v>
      </x:c>
      <x:c r="F233" t="n">
        <x:v>38</x:v>
      </x:c>
      <x:c r="G233" t="n">
        <x:v>7</x:v>
      </x:c>
      <x:c r="H233" s="99" t="str">
        <x:v>RACKET BABY B</x:v>
      </x:c>
      <x:c r="I233" s="133" t="n">
        <x:v>320</x:v>
      </x:c>
      <x:c r="J233" s="133" t="n">
        <x:v>290</x:v>
      </x:c>
      <x:c r="K233" s="149" t="str">
        <x:v>RACKETS</x:v>
      </x:c>
      <x:c r="L233" s="150" t="str">
        <x:v>Exact/source-linked match</x:v>
      </x:c>
      <x:c r="M233" s="149" t="str">
        <x:v>WS-RATES:38:7</x:v>
      </x:c>
    </x:row>
    <x:row r="234">
      <x:c r="A234" t="n">
        <x:v>234</x:v>
      </x:c>
      <x:c r="B234" t="n">
        <x:v>38</x:v>
      </x:c>
      <x:c r="C234" t="n">
        <x:v>6</x:v>
      </x:c>
      <x:c r="D234" s="99" t="str">
        <x:v>RACKET EMINENT A+ 777</x:v>
      </x:c>
      <x:c r="E234" s="132" t="n">
        <x:v>1200</x:v>
      </x:c>
      <x:c r="F234" t="n">
        <x:v>38</x:v>
      </x:c>
      <x:c r="G234" t="n">
        <x:v>19</x:v>
      </x:c>
      <x:c r="H234" s="99" t="str">
        <x:v>RACKET EMINENT A+ 777</x:v>
      </x:c>
      <x:c r="I234" s="133" t="n">
        <x:v>1200</x:v>
      </x:c>
      <x:c r="J234" s="133" t="n">
        <x:v>980</x:v>
      </x:c>
      <x:c r="K234" s="149" t="str">
        <x:v>RACKETS</x:v>
      </x:c>
      <x:c r="L234" s="150" t="str">
        <x:v>Exact/source-linked match</x:v>
      </x:c>
      <x:c r="M234" s="149" t="str">
        <x:v>WS-RATES:38:19</x:v>
      </x:c>
    </x:row>
    <x:row r="235">
      <x:c r="A235" t="n">
        <x:v>235</x:v>
      </x:c>
      <x:c r="B235" t="n">
        <x:v>37</x:v>
      </x:c>
      <x:c r="C235" t="n">
        <x:v>32</x:v>
      </x:c>
      <x:c r="D235" s="99" t="str">
        <x:v>RACKET JALI</x:v>
      </x:c>
      <x:c r="E235" s="132" t="n">
        <x:v>500</x:v>
      </x:c>
      <x:c r="F235" t="n">
        <x:v>38</x:v>
      </x:c>
      <x:c r="G235" t="n">
        <x:v>9</x:v>
      </x:c>
      <x:c r="H235" s="99" t="str">
        <x:v>RACKET JALI</x:v>
      </x:c>
      <x:c r="I235" s="133" t="n">
        <x:v>500</x:v>
      </x:c>
      <x:c r="J235" s="133" t="n">
        <x:v>450</x:v>
      </x:c>
      <x:c r="K235" s="149" t="str">
        <x:v>RACKETS</x:v>
      </x:c>
      <x:c r="L235" s="150" t="str">
        <x:v>Exact/source-linked match</x:v>
      </x:c>
      <x:c r="M235" s="149" t="str">
        <x:v>WS-RATES:38:9</x:v>
      </x:c>
    </x:row>
    <x:row r="236">
      <x:c r="A236" t="n">
        <x:v>236</x:v>
      </x:c>
      <x:c r="B236" t="n">
        <x:v>13</x:v>
      </x:c>
      <x:c r="C236" t="n">
        <x:v>17</x:v>
      </x:c>
      <x:c r="D236" s="99" t="str">
        <x:v>RACKET WINNER T LESS</x:v>
      </x:c>
      <x:c r="E236" s="132" t="n">
        <x:v>950</x:v>
      </x:c>
      <x:c r="F236" t="n">
        <x:v>13</x:v>
      </x:c>
      <x:c r="G236" t="n">
        <x:v>30</x:v>
      </x:c>
      <x:c r="H236" s="99" t="str">
        <x:v>RACKET WINNER T LESS</x:v>
      </x:c>
      <x:c r="I236" s="133" t="n">
        <x:v>950</x:v>
      </x:c>
      <x:c r="J236" s="133" t="n">
        <x:v>770</x:v>
      </x:c>
      <x:c r="K236" s="149" t="str">
        <x:v>RACKETS</x:v>
      </x:c>
      <x:c r="L236" s="150" t="str">
        <x:v>Exact/source-linked match</x:v>
      </x:c>
      <x:c r="M236" s="149" t="str">
        <x:v>WS-RATES:13:30</x:v>
      </x:c>
    </x:row>
    <x:row r="237">
      <x:c r="A237" t="n">
        <x:v>237</x:v>
      </x:c>
      <x:c r="B237" t="n">
        <x:v>13</x:v>
      </x:c>
      <x:c r="C237" t="n">
        <x:v>11</x:v>
      </x:c>
      <x:c r="D237" s="99" t="str">
        <x:v>RACKET YONEX 1PCS</x:v>
      </x:c>
      <x:c r="E237" s="132" t="n">
        <x:v>1150</x:v>
      </x:c>
      <x:c r="F237" t="n">
        <x:v>13</x:v>
      </x:c>
      <x:c r="G237" t="n">
        <x:v>24</x:v>
      </x:c>
      <x:c r="H237" s="99" t="str">
        <x:v>RACKET YONEX 1PCS</x:v>
      </x:c>
      <x:c r="I237" s="133" t="n">
        <x:v>1150</x:v>
      </x:c>
      <x:c r="J237" s="133" t="n">
        <x:v>1030</x:v>
      </x:c>
      <x:c r="K237" s="149" t="str">
        <x:v>BAT</x:v>
      </x:c>
      <x:c r="L237" s="150" t="str">
        <x:v>Exact/source-linked match</x:v>
      </x:c>
      <x:c r="M237" s="149" t="str">
        <x:v>WS-RATES:13:24</x:v>
      </x:c>
    </x:row>
    <x:row r="238">
      <x:c r="A238" t="n">
        <x:v>238</x:v>
      </x:c>
      <x:c r="B238" t="n">
        <x:v>37</x:v>
      </x:c>
      <x:c r="C238" t="n">
        <x:v>26</x:v>
      </x:c>
      <x:c r="D238" s="99" t="str">
        <x:v>SHUTTLE ASHRAF</x:v>
      </x:c>
      <x:c r="E238" s="132" t="n">
        <x:v>720</x:v>
      </x:c>
      <x:c r="F238" t="n">
        <x:v>38</x:v>
      </x:c>
      <x:c r="G238" t="n">
        <x:v>3</x:v>
      </x:c>
      <x:c r="H238" s="99" t="str">
        <x:v>SHUTTLE ASHRAF</x:v>
      </x:c>
      <x:c r="I238" s="133" t="n">
        <x:v>720</x:v>
      </x:c>
      <x:c r="J238" s="133" t="n">
        <x:v>600</x:v>
      </x:c>
      <x:c r="K238" s="149" t="str">
        <x:v>RACKETS</x:v>
      </x:c>
      <x:c r="L238" s="150" t="str">
        <x:v>Exact/source-linked match</x:v>
      </x:c>
      <x:c r="M238" s="149" t="str">
        <x:v>WS-RATES:38:3</x:v>
      </x:c>
    </x:row>
    <x:row r="239">
      <x:c r="A239" t="n">
        <x:v>239</x:v>
      </x:c>
      <x:c r="B239" t="n">
        <x:v>29</x:v>
      </x:c>
      <x:c r="C239" t="n">
        <x:v>25</x:v>
      </x:c>
      <x:c r="D239" s="99" t="str">
        <x:v>SHUTTLE COCK AW300/FB0</x:v>
      </x:c>
      <x:c r="E239" s="132" t="n">
        <x:v>300</x:v>
      </x:c>
      <x:c r="F239" t="n">
        <x:v>30</x:v>
      </x:c>
      <x:c r="G239" t="n">
        <x:v>2</x:v>
      </x:c>
      <x:c r="H239" s="99" t="str">
        <x:v>SHUTTLE COCK AW300/FB0631</x:v>
      </x:c>
      <x:c r="I239" s="133" t="n">
        <x:v>300</x:v>
      </x:c>
      <x:c r="J239" s="133" t="n">
        <x:v>220</x:v>
      </x:c>
      <x:c r="K239" s="149" t="str">
        <x:v>CHINA</x:v>
      </x:c>
      <x:c r="L239" s="150" t="str">
        <x:v>Truncated-name completion</x:v>
      </x:c>
      <x:c r="M239" s="149" t="str">
        <x:v>WS-RATES:30:2</x:v>
      </x:c>
    </x:row>
    <x:row r="240">
      <x:c r="A240" t="n">
        <x:v>240</x:v>
      </x:c>
      <x:c r="B240" t="n">
        <x:v>9</x:v>
      </x:c>
      <x:c r="C240" t="n">
        <x:v>32</x:v>
      </x:c>
      <x:c r="D240" s="99" t="str">
        <x:v>SHUTTLE FBD 406</x:v>
      </x:c>
      <x:c r="E240" s="132" t="n">
        <x:v>300</x:v>
      </x:c>
      <x:c r="F240" t="n">
        <x:v>10</x:v>
      </x:c>
      <x:c r="G240" t="n">
        <x:v>9</x:v>
      </x:c>
      <x:c r="H240" s="99" t="str">
        <x:v>SHUTTLE FBD 406</x:v>
      </x:c>
      <x:c r="I240" s="133" t="n">
        <x:v>300</x:v>
      </x:c>
      <x:c r="J240" s="133" t="n">
        <x:v>240</x:v>
      </x:c>
      <x:c r="K240" s="149" t="str">
        <x:v>RACKETS</x:v>
      </x:c>
      <x:c r="L240" s="150" t="str">
        <x:v>Exact/source-linked match</x:v>
      </x:c>
      <x:c r="M240" s="149" t="str">
        <x:v>WS-RATES:10:9</x:v>
      </x:c>
    </x:row>
    <x:row r="241">
      <x:c r="A241" t="n">
        <x:v>241</x:v>
      </x:c>
      <x:c r="B241" t="n">
        <x:v>20</x:v>
      </x:c>
      <x:c r="C241" t="n">
        <x:v>35</x:v>
      </x:c>
      <x:c r="D241" s="99" t="str">
        <x:v>SHUTTLE IMRAN GOLD+JAG</x:v>
      </x:c>
      <x:c r="E241" s="132" t="n">
        <x:v>1080</x:v>
      </x:c>
      <x:c r="F241" t="n">
        <x:v>21</x:v>
      </x:c>
      <x:c r="G241" t="n">
        <x:v>12</x:v>
      </x:c>
      <x:c r="H241" s="99" t="str">
        <x:v>SHUTTLE IMRAN GOLD+JAGGA</x:v>
      </x:c>
      <x:c r="I241" s="133" t="n">
        <x:v>1080</x:v>
      </x:c>
      <x:c r="J241" s="133" t="n">
        <x:v>1000</x:v>
      </x:c>
      <x:c r="K241" s="149" t="str">
        <x:v>BALL</x:v>
      </x:c>
      <x:c r="L241" s="150" t="str">
        <x:v>Truncated-name completion</x:v>
      </x:c>
      <x:c r="M241" s="149" t="str">
        <x:v>WS-RATES:21:12</x:v>
      </x:c>
    </x:row>
    <x:row r="242">
      <x:c r="A242" t="n">
        <x:v>242</x:v>
      </x:c>
      <x:c r="B242" t="n">
        <x:v>11</x:v>
      </x:c>
      <x:c r="C242" t="n">
        <x:v>20</x:v>
      </x:c>
      <x:c r="D242" s="99" t="str">
        <x:v>SHUTTLE MAVIS 2000</x:v>
      </x:c>
      <x:c r="E242" s="132" t="n">
        <x:v>360</x:v>
      </x:c>
      <x:c r="F242" t="n">
        <x:v>11</x:v>
      </x:c>
      <x:c r="G242" t="n">
        <x:v>33</x:v>
      </x:c>
      <x:c r="H242" s="99" t="str">
        <x:v>SHUTTLE MAVIS 2000</x:v>
      </x:c>
      <x:c r="I242" s="133" t="n">
        <x:v>360</x:v>
      </x:c>
      <x:c r="J242" s="133" t="n">
        <x:v>235</x:v>
      </x:c>
      <x:c r="K242" s="149" t="str">
        <x:v>CHINA DAIRIES</x:v>
      </x:c>
      <x:c r="L242" s="150" t="str">
        <x:v>Exact/source-linked match</x:v>
      </x:c>
      <x:c r="M242" s="149" t="str">
        <x:v>WS-RATES:11:33</x:v>
      </x:c>
    </x:row>
    <x:row r="243">
      <x:c r="A243" t="n">
        <x:v>243</x:v>
      </x:c>
      <x:c r="B243" t="n">
        <x:v>13</x:v>
      </x:c>
      <x:c r="C243" t="n">
        <x:v>12</x:v>
      </x:c>
      <x:c r="D243" s="99" t="str">
        <x:v>SHUTTLE MAVIS 350</x:v>
      </x:c>
      <x:c r="E243" s="132" t="n">
        <x:v>420</x:v>
      </x:c>
      <x:c r="F243" t="n">
        <x:v>13</x:v>
      </x:c>
      <x:c r="G243" t="n">
        <x:v>25</x:v>
      </x:c>
      <x:c r="H243" s="99" t="str">
        <x:v>SHUTTLE MAVIS 350</x:v>
      </x:c>
      <x:c r="I243" s="133" t="n">
        <x:v>420</x:v>
      </x:c>
      <x:c r="J243" s="133" t="n">
        <x:v>380</x:v>
      </x:c>
      <x:c r="K243" s="149" t="str">
        <x:v>BAT</x:v>
      </x:c>
      <x:c r="L243" s="150" t="str">
        <x:v>Exact/source-linked match</x:v>
      </x:c>
      <x:c r="M243" s="149" t="str">
        <x:v>WS-RATES:13:25</x:v>
      </x:c>
    </x:row>
    <x:row r="244">
      <x:c r="A244" t="n">
        <x:v>244</x:v>
      </x:c>
      <x:c r="B244" t="n">
        <x:v>37</x:v>
      </x:c>
      <x:c r="C244" t="n">
        <x:v>24</x:v>
      </x:c>
      <x:c r="D244" s="99" t="str">
        <x:v>SHUTTLE MAVIS 500 (6 PCS)</x:v>
      </x:c>
      <x:c r="E244" s="132" t="n">
        <x:v>360</x:v>
      </x:c>
      <x:c r="F244" t="n">
        <x:v>37</x:v>
      </x:c>
      <x:c r="G244" t="n">
        <x:v>37</x:v>
      </x:c>
      <x:c r="H244" s="99" t="str">
        <x:v>SHUTTLE MAVIS 500 (6 PCS)</x:v>
      </x:c>
      <x:c r="I244" s="133" t="n">
        <x:v>360</x:v>
      </x:c>
      <x:c r="J244" s="133" t="n">
        <x:v>320</x:v>
      </x:c>
      <x:c r="K244" s="149" t="str">
        <x:v>RACKETS</x:v>
      </x:c>
      <x:c r="L244" s="150" t="str">
        <x:v>Exact/source-linked match</x:v>
      </x:c>
      <x:c r="M244" s="149" t="str">
        <x:v>WS-RATES:37:37</x:v>
      </x:c>
    </x:row>
    <x:row r="245">
      <x:c r="A245" t="n">
        <x:v>245</x:v>
      </x:c>
      <x:c r="B245" t="n">
        <x:v>5</x:v>
      </x:c>
      <x:c r="C245" t="n">
        <x:v>2</x:v>
      </x:c>
      <x:c r="D245" s="99" t="str">
        <x:v>SHUTTLE RAFIQUE</x:v>
      </x:c>
      <x:c r="E245" s="132" t="n">
        <x:v>960</x:v>
      </x:c>
      <x:c r="F245" t="n">
        <x:v>5</x:v>
      </x:c>
      <x:c r="G245" t="n">
        <x:v>15</x:v>
      </x:c>
      <x:c r="H245" s="99" t="str">
        <x:v>SHUTTLE RAFIQUE</x:v>
      </x:c>
      <x:c r="I245" s="133" t="n">
        <x:v>960</x:v>
      </x:c>
      <x:c r="J245" s="133" t="n">
        <x:v>900</x:v>
      </x:c>
      <x:c r="K245" s="149" t="str">
        <x:v>RACKETS</x:v>
      </x:c>
      <x:c r="L245" s="150" t="str">
        <x:v>Exact/source-linked match</x:v>
      </x:c>
      <x:c r="M245" s="149" t="str">
        <x:v>WS-RATES:5:15</x:v>
      </x:c>
    </x:row>
    <x:row r="246">
      <x:c r="A246" t="n">
        <x:v>246</x:v>
      </x:c>
      <x:c r="B246" t="n">
        <x:v>37</x:v>
      </x:c>
      <x:c r="C246" t="n">
        <x:v>27</x:v>
      </x:c>
      <x:c r="D246" s="99" t="str">
        <x:v>SHUTTLE SHAFIQUE GOLD</x:v>
      </x:c>
      <x:c r="E246" s="132" t="n">
        <x:v>960</x:v>
      </x:c>
      <x:c r="F246" t="n">
        <x:v>38</x:v>
      </x:c>
      <x:c r="G246" t="n">
        <x:v>4</x:v>
      </x:c>
      <x:c r="H246" s="99" t="str">
        <x:v>SHUTTLE SHAFIQUE GOLD</x:v>
      </x:c>
      <x:c r="I246" s="133" t="n">
        <x:v>960</x:v>
      </x:c>
      <x:c r="J246" s="133" t="n">
        <x:v>1100</x:v>
      </x:c>
      <x:c r="K246" s="149" t="str">
        <x:v>RACKETS</x:v>
      </x:c>
      <x:c r="L246" s="150" t="str">
        <x:v>Exact/source-linked match</x:v>
      </x:c>
      <x:c r="M246" s="149" t="str">
        <x:v>WS-RATES:38:4</x:v>
      </x:c>
    </x:row>
    <x:row r="247">
      <x:c r="A247" t="n">
        <x:v>247</x:v>
      </x:c>
      <x:c r="B247" t="n">
        <x:v>37</x:v>
      </x:c>
      <x:c r="C247" t="n">
        <x:v>25</x:v>
      </x:c>
      <x:c r="D247" s="99" t="str">
        <x:v>SHUTTLE TRUMP PLASTIC (</x:v>
      </x:c>
      <x:c r="E247" s="132" t="n">
        <x:v>480</x:v>
      </x:c>
      <x:c r="F247" t="n">
        <x:v>38</x:v>
      </x:c>
      <x:c r="G247" t="n">
        <x:v>2</x:v>
      </x:c>
      <x:c r="H247" s="99" t="str">
        <x:v>SHUTTLE TRUMP PLASTIC (6 PCS</x:v>
      </x:c>
      <x:c r="I247" s="133" t="n">
        <x:v>480</x:v>
      </x:c>
      <x:c r="J247" s="133" t="n">
        <x:v>420</x:v>
      </x:c>
      <x:c r="K247" s="149" t="str">
        <x:v>RACKETS</x:v>
      </x:c>
      <x:c r="L247" s="150" t="str">
        <x:v>Truncated-name completion</x:v>
      </x:c>
      <x:c r="M247" s="149" t="str">
        <x:v>WS-RATES:38:2</x:v>
      </x:c>
    </x:row>
    <x:row r="248">
      <x:c r="A248" t="n">
        <x:v>248</x:v>
      </x:c>
      <x:c r="B248" t="n">
        <x:v>20</x:v>
      </x:c>
      <x:c r="C248" t="n">
        <x:v>34</x:v>
      </x:c>
      <x:c r="D248" s="99" t="str">
        <x:v>SHUTTLE WECAN 6PCS</x:v>
      </x:c>
      <x:c r="E248" s="132" t="n">
        <x:v>660</x:v>
      </x:c>
      <x:c r="F248" t="n">
        <x:v>21</x:v>
      </x:c>
      <x:c r="G248" t="n">
        <x:v>11</x:v>
      </x:c>
      <x:c r="H248" s="99" t="str">
        <x:v>SHUTTLE WECAN 6PCS</x:v>
      </x:c>
      <x:c r="I248" s="133" t="n">
        <x:v>660</x:v>
      </x:c>
      <x:c r="J248" s="133" t="n">
        <x:v>530</x:v>
      </x:c>
      <x:c r="K248" s="149" t="str">
        <x:v>BALL</x:v>
      </x:c>
      <x:c r="L248" s="150" t="str">
        <x:v>Exact/source-linked match</x:v>
      </x:c>
      <x:c r="M248" s="149" t="str">
        <x:v>WS-RATES:21:11</x:v>
      </x:c>
    </x:row>
    <x:row r="249">
      <x:c r="A249" t="n">
        <x:v>249</x:v>
      </x:c>
      <x:c r="B249" t="n">
        <x:v>6</x:v>
      </x:c>
      <x:c r="C249" t="n">
        <x:v>12</x:v>
      </x:c>
      <x:c r="D249" s="99" t="str">
        <x:v>SPEED 509 RACKET</x:v>
      </x:c>
      <x:c r="E249" s="132" t="n">
        <x:v>1100</x:v>
      </x:c>
      <x:c r="F249" t="n">
        <x:v>6</x:v>
      </x:c>
      <x:c r="G249" t="n">
        <x:v>25</x:v>
      </x:c>
      <x:c r="H249" s="99" t="str">
        <x:v>SPEED 509 RACKET</x:v>
      </x:c>
      <x:c r="I249" s="133" t="n">
        <x:v>1100</x:v>
      </x:c>
      <x:c r="J249" s="133" t="n">
        <x:v>880</x:v>
      </x:c>
      <x:c r="K249" s="149" t="str">
        <x:v>RACKETS</x:v>
      </x:c>
      <x:c r="L249" s="150" t="str">
        <x:v>Exact/source-linked match</x:v>
      </x:c>
      <x:c r="M249" s="149" t="str">
        <x:v>WS-RATES:6:25</x:v>
      </x:c>
    </x:row>
    <x:row r="250">
      <x:c r="A250" t="n">
        <x:v>250</x:v>
      </x:c>
      <x:c r="B250" t="n">
        <x:v>12</x:v>
      </x:c>
      <x:c r="C250" t="n">
        <x:v>11</x:v>
      </x:c>
      <x:c r="D250" s="99" t="str">
        <x:v>WILSON RACKET</x:v>
      </x:c>
      <x:c r="E250" s="132" t="n">
        <x:v>1050</x:v>
      </x:c>
      <x:c r="F250" t="n">
        <x:v>12</x:v>
      </x:c>
      <x:c r="G250" t="n">
        <x:v>24</x:v>
      </x:c>
      <x:c r="H250" s="99" t="str">
        <x:v>WILSON RACKET</x:v>
      </x:c>
      <x:c r="I250" s="133" t="n">
        <x:v>1050</x:v>
      </x:c>
      <x:c r="J250" s="133" t="n">
        <x:v>820</x:v>
      </x:c>
      <x:c r="K250" s="149" t="str">
        <x:v>RACKETS</x:v>
      </x:c>
      <x:c r="L250" s="150" t="str">
        <x:v>Exact/source-linked match</x:v>
      </x:c>
      <x:c r="M250" s="149" t="str">
        <x:v>WS-RATES:12:24</x:v>
      </x:c>
    </x:row>
    <x:row r="251">
      <x:c r="A251" t="n">
        <x:v>251</x:v>
      </x:c>
      <x:c r="B251" t="n">
        <x:v>12</x:v>
      </x:c>
      <x:c r="C251" t="n">
        <x:v>10</x:v>
      </x:c>
      <x:c r="D251" s="99" t="str">
        <x:v>YONEX ZIP RACKET</x:v>
      </x:c>
      <x:c r="E251" s="132" t="n">
        <x:v>900</x:v>
      </x:c>
      <x:c r="F251" t="n">
        <x:v>12</x:v>
      </x:c>
      <x:c r="G251" t="n">
        <x:v>23</x:v>
      </x:c>
      <x:c r="H251" s="99" t="str">
        <x:v>YONEX ZIP RACKET</x:v>
      </x:c>
      <x:c r="I251" s="133" t="n">
        <x:v>900</x:v>
      </x:c>
      <x:c r="J251" s="133" t="n">
        <x:v>670</x:v>
      </x:c>
      <x:c r="K251" s="149" t="str">
        <x:v>RACKETS</x:v>
      </x:c>
      <x:c r="L251" s="150" t="str">
        <x:v>Exact/source-linked match</x:v>
      </x:c>
      <x:c r="M251" s="149" t="str">
        <x:v>WS-RATES:12:23</x:v>
      </x:c>
    </x:row>
    <x:row r="252">
      <x:c r="A252" t="n">
        <x:v>252</x:v>
      </x:c>
      <x:c r="B252" t="n">
        <x:v>25</x:v>
      </x:c>
      <x:c r="C252" t="n">
        <x:v>32</x:v>
      </x:c>
      <x:c r="D252" s="99" t="str">
        <x:v>100 NUMBER POUCH</x:v>
      </x:c>
      <x:c r="E252" s="132" t="n">
        <x:v>100</x:v>
      </x:c>
      <x:c r="F252" t="n">
        <x:v>26</x:v>
      </x:c>
      <x:c r="G252" t="n">
        <x:v>9</x:v>
      </x:c>
      <x:c r="H252" s="99" t="str">
        <x:v>100 NUMBER POUCH</x:v>
      </x:c>
      <x:c r="I252" s="133" t="n">
        <x:v>100</x:v>
      </x:c>
      <x:c r="J252" s="133" t="n">
        <x:v>80</x:v>
      </x:c>
      <x:c r="K252" s="149" t="str">
        <x:v>POUCH</x:v>
      </x:c>
      <x:c r="L252" s="150" t="str">
        <x:v>Exact/source-linked match</x:v>
      </x:c>
      <x:c r="M252" s="149" t="str">
        <x:v>WS-RATES:26:9</x:v>
      </x:c>
    </x:row>
    <x:row r="253">
      <x:c r="A253" t="n">
        <x:v>253</x:v>
      </x:c>
      <x:c r="B253" t="n">
        <x:v>25</x:v>
      </x:c>
      <x:c r="C253" t="n">
        <x:v>33</x:v>
      </x:c>
      <x:c r="D253" s="99" t="str">
        <x:v>75 NUMBER POUCH</x:v>
      </x:c>
      <x:c r="E253" s="132" t="n">
        <x:v>75</x:v>
      </x:c>
      <x:c r="F253" t="n">
        <x:v>26</x:v>
      </x:c>
      <x:c r="G253" t="n">
        <x:v>10</x:v>
      </x:c>
      <x:c r="H253" s="99" t="str">
        <x:v>75 NUMBER POUCH</x:v>
      </x:c>
      <x:c r="I253" s="133" t="n">
        <x:v>75</x:v>
      </x:c>
      <x:c r="J253" s="133" t="n">
        <x:v>65</x:v>
      </x:c>
      <x:c r="K253" s="149" t="str">
        <x:v>POUCH</x:v>
      </x:c>
      <x:c r="L253" s="150" t="str">
        <x:v>Exact/source-linked match</x:v>
      </x:c>
      <x:c r="M253" s="149" t="str">
        <x:v>WS-RATES:26:10</x:v>
      </x:c>
    </x:row>
    <x:row r="254">
      <x:c r="A254" t="n">
        <x:v>254</x:v>
      </x:c>
      <x:c r="B254" t="n">
        <x:v>33</x:v>
      </x:c>
      <x:c r="C254" t="n">
        <x:v>32</x:v>
      </x:c>
      <x:c r="D254" s="99" t="str">
        <x:v>C53 POUCH</x:v>
      </x:c>
      <x:c r="E254" s="132" t="n">
        <x:v>300</x:v>
      </x:c>
      <x:c r="F254" t="n">
        <x:v>34</x:v>
      </x:c>
      <x:c r="G254" t="n">
        <x:v>9</x:v>
      </x:c>
      <x:c r="H254" s="99" t="str">
        <x:v>C53 POUCH</x:v>
      </x:c>
      <x:c r="I254" s="133" t="n">
        <x:v>300</x:v>
      </x:c>
      <x:c r="J254" s="133" t="n">
        <x:v>274</x:v>
      </x:c>
      <x:c r="K254" s="149" t="str">
        <x:v>POUCH</x:v>
      </x:c>
      <x:c r="L254" s="150" t="str">
        <x:v>Exact/source-linked match</x:v>
      </x:c>
      <x:c r="M254" s="149" t="str">
        <x:v>WS-RATES:34:9</x:v>
      </x:c>
    </x:row>
    <x:row r="255">
      <x:c r="A255" t="n">
        <x:v>255</x:v>
      </x:c>
      <x:c r="B255" t="n">
        <x:v>33</x:v>
      </x:c>
      <x:c r="C255" t="n">
        <x:v>30</x:v>
      </x:c>
      <x:c r="D255" s="99" t="str">
        <x:v>CARTOON POUCH (L)</x:v>
      </x:c>
      <x:c r="E255" s="132" t="n">
        <x:v>540</x:v>
      </x:c>
      <x:c r="F255" t="n">
        <x:v>34</x:v>
      </x:c>
      <x:c r="G255" t="n">
        <x:v>7</x:v>
      </x:c>
      <x:c r="H255" s="99" t="str">
        <x:v>CARTOON POUCH (L)</x:v>
      </x:c>
      <x:c r="I255" s="133" t="n">
        <x:v>540</x:v>
      </x:c>
      <x:c r="J255" s="133" t="n">
        <x:v>510</x:v>
      </x:c>
      <x:c r="K255" s="149" t="str">
        <x:v>POUCH</x:v>
      </x:c>
      <x:c r="L255" s="150" t="str">
        <x:v>Exact/source-linked match</x:v>
      </x:c>
      <x:c r="M255" s="149" t="str">
        <x:v>WS-RATES:34:7</x:v>
      </x:c>
    </x:row>
    <x:row r="256">
      <x:c r="A256" t="n">
        <x:v>256</x:v>
      </x:c>
      <x:c r="B256" t="n">
        <x:v>33</x:v>
      </x:c>
      <x:c r="C256" t="n">
        <x:v>31</x:v>
      </x:c>
      <x:c r="D256" s="99" t="str">
        <x:v>CARTOON POUCH (S)</x:v>
      </x:c>
      <x:c r="E256" s="132" t="n">
        <x:v>240</x:v>
      </x:c>
      <x:c r="F256" t="n">
        <x:v>34</x:v>
      </x:c>
      <x:c r="G256" t="n">
        <x:v>8</x:v>
      </x:c>
      <x:c r="H256" s="99" t="str">
        <x:v>CARTOON POUCH (S)</x:v>
      </x:c>
      <x:c r="I256" s="133" t="n">
        <x:v>240</x:v>
      </x:c>
      <x:c r="J256" s="133" t="n">
        <x:v>150</x:v>
      </x:c>
      <x:c r="K256" s="149" t="str">
        <x:v>POUCH</x:v>
      </x:c>
      <x:c r="L256" s="150" t="str">
        <x:v>Exact/source-linked match</x:v>
      </x:c>
      <x:c r="M256" s="149" t="str">
        <x:v>WS-RATES:34:8</x:v>
      </x:c>
    </x:row>
    <x:row r="257">
      <x:c r="A257" t="n">
        <x:v>257</x:v>
      </x:c>
      <x:c r="B257" t="n">
        <x:v>33</x:v>
      </x:c>
      <x:c r="C257" t="n">
        <x:v>29</x:v>
      </x:c>
      <x:c r="D257" s="99" t="str">
        <x:v>CHAMAK POUCH</x:v>
      </x:c>
      <x:c r="E257" s="132" t="n">
        <x:v>480</x:v>
      </x:c>
      <x:c r="F257" t="n">
        <x:v>34</x:v>
      </x:c>
      <x:c r="G257" t="n">
        <x:v>6</x:v>
      </x:c>
      <x:c r="H257" s="99" t="str">
        <x:v>CHAMAK POUCH</x:v>
      </x:c>
      <x:c r="I257" s="133" t="n">
        <x:v>480</x:v>
      </x:c>
      <x:c r="J257" s="133" t="n">
        <x:v>420</x:v>
      </x:c>
      <x:c r="K257" s="149" t="str">
        <x:v>POUCH</x:v>
      </x:c>
      <x:c r="L257" s="150" t="str">
        <x:v>Exact/source-linked match</x:v>
      </x:c>
      <x:c r="M257" s="149" t="str">
        <x:v>WS-RATES:34:6</x:v>
      </x:c>
    </x:row>
    <x:row r="258">
      <x:c r="A258" t="n">
        <x:v>258</x:v>
      </x:c>
      <x:c r="B258" t="n">
        <x:v>50</x:v>
      </x:c>
      <x:c r="C258" t="n">
        <x:v>37</x:v>
      </x:c>
      <x:c r="D258" s="99" t="str">
        <x:v>CRYSTAL BAG LARGE</x:v>
      </x:c>
      <x:c r="E258" s="132" t="n">
        <x:v>840</x:v>
      </x:c>
      <x:c r="F258" t="n">
        <x:v>51</x:v>
      </x:c>
      <x:c r="G258" t="n">
        <x:v>14</x:v>
      </x:c>
      <x:c r="H258" s="99" t="str">
        <x:v>CRYSTAL BAG LARGE</x:v>
      </x:c>
      <x:c r="I258" s="133" t="n">
        <x:v>840</x:v>
      </x:c>
      <x:c r="J258" s="133" t="n">
        <x:v>780</x:v>
      </x:c>
      <x:c r="K258" s="149" t="str">
        <x:v>BAGS</x:v>
      </x:c>
      <x:c r="L258" s="150" t="str">
        <x:v>Exact/source-linked match</x:v>
      </x:c>
      <x:c r="M258" s="149" t="str">
        <x:v>WS-RATES:51:14</x:v>
      </x:c>
    </x:row>
    <x:row r="259">
      <x:c r="A259" t="n">
        <x:v>259</x:v>
      </x:c>
      <x:c r="B259" t="n">
        <x:v>51</x:v>
      </x:c>
      <x:c r="C259" t="n">
        <x:v>13</x:v>
      </x:c>
      <x:c r="D259" s="99" t="str">
        <x:v>CRYSTAL BAG M1</x:v>
      </x:c>
      <x:c r="E259" s="132" t="n">
        <x:v>320</x:v>
      </x:c>
      <x:c r="F259" t="n">
        <x:v>51</x:v>
      </x:c>
      <x:c r="G259" t="n">
        <x:v>26</x:v>
      </x:c>
      <x:c r="H259" s="99" t="str">
        <x:v>CRYSTAL BAG M1</x:v>
      </x:c>
      <x:c r="I259" s="133" t="n">
        <x:v>320</x:v>
      </x:c>
      <x:c r="J259" s="133" t="n">
        <x:v>285</x:v>
      </x:c>
      <x:c r="K259" s="149" t="str">
        <x:v>BAGS</x:v>
      </x:c>
      <x:c r="L259" s="150" t="str">
        <x:v>Exact/source-linked match</x:v>
      </x:c>
      <x:c r="M259" s="149" t="str">
        <x:v>WS-RATES:51:26</x:v>
      </x:c>
    </x:row>
    <x:row r="260">
      <x:c r="A260" t="n">
        <x:v>260</x:v>
      </x:c>
      <x:c r="B260" t="n">
        <x:v>51</x:v>
      </x:c>
      <x:c r="C260" t="n">
        <x:v>11</x:v>
      </x:c>
      <x:c r="D260" s="99" t="str">
        <x:v>CRYSTAL BAG M2</x:v>
      </x:c>
      <x:c r="E260" s="132" t="n">
        <x:v>470</x:v>
      </x:c>
      <x:c r="F260" t="n">
        <x:v>51</x:v>
      </x:c>
      <x:c r="G260" t="n">
        <x:v>24</x:v>
      </x:c>
      <x:c r="H260" s="99" t="str">
        <x:v>CRYSTAL BAG M2</x:v>
      </x:c>
      <x:c r="I260" s="133" t="n">
        <x:v>470</x:v>
      </x:c>
      <x:c r="J260" s="133" t="n">
        <x:v>425</x:v>
      </x:c>
      <x:c r="K260" s="149" t="str">
        <x:v>BAGS</x:v>
      </x:c>
      <x:c r="L260" s="150" t="str">
        <x:v>Exact/source-linked match</x:v>
      </x:c>
      <x:c r="M260" s="149" t="str">
        <x:v>WS-RATES:51:24</x:v>
      </x:c>
    </x:row>
    <x:row r="261">
      <x:c r="A261" t="n">
        <x:v>261</x:v>
      </x:c>
      <x:c r="B261" t="n">
        <x:v>51</x:v>
      </x:c>
      <x:c r="C261" t="n">
        <x:v>3</x:v>
      </x:c>
      <x:c r="D261" s="99" t="str">
        <x:v>CRYSTAL BAG M3</x:v>
      </x:c>
      <x:c r="E261" s="132" t="n">
        <x:v>580</x:v>
      </x:c>
      <x:c r="F261" t="n">
        <x:v>51</x:v>
      </x:c>
      <x:c r="G261" t="n">
        <x:v>16</x:v>
      </x:c>
      <x:c r="H261" s="99" t="str">
        <x:v>CRYSTAL BAG M3</x:v>
      </x:c>
      <x:c r="I261" s="133" t="n">
        <x:v>580</x:v>
      </x:c>
      <x:c r="J261" s="133" t="n">
        <x:v>570</x:v>
      </x:c>
      <x:c r="K261" s="149" t="str">
        <x:v>BAGS</x:v>
      </x:c>
      <x:c r="L261" s="150" t="str">
        <x:v>Exact/source-linked match</x:v>
      </x:c>
      <x:c r="M261" s="149" t="str">
        <x:v>WS-RATES:51:16</x:v>
      </x:c>
    </x:row>
    <x:row r="262">
      <x:c r="A262" t="n">
        <x:v>262</x:v>
      </x:c>
      <x:c r="B262" t="n">
        <x:v>51</x:v>
      </x:c>
      <x:c r="C262" t="n">
        <x:v>8</x:v>
      </x:c>
      <x:c r="D262" s="99" t="str">
        <x:v>CRYSTAL BAG M4</x:v>
      </x:c>
      <x:c r="E262" s="132" t="n">
        <x:v>680</x:v>
      </x:c>
      <x:c r="F262" t="n">
        <x:v>51</x:v>
      </x:c>
      <x:c r="G262" t="n">
        <x:v>21</x:v>
      </x:c>
      <x:c r="H262" s="99" t="str">
        <x:v>CRYSTAL BAG M4</x:v>
      </x:c>
      <x:c r="I262" s="133" t="n">
        <x:v>680</x:v>
      </x:c>
      <x:c r="J262" s="133" t="n">
        <x:v>650</x:v>
      </x:c>
      <x:c r="K262" s="149" t="str">
        <x:v>BAGS</x:v>
      </x:c>
      <x:c r="L262" s="150" t="str">
        <x:v>Exact/source-linked match</x:v>
      </x:c>
      <x:c r="M262" s="149" t="str">
        <x:v>WS-RATES:51:21</x:v>
      </x:c>
    </x:row>
    <x:row r="263">
      <x:c r="A263" t="n">
        <x:v>263</x:v>
      </x:c>
      <x:c r="B263" t="n">
        <x:v>7</x:v>
      </x:c>
      <x:c r="C263" t="n">
        <x:v>30</x:v>
      </x:c>
      <x:c r="D263" s="99" t="str">
        <x:v>FANCY POUCH 5537</x:v>
      </x:c>
      <x:c r="E263" s="132" t="n">
        <x:v>420</x:v>
      </x:c>
      <x:c r="F263" t="n">
        <x:v>8</x:v>
      </x:c>
      <x:c r="G263" t="n">
        <x:v>7</x:v>
      </x:c>
      <x:c r="H263" s="99" t="str">
        <x:v>FANCY POUCH 5537</x:v>
      </x:c>
      <x:c r="I263" s="133" t="n">
        <x:v>420</x:v>
      </x:c>
      <x:c r="J263" s="133" t="n">
        <x:v>370</x:v>
      </x:c>
      <x:c r="K263" s="149" t="str">
        <x:v>POUCH</x:v>
      </x:c>
      <x:c r="L263" s="150" t="str">
        <x:v>Exact/source-linked match</x:v>
      </x:c>
      <x:c r="M263" s="149" t="str">
        <x:v>WS-RATES:8:7</x:v>
      </x:c>
    </x:row>
    <x:row r="264">
      <x:c r="A264" t="n">
        <x:v>264</x:v>
      </x:c>
      <x:c r="B264" t="n">
        <x:v>33</x:v>
      </x:c>
      <x:c r="C264" t="n">
        <x:v>37</x:v>
      </x:c>
      <x:c r="D264" s="99" t="str">
        <x:v>FURR POUCH CHINA</x:v>
      </x:c>
      <x:c r="E264" s="132" t="n">
        <x:v>480</x:v>
      </x:c>
      <x:c r="F264" t="n">
        <x:v>34</x:v>
      </x:c>
      <x:c r="G264" t="n">
        <x:v>14</x:v>
      </x:c>
      <x:c r="H264" s="99" t="str">
        <x:v>FURR POUCH CHINA</x:v>
      </x:c>
      <x:c r="I264" s="133" t="n">
        <x:v>480</x:v>
      </x:c>
      <x:c r="J264" s="133" t="n">
        <x:v>470</x:v>
      </x:c>
      <x:c r="K264" s="149" t="str">
        <x:v>POUCH</x:v>
      </x:c>
      <x:c r="L264" s="150" t="str">
        <x:v>Exact/source-linked match</x:v>
      </x:c>
      <x:c r="M264" s="149" t="str">
        <x:v>WS-RATES:34:14</x:v>
      </x:c>
    </x:row>
    <x:row r="265">
      <x:c r="A265" t="n">
        <x:v>265</x:v>
      </x:c>
      <x:c r="B265" t="n">
        <x:v>33</x:v>
      </x:c>
      <x:c r="C265" t="n">
        <x:v>33</x:v>
      </x:c>
      <x:c r="D265" s="99" t="str">
        <x:v>JALI POUCH</x:v>
      </x:c>
      <x:c r="E265" s="132" t="n">
        <x:v>360</x:v>
      </x:c>
      <x:c r="F265" t="n">
        <x:v>34</x:v>
      </x:c>
      <x:c r="G265" t="n">
        <x:v>10</x:v>
      </x:c>
      <x:c r="H265" s="99" t="str">
        <x:v>JALI POUCH</x:v>
      </x:c>
      <x:c r="I265" s="133" t="n">
        <x:v>360</x:v>
      </x:c>
      <x:c r="J265" s="133" t="n">
        <x:v>250</x:v>
      </x:c>
      <x:c r="K265" s="149" t="str">
        <x:v>POUCH</x:v>
      </x:c>
      <x:c r="L265" s="150" t="str">
        <x:v>Exact/source-linked match</x:v>
      </x:c>
      <x:c r="M265" s="149" t="str">
        <x:v>WS-RATES:34:10</x:v>
      </x:c>
    </x:row>
    <x:row r="266">
      <x:c r="A266" t="n">
        <x:v>266</x:v>
      </x:c>
      <x:c r="B266" t="n">
        <x:v>34</x:v>
      </x:c>
      <x:c r="C266" t="n">
        <x:v>3</x:v>
      </x:c>
      <x:c r="D266" s="99" t="str">
        <x:v>MIDCO ZB 1801 POUCH</x:v>
      </x:c>
      <x:c r="E266" s="132" t="n">
        <x:v>120</x:v>
      </x:c>
      <x:c r="F266" t="n">
        <x:v>34</x:v>
      </x:c>
      <x:c r="G266" t="n">
        <x:v>16</x:v>
      </x:c>
      <x:c r="H266" s="99" t="str">
        <x:v>MIDCO ZB 1801 POUCH</x:v>
      </x:c>
      <x:c r="I266" s="133" t="n">
        <x:v>120</x:v>
      </x:c>
      <x:c r="J266" s="133" t="n">
        <x:v>100</x:v>
      </x:c>
      <x:c r="K266" s="149" t="str">
        <x:v>POUCH</x:v>
      </x:c>
      <x:c r="L266" s="150" t="str">
        <x:v>Exact/source-linked match</x:v>
      </x:c>
      <x:c r="M266" s="149" t="str">
        <x:v>WS-RATES:34:16</x:v>
      </x:c>
    </x:row>
    <x:row r="267">
      <x:c r="A267" t="n">
        <x:v>267</x:v>
      </x:c>
      <x:c r="B267" t="n">
        <x:v>30</x:v>
      </x:c>
      <x:c r="C267" t="n">
        <x:v>23</x:v>
      </x:c>
      <x:c r="D267" s="99" t="str">
        <x:v>MY CLEAR BAG (14C) MCB</x:v>
      </x:c>
      <x:c r="E267" s="132" t="n">
        <x:v>360</x:v>
      </x:c>
      <x:c r="F267" t="n">
        <x:v>30</x:v>
      </x:c>
      <x:c r="G267" t="n">
        <x:v>36</x:v>
      </x:c>
      <x:c r="H267" s="99" t="str">
        <x:v>MY CLEAR BAG (14C) MCB</x:v>
      </x:c>
      <x:c r="I267" s="133" t="n">
        <x:v>360</x:v>
      </x:c>
      <x:c r="J267" s="133" t="n">
        <x:v>325</x:v>
      </x:c>
      <x:c r="K267" s="149" t="str">
        <x:v>FILE</x:v>
      </x:c>
      <x:c r="L267" s="150" t="str">
        <x:v>Exact/source-linked match</x:v>
      </x:c>
      <x:c r="M267" s="149" t="str">
        <x:v>WS-RATES:30:36</x:v>
      </x:c>
    </x:row>
    <x:row r="268">
      <x:c r="A268" t="n">
        <x:v>268</x:v>
      </x:c>
      <x:c r="B268" t="n">
        <x:v>30</x:v>
      </x:c>
      <x:c r="C268" t="n">
        <x:v>22</x:v>
      </x:c>
      <x:c r="D268" s="99" t="str">
        <x:v>MY CLEAR BAG CHIP</x:v>
      </x:c>
      <x:c r="E268" s="132" t="n">
        <x:v>540</x:v>
      </x:c>
      <x:c r="F268" t="n">
        <x:v>30</x:v>
      </x:c>
      <x:c r="G268" t="n">
        <x:v>35</x:v>
      </x:c>
      <x:c r="H268" s="99" t="str">
        <x:v>MY CLEAR BAG CHIP</x:v>
      </x:c>
      <x:c r="I268" s="133" t="n">
        <x:v>540</x:v>
      </x:c>
      <x:c r="J268" s="133" t="n">
        <x:v>485</x:v>
      </x:c>
      <x:c r="K268" s="149" t="str">
        <x:v>FILE</x:v>
      </x:c>
      <x:c r="L268" s="150" t="str">
        <x:v>Exact/source-linked match</x:v>
      </x:c>
      <x:c r="M268" s="149" t="str">
        <x:v>WS-RATES:30:35</x:v>
      </x:c>
    </x:row>
    <x:row r="269">
      <x:c r="A269" t="n">
        <x:v>269</x:v>
      </x:c>
      <x:c r="B269" t="n">
        <x:v>30</x:v>
      </x:c>
      <x:c r="C269" t="n">
        <x:v>21</x:v>
      </x:c>
      <x:c r="D269" s="99" t="str">
        <x:v>MY CLEAR BAG DOUBLE POC</x:v>
      </x:c>
      <x:c r="E269" s="132" t="n">
        <x:v>580</x:v>
      </x:c>
      <x:c r="F269" t="n">
        <x:v>30</x:v>
      </x:c>
      <x:c r="G269" t="n">
        <x:v>34</x:v>
      </x:c>
      <x:c r="H269" s="99" t="str">
        <x:v>MY CLEAR BAG DOUBLE POCKET</x:v>
      </x:c>
      <x:c r="I269" s="133" t="n">
        <x:v>580</x:v>
      </x:c>
      <x:c r="J269" s="133" t="n">
        <x:v>550</x:v>
      </x:c>
      <x:c r="K269" s="149" t="str">
        <x:v>FILE</x:v>
      </x:c>
      <x:c r="L269" s="150" t="str">
        <x:v>Truncated-name completion</x:v>
      </x:c>
      <x:c r="M269" s="149" t="str">
        <x:v>WS-RATES:30:34</x:v>
      </x:c>
    </x:row>
    <x:row r="270">
      <x:c r="A270" t="n">
        <x:v>270</x:v>
      </x:c>
      <x:c r="B270" t="n">
        <x:v>5</x:v>
      </x:c>
      <x:c r="C270" t="n">
        <x:v>13</x:v>
      </x:c>
      <x:c r="D270" s="99" t="str">
        <x:v>POUCH 140 (1PC)</x:v>
      </x:c>
      <x:c r="E270" s="132" t="n">
        <x:v>140</x:v>
      </x:c>
      <x:c r="F270" t="n">
        <x:v>5</x:v>
      </x:c>
      <x:c r="G270" t="n">
        <x:v>26</x:v>
      </x:c>
      <x:c r="H270" s="99" t="str">
        <x:v>POUCH 140 (1PC)</x:v>
      </x:c>
      <x:c r="I270" s="133" t="n">
        <x:v>140</x:v>
      </x:c>
      <x:c r="J270" s="133" t="n">
        <x:v>120</x:v>
      </x:c>
      <x:c r="K270" s="149" t="str">
        <x:v>POUCH</x:v>
      </x:c>
      <x:c r="L270" s="150" t="str">
        <x:v>Exact/source-linked match</x:v>
      </x:c>
      <x:c r="M270" s="149" t="str">
        <x:v>WS-RATES:5:26</x:v>
      </x:c>
    </x:row>
    <x:row r="271">
      <x:c r="A271" t="n">
        <x:v>271</x:v>
      </x:c>
      <x:c r="B271" t="n">
        <x:v>5</x:v>
      </x:c>
      <x:c r="C271" t="n">
        <x:v>12</x:v>
      </x:c>
      <x:c r="D271" s="99" t="str">
        <x:v>POUCH 170 (1PC)</x:v>
      </x:c>
      <x:c r="E271" s="132" t="n">
        <x:v>170</x:v>
      </x:c>
      <x:c r="F271" t="n">
        <x:v>5</x:v>
      </x:c>
      <x:c r="G271" t="n">
        <x:v>25</x:v>
      </x:c>
      <x:c r="H271" s="99" t="str">
        <x:v>POUCH 170 (1PC)</x:v>
      </x:c>
      <x:c r="I271" s="133" t="n">
        <x:v>170</x:v>
      </x:c>
      <x:c r="J271" s="133" t="n">
        <x:v>140</x:v>
      </x:c>
      <x:c r="K271" s="149" t="str">
        <x:v>POUCH</x:v>
      </x:c>
      <x:c r="L271" s="150" t="str">
        <x:v>Exact/source-linked match</x:v>
      </x:c>
      <x:c r="M271" s="149" t="str">
        <x:v>WS-RATES:5:25</x:v>
      </x:c>
    </x:row>
    <x:row r="272">
      <x:c r="A272" t="n">
        <x:v>272</x:v>
      </x:c>
      <x:c r="B272" t="n">
        <x:v>18</x:v>
      </x:c>
      <x:c r="C272" t="n">
        <x:v>35</x:v>
      </x:c>
      <x:c r="D272" s="99" t="str">
        <x:v>POUCH 480 (12PCS)</x:v>
      </x:c>
      <x:c r="E272" s="132" t="n">
        <x:v>480</x:v>
      </x:c>
      <x:c r="F272" t="n">
        <x:v>19</x:v>
      </x:c>
      <x:c r="G272" t="n">
        <x:v>12</x:v>
      </x:c>
      <x:c r="H272" s="99" t="str">
        <x:v>POUCH 480 (12PCS)</x:v>
      </x:c>
      <x:c r="I272" s="133" t="n">
        <x:v>480</x:v>
      </x:c>
      <x:c r="J272" s="133" t="n">
        <x:v>380</x:v>
      </x:c>
      <x:c r="K272" s="149" t="str">
        <x:v>POUCH</x:v>
      </x:c>
      <x:c r="L272" s="150" t="str">
        <x:v>Exact/source-linked match</x:v>
      </x:c>
      <x:c r="M272" s="149" t="str">
        <x:v>WS-RATES:19:12</x:v>
      </x:c>
    </x:row>
    <x:row r="273">
      <x:c r="A273" t="n">
        <x:v>273</x:v>
      </x:c>
      <x:c r="B273" t="n">
        <x:v>13</x:v>
      </x:c>
      <x:c r="C273" t="n">
        <x:v>27</x:v>
      </x:c>
      <x:c r="D273" s="99" t="str">
        <x:v>POUCH 540</x:v>
      </x:c>
      <x:c r="E273" s="132" t="n">
        <x:v>540</x:v>
      </x:c>
      <x:c r="F273" t="n">
        <x:v>14</x:v>
      </x:c>
      <x:c r="G273" t="n">
        <x:v>4</x:v>
      </x:c>
      <x:c r="H273" s="99" t="str">
        <x:v>POUCH 540</x:v>
      </x:c>
      <x:c r="I273" s="133" t="n">
        <x:v>540</x:v>
      </x:c>
      <x:c r="J273" s="133" t="n">
        <x:v>440</x:v>
      </x:c>
      <x:c r="K273" s="149" t="str">
        <x:v>POUCH</x:v>
      </x:c>
      <x:c r="L273" s="150" t="str">
        <x:v>Exact/source-linked match</x:v>
      </x:c>
      <x:c r="M273" s="149" t="str">
        <x:v>WS-RATES:14:4</x:v>
      </x:c>
    </x:row>
    <x:row r="274">
      <x:c r="A274" t="n">
        <x:v>274</x:v>
      </x:c>
      <x:c r="B274" t="n">
        <x:v>18</x:v>
      </x:c>
      <x:c r="C274" t="n">
        <x:v>36</x:v>
      </x:c>
      <x:c r="D274" s="99" t="str">
        <x:v>POUCH 65 (1PCS)</x:v>
      </x:c>
      <x:c r="E274" s="132" t="n">
        <x:v>65</x:v>
      </x:c>
      <x:c r="F274" t="n">
        <x:v>19</x:v>
      </x:c>
      <x:c r="G274" t="n">
        <x:v>13</x:v>
      </x:c>
      <x:c r="H274" s="99" t="str">
        <x:v>POUCH 65 (1PCS)</x:v>
      </x:c>
      <x:c r="I274" s="133" t="n">
        <x:v>65</x:v>
      </x:c>
      <x:c r="J274" s="133" t="n">
        <x:v>55</x:v>
      </x:c>
      <x:c r="K274" s="149" t="str">
        <x:v>POUCH</x:v>
      </x:c>
      <x:c r="L274" s="150" t="str">
        <x:v>Exact/source-linked match</x:v>
      </x:c>
      <x:c r="M274" s="149" t="str">
        <x:v>WS-RATES:19:13</x:v>
      </x:c>
    </x:row>
    <x:row r="275">
      <x:c r="A275" t="n">
        <x:v>275</x:v>
      </x:c>
      <x:c r="B275" t="n">
        <x:v>6</x:v>
      </x:c>
      <x:c r="C275" t="n">
        <x:v>7</x:v>
      </x:c>
      <x:c r="D275" s="99" t="str">
        <x:v>POUCH 680 (12PCS)</x:v>
      </x:c>
      <x:c r="E275" s="132" t="n">
        <x:v>680</x:v>
      </x:c>
      <x:c r="F275" t="n">
        <x:v>6</x:v>
      </x:c>
      <x:c r="G275" t="n">
        <x:v>20</x:v>
      </x:c>
      <x:c r="H275" s="99" t="str">
        <x:v>POUCH 680 (12PCS)</x:v>
      </x:c>
      <x:c r="I275" s="133" t="n">
        <x:v>680</x:v>
      </x:c>
      <x:c r="J275" s="133" t="n">
        <x:v>650</x:v>
      </x:c>
      <x:c r="K275" s="149" t="str">
        <x:v>POUCH</x:v>
      </x:c>
      <x:c r="L275" s="150" t="str">
        <x:v>Exact/source-linked match</x:v>
      </x:c>
      <x:c r="M275" s="149" t="str">
        <x:v>WS-RATES:6:20</x:v>
      </x:c>
    </x:row>
    <x:row r="276">
      <x:c r="A276" t="n">
        <x:v>276</x:v>
      </x:c>
      <x:c r="B276" t="n">
        <x:v>5</x:v>
      </x:c>
      <x:c r="C276" t="n">
        <x:v>14</x:v>
      </x:c>
      <x:c r="D276" s="99" t="str">
        <x:v>POUCH 720 (12PCS)</x:v>
      </x:c>
      <x:c r="E276" s="132" t="n">
        <x:v>720</x:v>
      </x:c>
      <x:c r="F276" t="n">
        <x:v>5</x:v>
      </x:c>
      <x:c r="G276" t="n">
        <x:v>27</x:v>
      </x:c>
      <x:c r="H276" s="99" t="str">
        <x:v>POUCH 720 (12PCS)</x:v>
      </x:c>
      <x:c r="I276" s="133" t="n">
        <x:v>720</x:v>
      </x:c>
      <x:c r="J276" s="133" t="n">
        <x:v>650</x:v>
      </x:c>
      <x:c r="K276" s="149" t="str">
        <x:v>POUCH</x:v>
      </x:c>
      <x:c r="L276" s="150" t="str">
        <x:v>Exact/source-linked match</x:v>
      </x:c>
      <x:c r="M276" s="149" t="str">
        <x:v>WS-RATES:5:27</x:v>
      </x:c>
    </x:row>
    <x:row r="277">
      <x:c r="A277" t="n">
        <x:v>277</x:v>
      </x:c>
      <x:c r="B277" t="n">
        <x:v>18</x:v>
      </x:c>
      <x:c r="C277" t="n">
        <x:v>37</x:v>
      </x:c>
      <x:c r="D277" s="99" t="str">
        <x:v>POUCH 80 (1PCS)</x:v>
      </x:c>
      <x:c r="E277" s="132" t="n">
        <x:v>80</x:v>
      </x:c>
      <x:c r="F277" t="n">
        <x:v>19</x:v>
      </x:c>
      <x:c r="G277" t="n">
        <x:v>14</x:v>
      </x:c>
      <x:c r="H277" s="99" t="str">
        <x:v>POUCH 80 (1PCS)</x:v>
      </x:c>
      <x:c r="I277" s="133" t="n">
        <x:v>80</x:v>
      </x:c>
      <x:c r="J277" s="133" t="n">
        <x:v>60</x:v>
      </x:c>
      <x:c r="K277" s="149" t="str">
        <x:v>POUCH</x:v>
      </x:c>
      <x:c r="L277" s="150" t="str">
        <x:v>Exact/source-linked match</x:v>
      </x:c>
      <x:c r="M277" s="149" t="str">
        <x:v>WS-RATES:19:14</x:v>
      </x:c>
    </x:row>
    <x:row r="278">
      <x:c r="A278" t="n">
        <x:v>278</x:v>
      </x:c>
      <x:c r="B278" t="n">
        <x:v>25</x:v>
      </x:c>
      <x:c r="C278" t="n">
        <x:v>30</x:v>
      </x:c>
      <x:c r="D278" s="99" t="str">
        <x:v>POUCH NO 150</x:v>
      </x:c>
      <x:c r="E278" s="132" t="n">
        <x:v>150</x:v>
      </x:c>
      <x:c r="F278" t="n">
        <x:v>26</x:v>
      </x:c>
      <x:c r="G278" t="n">
        <x:v>7</x:v>
      </x:c>
      <x:c r="H278" s="99" t="str">
        <x:v>POUCH NO 150</x:v>
      </x:c>
      <x:c r="I278" s="133" t="n">
        <x:v>150</x:v>
      </x:c>
      <x:c r="J278" s="133" t="n">
        <x:v>0</x:v>
      </x:c>
      <x:c r="K278" s="149" t="str">
        <x:v>POUCH</x:v>
      </x:c>
      <x:c r="L278" s="150" t="str">
        <x:v>Exact/source-linked match</x:v>
      </x:c>
      <x:c r="M278" s="149" t="str">
        <x:v>WS-RATES:26:7</x:v>
      </x:c>
    </x:row>
    <x:row r="279">
      <x:c r="A279" t="n">
        <x:v>279</x:v>
      </x:c>
      <x:c r="B279" t="n">
        <x:v>22</x:v>
      </x:c>
      <x:c r="C279" t="n">
        <x:v>31</x:v>
      </x:c>
      <x:c r="D279" s="99" t="str">
        <x:v>POUCH NO 160(1 PC)</x:v>
      </x:c>
      <x:c r="E279" s="132" t="n">
        <x:v>160</x:v>
      </x:c>
      <x:c r="F279" t="n">
        <x:v>23</x:v>
      </x:c>
      <x:c r="G279" t="n">
        <x:v>8</x:v>
      </x:c>
      <x:c r="H279" s="99" t="str">
        <x:v>POUCH NO 160(1 PC)</x:v>
      </x:c>
      <x:c r="I279" s="133" t="n">
        <x:v>160</x:v>
      </x:c>
      <x:c r="J279" s="133" t="n">
        <x:v>135</x:v>
      </x:c>
      <x:c r="K279" s="149" t="str">
        <x:v>POUCH</x:v>
      </x:c>
      <x:c r="L279" s="150" t="str">
        <x:v>Exact/source-linked match</x:v>
      </x:c>
      <x:c r="M279" s="149" t="str">
        <x:v>WS-RATES:23:8</x:v>
      </x:c>
    </x:row>
    <x:row r="280">
      <x:c r="A280" t="n">
        <x:v>280</x:v>
      </x:c>
      <x:c r="B280" t="n">
        <x:v>22</x:v>
      </x:c>
      <x:c r="C280" t="n">
        <x:v>32</x:v>
      </x:c>
      <x:c r="D280" s="99" t="str">
        <x:v>POUCH NO 480(12PCS)</x:v>
      </x:c>
      <x:c r="E280" s="132" t="n">
        <x:v>480</x:v>
      </x:c>
      <x:c r="F280" t="n">
        <x:v>23</x:v>
      </x:c>
      <x:c r="G280" t="n">
        <x:v>9</x:v>
      </x:c>
      <x:c r="H280" s="99" t="str">
        <x:v>POUCH NO 480(12PCS)</x:v>
      </x:c>
      <x:c r="I280" s="133" t="n">
        <x:v>480</x:v>
      </x:c>
      <x:c r="J280" s="133" t="n">
        <x:v>390</x:v>
      </x:c>
      <x:c r="K280" s="149" t="str">
        <x:v>POUCH</x:v>
      </x:c>
      <x:c r="L280" s="150" t="str">
        <x:v>Exact/source-linked match</x:v>
      </x:c>
      <x:c r="M280" s="149" t="str">
        <x:v>WS-RATES:23:9</x:v>
      </x:c>
    </x:row>
    <x:row r="281">
      <x:c r="A281" t="n">
        <x:v>281</x:v>
      </x:c>
      <x:c r="B281" t="n">
        <x:v>33</x:v>
      </x:c>
      <x:c r="C281" t="n">
        <x:v>35</x:v>
      </x:c>
      <x:c r="D281" s="99" t="str">
        <x:v>POUCH NO 520</x:v>
      </x:c>
      <x:c r="E281" s="132" t="n">
        <x:v>520</x:v>
      </x:c>
      <x:c r="F281" t="n">
        <x:v>34</x:v>
      </x:c>
      <x:c r="G281" t="n">
        <x:v>12</x:v>
      </x:c>
      <x:c r="H281" s="99" t="str">
        <x:v>POUCH NO 520</x:v>
      </x:c>
      <x:c r="I281" s="133" t="n">
        <x:v>520</x:v>
      </x:c>
      <x:c r="J281" s="133" t="n">
        <x:v>480</x:v>
      </x:c>
      <x:c r="K281" s="149" t="str">
        <x:v>POUCH</x:v>
      </x:c>
      <x:c r="L281" s="150" t="str">
        <x:v>Exact/source-linked match</x:v>
      </x:c>
      <x:c r="M281" s="149" t="str">
        <x:v>WS-RATES:34:12</x:v>
      </x:c>
    </x:row>
    <x:row r="282">
      <x:c r="A282" t="n">
        <x:v>282</x:v>
      </x:c>
      <x:c r="B282" t="n">
        <x:v>33</x:v>
      </x:c>
      <x:c r="C282" t="n">
        <x:v>36</x:v>
      </x:c>
      <x:c r="D282" s="99" t="str">
        <x:v>POUCH NO 580</x:v>
      </x:c>
      <x:c r="E282" s="132" t="n">
        <x:v>580</x:v>
      </x:c>
      <x:c r="F282" t="n">
        <x:v>34</x:v>
      </x:c>
      <x:c r="G282" t="n">
        <x:v>13</x:v>
      </x:c>
      <x:c r="H282" s="99" t="str">
        <x:v>POUCH NO 580</x:v>
      </x:c>
      <x:c r="I282" s="133" t="n">
        <x:v>580</x:v>
      </x:c>
      <x:c r="J282" s="133" t="n">
        <x:v>520</x:v>
      </x:c>
      <x:c r="K282" s="149" t="str">
        <x:v>POUCH</x:v>
      </x:c>
      <x:c r="L282" s="150" t="str">
        <x:v>Exact/source-linked match</x:v>
      </x:c>
      <x:c r="M282" s="149" t="str">
        <x:v>WS-RATES:34:13</x:v>
      </x:c>
    </x:row>
    <x:row r="283">
      <x:c r="A283" t="n">
        <x:v>283</x:v>
      </x:c>
      <x:c r="B283" t="n">
        <x:v>35</x:v>
      </x:c>
      <x:c r="C283" t="n">
        <x:v>15</x:v>
      </x:c>
      <x:c r="D283" s="99" t="str">
        <x:v>TISSUE BAG</x:v>
      </x:c>
      <x:c r="E283" s="132" t="n">
        <x:v>180</x:v>
      </x:c>
      <x:c r="F283" t="n">
        <x:v>35</x:v>
      </x:c>
      <x:c r="G283" t="n">
        <x:v>28</x:v>
      </x:c>
      <x:c r="H283" s="99" t="str">
        <x:v>TISSUE BAG</x:v>
      </x:c>
      <x:c r="I283" s="133" t="n">
        <x:v>180</x:v>
      </x:c>
      <x:c r="J283" s="133" t="n">
        <x:v>145</x:v>
      </x:c>
      <x:c r="K283" s="149" t="str">
        <x:v>BAGS</x:v>
      </x:c>
      <x:c r="L283" s="150" t="str">
        <x:v>Exact/source-linked match</x:v>
      </x:c>
      <x:c r="M283" s="149" t="str">
        <x:v>WS-RATES:35:28</x:v>
      </x:c>
    </x:row>
    <x:row r="284">
      <x:c r="A284" t="n">
        <x:v>284</x:v>
      </x:c>
      <x:c r="B284" t="n">
        <x:v>33</x:v>
      </x:c>
      <x:c r="C284" t="n">
        <x:v>34</x:v>
      </x:c>
      <x:c r="D284" s="99" t="str">
        <x:v>TRANMBO POUCH</x:v>
      </x:c>
      <x:c r="E284" s="132" t="n">
        <x:v>380</x:v>
      </x:c>
      <x:c r="F284" t="n">
        <x:v>34</x:v>
      </x:c>
      <x:c r="G284" t="n">
        <x:v>11</x:v>
      </x:c>
      <x:c r="H284" s="99" t="str">
        <x:v>TRANMBO POUCH</x:v>
      </x:c>
      <x:c r="I284" s="133" t="n">
        <x:v>380</x:v>
      </x:c>
      <x:c r="J284" s="133" t="n">
        <x:v>320</x:v>
      </x:c>
      <x:c r="K284" s="149" t="str">
        <x:v>POUCH</x:v>
      </x:c>
      <x:c r="L284" s="150" t="str">
        <x:v>Exact/source-linked match</x:v>
      </x:c>
      <x:c r="M284" s="149" t="str">
        <x:v>WS-RATES:34:11</x:v>
      </x:c>
    </x:row>
    <x:row r="285">
      <x:c r="A285" t="n">
        <x:v>285</x:v>
      </x:c>
      <x:c r="B285" t="n">
        <x:v>5</x:v>
      </x:c>
      <x:c r="C285" t="n">
        <x:v>28</x:v>
      </x:c>
      <x:c r="D285" s="99" t="str">
        <x:v>10 IN BALL PEN CRYSTAL</x:v>
      </x:c>
      <x:c r="E285" s="132" t="n">
        <x:v>80</x:v>
      </x:c>
      <x:c r="F285" t="n">
        <x:v>6</x:v>
      </x:c>
      <x:c r="G285" t="n">
        <x:v>5</x:v>
      </x:c>
      <x:c r="H285" s="99" t="str">
        <x:v>10 IN BALL PEN CRYSTAL</x:v>
      </x:c>
      <x:c r="I285" s="133" t="n">
        <x:v>80</x:v>
      </x:c>
      <x:c r="J285" s="133" t="n">
        <x:v>72</x:v>
      </x:c>
      <x:c r="K285" s="149" t="str">
        <x:v>BALL POINT</x:v>
      </x:c>
      <x:c r="L285" s="150" t="str">
        <x:v>Exact/source-linked match</x:v>
      </x:c>
      <x:c r="M285" s="149" t="str">
        <x:v>WS-RATES:6:5</x:v>
      </x:c>
    </x:row>
    <x:row r="286">
      <x:c r="A286" t="n">
        <x:v>286</x:v>
      </x:c>
      <x:c r="B286" t="n">
        <x:v>51</x:v>
      </x:c>
      <x:c r="C286" t="n">
        <x:v>18</x:v>
      </x:c>
      <x:c r="D286" s="99" t="str">
        <x:v>10IN1 BALL PEN</x:v>
      </x:c>
      <x:c r="E286" s="132" t="n">
        <x:v>65</x:v>
      </x:c>
      <x:c r="F286" t="n">
        <x:v>51</x:v>
      </x:c>
      <x:c r="G286" t="n">
        <x:v>31</x:v>
      </x:c>
      <x:c r="H286" s="99" t="str">
        <x:v>10IN1 BALL PEN</x:v>
      </x:c>
      <x:c r="I286" s="133" t="n">
        <x:v>65</x:v>
      </x:c>
      <x:c r="J286" s="133" t="n">
        <x:v>52</x:v>
      </x:c>
      <x:c r="K286" s="149" t="str">
        <x:v>BALL POINT</x:v>
      </x:c>
      <x:c r="L286" s="150" t="str">
        <x:v>Exact/source-linked match</x:v>
      </x:c>
      <x:c r="M286" s="149" t="str">
        <x:v>WS-RATES:51:31</x:v>
      </x:c>
    </x:row>
    <x:row r="287">
      <x:c r="A287" t="n">
        <x:v>287</x:v>
      </x:c>
      <x:c r="B287" t="n">
        <x:v>15</x:v>
      </x:c>
      <x:c r="C287" t="n">
        <x:v>14</x:v>
      </x:c>
      <x:c r="D287" s="99" t="str">
        <x:v>10IN1 BALL PEN FANCY</x:v>
      </x:c>
      <x:c r="E287" s="132" t="n">
        <x:v>95</x:v>
      </x:c>
      <x:c r="F287" t="n">
        <x:v>15</x:v>
      </x:c>
      <x:c r="G287" t="n">
        <x:v>27</x:v>
      </x:c>
      <x:c r="H287" s="99" t="str">
        <x:v>10IN1 BALL PEN FANCY</x:v>
      </x:c>
      <x:c r="I287" s="133" t="n">
        <x:v>95</x:v>
      </x:c>
      <x:c r="J287" s="133" t="n">
        <x:v>82</x:v>
      </x:c>
      <x:c r="K287" s="149" t="str">
        <x:v>CHINA DAIRIES</x:v>
      </x:c>
      <x:c r="L287" s="150" t="str">
        <x:v>Exact/source-linked match</x:v>
      </x:c>
      <x:c r="M287" s="149" t="str">
        <x:v>WS-RATES:15:27</x:v>
      </x:c>
    </x:row>
    <x:row r="288">
      <x:c r="A288" t="n">
        <x:v>288</x:v>
      </x:c>
      <x:c r="B288" t="n">
        <x:v>51</x:v>
      </x:c>
      <x:c r="C288" t="n">
        <x:v>16</x:v>
      </x:c>
      <x:c r="D288" s="99" t="str">
        <x:v>4 IN 1 BALL PEN</x:v>
      </x:c>
      <x:c r="E288" s="132" t="n">
        <x:v>50</x:v>
      </x:c>
      <x:c r="F288" t="n">
        <x:v>51</x:v>
      </x:c>
      <x:c r="G288" t="n">
        <x:v>29</x:v>
      </x:c>
      <x:c r="H288" s="99" t="str">
        <x:v>4 IN 1 BALL PEN</x:v>
      </x:c>
      <x:c r="I288" s="133" t="n">
        <x:v>50</x:v>
      </x:c>
      <x:c r="J288" s="133" t="n">
        <x:v>40</x:v>
      </x:c>
      <x:c r="K288" s="149" t="str">
        <x:v>BALL POINT</x:v>
      </x:c>
      <x:c r="L288" s="150" t="str">
        <x:v>Exact/source-linked match</x:v>
      </x:c>
      <x:c r="M288" s="149" t="str">
        <x:v>WS-RATES:51:29</x:v>
      </x:c>
    </x:row>
    <x:row r="289">
      <x:c r="A289" t="n">
        <x:v>289</x:v>
      </x:c>
      <x:c r="B289" t="n">
        <x:v>57</x:v>
      </x:c>
      <x:c r="C289" t="n">
        <x:v>29</x:v>
      </x:c>
      <x:c r="D289" s="99" t="str">
        <x:v>DOLLAR BP 3</x:v>
      </x:c>
      <x:c r="E289" s="132" t="n">
        <x:v>216</x:v>
      </x:c>
      <x:c r="F289" t="n">
        <x:v>58</x:v>
      </x:c>
      <x:c r="G289" t="n">
        <x:v>6</x:v>
      </x:c>
      <x:c r="H289" s="99" t="str">
        <x:v>DOLLAR BP 3</x:v>
      </x:c>
      <x:c r="I289" s="133" t="n">
        <x:v>216</x:v>
      </x:c>
      <x:c r="J289" s="133" t="n">
        <x:v>209.52</x:v>
      </x:c>
      <x:c r="K289" s="149" t="str">
        <x:v>BALL POINT</x:v>
      </x:c>
      <x:c r="L289" s="150" t="str">
        <x:v>Exact/source-linked match</x:v>
      </x:c>
      <x:c r="M289" s="149" t="str">
        <x:v>WS-RATES:58:6</x:v>
      </x:c>
    </x:row>
    <x:row r="290">
      <x:c r="A290" t="n">
        <x:v>290</x:v>
      </x:c>
      <x:c r="B290" t="n">
        <x:v>5</x:v>
      </x:c>
      <x:c r="C290" t="n">
        <x:v>32</x:v>
      </x:c>
      <x:c r="D290" s="99" t="str">
        <x:v>DOLLAR BP6 DUAL BALL PEN</x:v>
      </x:c>
      <x:c r="E290" s="132" t="n">
        <x:v>378</x:v>
      </x:c>
      <x:c r="F290" t="n">
        <x:v>6</x:v>
      </x:c>
      <x:c r="G290" t="n">
        <x:v>9</x:v>
      </x:c>
      <x:c r="H290" s="99" t="str">
        <x:v>DOLLAR BP6 DUAL BALL PEN</x:v>
      </x:c>
      <x:c r="I290" s="133" t="n">
        <x:v>378</x:v>
      </x:c>
      <x:c r="J290" s="133" t="n">
        <x:v>359</x:v>
      </x:c>
      <x:c r="K290" s="149" t="str">
        <x:v>BALL POINT</x:v>
      </x:c>
      <x:c r="L290" s="150" t="str">
        <x:v>Exact/source-linked match</x:v>
      </x:c>
      <x:c r="M290" s="149" t="str">
        <x:v>WS-RATES:6:9</x:v>
      </x:c>
    </x:row>
    <x:row r="291">
      <x:c r="A291" t="n">
        <x:v>291</x:v>
      </x:c>
      <x:c r="B291" t="n">
        <x:v>27</x:v>
      </x:c>
      <x:c r="C291" t="n">
        <x:v>6</x:v>
      </x:c>
      <x:c r="D291" s="99" t="str">
        <x:v>DUX SPEED BALL POINT</x:v>
      </x:c>
      <x:c r="E291" s="132" t="n">
        <x:v>210</x:v>
      </x:c>
      <x:c r="F291" t="n">
        <x:v>27</x:v>
      </x:c>
      <x:c r="G291" t="n">
        <x:v>19</x:v>
      </x:c>
      <x:c r="H291" s="99" t="str">
        <x:v>DUX SPEED BALL POINT</x:v>
      </x:c>
      <x:c r="I291" s="133" t="n">
        <x:v>210</x:v>
      </x:c>
      <x:c r="J291" s="133" t="n">
        <x:v>195</x:v>
      </x:c>
      <x:c r="K291" s="149" t="str">
        <x:v>BALL POINT</x:v>
      </x:c>
      <x:c r="L291" s="150" t="str">
        <x:v>Exact/source-linked match</x:v>
      </x:c>
      <x:c r="M291" s="149" t="str">
        <x:v>WS-RATES:27:19</x:v>
      </x:c>
    </x:row>
    <x:row r="292">
      <x:c r="A292" t="n">
        <x:v>292</x:v>
      </x:c>
      <x:c r="B292" t="n">
        <x:v>14</x:v>
      </x:c>
      <x:c r="C292" t="n">
        <x:v>19</x:v>
      </x:c>
      <x:c r="D292" s="99" t="str">
        <x:v>ECONO BALL PEN</x:v>
      </x:c>
      <x:c r="E292" s="132" t="n">
        <x:v>110</x:v>
      </x:c>
      <x:c r="F292" t="n">
        <x:v>14</x:v>
      </x:c>
      <x:c r="G292" t="n">
        <x:v>32</x:v>
      </x:c>
      <x:c r="H292" s="99" t="str">
        <x:v>ECONO BALL PEN</x:v>
      </x:c>
      <x:c r="I292" s="133" t="n">
        <x:v>110</x:v>
      </x:c>
      <x:c r="J292" s="133" t="n">
        <x:v>104</x:v>
      </x:c>
      <x:c r="K292" s="149" t="str">
        <x:v>BALL POINT</x:v>
      </x:c>
      <x:c r="L292" s="150" t="str">
        <x:v>Exact/source-linked match</x:v>
      </x:c>
      <x:c r="M292" s="149" t="str">
        <x:v>WS-RATES:14:32</x:v>
      </x:c>
    </x:row>
    <x:row r="293">
      <x:c r="A293" t="n">
        <x:v>293</x:v>
      </x:c>
      <x:c r="B293" t="n">
        <x:v>18</x:v>
      </x:c>
      <x:c r="C293" t="n">
        <x:v>24</x:v>
      </x:c>
      <x:c r="D293" s="99" t="str">
        <x:v>KEFAYAT BIG BALL PEN (50P</x:v>
      </x:c>
      <x:c r="E293" s="132" t="n">
        <x:v>1150</x:v>
      </x:c>
      <x:c r="F293" t="n">
        <x:v>18</x:v>
      </x:c>
      <x:c r="G293" t="n">
        <x:v>37</x:v>
      </x:c>
      <x:c r="H293" s="99" t="str">
        <x:v>KEFAYAT BIG BALL PEN (50PCS)</x:v>
      </x:c>
      <x:c r="I293" s="133" t="n">
        <x:v>1150</x:v>
      </x:c>
      <x:c r="J293" s="133" t="n">
        <x:v>1040</x:v>
      </x:c>
      <x:c r="K293" s="149" t="str">
        <x:v>BALL POINT</x:v>
      </x:c>
      <x:c r="L293" s="150" t="str">
        <x:v>Truncated-name completion</x:v>
      </x:c>
      <x:c r="M293" s="149" t="str">
        <x:v>WS-RATES:18:37</x:v>
      </x:c>
    </x:row>
    <x:row r="294">
      <x:c r="A294" t="n">
        <x:v>294</x:v>
      </x:c>
      <x:c r="B294" t="n">
        <x:v>2</x:v>
      </x:c>
      <x:c r="C294" t="n">
        <x:v>8</x:v>
      </x:c>
      <x:c r="D294" s="99" t="str">
        <x:v>MASTER 909 BALL POINT</x:v>
      </x:c>
      <x:c r="E294" s="132" t="n">
        <x:v>95</x:v>
      </x:c>
      <x:c r="F294" t="n">
        <x:v>2</x:v>
      </x:c>
      <x:c r="G294" t="n">
        <x:v>22</x:v>
      </x:c>
      <x:c r="H294" s="99" t="str">
        <x:v>MASTER 909 BALL POINT</x:v>
      </x:c>
      <x:c r="I294" s="133" t="n">
        <x:v>95</x:v>
      </x:c>
      <x:c r="J294" s="133" t="n">
        <x:v>88</x:v>
      </x:c>
      <x:c r="K294" s="149" t="str">
        <x:v>BALL POINT</x:v>
      </x:c>
      <x:c r="L294" s="150" t="str">
        <x:v>Exact/source-linked match</x:v>
      </x:c>
      <x:c r="M294" s="149" t="str">
        <x:v>WS-RATES:2:22</x:v>
      </x:c>
    </x:row>
    <x:row r="295">
      <x:c r="A295" t="n">
        <x:v>295</x:v>
      </x:c>
      <x:c r="B295" t="n">
        <x:v>2</x:v>
      </x:c>
      <x:c r="C295" t="n">
        <x:v>7</x:v>
      </x:c>
      <x:c r="D295" s="99" t="str">
        <x:v>MASTER 990 BALL POINT</x:v>
      </x:c>
      <x:c r="E295" s="132" t="n">
        <x:v>118</x:v>
      </x:c>
      <x:c r="F295" t="n">
        <x:v>2</x:v>
      </x:c>
      <x:c r="G295" t="n">
        <x:v>21</x:v>
      </x:c>
      <x:c r="H295" s="99" t="str">
        <x:v>MASTER 990 BALL POINT</x:v>
      </x:c>
      <x:c r="I295" s="133" t="n">
        <x:v>118</x:v>
      </x:c>
      <x:c r="J295" s="133" t="n">
        <x:v>104</x:v>
      </x:c>
      <x:c r="K295" s="149" t="str">
        <x:v>BALL POINT</x:v>
      </x:c>
      <x:c r="L295" s="150" t="str">
        <x:v>Exact/source-linked match</x:v>
      </x:c>
      <x:c r="M295" s="149" t="str">
        <x:v>WS-RATES:2:21</x:v>
      </x:c>
    </x:row>
    <x:row r="296">
      <x:c r="A296" t="n">
        <x:v>296</x:v>
      </x:c>
      <x:c r="B296" t="n">
        <x:v>52</x:v>
      </x:c>
      <x:c r="C296" t="n">
        <x:v>32</x:v>
      </x:c>
      <x:c r="D296" s="99" t="str">
        <x:v>MAX BALL PEN</x:v>
      </x:c>
      <x:c r="E296" s="132" t="n">
        <x:v>260</x:v>
      </x:c>
      <x:c r="F296" t="n">
        <x:v>53</x:v>
      </x:c>
      <x:c r="G296" t="n">
        <x:v>9</x:v>
      </x:c>
      <x:c r="H296" s="99" t="str">
        <x:v>MAX BALL PEN</x:v>
      </x:c>
      <x:c r="I296" s="133" t="n">
        <x:v>260</x:v>
      </x:c>
      <x:c r="J296" s="133" t="n">
        <x:v>230</x:v>
      </x:c>
      <x:c r="K296" s="149" t="str">
        <x:v>BALL POINT</x:v>
      </x:c>
      <x:c r="L296" s="150" t="str">
        <x:v>Exact/source-linked match</x:v>
      </x:c>
      <x:c r="M296" s="149" t="str">
        <x:v>WS-RATES:53:9</x:v>
      </x:c>
    </x:row>
    <x:row r="297">
      <x:c r="A297" t="n">
        <x:v>297</x:v>
      </x:c>
      <x:c r="B297" t="n">
        <x:v>28</x:v>
      </x:c>
      <x:c r="C297" t="n">
        <x:v>9</x:v>
      </x:c>
      <x:c r="D297" s="99" t="str">
        <x:v>MILAN FANCEY BALL PEN</x:v>
      </x:c>
      <x:c r="E297" s="132" t="n">
        <x:v>50</x:v>
      </x:c>
      <x:c r="F297" t="n">
        <x:v>28</x:v>
      </x:c>
      <x:c r="G297" t="n">
        <x:v>22</x:v>
      </x:c>
      <x:c r="H297" s="99" t="str">
        <x:v>MILAN FANCEY BALL PEN</x:v>
      </x:c>
      <x:c r="I297" s="133" t="n">
        <x:v>50</x:v>
      </x:c>
      <x:c r="J297" s="133" t="n">
        <x:v>43</x:v>
      </x:c>
      <x:c r="K297" s="149" t="str">
        <x:v>BALL POINT</x:v>
      </x:c>
      <x:c r="L297" s="150" t="str">
        <x:v>Exact/source-linked match</x:v>
      </x:c>
      <x:c r="M297" s="149" t="str">
        <x:v>WS-RATES:28:22</x:v>
      </x:c>
    </x:row>
    <x:row r="298">
      <x:c r="A298" t="n">
        <x:v>298</x:v>
      </x:c>
      <x:c r="B298" t="n">
        <x:v>28</x:v>
      </x:c>
      <x:c r="C298" t="n">
        <x:v>8</x:v>
      </x:c>
      <x:c r="D298" s="99" t="str">
        <x:v>MILAN FANCEY BALL PEN+B</x:v>
      </x:c>
      <x:c r="E298" s="132" t="n">
        <x:v>100</x:v>
      </x:c>
      <x:c r="F298" t="n">
        <x:v>28</x:v>
      </x:c>
      <x:c r="G298" t="n">
        <x:v>21</x:v>
      </x:c>
      <x:c r="H298" s="99" t="str">
        <x:v>MILAN FANCEY BALL PEN+BOX</x:v>
      </x:c>
      <x:c r="I298" s="133" t="n">
        <x:v>100</x:v>
      </x:c>
      <x:c r="J298" s="133" t="n">
        <x:v>80</x:v>
      </x:c>
      <x:c r="K298" s="149" t="str">
        <x:v>BALL POINT</x:v>
      </x:c>
      <x:c r="L298" s="150" t="str">
        <x:v>Truncated-name completion</x:v>
      </x:c>
      <x:c r="M298" s="149" t="str">
        <x:v>WS-RATES:28:21</x:v>
      </x:c>
    </x:row>
    <x:row r="299">
      <x:c r="A299" t="n">
        <x:v>299</x:v>
      </x:c>
      <x:c r="B299" t="n">
        <x:v>44</x:v>
      </x:c>
      <x:c r="C299" t="n">
        <x:v>36</x:v>
      </x:c>
      <x:c r="D299" s="99" t="str">
        <x:v>PIANO POWER BALL PEN</x:v>
      </x:c>
      <x:c r="E299" s="132" t="n">
        <x:v>860</x:v>
      </x:c>
      <x:c r="F299" t="n">
        <x:v>45</x:v>
      </x:c>
      <x:c r="G299" t="n">
        <x:v>13</x:v>
      </x:c>
      <x:c r="H299" s="99" t="str">
        <x:v>PIANO POWER BALL PEN</x:v>
      </x:c>
      <x:c r="I299" s="133" t="n">
        <x:v>860</x:v>
      </x:c>
      <x:c r="J299" s="133" t="n">
        <x:v>817</x:v>
      </x:c>
      <x:c r="K299" s="149" t="str">
        <x:v>BALL POINT</x:v>
      </x:c>
      <x:c r="L299" s="150" t="str">
        <x:v>Exact/source-linked match</x:v>
      </x:c>
      <x:c r="M299" s="149" t="str">
        <x:v>WS-RATES:45:13</x:v>
      </x:c>
    </x:row>
    <x:row r="300">
      <x:c r="A300" t="n">
        <x:v>300</x:v>
      </x:c>
      <x:c r="B300" t="n">
        <x:v>60</x:v>
      </x:c>
      <x:c r="C300" t="n">
        <x:v>14</x:v>
      </x:c>
      <x:c r="D300" s="99" t="str">
        <x:v>PIANO SILK BALL POINT</x:v>
      </x:c>
      <x:c r="E300" s="132" t="n">
        <x:v>153</x:v>
      </x:c>
      <x:c r="F300" t="n">
        <x:v>60</x:v>
      </x:c>
      <x:c r="G300" t="n">
        <x:v>27</x:v>
      </x:c>
      <x:c r="H300" s="99" t="str">
        <x:v>PIANO SILK BALL POINT</x:v>
      </x:c>
      <x:c r="I300" s="133" t="n">
        <x:v>153</x:v>
      </x:c>
      <x:c r="J300" s="133" t="n">
        <x:v>145</x:v>
      </x:c>
      <x:c r="K300" s="149" t="str">
        <x:v>BALL POINT</x:v>
      </x:c>
      <x:c r="L300" s="150" t="str">
        <x:v>Exact/source-linked match</x:v>
      </x:c>
      <x:c r="M300" s="149" t="str">
        <x:v>WS-RATES:60:27</x:v>
      </x:c>
    </x:row>
    <x:row r="301">
      <x:c r="A301" t="n">
        <x:v>301</x:v>
      </x:c>
      <x:c r="B301" t="n">
        <x:v>15</x:v>
      </x:c>
      <x:c r="C301" t="n">
        <x:v>24</x:v>
      </x:c>
      <x:c r="D301" s="99" t="str">
        <x:v>BALL JALI</x:v>
      </x:c>
      <x:c r="E301" s="132" t="n">
        <x:v>20</x:v>
      </x:c>
      <x:c r="F301" t="n">
        <x:v>15</x:v>
      </x:c>
      <x:c r="G301" t="n">
        <x:v>37</x:v>
      </x:c>
      <x:c r="H301" s="99" t="str">
        <x:v>BALL JALI</x:v>
      </x:c>
      <x:c r="I301" s="133" t="n">
        <x:v>20</x:v>
      </x:c>
      <x:c r="J301" s="133" t="n">
        <x:v>15</x:v>
      </x:c>
      <x:c r="K301" s="149" t="str">
        <x:v>CHINA</x:v>
      </x:c>
      <x:c r="L301" s="150" t="str">
        <x:v>Exact/source-linked match</x:v>
      </x:c>
      <x:c r="M301" s="149" t="str">
        <x:v>WS-RATES:15:37</x:v>
      </x:c>
    </x:row>
    <x:row r="302">
      <x:c r="A302" t="n">
        <x:v>302</x:v>
      </x:c>
      <x:c r="B302" t="n">
        <x:v>43</x:v>
      </x:c>
      <x:c r="C302" t="n">
        <x:v>12</x:v>
      </x:c>
      <x:c r="D302" s="99" t="str">
        <x:v>CA BALL</x:v>
      </x:c>
      <x:c r="E302" s="132" t="n">
        <x:v>80</x:v>
      </x:c>
      <x:c r="F302" t="n">
        <x:v>43</x:v>
      </x:c>
      <x:c r="G302" t="n">
        <x:v>25</x:v>
      </x:c>
      <x:c r="H302" s="99" t="str">
        <x:v>CA BALL</x:v>
      </x:c>
      <x:c r="I302" s="133" t="n">
        <x:v>80</x:v>
      </x:c>
      <x:c r="J302" s="133" t="n">
        <x:v>67</x:v>
      </x:c>
      <x:c r="K302" s="149" t="str">
        <x:v>BALL</x:v>
      </x:c>
      <x:c r="L302" s="150" t="str">
        <x:v>Exact/source-linked match</x:v>
      </x:c>
      <x:c r="M302" s="149" t="str">
        <x:v>WS-RATES:43:25</x:v>
      </x:c>
    </x:row>
    <x:row r="303">
      <x:c r="A303" t="n">
        <x:v>303</x:v>
      </x:c>
      <x:c r="B303" t="n">
        <x:v>2</x:v>
      </x:c>
      <x:c r="C303" t="n">
        <x:v>22</x:v>
      </x:c>
      <x:c r="D303" s="99" t="str">
        <x:v>CHAMKI BALL (1 PC)</x:v>
      </x:c>
      <x:c r="E303" s="132" t="n">
        <x:v>37</x:v>
      </x:c>
      <x:c r="F303" t="n">
        <x:v>2</x:v>
      </x:c>
      <x:c r="G303" t="n">
        <x:v>36</x:v>
      </x:c>
      <x:c r="H303" s="99" t="str">
        <x:v>CHAMKI BALL (1 PC)</x:v>
      </x:c>
      <x:c r="I303" s="133" t="n">
        <x:v>37</x:v>
      </x:c>
      <x:c r="J303" s="133" t="n">
        <x:v>33</x:v>
      </x:c>
      <x:c r="K303" s="149" t="str">
        <x:v>BALL</x:v>
      </x:c>
      <x:c r="L303" s="150" t="str">
        <x:v>Exact/source-linked match</x:v>
      </x:c>
      <x:c r="M303" s="149" t="str">
        <x:v>WS-RATES:2:36</x:v>
      </x:c>
    </x:row>
    <x:row r="304">
      <x:c r="A304" t="n">
        <x:v>304</x:v>
      </x:c>
      <x:c r="B304" t="n">
        <x:v>2</x:v>
      </x:c>
      <x:c r="C304" t="n">
        <x:v>23</x:v>
      </x:c>
      <x:c r="D304" s="99" t="str">
        <x:v>CHAMKI BALL (12 PC)</x:v>
      </x:c>
      <x:c r="E304" s="132" t="n">
        <x:v>444</x:v>
      </x:c>
      <x:c r="F304" t="n">
        <x:v>2</x:v>
      </x:c>
      <x:c r="G304" t="n">
        <x:v>37</x:v>
      </x:c>
      <x:c r="H304" s="99" t="str">
        <x:v>CHAMKI BALL (12 PC)</x:v>
      </x:c>
      <x:c r="I304" s="133" t="n">
        <x:v>444</x:v>
      </x:c>
      <x:c r="J304" s="133" t="n">
        <x:v>380</x:v>
      </x:c>
      <x:c r="K304" s="149" t="str">
        <x:v>BALL</x:v>
      </x:c>
      <x:c r="L304" s="150" t="str">
        <x:v>Exact/source-linked match</x:v>
      </x:c>
      <x:c r="M304" s="149" t="str">
        <x:v>WS-RATES:2:37</x:v>
      </x:c>
    </x:row>
    <x:row r="305">
      <x:c r="A305" t="n">
        <x:v>305</x:v>
      </x:c>
      <x:c r="B305" t="n">
        <x:v>43</x:v>
      </x:c>
      <x:c r="C305" t="n">
        <x:v>14</x:v>
      </x:c>
      <x:c r="D305" s="99" t="str">
        <x:v>DOT BALL</x:v>
      </x:c>
      <x:c r="E305" s="132" t="n">
        <x:v>135</x:v>
      </x:c>
      <x:c r="F305" t="n">
        <x:v>43</x:v>
      </x:c>
      <x:c r="G305" t="n">
        <x:v>27</x:v>
      </x:c>
      <x:c r="H305" s="99" t="str">
        <x:v>DOT BALL</x:v>
      </x:c>
      <x:c r="I305" s="133" t="n">
        <x:v>135</x:v>
      </x:c>
      <x:c r="J305" s="133" t="n">
        <x:v>120</x:v>
      </x:c>
      <x:c r="K305" s="149" t="str">
        <x:v>BALL</x:v>
      </x:c>
      <x:c r="L305" s="150" t="str">
        <x:v>Exact/source-linked match</x:v>
      </x:c>
      <x:c r="M305" s="149" t="str">
        <x:v>WS-RATES:43:27</x:v>
      </x:c>
    </x:row>
    <x:row r="306">
      <x:c r="A306" t="n">
        <x:v>306</x:v>
      </x:c>
      <x:c r="B306" t="n">
        <x:v>11</x:v>
      </x:c>
      <x:c r="C306" t="n">
        <x:v>18</x:v>
      </x:c>
      <x:c r="D306" s="99" t="str">
        <x:v>FOOT BALL MOLTEN</x:v>
      </x:c>
      <x:c r="E306" s="132" t="n">
        <x:v>780</x:v>
      </x:c>
      <x:c r="F306" t="n">
        <x:v>11</x:v>
      </x:c>
      <x:c r="G306" t="n">
        <x:v>31</x:v>
      </x:c>
      <x:c r="H306" s="99" t="str">
        <x:v>FOOT BALL MOLTEN</x:v>
      </x:c>
      <x:c r="I306" s="133" t="n">
        <x:v>780</x:v>
      </x:c>
      <x:c r="J306" s="133" t="n">
        <x:v>650</x:v>
      </x:c>
      <x:c r="K306" s="149" t="str">
        <x:v>CHINA DAIRIES</x:v>
      </x:c>
      <x:c r="L306" s="150" t="str">
        <x:v>Exact/source-linked match</x:v>
      </x:c>
      <x:c r="M306" s="149" t="str">
        <x:v>WS-RATES:11:31</x:v>
      </x:c>
    </x:row>
    <x:row r="307">
      <x:c r="A307" t="n">
        <x:v>307</x:v>
      </x:c>
      <x:c r="B307" t="n">
        <x:v>43</x:v>
      </x:c>
      <x:c r="C307" t="n">
        <x:v>33</x:v>
      </x:c>
      <x:c r="D307" s="99" t="str">
        <x:v>MAGIC BALL LARGE</x:v>
      </x:c>
      <x:c r="E307" s="132" t="n">
        <x:v>20</x:v>
      </x:c>
      <x:c r="F307" t="n">
        <x:v>44</x:v>
      </x:c>
      <x:c r="G307" t="n">
        <x:v>10</x:v>
      </x:c>
      <x:c r="H307" s="99" t="str">
        <x:v>MAGIC BALL LARGE</x:v>
      </x:c>
      <x:c r="I307" s="133" t="n">
        <x:v>20</x:v>
      </x:c>
      <x:c r="J307" s="133" t="n">
        <x:v>15</x:v>
      </x:c>
      <x:c r="K307" s="149" t="str">
        <x:v>CHINA</x:v>
      </x:c>
      <x:c r="L307" s="150" t="str">
        <x:v>Exact/source-linked match</x:v>
      </x:c>
      <x:c r="M307" s="149" t="str">
        <x:v>WS-RATES:44:10</x:v>
      </x:c>
    </x:row>
    <x:row r="308">
      <x:c r="A308" t="n">
        <x:v>308</x:v>
      </x:c>
      <x:c r="B308" t="n">
        <x:v>43</x:v>
      </x:c>
      <x:c r="C308" t="n">
        <x:v>31</x:v>
      </x:c>
      <x:c r="D308" s="99" t="str">
        <x:v>MAGIC BALL SMALL</x:v>
      </x:c>
      <x:c r="E308" s="132" t="n">
        <x:v>10</x:v>
      </x:c>
      <x:c r="F308" t="n">
        <x:v>44</x:v>
      </x:c>
      <x:c r="G308" t="n">
        <x:v>8</x:v>
      </x:c>
      <x:c r="H308" s="99" t="str">
        <x:v>MAGIC BALL SMALL</x:v>
      </x:c>
      <x:c r="I308" s="133" t="n">
        <x:v>10</x:v>
      </x:c>
      <x:c r="J308" s="133" t="n">
        <x:v>8</x:v>
      </x:c>
      <x:c r="K308" s="149" t="str">
        <x:v>CHINA</x:v>
      </x:c>
      <x:c r="L308" s="150" t="str">
        <x:v>Exact/source-linked match</x:v>
      </x:c>
      <x:c r="M308" s="149" t="str">
        <x:v>WS-RATES:44:8</x:v>
      </x:c>
    </x:row>
    <x:row r="309">
      <x:c r="A309" t="n">
        <x:v>309</x:v>
      </x:c>
      <x:c r="B309" t="n">
        <x:v>7</x:v>
      </x:c>
      <x:c r="C309" t="n">
        <x:v>17</x:v>
      </x:c>
      <x:c r="D309" s="99" t="str">
        <x:v>MOON BALL 1PCS</x:v>
      </x:c>
      <x:c r="E309" s="132" t="n">
        <x:v>95</x:v>
      </x:c>
      <x:c r="F309" t="n">
        <x:v>7</x:v>
      </x:c>
      <x:c r="G309" t="n">
        <x:v>30</x:v>
      </x:c>
      <x:c r="H309" s="99" t="str">
        <x:v>MOON BALL 1PCS</x:v>
      </x:c>
      <x:c r="I309" s="133" t="n">
        <x:v>95</x:v>
      </x:c>
      <x:c r="J309" s="133" t="n">
        <x:v>73</x:v>
      </x:c>
      <x:c r="K309" s="149" t="str">
        <x:v>BALL</x:v>
      </x:c>
      <x:c r="L309" s="150" t="str">
        <x:v>Exact/source-linked match</x:v>
      </x:c>
      <x:c r="M309" s="149" t="str">
        <x:v>WS-RATES:7:30</x:v>
      </x:c>
    </x:row>
    <x:row r="310">
      <x:c r="A310" t="n">
        <x:v>310</x:v>
      </x:c>
      <x:c r="B310" t="n">
        <x:v>43</x:v>
      </x:c>
      <x:c r="C310" t="n">
        <x:v>5</x:v>
      </x:c>
      <x:c r="D310" s="99" t="str">
        <x:v>PEPSI BALL 100 G</x:v>
      </x:c>
      <x:c r="E310" s="132" t="n">
        <x:v>115</x:v>
      </x:c>
      <x:c r="F310" t="n">
        <x:v>43</x:v>
      </x:c>
      <x:c r="G310" t="n">
        <x:v>18</x:v>
      </x:c>
      <x:c r="H310" s="99" t="str">
        <x:v>PEPSI BALL 100 G</x:v>
      </x:c>
      <x:c r="I310" s="133" t="n">
        <x:v>115</x:v>
      </x:c>
      <x:c r="J310" s="133" t="n">
        <x:v>96</x:v>
      </x:c>
      <x:c r="K310" s="149" t="str">
        <x:v>BALL</x:v>
      </x:c>
      <x:c r="L310" s="150" t="str">
        <x:v>Exact/source-linked match</x:v>
      </x:c>
      <x:c r="M310" s="149" t="str">
        <x:v>WS-RATES:43:18</x:v>
      </x:c>
    </x:row>
    <x:row r="311">
      <x:c r="A311" t="n">
        <x:v>311</x:v>
      </x:c>
      <x:c r="B311" t="n">
        <x:v>43</x:v>
      </x:c>
      <x:c r="C311" t="n">
        <x:v>7</x:v>
      </x:c>
      <x:c r="D311" s="99" t="str">
        <x:v>PEPSI BALL 70 G</x:v>
      </x:c>
      <x:c r="E311" s="132" t="n">
        <x:v>90</x:v>
      </x:c>
      <x:c r="F311" t="n">
        <x:v>43</x:v>
      </x:c>
      <x:c r="G311" t="n">
        <x:v>20</x:v>
      </x:c>
      <x:c r="H311" s="99" t="str">
        <x:v>PEPSI BALL 70 G</x:v>
      </x:c>
      <x:c r="I311" s="133" t="n">
        <x:v>90</x:v>
      </x:c>
      <x:c r="J311" s="133" t="n">
        <x:v>69</x:v>
      </x:c>
      <x:c r="K311" s="149" t="str">
        <x:v>BALL</x:v>
      </x:c>
      <x:c r="L311" s="150" t="str">
        <x:v>Exact/source-linked match</x:v>
      </x:c>
      <x:c r="M311" s="149" t="str">
        <x:v>WS-RATES:43:20</x:v>
      </x:c>
    </x:row>
    <x:row r="312">
      <x:c r="A312" t="n">
        <x:v>312</x:v>
      </x:c>
      <x:c r="B312" t="n">
        <x:v>42</x:v>
      </x:c>
      <x:c r="C312" t="n">
        <x:v>31</x:v>
      </x:c>
      <x:c r="D312" s="99" t="str">
        <x:v>PLASTIC BALL DORI</x:v>
      </x:c>
      <x:c r="E312" s="132" t="n">
        <x:v>135</x:v>
      </x:c>
      <x:c r="F312" t="n">
        <x:v>43</x:v>
      </x:c>
      <x:c r="G312" t="n">
        <x:v>8</x:v>
      </x:c>
      <x:c r="H312" s="99" t="str">
        <x:v>PLASTIC BALL DORI</x:v>
      </x:c>
      <x:c r="I312" s="133" t="n">
        <x:v>135</x:v>
      </x:c>
      <x:c r="J312" s="133" t="n">
        <x:v>118</x:v>
      </x:c>
      <x:c r="K312" s="149" t="str">
        <x:v>BALL</x:v>
      </x:c>
      <x:c r="L312" s="150" t="str">
        <x:v>Exact/source-linked match</x:v>
      </x:c>
      <x:c r="M312" s="149" t="str">
        <x:v>WS-RATES:43:8</x:v>
      </x:c>
    </x:row>
    <x:row r="313">
      <x:c r="A313" t="n">
        <x:v>313</x:v>
      </x:c>
      <x:c r="B313" t="n">
        <x:v>13</x:v>
      </x:c>
      <x:c r="C313" t="n">
        <x:v>30</x:v>
      </x:c>
      <x:c r="D313" s="99" t="str">
        <x:v>PLASTIC BALL KAAN</x:v>
      </x:c>
      <x:c r="E313" s="132" t="n">
        <x:v>120</x:v>
      </x:c>
      <x:c r="F313" t="n">
        <x:v>14</x:v>
      </x:c>
      <x:c r="G313" t="n">
        <x:v>7</x:v>
      </x:c>
      <x:c r="H313" s="99" t="str">
        <x:v>PLASTIC BALL KAAN</x:v>
      </x:c>
      <x:c r="I313" s="133" t="n">
        <x:v>120</x:v>
      </x:c>
      <x:c r="J313" s="133" t="n">
        <x:v>103</x:v>
      </x:c>
      <x:c r="K313" s="149" t="str">
        <x:v>CHINA DAIRIES</x:v>
      </x:c>
      <x:c r="L313" s="150" t="str">
        <x:v>Exact/source-linked match</x:v>
      </x:c>
      <x:c r="M313" s="149" t="str">
        <x:v>WS-RATES:14:7</x:v>
      </x:c>
    </x:row>
    <x:row r="314">
      <x:c r="A314" t="n">
        <x:v>314</x:v>
      </x:c>
      <x:c r="B314" t="n">
        <x:v>24</x:v>
      </x:c>
      <x:c r="C314" t="n">
        <x:v>9</x:v>
      </x:c>
      <x:c r="D314" s="99" t="str">
        <x:v>PLASTIC BALL NO 120</x:v>
      </x:c>
      <x:c r="E314" s="132" t="n">
        <x:v>120</x:v>
      </x:c>
      <x:c r="F314" t="n">
        <x:v>24</x:v>
      </x:c>
      <x:c r="G314" t="n">
        <x:v>22</x:v>
      </x:c>
      <x:c r="H314" s="99" t="str">
        <x:v>PLASTIC BALL NO 120</x:v>
      </x:c>
      <x:c r="I314" s="133" t="n">
        <x:v>120</x:v>
      </x:c>
      <x:c r="J314" s="133" t="n">
        <x:v>101</x:v>
      </x:c>
      <x:c r="K314" s="149" t="str">
        <x:v>CHINA</x:v>
      </x:c>
      <x:c r="L314" s="150" t="str">
        <x:v>Exact/source-linked match</x:v>
      </x:c>
      <x:c r="M314" s="149" t="str">
        <x:v>WS-RATES:24:22</x:v>
      </x:c>
    </x:row>
    <x:row r="315">
      <x:c r="A315" t="n">
        <x:v>315</x:v>
      </x:c>
      <x:c r="B315" t="n">
        <x:v>18</x:v>
      </x:c>
      <x:c r="C315" t="n">
        <x:v>22</x:v>
      </x:c>
      <x:c r="D315" s="99" t="str">
        <x:v>PLASTIC BALL NO 150</x:v>
      </x:c>
      <x:c r="E315" s="132" t="n">
        <x:v>150</x:v>
      </x:c>
      <x:c r="F315" t="n">
        <x:v>18</x:v>
      </x:c>
      <x:c r="G315" t="n">
        <x:v>35</x:v>
      </x:c>
      <x:c r="H315" s="99" t="str">
        <x:v>PLASTIC BALL NO 150</x:v>
      </x:c>
      <x:c r="I315" s="133" t="n">
        <x:v>150</x:v>
      </x:c>
      <x:c r="J315" s="133" t="n">
        <x:v>120</x:v>
      </x:c>
      <x:c r="K315" s="149" t="str">
        <x:v>BALL POINT</x:v>
      </x:c>
      <x:c r="L315" s="150" t="str">
        <x:v>Exact/source-linked match</x:v>
      </x:c>
      <x:c r="M315" s="149" t="str">
        <x:v>WS-RATES:18:35</x:v>
      </x:c>
    </x:row>
    <x:row r="316">
      <x:c r="A316" t="n">
        <x:v>316</x:v>
      </x:c>
      <x:c r="B316" t="n">
        <x:v>13</x:v>
      </x:c>
      <x:c r="C316" t="n">
        <x:v>31</x:v>
      </x:c>
      <x:c r="D316" s="99" t="str">
        <x:v>PLASTIC BALL NO 46</x:v>
      </x:c>
      <x:c r="E316" s="132" t="n">
        <x:v>46</x:v>
      </x:c>
      <x:c r="F316" t="n">
        <x:v>14</x:v>
      </x:c>
      <x:c r="G316" t="n">
        <x:v>8</x:v>
      </x:c>
      <x:c r="H316" s="99" t="str">
        <x:v>PLASTIC BALL NO 46</x:v>
      </x:c>
      <x:c r="I316" s="133" t="n">
        <x:v>46</x:v>
      </x:c>
      <x:c r="J316" s="133" t="n">
        <x:v>28</x:v>
      </x:c>
      <x:c r="K316" s="149" t="str">
        <x:v>BALL POINT</x:v>
      </x:c>
      <x:c r="L316" s="150" t="str">
        <x:v>Exact/source-linked match</x:v>
      </x:c>
      <x:c r="M316" s="149" t="str">
        <x:v>WS-RATES:14:8</x:v>
      </x:c>
    </x:row>
    <x:row r="317">
      <x:c r="A317" t="n">
        <x:v>317</x:v>
      </x:c>
      <x:c r="B317" t="n">
        <x:v>18</x:v>
      </x:c>
      <x:c r="C317" t="n">
        <x:v>23</x:v>
      </x:c>
      <x:c r="D317" s="99" t="str">
        <x:v>PLASTIC BALL NO 65</x:v>
      </x:c>
      <x:c r="E317" s="132" t="n">
        <x:v>65</x:v>
      </x:c>
      <x:c r="F317" t="n">
        <x:v>18</x:v>
      </x:c>
      <x:c r="G317" t="n">
        <x:v>36</x:v>
      </x:c>
      <x:c r="H317" s="99" t="str">
        <x:v>PLASTIC BALL NO 65</x:v>
      </x:c>
      <x:c r="I317" s="133" t="n">
        <x:v>65</x:v>
      </x:c>
      <x:c r="J317" s="133" t="n">
        <x:v>55</x:v>
      </x:c>
      <x:c r="K317" s="149" t="str">
        <x:v>BALL POINT</x:v>
      </x:c>
      <x:c r="L317" s="150" t="str">
        <x:v>Exact/source-linked match</x:v>
      </x:c>
      <x:c r="M317" s="149" t="str">
        <x:v>WS-RATES:18:36</x:v>
      </x:c>
    </x:row>
    <x:row r="318">
      <x:c r="A318" t="n">
        <x:v>318</x:v>
      </x:c>
      <x:c r="B318" t="n">
        <x:v>42</x:v>
      </x:c>
      <x:c r="C318" t="n">
        <x:v>32</x:v>
      </x:c>
      <x:c r="D318" s="99" t="str">
        <x:v>PLASTIC BALL NO 70</x:v>
      </x:c>
      <x:c r="E318" s="132" t="n">
        <x:v>70</x:v>
      </x:c>
      <x:c r="F318" t="n">
        <x:v>43</x:v>
      </x:c>
      <x:c r="G318" t="n">
        <x:v>9</x:v>
      </x:c>
      <x:c r="H318" s="99" t="str">
        <x:v>PLASTIC BALL NO 70</x:v>
      </x:c>
      <x:c r="I318" s="133" t="n">
        <x:v>70</x:v>
      </x:c>
      <x:c r="J318" s="133" t="n">
        <x:v>60</x:v>
      </x:c>
      <x:c r="K318" s="149" t="str">
        <x:v>BALL</x:v>
      </x:c>
      <x:c r="L318" s="150" t="str">
        <x:v>Exact/source-linked match</x:v>
      </x:c>
      <x:c r="M318" s="149" t="str">
        <x:v>WS-RATES:43:9</x:v>
      </x:c>
    </x:row>
    <x:row r="319">
      <x:c r="A319" t="n">
        <x:v>319</x:v>
      </x:c>
      <x:c r="B319" t="n">
        <x:v>28</x:v>
      </x:c>
      <x:c r="C319" t="n">
        <x:v>2</x:v>
      </x:c>
      <x:c r="D319" s="99" t="str">
        <x:v>PLASTIC BALL NO 75</x:v>
      </x:c>
      <x:c r="E319" s="132" t="n">
        <x:v>75</x:v>
      </x:c>
      <x:c r="F319" t="n">
        <x:v>28</x:v>
      </x:c>
      <x:c r="G319" t="n">
        <x:v>15</x:v>
      </x:c>
      <x:c r="H319" s="99" t="str">
        <x:v>PLASTIC BALL NO 75</x:v>
      </x:c>
      <x:c r="I319" s="133" t="n">
        <x:v>75</x:v>
      </x:c>
      <x:c r="J319" s="133" t="n">
        <x:v>70</x:v>
      </x:c>
      <x:c r="K319" s="149" t="str">
        <x:v>BALL</x:v>
      </x:c>
      <x:c r="L319" s="150" t="str">
        <x:v>Exact/source-linked match</x:v>
      </x:c>
      <x:c r="M319" s="149" t="str">
        <x:v>WS-RATES:28:15</x:v>
      </x:c>
    </x:row>
    <x:row r="320">
      <x:c r="A320" t="n">
        <x:v>320</x:v>
      </x:c>
      <x:c r="B320" t="n">
        <x:v>42</x:v>
      </x:c>
      <x:c r="C320" t="n">
        <x:v>28</x:v>
      </x:c>
      <x:c r="D320" s="99" t="str">
        <x:v>PLASTIC BALL NO 80</x:v>
      </x:c>
      <x:c r="E320" s="132" t="n">
        <x:v>80</x:v>
      </x:c>
      <x:c r="F320" t="n">
        <x:v>43</x:v>
      </x:c>
      <x:c r="G320" t="n">
        <x:v>5</x:v>
      </x:c>
      <x:c r="H320" s="99" t="str">
        <x:v>PLASTIC BALL NO 80</x:v>
      </x:c>
      <x:c r="I320" s="133" t="n">
        <x:v>80</x:v>
      </x:c>
      <x:c r="J320" s="133" t="n">
        <x:v>70</x:v>
      </x:c>
      <x:c r="K320" s="149" t="str">
        <x:v>BALL</x:v>
      </x:c>
      <x:c r="L320" s="150" t="str">
        <x:v>Exact/source-linked match</x:v>
      </x:c>
      <x:c r="M320" s="149" t="str">
        <x:v>WS-RATES:43:5</x:v>
      </x:c>
    </x:row>
    <x:row r="321">
      <x:c r="A321" t="n">
        <x:v>321</x:v>
      </x:c>
      <x:c r="B321" t="n">
        <x:v>42</x:v>
      </x:c>
      <x:c r="C321" t="n">
        <x:v>25</x:v>
      </x:c>
      <x:c r="D321" s="99" t="str">
        <x:v>PLASTIC BALL NO 85</x:v>
      </x:c>
      <x:c r="E321" s="132" t="n">
        <x:v>85</x:v>
      </x:c>
      <x:c r="F321" t="n">
        <x:v>43</x:v>
      </x:c>
      <x:c r="G321" t="n">
        <x:v>2</x:v>
      </x:c>
      <x:c r="H321" s="99" t="str">
        <x:v>PLASTIC BALL NO 85</x:v>
      </x:c>
      <x:c r="I321" s="133" t="n">
        <x:v>85</x:v>
      </x:c>
      <x:c r="J321" s="133" t="n">
        <x:v>75</x:v>
      </x:c>
      <x:c r="K321" s="149" t="str">
        <x:v>BALL</x:v>
      </x:c>
      <x:c r="L321" s="150" t="str">
        <x:v>Exact/source-linked match</x:v>
      </x:c>
      <x:c r="M321" s="149" t="str">
        <x:v>WS-RATES:43:2</x:v>
      </x:c>
    </x:row>
    <x:row r="322">
      <x:c r="A322" t="n">
        <x:v>322</x:v>
      </x:c>
      <x:c r="B322" t="n">
        <x:v>43</x:v>
      </x:c>
      <x:c r="C322" t="n">
        <x:v>13</x:v>
      </x:c>
      <x:c r="D322" s="99" t="str">
        <x:v>PRACTICE BALL</x:v>
      </x:c>
      <x:c r="E322" s="132" t="n">
        <x:v>130</x:v>
      </x:c>
      <x:c r="F322" t="n">
        <x:v>43</x:v>
      </x:c>
      <x:c r="G322" t="n">
        <x:v>26</x:v>
      </x:c>
      <x:c r="H322" s="99" t="str">
        <x:v>PRACTICE BALL</x:v>
      </x:c>
      <x:c r="I322" s="133" t="n">
        <x:v>130</x:v>
      </x:c>
      <x:c r="J322" s="133" t="n">
        <x:v>115</x:v>
      </x:c>
      <x:c r="K322" s="149" t="str">
        <x:v>BALL</x:v>
      </x:c>
      <x:c r="L322" s="150" t="str">
        <x:v>Exact/source-linked match</x:v>
      </x:c>
      <x:c r="M322" s="149" t="str">
        <x:v>WS-RATES:43:26</x:v>
      </x:c>
    </x:row>
    <x:row r="323">
      <x:c r="A323" t="n">
        <x:v>323</x:v>
      </x:c>
      <x:c r="B323" t="n">
        <x:v>14</x:v>
      </x:c>
      <x:c r="C323" t="n">
        <x:v>16</x:v>
      </x:c>
      <x:c r="D323" s="99" t="str">
        <x:v>TT BALL DOUBLE CIRCLE</x:v>
      </x:c>
      <x:c r="E323" s="132" t="n">
        <x:v>50</x:v>
      </x:c>
      <x:c r="F323" t="n">
        <x:v>14</x:v>
      </x:c>
      <x:c r="G323" t="n">
        <x:v>29</x:v>
      </x:c>
      <x:c r="H323" s="99" t="str">
        <x:v>TT BALL DOUBLE CIRCLE</x:v>
      </x:c>
      <x:c r="I323" s="133" t="n">
        <x:v>50</x:v>
      </x:c>
      <x:c r="J323" s="133" t="n">
        <x:v>41</x:v>
      </x:c>
      <x:c r="K323" s="149" t="str">
        <x:v>BALL POINT</x:v>
      </x:c>
      <x:c r="L323" s="150" t="str">
        <x:v>Exact/source-linked match</x:v>
      </x:c>
      <x:c r="M323" s="149" t="str">
        <x:v>WS-RATES:14:29</x:v>
      </x:c>
    </x:row>
    <x:row r="324">
      <x:c r="A324" t="n">
        <x:v>324</x:v>
      </x:c>
      <x:c r="B324" t="n">
        <x:v>13</x:v>
      </x:c>
      <x:c r="C324" t="n">
        <x:v>10</x:v>
      </x:c>
      <x:c r="D324" s="99" t="str">
        <x:v>TT BALL SHIELD 101</x:v>
      </x:c>
      <x:c r="E324" s="132" t="n">
        <x:v>35</x:v>
      </x:c>
      <x:c r="F324" t="n">
        <x:v>13</x:v>
      </x:c>
      <x:c r="G324" t="n">
        <x:v>23</x:v>
      </x:c>
      <x:c r="H324" s="99" t="str">
        <x:v>TT BALL SHIELD 101</x:v>
      </x:c>
      <x:c r="I324" s="133" t="n">
        <x:v>35</x:v>
      </x:c>
      <x:c r="J324" s="133" t="n">
        <x:v>27</x:v>
      </x:c>
      <x:c r="K324" s="149" t="str">
        <x:v>BALL</x:v>
      </x:c>
      <x:c r="L324" s="150" t="str">
        <x:v>Exact/source-linked match</x:v>
      </x:c>
      <x:c r="M324" s="149" t="str">
        <x:v>WS-RATES:13:23</x:v>
      </x:c>
    </x:row>
    <x:row r="325">
      <x:c r="A325" t="n">
        <x:v>325</x:v>
      </x:c>
      <x:c r="B325" t="n">
        <x:v>18</x:v>
      </x:c>
      <x:c r="C325" t="n">
        <x:v>13</x:v>
      </x:c>
      <x:c r="D325" s="99" t="str">
        <x:v>177 CELL AA (40PCS)</x:v>
      </x:c>
      <x:c r="E325" s="132" t="n">
        <x:v>810</x:v>
      </x:c>
      <x:c r="F325" t="n">
        <x:v>18</x:v>
      </x:c>
      <x:c r="G325" t="n">
        <x:v>26</x:v>
      </x:c>
      <x:c r="H325" s="99" t="str">
        <x:v>177 CELL AA (40PCS)</x:v>
      </x:c>
      <x:c r="I325" s="133" t="n">
        <x:v>810</x:v>
      </x:c>
      <x:c r="J325" s="133" t="n">
        <x:v>760</x:v>
      </x:c>
      <x:c r="K325" s="149" t="str">
        <x:v>CHINA DAIRIES</x:v>
      </x:c>
      <x:c r="L325" s="150" t="str">
        <x:v>Exact/source-linked match</x:v>
      </x:c>
      <x:c r="M325" s="149" t="str">
        <x:v>WS-RATES:18:26</x:v>
      </x:c>
    </x:row>
    <x:row r="326">
      <x:c r="A326" t="n">
        <x:v>326</x:v>
      </x:c>
      <x:c r="B326" t="n">
        <x:v>18</x:v>
      </x:c>
      <x:c r="C326" t="n">
        <x:v>14</x:v>
      </x:c>
      <x:c r="D326" s="99" t="str">
        <x:v>177 CELL AAA (40PCS)</x:v>
      </x:c>
      <x:c r="E326" s="132" t="n">
        <x:v>710</x:v>
      </x:c>
      <x:c r="F326" t="n">
        <x:v>18</x:v>
      </x:c>
      <x:c r="G326" t="n">
        <x:v>27</x:v>
      </x:c>
      <x:c r="H326" s="99" t="str">
        <x:v>177 CELL AAA (40PCS)</x:v>
      </x:c>
      <x:c r="I326" s="133" t="n">
        <x:v>710</x:v>
      </x:c>
      <x:c r="J326" s="133" t="n">
        <x:v>660</x:v>
      </x:c>
      <x:c r="K326" s="149" t="str">
        <x:v>CHINA DAIRIES</x:v>
      </x:c>
      <x:c r="L326" s="150" t="str">
        <x:v>Exact/source-linked match</x:v>
      </x:c>
      <x:c r="M326" s="149" t="str">
        <x:v>WS-RATES:18:27</x:v>
      </x:c>
    </x:row>
    <x:row r="327">
      <x:c r="A327" t="n">
        <x:v>327</x:v>
      </x:c>
      <x:c r="B327" t="n">
        <x:v>9</x:v>
      </x:c>
      <x:c r="C327" t="n">
        <x:v>29</x:v>
      </x:c>
      <x:c r="D327" s="99" t="str">
        <x:v>CELL 2025H</x:v>
      </x:c>
      <x:c r="E327" s="132" t="n">
        <x:v>140</x:v>
      </x:c>
      <x:c r="F327" t="n">
        <x:v>10</x:v>
      </x:c>
      <x:c r="G327" t="n">
        <x:v>6</x:v>
      </x:c>
      <x:c r="H327" s="99" t="str">
        <x:v>CELL 2025H</x:v>
      </x:c>
      <x:c r="I327" s="133" t="n">
        <x:v>140</x:v>
      </x:c>
      <x:c r="J327" s="133" t="n">
        <x:v>110</x:v>
      </x:c>
      <x:c r="K327" s="149" t="str">
        <x:v>CHINA DAIRIES</x:v>
      </x:c>
      <x:c r="L327" s="150" t="str">
        <x:v>Exact/source-linked match</x:v>
      </x:c>
      <x:c r="M327" s="149" t="str">
        <x:v>WS-RATES:10:6</x:v>
      </x:c>
    </x:row>
    <x:row r="328">
      <x:c r="A328" t="n">
        <x:v>328</x:v>
      </x:c>
      <x:c r="B328" t="n">
        <x:v>45</x:v>
      </x:c>
      <x:c r="C328" t="n">
        <x:v>7</x:v>
      </x:c>
      <x:c r="D328" s="99" t="str">
        <x:v>POWER PLUS CELL AA</x:v>
      </x:c>
      <x:c r="E328" s="132" t="n">
        <x:v>690</x:v>
      </x:c>
      <x:c r="F328" t="n">
        <x:v>45</x:v>
      </x:c>
      <x:c r="G328" t="n">
        <x:v>20</x:v>
      </x:c>
      <x:c r="H328" s="99" t="str">
        <x:v>POWER PLUS CELL AA</x:v>
      </x:c>
      <x:c r="I328" s="133" t="n">
        <x:v>690</x:v>
      </x:c>
      <x:c r="J328" s="133" t="n">
        <x:v>665</x:v>
      </x:c>
      <x:c r="K328" s="149" t="str">
        <x:v>CHINA</x:v>
      </x:c>
      <x:c r="L328" s="150" t="str">
        <x:v>Exact/source-linked match</x:v>
      </x:c>
      <x:c r="M328" s="149" t="str">
        <x:v>WS-RATES:45:20</x:v>
      </x:c>
    </x:row>
    <x:row r="329">
      <x:c r="A329" t="n">
        <x:v>329</x:v>
      </x:c>
      <x:c r="B329" t="n">
        <x:v>45</x:v>
      </x:c>
      <x:c r="C329" t="n">
        <x:v>6</x:v>
      </x:c>
      <x:c r="D329" s="99" t="str">
        <x:v>POWER PLUS CELL AAA</x:v>
      </x:c>
      <x:c r="E329" s="132" t="n">
        <x:v>540</x:v>
      </x:c>
      <x:c r="F329" t="n">
        <x:v>45</x:v>
      </x:c>
      <x:c r="G329" t="n">
        <x:v>19</x:v>
      </x:c>
      <x:c r="H329" s="99" t="str">
        <x:v>POWER PLUS CELL AAA</x:v>
      </x:c>
      <x:c r="I329" s="133" t="n">
        <x:v>540</x:v>
      </x:c>
      <x:c r="J329" s="133" t="n">
        <x:v>515</x:v>
      </x:c>
      <x:c r="K329" s="149" t="str">
        <x:v>CHINA</x:v>
      </x:c>
      <x:c r="L329" s="150" t="str">
        <x:v>Exact/source-linked match</x:v>
      </x:c>
      <x:c r="M329" s="149" t="str">
        <x:v>WS-RATES:45:19</x:v>
      </x:c>
    </x:row>
    <x:row r="330">
      <x:c r="A330" t="n">
        <x:v>330</x:v>
      </x:c>
      <x:c r="B330" t="n">
        <x:v>18</x:v>
      </x:c>
      <x:c r="C330" t="n">
        <x:v>15</x:v>
      </x:c>
      <x:c r="D330" s="99" t="str">
        <x:v>SK SONY CELL AA (40PCS)</x:v>
      </x:c>
      <x:c r="E330" s="132" t="n">
        <x:v>810</x:v>
      </x:c>
      <x:c r="F330" t="n">
        <x:v>18</x:v>
      </x:c>
      <x:c r="G330" t="n">
        <x:v>28</x:v>
      </x:c>
      <x:c r="H330" s="99" t="str">
        <x:v>SK SONY CELL AA (40PCS)</x:v>
      </x:c>
      <x:c r="I330" s="133" t="n">
        <x:v>810</x:v>
      </x:c>
      <x:c r="J330" s="133" t="n">
        <x:v>760</x:v>
      </x:c>
      <x:c r="K330" s="149" t="str">
        <x:v>CHINA DAIRIES</x:v>
      </x:c>
      <x:c r="L330" s="150" t="str">
        <x:v>Exact/source-linked match</x:v>
      </x:c>
      <x:c r="M330" s="149" t="str">
        <x:v>WS-RATES:18:28</x:v>
      </x:c>
    </x:row>
    <x:row r="331">
      <x:c r="A331" t="n">
        <x:v>331</x:v>
      </x:c>
      <x:c r="B331" t="n">
        <x:v>18</x:v>
      </x:c>
      <x:c r="C331" t="n">
        <x:v>16</x:v>
      </x:c>
      <x:c r="D331" s="99" t="str">
        <x:v>SK SONY CELL AAA (40PCS)</x:v>
      </x:c>
      <x:c r="E331" s="132" t="n">
        <x:v>710</x:v>
      </x:c>
      <x:c r="F331" t="n">
        <x:v>18</x:v>
      </x:c>
      <x:c r="G331" t="n">
        <x:v>29</x:v>
      </x:c>
      <x:c r="H331" s="99" t="str">
        <x:v>SK SONY CELL AAA (40PCS)</x:v>
      </x:c>
      <x:c r="I331" s="133" t="n">
        <x:v>710</x:v>
      </x:c>
      <x:c r="J331" s="133" t="n">
        <x:v>660</x:v>
      </x:c>
      <x:c r="K331" s="149" t="str">
        <x:v>CHINA DAIRIES</x:v>
      </x:c>
      <x:c r="L331" s="150" t="str">
        <x:v>Exact/source-linked match</x:v>
      </x:c>
      <x:c r="M331" s="149" t="str">
        <x:v>WS-RATES:18:29</x:v>
      </x:c>
    </x:row>
    <x:row r="332">
      <x:c r="A332" t="n">
        <x:v>332</x:v>
      </x:c>
      <x:c r="B332" t="n">
        <x:v>27</x:v>
      </x:c>
      <x:c r="C332" t="n">
        <x:v>33</x:v>
      </x:c>
      <x:c r="D332" s="99" t="str">
        <x:v>BINDING SHEET BLUE</x:v>
      </x:c>
      <x:c r="E332" s="132" t="n">
        <x:v>450</x:v>
      </x:c>
      <x:c r="F332" t="n">
        <x:v>28</x:v>
      </x:c>
      <x:c r="G332" t="n">
        <x:v>10</x:v>
      </x:c>
      <x:c r="H332" s="99" t="str">
        <x:v>BINDING SHEET BLUE</x:v>
      </x:c>
      <x:c r="I332" s="133" t="n">
        <x:v>450</x:v>
      </x:c>
      <x:c r="J332" s="133" t="n">
        <x:v>335</x:v>
      </x:c>
      <x:c r="K332" s="149" t="str">
        <x:v>PLASTIC SHEET/ROLL</x:v>
      </x:c>
      <x:c r="L332" s="150" t="str">
        <x:v>Exact/source-linked match</x:v>
      </x:c>
      <x:c r="M332" s="149" t="str">
        <x:v>WS-RATES:28:10</x:v>
      </x:c>
    </x:row>
    <x:row r="333">
      <x:c r="A333" t="n">
        <x:v>333</x:v>
      </x:c>
      <x:c r="B333" t="n">
        <x:v>27</x:v>
      </x:c>
      <x:c r="C333" t="n">
        <x:v>34</x:v>
      </x:c>
      <x:c r="D333" s="99" t="str">
        <x:v>BINDING SHEET GREEN</x:v>
      </x:c>
      <x:c r="E333" s="132" t="n">
        <x:v>420</x:v>
      </x:c>
      <x:c r="F333" t="n">
        <x:v>28</x:v>
      </x:c>
      <x:c r="G333" t="n">
        <x:v>11</x:v>
      </x:c>
      <x:c r="H333" s="99" t="str">
        <x:v>BINDING SHEET GREEN</x:v>
      </x:c>
      <x:c r="I333" s="133" t="n">
        <x:v>420</x:v>
      </x:c>
      <x:c r="J333" s="133" t="n">
        <x:v>320</x:v>
      </x:c>
      <x:c r="K333" s="149" t="str">
        <x:v>PLASTIC SHEET/ROLL</x:v>
      </x:c>
      <x:c r="L333" s="150" t="str">
        <x:v>Exact/source-linked match</x:v>
      </x:c>
      <x:c r="M333" s="149" t="str">
        <x:v>WS-RATES:28:11</x:v>
      </x:c>
    </x:row>
    <x:row r="334">
      <x:c r="A334" t="n">
        <x:v>334</x:v>
      </x:c>
      <x:c r="B334" t="n">
        <x:v>17</x:v>
      </x:c>
      <x:c r="C334" t="n">
        <x:v>36</x:v>
      </x:c>
      <x:c r="D334" s="99" t="str">
        <x:v>LAMINATION 63X93X250 (50</x:v>
      </x:c>
      <x:c r="E334" s="132" t="n">
        <x:v>500</x:v>
      </x:c>
      <x:c r="F334" t="n">
        <x:v>18</x:v>
      </x:c>
      <x:c r="G334" t="n">
        <x:v>13</x:v>
      </x:c>
      <x:c r="H334" s="99" t="str">
        <x:v>LAMINATION 63X93X250 (50PCS)</x:v>
      </x:c>
      <x:c r="I334" s="133" t="n">
        <x:v>500</x:v>
      </x:c>
      <x:c r="J334" s="133" t="n">
        <x:v>450</x:v>
      </x:c>
      <x:c r="K334" s="149" t="str">
        <x:v>CHINA DAIRIES</x:v>
      </x:c>
      <x:c r="L334" s="150" t="str">
        <x:v>Truncated-name completion</x:v>
      </x:c>
      <x:c r="M334" s="149" t="str">
        <x:v>WS-RATES:18:13</x:v>
      </x:c>
    </x:row>
    <x:row r="335">
      <x:c r="A335" t="n">
        <x:v>335</x:v>
      </x:c>
      <x:c r="B335" t="n">
        <x:v>17</x:v>
      </x:c>
      <x:c r="C335" t="n">
        <x:v>37</x:v>
      </x:c>
      <x:c r="D335" s="99" t="str">
        <x:v>LAMINATION 75X100X250 (6</x:v>
      </x:c>
      <x:c r="E335" s="132" t="n">
        <x:v>510</x:v>
      </x:c>
      <x:c r="F335" t="n">
        <x:v>18</x:v>
      </x:c>
      <x:c r="G335" t="n">
        <x:v>14</x:v>
      </x:c>
      <x:c r="H335" s="99" t="str">
        <x:v>LAMINATION 75X100X250 (60PCS)</x:v>
      </x:c>
      <x:c r="I335" s="133" t="n">
        <x:v>510</x:v>
      </x:c>
      <x:c r="J335" s="133" t="n">
        <x:v>460</x:v>
      </x:c>
      <x:c r="K335" s="149" t="str">
        <x:v>CHINA DAIRIES</x:v>
      </x:c>
      <x:c r="L335" s="150" t="str">
        <x:v>Truncated-name completion</x:v>
      </x:c>
      <x:c r="M335" s="149" t="str">
        <x:v>WS-RATES:18:14</x:v>
      </x:c>
    </x:row>
    <x:row r="336">
      <x:c r="A336" t="n">
        <x:v>336</x:v>
      </x:c>
      <x:c r="B336" t="n">
        <x:v>18</x:v>
      </x:c>
      <x:c r="C336" t="n">
        <x:v>29</x:v>
      </x:c>
      <x:c r="D336" s="99" t="str">
        <x:v>LAMINATION SHEETS</x:v>
      </x:c>
      <x:c r="E336" s="132" t="n">
        <x:v>0</x:v>
      </x:c>
      <x:c r="F336" t="n">
        <x:v>19</x:v>
      </x:c>
      <x:c r="G336" t="n">
        <x:v>6</x:v>
      </x:c>
      <x:c r="H336" s="99" t="str">
        <x:v>LAMINATION SHEETS</x:v>
      </x:c>
      <x:c r="I336" s="133" t="n">
        <x:v>0</x:v>
      </x:c>
      <x:c r="J336" s="133" t="n">
        <x:v>0</x:v>
      </x:c>
      <x:c r="K336" s="149" t="str">
        <x:v>BALL POINT</x:v>
      </x:c>
      <x:c r="L336" s="150" t="str">
        <x:v>Exact/source-linked match</x:v>
      </x:c>
      <x:c r="M336" s="149" t="str">
        <x:v>WS-RATES:19:6</x:v>
      </x:c>
    </x:row>
    <x:row r="337">
      <x:c r="A337" t="n">
        <x:v>337</x:v>
      </x:c>
      <x:c r="B337" t="n">
        <x:v>1</x:v>
      </x:c>
      <x:c r="C337" t="n">
        <x:v>29</x:v>
      </x:c>
      <x:c r="D337" s="99" t="str">
        <x:v>BORIC POWDER</x:v>
      </x:c>
      <x:c r="E337" s="132" t="n">
        <x:v>50</x:v>
      </x:c>
      <x:c r="F337" t="n">
        <x:v>2</x:v>
      </x:c>
      <x:c r="G337" t="n">
        <x:v>7</x:v>
      </x:c>
      <x:c r="H337" s="99" t="str">
        <x:v>BORIC POWDER</x:v>
      </x:c>
      <x:c r="I337" s="133" t="n">
        <x:v>50</x:v>
      </x:c>
      <x:c r="J337" s="133" t="n">
        <x:v>40</x:v>
      </x:c>
      <x:c r="K337" s="149" t="str">
        <x:v>CHINA</x:v>
      </x:c>
      <x:c r="L337" s="150" t="str">
        <x:v>Exact/source-linked match</x:v>
      </x:c>
      <x:c r="M337" s="149" t="str">
        <x:v>WS-RATES:2:7</x:v>
      </x:c>
    </x:row>
    <x:row r="338">
      <x:c r="A338" t="n">
        <x:v>338</x:v>
      </x:c>
      <x:c r="B338" t="n">
        <x:v>26</x:v>
      </x:c>
      <x:c r="C338" t="n">
        <x:v>21</x:v>
      </x:c>
      <x:c r="D338" s="99" t="str">
        <x:v>CARPET LUDO LARGE</x:v>
      </x:c>
      <x:c r="E338" s="132" t="n">
        <x:v>450</x:v>
      </x:c>
      <x:c r="F338" t="n">
        <x:v>26</x:v>
      </x:c>
      <x:c r="G338" t="n">
        <x:v>34</x:v>
      </x:c>
      <x:c r="H338" s="99" t="str">
        <x:v>CARPET LUDO LARGE</x:v>
      </x:c>
      <x:c r="I338" s="133" t="n">
        <x:v>450</x:v>
      </x:c>
      <x:c r="J338" s="133" t="n">
        <x:v>420</x:v>
      </x:c>
      <x:c r="K338" s="149" t="str">
        <x:v>LUDO</x:v>
      </x:c>
      <x:c r="L338" s="150" t="str">
        <x:v>Exact/source-linked match</x:v>
      </x:c>
      <x:c r="M338" s="149" t="str">
        <x:v>WS-RATES:26:34</x:v>
      </x:c>
    </x:row>
    <x:row r="339">
      <x:c r="A339" t="n">
        <x:v>339</x:v>
      </x:c>
      <x:c r="B339" t="n">
        <x:v>12</x:v>
      </x:c>
      <x:c r="C339" t="n">
        <x:v>20</x:v>
      </x:c>
      <x:c r="D339" s="99" t="str">
        <x:v>CARPET LUDO SMALL</x:v>
      </x:c>
      <x:c r="E339" s="132" t="n">
        <x:v>350</x:v>
      </x:c>
      <x:c r="F339" t="n">
        <x:v>12</x:v>
      </x:c>
      <x:c r="G339" t="n">
        <x:v>33</x:v>
      </x:c>
      <x:c r="H339" s="99" t="str">
        <x:v>CARPET LUDO SMALL</x:v>
      </x:c>
      <x:c r="I339" s="133" t="n">
        <x:v>350</x:v>
      </x:c>
      <x:c r="J339" s="133" t="n">
        <x:v>320</x:v>
      </x:c>
      <x:c r="K339" s="149" t="str">
        <x:v>LUDO</x:v>
      </x:c>
      <x:c r="L339" s="150" t="str">
        <x:v>Exact/source-linked match</x:v>
      </x:c>
      <x:c r="M339" s="149" t="str">
        <x:v>WS-RATES:12:33</x:v>
      </x:c>
    </x:row>
    <x:row r="340">
      <x:c r="A340" t="n">
        <x:v>340</x:v>
      </x:c>
      <x:c r="B340" t="n">
        <x:v>8</x:v>
      </x:c>
      <x:c r="C340" t="n">
        <x:v>15</x:v>
      </x:c>
      <x:c r="D340" s="99" t="str">
        <x:v>CARROM GOTI 2</x:v>
      </x:c>
      <x:c r="E340" s="132" t="n">
        <x:v>270</x:v>
      </x:c>
      <x:c r="F340" t="n">
        <x:v>8</x:v>
      </x:c>
      <x:c r="G340" t="n">
        <x:v>28</x:v>
      </x:c>
      <x:c r="H340" s="99" t="str">
        <x:v>CARROM GOTI 2</x:v>
      </x:c>
      <x:c r="I340" s="133" t="n">
        <x:v>270</x:v>
      </x:c>
      <x:c r="J340" s="133" t="n">
        <x:v>240</x:v>
      </x:c>
      <x:c r="K340" s="149" t="str">
        <x:v>CHINA</x:v>
      </x:c>
      <x:c r="L340" s="150" t="str">
        <x:v>Exact/source-linked match</x:v>
      </x:c>
      <x:c r="M340" s="149" t="str">
        <x:v>WS-RATES:8:28</x:v>
      </x:c>
    </x:row>
    <x:row r="341">
      <x:c r="A341" t="n">
        <x:v>341</x:v>
      </x:c>
      <x:c r="B341" t="n">
        <x:v>8</x:v>
      </x:c>
      <x:c r="C341" t="n">
        <x:v>16</x:v>
      </x:c>
      <x:c r="D341" s="99" t="str">
        <x:v>CARROM GOTI SMALL</x:v>
      </x:c>
      <x:c r="E341" s="132" t="n">
        <x:v>120</x:v>
      </x:c>
      <x:c r="F341" t="n">
        <x:v>8</x:v>
      </x:c>
      <x:c r="G341" t="n">
        <x:v>29</x:v>
      </x:c>
      <x:c r="H341" s="99" t="str">
        <x:v>CARROM GOTI SMALL</x:v>
      </x:c>
      <x:c r="I341" s="133" t="n">
        <x:v>120</x:v>
      </x:c>
      <x:c r="J341" s="133" t="n">
        <x:v>90</x:v>
      </x:c>
      <x:c r="K341" s="149" t="str">
        <x:v>CHINA</x:v>
      </x:c>
      <x:c r="L341" s="150" t="str">
        <x:v>Exact/source-linked match</x:v>
      </x:c>
      <x:c r="M341" s="149" t="str">
        <x:v>WS-RATES:8:29</x:v>
      </x:c>
    </x:row>
    <x:row r="342">
      <x:c r="A342" t="n">
        <x:v>342</x:v>
      </x:c>
      <x:c r="B342" t="n">
        <x:v>2</x:v>
      </x:c>
      <x:c r="C342" t="n">
        <x:v>3</x:v>
      </x:c>
      <x:c r="D342" s="99" t="str">
        <x:v>CARROM STRIKER</x:v>
      </x:c>
      <x:c r="E342" s="132" t="n">
        <x:v>60</x:v>
      </x:c>
      <x:c r="F342" t="n">
        <x:v>2</x:v>
      </x:c>
      <x:c r="G342" t="n">
        <x:v>17</x:v>
      </x:c>
      <x:c r="H342" s="99" t="str">
        <x:v>CARROM STRIKER</x:v>
      </x:c>
      <x:c r="I342" s="133" t="n">
        <x:v>60</x:v>
      </x:c>
      <x:c r="J342" s="133" t="n">
        <x:v>42</x:v>
      </x:c>
      <x:c r="K342" s="149" t="str">
        <x:v>CHINA DAIRIES</x:v>
      </x:c>
      <x:c r="L342" s="150" t="str">
        <x:v>Exact/source-linked match</x:v>
      </x:c>
      <x:c r="M342" s="149" t="str">
        <x:v>WS-RATES:2:17</x:v>
      </x:c>
    </x:row>
    <x:row r="343">
      <x:c r="A343" t="n">
        <x:v>343</x:v>
      </x:c>
      <x:c r="B343" t="n">
        <x:v>37</x:v>
      </x:c>
      <x:c r="C343" t="n">
        <x:v>17</x:v>
      </x:c>
      <x:c r="D343" s="99" t="str">
        <x:v>HARD BOARD LUDO LARGE</x:v>
      </x:c>
      <x:c r="E343" s="132" t="n">
        <x:v>430</x:v>
      </x:c>
      <x:c r="F343" t="n">
        <x:v>37</x:v>
      </x:c>
      <x:c r="G343" t="n">
        <x:v>30</x:v>
      </x:c>
      <x:c r="H343" s="99" t="str">
        <x:v>HARD BOARD LUDO LARGE</x:v>
      </x:c>
      <x:c r="I343" s="133" t="n">
        <x:v>430</x:v>
      </x:c>
      <x:c r="J343" s="133" t="n">
        <x:v>380</x:v>
      </x:c>
      <x:c r="K343" s="149" t="str">
        <x:v>LUDO</x:v>
      </x:c>
      <x:c r="L343" s="150" t="str">
        <x:v>Exact/source-linked match</x:v>
      </x:c>
      <x:c r="M343" s="149" t="str">
        <x:v>WS-RATES:37:30</x:v>
      </x:c>
    </x:row>
    <x:row r="344">
      <x:c r="A344" t="n">
        <x:v>344</x:v>
      </x:c>
      <x:c r="B344" t="n">
        <x:v>2</x:v>
      </x:c>
      <x:c r="C344" t="n">
        <x:v>21</x:v>
      </x:c>
      <x:c r="D344" s="99" t="str">
        <x:v>HARD BOARD LUDO MEDIUM</x:v>
      </x:c>
      <x:c r="E344" s="132" t="n">
        <x:v>320</x:v>
      </x:c>
      <x:c r="F344" t="n">
        <x:v>2</x:v>
      </x:c>
      <x:c r="G344" t="n">
        <x:v>35</x:v>
      </x:c>
      <x:c r="H344" s="99" t="str">
        <x:v>HARD BOARD LUDO MEDIUM</x:v>
      </x:c>
      <x:c r="I344" s="133" t="n">
        <x:v>320</x:v>
      </x:c>
      <x:c r="J344" s="133" t="n">
        <x:v>280</x:v>
      </x:c>
      <x:c r="K344" s="149" t="str">
        <x:v>LUDO</x:v>
      </x:c>
      <x:c r="L344" s="150" t="str">
        <x:v>Exact/source-linked match</x:v>
      </x:c>
      <x:c r="M344" s="149" t="str">
        <x:v>WS-RATES:2:35</x:v>
      </x:c>
    </x:row>
    <x:row r="345">
      <x:c r="A345" t="n">
        <x:v>345</x:v>
      </x:c>
      <x:c r="B345" t="n">
        <x:v>37</x:v>
      </x:c>
      <x:c r="C345" t="n">
        <x:v>18</x:v>
      </x:c>
      <x:c r="D345" s="99" t="str">
        <x:v>HARD BOARD LUDO SMALL</x:v>
      </x:c>
      <x:c r="E345" s="132" t="n">
        <x:v>250</x:v>
      </x:c>
      <x:c r="F345" t="n">
        <x:v>37</x:v>
      </x:c>
      <x:c r="G345" t="n">
        <x:v>31</x:v>
      </x:c>
      <x:c r="H345" s="99" t="str">
        <x:v>HARD BOARD LUDO SMALL</x:v>
      </x:c>
      <x:c r="I345" s="133" t="n">
        <x:v>250</x:v>
      </x:c>
      <x:c r="J345" s="133" t="n">
        <x:v>206</x:v>
      </x:c>
      <x:c r="K345" s="149" t="str">
        <x:v>LUDO</x:v>
      </x:c>
      <x:c r="L345" s="150" t="str">
        <x:v>Exact/source-linked match</x:v>
      </x:c>
      <x:c r="M345" s="149" t="str">
        <x:v>WS-RATES:37:31</x:v>
      </x:c>
    </x:row>
    <x:row r="346">
      <x:c r="A346" t="n">
        <x:v>346</x:v>
      </x:c>
      <x:c r="B346" t="n">
        <x:v>28</x:v>
      </x:c>
      <x:c r="C346" t="n">
        <x:v>25</x:v>
      </x:c>
      <x:c r="D346" s="99" t="str">
        <x:v>LUDO DANA COLOUR (14MM</x:v>
      </x:c>
      <x:c r="E346" s="132" t="n">
        <x:v>9</x:v>
      </x:c>
      <x:c r="F346" t="n">
        <x:v>29</x:v>
      </x:c>
      <x:c r="G346" t="n">
        <x:v>2</x:v>
      </x:c>
      <x:c r="H346" s="99" t="str">
        <x:v>LUDO DANA COLOUR (14MM)</x:v>
      </x:c>
      <x:c r="I346" s="133" t="n">
        <x:v>9</x:v>
      </x:c>
      <x:c r="J346" s="133" t="n">
        <x:v>6</x:v>
      </x:c>
      <x:c r="K346" s="149" t="str">
        <x:v>LUDO DANA + GOTI</x:v>
      </x:c>
      <x:c r="L346" s="150" t="str">
        <x:v>Exact/source-linked match</x:v>
      </x:c>
      <x:c r="M346" s="149" t="str">
        <x:v>WS-RATES:29:2</x:v>
      </x:c>
    </x:row>
    <x:row r="347">
      <x:c r="A347" t="n">
        <x:v>347</x:v>
      </x:c>
      <x:c r="B347" t="n">
        <x:v>28</x:v>
      </x:c>
      <x:c r="C347" t="n">
        <x:v>26</x:v>
      </x:c>
      <x:c r="D347" s="99" t="str">
        <x:v>LUDO DANA COLOUR (16MM</x:v>
      </x:c>
      <x:c r="E347" s="132" t="n">
        <x:v>13</x:v>
      </x:c>
      <x:c r="F347" t="n">
        <x:v>29</x:v>
      </x:c>
      <x:c r="G347" t="n">
        <x:v>3</x:v>
      </x:c>
      <x:c r="H347" s="99" t="str">
        <x:v>LUDO DANA COLOUR (16MM)</x:v>
      </x:c>
      <x:c r="I347" s="133" t="n">
        <x:v>13</x:v>
      </x:c>
      <x:c r="J347" s="133" t="n">
        <x:v>10</x:v>
      </x:c>
      <x:c r="K347" s="149" t="str">
        <x:v>LUDO DANA + GOTI</x:v>
      </x:c>
      <x:c r="L347" s="150" t="str">
        <x:v>Exact/source-linked match</x:v>
      </x:c>
      <x:c r="M347" s="149" t="str">
        <x:v>WS-RATES:29:3</x:v>
      </x:c>
    </x:row>
    <x:row r="348">
      <x:c r="A348" t="n">
        <x:v>348</x:v>
      </x:c>
      <x:c r="B348" t="n">
        <x:v>44</x:v>
      </x:c>
      <x:c r="C348" t="n">
        <x:v>4</x:v>
      </x:c>
      <x:c r="D348" s="99" t="str">
        <x:v>LUDO DANA CRYSTAL(14MM</x:v>
      </x:c>
      <x:c r="E348" s="132" t="n">
        <x:v>8</x:v>
      </x:c>
      <x:c r="F348" t="n">
        <x:v>44</x:v>
      </x:c>
      <x:c r="G348" t="n">
        <x:v>17</x:v>
      </x:c>
      <x:c r="H348" s="99" t="str">
        <x:v>LUDO DANA CRYSTAL(14MM)</x:v>
      </x:c>
      <x:c r="I348" s="133" t="n">
        <x:v>8</x:v>
      </x:c>
      <x:c r="J348" s="133" t="n">
        <x:v>6</x:v>
      </x:c>
      <x:c r="K348" s="149" t="str">
        <x:v>LUDO DANA + GOTI</x:v>
      </x:c>
      <x:c r="L348" s="150" t="str">
        <x:v>Exact/source-linked match</x:v>
      </x:c>
      <x:c r="M348" s="149" t="str">
        <x:v>WS-RATES:44:17</x:v>
      </x:c>
    </x:row>
    <x:row r="349">
      <x:c r="A349" t="n">
        <x:v>349</x:v>
      </x:c>
      <x:c r="B349" t="n">
        <x:v>43</x:v>
      </x:c>
      <x:c r="C349" t="n">
        <x:v>37</x:v>
      </x:c>
      <x:c r="D349" s="99" t="str">
        <x:v>LUDO DANA CRYSTAL(16MM)</x:v>
      </x:c>
      <x:c r="E349" s="132" t="n">
        <x:v>12</x:v>
      </x:c>
      <x:c r="F349" t="n">
        <x:v>44</x:v>
      </x:c>
      <x:c r="G349" t="n">
        <x:v>14</x:v>
      </x:c>
      <x:c r="H349" s="99" t="str">
        <x:v>LUDO DANA CRYSTAL(16MM)</x:v>
      </x:c>
      <x:c r="I349" s="133" t="n">
        <x:v>12</x:v>
      </x:c>
      <x:c r="J349" s="133" t="n">
        <x:v>8</x:v>
      </x:c>
      <x:c r="K349" s="149" t="str">
        <x:v>LUDO DANA + GOTI</x:v>
      </x:c>
      <x:c r="L349" s="150" t="str">
        <x:v>Exact/source-linked match</x:v>
      </x:c>
      <x:c r="M349" s="149" t="str">
        <x:v>WS-RATES:44:14</x:v>
      </x:c>
    </x:row>
    <x:row r="350">
      <x:c r="A350" t="n">
        <x:v>350</x:v>
      </x:c>
      <x:c r="B350" t="n">
        <x:v>43</x:v>
      </x:c>
      <x:c r="C350" t="n">
        <x:v>36</x:v>
      </x:c>
      <x:c r="D350" s="99" t="str">
        <x:v>LUDO DANA WHITE(14MM)</x:v>
      </x:c>
      <x:c r="E350" s="132" t="n">
        <x:v>6</x:v>
      </x:c>
      <x:c r="F350" t="n">
        <x:v>44</x:v>
      </x:c>
      <x:c r="G350" t="n">
        <x:v>13</x:v>
      </x:c>
      <x:c r="H350" s="99" t="str">
        <x:v>LUDO DANA WHITE(14MM)</x:v>
      </x:c>
      <x:c r="I350" s="133" t="n">
        <x:v>6</x:v>
      </x:c>
      <x:c r="J350" s="133" t="n">
        <x:v>5</x:v>
      </x:c>
      <x:c r="K350" s="149" t="str">
        <x:v>LUDO DANA + GOTI</x:v>
      </x:c>
      <x:c r="L350" s="150" t="str">
        <x:v>Exact/source-linked match</x:v>
      </x:c>
      <x:c r="M350" s="149" t="str">
        <x:v>WS-RATES:44:13</x:v>
      </x:c>
    </x:row>
    <x:row r="351">
      <x:c r="A351" t="n">
        <x:v>351</x:v>
      </x:c>
      <x:c r="B351" t="n">
        <x:v>43</x:v>
      </x:c>
      <x:c r="C351" t="n">
        <x:v>35</x:v>
      </x:c>
      <x:c r="D351" s="99" t="str">
        <x:v>LUDO DANA WHITE(16MM)</x:v>
      </x:c>
      <x:c r="E351" s="132" t="n">
        <x:v>9</x:v>
      </x:c>
      <x:c r="F351" t="n">
        <x:v>44</x:v>
      </x:c>
      <x:c r="G351" t="n">
        <x:v>12</x:v>
      </x:c>
      <x:c r="H351" s="99" t="str">
        <x:v>LUDO DANA WHITE(16MM)</x:v>
      </x:c>
      <x:c r="I351" s="133" t="n">
        <x:v>9</x:v>
      </x:c>
      <x:c r="J351" s="133" t="n">
        <x:v>7</x:v>
      </x:c>
      <x:c r="K351" s="149" t="str">
        <x:v>LUDO DANA + GOTI</x:v>
      </x:c>
      <x:c r="L351" s="150" t="str">
        <x:v>Exact/source-linked match</x:v>
      </x:c>
      <x:c r="M351" s="149" t="str">
        <x:v>WS-RATES:44:12</x:v>
      </x:c>
    </x:row>
    <x:row r="352">
      <x:c r="A352" t="n">
        <x:v>352</x:v>
      </x:c>
      <x:c r="B352" t="n">
        <x:v>28</x:v>
      </x:c>
      <x:c r="C352" t="n">
        <x:v>28</x:v>
      </x:c>
      <x:c r="D352" s="99" t="str">
        <x:v>LUDO DRUM (L)</x:v>
      </x:c>
      <x:c r="E352" s="132" t="n">
        <x:v>7.5</x:v>
      </x:c>
      <x:c r="F352" t="n">
        <x:v>29</x:v>
      </x:c>
      <x:c r="G352" t="n">
        <x:v>5</x:v>
      </x:c>
      <x:c r="H352" s="99" t="str">
        <x:v>LUDO DRUM (L)</x:v>
      </x:c>
      <x:c r="I352" s="133" t="n">
        <x:v>7.5</x:v>
      </x:c>
      <x:c r="J352" s="133" t="n">
        <x:v>5.5</x:v>
      </x:c>
      <x:c r="K352" s="149" t="str">
        <x:v>LUDO</x:v>
      </x:c>
      <x:c r="L352" s="150" t="str">
        <x:v>Exact/source-linked match</x:v>
      </x:c>
      <x:c r="M352" s="149" t="str">
        <x:v>WS-RATES:29:5</x:v>
      </x:c>
    </x:row>
    <x:row r="353">
      <x:c r="A353" t="n">
        <x:v>353</x:v>
      </x:c>
      <x:c r="B353" t="n">
        <x:v>28</x:v>
      </x:c>
      <x:c r="C353" t="n">
        <x:v>27</x:v>
      </x:c>
      <x:c r="D353" s="99" t="str">
        <x:v>LUDO DRUM (S)</x:v>
      </x:c>
      <x:c r="E353" s="132" t="n">
        <x:v>5</x:v>
      </x:c>
      <x:c r="F353" t="n">
        <x:v>29</x:v>
      </x:c>
      <x:c r="G353" t="n">
        <x:v>4</x:v>
      </x:c>
      <x:c r="H353" s="99" t="str">
        <x:v>LUDO DRUM (S)</x:v>
      </x:c>
      <x:c r="I353" s="133" t="n">
        <x:v>5</x:v>
      </x:c>
      <x:c r="J353" s="133" t="n">
        <x:v>3.5</x:v>
      </x:c>
      <x:c r="K353" s="149" t="str">
        <x:v>LUDO</x:v>
      </x:c>
      <x:c r="L353" s="150" t="str">
        <x:v>Exact/source-linked match</x:v>
      </x:c>
      <x:c r="M353" s="149" t="str">
        <x:v>WS-RATES:29:4</x:v>
      </x:c>
    </x:row>
    <x:row r="354">
      <x:c r="A354" t="n">
        <x:v>354</x:v>
      </x:c>
      <x:c r="B354" t="n">
        <x:v>38</x:v>
      </x:c>
      <x:c r="C354" t="n">
        <x:v>31</x:v>
      </x:c>
      <x:c r="D354" s="99" t="str">
        <x:v>LUDO GOTI JAR LARGE</x:v>
      </x:c>
      <x:c r="E354" s="132" t="n">
        <x:v>75</x:v>
      </x:c>
      <x:c r="F354" t="n">
        <x:v>39</x:v>
      </x:c>
      <x:c r="G354" t="n">
        <x:v>8</x:v>
      </x:c>
      <x:c r="H354" s="99" t="str">
        <x:v>LUDO GOTI JAR LARGE</x:v>
      </x:c>
      <x:c r="I354" s="133" t="n">
        <x:v>75</x:v>
      </x:c>
      <x:c r="J354" s="133" t="n">
        <x:v>60</x:v>
      </x:c>
      <x:c r="K354" s="149" t="str">
        <x:v>LUDO DANA + GOTI</x:v>
      </x:c>
      <x:c r="L354" s="150" t="str">
        <x:v>Exact/source-linked match</x:v>
      </x:c>
      <x:c r="M354" s="149" t="str">
        <x:v>WS-RATES:39:8</x:v>
      </x:c>
    </x:row>
    <x:row r="355">
      <x:c r="A355" t="n">
        <x:v>355</x:v>
      </x:c>
      <x:c r="B355" t="n">
        <x:v>38</x:v>
      </x:c>
      <x:c r="C355" t="n">
        <x:v>33</x:v>
      </x:c>
      <x:c r="D355" s="99" t="str">
        <x:v>LUDO GOTI JAR MEDIUM</x:v>
      </x:c>
      <x:c r="E355" s="132" t="n">
        <x:v>60</x:v>
      </x:c>
      <x:c r="F355" t="n">
        <x:v>39</x:v>
      </x:c>
      <x:c r="G355" t="n">
        <x:v>10</x:v>
      </x:c>
      <x:c r="H355" s="99" t="str">
        <x:v>LUDO GOTI JAR MEDIUM</x:v>
      </x:c>
      <x:c r="I355" s="133" t="n">
        <x:v>60</x:v>
      </x:c>
      <x:c r="J355" s="133" t="n">
        <x:v>45</x:v>
      </x:c>
      <x:c r="K355" s="149" t="str">
        <x:v>LUDO DANA + GOTI</x:v>
      </x:c>
      <x:c r="L355" s="150" t="str">
        <x:v>Exact/source-linked match</x:v>
      </x:c>
      <x:c r="M355" s="149" t="str">
        <x:v>WS-RATES:39:10</x:v>
      </x:c>
    </x:row>
    <x:row r="356">
      <x:c r="A356" t="n">
        <x:v>356</x:v>
      </x:c>
      <x:c r="B356" t="n">
        <x:v>38</x:v>
      </x:c>
      <x:c r="C356" t="n">
        <x:v>34</x:v>
      </x:c>
      <x:c r="D356" s="99" t="str">
        <x:v>LUDO GOTI JAR SMALL</x:v>
      </x:c>
      <x:c r="E356" s="132" t="n">
        <x:v>45</x:v>
      </x:c>
      <x:c r="F356" t="n">
        <x:v>39</x:v>
      </x:c>
      <x:c r="G356" t="n">
        <x:v>11</x:v>
      </x:c>
      <x:c r="H356" s="99" t="str">
        <x:v>LUDO GOTI JAR SMALL</x:v>
      </x:c>
      <x:c r="I356" s="133" t="n">
        <x:v>45</x:v>
      </x:c>
      <x:c r="J356" s="133" t="n">
        <x:v>35</x:v>
      </x:c>
      <x:c r="K356" s="149" t="str">
        <x:v>LUDO DANA + GOTI</x:v>
      </x:c>
      <x:c r="L356" s="150" t="str">
        <x:v>Exact/source-linked match</x:v>
      </x:c>
      <x:c r="M356" s="149" t="str">
        <x:v>WS-RATES:39:11</x:v>
      </x:c>
    </x:row>
    <x:row r="357">
      <x:c r="A357" t="n">
        <x:v>357</x:v>
      </x:c>
      <x:c r="B357" t="n">
        <x:v>38</x:v>
      </x:c>
      <x:c r="C357" t="n">
        <x:v>29</x:v>
      </x:c>
      <x:c r="D357" s="99" t="str">
        <x:v>LUDO GOTI MEDIUM (BOX)</x:v>
      </x:c>
      <x:c r="E357" s="132" t="n">
        <x:v>23</x:v>
      </x:c>
      <x:c r="F357" t="n">
        <x:v>39</x:v>
      </x:c>
      <x:c r="G357" t="n">
        <x:v>6</x:v>
      </x:c>
      <x:c r="H357" s="99" t="str">
        <x:v>LUDO GOTI MEDIUM (BOX)</x:v>
      </x:c>
      <x:c r="I357" s="133" t="n">
        <x:v>23</x:v>
      </x:c>
      <x:c r="J357" s="133" t="n">
        <x:v>15</x:v>
      </x:c>
      <x:c r="K357" s="149" t="str">
        <x:v>LUDO DANA + GOTI</x:v>
      </x:c>
      <x:c r="L357" s="150" t="str">
        <x:v>Exact/source-linked match</x:v>
      </x:c>
      <x:c r="M357" s="149" t="str">
        <x:v>WS-RATES:39:6</x:v>
      </x:c>
    </x:row>
    <x:row r="358">
      <x:c r="A358" t="n">
        <x:v>358</x:v>
      </x:c>
      <x:c r="B358" t="n">
        <x:v>2</x:v>
      </x:c>
      <x:c r="C358" t="n">
        <x:v>20</x:v>
      </x:c>
      <x:c r="D358" s="99" t="str">
        <x:v>LUDO GOTI SMALL (BOX)</x:v>
      </x:c>
      <x:c r="E358" s="132" t="n">
        <x:v>15</x:v>
      </x:c>
      <x:c r="F358" t="n">
        <x:v>2</x:v>
      </x:c>
      <x:c r="G358" t="n">
        <x:v>34</x:v>
      </x:c>
      <x:c r="H358" s="99" t="str">
        <x:v>LUDO GOTI SMALL (BOX)</x:v>
      </x:c>
      <x:c r="I358" s="133" t="n">
        <x:v>15</x:v>
      </x:c>
      <x:c r="J358" s="133" t="n">
        <x:v>10</x:v>
      </x:c>
      <x:c r="K358" s="149" t="str">
        <x:v>LUDO DANA + GOTI</x:v>
      </x:c>
      <x:c r="L358" s="150" t="str">
        <x:v>Exact/source-linked match</x:v>
      </x:c>
      <x:c r="M358" s="149" t="str">
        <x:v>WS-RATES:2:34</x:v>
      </x:c>
    </x:row>
    <x:row r="359">
      <x:c r="A359" t="n">
        <x:v>359</x:v>
      </x:c>
      <x:c r="B359" t="n">
        <x:v>37</x:v>
      </x:c>
      <x:c r="C359" t="n">
        <x:v>20</x:v>
      </x:c>
      <x:c r="D359" s="99" t="str">
        <x:v>LUDO LARGE</x:v>
      </x:c>
      <x:c r="E359" s="132" t="n">
        <x:v>150</x:v>
      </x:c>
      <x:c r="F359" t="n">
        <x:v>37</x:v>
      </x:c>
      <x:c r="G359" t="n">
        <x:v>33</x:v>
      </x:c>
      <x:c r="H359" s="99" t="str">
        <x:v>LUDO LARGE</x:v>
      </x:c>
      <x:c r="I359" s="133" t="n">
        <x:v>150</x:v>
      </x:c>
      <x:c r="J359" s="133" t="n">
        <x:v>135</x:v>
      </x:c>
      <x:c r="K359" s="149" t="str">
        <x:v>LUDO</x:v>
      </x:c>
      <x:c r="L359" s="150" t="str">
        <x:v>Exact/source-linked match</x:v>
      </x:c>
      <x:c r="M359" s="149" t="str">
        <x:v>WS-RATES:37:33</x:v>
      </x:c>
    </x:row>
    <x:row r="360">
      <x:c r="A360" t="n">
        <x:v>360</x:v>
      </x:c>
      <x:c r="B360" t="n">
        <x:v>37</x:v>
      </x:c>
      <x:c r="C360" t="n">
        <x:v>21</x:v>
      </x:c>
      <x:c r="D360" s="99" t="str">
        <x:v>LUDO MEDIUM</x:v>
      </x:c>
      <x:c r="E360" s="132" t="n">
        <x:v>100</x:v>
      </x:c>
      <x:c r="F360" t="n">
        <x:v>37</x:v>
      </x:c>
      <x:c r="G360" t="n">
        <x:v>34</x:v>
      </x:c>
      <x:c r="H360" s="99" t="str">
        <x:v>LUDO MEDIUM</x:v>
      </x:c>
      <x:c r="I360" s="133" t="n">
        <x:v>100</x:v>
      </x:c>
      <x:c r="J360" s="133" t="n">
        <x:v>85</x:v>
      </x:c>
      <x:c r="K360" s="149" t="str">
        <x:v>LUDO</x:v>
      </x:c>
      <x:c r="L360" s="150" t="str">
        <x:v>Exact/source-linked match</x:v>
      </x:c>
      <x:c r="M360" s="149" t="str">
        <x:v>WS-RATES:37:34</x:v>
      </x:c>
    </x:row>
    <x:row r="361">
      <x:c r="A361" t="n">
        <x:v>361</x:v>
      </x:c>
      <x:c r="B361" t="n">
        <x:v>37</x:v>
      </x:c>
      <x:c r="C361" t="n">
        <x:v>23</x:v>
      </x:c>
      <x:c r="D361" s="99" t="str">
        <x:v>LUDO SMALL</x:v>
      </x:c>
      <x:c r="E361" s="132" t="n">
        <x:v>75</x:v>
      </x:c>
      <x:c r="F361" t="n">
        <x:v>37</x:v>
      </x:c>
      <x:c r="G361" t="n">
        <x:v>36</x:v>
      </x:c>
      <x:c r="H361" s="99" t="str">
        <x:v>LUDO SMALL</x:v>
      </x:c>
      <x:c r="I361" s="133" t="n">
        <x:v>75</x:v>
      </x:c>
      <x:c r="J361" s="133" t="n">
        <x:v>60</x:v>
      </x:c>
      <x:c r="K361" s="149" t="str">
        <x:v>LUDO</x:v>
      </x:c>
      <x:c r="L361" s="150" t="str">
        <x:v>Exact/source-linked match</x:v>
      </x:c>
      <x:c r="M361" s="149" t="str">
        <x:v>WS-RATES:37:36</x:v>
      </x:c>
    </x:row>
    <x:row r="362">
      <x:c r="A362" t="n">
        <x:v>362</x:v>
      </x:c>
      <x:c r="B362" t="n">
        <x:v>15</x:v>
      </x:c>
      <x:c r="C362" t="n">
        <x:v>27</x:v>
      </x:c>
      <x:c r="D362" s="99" t="str">
        <x:v>LUDO XL</x:v>
      </x:c>
      <x:c r="E362" s="132" t="n">
        <x:v>180</x:v>
      </x:c>
      <x:c r="F362" t="n">
        <x:v>16</x:v>
      </x:c>
      <x:c r="G362" t="n">
        <x:v>4</x:v>
      </x:c>
      <x:c r="H362" s="99" t="str">
        <x:v>LUDO XL</x:v>
      </x:c>
      <x:c r="I362" s="133" t="n">
        <x:v>180</x:v>
      </x:c>
      <x:c r="J362" s="133" t="n">
        <x:v>140</x:v>
      </x:c>
      <x:c r="K362" s="149" t="str">
        <x:v>LUDO</x:v>
      </x:c>
      <x:c r="L362" s="150" t="str">
        <x:v>Exact/source-linked match</x:v>
      </x:c>
      <x:c r="M362" s="149" t="str">
        <x:v>WS-RATES:16:4</x:v>
      </x:c>
    </x:row>
    <x:row r="363">
      <x:c r="A363" t="n">
        <x:v>363</x:v>
      </x:c>
      <x:c r="B363" t="n">
        <x:v>37</x:v>
      </x:c>
      <x:c r="C363" t="n">
        <x:v>19</x:v>
      </x:c>
      <x:c r="D363" s="99" t="str">
        <x:v>LUDO XXL</x:v>
      </x:c>
      <x:c r="E363" s="132" t="n">
        <x:v>200</x:v>
      </x:c>
      <x:c r="F363" t="n">
        <x:v>37</x:v>
      </x:c>
      <x:c r="G363" t="n">
        <x:v>32</x:v>
      </x:c>
      <x:c r="H363" s="99" t="str">
        <x:v>LUDO XXL</x:v>
      </x:c>
      <x:c r="I363" s="133" t="n">
        <x:v>200</x:v>
      </x:c>
      <x:c r="J363" s="133" t="n">
        <x:v>155</x:v>
      </x:c>
      <x:c r="K363" s="149" t="str">
        <x:v>LUDO</x:v>
      </x:c>
      <x:c r="L363" s="150" t="str">
        <x:v>Exact/source-linked match</x:v>
      </x:c>
      <x:c r="M363" s="149" t="str">
        <x:v>WS-RATES:37:32</x:v>
      </x:c>
    </x:row>
    <x:row r="364">
      <x:c r="A364" t="n">
        <x:v>364</x:v>
      </x:c>
      <x:c r="B364" t="n">
        <x:v>1</x:v>
      </x:c>
      <x:c r="C364" t="n">
        <x:v>36</x:v>
      </x:c>
      <x:c r="D364" s="99" t="str">
        <x:v>UNO CARD</x:v>
      </x:c>
      <x:c r="E364" s="132" t="n">
        <x:v>230</x:v>
      </x:c>
      <x:c r="F364" t="n">
        <x:v>2</x:v>
      </x:c>
      <x:c r="G364" t="n">
        <x:v>14</x:v>
      </x:c>
      <x:c r="H364" s="99" t="str">
        <x:v>UNO CARD</x:v>
      </x:c>
      <x:c r="I364" s="133" t="n">
        <x:v>230</x:v>
      </x:c>
      <x:c r="J364" s="133" t="n">
        <x:v>200</x:v>
      </x:c>
      <x:c r="K364" s="149" t="str">
        <x:v>CHINA DAIRIES</x:v>
      </x:c>
      <x:c r="L364" s="150" t="str">
        <x:v>Exact/source-linked match</x:v>
      </x:c>
      <x:c r="M364" s="149" t="str">
        <x:v>WS-RATES:2:14</x:v>
      </x:c>
    </x:row>
    <x:row r="365">
      <x:c r="A365" t="n">
        <x:v>365</x:v>
      </x:c>
      <x:c r="B365" t="n">
        <x:v>7</x:v>
      </x:c>
      <x:c r="C365" t="n">
        <x:v>6</x:v>
      </x:c>
      <x:c r="D365" s="99" t="str">
        <x:v>PAINT BRUSH 12PCS (A6075</x:v>
      </x:c>
      <x:c r="E365" s="132" t="n">
        <x:v>480</x:v>
      </x:c>
      <x:c r="F365" t="n">
        <x:v>7</x:v>
      </x:c>
      <x:c r="G365" t="n">
        <x:v>19</x:v>
      </x:c>
      <x:c r="H365" s="99" t="str">
        <x:v>PAINT BRUSH 12PCS (A6075R)</x:v>
      </x:c>
      <x:c r="I365" s="133" t="n">
        <x:v>480</x:v>
      </x:c>
      <x:c r="J365" s="133" t="n">
        <x:v>425</x:v>
      </x:c>
      <x:c r="K365" s="149" t="str">
        <x:v>BRUSHES</x:v>
      </x:c>
      <x:c r="L365" s="150" t="str">
        <x:v>Truncated-name completion</x:v>
      </x:c>
      <x:c r="M365" s="149" t="str">
        <x:v>WS-RATES:7:19</x:v>
      </x:c>
    </x:row>
    <x:row r="366">
      <x:c r="A366" t="n">
        <x:v>366</x:v>
      </x:c>
      <x:c r="B366" t="n">
        <x:v>7</x:v>
      </x:c>
      <x:c r="C366" t="n">
        <x:v>7</x:v>
      </x:c>
      <x:c r="D366" s="99" t="str">
        <x:v>PAINT BRUSH 5PCS (A6090f)</x:v>
      </x:c>
      <x:c r="E366" s="132" t="n">
        <x:v>290</x:v>
      </x:c>
      <x:c r="F366" t="n">
        <x:v>7</x:v>
      </x:c>
      <x:c r="G366" t="n">
        <x:v>20</x:v>
      </x:c>
      <x:c r="H366" s="99" t="str">
        <x:v>PAINT BRUSH 5PCS (A6090f)</x:v>
      </x:c>
      <x:c r="I366" s="133" t="n">
        <x:v>290</x:v>
      </x:c>
      <x:c r="J366" s="133" t="n">
        <x:v>220</x:v>
      </x:c>
      <x:c r="K366" s="149" t="str">
        <x:v>BRUSHES</x:v>
      </x:c>
      <x:c r="L366" s="150" t="str">
        <x:v>Exact/source-linked match</x:v>
      </x:c>
      <x:c r="M366" s="149" t="str">
        <x:v>WS-RATES:7:20</x:v>
      </x:c>
    </x:row>
    <x:row r="367">
      <x:c r="A367" t="n">
        <x:v>367</x:v>
      </x:c>
      <x:c r="B367" t="n">
        <x:v>33</x:v>
      </x:c>
      <x:c r="C367" t="n">
        <x:v>19</x:v>
      </x:c>
      <x:c r="D367" s="99" t="str">
        <x:v>PAINT BRUSH CRYSTAL(12 P</x:v>
      </x:c>
      <x:c r="E367" s="132" t="n">
        <x:v>220</x:v>
      </x:c>
      <x:c r="F367" t="n">
        <x:v>33</x:v>
      </x:c>
      <x:c r="G367" t="n">
        <x:v>32</x:v>
      </x:c>
      <x:c r="H367" s="99" t="str">
        <x:v>PAINT BRUSH CRYSTAL(12 PCS)</x:v>
      </x:c>
      <x:c r="I367" s="133" t="n">
        <x:v>220</x:v>
      </x:c>
      <x:c r="J367" s="133" t="n">
        <x:v>205</x:v>
      </x:c>
      <x:c r="K367" s="149" t="str">
        <x:v>PAINT BRUSH</x:v>
      </x:c>
      <x:c r="L367" s="150" t="str">
        <x:v>Truncated-name completion</x:v>
      </x:c>
      <x:c r="M367" s="149" t="str">
        <x:v>WS-RATES:33:32</x:v>
      </x:c>
    </x:row>
    <x:row r="368">
      <x:c r="A368" t="n">
        <x:v>368</x:v>
      </x:c>
      <x:c r="B368" t="n">
        <x:v>33</x:v>
      </x:c>
      <x:c r="C368" t="n">
        <x:v>20</x:v>
      </x:c>
      <x:c r="D368" s="99" t="str">
        <x:v>PAINT BRUSH CRYSTAL(6 PC</x:v>
      </x:c>
      <x:c r="E368" s="132" t="n">
        <x:v>130</x:v>
      </x:c>
      <x:c r="F368" t="n">
        <x:v>33</x:v>
      </x:c>
      <x:c r="G368" t="n">
        <x:v>33</x:v>
      </x:c>
      <x:c r="H368" s="99" t="str">
        <x:v>PAINT BRUSH CRYSTAL(6 PCS)</x:v>
      </x:c>
      <x:c r="I368" s="133" t="n">
        <x:v>130</x:v>
      </x:c>
      <x:c r="J368" s="133" t="n">
        <x:v>100</x:v>
      </x:c>
      <x:c r="K368" s="149" t="str">
        <x:v>PAINT BRUSH</x:v>
      </x:c>
      <x:c r="L368" s="150" t="str">
        <x:v>Truncated-name completion</x:v>
      </x:c>
      <x:c r="M368" s="149" t="str">
        <x:v>WS-RATES:33:33</x:v>
      </x:c>
    </x:row>
    <x:row r="369">
      <x:c r="A369" t="n">
        <x:v>369</x:v>
      </x:c>
      <x:c r="B369" t="n">
        <x:v>33</x:v>
      </x:c>
      <x:c r="C369" t="n">
        <x:v>22</x:v>
      </x:c>
      <x:c r="D369" s="99" t="str">
        <x:v>PAINT BRUSH WOODEN(12 P</x:v>
      </x:c>
      <x:c r="E369" s="132" t="n">
        <x:v>160</x:v>
      </x:c>
      <x:c r="F369" t="n">
        <x:v>33</x:v>
      </x:c>
      <x:c r="G369" t="n">
        <x:v>35</x:v>
      </x:c>
      <x:c r="H369" s="99" t="str">
        <x:v>PAINT BRUSH WOODEN(12 PCS)</x:v>
      </x:c>
      <x:c r="I369" s="133" t="n">
        <x:v>160</x:v>
      </x:c>
      <x:c r="J369" s="133" t="n">
        <x:v>70</x:v>
      </x:c>
      <x:c r="K369" s="149" t="str">
        <x:v>PAINT BRUSH</x:v>
      </x:c>
      <x:c r="L369" s="150" t="str">
        <x:v>Truncated-name completion</x:v>
      </x:c>
      <x:c r="M369" s="149" t="str">
        <x:v>WS-RATES:33:35</x:v>
      </x:c>
    </x:row>
    <x:row r="370">
      <x:c r="A370" t="n">
        <x:v>370</x:v>
      </x:c>
      <x:c r="B370" t="n">
        <x:v>33</x:v>
      </x:c>
      <x:c r="C370" t="n">
        <x:v>21</x:v>
      </x:c>
      <x:c r="D370" s="99" t="str">
        <x:v>PAINT BRUSH WOODEN(6 PC</x:v>
      </x:c>
      <x:c r="E370" s="132" t="n">
        <x:v>75</x:v>
      </x:c>
      <x:c r="F370" t="n">
        <x:v>33</x:v>
      </x:c>
      <x:c r="G370" t="n">
        <x:v>34</x:v>
      </x:c>
      <x:c r="H370" s="99" t="str">
        <x:v>PAINT BRUSH WOODEN(6 PCS)</x:v>
      </x:c>
      <x:c r="I370" s="133" t="n">
        <x:v>75</x:v>
      </x:c>
      <x:c r="J370" s="133" t="n">
        <x:v>57</x:v>
      </x:c>
      <x:c r="K370" s="149" t="str">
        <x:v>PAINT BRUSH</x:v>
      </x:c>
      <x:c r="L370" s="150" t="str">
        <x:v>Truncated-name completion</x:v>
      </x:c>
      <x:c r="M370" s="149" t="str">
        <x:v>WS-RATES:33:34</x:v>
      </x:c>
    </x:row>
    <x:row r="371">
      <x:c r="A371" t="n">
        <x:v>371</x:v>
      </x:c>
      <x:c r="B371" t="n">
        <x:v>11</x:v>
      </x:c>
      <x:c r="C371" t="n">
        <x:v>27</x:v>
      </x:c>
      <x:c r="D371" s="99" t="str">
        <x:v>CALCULATOR CELL LR1130 +</x:v>
      </x:c>
      <x:c r="E371" s="132" t="n">
        <x:v>100</x:v>
      </x:c>
      <x:c r="F371" t="n">
        <x:v>12</x:v>
      </x:c>
      <x:c r="G371" t="n">
        <x:v>4</x:v>
      </x:c>
      <x:c r="H371" s="99" t="str">
        <x:v>CALCULATOR CELL LR1130 + LR44</x:v>
      </x:c>
      <x:c r="I371" s="133" t="n">
        <x:v>100</x:v>
      </x:c>
      <x:c r="J371" s="133" t="n">
        <x:v>65</x:v>
      </x:c>
      <x:c r="K371" s="149" t="str">
        <x:v>CHINA</x:v>
      </x:c>
      <x:c r="L371" s="150" t="str">
        <x:v>Truncated-name completion</x:v>
      </x:c>
      <x:c r="M371" s="149" t="str">
        <x:v>WS-RATES:12:4</x:v>
      </x:c>
    </x:row>
    <x:row r="372">
      <x:c r="A372" t="n">
        <x:v>372</x:v>
      </x:c>
      <x:c r="B372" t="n">
        <x:v>60</x:v>
      </x:c>
      <x:c r="C372" t="n">
        <x:v>30</x:v>
      </x:c>
      <x:c r="D372" s="99" t="str">
        <x:v>CALCULATOR CT-512VII</x:v>
      </x:c>
      <x:c r="E372" s="132" t="n">
        <x:v>350</x:v>
      </x:c>
      <x:c r="F372" t="n">
        <x:v>61</x:v>
      </x:c>
      <x:c r="G372" t="n">
        <x:v>7</x:v>
      </x:c>
      <x:c r="H372" s="99" t="str">
        <x:v>CALCULATOR CT-512VII</x:v>
      </x:c>
      <x:c r="I372" s="133" t="n">
        <x:v>350</x:v>
      </x:c>
      <x:c r="J372" s="133" t="n">
        <x:v>295</x:v>
      </x:c>
      <x:c r="K372" s="149" t="str">
        <x:v>SHOP CALCULATOR</x:v>
      </x:c>
      <x:c r="L372" s="150" t="str">
        <x:v>Exact/source-linked match</x:v>
      </x:c>
      <x:c r="M372" s="149" t="str">
        <x:v>WS-RATES:61:7</x:v>
      </x:c>
    </x:row>
    <x:row r="373">
      <x:c r="A373" t="n">
        <x:v>373</x:v>
      </x:c>
      <x:c r="B373" t="n">
        <x:v>60</x:v>
      </x:c>
      <x:c r="C373" t="n">
        <x:v>26</x:v>
      </x:c>
      <x:c r="D373" s="99" t="str">
        <x:v>CALCULATOR CT-650M</x:v>
      </x:c>
      <x:c r="E373" s="132" t="n">
        <x:v>800</x:v>
      </x:c>
      <x:c r="F373" t="n">
        <x:v>61</x:v>
      </x:c>
      <x:c r="G373" t="n">
        <x:v>3</x:v>
      </x:c>
      <x:c r="H373" s="99" t="str">
        <x:v>CALCULATOR CT-650M</x:v>
      </x:c>
      <x:c r="I373" s="133" t="n">
        <x:v>800</x:v>
      </x:c>
      <x:c r="J373" s="133" t="n">
        <x:v>760</x:v>
      </x:c>
      <x:c r="K373" s="149" t="str">
        <x:v>SHOP CALCULATOR</x:v>
      </x:c>
      <x:c r="L373" s="150" t="str">
        <x:v>Exact/source-linked match</x:v>
      </x:c>
      <x:c r="M373" s="149" t="str">
        <x:v>WS-RATES:61:3</x:v>
      </x:c>
    </x:row>
    <x:row r="374">
      <x:c r="A374" t="n">
        <x:v>374</x:v>
      </x:c>
      <x:c r="B374" t="n">
        <x:v>1</x:v>
      </x:c>
      <x:c r="C374" t="n">
        <x:v>30</x:v>
      </x:c>
      <x:c r="D374" s="99" t="str">
        <x:v>CALCULATOR CT-837S</x:v>
      </x:c>
      <x:c r="E374" s="132" t="n">
        <x:v>500</x:v>
      </x:c>
      <x:c r="F374" t="n">
        <x:v>2</x:v>
      </x:c>
      <x:c r="G374" t="n">
        <x:v>8</x:v>
      </x:c>
      <x:c r="H374" s="99" t="str">
        <x:v>CALCULATOR CT-837S</x:v>
      </x:c>
      <x:c r="I374" s="133" t="n">
        <x:v>500</x:v>
      </x:c>
      <x:c r="J374" s="133" t="n">
        <x:v>430</x:v>
      </x:c>
      <x:c r="K374" s="149" t="str">
        <x:v>SCIENTIFIC CALCULAT</x:v>
      </x:c>
      <x:c r="L374" s="150" t="str">
        <x:v>Exact/source-linked match</x:v>
      </x:c>
      <x:c r="M374" s="149" t="str">
        <x:v>WS-RATES:2:8</x:v>
      </x:c>
    </x:row>
    <x:row r="375">
      <x:c r="A375" t="n">
        <x:v>375</x:v>
      </x:c>
      <x:c r="B375" t="n">
        <x:v>60</x:v>
      </x:c>
      <x:c r="C375" t="n">
        <x:v>28</x:v>
      </x:c>
      <x:c r="D375" s="99" t="str">
        <x:v>CALCULATOR CT-860L</x:v>
      </x:c>
      <x:c r="E375" s="132" t="n">
        <x:v>890</x:v>
      </x:c>
      <x:c r="F375" t="n">
        <x:v>61</x:v>
      </x:c>
      <x:c r="G375" t="n">
        <x:v>5</x:v>
      </x:c>
      <x:c r="H375" s="99" t="str">
        <x:v>CALCULATOR CT-860L</x:v>
      </x:c>
      <x:c r="I375" s="133" t="n">
        <x:v>890</x:v>
      </x:c>
      <x:c r="J375" s="133" t="n">
        <x:v>850</x:v>
      </x:c>
      <x:c r="K375" s="149" t="str">
        <x:v>SHOP CALCULATOR</x:v>
      </x:c>
      <x:c r="L375" s="150" t="str">
        <x:v>Exact/source-linked match</x:v>
      </x:c>
      <x:c r="M375" s="149" t="str">
        <x:v>WS-RATES:61:5</x:v>
      </x:c>
    </x:row>
    <x:row r="376">
      <x:c r="A376" t="n">
        <x:v>376</x:v>
      </x:c>
      <x:c r="B376" t="n">
        <x:v>60</x:v>
      </x:c>
      <x:c r="C376" t="n">
        <x:v>20</x:v>
      </x:c>
      <x:c r="D376" s="99" t="str">
        <x:v>CALCULATOR CT-9300G</x:v>
      </x:c>
      <x:c r="E376" s="132" t="n">
        <x:v>820</x:v>
      </x:c>
      <x:c r="F376" t="n">
        <x:v>60</x:v>
      </x:c>
      <x:c r="G376" t="n">
        <x:v>33</x:v>
      </x:c>
      <x:c r="H376" s="99" t="str">
        <x:v>CALCULATOR CT-9300G</x:v>
      </x:c>
      <x:c r="I376" s="133" t="n">
        <x:v>820</x:v>
      </x:c>
      <x:c r="J376" s="133" t="n">
        <x:v>750</x:v>
      </x:c>
      <x:c r="K376" s="149" t="str">
        <x:v>SHOP CALCULATOR</x:v>
      </x:c>
      <x:c r="L376" s="150" t="str">
        <x:v>Exact/source-linked match</x:v>
      </x:c>
      <x:c r="M376" s="149" t="str">
        <x:v>WS-RATES:60:33</x:v>
      </x:c>
    </x:row>
    <x:row r="377">
      <x:c r="A377" t="n">
        <x:v>377</x:v>
      </x:c>
      <x:c r="B377" t="n">
        <x:v>60</x:v>
      </x:c>
      <x:c r="C377" t="n">
        <x:v>25</x:v>
      </x:c>
      <x:c r="D377" s="99" t="str">
        <x:v>CALCULATOR CT-9914D</x:v>
      </x:c>
      <x:c r="E377" s="132" t="n">
        <x:v>990</x:v>
      </x:c>
      <x:c r="F377" t="n">
        <x:v>61</x:v>
      </x:c>
      <x:c r="G377" t="n">
        <x:v>2</x:v>
      </x:c>
      <x:c r="H377" s="99" t="str">
        <x:v>CALCULATOR CT-9914D</x:v>
      </x:c>
      <x:c r="I377" s="133" t="n">
        <x:v>990</x:v>
      </x:c>
      <x:c r="J377" s="133" t="n">
        <x:v>920</x:v>
      </x:c>
      <x:c r="K377" s="149" t="str">
        <x:v>SHOP CALCULATOR</x:v>
      </x:c>
      <x:c r="L377" s="150" t="str">
        <x:v>Exact/source-linked match</x:v>
      </x:c>
      <x:c r="M377" s="149" t="str">
        <x:v>WS-RATES:61:2</x:v>
      </x:c>
    </x:row>
    <x:row r="378">
      <x:c r="A378" t="n">
        <x:v>378</x:v>
      </x:c>
      <x:c r="B378" t="n">
        <x:v>2</x:v>
      </x:c>
      <x:c r="C378" t="n">
        <x:v>17</x:v>
      </x:c>
      <x:c r="D378" s="99" t="str">
        <x:v>CALCULATOR DJ-9300G</x:v>
      </x:c>
      <x:c r="E378" s="132" t="n">
        <x:v>900</x:v>
      </x:c>
      <x:c r="F378" t="n">
        <x:v>2</x:v>
      </x:c>
      <x:c r="G378" t="n">
        <x:v>31</x:v>
      </x:c>
      <x:c r="H378" s="99" t="str">
        <x:v>CALCULATOR DJ-9300G</x:v>
      </x:c>
      <x:c r="I378" s="133" t="n">
        <x:v>900</x:v>
      </x:c>
      <x:c r="J378" s="133" t="n">
        <x:v>790</x:v>
      </x:c>
      <x:c r="K378" s="149" t="str">
        <x:v>SHOP CALCULATOR</x:v>
      </x:c>
      <x:c r="L378" s="150" t="str">
        <x:v>Exact/source-linked match</x:v>
      </x:c>
      <x:c r="M378" s="149" t="str">
        <x:v>WS-RATES:2:31</x:v>
      </x:c>
    </x:row>
    <x:row r="379">
      <x:c r="A379" t="n">
        <x:v>379</x:v>
      </x:c>
      <x:c r="B379" t="n">
        <x:v>1</x:v>
      </x:c>
      <x:c r="C379" t="n">
        <x:v>23</x:v>
      </x:c>
      <x:c r="D379" s="99" t="str">
        <x:v>CALCULATOR ECO-001</x:v>
      </x:c>
      <x:c r="E379" s="132" t="n">
        <x:v>680</x:v>
      </x:c>
      <x:c r="F379" t="n">
        <x:v>1</x:v>
      </x:c>
      <x:c r="G379" t="n">
        <x:v>37</x:v>
      </x:c>
      <x:c r="H379" s="99" t="str">
        <x:v>CALCULATOR ECO-001</x:v>
      </x:c>
      <x:c r="I379" s="133" t="n">
        <x:v>680</x:v>
      </x:c>
      <x:c r="J379" s="133" t="n">
        <x:v>590</x:v>
      </x:c>
      <x:c r="K379" s="149" t="str">
        <x:v>SHOP CALCULATOR</x:v>
      </x:c>
      <x:c r="L379" s="150" t="str">
        <x:v>Exact/source-linked match</x:v>
      </x:c>
      <x:c r="M379" s="149" t="str">
        <x:v>WS-RATES:1:37</x:v>
      </x:c>
    </x:row>
    <x:row r="380">
      <x:c r="A380" t="n">
        <x:v>380</x:v>
      </x:c>
      <x:c r="B380" t="n">
        <x:v>60</x:v>
      </x:c>
      <x:c r="C380" t="n">
        <x:v>19</x:v>
      </x:c>
      <x:c r="D380" s="99" t="str">
        <x:v>CALCULATOR MA-9300M</x:v>
      </x:c>
      <x:c r="E380" s="132" t="n">
        <x:v>620</x:v>
      </x:c>
      <x:c r="F380" t="n">
        <x:v>60</x:v>
      </x:c>
      <x:c r="G380" t="n">
        <x:v>32</x:v>
      </x:c>
      <x:c r="H380" s="99" t="str">
        <x:v>CALCULATOR MA-9300M</x:v>
      </x:c>
      <x:c r="I380" s="133" t="n">
        <x:v>620</x:v>
      </x:c>
      <x:c r="J380" s="133" t="n">
        <x:v>580</x:v>
      </x:c>
      <x:c r="K380" s="149" t="str">
        <x:v>SHOP CALCULATOR</x:v>
      </x:c>
      <x:c r="L380" s="150" t="str">
        <x:v>Exact/source-linked match</x:v>
      </x:c>
      <x:c r="M380" s="149" t="str">
        <x:v>WS-RATES:60:32</x:v>
      </x:c>
    </x:row>
    <x:row r="381">
      <x:c r="A381" t="n">
        <x:v>381</x:v>
      </x:c>
      <x:c r="B381" t="n">
        <x:v>60</x:v>
      </x:c>
      <x:c r="C381" t="n">
        <x:v>32</x:v>
      </x:c>
      <x:c r="D381" s="99" t="str">
        <x:v>CALCULATOR MJ-120 T</x:v>
      </x:c>
      <x:c r="E381" s="132" t="n">
        <x:v>600</x:v>
      </x:c>
      <x:c r="F381" t="n">
        <x:v>61</x:v>
      </x:c>
      <x:c r="G381" t="n">
        <x:v>9</x:v>
      </x:c>
      <x:c r="H381" s="99" t="str">
        <x:v>CALCULATOR MJ-120 T</x:v>
      </x:c>
      <x:c r="I381" s="133" t="n">
        <x:v>600</x:v>
      </x:c>
      <x:c r="J381" s="133" t="n">
        <x:v>560</x:v>
      </x:c>
      <x:c r="K381" s="149" t="str">
        <x:v>SHOP CALCULATOR</x:v>
      </x:c>
      <x:c r="L381" s="150" t="str">
        <x:v>Exact/source-linked match</x:v>
      </x:c>
      <x:c r="M381" s="149" t="str">
        <x:v>WS-RATES:61:9</x:v>
      </x:c>
    </x:row>
    <x:row r="382">
      <x:c r="A382" t="n">
        <x:v>382</x:v>
      </x:c>
      <x:c r="B382" t="n">
        <x:v>23</x:v>
      </x:c>
      <x:c r="C382" t="n">
        <x:v>22</x:v>
      </x:c>
      <x:c r="D382" s="99" t="str">
        <x:v>CASIO 991 ES 530</x:v>
      </x:c>
      <x:c r="E382" s="132" t="n">
        <x:v>530</x:v>
      </x:c>
      <x:c r="F382" t="n">
        <x:v>23</x:v>
      </x:c>
      <x:c r="G382" t="n">
        <x:v>35</x:v>
      </x:c>
      <x:c r="H382" s="99" t="str">
        <x:v>CASIO 991 ES 530</x:v>
      </x:c>
      <x:c r="I382" s="133" t="n">
        <x:v>530</x:v>
      </x:c>
      <x:c r="J382" s="133" t="n">
        <x:v>485</x:v>
      </x:c>
      <x:c r="K382" s="149" t="str">
        <x:v>SCIENTIFIC CALCULAT</x:v>
      </x:c>
      <x:c r="L382" s="150" t="str">
        <x:v>Exact/source-linked match</x:v>
      </x:c>
      <x:c r="M382" s="149" t="str">
        <x:v>WS-RATES:23:35</x:v>
      </x:c>
    </x:row>
    <x:row r="383">
      <x:c r="A383" t="n">
        <x:v>383</x:v>
      </x:c>
      <x:c r="B383" t="n">
        <x:v>22</x:v>
      </x:c>
      <x:c r="C383" t="n">
        <x:v>10</x:v>
      </x:c>
      <x:c r="D383" s="99" t="str">
        <x:v>CASIO 991ES PLUS ULTRA L</x:v>
      </x:c>
      <x:c r="E383" s="132" t="n">
        <x:v>1400</x:v>
      </x:c>
      <x:c r="F383" t="n">
        <x:v>22</x:v>
      </x:c>
      <x:c r="G383" t="n">
        <x:v>23</x:v>
      </x:c>
      <x:c r="H383" s="99" t="str">
        <x:v>CASIO 991ES PLUS ULTRA LARGE</x:v>
      </x:c>
      <x:c r="I383" s="133" t="n">
        <x:v>1400</x:v>
      </x:c>
      <x:c r="J383" s="133" t="n">
        <x:v>1235</x:v>
      </x:c>
      <x:c r="K383" s="149" t="str">
        <x:v>SCIENTIFIC CALCULAT</x:v>
      </x:c>
      <x:c r="L383" s="150" t="str">
        <x:v>Truncated-name completion</x:v>
      </x:c>
      <x:c r="M383" s="149" t="str">
        <x:v>WS-RATES:22:23</x:v>
      </x:c>
    </x:row>
    <x:row r="384">
      <x:c r="A384" t="n">
        <x:v>384</x:v>
      </x:c>
      <x:c r="B384" t="n">
        <x:v>7</x:v>
      </x:c>
      <x:c r="C384" t="n">
        <x:v>22</x:v>
      </x:c>
      <x:c r="D384" s="99" t="str">
        <x:v>CASIO FX 82MS 2ND EDITIO</x:v>
      </x:c>
      <x:c r="E384" s="132" t="n">
        <x:v>420</x:v>
      </x:c>
      <x:c r="F384" t="n">
        <x:v>7</x:v>
      </x:c>
      <x:c r="G384" t="n">
        <x:v>35</x:v>
      </x:c>
      <x:c r="H384" s="99" t="str">
        <x:v>CASIO FX 82MS 2ND EDITION</x:v>
      </x:c>
      <x:c r="I384" s="133" t="n">
        <x:v>420</x:v>
      </x:c>
      <x:c r="J384" s="133" t="n">
        <x:v>385</x:v>
      </x:c>
      <x:c r="K384" s="149" t="str">
        <x:v>SHOP CALCULATOR</x:v>
      </x:c>
      <x:c r="L384" s="150" t="str">
        <x:v>Truncated-name completion</x:v>
      </x:c>
      <x:c r="M384" s="149" t="str">
        <x:v>WS-RATES:7:35</x:v>
      </x:c>
    </x:row>
    <x:row r="385">
      <x:c r="A385" t="n">
        <x:v>385</x:v>
      </x:c>
      <x:c r="B385" t="n">
        <x:v>7</x:v>
      </x:c>
      <x:c r="C385" t="n">
        <x:v>21</x:v>
      </x:c>
      <x:c r="D385" s="99" t="str">
        <x:v>CASIO FX 82MSC COLOUR</x:v>
      </x:c>
      <x:c r="E385" s="132" t="n">
        <x:v>360</x:v>
      </x:c>
      <x:c r="F385" t="n">
        <x:v>7</x:v>
      </x:c>
      <x:c r="G385" t="n">
        <x:v>34</x:v>
      </x:c>
      <x:c r="H385" s="99" t="str">
        <x:v>CASIO FX 82MSC COLOUR</x:v>
      </x:c>
      <x:c r="I385" s="133" t="n">
        <x:v>360</x:v>
      </x:c>
      <x:c r="J385" s="133" t="n">
        <x:v>325</x:v>
      </x:c>
      <x:c r="K385" s="149" t="str">
        <x:v>SHOP CALCULATOR</x:v>
      </x:c>
      <x:c r="L385" s="150" t="str">
        <x:v>Exact/source-linked match</x:v>
      </x:c>
      <x:c r="M385" s="149" t="str">
        <x:v>WS-RATES:7:34</x:v>
      </x:c>
    </x:row>
    <x:row r="386">
      <x:c r="A386" t="n">
        <x:v>386</x:v>
      </x:c>
      <x:c r="B386" t="n">
        <x:v>26</x:v>
      </x:c>
      <x:c r="C386" t="n">
        <x:v>20</x:v>
      </x:c>
      <x:c r="D386" s="99" t="str">
        <x:v>CASIO FX 991ES 2ND EDITIO</x:v>
      </x:c>
      <x:c r="E386" s="132" t="n">
        <x:v>970</x:v>
      </x:c>
      <x:c r="F386" t="n">
        <x:v>26</x:v>
      </x:c>
      <x:c r="G386" t="n">
        <x:v>33</x:v>
      </x:c>
      <x:c r="H386" s="99" t="str">
        <x:v>CASIO FX 991ES 2ND EDITION BL</x:v>
      </x:c>
      <x:c r="I386" s="133" t="n">
        <x:v>970</x:v>
      </x:c>
      <x:c r="J386" s="133" t="n">
        <x:v>830</x:v>
      </x:c>
      <x:c r="K386" s="149" t="str">
        <x:v>SCIENTIFIC CALCULAT</x:v>
      </x:c>
      <x:c r="L386" s="150" t="str">
        <x:v>Truncated-name completion</x:v>
      </x:c>
      <x:c r="M386" s="149" t="str">
        <x:v>WS-RATES:26:33</x:v>
      </x:c>
    </x:row>
    <x:row r="387">
      <x:c r="A387" t="n">
        <x:v>387</x:v>
      </x:c>
      <x:c r="B387" t="n">
        <x:v>22</x:v>
      </x:c>
      <x:c r="C387" t="n">
        <x:v>9</x:v>
      </x:c>
      <x:c r="D387" s="99" t="str">
        <x:v>CASIO FX 991ES CW</x:v>
      </x:c>
      <x:c r="E387" s="132" t="n">
        <x:v>1010</x:v>
      </x:c>
      <x:c r="F387" t="n">
        <x:v>22</x:v>
      </x:c>
      <x:c r="G387" t="n">
        <x:v>22</x:v>
      </x:c>
      <x:c r="H387" s="99" t="str">
        <x:v>CASIO FX 991ES CW</x:v>
      </x:c>
      <x:c r="I387" s="133" t="n">
        <x:v>1010</x:v>
      </x:c>
      <x:c r="J387" s="133" t="n">
        <x:v>860</x:v>
      </x:c>
      <x:c r="K387" s="149" t="str">
        <x:v>SCIENTIFIC CALCULAT</x:v>
      </x:c>
      <x:c r="L387" s="150" t="str">
        <x:v>Exact/source-linked match</x:v>
      </x:c>
      <x:c r="M387" s="149" t="str">
        <x:v>WS-RATES:22:22</x:v>
      </x:c>
    </x:row>
    <x:row r="388">
      <x:c r="A388" t="n">
        <x:v>388</x:v>
      </x:c>
      <x:c r="B388" t="n">
        <x:v>60</x:v>
      </x:c>
      <x:c r="C388" t="n">
        <x:v>24</x:v>
      </x:c>
      <x:c r="D388" s="99" t="str">
        <x:v>CASIO fx-991 ES GREEN</x:v>
      </x:c>
      <x:c r="E388" s="132" t="n">
        <x:v>410</x:v>
      </x:c>
      <x:c r="F388" t="n">
        <x:v>60</x:v>
      </x:c>
      <x:c r="G388" t="n">
        <x:v>37</x:v>
      </x:c>
      <x:c r="H388" s="99" t="str">
        <x:v>CASIO fx-991 ES GREEN</x:v>
      </x:c>
      <x:c r="I388" s="133" t="n">
        <x:v>410</x:v>
      </x:c>
      <x:c r="J388" s="133" t="n">
        <x:v>390</x:v>
      </x:c>
      <x:c r="K388" s="149" t="str">
        <x:v>SCIENTIFIC CALCULAT</x:v>
      </x:c>
      <x:c r="L388" s="150" t="str">
        <x:v>Exact/source-linked match</x:v>
      </x:c>
      <x:c r="M388" s="149" t="str">
        <x:v>WS-RATES:60:37</x:v>
      </x:c>
    </x:row>
    <x:row r="389">
      <x:c r="A389" t="n">
        <x:v>389</x:v>
      </x:c>
      <x:c r="B389" t="n">
        <x:v>60</x:v>
      </x:c>
      <x:c r="C389" t="n">
        <x:v>29</x:v>
      </x:c>
      <x:c r="D389" s="99" t="str">
        <x:v>CASIO fx-991 ES PLUS 2 line</x:v>
      </x:c>
      <x:c r="E389" s="132" t="n">
        <x:v>1250</x:v>
      </x:c>
      <x:c r="F389" t="n">
        <x:v>61</x:v>
      </x:c>
      <x:c r="G389" t="n">
        <x:v>6</x:v>
      </x:c>
      <x:c r="H389" s="99" t="str">
        <x:v>CASIO fx-991 ES PLUS 2 line</x:v>
      </x:c>
      <x:c r="I389" s="133" t="n">
        <x:v>1250</x:v>
      </x:c>
      <x:c r="J389" s="133" t="n">
        <x:v>1300</x:v>
      </x:c>
      <x:c r="K389" s="149" t="str">
        <x:v>SCIENTIFIC CALCULAT</x:v>
      </x:c>
      <x:c r="L389" s="150" t="str">
        <x:v>Exact/source-linked match</x:v>
      </x:c>
      <x:c r="M389" s="149" t="str">
        <x:v>WS-RATES:61:6</x:v>
      </x:c>
    </x:row>
    <x:row r="390">
      <x:c r="A390" t="n">
        <x:v>390</x:v>
      </x:c>
      <x:c r="B390" t="n">
        <x:v>60</x:v>
      </x:c>
      <x:c r="C390" t="n">
        <x:v>21</x:v>
      </x:c>
      <x:c r="D390" s="99" t="str">
        <x:v>CASIO fx-991 ES PLUS(FULL</x:v>
      </x:c>
      <x:c r="E390" s="132" t="n">
        <x:v>920</x:v>
      </x:c>
      <x:c r="F390" t="n">
        <x:v>60</x:v>
      </x:c>
      <x:c r="G390" t="n">
        <x:v>34</x:v>
      </x:c>
      <x:c r="H390" s="99" t="str">
        <x:v>CASIO fx-991 ES PLUS(FULL FUNC</x:v>
      </x:c>
      <x:c r="I390" s="133" t="n">
        <x:v>920</x:v>
      </x:c>
      <x:c r="J390" s="133" t="n">
        <x:v>810</x:v>
      </x:c>
      <x:c r="K390" s="149" t="str">
        <x:v>SCIENTIFIC CALCULAT</x:v>
      </x:c>
      <x:c r="L390" s="150" t="str">
        <x:v>Truncated-name completion</x:v>
      </x:c>
      <x:c r="M390" s="149" t="str">
        <x:v>WS-RATES:60:34</x:v>
      </x:c>
    </x:row>
    <x:row r="391">
      <x:c r="A391" t="n">
        <x:v>391</x:v>
      </x:c>
      <x:c r="B391" t="n">
        <x:v>4</x:v>
      </x:c>
      <x:c r="C391" t="n">
        <x:v>35</x:v>
      </x:c>
      <x:c r="D391" s="99" t="str">
        <x:v>CASIO fx-991 EX 552 FUNCT</x:v>
      </x:c>
      <x:c r="E391" s="132" t="n">
        <x:v>600</x:v>
      </x:c>
      <x:c r="F391" t="n">
        <x:v>5</x:v>
      </x:c>
      <x:c r="G391" t="n">
        <x:v>12</x:v>
      </x:c>
      <x:c r="H391" s="99" t="str">
        <x:v>CASIO fx-991 EX 552 FUNCTION (</x:v>
      </x:c>
      <x:c r="I391" s="133" t="n">
        <x:v>600</x:v>
      </x:c>
      <x:c r="J391" s="133" t="n">
        <x:v>535</x:v>
      </x:c>
      <x:c r="K391" s="149" t="str">
        <x:v>SCIENTIFIC CALCULAT</x:v>
      </x:c>
      <x:c r="L391" s="150" t="str">
        <x:v>Truncated-name completion</x:v>
      </x:c>
      <x:c r="M391" s="149" t="str">
        <x:v>WS-RATES:5:12</x:v>
      </x:c>
    </x:row>
    <x:row r="392">
      <x:c r="A392" t="n">
        <x:v>392</x:v>
      </x:c>
      <x:c r="B392" t="n">
        <x:v>60</x:v>
      </x:c>
      <x:c r="C392" t="n">
        <x:v>27</x:v>
      </x:c>
      <x:c r="D392" s="99" t="str">
        <x:v>CASIO fx-991 EX 552 FUNCT</x:v>
      </x:c>
      <x:c r="E392" s="132" t="n">
        <x:v>1480</x:v>
      </x:c>
      <x:c r="F392" t="n">
        <x:v>61</x:v>
      </x:c>
      <x:c r="G392" t="n">
        <x:v>4</x:v>
      </x:c>
      <x:c r="H392" s="99" t="str">
        <x:v>CASIO fx-991 EX 552 FUNCTION (</x:v>
      </x:c>
      <x:c r="I392" s="133" t="n">
        <x:v>1480</x:v>
      </x:c>
      <x:c r="J392" s="133" t="n">
        <x:v>1280</x:v>
      </x:c>
      <x:c r="K392" s="149" t="str">
        <x:v>SCIENTIFIC CALCULAT</x:v>
      </x:c>
      <x:c r="L392" s="150" t="str">
        <x:v>Truncated-name completion</x:v>
      </x:c>
      <x:c r="M392" s="149" t="str">
        <x:v>WS-RATES:61:4</x:v>
      </x:c>
    </x:row>
    <x:row r="393">
      <x:c r="A393" t="n">
        <x:v>393</x:v>
      </x:c>
      <x:c r="B393" t="n">
        <x:v>14</x:v>
      </x:c>
      <x:c r="C393" t="n">
        <x:v>3</x:v>
      </x:c>
      <x:c r="D393" s="99" t="str">
        <x:v>CASIO FX-991 MS</x:v>
      </x:c>
      <x:c r="E393" s="132" t="n">
        <x:v>440</x:v>
      </x:c>
      <x:c r="F393" t="n">
        <x:v>14</x:v>
      </x:c>
      <x:c r="G393" t="n">
        <x:v>16</x:v>
      </x:c>
      <x:c r="H393" s="99" t="str">
        <x:v>CASIO FX-991 MS</x:v>
      </x:c>
      <x:c r="I393" s="133" t="n">
        <x:v>440</x:v>
      </x:c>
      <x:c r="J393" s="133" t="n">
        <x:v>395</x:v>
      </x:c>
      <x:c r="K393" s="149" t="str">
        <x:v>SCIENTIFIC CALCULAT</x:v>
      </x:c>
      <x:c r="L393" s="150" t="str">
        <x:v>Exact/source-linked match</x:v>
      </x:c>
      <x:c r="M393" s="149" t="str">
        <x:v>WS-RATES:14:16</x:v>
      </x:c>
    </x:row>
    <x:row r="394">
      <x:c r="A394" t="n">
        <x:v>394</x:v>
      </x:c>
      <x:c r="B394" t="n">
        <x:v>60</x:v>
      </x:c>
      <x:c r="C394" t="n">
        <x:v>23</x:v>
      </x:c>
      <x:c r="D394" s="99" t="str">
        <x:v>CASIO fx-991 plus 2nd editio</x:v>
      </x:c>
      <x:c r="E394" s="132" t="n">
        <x:v>1100</x:v>
      </x:c>
      <x:c r="F394" t="n">
        <x:v>60</x:v>
      </x:c>
      <x:c r="G394" t="n">
        <x:v>36</x:v>
      </x:c>
      <x:c r="H394" s="99" t="str">
        <x:v>CASIO fx-991 plus 2nd edition</x:v>
      </x:c>
      <x:c r="I394" s="133" t="n">
        <x:v>1100</x:v>
      </x:c>
      <x:c r="J394" s="133" t="n">
        <x:v>1140</x:v>
      </x:c>
      <x:c r="K394" s="149" t="str">
        <x:v>SCIENTIFIC CALCULAT</x:v>
      </x:c>
      <x:c r="L394" s="150" t="str">
        <x:v>Truncated-name completion</x:v>
      </x:c>
      <x:c r="M394" s="149" t="str">
        <x:v>WS-RATES:60:36</x:v>
      </x:c>
    </x:row>
    <x:row r="395">
      <x:c r="A395" t="n">
        <x:v>395</x:v>
      </x:c>
      <x:c r="B395" t="n">
        <x:v>26</x:v>
      </x:c>
      <x:c r="C395" t="n">
        <x:v>9</x:v>
      </x:c>
      <x:c r="D395" s="99" t="str">
        <x:v>CASIO Fx82 MS 5</x:v>
      </x:c>
      <x:c r="E395" s="132" t="n">
        <x:v>320</x:v>
      </x:c>
      <x:c r="F395" t="n">
        <x:v>26</x:v>
      </x:c>
      <x:c r="G395" t="n">
        <x:v>22</x:v>
      </x:c>
      <x:c r="H395" s="99" t="str">
        <x:v>CASIO Fx82 MS 5</x:v>
      </x:c>
      <x:c r="I395" s="133" t="n">
        <x:v>320</x:v>
      </x:c>
      <x:c r="J395" s="133" t="n">
        <x:v>275</x:v>
      </x:c>
      <x:c r="K395" s="149" t="str">
        <x:v>SCIENTIFIC CALCULAT</x:v>
      </x:c>
      <x:c r="L395" s="150" t="str">
        <x:v>Exact/source-linked match</x:v>
      </x:c>
      <x:c r="M395" s="149" t="str">
        <x:v>WS-RATES:26:22</x:v>
      </x:c>
    </x:row>
    <x:row r="396">
      <x:c r="A396" t="n">
        <x:v>396</x:v>
      </x:c>
      <x:c r="B396" t="n">
        <x:v>1</x:v>
      </x:c>
      <x:c r="C396" t="n">
        <x:v>31</x:v>
      </x:c>
      <x:c r="D396" s="99" t="str">
        <x:v>CASIO MJ-220D</x:v>
      </x:c>
      <x:c r="E396" s="132" t="n">
        <x:v>580</x:v>
      </x:c>
      <x:c r="F396" t="n">
        <x:v>2</x:v>
      </x:c>
      <x:c r="G396" t="n">
        <x:v>9</x:v>
      </x:c>
      <x:c r="H396" s="99" t="str">
        <x:v>CASIO MJ-220D</x:v>
      </x:c>
      <x:c r="I396" s="133" t="n">
        <x:v>580</x:v>
      </x:c>
      <x:c r="J396" s="133" t="n">
        <x:v>490</x:v>
      </x:c>
      <x:c r="K396" s="149" t="str">
        <x:v>SCIENTIFIC CALCULAT</x:v>
      </x:c>
      <x:c r="L396" s="150" t="str">
        <x:v>Exact/source-linked match</x:v>
      </x:c>
      <x:c r="M396" s="149" t="str">
        <x:v>WS-RATES:2:9</x:v>
      </x:c>
    </x:row>
    <x:row r="397">
      <x:c r="A397" t="n">
        <x:v>397</x:v>
      </x:c>
      <x:c r="B397" t="n">
        <x:v>14</x:v>
      </x:c>
      <x:c r="C397" t="n">
        <x:v>4</x:v>
      </x:c>
      <x:c r="D397" s="99" t="str">
        <x:v>CASIO MJ120T w</x:v>
      </x:c>
      <x:c r="E397" s="132" t="n">
        <x:v>450</x:v>
      </x:c>
      <x:c r="F397" t="n">
        <x:v>14</x:v>
      </x:c>
      <x:c r="G397" t="n">
        <x:v>17</x:v>
      </x:c>
      <x:c r="H397" s="99" t="str">
        <x:v>CASIO MJ120T w</x:v>
      </x:c>
      <x:c r="I397" s="133" t="n">
        <x:v>450</x:v>
      </x:c>
      <x:c r="J397" s="133" t="n">
        <x:v>405</x:v>
      </x:c>
      <x:c r="K397" s="149" t="str">
        <x:v>SHOP CALCULATOR</x:v>
      </x:c>
      <x:c r="L397" s="150" t="str">
        <x:v>Exact/source-linked match</x:v>
      </x:c>
      <x:c r="M397" s="149" t="str">
        <x:v>WS-RATES:14:17</x:v>
      </x:c>
    </x:row>
    <x:row r="398">
      <x:c r="A398" t="n">
        <x:v>398</x:v>
      </x:c>
      <x:c r="B398" t="n">
        <x:v>14</x:v>
      </x:c>
      <x:c r="C398" t="n">
        <x:v>2</x:v>
      </x:c>
      <x:c r="D398" s="99" t="str">
        <x:v>CITIZEIV CT-912M</x:v>
      </x:c>
      <x:c r="E398" s="132" t="n">
        <x:v>520</x:v>
      </x:c>
      <x:c r="F398" t="n">
        <x:v>14</x:v>
      </x:c>
      <x:c r="G398" t="n">
        <x:v>15</x:v>
      </x:c>
      <x:c r="H398" s="99" t="str">
        <x:v>CITIZEIV CT-912M</x:v>
      </x:c>
      <x:c r="I398" s="133" t="n">
        <x:v>520</x:v>
      </x:c>
      <x:c r="J398" s="133" t="n">
        <x:v>470</x:v>
      </x:c>
      <x:c r="K398" s="149" t="str">
        <x:v>SHOP CALCULATOR</x:v>
      </x:c>
      <x:c r="L398" s="150" t="str">
        <x:v>Exact/source-linked match</x:v>
      </x:c>
      <x:c r="M398" s="149" t="str">
        <x:v>WS-RATES:14:15</x:v>
      </x:c>
    </x:row>
    <x:row r="399">
      <x:c r="A399" t="n">
        <x:v>399</x:v>
      </x:c>
      <x:c r="B399" t="n">
        <x:v>19</x:v>
      </x:c>
      <x:c r="C399" t="n">
        <x:v>28</x:v>
      </x:c>
      <x:c r="D399" s="99" t="str">
        <x:v>CT 9814 CALCULATOR</x:v>
      </x:c>
      <x:c r="E399" s="132" t="n">
        <x:v>780</x:v>
      </x:c>
      <x:c r="F399" t="n">
        <x:v>20</x:v>
      </x:c>
      <x:c r="G399" t="n">
        <x:v>5</x:v>
      </x:c>
      <x:c r="H399" s="99" t="str">
        <x:v>CT 9814 CALCULATOR</x:v>
      </x:c>
      <x:c r="I399" s="133" t="n">
        <x:v>780</x:v>
      </x:c>
      <x:c r="J399" s="133" t="n">
        <x:v>670</x:v>
      </x:c>
      <x:c r="K399" s="149" t="str">
        <x:v>SCIENTIFIC CALCULAT</x:v>
      </x:c>
      <x:c r="L399" s="150" t="str">
        <x:v>Exact/source-linked match</x:v>
      </x:c>
      <x:c r="M399" s="149" t="str">
        <x:v>WS-RATES:20:5</x:v>
      </x:c>
    </x:row>
    <x:row r="400">
      <x:c r="A400" t="n">
        <x:v>400</x:v>
      </x:c>
      <x:c r="B400" t="n">
        <x:v>15</x:v>
      </x:c>
      <x:c r="C400" t="n">
        <x:v>33</x:v>
      </x:c>
      <x:c r="D400" s="99" t="str">
        <x:v>CTIFREE 991ES 2ND EDITIO</x:v>
      </x:c>
      <x:c r="E400" s="132" t="n">
        <x:v>1010</x:v>
      </x:c>
      <x:c r="F400" t="n">
        <x:v>16</x:v>
      </x:c>
      <x:c r="G400" t="n">
        <x:v>10</x:v>
      </x:c>
      <x:c r="H400" s="99" t="str">
        <x:v>CTIFREE 991ES 2ND EDITION</x:v>
      </x:c>
      <x:c r="I400" s="133" t="n">
        <x:v>1010</x:v>
      </x:c>
      <x:c r="J400" s="133" t="n">
        <x:v>860</x:v>
      </x:c>
      <x:c r="K400" s="149" t="str">
        <x:v>BALL POINT</x:v>
      </x:c>
      <x:c r="L400" s="150" t="str">
        <x:v>Truncated-name completion</x:v>
      </x:c>
      <x:c r="M400" s="149" t="str">
        <x:v>WS-RATES:16:10</x:v>
      </x:c>
    </x:row>
    <x:row r="401">
      <x:c r="A401" t="n">
        <x:v>401</x:v>
      </x:c>
      <x:c r="B401" t="n">
        <x:v>19</x:v>
      </x:c>
      <x:c r="C401" t="n">
        <x:v>29</x:v>
      </x:c>
      <x:c r="D401" s="99" t="str">
        <x:v>CTIFREE ECO-007G</x:v>
      </x:c>
      <x:c r="E401" s="132" t="n">
        <x:v>950</x:v>
      </x:c>
      <x:c r="F401" t="n">
        <x:v>20</x:v>
      </x:c>
      <x:c r="G401" t="n">
        <x:v>6</x:v>
      </x:c>
      <x:c r="H401" s="99" t="str">
        <x:v>CTIFREE ECO-007G</x:v>
      </x:c>
      <x:c r="I401" s="133" t="n">
        <x:v>950</x:v>
      </x:c>
      <x:c r="J401" s="133" t="n">
        <x:v>870</x:v>
      </x:c>
      <x:c r="K401" s="149" t="str">
        <x:v>SCIENTIFIC CALCULAT</x:v>
      </x:c>
      <x:c r="L401" s="150" t="str">
        <x:v>Exact/source-linked match</x:v>
      </x:c>
      <x:c r="M401" s="149" t="str">
        <x:v>WS-RATES:20:6</x:v>
      </x:c>
    </x:row>
    <x:row r="402">
      <x:c r="A402" t="n">
        <x:v>402</x:v>
      </x:c>
      <x:c r="B402" t="n">
        <x:v>60</x:v>
      </x:c>
      <x:c r="C402" t="n">
        <x:v>31</x:v>
      </x:c>
      <x:c r="D402" s="99" t="str">
        <x:v>CTIFREE FX-991ES PLUS</x:v>
      </x:c>
      <x:c r="E402" s="132" t="n">
        <x:v>530</x:v>
      </x:c>
      <x:c r="F402" t="n">
        <x:v>61</x:v>
      </x:c>
      <x:c r="G402" t="n">
        <x:v>8</x:v>
      </x:c>
      <x:c r="H402" s="99" t="str">
        <x:v>CTIFREE FX-991ES PLUS</x:v>
      </x:c>
      <x:c r="I402" s="133" t="n">
        <x:v>530</x:v>
      </x:c>
      <x:c r="J402" s="133" t="n">
        <x:v>490</x:v>
      </x:c>
      <x:c r="K402" s="149" t="str">
        <x:v>SCIENTIFIC CALCULAT</x:v>
      </x:c>
      <x:c r="L402" s="150" t="str">
        <x:v>Exact/source-linked match</x:v>
      </x:c>
      <x:c r="M402" s="149" t="str">
        <x:v>WS-RATES:61:8</x:v>
      </x:c>
    </x:row>
    <x:row r="403">
      <x:c r="A403" t="n">
        <x:v>403</x:v>
      </x:c>
      <x:c r="B403" t="n">
        <x:v>11</x:v>
      </x:c>
      <x:c r="C403" t="n">
        <x:v>26</x:v>
      </x:c>
      <x:c r="D403" s="99" t="str">
        <x:v>CTIFREE UL140G</x:v>
      </x:c>
      <x:c r="E403" s="132" t="n">
        <x:v>1050</x:v>
      </x:c>
      <x:c r="F403" t="n">
        <x:v>12</x:v>
      </x:c>
      <x:c r="G403" t="n">
        <x:v>3</x:v>
      </x:c>
      <x:c r="H403" s="99" t="str">
        <x:v>CTIFREE UL140G</x:v>
      </x:c>
      <x:c r="I403" s="133" t="n">
        <x:v>1050</x:v>
      </x:c>
      <x:c r="J403" s="133" t="n">
        <x:v>940</x:v>
      </x:c>
      <x:c r="K403" s="149" t="str">
        <x:v>SCIENTIFIC CALCULAT</x:v>
      </x:c>
      <x:c r="L403" s="150" t="str">
        <x:v>Exact/source-linked match</x:v>
      </x:c>
      <x:c r="M403" s="149" t="str">
        <x:v>WS-RATES:12:3</x:v>
      </x:c>
    </x:row>
    <x:row r="404">
      <x:c r="A404" t="n">
        <x:v>404</x:v>
      </x:c>
      <x:c r="B404" t="n">
        <x:v>7</x:v>
      </x:c>
      <x:c r="C404" t="n">
        <x:v>23</x:v>
      </x:c>
      <x:c r="D404" s="99" t="str">
        <x:v>CTIFREE UL170PH</x:v>
      </x:c>
      <x:c r="E404" s="132" t="n">
        <x:v>1400</x:v>
      </x:c>
      <x:c r="F404" t="n">
        <x:v>7</x:v>
      </x:c>
      <x:c r="G404" t="n">
        <x:v>36</x:v>
      </x:c>
      <x:c r="H404" s="99" t="str">
        <x:v>CTIFREE UL170PH</x:v>
      </x:c>
      <x:c r="I404" s="133" t="n">
        <x:v>1400</x:v>
      </x:c>
      <x:c r="J404" s="133" t="n">
        <x:v>1285</x:v>
      </x:c>
      <x:c r="K404" s="149" t="str">
        <x:v>SHOP CALCULATOR</x:v>
      </x:c>
      <x:c r="L404" s="150" t="str">
        <x:v>Exact/source-linked match</x:v>
      </x:c>
      <x:c r="M404" s="149" t="str">
        <x:v>WS-RATES:7:36</x:v>
      </x:c>
    </x:row>
    <x:row r="405">
      <x:c r="A405" t="n">
        <x:v>405</x:v>
      </x:c>
      <x:c r="B405" t="n">
        <x:v>11</x:v>
      </x:c>
      <x:c r="C405" t="n">
        <x:v>24</x:v>
      </x:c>
      <x:c r="D405" s="99" t="str">
        <x:v>CTIFREE UL180 PRO</x:v>
      </x:c>
      <x:c r="E405" s="132" t="n">
        <x:v>1100</x:v>
      </x:c>
      <x:c r="F405" t="n">
        <x:v>11</x:v>
      </x:c>
      <x:c r="G405" t="n">
        <x:v>37</x:v>
      </x:c>
      <x:c r="H405" s="99" t="str">
        <x:v>CTIFREE UL180 PRO</x:v>
      </x:c>
      <x:c r="I405" s="133" t="n">
        <x:v>1100</x:v>
      </x:c>
      <x:c r="J405" s="133" t="n">
        <x:v>1010</x:v>
      </x:c>
      <x:c r="K405" s="149" t="str">
        <x:v>SCIENTIFIC CALCULAT</x:v>
      </x:c>
      <x:c r="L405" s="150" t="str">
        <x:v>Exact/source-linked match</x:v>
      </x:c>
      <x:c r="M405" s="149" t="str">
        <x:v>WS-RATES:11:37</x:v>
      </x:c>
    </x:row>
    <x:row r="406">
      <x:c r="A406" t="n">
        <x:v>406</x:v>
      </x:c>
      <x:c r="B406" t="n">
        <x:v>11</x:v>
      </x:c>
      <x:c r="C406" t="n">
        <x:v>23</x:v>
      </x:c>
      <x:c r="D406" s="99" t="str">
        <x:v>CTIFREE UL190 PRO</x:v>
      </x:c>
      <x:c r="E406" s="132" t="n">
        <x:v>1130</x:v>
      </x:c>
      <x:c r="F406" t="n">
        <x:v>11</x:v>
      </x:c>
      <x:c r="G406" t="n">
        <x:v>36</x:v>
      </x:c>
      <x:c r="H406" s="99" t="str">
        <x:v>CTIFREE UL190 PRO</x:v>
      </x:c>
      <x:c r="I406" s="133" t="n">
        <x:v>1130</x:v>
      </x:c>
      <x:c r="J406" s="133" t="n">
        <x:v>1020</x:v>
      </x:c>
      <x:c r="K406" s="149" t="str">
        <x:v>SCIENTIFIC CALCULAT</x:v>
      </x:c>
      <x:c r="L406" s="150" t="str">
        <x:v>Exact/source-linked match</x:v>
      </x:c>
      <x:c r="M406" s="149" t="str">
        <x:v>WS-RATES:11:36</x:v>
      </x:c>
    </x:row>
    <x:row r="407">
      <x:c r="A407" t="n">
        <x:v>407</x:v>
      </x:c>
      <x:c r="B407" t="n">
        <x:v>11</x:v>
      </x:c>
      <x:c r="C407" t="n">
        <x:v>25</x:v>
      </x:c>
      <x:c r="D407" s="99" t="str">
        <x:v>CTIFREE UL340 PRO</x:v>
      </x:c>
      <x:c r="E407" s="132" t="n">
        <x:v>1150</x:v>
      </x:c>
      <x:c r="F407" t="n">
        <x:v>12</x:v>
      </x:c>
      <x:c r="G407" t="n">
        <x:v>2</x:v>
      </x:c>
      <x:c r="H407" s="99" t="str">
        <x:v>CTIFREE UL340 PRO</x:v>
      </x:c>
      <x:c r="I407" s="133" t="n">
        <x:v>1150</x:v>
      </x:c>
      <x:c r="J407" s="133" t="n">
        <x:v>1040</x:v>
      </x:c>
      <x:c r="K407" s="149" t="str">
        <x:v>SCIENTIFIC CALCULAT</x:v>
      </x:c>
      <x:c r="L407" s="150" t="str">
        <x:v>Exact/source-linked match</x:v>
      </x:c>
      <x:c r="M407" s="149" t="str">
        <x:v>WS-RATES:12:2</x:v>
      </x:c>
    </x:row>
    <x:row r="408">
      <x:c r="A408" t="n">
        <x:v>408</x:v>
      </x:c>
      <x:c r="B408" t="n">
        <x:v>15</x:v>
      </x:c>
      <x:c r="C408" t="n">
        <x:v>19</x:v>
      </x:c>
      <x:c r="D408" s="99" t="str">
        <x:v>EROREX 82MS CALCULATOR</x:v>
      </x:c>
      <x:c r="E408" s="132" t="n">
        <x:v>320</x:v>
      </x:c>
      <x:c r="F408" t="n">
        <x:v>15</x:v>
      </x:c>
      <x:c r="G408" t="n">
        <x:v>32</x:v>
      </x:c>
      <x:c r="H408" s="99" t="str">
        <x:v>EROREX 82MS CALCULATOR</x:v>
      </x:c>
      <x:c r="I408" s="133" t="n">
        <x:v>320</x:v>
      </x:c>
      <x:c r="J408" s="133" t="n">
        <x:v>300</x:v>
      </x:c>
      <x:c r="K408" s="149" t="str">
        <x:v>SCIENTIFIC CALCULAT</x:v>
      </x:c>
      <x:c r="L408" s="150" t="str">
        <x:v>Exact/source-linked match</x:v>
      </x:c>
      <x:c r="M408" s="149" t="str">
        <x:v>WS-RATES:15:32</x:v>
      </x:c>
    </x:row>
    <x:row r="409">
      <x:c r="A409" t="n">
        <x:v>409</x:v>
      </x:c>
      <x:c r="B409" t="n">
        <x:v>60</x:v>
      </x:c>
      <x:c r="C409" t="n">
        <x:v>22</x:v>
      </x:c>
      <x:c r="D409" s="99" t="str">
        <x:v>MAZZ MA-82MS</x:v>
      </x:c>
      <x:c r="E409" s="132" t="n">
        <x:v>320</x:v>
      </x:c>
      <x:c r="F409" t="n">
        <x:v>60</x:v>
      </x:c>
      <x:c r="G409" t="n">
        <x:v>35</x:v>
      </x:c>
      <x:c r="H409" s="99" t="str">
        <x:v>MAZZ MA-82MS</x:v>
      </x:c>
      <x:c r="I409" s="133" t="n">
        <x:v>320</x:v>
      </x:c>
      <x:c r="J409" s="133" t="n">
        <x:v>310</x:v>
      </x:c>
      <x:c r="K409" s="149" t="str">
        <x:v>SCIENTIFIC CALCULAT</x:v>
      </x:c>
      <x:c r="L409" s="150" t="str">
        <x:v>Exact/source-linked match</x:v>
      </x:c>
      <x:c r="M409" s="149" t="str">
        <x:v>WS-RATES:60:35</x:v>
      </x:c>
    </x:row>
    <x:row r="410">
      <x:c r="A410" t="n">
        <x:v>410</x:v>
      </x:c>
      <x:c r="B410" t="n">
        <x:v>22</x:v>
      </x:c>
      <x:c r="C410" t="n">
        <x:v>6</x:v>
      </x:c>
      <x:c r="D410" s="99" t="str">
        <x:v>POCKET CALCULATER 200N</x:v>
      </x:c>
      <x:c r="E410" s="132" t="n">
        <x:v>155</x:v>
      </x:c>
      <x:c r="F410" t="n">
        <x:v>22</x:v>
      </x:c>
      <x:c r="G410" t="n">
        <x:v>19</x:v>
      </x:c>
      <x:c r="H410" s="99" t="str">
        <x:v>POCKET CALCULATER 200N COLO</x:v>
      </x:c>
      <x:c r="I410" s="133" t="n">
        <x:v>155</x:v>
      </x:c>
      <x:c r="J410" s="133" t="n">
        <x:v>128</x:v>
      </x:c>
      <x:c r="K410" s="149" t="str">
        <x:v>SHOP CALCULATOR</x:v>
      </x:c>
      <x:c r="L410" s="150" t="str">
        <x:v>Truncated-name completion</x:v>
      </x:c>
      <x:c r="M410" s="149" t="str">
        <x:v>WS-RATES:22:19</x:v>
      </x:c>
    </x:row>
    <x:row r="411">
      <x:c r="A411" t="n">
        <x:v>411</x:v>
      </x:c>
      <x:c r="B411" t="n">
        <x:v>29</x:v>
      </x:c>
      <x:c r="C411" t="n">
        <x:v>15</x:v>
      </x:c>
      <x:c r="D411" s="99" t="str">
        <x:v>POCKET CALCULATER CT 20</x:v>
      </x:c>
      <x:c r="E411" s="132" t="n">
        <x:v>145</x:v>
      </x:c>
      <x:c r="F411" t="n">
        <x:v>29</x:v>
      </x:c>
      <x:c r="G411" t="n">
        <x:v>28</x:v>
      </x:c>
      <x:c r="H411" s="99" t="str">
        <x:v>POCKET CALCULATER CT 200N</x:v>
      </x:c>
      <x:c r="I411" s="133" t="n">
        <x:v>145</x:v>
      </x:c>
      <x:c r="J411" s="133" t="n">
        <x:v>128</x:v>
      </x:c>
      <x:c r="K411" s="149" t="str">
        <x:v>SCIENTIFIC CALCULAT</x:v>
      </x:c>
      <x:c r="L411" s="150" t="str">
        <x:v>Truncated-name completion</x:v>
      </x:c>
      <x:c r="M411" s="149" t="str">
        <x:v>WS-RATES:29:28</x:v>
      </x:c>
    </x:row>
    <x:row r="412">
      <x:c r="A412" t="n">
        <x:v>412</x:v>
      </x:c>
      <x:c r="B412" t="n">
        <x:v>22</x:v>
      </x:c>
      <x:c r="C412" t="n">
        <x:v>8</x:v>
      </x:c>
      <x:c r="D412" s="99" t="str">
        <x:v>POCKET CALCULATER CT888</x:v>
      </x:c>
      <x:c r="E412" s="132" t="n">
        <x:v>130</x:v>
      </x:c>
      <x:c r="F412" t="n">
        <x:v>22</x:v>
      </x:c>
      <x:c r="G412" t="n">
        <x:v>21</x:v>
      </x:c>
      <x:c r="H412" s="99" t="str">
        <x:v>POCKET CALCULATER CT888</x:v>
      </x:c>
      <x:c r="I412" s="133" t="n">
        <x:v>130</x:v>
      </x:c>
      <x:c r="J412" s="133" t="n">
        <x:v>107</x:v>
      </x:c>
      <x:c r="K412" s="149" t="str">
        <x:v>SHOP CALCULATOR</x:v>
      </x:c>
      <x:c r="L412" s="150" t="str">
        <x:v>Exact/source-linked match</x:v>
      </x:c>
      <x:c r="M412" s="149" t="str">
        <x:v>WS-RATES:22:21</x:v>
      </x:c>
    </x:row>
    <x:row r="413">
      <x:c r="A413" t="n">
        <x:v>413</x:v>
      </x:c>
      <x:c r="B413" t="n">
        <x:v>22</x:v>
      </x:c>
      <x:c r="C413" t="n">
        <x:v>5</x:v>
      </x:c>
      <x:c r="D413" s="99" t="str">
        <x:v>POCKET CALCULATER KK328</x:v>
      </x:c>
      <x:c r="E413" s="132" t="n">
        <x:v>150</x:v>
      </x:c>
      <x:c r="F413" t="n">
        <x:v>22</x:v>
      </x:c>
      <x:c r="G413" t="n">
        <x:v>18</x:v>
      </x:c>
      <x:c r="H413" s="99" t="str">
        <x:v>POCKET CALCULATER KK328</x:v>
      </x:c>
      <x:c r="I413" s="133" t="n">
        <x:v>150</x:v>
      </x:c>
      <x:c r="J413" s="133" t="n">
        <x:v>130</x:v>
      </x:c>
      <x:c r="K413" s="149" t="str">
        <x:v>SHOP CALCULATOR</x:v>
      </x:c>
      <x:c r="L413" s="150" t="str">
        <x:v>Exact/source-linked match</x:v>
      </x:c>
      <x:c r="M413" s="149" t="str">
        <x:v>WS-RATES:22:18</x:v>
      </x:c>
    </x:row>
    <x:row r="414">
      <x:c r="A414" t="n">
        <x:v>414</x:v>
      </x:c>
      <x:c r="B414" t="n">
        <x:v>21</x:v>
      </x:c>
      <x:c r="C414" t="n">
        <x:v>30</x:v>
      </x:c>
      <x:c r="D414" s="99" t="str">
        <x:v>POCKET CALCULATER TRANS</x:v>
      </x:c>
      <x:c r="E414" s="132" t="n">
        <x:v>145</x:v>
      </x:c>
      <x:c r="F414" t="n">
        <x:v>22</x:v>
      </x:c>
      <x:c r="G414" t="n">
        <x:v>7</x:v>
      </x:c>
      <x:c r="H414" s="99" t="str">
        <x:v>POCKET CALCULATER TRANSPERA</x:v>
      </x:c>
      <x:c r="I414" s="133" t="n">
        <x:v>145</x:v>
      </x:c>
      <x:c r="J414" s="133" t="n">
        <x:v>126</x:v>
      </x:c>
      <x:c r="K414" s="149" t="str">
        <x:v>SHOP CALCULATOR</x:v>
      </x:c>
      <x:c r="L414" s="150" t="str">
        <x:v>Truncated-name completion</x:v>
      </x:c>
      <x:c r="M414" s="149" t="str">
        <x:v>WS-RATES:22:7</x:v>
      </x:c>
    </x:row>
    <x:row r="415">
      <x:c r="A415" t="n">
        <x:v>415</x:v>
      </x:c>
      <x:c r="B415" t="n">
        <x:v>13</x:v>
      </x:c>
      <x:c r="C415" t="n">
        <x:v>28</x:v>
      </x:c>
      <x:c r="D415" s="99" t="str">
        <x:v>POCKET CALCULATOR FX210</x:v>
      </x:c>
      <x:c r="E415" s="132" t="n">
        <x:v>150</x:v>
      </x:c>
      <x:c r="F415" t="n">
        <x:v>14</x:v>
      </x:c>
      <x:c r="G415" t="n">
        <x:v>5</x:v>
      </x:c>
      <x:c r="H415" s="99" t="str">
        <x:v>POCKET CALCULATOR FX210NR</x:v>
      </x:c>
      <x:c r="I415" s="133" t="n">
        <x:v>150</x:v>
      </x:c>
      <x:c r="J415" s="133" t="n">
        <x:v>127</x:v>
      </x:c>
      <x:c r="K415" s="149" t="str">
        <x:v>SHOP CALCULATOR</x:v>
      </x:c>
      <x:c r="L415" s="150" t="str">
        <x:v>Truncated-name completion</x:v>
      </x:c>
      <x:c r="M415" s="149" t="str">
        <x:v>WS-RATES:14:5</x:v>
      </x:c>
    </x:row>
    <x:row r="416">
      <x:c r="A416" t="n">
        <x:v>416</x:v>
      </x:c>
      <x:c r="B416" t="n">
        <x:v>60</x:v>
      </x:c>
      <x:c r="C416" t="n">
        <x:v>33</x:v>
      </x:c>
      <x:c r="D416" s="99" t="str">
        <x:v>POCKET CALCULATOR PATTA</x:v>
      </x:c>
      <x:c r="E416" s="132" t="n">
        <x:v>140</x:v>
      </x:c>
      <x:c r="F416" t="n">
        <x:v>61</x:v>
      </x:c>
      <x:c r="G416" t="n">
        <x:v>10</x:v>
      </x:c>
      <x:c r="H416" s="99" t="str">
        <x:v>POCKET CALCULATOR PATTA KC-8</x:v>
      </x:c>
      <x:c r="I416" s="133" t="n">
        <x:v>140</x:v>
      </x:c>
      <x:c r="J416" s="133" t="n">
        <x:v>130</x:v>
      </x:c>
      <x:c r="K416" s="149" t="str">
        <x:v>SHOP CALCULATOR</x:v>
      </x:c>
      <x:c r="L416" s="150" t="str">
        <x:v>Truncated-name completion</x:v>
      </x:c>
      <x:c r="M416" s="149" t="str">
        <x:v>WS-RATES:61:10</x:v>
      </x:c>
    </x:row>
    <x:row r="417">
      <x:c r="A417" t="n">
        <x:v>417</x:v>
      </x:c>
      <x:c r="B417" t="n">
        <x:v>22</x:v>
      </x:c>
      <x:c r="C417" t="n">
        <x:v>7</x:v>
      </x:c>
      <x:c r="D417" s="99" t="str">
        <x:v>POCKET CALCULTATER KC88</x:v>
      </x:c>
      <x:c r="E417" s="132" t="n">
        <x:v>135</x:v>
      </x:c>
      <x:c r="F417" t="n">
        <x:v>22</x:v>
      </x:c>
      <x:c r="G417" t="n">
        <x:v>20</x:v>
      </x:c>
      <x:c r="H417" s="99" t="str">
        <x:v>POCKET CALCULTATER KC888 COL</x:v>
      </x:c>
      <x:c r="I417" s="133" t="n">
        <x:v>135</x:v>
      </x:c>
      <x:c r="J417" s="133" t="n">
        <x:v>111</x:v>
      </x:c>
      <x:c r="K417" s="149" t="str">
        <x:v>SHOP CALCULATOR</x:v>
      </x:c>
      <x:c r="L417" s="150" t="str">
        <x:v>Truncated-name completion</x:v>
      </x:c>
      <x:c r="M417" s="149" t="str">
        <x:v>WS-RATES:22:20</x:v>
      </x:c>
    </x:row>
    <x:row r="418">
      <x:c r="A418" t="n">
        <x:v>418</x:v>
      </x:c>
      <x:c r="B418" t="n">
        <x:v>41</x:v>
      </x:c>
      <x:c r="C418" t="n">
        <x:v>8</x:v>
      </x:c>
      <x:c r="D418" s="99" t="str">
        <x:v>BIRTHDAY CANDLE</x:v>
      </x:c>
      <x:c r="E418" s="132" t="n">
        <x:v>270</x:v>
      </x:c>
      <x:c r="F418" t="n">
        <x:v>41</x:v>
      </x:c>
      <x:c r="G418" t="n">
        <x:v>21</x:v>
      </x:c>
      <x:c r="H418" s="99" t="str">
        <x:v>BIRTHDAY CANDLE</x:v>
      </x:c>
      <x:c r="I418" s="133" t="n">
        <x:v>270</x:v>
      </x:c>
      <x:c r="J418" s="133" t="n">
        <x:v>260</x:v>
      </x:c>
      <x:c r="K418" s="149" t="str">
        <x:v>BIRTHDAY</x:v>
      </x:c>
      <x:c r="L418" s="150" t="str">
        <x:v>Exact/source-linked match</x:v>
      </x:c>
      <x:c r="M418" s="149" t="str">
        <x:v>WS-RATES:41:21</x:v>
      </x:c>
    </x:row>
    <x:row r="419">
      <x:c r="A419" t="n">
        <x:v>419</x:v>
      </x:c>
      <x:c r="B419" t="n">
        <x:v>9</x:v>
      </x:c>
      <x:c r="C419" t="n">
        <x:v>5</x:v>
      </x:c>
      <x:c r="D419" s="99" t="str">
        <x:v>BIRTHDAY CANDLE 1</x:v>
      </x:c>
      <x:c r="E419" s="132" t="n">
        <x:v>115</x:v>
      </x:c>
      <x:c r="F419" t="n">
        <x:v>9</x:v>
      </x:c>
      <x:c r="G419" t="n">
        <x:v>18</x:v>
      </x:c>
      <x:c r="H419" s="99" t="str">
        <x:v>BIRTHDAY CANDLE 1</x:v>
      </x:c>
      <x:c r="I419" s="133" t="n">
        <x:v>115</x:v>
      </x:c>
      <x:c r="J419" s="133" t="n">
        <x:v>92</x:v>
      </x:c>
      <x:c r="K419" s="149" t="str">
        <x:v>CHINA</x:v>
      </x:c>
      <x:c r="L419" s="150" t="str">
        <x:v>Exact/source-linked match</x:v>
      </x:c>
      <x:c r="M419" s="149" t="str">
        <x:v>WS-RATES:9:18</x:v>
      </x:c>
    </x:row>
    <x:row r="420">
      <x:c r="A420" t="n">
        <x:v>420</x:v>
      </x:c>
      <x:c r="B420" t="n">
        <x:v>9</x:v>
      </x:c>
      <x:c r="C420" t="n">
        <x:v>33</x:v>
      </x:c>
      <x:c r="D420" s="99" t="str">
        <x:v>BIRTHDAY CANDLE 10</x:v>
      </x:c>
      <x:c r="E420" s="132" t="n">
        <x:v>45</x:v>
      </x:c>
      <x:c r="F420" t="n">
        <x:v>10</x:v>
      </x:c>
      <x:c r="G420" t="n">
        <x:v>10</x:v>
      </x:c>
      <x:c r="H420" s="99" t="str">
        <x:v>BIRTHDAY CANDLE 10</x:v>
      </x:c>
      <x:c r="I420" s="133" t="n">
        <x:v>45</x:v>
      </x:c>
      <x:c r="J420" s="133" t="n">
        <x:v>41</x:v>
      </x:c>
      <x:c r="K420" s="149" t="str">
        <x:v>CHINA</x:v>
      </x:c>
      <x:c r="L420" s="150" t="str">
        <x:v>Exact/source-linked match</x:v>
      </x:c>
      <x:c r="M420" s="149" t="str">
        <x:v>WS-RATES:10:10</x:v>
      </x:c>
    </x:row>
    <x:row r="421">
      <x:c r="A421" t="n">
        <x:v>421</x:v>
      </x:c>
      <x:c r="B421" t="n">
        <x:v>9</x:v>
      </x:c>
      <x:c r="C421" t="n">
        <x:v>35</x:v>
      </x:c>
      <x:c r="D421" s="99" t="str">
        <x:v>BIRTHDAY CANDLE 15</x:v>
      </x:c>
      <x:c r="E421" s="132" t="n">
        <x:v>90</x:v>
      </x:c>
      <x:c r="F421" t="n">
        <x:v>10</x:v>
      </x:c>
      <x:c r="G421" t="n">
        <x:v>12</x:v>
      </x:c>
      <x:c r="H421" s="99" t="str">
        <x:v>BIRTHDAY CANDLE 15</x:v>
      </x:c>
      <x:c r="I421" s="133" t="n">
        <x:v>90</x:v>
      </x:c>
      <x:c r="J421" s="133" t="n">
        <x:v>77</x:v>
      </x:c>
      <x:c r="K421" s="149" t="str">
        <x:v>CHINA</x:v>
      </x:c>
      <x:c r="L421" s="150" t="str">
        <x:v>Exact/source-linked match</x:v>
      </x:c>
      <x:c r="M421" s="149" t="str">
        <x:v>WS-RATES:10:12</x:v>
      </x:c>
    </x:row>
    <x:row r="422">
      <x:c r="A422" t="n">
        <x:v>422</x:v>
      </x:c>
      <x:c r="B422" t="n">
        <x:v>9</x:v>
      </x:c>
      <x:c r="C422" t="n">
        <x:v>36</x:v>
      </x:c>
      <x:c r="D422" s="99" t="str">
        <x:v>BIRTHDAY CANDLE 16</x:v>
      </x:c>
      <x:c r="E422" s="132" t="n">
        <x:v>110</x:v>
      </x:c>
      <x:c r="F422" t="n">
        <x:v>10</x:v>
      </x:c>
      <x:c r="G422" t="n">
        <x:v>13</x:v>
      </x:c>
      <x:c r="H422" s="99" t="str">
        <x:v>BIRTHDAY CANDLE 16</x:v>
      </x:c>
      <x:c r="I422" s="133" t="n">
        <x:v>110</x:v>
      </x:c>
      <x:c r="J422" s="133" t="n">
        <x:v>92</x:v>
      </x:c>
      <x:c r="K422" s="149" t="str">
        <x:v>CHINA</x:v>
      </x:c>
      <x:c r="L422" s="150" t="str">
        <x:v>Exact/source-linked match</x:v>
      </x:c>
      <x:c r="M422" s="149" t="str">
        <x:v>WS-RATES:10:13</x:v>
      </x:c>
    </x:row>
    <x:row r="423">
      <x:c r="A423" t="n">
        <x:v>423</x:v>
      </x:c>
      <x:c r="B423" t="n">
        <x:v>9</x:v>
      </x:c>
      <x:c r="C423" t="n">
        <x:v>37</x:v>
      </x:c>
      <x:c r="D423" s="99" t="str">
        <x:v>BIRTHDAY CANDLE 17</x:v>
      </x:c>
      <x:c r="E423" s="132" t="n">
        <x:v>75</x:v>
      </x:c>
      <x:c r="F423" t="n">
        <x:v>10</x:v>
      </x:c>
      <x:c r="G423" t="n">
        <x:v>14</x:v>
      </x:c>
      <x:c r="H423" s="99" t="str">
        <x:v>BIRTHDAY CANDLE 17</x:v>
      </x:c>
      <x:c r="I423" s="133" t="n">
        <x:v>75</x:v>
      </x:c>
      <x:c r="J423" s="133" t="n">
        <x:v>62</x:v>
      </x:c>
      <x:c r="K423" s="149" t="str">
        <x:v>CHINA</x:v>
      </x:c>
      <x:c r="L423" s="150" t="str">
        <x:v>Exact/source-linked match</x:v>
      </x:c>
      <x:c r="M423" s="149" t="str">
        <x:v>WS-RATES:10:14</x:v>
      </x:c>
    </x:row>
    <x:row r="424">
      <x:c r="A424" t="n">
        <x:v>424</x:v>
      </x:c>
      <x:c r="B424" t="n">
        <x:v>10</x:v>
      </x:c>
      <x:c r="C424" t="n">
        <x:v>5</x:v>
      </x:c>
      <x:c r="D424" s="99" t="str">
        <x:v>BIRTHDAY CANDLE 18</x:v>
      </x:c>
      <x:c r="E424" s="132" t="n">
        <x:v>150</x:v>
      </x:c>
      <x:c r="F424" t="n">
        <x:v>10</x:v>
      </x:c>
      <x:c r="G424" t="n">
        <x:v>18</x:v>
      </x:c>
      <x:c r="H424" s="99" t="str">
        <x:v>BIRTHDAY CANDLE 18</x:v>
      </x:c>
      <x:c r="I424" s="133" t="n">
        <x:v>150</x:v>
      </x:c>
      <x:c r="J424" s="133" t="n">
        <x:v>143</x:v>
      </x:c>
      <x:c r="K424" s="149" t="str">
        <x:v>CHINA</x:v>
      </x:c>
      <x:c r="L424" s="150" t="str">
        <x:v>Exact/source-linked match</x:v>
      </x:c>
      <x:c r="M424" s="149" t="str">
        <x:v>WS-RATES:10:18</x:v>
      </x:c>
    </x:row>
    <x:row r="425">
      <x:c r="A425" t="n">
        <x:v>425</x:v>
      </x:c>
      <x:c r="B425" t="n">
        <x:v>9</x:v>
      </x:c>
      <x:c r="C425" t="n">
        <x:v>4</x:v>
      </x:c>
      <x:c r="D425" s="99" t="str">
        <x:v>BIRTHDAY CANDLE 2</x:v>
      </x:c>
      <x:c r="E425" s="132" t="n">
        <x:v>90</x:v>
      </x:c>
      <x:c r="F425" t="n">
        <x:v>9</x:v>
      </x:c>
      <x:c r="G425" t="n">
        <x:v>17</x:v>
      </x:c>
      <x:c r="H425" s="99" t="str">
        <x:v>BIRTHDAY CANDLE 2</x:v>
      </x:c>
      <x:c r="I425" s="133" t="n">
        <x:v>90</x:v>
      </x:c>
      <x:c r="J425" s="133" t="n">
        <x:v>72</x:v>
      </x:c>
      <x:c r="K425" s="149" t="str">
        <x:v>CHINA</x:v>
      </x:c>
      <x:c r="L425" s="150" t="str">
        <x:v>Exact/source-linked match</x:v>
      </x:c>
      <x:c r="M425" s="149" t="str">
        <x:v>WS-RATES:9:17</x:v>
      </x:c>
    </x:row>
    <x:row r="426">
      <x:c r="A426" t="n">
        <x:v>426</x:v>
      </x:c>
      <x:c r="B426" t="n">
        <x:v>10</x:v>
      </x:c>
      <x:c r="C426" t="n">
        <x:v>3</x:v>
      </x:c>
      <x:c r="D426" s="99" t="str">
        <x:v>BIRTHDAY CANDLE 21</x:v>
      </x:c>
      <x:c r="E426" s="132" t="n">
        <x:v>60</x:v>
      </x:c>
      <x:c r="F426" t="n">
        <x:v>10</x:v>
      </x:c>
      <x:c r="G426" t="n">
        <x:v>16</x:v>
      </x:c>
      <x:c r="H426" s="99" t="str">
        <x:v>BIRTHDAY CANDLE 21</x:v>
      </x:c>
      <x:c r="I426" s="133" t="n">
        <x:v>60</x:v>
      </x:c>
      <x:c r="J426" s="133" t="n">
        <x:v>52</x:v>
      </x:c>
      <x:c r="K426" s="149" t="str">
        <x:v>CHINA</x:v>
      </x:c>
      <x:c r="L426" s="150" t="str">
        <x:v>Exact/source-linked match</x:v>
      </x:c>
      <x:c r="M426" s="149" t="str">
        <x:v>WS-RATES:10:16</x:v>
      </x:c>
    </x:row>
    <x:row r="427">
      <x:c r="A427" t="n">
        <x:v>427</x:v>
      </x:c>
      <x:c r="B427" t="n">
        <x:v>9</x:v>
      </x:c>
      <x:c r="C427" t="n">
        <x:v>34</x:v>
      </x:c>
      <x:c r="D427" s="99" t="str">
        <x:v>BIRTHDAY CANDLE 41</x:v>
      </x:c>
      <x:c r="E427" s="132" t="n">
        <x:v>140</x:v>
      </x:c>
      <x:c r="F427" t="n">
        <x:v>10</x:v>
      </x:c>
      <x:c r="G427" t="n">
        <x:v>11</x:v>
      </x:c>
      <x:c r="H427" s="99" t="str">
        <x:v>BIRTHDAY CANDLE 41</x:v>
      </x:c>
      <x:c r="I427" s="133" t="n">
        <x:v>140</x:v>
      </x:c>
      <x:c r="J427" s="133" t="n">
        <x:v>123</x:v>
      </x:c>
      <x:c r="K427" s="149" t="str">
        <x:v>CHINA</x:v>
      </x:c>
      <x:c r="L427" s="150" t="str">
        <x:v>Exact/source-linked match</x:v>
      </x:c>
      <x:c r="M427" s="149" t="str">
        <x:v>WS-RATES:10:11</x:v>
      </x:c>
    </x:row>
    <x:row r="428">
      <x:c r="A428" t="n">
        <x:v>428</x:v>
      </x:c>
      <x:c r="B428" t="n">
        <x:v>10</x:v>
      </x:c>
      <x:c r="C428" t="n">
        <x:v>4</x:v>
      </x:c>
      <x:c r="D428" s="99" t="str">
        <x:v>BIRTHDAY CANDLE 8</x:v>
      </x:c>
      <x:c r="E428" s="132" t="n">
        <x:v>130</x:v>
      </x:c>
      <x:c r="F428" t="n">
        <x:v>10</x:v>
      </x:c>
      <x:c r="G428" t="n">
        <x:v>17</x:v>
      </x:c>
      <x:c r="H428" s="99" t="str">
        <x:v>BIRTHDAY CANDLE 8</x:v>
      </x:c>
      <x:c r="I428" s="133" t="n">
        <x:v>130</x:v>
      </x:c>
      <x:c r="J428" s="133" t="n">
        <x:v>112</x:v>
      </x:c>
      <x:c r="K428" s="149" t="str">
        <x:v>CHINA</x:v>
      </x:c>
      <x:c r="L428" s="150" t="str">
        <x:v>Exact/source-linked match</x:v>
      </x:c>
      <x:c r="M428" s="149" t="str">
        <x:v>WS-RATES:10:17</x:v>
      </x:c>
    </x:row>
    <x:row r="429">
      <x:c r="A429" t="n">
        <x:v>429</x:v>
      </x:c>
      <x:c r="B429" t="n">
        <x:v>10</x:v>
      </x:c>
      <x:c r="C429" t="n">
        <x:v>2</x:v>
      </x:c>
      <x:c r="D429" s="99" t="str">
        <x:v>BIRTHDAY CANDLE 9</x:v>
      </x:c>
      <x:c r="E429" s="132" t="n">
        <x:v>140</x:v>
      </x:c>
      <x:c r="F429" t="n">
        <x:v>10</x:v>
      </x:c>
      <x:c r="G429" t="n">
        <x:v>15</x:v>
      </x:c>
      <x:c r="H429" s="99" t="str">
        <x:v>BIRTHDAY CANDLE 9</x:v>
      </x:c>
      <x:c r="I429" s="133" t="n">
        <x:v>140</x:v>
      </x:c>
      <x:c r="J429" s="133" t="n">
        <x:v>112</x:v>
      </x:c>
      <x:c r="K429" s="149" t="str">
        <x:v>CHINA</x:v>
      </x:c>
      <x:c r="L429" s="150" t="str">
        <x:v>Exact/source-linked match</x:v>
      </x:c>
      <x:c r="M429" s="149" t="str">
        <x:v>WS-RATES:10:15</x:v>
      </x:c>
    </x:row>
    <x:row r="430">
      <x:c r="A430" t="n">
        <x:v>430</x:v>
      </x:c>
      <x:c r="B430" t="n">
        <x:v>41</x:v>
      </x:c>
      <x:c r="C430" t="n">
        <x:v>7</x:v>
      </x:c>
      <x:c r="D430" s="99" t="str">
        <x:v>BIRTHDAY CANDLE PATA</x:v>
      </x:c>
      <x:c r="E430" s="132" t="n">
        <x:v>35</x:v>
      </x:c>
      <x:c r="F430" t="n">
        <x:v>41</x:v>
      </x:c>
      <x:c r="G430" t="n">
        <x:v>20</x:v>
      </x:c>
      <x:c r="H430" s="99" t="str">
        <x:v>BIRTHDAY CANDLE PATA</x:v>
      </x:c>
      <x:c r="I430" s="133" t="n">
        <x:v>35</x:v>
      </x:c>
      <x:c r="J430" s="133" t="n">
        <x:v>30</x:v>
      </x:c>
      <x:c r="K430" s="149" t="str">
        <x:v>BIRTHDAY</x:v>
      </x:c>
      <x:c r="L430" s="150" t="str">
        <x:v>Exact/source-linked match</x:v>
      </x:c>
      <x:c r="M430" s="149" t="str">
        <x:v>WS-RATES:41:20</x:v>
      </x:c>
    </x:row>
    <x:row r="431">
      <x:c r="A431" t="n">
        <x:v>431</x:v>
      </x:c>
      <x:c r="B431" t="n">
        <x:v>10</x:v>
      </x:c>
      <x:c r="C431" t="n">
        <x:v>17</x:v>
      </x:c>
      <x:c r="D431" s="99" t="str">
        <x:v>CAKE PLATE LARGE</x:v>
      </x:c>
      <x:c r="E431" s="132" t="n">
        <x:v>170</x:v>
      </x:c>
      <x:c r="F431" t="n">
        <x:v>10</x:v>
      </x:c>
      <x:c r="G431" t="n">
        <x:v>30</x:v>
      </x:c>
      <x:c r="H431" s="99" t="str">
        <x:v>CAKE PLATE LARGE</x:v>
      </x:c>
      <x:c r="I431" s="133" t="n">
        <x:v>170</x:v>
      </x:c>
      <x:c r="J431" s="133" t="n">
        <x:v>133</x:v>
      </x:c>
      <x:c r="K431" s="149" t="str">
        <x:v>CHINA</x:v>
      </x:c>
      <x:c r="L431" s="150" t="str">
        <x:v>Exact/source-linked match</x:v>
      </x:c>
      <x:c r="M431" s="149" t="str">
        <x:v>WS-RATES:10:30</x:v>
      </x:c>
    </x:row>
    <x:row r="432">
      <x:c r="A432" t="n">
        <x:v>432</x:v>
      </x:c>
      <x:c r="B432" t="n">
        <x:v>10</x:v>
      </x:c>
      <x:c r="C432" t="n">
        <x:v>18</x:v>
      </x:c>
      <x:c r="D432" s="99" t="str">
        <x:v>CAKE PLATE SMALL</x:v>
      </x:c>
      <x:c r="E432" s="132" t="n">
        <x:v>150</x:v>
      </x:c>
      <x:c r="F432" t="n">
        <x:v>10</x:v>
      </x:c>
      <x:c r="G432" t="n">
        <x:v>31</x:v>
      </x:c>
      <x:c r="H432" s="99" t="str">
        <x:v>CAKE PLATE SMALL</x:v>
      </x:c>
      <x:c r="I432" s="133" t="n">
        <x:v>150</x:v>
      </x:c>
      <x:c r="J432" s="133" t="n">
        <x:v>113</x:v>
      </x:c>
      <x:c r="K432" s="149" t="str">
        <x:v>CHINA</x:v>
      </x:c>
      <x:c r="L432" s="150" t="str">
        <x:v>Exact/source-linked match</x:v>
      </x:c>
      <x:c r="M432" s="149" t="str">
        <x:v>WS-RATES:10:31</x:v>
      </x:c>
    </x:row>
    <x:row r="433">
      <x:c r="A433" t="n">
        <x:v>433</x:v>
      </x:c>
      <x:c r="B433" t="n">
        <x:v>10</x:v>
      </x:c>
      <x:c r="C433" t="n">
        <x:v>14</x:v>
      </x:c>
      <x:c r="D433" s="99" t="str">
        <x:v>CAKE TOPPER LARGE</x:v>
      </x:c>
      <x:c r="E433" s="132" t="n">
        <x:v>135</x:v>
      </x:c>
      <x:c r="F433" t="n">
        <x:v>10</x:v>
      </x:c>
      <x:c r="G433" t="n">
        <x:v>27</x:v>
      </x:c>
      <x:c r="H433" s="99" t="str">
        <x:v>CAKE TOPPER LARGE</x:v>
      </x:c>
      <x:c r="I433" s="133" t="n">
        <x:v>135</x:v>
      </x:c>
      <x:c r="J433" s="133" t="n">
        <x:v>133</x:v>
      </x:c>
      <x:c r="K433" s="149" t="str">
        <x:v>CHINA</x:v>
      </x:c>
      <x:c r="L433" s="150" t="str">
        <x:v>Exact/source-linked match</x:v>
      </x:c>
      <x:c r="M433" s="149" t="str">
        <x:v>WS-RATES:10:27</x:v>
      </x:c>
    </x:row>
    <x:row r="434">
      <x:c r="A434" t="n">
        <x:v>434</x:v>
      </x:c>
      <x:c r="B434" t="n">
        <x:v>10</x:v>
      </x:c>
      <x:c r="C434" t="n">
        <x:v>13</x:v>
      </x:c>
      <x:c r="D434" s="99" t="str">
        <x:v>CAKE TOPPER NET</x:v>
      </x:c>
      <x:c r="E434" s="132" t="n">
        <x:v>150</x:v>
      </x:c>
      <x:c r="F434" t="n">
        <x:v>10</x:v>
      </x:c>
      <x:c r="G434" t="n">
        <x:v>26</x:v>
      </x:c>
      <x:c r="H434" s="99" t="str">
        <x:v>CAKE TOPPER NET</x:v>
      </x:c>
      <x:c r="I434" s="133" t="n">
        <x:v>150</x:v>
      </x:c>
      <x:c r="J434" s="133" t="n">
        <x:v>130</x:v>
      </x:c>
      <x:c r="K434" s="149" t="str">
        <x:v>CHINA</x:v>
      </x:c>
      <x:c r="L434" s="150" t="str">
        <x:v>Exact/source-linked match</x:v>
      </x:c>
      <x:c r="M434" s="149" t="str">
        <x:v>WS-RATES:10:26</x:v>
      </x:c>
    </x:row>
    <x:row r="435">
      <x:c r="A435" t="n">
        <x:v>435</x:v>
      </x:c>
      <x:c r="B435" t="n">
        <x:v>41</x:v>
      </x:c>
      <x:c r="C435" t="n">
        <x:v>11</x:v>
      </x:c>
      <x:c r="D435" s="99" t="str">
        <x:v>CAKE TOPPER SMALL</x:v>
      </x:c>
      <x:c r="E435" s="132" t="n">
        <x:v>70</x:v>
      </x:c>
      <x:c r="F435" t="n">
        <x:v>41</x:v>
      </x:c>
      <x:c r="G435" t="n">
        <x:v>24</x:v>
      </x:c>
      <x:c r="H435" s="99" t="str">
        <x:v>CAKE TOPPER SMALL</x:v>
      </x:c>
      <x:c r="I435" s="133" t="n">
        <x:v>70</x:v>
      </x:c>
      <x:c r="J435" s="133" t="n">
        <x:v>60</x:v>
      </x:c>
      <x:c r="K435" s="149" t="str">
        <x:v>BIRTHDAY</x:v>
      </x:c>
      <x:c r="L435" s="150" t="str">
        <x:v>Exact/source-linked match</x:v>
      </x:c>
      <x:c r="M435" s="149" t="str">
        <x:v>WS-RATES:41:24</x:v>
      </x:c>
    </x:row>
    <x:row r="436">
      <x:c r="A436" t="n">
        <x:v>436</x:v>
      </x:c>
      <x:c r="B436" t="n">
        <x:v>40</x:v>
      </x:c>
      <x:c r="C436" t="n">
        <x:v>31</x:v>
      </x:c>
      <x:c r="D436" s="99" t="str">
        <x:v>HAPPY BIRTHDAY CANDLE</x:v>
      </x:c>
      <x:c r="E436" s="132" t="n">
        <x:v>80</x:v>
      </x:c>
      <x:c r="F436" t="n">
        <x:v>41</x:v>
      </x:c>
      <x:c r="G436" t="n">
        <x:v>8</x:v>
      </x:c>
      <x:c r="H436" s="99" t="str">
        <x:v>HAPPY BIRTHDAY CANDLE</x:v>
      </x:c>
      <x:c r="I436" s="133" t="n">
        <x:v>80</x:v>
      </x:c>
      <x:c r="J436" s="133" t="n">
        <x:v>70</x:v>
      </x:c>
      <x:c r="K436" s="149" t="str">
        <x:v>CANDLES</x:v>
      </x:c>
      <x:c r="L436" s="150" t="str">
        <x:v>Exact/source-linked match</x:v>
      </x:c>
      <x:c r="M436" s="149" t="str">
        <x:v>WS-RATES:41:8</x:v>
      </x:c>
    </x:row>
    <x:row r="437">
      <x:c r="A437" t="n">
        <x:v>437</x:v>
      </x:c>
      <x:c r="B437" t="n">
        <x:v>40</x:v>
      </x:c>
      <x:c r="C437" t="n">
        <x:v>29</x:v>
      </x:c>
      <x:c r="D437" s="99" t="str">
        <x:v>HAPPY BIRTTDAY CANDLE</x:v>
      </x:c>
      <x:c r="E437" s="132" t="n">
        <x:v>80</x:v>
      </x:c>
      <x:c r="F437" t="n">
        <x:v>41</x:v>
      </x:c>
      <x:c r="G437" t="n">
        <x:v>6</x:v>
      </x:c>
      <x:c r="H437" s="99" t="str">
        <x:v>HAPPY BIRTTDAY CANDLE</x:v>
      </x:c>
      <x:c r="I437" s="133" t="n">
        <x:v>80</x:v>
      </x:c>
      <x:c r="J437" s="133" t="n">
        <x:v>70</x:v>
      </x:c>
      <x:c r="K437" s="149" t="str">
        <x:v>CANDLES</x:v>
      </x:c>
      <x:c r="L437" s="150" t="str">
        <x:v>Exact/source-linked match</x:v>
      </x:c>
      <x:c r="M437" s="149" t="str">
        <x:v>WS-RATES:41:6</x:v>
      </x:c>
    </x:row>
    <x:row r="438">
      <x:c r="A438" t="n">
        <x:v>438</x:v>
      </x:c>
      <x:c r="B438" t="n">
        <x:v>10</x:v>
      </x:c>
      <x:c r="C438" t="n">
        <x:v>10</x:v>
      </x:c>
      <x:c r="D438" s="99" t="str">
        <x:v>NUMBER CANDLE LARGE</x:v>
      </x:c>
      <x:c r="E438" s="132" t="n">
        <x:v>140</x:v>
      </x:c>
      <x:c r="F438" t="n">
        <x:v>10</x:v>
      </x:c>
      <x:c r="G438" t="n">
        <x:v>23</x:v>
      </x:c>
      <x:c r="H438" s="99" t="str">
        <x:v>NUMBER CANDLE LARGE</x:v>
      </x:c>
      <x:c r="I438" s="133" t="n">
        <x:v>140</x:v>
      </x:c>
      <x:c r="J438" s="133" t="n">
        <x:v>122</x:v>
      </x:c>
      <x:c r="K438" s="149" t="str">
        <x:v>CHINA</x:v>
      </x:c>
      <x:c r="L438" s="150" t="str">
        <x:v>Exact/source-linked match</x:v>
      </x:c>
      <x:c r="M438" s="149" t="str">
        <x:v>WS-RATES:10:23</x:v>
      </x:c>
    </x:row>
    <x:row r="439">
      <x:c r="A439" t="n">
        <x:v>439</x:v>
      </x:c>
      <x:c r="B439" t="n">
        <x:v>10</x:v>
      </x:c>
      <x:c r="C439" t="n">
        <x:v>11</x:v>
      </x:c>
      <x:c r="D439" s="99" t="str">
        <x:v>NUMBER CANDLE SMALL</x:v>
      </x:c>
      <x:c r="E439" s="132" t="n">
        <x:v>55</x:v>
      </x:c>
      <x:c r="F439" t="n">
        <x:v>10</x:v>
      </x:c>
      <x:c r="G439" t="n">
        <x:v>24</x:v>
      </x:c>
      <x:c r="H439" s="99" t="str">
        <x:v>NUMBER CANDLE SMALL</x:v>
      </x:c>
      <x:c r="I439" s="133" t="n">
        <x:v>55</x:v>
      </x:c>
      <x:c r="J439" s="133" t="n">
        <x:v>47</x:v>
      </x:c>
      <x:c r="K439" s="149" t="str">
        <x:v>CHINA</x:v>
      </x:c>
      <x:c r="L439" s="150" t="str">
        <x:v>Exact/source-linked match</x:v>
      </x:c>
      <x:c r="M439" s="149" t="str">
        <x:v>WS-RATES:10:24</x:v>
      </x:c>
    </x:row>
    <x:row r="440">
      <x:c r="A440" t="n">
        <x:v>440</x:v>
      </x:c>
      <x:c r="B440" t="n">
        <x:v>2</x:v>
      </x:c>
      <x:c r="C440" t="n">
        <x:v>36</x:v>
      </x:c>
      <x:c r="D440" s="99" t="str">
        <x:v>PARTY POPPER LARGE</x:v>
      </x:c>
      <x:c r="E440" s="132" t="n">
        <x:v>120</x:v>
      </x:c>
      <x:c r="F440" t="n">
        <x:v>3</x:v>
      </x:c>
      <x:c r="G440" t="n">
        <x:v>14</x:v>
      </x:c>
      <x:c r="H440" s="99" t="str">
        <x:v>PARTY POPPER LARGE</x:v>
      </x:c>
      <x:c r="I440" s="133" t="n">
        <x:v>120</x:v>
      </x:c>
      <x:c r="J440" s="133" t="n">
        <x:v>95</x:v>
      </x:c>
      <x:c r="K440" s="149" t="str">
        <x:v>BIRTHDAY</x:v>
      </x:c>
      <x:c r="L440" s="150" t="str">
        <x:v>Exact/source-linked match</x:v>
      </x:c>
      <x:c r="M440" s="149" t="str">
        <x:v>WS-RATES:3:14</x:v>
      </x:c>
    </x:row>
    <x:row r="441">
      <x:c r="A441" t="n">
        <x:v>441</x:v>
      </x:c>
      <x:c r="B441" t="n">
        <x:v>41</x:v>
      </x:c>
      <x:c r="C441" t="n">
        <x:v>13</x:v>
      </x:c>
      <x:c r="D441" s="99" t="str">
        <x:v>PARTY POPPER MEDIUM</x:v>
      </x:c>
      <x:c r="E441" s="132" t="n">
        <x:v>95</x:v>
      </x:c>
      <x:c r="F441" t="n">
        <x:v>41</x:v>
      </x:c>
      <x:c r="G441" t="n">
        <x:v>26</x:v>
      </x:c>
      <x:c r="H441" s="99" t="str">
        <x:v>PARTY POPPER MEDIUM</x:v>
      </x:c>
      <x:c r="I441" s="133" t="n">
        <x:v>95</x:v>
      </x:c>
      <x:c r="J441" s="133" t="n">
        <x:v>75</x:v>
      </x:c>
      <x:c r="K441" s="149" t="str">
        <x:v>BIRTHDAY</x:v>
      </x:c>
      <x:c r="L441" s="150" t="str">
        <x:v>Exact/source-linked match</x:v>
      </x:c>
      <x:c r="M441" s="149" t="str">
        <x:v>WS-RATES:41:26</x:v>
      </x:c>
    </x:row>
    <x:row r="442">
      <x:c r="A442" t="n">
        <x:v>442</x:v>
      </x:c>
      <x:c r="B442" t="n">
        <x:v>41</x:v>
      </x:c>
      <x:c r="C442" t="n">
        <x:v>14</x:v>
      </x:c>
      <x:c r="D442" s="99" t="str">
        <x:v>PARTY POPPER SMALL</x:v>
      </x:c>
      <x:c r="E442" s="132" t="n">
        <x:v>70</x:v>
      </x:c>
      <x:c r="F442" t="n">
        <x:v>41</x:v>
      </x:c>
      <x:c r="G442" t="n">
        <x:v>27</x:v>
      </x:c>
      <x:c r="H442" s="99" t="str">
        <x:v>PARTY POPPER SMALL</x:v>
      </x:c>
      <x:c r="I442" s="133" t="n">
        <x:v>70</x:v>
      </x:c>
      <x:c r="J442" s="133" t="n">
        <x:v>55</x:v>
      </x:c>
      <x:c r="K442" s="149" t="str">
        <x:v>BIRTHDAY</x:v>
      </x:c>
      <x:c r="L442" s="150" t="str">
        <x:v>Exact/source-linked match</x:v>
      </x:c>
      <x:c r="M442" s="149" t="str">
        <x:v>WS-RATES:41:27</x:v>
      </x:c>
    </x:row>
    <x:row r="443">
      <x:c r="A443" t="n">
        <x:v>443</x:v>
      </x:c>
      <x:c r="B443" t="n">
        <x:v>2</x:v>
      </x:c>
      <x:c r="C443" t="n">
        <x:v>37</x:v>
      </x:c>
      <x:c r="D443" s="99" t="str">
        <x:v>SNOW SPRAY CRAPE</x:v>
      </x:c>
      <x:c r="E443" s="132" t="n">
        <x:v>135</x:v>
      </x:c>
      <x:c r="F443" t="n">
        <x:v>3</x:v>
      </x:c>
      <x:c r="G443" t="n">
        <x:v>15</x:v>
      </x:c>
      <x:c r="H443" s="99" t="str">
        <x:v>SNOW SPRAY CRAPE</x:v>
      </x:c>
      <x:c r="I443" s="133" t="n">
        <x:v>135</x:v>
      </x:c>
      <x:c r="J443" s="133" t="n">
        <x:v>135</x:v>
      </x:c>
      <x:c r="K443" s="149" t="str">
        <x:v>BIRTHDAY</x:v>
      </x:c>
      <x:c r="L443" s="150" t="str">
        <x:v>Exact/source-linked match</x:v>
      </x:c>
      <x:c r="M443" s="149" t="str">
        <x:v>WS-RATES:3:15</x:v>
      </x:c>
    </x:row>
    <x:row r="444">
      <x:c r="A444" t="n">
        <x:v>444</x:v>
      </x:c>
      <x:c r="B444" t="n">
        <x:v>13</x:v>
      </x:c>
      <x:c r="C444" t="n">
        <x:v>8</x:v>
      </x:c>
      <x:c r="D444" s="99" t="str">
        <x:v>SNOW SPRAY DANNY &amp; KOY</x:v>
      </x:c>
      <x:c r="E444" s="132" t="n">
        <x:v>95</x:v>
      </x:c>
      <x:c r="F444" t="n">
        <x:v>13</x:v>
      </x:c>
      <x:c r="G444" t="n">
        <x:v>21</x:v>
      </x:c>
      <x:c r="H444" s="99" t="str">
        <x:v>SNOW SPRAY DANNY &amp; KOYO</x:v>
      </x:c>
      <x:c r="I444" s="133" t="n">
        <x:v>95</x:v>
      </x:c>
      <x:c r="J444" s="133" t="n">
        <x:v>88</x:v>
      </x:c>
      <x:c r="K444" s="149" t="str">
        <x:v>BIRTHDAY</x:v>
      </x:c>
      <x:c r="L444" s="150" t="str">
        <x:v>Truncated-name completion</x:v>
      </x:c>
      <x:c r="M444" s="149" t="str">
        <x:v>WS-RATES:13:21</x:v>
      </x:c>
    </x:row>
    <x:row r="445">
      <x:c r="A445" t="n">
        <x:v>445</x:v>
      </x:c>
      <x:c r="B445" t="n">
        <x:v>14</x:v>
      </x:c>
      <x:c r="C445" t="n">
        <x:v>9</x:v>
      </x:c>
      <x:c r="D445" s="99" t="str">
        <x:v>SNOW SPRAY KWIK</x:v>
      </x:c>
      <x:c r="E445" s="132" t="n">
        <x:v>100</x:v>
      </x:c>
      <x:c r="F445" t="n">
        <x:v>14</x:v>
      </x:c>
      <x:c r="G445" t="n">
        <x:v>22</x:v>
      </x:c>
      <x:c r="H445" s="99" t="str">
        <x:v>SNOW SPRAY KWIK</x:v>
      </x:c>
      <x:c r="I445" s="133" t="n">
        <x:v>100</x:v>
      </x:c>
      <x:c r="J445" s="133" t="n">
        <x:v>82</x:v>
      </x:c>
      <x:c r="K445" s="149" t="str">
        <x:v>BIRTHDAY</x:v>
      </x:c>
      <x:c r="L445" s="150" t="str">
        <x:v>Exact/source-linked match</x:v>
      </x:c>
      <x:c r="M445" s="149" t="str">
        <x:v>WS-RATES:14:22</x:v>
      </x:c>
    </x:row>
    <x:row r="446">
      <x:c r="A446" t="n">
        <x:v>446</x:v>
      </x:c>
      <x:c r="B446" t="n">
        <x:v>41</x:v>
      </x:c>
      <x:c r="C446" t="n">
        <x:v>35</x:v>
      </x:c>
      <x:c r="D446" s="99" t="str">
        <x:v>SNOW SPRAY LARGE</x:v>
      </x:c>
      <x:c r="E446" s="132" t="n">
        <x:v>130</x:v>
      </x:c>
      <x:c r="F446" t="n">
        <x:v>42</x:v>
      </x:c>
      <x:c r="G446" t="n">
        <x:v>12</x:v>
      </x:c>
      <x:c r="H446" s="99" t="str">
        <x:v>SNOW SPRAY LARGE</x:v>
      </x:c>
      <x:c r="I446" s="133" t="n">
        <x:v>130</x:v>
      </x:c>
      <x:c r="J446" s="133" t="n">
        <x:v>115</x:v>
      </x:c>
      <x:c r="K446" s="149" t="str">
        <x:v>BIRTHDAY</x:v>
      </x:c>
      <x:c r="L446" s="150" t="str">
        <x:v>Exact/source-linked match</x:v>
      </x:c>
      <x:c r="M446" s="149" t="str">
        <x:v>WS-RATES:42:12</x:v>
      </x:c>
    </x:row>
    <x:row r="447">
      <x:c r="A447" t="n">
        <x:v>447</x:v>
      </x:c>
      <x:c r="B447" t="n">
        <x:v>41</x:v>
      </x:c>
      <x:c r="C447" t="n">
        <x:v>31</x:v>
      </x:c>
      <x:c r="D447" s="99" t="str">
        <x:v>SNOW SPRAY SMALL 6 KG</x:v>
      </x:c>
      <x:c r="E447" s="132" t="n">
        <x:v>90</x:v>
      </x:c>
      <x:c r="F447" t="n">
        <x:v>42</x:v>
      </x:c>
      <x:c r="G447" t="n">
        <x:v>8</x:v>
      </x:c>
      <x:c r="H447" s="99" t="str">
        <x:v>SNOW SPRAY SMALL 6 KG</x:v>
      </x:c>
      <x:c r="I447" s="133" t="n">
        <x:v>90</x:v>
      </x:c>
      <x:c r="J447" s="133" t="n">
        <x:v>82</x:v>
      </x:c>
      <x:c r="K447" s="149" t="str">
        <x:v>BIRTHDAY</x:v>
      </x:c>
      <x:c r="L447" s="150" t="str">
        <x:v>Exact/source-linked match</x:v>
      </x:c>
      <x:c r="M447" s="149" t="str">
        <x:v>WS-RATES:42:8</x:v>
      </x:c>
    </x:row>
    <x:row r="448">
      <x:c r="A448" t="n">
        <x:v>448</x:v>
      </x:c>
      <x:c r="B448" t="n">
        <x:v>41</x:v>
      </x:c>
      <x:c r="C448" t="n">
        <x:v>2</x:v>
      </x:c>
      <x:c r="D448" s="99" t="str">
        <x:v>SPARKING CANDLE CHINA L</x:v>
      </x:c>
      <x:c r="E448" s="132" t="n">
        <x:v>300</x:v>
      </x:c>
      <x:c r="F448" t="n">
        <x:v>41</x:v>
      </x:c>
      <x:c r="G448" t="n">
        <x:v>15</x:v>
      </x:c>
      <x:c r="H448" s="99" t="str">
        <x:v>SPARKING CANDLE CHINA LARGE</x:v>
      </x:c>
      <x:c r="I448" s="133" t="n">
        <x:v>300</x:v>
      </x:c>
      <x:c r="J448" s="133" t="n">
        <x:v>280</x:v>
      </x:c>
      <x:c r="K448" s="149" t="str">
        <x:v>BIRTHDAY</x:v>
      </x:c>
      <x:c r="L448" s="150" t="str">
        <x:v>Truncated-name completion</x:v>
      </x:c>
      <x:c r="M448" s="149" t="str">
        <x:v>WS-RATES:41:15</x:v>
      </x:c>
    </x:row>
    <x:row r="449">
      <x:c r="A449" t="n">
        <x:v>449</x:v>
      </x:c>
      <x:c r="B449" t="n">
        <x:v>40</x:v>
      </x:c>
      <x:c r="C449" t="n">
        <x:v>37</x:v>
      </x:c>
      <x:c r="D449" s="99" t="str">
        <x:v>SPARKING CANDLE CHINA M</x:v>
      </x:c>
      <x:c r="E449" s="132" t="n">
        <x:v>270</x:v>
      </x:c>
      <x:c r="F449" t="n">
        <x:v>41</x:v>
      </x:c>
      <x:c r="G449" t="n">
        <x:v>14</x:v>
      </x:c>
      <x:c r="H449" s="99" t="str">
        <x:v>SPARKING CANDLE CHINA MEDIU</x:v>
      </x:c>
      <x:c r="I449" s="133" t="n">
        <x:v>270</x:v>
      </x:c>
      <x:c r="J449" s="133" t="n">
        <x:v>220</x:v>
      </x:c>
      <x:c r="K449" s="149" t="str">
        <x:v>BIRTHDAY</x:v>
      </x:c>
      <x:c r="L449" s="150" t="str">
        <x:v>Truncated-name completion</x:v>
      </x:c>
      <x:c r="M449" s="149" t="str">
        <x:v>WS-RATES:41:14</x:v>
      </x:c>
    </x:row>
    <x:row r="450">
      <x:c r="A450" t="n">
        <x:v>450</x:v>
      </x:c>
      <x:c r="B450" t="n">
        <x:v>40</x:v>
      </x:c>
      <x:c r="C450" t="n">
        <x:v>36</x:v>
      </x:c>
      <x:c r="D450" s="99" t="str">
        <x:v>SPARKING CANDLE CHINA S</x:v>
      </x:c>
      <x:c r="E450" s="132" t="n">
        <x:v>230</x:v>
      </x:c>
      <x:c r="F450" t="n">
        <x:v>41</x:v>
      </x:c>
      <x:c r="G450" t="n">
        <x:v>13</x:v>
      </x:c>
      <x:c r="H450" s="99" t="str">
        <x:v>SPARKING CANDLE CHINA SMALL</x:v>
      </x:c>
      <x:c r="I450" s="133" t="n">
        <x:v>230</x:v>
      </x:c>
      <x:c r="J450" s="133" t="n">
        <x:v>200</x:v>
      </x:c>
      <x:c r="K450" s="149" t="str">
        <x:v>BIRTHDAY</x:v>
      </x:c>
      <x:c r="L450" s="150" t="str">
        <x:v>Truncated-name completion</x:v>
      </x:c>
      <x:c r="M450" s="149" t="str">
        <x:v>WS-RATES:41:13</x:v>
      </x:c>
    </x:row>
    <x:row r="451">
      <x:c r="A451" t="n">
        <x:v>451</x:v>
      </x:c>
      <x:c r="B451" t="n">
        <x:v>41</x:v>
      </x:c>
      <x:c r="C451" t="n">
        <x:v>3</x:v>
      </x:c>
      <x:c r="D451" s="99" t="str">
        <x:v>SPARKING CANDLE PAKISTA</x:v>
      </x:c>
      <x:c r="E451" s="132" t="n">
        <x:v>300</x:v>
      </x:c>
      <x:c r="F451" t="n">
        <x:v>41</x:v>
      </x:c>
      <x:c r="G451" t="n">
        <x:v>16</x:v>
      </x:c>
      <x:c r="H451" s="99" t="str">
        <x:v>SPARKING CANDLE PAKISTAN ME</x:v>
      </x:c>
      <x:c r="I451" s="133" t="n">
        <x:v>300</x:v>
      </x:c>
      <x:c r="J451" s="133" t="n">
        <x:v>280</x:v>
      </x:c>
      <x:c r="K451" s="149" t="str">
        <x:v>BIRTHDAY</x:v>
      </x:c>
      <x:c r="L451" s="150" t="str">
        <x:v>Truncated-name completion</x:v>
      </x:c>
      <x:c r="M451" s="149" t="str">
        <x:v>WS-RATES:41:16</x:v>
      </x:c>
    </x:row>
    <x:row r="452">
      <x:c r="A452" t="n">
        <x:v>452</x:v>
      </x:c>
      <x:c r="B452" t="n">
        <x:v>41</x:v>
      </x:c>
      <x:c r="C452" t="n">
        <x:v>4</x:v>
      </x:c>
      <x:c r="D452" s="99" t="str">
        <x:v>SPARKING CANDLE PAKISTA</x:v>
      </x:c>
      <x:c r="E452" s="132" t="n">
        <x:v>350</x:v>
      </x:c>
      <x:c r="F452" t="n">
        <x:v>41</x:v>
      </x:c>
      <x:c r="G452" t="n">
        <x:v>17</x:v>
      </x:c>
      <x:c r="H452" s="99" t="str">
        <x:v>SPARKING CANDLE PAKISTAN LAR</x:v>
      </x:c>
      <x:c r="I452" s="133" t="n">
        <x:v>350</x:v>
      </x:c>
      <x:c r="J452" s="133" t="n">
        <x:v>330</x:v>
      </x:c>
      <x:c r="K452" s="149" t="str">
        <x:v>BIRTHDAY</x:v>
      </x:c>
      <x:c r="L452" s="150" t="str">
        <x:v>Truncated-name completion</x:v>
      </x:c>
      <x:c r="M452" s="149" t="str">
        <x:v>WS-RATES:41:17</x:v>
      </x:c>
    </x:row>
    <x:row r="453">
      <x:c r="A453" t="n">
        <x:v>453</x:v>
      </x:c>
      <x:c r="B453" t="n">
        <x:v>42</x:v>
      </x:c>
      <x:c r="C453" t="n">
        <x:v>14</x:v>
      </x:c>
      <x:c r="D453" s="99" t="str">
        <x:v>CANVAS 1.5X1.5</x:v>
      </x:c>
      <x:c r="E453" s="132" t="n">
        <x:v>140</x:v>
      </x:c>
      <x:c r="F453" t="n">
        <x:v>42</x:v>
      </x:c>
      <x:c r="G453" t="n">
        <x:v>27</x:v>
      </x:c>
      <x:c r="H453" s="99" t="str">
        <x:v>CANVAS 1.5X1.5</x:v>
      </x:c>
      <x:c r="I453" s="133" t="n">
        <x:v>140</x:v>
      </x:c>
      <x:c r="J453" s="133" t="n">
        <x:v>115</x:v>
      </x:c>
      <x:c r="K453" s="149" t="str">
        <x:v>CANVAS BOARD</x:v>
      </x:c>
      <x:c r="L453" s="150" t="str">
        <x:v>Exact/source-linked match</x:v>
      </x:c>
      <x:c r="M453" s="149" t="str">
        <x:v>WS-RATES:42:27</x:v>
      </x:c>
    </x:row>
    <x:row r="454">
      <x:c r="A454" t="n">
        <x:v>454</x:v>
      </x:c>
      <x:c r="B454" t="n">
        <x:v>42</x:v>
      </x:c>
      <x:c r="C454" t="n">
        <x:v>18</x:v>
      </x:c>
      <x:c r="D454" s="99" t="str">
        <x:v>CANVAS 1.5X2</x:v>
      </x:c>
      <x:c r="E454" s="132" t="n">
        <x:v>180</x:v>
      </x:c>
      <x:c r="F454" t="n">
        <x:v>42</x:v>
      </x:c>
      <x:c r="G454" t="n">
        <x:v>31</x:v>
      </x:c>
      <x:c r="H454" s="99" t="str">
        <x:v>CANVAS 1.5X2</x:v>
      </x:c>
      <x:c r="I454" s="133" t="n">
        <x:v>180</x:v>
      </x:c>
      <x:c r="J454" s="133" t="n">
        <x:v>140</x:v>
      </x:c>
      <x:c r="K454" s="149" t="str">
        <x:v>CANVAS BOARD</x:v>
      </x:c>
      <x:c r="L454" s="150" t="str">
        <x:v>Exact/source-linked match</x:v>
      </x:c>
      <x:c r="M454" s="149" t="str">
        <x:v>WS-RATES:42:31</x:v>
      </x:c>
    </x:row>
    <x:row r="455">
      <x:c r="A455" t="n">
        <x:v>455</x:v>
      </x:c>
      <x:c r="B455" t="n">
        <x:v>42</x:v>
      </x:c>
      <x:c r="C455" t="n">
        <x:v>26</x:v>
      </x:c>
      <x:c r="D455" s="99" t="str">
        <x:v>CANVAS 10X10</x:v>
      </x:c>
      <x:c r="E455" s="132" t="n">
        <x:v>80</x:v>
      </x:c>
      <x:c r="F455" t="n">
        <x:v>43</x:v>
      </x:c>
      <x:c r="G455" t="n">
        <x:v>3</x:v>
      </x:c>
      <x:c r="H455" s="99" t="str">
        <x:v>CANVAS 10X10</x:v>
      </x:c>
      <x:c r="I455" s="133" t="n">
        <x:v>80</x:v>
      </x:c>
      <x:c r="J455" s="133" t="n">
        <x:v>65</x:v>
      </x:c>
      <x:c r="K455" s="149" t="str">
        <x:v>CANVAS BOARD</x:v>
      </x:c>
      <x:c r="L455" s="150" t="str">
        <x:v>Exact/source-linked match</x:v>
      </x:c>
      <x:c r="M455" s="149" t="str">
        <x:v>WS-RATES:43:3</x:v>
      </x:c>
    </x:row>
    <x:row r="456">
      <x:c r="A456" t="n">
        <x:v>456</x:v>
      </x:c>
      <x:c r="B456" t="n">
        <x:v>42</x:v>
      </x:c>
      <x:c r="C456" t="n">
        <x:v>23</x:v>
      </x:c>
      <x:c r="D456" s="99" t="str">
        <x:v>CANVAS 1X1</x:v>
      </x:c>
      <x:c r="E456" s="132" t="n">
        <x:v>90</x:v>
      </x:c>
      <x:c r="F456" t="n">
        <x:v>42</x:v>
      </x:c>
      <x:c r="G456" t="n">
        <x:v>36</x:v>
      </x:c>
      <x:c r="H456" s="99" t="str">
        <x:v>CANVAS 1X1</x:v>
      </x:c>
      <x:c r="I456" s="133" t="n">
        <x:v>90</x:v>
      </x:c>
      <x:c r="J456" s="133" t="n">
        <x:v>70</x:v>
      </x:c>
      <x:c r="K456" s="149" t="str">
        <x:v>CANVAS BOARD</x:v>
      </x:c>
      <x:c r="L456" s="150" t="str">
        <x:v>Exact/source-linked match</x:v>
      </x:c>
      <x:c r="M456" s="149" t="str">
        <x:v>WS-RATES:42:36</x:v>
      </x:c>
    </x:row>
    <x:row r="457">
      <x:c r="A457" t="n">
        <x:v>457</x:v>
      </x:c>
      <x:c r="B457" t="n">
        <x:v>42</x:v>
      </x:c>
      <x:c r="C457" t="n">
        <x:v>22</x:v>
      </x:c>
      <x:c r="D457" s="99" t="str">
        <x:v>CANVAS 1X1.5</x:v>
      </x:c>
      <x:c r="E457" s="132" t="n">
        <x:v>110</x:v>
      </x:c>
      <x:c r="F457" t="n">
        <x:v>42</x:v>
      </x:c>
      <x:c r="G457" t="n">
        <x:v>35</x:v>
      </x:c>
      <x:c r="H457" s="99" t="str">
        <x:v>CANVAS 1X1.5</x:v>
      </x:c>
      <x:c r="I457" s="133" t="n">
        <x:v>110</x:v>
      </x:c>
      <x:c r="J457" s="133" t="n">
        <x:v>90</x:v>
      </x:c>
      <x:c r="K457" s="149" t="str">
        <x:v>CANVAS BOARD</x:v>
      </x:c>
      <x:c r="L457" s="150" t="str">
        <x:v>Exact/source-linked match</x:v>
      </x:c>
      <x:c r="M457" s="149" t="str">
        <x:v>WS-RATES:42:35</x:v>
      </x:c>
    </x:row>
    <x:row r="458">
      <x:c r="A458" t="n">
        <x:v>458</x:v>
      </x:c>
      <x:c r="B458" t="n">
        <x:v>42</x:v>
      </x:c>
      <x:c r="C458" t="n">
        <x:v>20</x:v>
      </x:c>
      <x:c r="D458" s="99" t="str">
        <x:v>CANVAS 1X2</x:v>
      </x:c>
      <x:c r="E458" s="132" t="n">
        <x:v>135</x:v>
      </x:c>
      <x:c r="F458" t="n">
        <x:v>42</x:v>
      </x:c>
      <x:c r="G458" t="n">
        <x:v>33</x:v>
      </x:c>
      <x:c r="H458" s="99" t="str">
        <x:v>CANVAS 1X2</x:v>
      </x:c>
      <x:c r="I458" s="133" t="n">
        <x:v>135</x:v>
      </x:c>
      <x:c r="J458" s="133" t="n">
        <x:v>110</x:v>
      </x:c>
      <x:c r="K458" s="149" t="str">
        <x:v>CANVAS BOARD</x:v>
      </x:c>
      <x:c r="L458" s="150" t="str">
        <x:v>Exact/source-linked match</x:v>
      </x:c>
      <x:c r="M458" s="149" t="str">
        <x:v>WS-RATES:42:33</x:v>
      </x:c>
    </x:row>
    <x:row r="459">
      <x:c r="A459" t="n">
        <x:v>459</x:v>
      </x:c>
      <x:c r="B459" t="n">
        <x:v>42</x:v>
      </x:c>
      <x:c r="C459" t="n">
        <x:v>15</x:v>
      </x:c>
      <x:c r="D459" s="99" t="str">
        <x:v>CANVAS 2X2</x:v>
      </x:c>
      <x:c r="E459" s="132" t="n">
        <x:v>230</x:v>
      </x:c>
      <x:c r="F459" t="n">
        <x:v>42</x:v>
      </x:c>
      <x:c r="G459" t="n">
        <x:v>28</x:v>
      </x:c>
      <x:c r="H459" s="99" t="str">
        <x:v>CANVAS 2X2</x:v>
      </x:c>
      <x:c r="I459" s="133" t="n">
        <x:v>230</x:v>
      </x:c>
      <x:c r="J459" s="133" t="n">
        <x:v>200</x:v>
      </x:c>
      <x:c r="K459" s="149" t="str">
        <x:v>CANVAS BOARD</x:v>
      </x:c>
      <x:c r="L459" s="150" t="str">
        <x:v>Exact/source-linked match</x:v>
      </x:c>
      <x:c r="M459" s="149" t="str">
        <x:v>WS-RATES:42:28</x:v>
      </x:c>
    </x:row>
    <x:row r="460">
      <x:c r="A460" t="n">
        <x:v>460</x:v>
      </x:c>
      <x:c r="B460" t="n">
        <x:v>42</x:v>
      </x:c>
      <x:c r="C460" t="n">
        <x:v>11</x:v>
      </x:c>
      <x:c r="D460" s="99" t="str">
        <x:v>CANVAS 2X3</x:v>
      </x:c>
      <x:c r="E460" s="132" t="n">
        <x:v>330</x:v>
      </x:c>
      <x:c r="F460" t="n">
        <x:v>42</x:v>
      </x:c>
      <x:c r="G460" t="n">
        <x:v>24</x:v>
      </x:c>
      <x:c r="H460" s="99" t="str">
        <x:v>CANVAS 2X3</x:v>
      </x:c>
      <x:c r="I460" s="133" t="n">
        <x:v>330</x:v>
      </x:c>
      <x:c r="J460" s="133" t="n">
        <x:v>300</x:v>
      </x:c>
      <x:c r="K460" s="149" t="str">
        <x:v>CANVAS BOARD</x:v>
      </x:c>
      <x:c r="L460" s="150" t="str">
        <x:v>Exact/source-linked match</x:v>
      </x:c>
      <x:c r="M460" s="149" t="str">
        <x:v>WS-RATES:42:24</x:v>
      </x:c>
    </x:row>
    <x:row r="461">
      <x:c r="A461" t="n">
        <x:v>461</x:v>
      </x:c>
      <x:c r="B461" t="n">
        <x:v>4</x:v>
      </x:c>
      <x:c r="C461" t="n">
        <x:v>16</x:v>
      </x:c>
      <x:c r="D461" s="99" t="str">
        <x:v>CANVAS 4X4</x:v>
      </x:c>
      <x:c r="E461" s="132" t="n">
        <x:v>55</x:v>
      </x:c>
      <x:c r="F461" t="n">
        <x:v>4</x:v>
      </x:c>
      <x:c r="G461" t="n">
        <x:v>29</x:v>
      </x:c>
      <x:c r="H461" s="99" t="str">
        <x:v>CANVAS 4X4</x:v>
      </x:c>
      <x:c r="I461" s="133" t="n">
        <x:v>55</x:v>
      </x:c>
      <x:c r="J461" s="133" t="n">
        <x:v>40</x:v>
      </x:c>
      <x:c r="K461" s="149" t="str">
        <x:v>CANVAS BOARD</x:v>
      </x:c>
      <x:c r="L461" s="150" t="str">
        <x:v>Exact/source-linked match</x:v>
      </x:c>
      <x:c r="M461" s="149" t="str">
        <x:v>WS-RATES:4:29</x:v>
      </x:c>
    </x:row>
    <x:row r="462">
      <x:c r="A462" t="n">
        <x:v>462</x:v>
      </x:c>
      <x:c r="B462" t="n">
        <x:v>42</x:v>
      </x:c>
      <x:c r="C462" t="n">
        <x:v>30</x:v>
      </x:c>
      <x:c r="D462" s="99" t="str">
        <x:v>CANVAS 6X6</x:v>
      </x:c>
      <x:c r="E462" s="132" t="n">
        <x:v>60</x:v>
      </x:c>
      <x:c r="F462" t="n">
        <x:v>43</x:v>
      </x:c>
      <x:c r="G462" t="n">
        <x:v>7</x:v>
      </x:c>
      <x:c r="H462" s="99" t="str">
        <x:v>CANVAS 6X6</x:v>
      </x:c>
      <x:c r="I462" s="133" t="n">
        <x:v>60</x:v>
      </x:c>
      <x:c r="J462" s="133" t="n">
        <x:v>50</x:v>
      </x:c>
      <x:c r="K462" s="149" t="str">
        <x:v>CANVAS BOARD</x:v>
      </x:c>
      <x:c r="L462" s="150" t="str">
        <x:v>Exact/source-linked match</x:v>
      </x:c>
      <x:c r="M462" s="149" t="str">
        <x:v>WS-RATES:43:7</x:v>
      </x:c>
    </x:row>
    <x:row r="463">
      <x:c r="A463" t="n">
        <x:v>463</x:v>
      </x:c>
      <x:c r="B463" t="n">
        <x:v>42</x:v>
      </x:c>
      <x:c r="C463" t="n">
        <x:v>27</x:v>
      </x:c>
      <x:c r="D463" s="99" t="str">
        <x:v>CANVAS 8X8</x:v>
      </x:c>
      <x:c r="E463" s="132" t="n">
        <x:v>75</x:v>
      </x:c>
      <x:c r="F463" t="n">
        <x:v>43</x:v>
      </x:c>
      <x:c r="G463" t="n">
        <x:v>4</x:v>
      </x:c>
      <x:c r="H463" s="99" t="str">
        <x:v>CANVAS 8X8</x:v>
      </x:c>
      <x:c r="I463" s="133" t="n">
        <x:v>75</x:v>
      </x:c>
      <x:c r="J463" s="133" t="n">
        <x:v>55</x:v>
      </x:c>
      <x:c r="K463" s="149" t="str">
        <x:v>CANVAS BOARD</x:v>
      </x:c>
      <x:c r="L463" s="150" t="str">
        <x:v>Exact/source-linked match</x:v>
      </x:c>
      <x:c r="M463" s="149" t="str">
        <x:v>WS-RATES:43:4</x:v>
      </x:c>
    </x:row>
    <x:row r="464">
      <x:c r="A464" t="n">
        <x:v>464</x:v>
      </x:c>
      <x:c r="B464" t="n">
        <x:v>42</x:v>
      </x:c>
      <x:c r="C464" t="n">
        <x:v>10</x:v>
      </x:c>
      <x:c r="D464" s="99" t="str">
        <x:v>CANVAS ROUND 6 INCH</x:v>
      </x:c>
      <x:c r="E464" s="132" t="n">
        <x:v>140</x:v>
      </x:c>
      <x:c r="F464" t="n">
        <x:v>42</x:v>
      </x:c>
      <x:c r="G464" t="n">
        <x:v>23</x:v>
      </x:c>
      <x:c r="H464" s="99" t="str">
        <x:v>CANVAS ROUND 6 INCH</x:v>
      </x:c>
      <x:c r="I464" s="133" t="n">
        <x:v>140</x:v>
      </x:c>
      <x:c r="J464" s="133" t="n">
        <x:v>120</x:v>
      </x:c>
      <x:c r="K464" s="149" t="str">
        <x:v>CANVAS BOARD</x:v>
      </x:c>
      <x:c r="L464" s="150" t="str">
        <x:v>Exact/source-linked match</x:v>
      </x:c>
      <x:c r="M464" s="149" t="str">
        <x:v>WS-RATES:42:23</x:v>
      </x:c>
    </x:row>
    <x:row r="465">
      <x:c r="A465" t="n">
        <x:v>465</x:v>
      </x:c>
      <x:c r="B465" t="n">
        <x:v>42</x:v>
      </x:c>
      <x:c r="C465" t="n">
        <x:v>4</x:v>
      </x:c>
      <x:c r="D465" s="99" t="str">
        <x:v>CANVAS ROUND 8 INCH</x:v>
      </x:c>
      <x:c r="E465" s="132" t="n">
        <x:v>180</x:v>
      </x:c>
      <x:c r="F465" t="n">
        <x:v>42</x:v>
      </x:c>
      <x:c r="G465" t="n">
        <x:v>17</x:v>
      </x:c>
      <x:c r="H465" s="99" t="str">
        <x:v>CANVAS ROUND 8 INCH</x:v>
      </x:c>
      <x:c r="I465" s="133" t="n">
        <x:v>180</x:v>
      </x:c>
      <x:c r="J465" s="133" t="n">
        <x:v>170</x:v>
      </x:c>
      <x:c r="K465" s="149" t="str">
        <x:v>CANVAS BOARD</x:v>
      </x:c>
      <x:c r="L465" s="150" t="str">
        <x:v>Exact/source-linked match</x:v>
      </x:c>
      <x:c r="M465" s="149" t="str">
        <x:v>WS-RATES:42:17</x:v>
      </x:c>
    </x:row>
    <x:row r="466">
      <x:c r="A466" t="n">
        <x:v>466</x:v>
      </x:c>
      <x:c r="B466" t="n">
        <x:v>17</x:v>
      </x:c>
      <x:c r="C466" t="n">
        <x:v>31</x:v>
      </x:c>
      <x:c r="D466" s="99" t="str">
        <x:v>ROUND CANVAS 10 INCH</x:v>
      </x:c>
      <x:c r="E466" s="132" t="n">
        <x:v>210</x:v>
      </x:c>
      <x:c r="F466" t="n">
        <x:v>18</x:v>
      </x:c>
      <x:c r="G466" t="n">
        <x:v>8</x:v>
      </x:c>
      <x:c r="H466" s="99" t="str">
        <x:v>ROUND CANVAS 10 INCH</x:v>
      </x:c>
      <x:c r="I466" s="133" t="n">
        <x:v>210</x:v>
      </x:c>
      <x:c r="J466" s="133" t="n">
        <x:v>185</x:v>
      </x:c>
      <x:c r="K466" s="149" t="str">
        <x:v>BALL POINT</x:v>
      </x:c>
      <x:c r="L466" s="150" t="str">
        <x:v>Exact/source-linked match</x:v>
      </x:c>
      <x:c r="M466" s="149" t="str">
        <x:v>WS-RATES:18:8</x:v>
      </x:c>
    </x:row>
    <x:row r="467">
      <x:c r="A467" t="n">
        <x:v>467</x:v>
      </x:c>
      <x:c r="B467" t="n">
        <x:v>6</x:v>
      </x:c>
      <x:c r="C467" t="n">
        <x:v>32</x:v>
      </x:c>
      <x:c r="D467" s="99" t="str">
        <x:v>CHISHTI GALAXY NAZMAIN</x:v>
      </x:c>
      <x:c r="E467" s="132" t="n">
        <x:v>70</x:v>
      </x:c>
      <x:c r="F467" t="n">
        <x:v>7</x:v>
      </x:c>
      <x:c r="G467" t="n">
        <x:v>9</x:v>
      </x:c>
      <x:c r="H467" s="99" t="str">
        <x:v>CHISHTI GALAXY NAZMAIN</x:v>
      </x:c>
      <x:c r="I467" s="133" t="n">
        <x:v>70</x:v>
      </x:c>
      <x:c r="J467" s="133" t="n">
        <x:v>56</x:v>
      </x:c>
      <x:c r="K467" s="149" t="str">
        <x:v>CHINA DAIRIES</x:v>
      </x:c>
      <x:c r="L467" s="150" t="str">
        <x:v>Exact/source-linked match</x:v>
      </x:c>
      <x:c r="M467" s="149" t="str">
        <x:v>WS-RATES:7:9</x:v>
      </x:c>
    </x:row>
    <x:row r="468">
      <x:c r="A468" t="n">
        <x:v>468</x:v>
      </x:c>
      <x:c r="B468" t="n">
        <x:v>6</x:v>
      </x:c>
      <x:c r="C468" t="n">
        <x:v>33</x:v>
      </x:c>
      <x:c r="D468" s="99" t="str">
        <x:v>CHISHTI HANDLE COLOURIN</x:v>
      </x:c>
      <x:c r="E468" s="132" t="n">
        <x:v>37</x:v>
      </x:c>
      <x:c r="F468" t="n">
        <x:v>7</x:v>
      </x:c>
      <x:c r="G468" t="n">
        <x:v>10</x:v>
      </x:c>
      <x:c r="H468" s="99" t="str">
        <x:v>CHISHTI HANDLE COLOURING BO</x:v>
      </x:c>
      <x:c r="I468" s="133" t="n">
        <x:v>37</x:v>
      </x:c>
      <x:c r="J468" s="133" t="n">
        <x:v>31</x:v>
      </x:c>
      <x:c r="K468" s="149" t="str">
        <x:v>CHINA DAIRIES</x:v>
      </x:c>
      <x:c r="L468" s="150" t="str">
        <x:v>Truncated-name completion</x:v>
      </x:c>
      <x:c r="M468" s="149" t="str">
        <x:v>WS-RATES:7:10</x:v>
      </x:c>
    </x:row>
    <x:row r="469">
      <x:c r="A469" t="n">
        <x:v>469</x:v>
      </x:c>
      <x:c r="B469" t="n">
        <x:v>6</x:v>
      </x:c>
      <x:c r="C469" t="n">
        <x:v>34</x:v>
      </x:c>
      <x:c r="D469" s="99" t="str">
        <x:v>CHISHTI HANDLE COLOURIN</x:v>
      </x:c>
      <x:c r="E469" s="132" t="n">
        <x:v>840</x:v>
      </x:c>
      <x:c r="F469" t="n">
        <x:v>7</x:v>
      </x:c>
      <x:c r="G469" t="n">
        <x:v>11</x:v>
      </x:c>
      <x:c r="H469" s="99" t="str">
        <x:v>CHISHTI HANDLE COLOURING BO</x:v>
      </x:c>
      <x:c r="I469" s="133" t="n">
        <x:v>840</x:v>
      </x:c>
      <x:c r="J469" s="133" t="n">
        <x:v>730</x:v>
      </x:c>
      <x:c r="K469" s="149" t="str">
        <x:v>CHINA DAIRIES</x:v>
      </x:c>
      <x:c r="L469" s="150" t="str">
        <x:v>Truncated-name completion</x:v>
      </x:c>
      <x:c r="M469" s="149" t="str">
        <x:v>WS-RATES:7:11</x:v>
      </x:c>
    </x:row>
    <x:row r="470">
      <x:c r="A470" t="n">
        <x:v>470</x:v>
      </x:c>
      <x:c r="B470" t="n">
        <x:v>6</x:v>
      </x:c>
      <x:c r="C470" t="n">
        <x:v>36</x:v>
      </x:c>
      <x:c r="D470" s="99" t="str">
        <x:v>CHISHTI MINI COLOURING B</x:v>
      </x:c>
      <x:c r="E470" s="132" t="n">
        <x:v>220</x:v>
      </x:c>
      <x:c r="F470" t="n">
        <x:v>7</x:v>
      </x:c>
      <x:c r="G470" t="n">
        <x:v>13</x:v>
      </x:c>
      <x:c r="H470" s="99" t="str">
        <x:v>CHISHTI MINI COLOURING BOOK</x:v>
      </x:c>
      <x:c r="I470" s="133" t="n">
        <x:v>220</x:v>
      </x:c>
      <x:c r="J470" s="133" t="n">
        <x:v>185</x:v>
      </x:c>
      <x:c r="K470" s="149" t="str">
        <x:v>CHINA DAIRIES</x:v>
      </x:c>
      <x:c r="L470" s="150" t="str">
        <x:v>Truncated-name completion</x:v>
      </x:c>
      <x:c r="M470" s="149" t="str">
        <x:v>WS-RATES:7:13</x:v>
      </x:c>
    </x:row>
    <x:row r="471">
      <x:c r="A471" t="n">
        <x:v>471</x:v>
      </x:c>
      <x:c r="B471" t="n">
        <x:v>6</x:v>
      </x:c>
      <x:c r="C471" t="n">
        <x:v>35</x:v>
      </x:c>
      <x:c r="D471" s="99" t="str">
        <x:v>CHISHTI SMART COLOURING</x:v>
      </x:c>
      <x:c r="E471" s="132" t="n">
        <x:v>360</x:v>
      </x:c>
      <x:c r="F471" t="n">
        <x:v>7</x:v>
      </x:c>
      <x:c r="G471" t="n">
        <x:v>12</x:v>
      </x:c>
      <x:c r="H471" s="99" t="str">
        <x:v>CHISHTI SMART COLOURING BOO</x:v>
      </x:c>
      <x:c r="I471" s="133" t="n">
        <x:v>360</x:v>
      </x:c>
      <x:c r="J471" s="133" t="n">
        <x:v>310</x:v>
      </x:c>
      <x:c r="K471" s="149" t="str">
        <x:v>CHINA DAIRIES</x:v>
      </x:c>
      <x:c r="L471" s="150" t="str">
        <x:v>Truncated-name completion</x:v>
      </x:c>
      <x:c r="M471" s="149" t="str">
        <x:v>WS-RATES:7:12</x:v>
      </x:c>
    </x:row>
    <x:row r="472">
      <x:c r="A472" t="n">
        <x:v>472</x:v>
      </x:c>
      <x:c r="B472" t="n">
        <x:v>17</x:v>
      </x:c>
      <x:c r="C472" t="n">
        <x:v>26</x:v>
      </x:c>
      <x:c r="D472" s="99" t="str">
        <x:v>CHISHTI TABLES BOOK 040</x:v>
      </x:c>
      <x:c r="E472" s="132" t="n">
        <x:v>35</x:v>
      </x:c>
      <x:c r="F472" t="n">
        <x:v>18</x:v>
      </x:c>
      <x:c r="G472" t="n">
        <x:v>3</x:v>
      </x:c>
      <x:c r="H472" s="99" t="str">
        <x:v>CHISHTI TABLES BOOK 040</x:v>
      </x:c>
      <x:c r="I472" s="133" t="n">
        <x:v>35</x:v>
      </x:c>
      <x:c r="J472" s="133" t="n">
        <x:v>26</x:v>
      </x:c>
      <x:c r="K472" s="149" t="str">
        <x:v>drawing copy</x:v>
      </x:c>
      <x:c r="L472" s="150" t="str">
        <x:v>Exact/source-linked match</x:v>
      </x:c>
      <x:c r="M472" s="149" t="str">
        <x:v>WS-RATES:18:3</x:v>
      </x:c>
    </x:row>
    <x:row r="473">
      <x:c r="A473" t="n">
        <x:v>473</x:v>
      </x:c>
      <x:c r="B473" t="n">
        <x:v>17</x:v>
      </x:c>
      <x:c r="C473" t="n">
        <x:v>27</x:v>
      </x:c>
      <x:c r="D473" s="99" t="str">
        <x:v>CHISHTI TABLES BOOK 041</x:v>
      </x:c>
      <x:c r="E473" s="132" t="n">
        <x:v>30</x:v>
      </x:c>
      <x:c r="F473" t="n">
        <x:v>18</x:v>
      </x:c>
      <x:c r="G473" t="n">
        <x:v>4</x:v>
      </x:c>
      <x:c r="H473" s="99" t="str">
        <x:v>CHISHTI TABLES BOOK 041</x:v>
      </x:c>
      <x:c r="I473" s="133" t="n">
        <x:v>30</x:v>
      </x:c>
      <x:c r="J473" s="133" t="n">
        <x:v>21</x:v>
      </x:c>
      <x:c r="K473" s="149" t="str">
        <x:v>drawing copy</x:v>
      </x:c>
      <x:c r="L473" s="150" t="str">
        <x:v>Exact/source-linked match</x:v>
      </x:c>
      <x:c r="M473" s="149" t="str">
        <x:v>WS-RATES:18:4</x:v>
      </x:c>
    </x:row>
    <x:row r="474">
      <x:c r="A474" t="n">
        <x:v>474</x:v>
      </x:c>
      <x:c r="B474" t="n">
        <x:v>38</x:v>
      </x:c>
      <x:c r="C474" t="n">
        <x:v>3</x:v>
      </x:c>
      <x:c r="D474" s="99" t="str">
        <x:v>COLOURING BOOK (HANDLE</x:v>
      </x:c>
      <x:c r="E474" s="132" t="n">
        <x:v>420</x:v>
      </x:c>
      <x:c r="F474" t="n">
        <x:v>38</x:v>
      </x:c>
      <x:c r="G474" t="n">
        <x:v>16</x:v>
      </x:c>
      <x:c r="H474" s="99" t="str">
        <x:v>COLOURING BOOK (HANDLE)</x:v>
      </x:c>
      <x:c r="I474" s="133" t="n">
        <x:v>420</x:v>
      </x:c>
      <x:c r="J474" s="133" t="n">
        <x:v>390</x:v>
      </x:c>
      <x:c r="K474" s="149" t="str">
        <x:v>CHINA</x:v>
      </x:c>
      <x:c r="L474" s="150" t="str">
        <x:v>Exact/source-linked match</x:v>
      </x:c>
      <x:c r="M474" s="149" t="str">
        <x:v>WS-RATES:38:16</x:v>
      </x:c>
    </x:row>
    <x:row r="475">
      <x:c r="A475" t="n">
        <x:v>475</x:v>
      </x:c>
      <x:c r="B475" t="n">
        <x:v>38</x:v>
      </x:c>
      <x:c r="C475" t="n">
        <x:v>4</x:v>
      </x:c>
      <x:c r="D475" s="99" t="str">
        <x:v>COLOURING BOOK (LARGE)</x:v>
      </x:c>
      <x:c r="E475" s="132" t="n">
        <x:v>480</x:v>
      </x:c>
      <x:c r="F475" t="n">
        <x:v>38</x:v>
      </x:c>
      <x:c r="G475" t="n">
        <x:v>17</x:v>
      </x:c>
      <x:c r="H475" s="99" t="str">
        <x:v>COLOURING BOOK (LARGE) 24PCS</x:v>
      </x:c>
      <x:c r="I475" s="133" t="n">
        <x:v>480</x:v>
      </x:c>
      <x:c r="J475" s="133" t="n">
        <x:v>450</x:v>
      </x:c>
      <x:c r="K475" s="149" t="str">
        <x:v>CHINA</x:v>
      </x:c>
      <x:c r="L475" s="150" t="str">
        <x:v>Truncated-name completion</x:v>
      </x:c>
      <x:c r="M475" s="149" t="str">
        <x:v>WS-RATES:38:17</x:v>
      </x:c>
    </x:row>
    <x:row r="476">
      <x:c r="A476" t="n">
        <x:v>476</x:v>
      </x:c>
      <x:c r="B476" t="n">
        <x:v>38</x:v>
      </x:c>
      <x:c r="C476" t="n">
        <x:v>10</x:v>
      </x:c>
      <x:c r="D476" s="99" t="str">
        <x:v>COLOURING BOOK (MEDIUM</x:v>
      </x:c>
      <x:c r="E476" s="132" t="n">
        <x:v>240</x:v>
      </x:c>
      <x:c r="F476" t="n">
        <x:v>38</x:v>
      </x:c>
      <x:c r="G476" t="n">
        <x:v>23</x:v>
      </x:c>
      <x:c r="H476" s="99" t="str">
        <x:v>COLOURING BOOK (MEDIUM)</x:v>
      </x:c>
      <x:c r="I476" s="133" t="n">
        <x:v>240</x:v>
      </x:c>
      <x:c r="J476" s="133" t="n">
        <x:v>200</x:v>
      </x:c>
      <x:c r="K476" s="149" t="str">
        <x:v>CHINA</x:v>
      </x:c>
      <x:c r="L476" s="150" t="str">
        <x:v>Exact/source-linked match</x:v>
      </x:c>
      <x:c r="M476" s="149" t="str">
        <x:v>WS-RATES:38:23</x:v>
      </x:c>
    </x:row>
    <x:row r="477">
      <x:c r="A477" t="n">
        <x:v>477</x:v>
      </x:c>
      <x:c r="B477" t="n">
        <x:v>38</x:v>
      </x:c>
      <x:c r="C477" t="n">
        <x:v>11</x:v>
      </x:c>
      <x:c r="D477" s="99" t="str">
        <x:v>COLOURING BOOK (SMALL)</x:v>
      </x:c>
      <x:c r="E477" s="132" t="n">
        <x:v>120</x:v>
      </x:c>
      <x:c r="F477" t="n">
        <x:v>38</x:v>
      </x:c>
      <x:c r="G477" t="n">
        <x:v>24</x:v>
      </x:c>
      <x:c r="H477" s="99" t="str">
        <x:v>COLOURING BOOK (SMALL)</x:v>
      </x:c>
      <x:c r="I477" s="133" t="n">
        <x:v>120</x:v>
      </x:c>
      <x:c r="J477" s="133" t="n">
        <x:v>90</x:v>
      </x:c>
      <x:c r="K477" s="149" t="str">
        <x:v>CHINA</x:v>
      </x:c>
      <x:c r="L477" s="150" t="str">
        <x:v>Exact/source-linked match</x:v>
      </x:c>
      <x:c r="M477" s="149" t="str">
        <x:v>WS-RATES:38:24</x:v>
      </x:c>
    </x:row>
    <x:row r="478">
      <x:c r="A478" t="n">
        <x:v>478</x:v>
      </x:c>
      <x:c r="B478" t="n">
        <x:v>16</x:v>
      </x:c>
      <x:c r="C478" t="n">
        <x:v>8</x:v>
      </x:c>
      <x:c r="D478" s="99" t="str">
        <x:v>COLOURING BOOK LARGE (N</x:v>
      </x:c>
      <x:c r="E478" s="132" t="n">
        <x:v>300</x:v>
      </x:c>
      <x:c r="F478" t="n">
        <x:v>16</x:v>
      </x:c>
      <x:c r="G478" t="n">
        <x:v>21</x:v>
      </x:c>
      <x:c r="H478" s="99" t="str">
        <x:v>COLOURING BOOK LARGE (NEW)</x:v>
      </x:c>
      <x:c r="I478" s="133" t="n">
        <x:v>300</x:v>
      </x:c>
      <x:c r="J478" s="133" t="n">
        <x:v>250</x:v>
      </x:c>
      <x:c r="K478" s="149" t="str">
        <x:v>BALL POINT</x:v>
      </x:c>
      <x:c r="L478" s="150" t="str">
        <x:v>Truncated-name completion</x:v>
      </x:c>
      <x:c r="M478" s="149" t="str">
        <x:v>WS-RATES:16:21</x:v>
      </x:c>
    </x:row>
    <x:row r="479">
      <x:c r="A479" t="n">
        <x:v>479</x:v>
      </x:c>
      <x:c r="B479" t="n">
        <x:v>45</x:v>
      </x:c>
      <x:c r="C479" t="n">
        <x:v>13</x:v>
      </x:c>
      <x:c r="D479" s="99" t="str">
        <x:v>COLOURING KIT 24PCS</x:v>
      </x:c>
      <x:c r="E479" s="132" t="n">
        <x:v>220</x:v>
      </x:c>
      <x:c r="F479" t="n">
        <x:v>45</x:v>
      </x:c>
      <x:c r="G479" t="n">
        <x:v>26</x:v>
      </x:c>
      <x:c r="H479" s="99" t="str">
        <x:v>COLOURING KIT 24PCS</x:v>
      </x:c>
      <x:c r="I479" s="133" t="n">
        <x:v>220</x:v>
      </x:c>
      <x:c r="J479" s="133" t="n">
        <x:v>195</x:v>
      </x:c>
      <x:c r="K479" s="149" t="str">
        <x:v>COLORING KIT</x:v>
      </x:c>
      <x:c r="L479" s="150" t="str">
        <x:v>Exact/source-linked match</x:v>
      </x:c>
      <x:c r="M479" s="149" t="str">
        <x:v>WS-RATES:45:26</x:v>
      </x:c>
    </x:row>
    <x:row r="480">
      <x:c r="A480" t="n">
        <x:v>480</x:v>
      </x:c>
      <x:c r="B480" t="n">
        <x:v>29</x:v>
      </x:c>
      <x:c r="C480" t="n">
        <x:v>36</x:v>
      </x:c>
      <x:c r="D480" s="99" t="str">
        <x:v>COLOURING KIT 42 PCS</x:v>
      </x:c>
      <x:c r="E480" s="132" t="n">
        <x:v>330</x:v>
      </x:c>
      <x:c r="F480" t="n">
        <x:v>30</x:v>
      </x:c>
      <x:c r="G480" t="n">
        <x:v>13</x:v>
      </x:c>
      <x:c r="H480" s="99" t="str">
        <x:v>COLOURING KIT 42 PCS</x:v>
      </x:c>
      <x:c r="I480" s="133" t="n">
        <x:v>330</x:v>
      </x:c>
      <x:c r="J480" s="133" t="n">
        <x:v>290</x:v>
      </x:c>
      <x:c r="K480" s="149" t="str">
        <x:v>COLORING KIT</x:v>
      </x:c>
      <x:c r="L480" s="150" t="str">
        <x:v>Exact/source-linked match</x:v>
      </x:c>
      <x:c r="M480" s="149" t="str">
        <x:v>WS-RATES:30:13</x:v>
      </x:c>
    </x:row>
    <x:row r="481">
      <x:c r="A481" t="n">
        <x:v>481</x:v>
      </x:c>
      <x:c r="B481" t="n">
        <x:v>7</x:v>
      </x:c>
      <x:c r="C481" t="n">
        <x:v>9</x:v>
      </x:c>
      <x:c r="D481" s="99" t="str">
        <x:v>COLOURING KIT 46PCS BOX</x:v>
      </x:c>
      <x:c r="E481" s="132" t="n">
        <x:v>530</x:v>
      </x:c>
      <x:c r="F481" t="n">
        <x:v>7</x:v>
      </x:c>
      <x:c r="G481" t="n">
        <x:v>22</x:v>
      </x:c>
      <x:c r="H481" s="99" t="str">
        <x:v>COLOURING KIT 46PCS BOX</x:v>
      </x:c>
      <x:c r="I481" s="133" t="n">
        <x:v>530</x:v>
      </x:c>
      <x:c r="J481" s="133" t="n">
        <x:v>500</x:v>
      </x:c>
      <x:c r="K481" s="149" t="str">
        <x:v>COLORING KIT</x:v>
      </x:c>
      <x:c r="L481" s="150" t="str">
        <x:v>Exact/source-linked match</x:v>
      </x:c>
      <x:c r="M481" s="149" t="str">
        <x:v>WS-RATES:7:22</x:v>
      </x:c>
    </x:row>
    <x:row r="482">
      <x:c r="A482" t="n">
        <x:v>482</x:v>
      </x:c>
      <x:c r="B482" t="n">
        <x:v>35</x:v>
      </x:c>
      <x:c r="C482" t="n">
        <x:v>8</x:v>
      </x:c>
      <x:c r="D482" s="99" t="str">
        <x:v>COLOURING KIT 68PCS</x:v>
      </x:c>
      <x:c r="E482" s="132" t="n">
        <x:v>550</x:v>
      </x:c>
      <x:c r="F482" t="n">
        <x:v>35</x:v>
      </x:c>
      <x:c r="G482" t="n">
        <x:v>21</x:v>
      </x:c>
      <x:c r="H482" s="99" t="str">
        <x:v>COLOURING KIT 68PCS</x:v>
      </x:c>
      <x:c r="I482" s="133" t="n">
        <x:v>550</x:v>
      </x:c>
      <x:c r="J482" s="133" t="n">
        <x:v>460</x:v>
      </x:c>
      <x:c r="K482" s="149" t="str">
        <x:v>COLORING KIT</x:v>
      </x:c>
      <x:c r="L482" s="150" t="str">
        <x:v>Exact/source-linked match</x:v>
      </x:c>
      <x:c r="M482" s="149" t="str">
        <x:v>WS-RATES:35:21</x:v>
      </x:c>
    </x:row>
    <x:row r="483">
      <x:c r="A483" t="n">
        <x:v>483</x:v>
      </x:c>
      <x:c r="B483" t="n">
        <x:v>35</x:v>
      </x:c>
      <x:c r="C483" t="n">
        <x:v>9</x:v>
      </x:c>
      <x:c r="D483" s="99" t="str">
        <x:v>COLOURING KIT 86PCS</x:v>
      </x:c>
      <x:c r="E483" s="132" t="n">
        <x:v>780</x:v>
      </x:c>
      <x:c r="F483" t="n">
        <x:v>35</x:v>
      </x:c>
      <x:c r="G483" t="n">
        <x:v>22</x:v>
      </x:c>
      <x:c r="H483" s="99" t="str">
        <x:v>COLOURING KIT 86PCS</x:v>
      </x:c>
      <x:c r="I483" s="133" t="n">
        <x:v>780</x:v>
      </x:c>
      <x:c r="J483" s="133" t="n">
        <x:v>685</x:v>
      </x:c>
      <x:c r="K483" s="149" t="str">
        <x:v>COLORING KIT</x:v>
      </x:c>
      <x:c r="L483" s="150" t="str">
        <x:v>Exact/source-linked match</x:v>
      </x:c>
      <x:c r="M483" s="149" t="str">
        <x:v>WS-RATES:35:22</x:v>
      </x:c>
    </x:row>
    <x:row r="484">
      <x:c r="A484" t="n">
        <x:v>484</x:v>
      </x:c>
      <x:c r="B484" t="n">
        <x:v>41</x:v>
      </x:c>
      <x:c r="C484" t="n">
        <x:v>17</x:v>
      </x:c>
      <x:c r="D484" s="99" t="str">
        <x:v>CUTE COLOURING BOOK SM</x:v>
      </x:c>
      <x:c r="E484" s="132" t="n">
        <x:v>480</x:v>
      </x:c>
      <x:c r="F484" t="n">
        <x:v>41</x:v>
      </x:c>
      <x:c r="G484" t="n">
        <x:v>30</x:v>
      </x:c>
      <x:c r="H484" s="99" t="str">
        <x:v>CUTE COLOURING BOOK SMALL</x:v>
      </x:c>
      <x:c r="I484" s="133" t="n">
        <x:v>480</x:v>
      </x:c>
      <x:c r="J484" s="133" t="n">
        <x:v>440</x:v>
      </x:c>
      <x:c r="K484" s="149" t="str">
        <x:v>CHINA</x:v>
      </x:c>
      <x:c r="L484" s="150" t="str">
        <x:v>Truncated-name completion</x:v>
      </x:c>
      <x:c r="M484" s="149" t="str">
        <x:v>WS-RATES:41:30</x:v>
      </x:c>
    </x:row>
    <x:row r="485">
      <x:c r="A485" t="n">
        <x:v>485</x:v>
      </x:c>
      <x:c r="B485" t="n">
        <x:v>30</x:v>
      </x:c>
      <x:c r="C485" t="n">
        <x:v>26</x:v>
      </x:c>
      <x:c r="D485" s="99" t="str">
        <x:v>DARSI SKETCH BOOK CODE:</x:v>
      </x:c>
      <x:c r="E485" s="132" t="n">
        <x:v>150</x:v>
      </x:c>
      <x:c r="F485" t="n">
        <x:v>31</x:v>
      </x:c>
      <x:c r="G485" t="n">
        <x:v>3</x:v>
      </x:c>
      <x:c r="H485" s="99" t="str">
        <x:v>DARSI SKETCH BOOK CODE:141</x:v>
      </x:c>
      <x:c r="I485" s="133" t="n">
        <x:v>150</x:v>
      </x:c>
      <x:c r="J485" s="133" t="n">
        <x:v>125</x:v>
      </x:c>
      <x:c r="K485" s="149" t="str">
        <x:v>drawing copy</x:v>
      </x:c>
      <x:c r="L485" s="150" t="str">
        <x:v>Truncated-name completion</x:v>
      </x:c>
      <x:c r="M485" s="149" t="str">
        <x:v>WS-RATES:31:3</x:v>
      </x:c>
    </x:row>
    <x:row r="486">
      <x:c r="A486" t="n">
        <x:v>486</x:v>
      </x:c>
      <x:c r="B486" t="n">
        <x:v>30</x:v>
      </x:c>
      <x:c r="C486" t="n">
        <x:v>29</x:v>
      </x:c>
      <x:c r="D486" s="99" t="str">
        <x:v>DARSI SKETCH BOOK LSB 1</x:v>
      </x:c>
      <x:c r="E486" s="132" t="n">
        <x:v>100</x:v>
      </x:c>
      <x:c r="F486" t="n">
        <x:v>31</x:v>
      </x:c>
      <x:c r="G486" t="n">
        <x:v>6</x:v>
      </x:c>
      <x:c r="H486" s="99" t="str">
        <x:v>DARSI SKETCH BOOK LSB 1</x:v>
      </x:c>
      <x:c r="I486" s="133" t="n">
        <x:v>100</x:v>
      </x:c>
      <x:c r="J486" s="133" t="n">
        <x:v>85</x:v>
      </x:c>
      <x:c r="K486" s="149" t="str">
        <x:v>drawing copy</x:v>
      </x:c>
      <x:c r="L486" s="150" t="str">
        <x:v>Exact/source-linked match</x:v>
      </x:c>
      <x:c r="M486" s="149" t="str">
        <x:v>WS-RATES:31:6</x:v>
      </x:c>
    </x:row>
    <x:row r="487">
      <x:c r="A487" t="n">
        <x:v>487</x:v>
      </x:c>
      <x:c r="B487" t="n">
        <x:v>30</x:v>
      </x:c>
      <x:c r="C487" t="n">
        <x:v>28</x:v>
      </x:c>
      <x:c r="D487" s="99" t="str">
        <x:v>DARSI SKETCH BOOK LSB 2</x:v>
      </x:c>
      <x:c r="E487" s="132" t="n">
        <x:v>130</x:v>
      </x:c>
      <x:c r="F487" t="n">
        <x:v>31</x:v>
      </x:c>
      <x:c r="G487" t="n">
        <x:v>5</x:v>
      </x:c>
      <x:c r="H487" s="99" t="str">
        <x:v>DARSI SKETCH BOOK LSB 2</x:v>
      </x:c>
      <x:c r="I487" s="133" t="n">
        <x:v>130</x:v>
      </x:c>
      <x:c r="J487" s="133" t="n">
        <x:v>115</x:v>
      </x:c>
      <x:c r="K487" s="149" t="str">
        <x:v>drawing copy</x:v>
      </x:c>
      <x:c r="L487" s="150" t="str">
        <x:v>Exact/source-linked match</x:v>
      </x:c>
      <x:c r="M487" s="149" t="str">
        <x:v>WS-RATES:31:5</x:v>
      </x:c>
    </x:row>
    <x:row r="488">
      <x:c r="A488" t="n">
        <x:v>488</x:v>
      </x:c>
      <x:c r="B488" t="n">
        <x:v>30</x:v>
      </x:c>
      <x:c r="C488" t="n">
        <x:v>27</x:v>
      </x:c>
      <x:c r="D488" s="99" t="str">
        <x:v>DARSI SKETCH BOOK LSB 3</x:v>
      </x:c>
      <x:c r="E488" s="132" t="n">
        <x:v>160</x:v>
      </x:c>
      <x:c r="F488" t="n">
        <x:v>31</x:v>
      </x:c>
      <x:c r="G488" t="n">
        <x:v>4</x:v>
      </x:c>
      <x:c r="H488" s="99" t="str">
        <x:v>DARSI SKETCH BOOK LSB 3</x:v>
      </x:c>
      <x:c r="I488" s="133" t="n">
        <x:v>160</x:v>
      </x:c>
      <x:c r="J488" s="133" t="n">
        <x:v>140</x:v>
      </x:c>
      <x:c r="K488" s="149" t="str">
        <x:v>drawing copy</x:v>
      </x:c>
      <x:c r="L488" s="150" t="str">
        <x:v>Exact/source-linked match</x:v>
      </x:c>
      <x:c r="M488" s="149" t="str">
        <x:v>WS-RATES:31:4</x:v>
      </x:c>
    </x:row>
    <x:row r="489">
      <x:c r="A489" t="n">
        <x:v>489</x:v>
      </x:c>
      <x:c r="B489" t="n">
        <x:v>30</x:v>
      </x:c>
      <x:c r="C489" t="n">
        <x:v>32</x:v>
      </x:c>
      <x:c r="D489" s="99" t="str">
        <x:v>DARSI SKETCH BOOK SSB 1</x:v>
      </x:c>
      <x:c r="E489" s="132" t="n">
        <x:v>65</x:v>
      </x:c>
      <x:c r="F489" t="n">
        <x:v>31</x:v>
      </x:c>
      <x:c r="G489" t="n">
        <x:v>9</x:v>
      </x:c>
      <x:c r="H489" s="99" t="str">
        <x:v>DARSI SKETCH BOOK SSB 1</x:v>
      </x:c>
      <x:c r="I489" s="133" t="n">
        <x:v>65</x:v>
      </x:c>
      <x:c r="J489" s="133" t="n">
        <x:v>52</x:v>
      </x:c>
      <x:c r="K489" s="149" t="str">
        <x:v>drawing copy</x:v>
      </x:c>
      <x:c r="L489" s="150" t="str">
        <x:v>Exact/source-linked match</x:v>
      </x:c>
      <x:c r="M489" s="149" t="str">
        <x:v>WS-RATES:31:9</x:v>
      </x:c>
    </x:row>
    <x:row r="490">
      <x:c r="A490" t="n">
        <x:v>490</x:v>
      </x:c>
      <x:c r="B490" t="n">
        <x:v>30</x:v>
      </x:c>
      <x:c r="C490" t="n">
        <x:v>31</x:v>
      </x:c>
      <x:c r="D490" s="99" t="str">
        <x:v>DARSI SKETCH BOOK SSB 2</x:v>
      </x:c>
      <x:c r="E490" s="132" t="n">
        <x:v>85</x:v>
      </x:c>
      <x:c r="F490" t="n">
        <x:v>31</x:v>
      </x:c>
      <x:c r="G490" t="n">
        <x:v>8</x:v>
      </x:c>
      <x:c r="H490" s="99" t="str">
        <x:v>DARSI SKETCH BOOK SSB 2</x:v>
      </x:c>
      <x:c r="I490" s="133" t="n">
        <x:v>85</x:v>
      </x:c>
      <x:c r="J490" s="133" t="n">
        <x:v>69</x:v>
      </x:c>
      <x:c r="K490" s="149" t="str">
        <x:v>drawing copy</x:v>
      </x:c>
      <x:c r="L490" s="150" t="str">
        <x:v>Exact/source-linked match</x:v>
      </x:c>
      <x:c r="M490" s="149" t="str">
        <x:v>WS-RATES:31:8</x:v>
      </x:c>
    </x:row>
    <x:row r="491">
      <x:c r="A491" t="n">
        <x:v>491</x:v>
      </x:c>
      <x:c r="B491" t="n">
        <x:v>30</x:v>
      </x:c>
      <x:c r="C491" t="n">
        <x:v>30</x:v>
      </x:c>
      <x:c r="D491" s="99" t="str">
        <x:v>DARSI SKETCH BOOK SSB 3</x:v>
      </x:c>
      <x:c r="E491" s="132" t="n">
        <x:v>110</x:v>
      </x:c>
      <x:c r="F491" t="n">
        <x:v>31</x:v>
      </x:c>
      <x:c r="G491" t="n">
        <x:v>7</x:v>
      </x:c>
      <x:c r="H491" s="99" t="str">
        <x:v>DARSI SKETCH BOOK SSB 3</x:v>
      </x:c>
      <x:c r="I491" s="133" t="n">
        <x:v>110</x:v>
      </x:c>
      <x:c r="J491" s="133" t="n">
        <x:v>85</x:v>
      </x:c>
      <x:c r="K491" s="149" t="str">
        <x:v>drawing copy</x:v>
      </x:c>
      <x:c r="L491" s="150" t="str">
        <x:v>Exact/source-linked match</x:v>
      </x:c>
      <x:c r="M491" s="149" t="str">
        <x:v>WS-RATES:31:7</x:v>
      </x:c>
    </x:row>
    <x:row r="492">
      <x:c r="A492" t="n">
        <x:v>492</x:v>
      </x:c>
      <x:c r="B492" t="n">
        <x:v>22</x:v>
      </x:c>
      <x:c r="C492" t="n">
        <x:v>33</x:v>
      </x:c>
      <x:c r="D492" s="99" t="str">
        <x:v>FIELD BOOK CARD</x:v>
      </x:c>
      <x:c r="E492" s="132" t="n">
        <x:v>70</x:v>
      </x:c>
      <x:c r="F492" t="n">
        <x:v>23</x:v>
      </x:c>
      <x:c r="G492" t="n">
        <x:v>10</x:v>
      </x:c>
      <x:c r="H492" s="99" t="str">
        <x:v>FIELD BOOK CARD</x:v>
      </x:c>
      <x:c r="I492" s="133" t="n">
        <x:v>70</x:v>
      </x:c>
      <x:c r="J492" s="133" t="n">
        <x:v>65</x:v>
      </x:c>
      <x:c r="K492" s="149" t="str">
        <x:v>REGISTERS</x:v>
      </x:c>
      <x:c r="L492" s="150" t="str">
        <x:v>Exact/source-linked match</x:v>
      </x:c>
      <x:c r="M492" s="149" t="str">
        <x:v>WS-RATES:23:10</x:v>
      </x:c>
    </x:row>
    <x:row r="493">
      <x:c r="A493" t="n">
        <x:v>493</x:v>
      </x:c>
      <x:c r="B493" t="n">
        <x:v>47</x:v>
      </x:c>
      <x:c r="C493" t="n">
        <x:v>3</x:v>
      </x:c>
      <x:c r="D493" s="99" t="str">
        <x:v>MAGIC WATER BOOK</x:v>
      </x:c>
      <x:c r="E493" s="132" t="n">
        <x:v>90</x:v>
      </x:c>
      <x:c r="F493" t="n">
        <x:v>47</x:v>
      </x:c>
      <x:c r="G493" t="n">
        <x:v>16</x:v>
      </x:c>
      <x:c r="H493" s="99" t="str">
        <x:v>MAGIC WATER BOOK</x:v>
      </x:c>
      <x:c r="I493" s="133" t="n">
        <x:v>90</x:v>
      </x:c>
      <x:c r="J493" s="133" t="n">
        <x:v>78</x:v>
      </x:c>
      <x:c r="K493" s="149" t="str">
        <x:v>CHINA</x:v>
      </x:c>
      <x:c r="L493" s="150" t="str">
        <x:v>Exact/source-linked match</x:v>
      </x:c>
      <x:c r="M493" s="149" t="str">
        <x:v>WS-RATES:47:16</x:v>
      </x:c>
    </x:row>
    <x:row r="494">
      <x:c r="A494" t="n">
        <x:v>494</x:v>
      </x:c>
      <x:c r="B494" t="n">
        <x:v>31</x:v>
      </x:c>
      <x:c r="C494" t="n">
        <x:v>27</x:v>
      </x:c>
      <x:c r="D494" s="99" t="str">
        <x:v>MANZIL BOOK Z75</x:v>
      </x:c>
      <x:c r="E494" s="132" t="n">
        <x:v>45</x:v>
      </x:c>
      <x:c r="F494" t="n">
        <x:v>32</x:v>
      </x:c>
      <x:c r="G494" t="n">
        <x:v>4</x:v>
      </x:c>
      <x:c r="H494" s="99" t="str">
        <x:v>MANZIL BOOK Z75</x:v>
      </x:c>
      <x:c r="I494" s="133" t="n">
        <x:v>45</x:v>
      </x:c>
      <x:c r="J494" s="133" t="n">
        <x:v>40</x:v>
      </x:c>
      <x:c r="K494" s="149" t="str">
        <x:v>SIPARA</x:v>
      </x:c>
      <x:c r="L494" s="150" t="str">
        <x:v>Exact/source-linked match</x:v>
      </x:c>
      <x:c r="M494" s="149" t="str">
        <x:v>WS-RATES:32:4</x:v>
      </x:c>
    </x:row>
    <x:row r="495">
      <x:c r="A495" t="n">
        <x:v>495</x:v>
      </x:c>
      <x:c r="B495" t="n">
        <x:v>22</x:v>
      </x:c>
      <x:c r="C495" t="n">
        <x:v>17</x:v>
      </x:c>
      <x:c r="D495" s="99" t="str">
        <x:v>PRIME COLOURING BOOK</x:v>
      </x:c>
      <x:c r="E495" s="132" t="n">
        <x:v>900</x:v>
      </x:c>
      <x:c r="F495" t="n">
        <x:v>22</x:v>
      </x:c>
      <x:c r="G495" t="n">
        <x:v>30</x:v>
      </x:c>
      <x:c r="H495" s="99" t="str">
        <x:v>PRIME COLOURING BOOK</x:v>
      </x:c>
      <x:c r="I495" s="133" t="n">
        <x:v>900</x:v>
      </x:c>
      <x:c r="J495" s="133" t="n">
        <x:v>840</x:v>
      </x:c>
      <x:c r="K495" s="149" t="str">
        <x:v>CHINA DAIRIES</x:v>
      </x:c>
      <x:c r="L495" s="150" t="str">
        <x:v>Exact/source-linked match</x:v>
      </x:c>
      <x:c r="M495" s="149" t="str">
        <x:v>WS-RATES:22:30</x:v>
      </x:c>
    </x:row>
    <x:row r="496">
      <x:c r="A496" t="n">
        <x:v>496</x:v>
      </x:c>
      <x:c r="B496" t="n">
        <x:v>32</x:v>
      </x:c>
      <x:c r="C496" t="n">
        <x:v>18</x:v>
      </x:c>
      <x:c r="D496" s="99" t="str">
        <x:v>SCRAP BOOK LARGE</x:v>
      </x:c>
      <x:c r="E496" s="132" t="n">
        <x:v>145</x:v>
      </x:c>
      <x:c r="F496" t="n">
        <x:v>32</x:v>
      </x:c>
      <x:c r="G496" t="n">
        <x:v>31</x:v>
      </x:c>
      <x:c r="H496" s="99" t="str">
        <x:v>SCRAP BOOK LARGE</x:v>
      </x:c>
      <x:c r="I496" s="133" t="n">
        <x:v>145</x:v>
      </x:c>
      <x:c r="J496" s="133" t="n">
        <x:v>124.782608695652</x:v>
      </x:c>
      <x:c r="K496" s="149" t="str">
        <x:v>GATTA REGISTER</x:v>
      </x:c>
      <x:c r="L496" s="150" t="str">
        <x:v>Exact/source-linked match</x:v>
      </x:c>
      <x:c r="M496" s="149" t="str">
        <x:v>WS-RATES:32:31</x:v>
      </x:c>
    </x:row>
    <x:row r="497">
      <x:c r="A497" t="n">
        <x:v>497</x:v>
      </x:c>
      <x:c r="B497" t="n">
        <x:v>32</x:v>
      </x:c>
      <x:c r="C497" t="n">
        <x:v>19</x:v>
      </x:c>
      <x:c r="D497" s="99" t="str">
        <x:v>SCRAP BOOK SMALL</x:v>
      </x:c>
      <x:c r="E497" s="132" t="n">
        <x:v>90</x:v>
      </x:c>
      <x:c r="F497" t="n">
        <x:v>32</x:v>
      </x:c>
      <x:c r="G497" t="n">
        <x:v>32</x:v>
      </x:c>
      <x:c r="H497" s="99" t="str">
        <x:v>SCRAP BOOK SMALL</x:v>
      </x:c>
      <x:c r="I497" s="133" t="n">
        <x:v>90</x:v>
      </x:c>
      <x:c r="J497" s="133" t="n">
        <x:v>79.8181818181818</x:v>
      </x:c>
      <x:c r="K497" s="149" t="str">
        <x:v>GATTA REGISTER</x:v>
      </x:c>
      <x:c r="L497" s="150" t="str">
        <x:v>Exact/source-linked match</x:v>
      </x:c>
      <x:c r="M497" s="149" t="str">
        <x:v>WS-RATES:32:32</x:v>
      </x:c>
    </x:row>
    <x:row r="498">
      <x:c r="A498" t="n">
        <x:v>498</x:v>
      </x:c>
      <x:c r="B498" t="n">
        <x:v>32</x:v>
      </x:c>
      <x:c r="C498" t="n">
        <x:v>20</x:v>
      </x:c>
      <x:c r="D498" s="99" t="str">
        <x:v>SERVICE BOOK CARD</x:v>
      </x:c>
      <x:c r="E498" s="132" t="n">
        <x:v>100</x:v>
      </x:c>
      <x:c r="F498" t="n">
        <x:v>32</x:v>
      </x:c>
      <x:c r="G498" t="n">
        <x:v>33</x:v>
      </x:c>
      <x:c r="H498" s="99" t="str">
        <x:v>SERVICE BOOK CARD</x:v>
      </x:c>
      <x:c r="I498" s="133" t="n">
        <x:v>100</x:v>
      </x:c>
      <x:c r="J498" s="133" t="n">
        <x:v>75</x:v>
      </x:c>
      <x:c r="K498" s="149" t="str">
        <x:v>GATTA REGISTER</x:v>
      </x:c>
      <x:c r="L498" s="150" t="str">
        <x:v>Exact/source-linked match</x:v>
      </x:c>
      <x:c r="M498" s="149" t="str">
        <x:v>WS-RATES:32:33</x:v>
      </x:c>
    </x:row>
    <x:row r="499">
      <x:c r="A499" t="n">
        <x:v>499</x:v>
      </x:c>
      <x:c r="B499" t="n">
        <x:v>32</x:v>
      </x:c>
      <x:c r="C499" t="n">
        <x:v>21</x:v>
      </x:c>
      <x:c r="D499" s="99" t="str">
        <x:v>SERVICE BOOK GATTA</x:v>
      </x:c>
      <x:c r="E499" s="132" t="n">
        <x:v>220</x:v>
      </x:c>
      <x:c r="F499" t="n">
        <x:v>32</x:v>
      </x:c>
      <x:c r="G499" t="n">
        <x:v>34</x:v>
      </x:c>
      <x:c r="H499" s="99" t="str">
        <x:v>SERVICE BOOK GATTA</x:v>
      </x:c>
      <x:c r="I499" s="133" t="n">
        <x:v>220</x:v>
      </x:c>
      <x:c r="J499" s="133" t="n">
        <x:v>200</x:v>
      </x:c>
      <x:c r="K499" s="149" t="str">
        <x:v>GATTA REGISTER</x:v>
      </x:c>
      <x:c r="L499" s="150" t="str">
        <x:v>Exact/source-linked match</x:v>
      </x:c>
      <x:c r="M499" s="149" t="str">
        <x:v>WS-RATES:32:34</x:v>
      </x:c>
    </x:row>
    <x:row r="500">
      <x:c r="A500" t="n">
        <x:v>500</x:v>
      </x:c>
      <x:c r="B500" t="n">
        <x:v>30</x:v>
      </x:c>
      <x:c r="C500" t="n">
        <x:v>36</x:v>
      </x:c>
      <x:c r="D500" s="99" t="str">
        <x:v>SKETCH BOOK A4 NO 302</x:v>
      </x:c>
      <x:c r="E500" s="132" t="n">
        <x:v>150</x:v>
      </x:c>
      <x:c r="F500" t="n">
        <x:v>31</x:v>
      </x:c>
      <x:c r="G500" t="n">
        <x:v>13</x:v>
      </x:c>
      <x:c r="H500" s="99" t="str">
        <x:v>SKETCH BOOK A4 NO 302</x:v>
      </x:c>
      <x:c r="I500" s="133" t="n">
        <x:v>150</x:v>
      </x:c>
      <x:c r="J500" s="133" t="n">
        <x:v>125</x:v>
      </x:c>
      <x:c r="K500" s="149" t="str">
        <x:v>drawing copy</x:v>
      </x:c>
      <x:c r="L500" s="150" t="str">
        <x:v>Exact/source-linked match</x:v>
      </x:c>
      <x:c r="M500" s="149" t="str">
        <x:v>WS-RATES:31:13</x:v>
      </x:c>
    </x:row>
    <x:row r="501">
      <x:c r="A501" t="n">
        <x:v>501</x:v>
      </x:c>
      <x:c r="B501" t="n">
        <x:v>26</x:v>
      </x:c>
      <x:c r="C501" t="n">
        <x:v>29</x:v>
      </x:c>
      <x:c r="D501" s="99" t="str">
        <x:v>SKETCH BOOK(SCHOLAR)</x:v>
      </x:c>
      <x:c r="E501" s="132" t="n">
        <x:v>340</x:v>
      </x:c>
      <x:c r="F501" t="n">
        <x:v>27</x:v>
      </x:c>
      <x:c r="G501" t="n">
        <x:v>6</x:v>
      </x:c>
      <x:c r="H501" s="99" t="str">
        <x:v>SKETCH BOOK(SCHOLAR)</x:v>
      </x:c>
      <x:c r="I501" s="133" t="n">
        <x:v>340</x:v>
      </x:c>
      <x:c r="J501" s="133" t="n">
        <x:v>250</x:v>
      </x:c>
      <x:c r="K501" s="149" t="str">
        <x:v>drawing copy</x:v>
      </x:c>
      <x:c r="L501" s="150" t="str">
        <x:v>Exact/source-linked match</x:v>
      </x:c>
      <x:c r="M501" s="149" t="str">
        <x:v>WS-RATES:27:6</x:v>
      </x:c>
    </x:row>
    <x:row r="502">
      <x:c r="A502" t="n">
        <x:v>502</x:v>
      </x:c>
      <x:c r="B502" t="n">
        <x:v>16</x:v>
      </x:c>
      <x:c r="C502" t="n">
        <x:v>35</x:v>
      </x:c>
      <x:c r="D502" s="99" t="str">
        <x:v>USAMA SKETCH BOOK 30</x:v>
      </x:c>
      <x:c r="E502" s="132" t="n">
        <x:v>160</x:v>
      </x:c>
      <x:c r="F502" t="n">
        <x:v>17</x:v>
      </x:c>
      <x:c r="G502" t="n">
        <x:v>12</x:v>
      </x:c>
      <x:c r="H502" s="99" t="str">
        <x:v>USAMA SKETCH BOOK 30</x:v>
      </x:c>
      <x:c r="I502" s="133" t="n">
        <x:v>160</x:v>
      </x:c>
      <x:c r="J502" s="133" t="n">
        <x:v>135</x:v>
      </x:c>
      <x:c r="K502" s="149" t="str">
        <x:v>drawing copy</x:v>
      </x:c>
      <x:c r="L502" s="150" t="str">
        <x:v>Exact/source-linked match</x:v>
      </x:c>
      <x:c r="M502" s="149" t="str">
        <x:v>WS-RATES:17:12</x:v>
      </x:c>
    </x:row>
    <x:row r="503">
      <x:c r="A503" t="n">
        <x:v>503</x:v>
      </x:c>
      <x:c r="B503" t="n">
        <x:v>42</x:v>
      </x:c>
      <x:c r="C503" t="n">
        <x:v>3</x:v>
      </x:c>
      <x:c r="D503" s="99" t="str">
        <x:v>CHINA MITTI FOAM</x:v>
      </x:c>
      <x:c r="E503" s="132" t="n">
        <x:v>80</x:v>
      </x:c>
      <x:c r="F503" t="n">
        <x:v>42</x:v>
      </x:c>
      <x:c r="G503" t="n">
        <x:v>16</x:v>
      </x:c>
      <x:c r="H503" s="99" t="str">
        <x:v>CHINA MITTI FOAM</x:v>
      </x:c>
      <x:c r="I503" s="133" t="n">
        <x:v>75</x:v>
      </x:c>
      <x:c r="J503" s="133" t="n">
        <x:v>64</x:v>
      </x:c>
      <x:c r="K503" s="149" t="str">
        <x:v>CLAY</x:v>
      </x:c>
      <x:c r="L503" s="150" t="str">
        <x:v>Exact/source-linked match</x:v>
      </x:c>
      <x:c r="M503" s="149" t="str">
        <x:v>WS-RATES:42:16</x:v>
      </x:c>
    </x:row>
    <x:row r="504">
      <x:c r="A504" t="n">
        <x:v>504</x:v>
      </x:c>
      <x:c r="B504" t="n">
        <x:v>13</x:v>
      </x:c>
      <x:c r="C504" t="n">
        <x:v>33</x:v>
      </x:c>
      <x:c r="D504" s="99" t="str">
        <x:v>CHINA MITTI LARGE</x:v>
      </x:c>
      <x:c r="E504" s="132" t="n">
        <x:v>135</x:v>
      </x:c>
      <x:c r="F504" t="n">
        <x:v>14</x:v>
      </x:c>
      <x:c r="G504" t="n">
        <x:v>10</x:v>
      </x:c>
      <x:c r="H504" s="99" t="str">
        <x:v>CHINA MITTI LARGE</x:v>
      </x:c>
      <x:c r="I504" s="133" t="n">
        <x:v>135</x:v>
      </x:c>
      <x:c r="J504" s="133" t="n">
        <x:v>112</x:v>
      </x:c>
      <x:c r="K504" s="149" t="str">
        <x:v>CHINA</x:v>
      </x:c>
      <x:c r="L504" s="150" t="str">
        <x:v>Exact/source-linked match</x:v>
      </x:c>
      <x:c r="M504" s="149" t="str">
        <x:v>WS-RATES:14:10</x:v>
      </x:c>
    </x:row>
    <x:row r="505">
      <x:c r="A505" t="n">
        <x:v>505</x:v>
      </x:c>
      <x:c r="B505" t="n">
        <x:v>30</x:v>
      </x:c>
      <x:c r="C505" t="n">
        <x:v>25</x:v>
      </x:c>
      <x:c r="D505" s="99" t="str">
        <x:v>GACHI</x:v>
      </x:c>
      <x:c r="E505" s="132" t="n">
        <x:v>120</x:v>
      </x:c>
      <x:c r="F505" t="n">
        <x:v>31</x:v>
      </x:c>
      <x:c r="G505" t="n">
        <x:v>2</x:v>
      </x:c>
      <x:c r="H505" s="99" t="str">
        <x:v>GACHI</x:v>
      </x:c>
      <x:c r="I505" s="133" t="n">
        <x:v>120</x:v>
      </x:c>
      <x:c r="J505" s="133" t="n">
        <x:v>80</x:v>
      </x:c>
      <x:c r="K505" s="149" t="str">
        <x:v>CHINA</x:v>
      </x:c>
      <x:c r="L505" s="150" t="str">
        <x:v>Exact/source-linked match</x:v>
      </x:c>
      <x:c r="M505" s="149" t="str">
        <x:v>WS-RATES:31:2</x:v>
      </x:c>
    </x:row>
    <x:row r="506">
      <x:c r="A506" t="n">
        <x:v>506</x:v>
      </x:c>
      <x:c r="B506" t="n">
        <x:v>36</x:v>
      </x:c>
      <x:c r="C506" t="n">
        <x:v>22</x:v>
      </x:c>
      <x:c r="D506" s="99" t="str">
        <x:v>PLAY DOUGH</x:v>
      </x:c>
      <x:c r="E506" s="132" t="n">
        <x:v>47</x:v>
      </x:c>
      <x:c r="F506" t="n">
        <x:v>36</x:v>
      </x:c>
      <x:c r="G506" t="n">
        <x:v>35</x:v>
      </x:c>
      <x:c r="H506" s="99" t="str">
        <x:v>PLAY DOUGH</x:v>
      </x:c>
      <x:c r="I506" s="133" t="n">
        <x:v>47</x:v>
      </x:c>
      <x:c r="J506" s="133" t="n">
        <x:v>43</x:v>
      </x:c>
      <x:c r="K506" s="149" t="str">
        <x:v>CHINA</x:v>
      </x:c>
      <x:c r="L506" s="150" t="str">
        <x:v>Exact/source-linked match</x:v>
      </x:c>
      <x:c r="M506" s="149" t="str">
        <x:v>WS-RATES:36:35</x:v>
      </x:c>
    </x:row>
    <x:row r="507">
      <x:c r="A507" t="n">
        <x:v>507</x:v>
      </x:c>
      <x:c r="B507" t="n">
        <x:v>24</x:v>
      </x:c>
      <x:c r="C507" t="n">
        <x:v>6</x:v>
      </x:c>
      <x:c r="D507" s="99" t="str">
        <x:v>HAND SOAP</x:v>
      </x:c>
      <x:c r="E507" s="132" t="n">
        <x:v>40</x:v>
      </x:c>
      <x:c r="F507" t="n">
        <x:v>24</x:v>
      </x:c>
      <x:c r="G507" t="n">
        <x:v>19</x:v>
      </x:c>
      <x:c r="H507" s="99" t="str">
        <x:v>HAND SOAP</x:v>
      </x:c>
      <x:c r="I507" s="133" t="n">
        <x:v>40</x:v>
      </x:c>
      <x:c r="J507" s="133" t="n">
        <x:v>60</x:v>
      </x:c>
      <x:c r="K507" s="149" t="str">
        <x:v>CHINA</x:v>
      </x:c>
      <x:c r="L507" s="150" t="str">
        <x:v>Exact/source-linked match</x:v>
      </x:c>
      <x:c r="M507" s="149" t="str">
        <x:v>WS-RATES:24:19</x:v>
      </x:c>
    </x:row>
    <x:row r="508">
      <x:c r="A508" t="n">
        <x:v>508</x:v>
      </x:c>
      <x:c r="B508" t="n">
        <x:v>10</x:v>
      </x:c>
      <x:c r="C508" t="n">
        <x:v>27</x:v>
      </x:c>
      <x:c r="D508" s="99" t="str">
        <x:v>POCKET TISSUE BOX (24PCS</x:v>
      </x:c>
      <x:c r="E508" s="132" t="n">
        <x:v>264</x:v>
      </x:c>
      <x:c r="F508" t="n">
        <x:v>11</x:v>
      </x:c>
      <x:c r="G508" t="n">
        <x:v>4</x:v>
      </x:c>
      <x:c r="H508" s="99" t="str">
        <x:v>POCKET TISSUE BOX (24PCS) R+E</x:v>
      </x:c>
      <x:c r="I508" s="133" t="n">
        <x:v>264</x:v>
      </x:c>
      <x:c r="J508" s="133" t="n">
        <x:v>228</x:v>
      </x:c>
      <x:c r="K508" s="149" t="str">
        <x:v>CHINA</x:v>
      </x:c>
      <x:c r="L508" s="150" t="str">
        <x:v>Truncated-name completion</x:v>
      </x:c>
      <x:c r="M508" s="149" t="str">
        <x:v>WS-RATES:11:4</x:v>
      </x:c>
    </x:row>
    <x:row r="509">
      <x:c r="A509" t="n">
        <x:v>509</x:v>
      </x:c>
      <x:c r="B509" t="n">
        <x:v>39</x:v>
      </x:c>
      <x:c r="C509" t="n">
        <x:v>10</x:v>
      </x:c>
      <x:c r="D509" s="99" t="str">
        <x:v>TISSUE</x:v>
      </x:c>
      <x:c r="E509" s="132" t="n">
        <x:v>140</x:v>
      </x:c>
      <x:c r="F509" t="n">
        <x:v>39</x:v>
      </x:c>
      <x:c r="G509" t="n">
        <x:v>23</x:v>
      </x:c>
      <x:c r="H509" s="99" t="str">
        <x:v>TISSUE</x:v>
      </x:c>
      <x:c r="I509" s="133" t="n">
        <x:v>140</x:v>
      </x:c>
      <x:c r="J509" s="133" t="n">
        <x:v>125</x:v>
      </x:c>
      <x:c r="K509" s="149" t="str">
        <x:v>CHINA</x:v>
      </x:c>
      <x:c r="L509" s="150" t="str">
        <x:v>Exact/source-linked match</x:v>
      </x:c>
      <x:c r="M509" s="149" t="str">
        <x:v>WS-RATES:39:23</x:v>
      </x:c>
    </x:row>
    <x:row r="510">
      <x:c r="A510" t="n">
        <x:v>510</x:v>
      </x:c>
      <x:c r="B510" t="n">
        <x:v>23</x:v>
      </x:c>
      <x:c r="C510" t="n">
        <x:v>35</x:v>
      </x:c>
      <x:c r="D510" s="99" t="str">
        <x:v>TISSUE LARGE RAHAT</x:v>
      </x:c>
      <x:c r="E510" s="132" t="n">
        <x:v>160</x:v>
      </x:c>
      <x:c r="F510" t="n">
        <x:v>24</x:v>
      </x:c>
      <x:c r="G510" t="n">
        <x:v>12</x:v>
      </x:c>
      <x:c r="H510" s="99" t="str">
        <x:v>TISSUE LARGE RAHAT</x:v>
      </x:c>
      <x:c r="I510" s="133" t="n">
        <x:v>160</x:v>
      </x:c>
      <x:c r="J510" s="133" t="n">
        <x:v>135</x:v>
      </x:c>
      <x:c r="K510" s="149" t="str">
        <x:v>CHINA</x:v>
      </x:c>
      <x:c r="L510" s="150" t="str">
        <x:v>Exact/source-linked match</x:v>
      </x:c>
      <x:c r="M510" s="149" t="str">
        <x:v>WS-RATES:24:12</x:v>
      </x:c>
    </x:row>
    <x:row r="511">
      <x:c r="A511" t="n">
        <x:v>511</x:v>
      </x:c>
      <x:c r="B511" t="n">
        <x:v>10</x:v>
      </x:c>
      <x:c r="C511" t="n">
        <x:v>28</x:v>
      </x:c>
      <x:c r="D511" s="99" t="str">
        <x:v>TISSUE ROLL RAHAT</x:v>
      </x:c>
      <x:c r="E511" s="132" t="n">
        <x:v>50</x:v>
      </x:c>
      <x:c r="F511" t="n">
        <x:v>11</x:v>
      </x:c>
      <x:c r="G511" t="n">
        <x:v>5</x:v>
      </x:c>
      <x:c r="H511" s="99" t="str">
        <x:v>TISSUE ROLL RAHAT</x:v>
      </x:c>
      <x:c r="I511" s="133" t="n">
        <x:v>50</x:v>
      </x:c>
      <x:c r="J511" s="133" t="n">
        <x:v>42</x:v>
      </x:c>
      <x:c r="K511" s="149" t="str">
        <x:v>CHINA</x:v>
      </x:c>
      <x:c r="L511" s="150" t="str">
        <x:v>Exact/source-linked match</x:v>
      </x:c>
      <x:c r="M511" s="149" t="str">
        <x:v>WS-RATES:11:5</x:v>
      </x:c>
    </x:row>
    <x:row r="512">
      <x:c r="A512" t="n">
        <x:v>512</x:v>
      </x:c>
      <x:c r="B512" t="n">
        <x:v>53</x:v>
      </x:c>
      <x:c r="C512" t="n">
        <x:v>11</x:v>
      </x:c>
      <x:c r="D512" s="99" t="str">
        <x:v>DEER PC 24COLOUR FULL</x:v>
      </x:c>
      <x:c r="E512" s="132" t="n">
        <x:v>300</x:v>
      </x:c>
      <x:c r="F512" t="n">
        <x:v>53</x:v>
      </x:c>
      <x:c r="G512" t="n">
        <x:v>24</x:v>
      </x:c>
      <x:c r="H512" s="99" t="str">
        <x:v>DEER PC 24COLOUR FULL</x:v>
      </x:c>
      <x:c r="I512" s="133" t="n">
        <x:v>300</x:v>
      </x:c>
      <x:c r="J512" s="133" t="n">
        <x:v>232</x:v>
      </x:c>
      <x:c r="K512" s="149" t="str">
        <x:v>PENCIL COLOR</x:v>
      </x:c>
      <x:c r="L512" s="150" t="str">
        <x:v>Exact/source-linked match</x:v>
      </x:c>
      <x:c r="M512" s="149" t="str">
        <x:v>WS-RATES:53:24</x:v>
      </x:c>
    </x:row>
    <x:row r="513">
      <x:c r="A513" t="n">
        <x:v>513</x:v>
      </x:c>
      <x:c r="B513" t="n">
        <x:v>20</x:v>
      </x:c>
      <x:c r="C513" t="n">
        <x:v>21</x:v>
      </x:c>
      <x:c r="D513" s="99" t="str">
        <x:v>DUX 24 COLOUR PENCIL BO</x:v>
      </x:c>
      <x:c r="E513" s="132" t="n">
        <x:v>530</x:v>
      </x:c>
      <x:c r="F513" t="n">
        <x:v>20</x:v>
      </x:c>
      <x:c r="G513" t="n">
        <x:v>34</x:v>
      </x:c>
      <x:c r="H513" s="99" t="str">
        <x:v>DUX 24 COLOUR PENCIL BOX</x:v>
      </x:c>
      <x:c r="I513" s="133" t="n">
        <x:v>530</x:v>
      </x:c>
      <x:c r="J513" s="133" t="n">
        <x:v>510</x:v>
      </x:c>
      <x:c r="K513" s="149" t="str">
        <x:v>PENCIL COLOR</x:v>
      </x:c>
      <x:c r="L513" s="150" t="str">
        <x:v>Truncated-name completion</x:v>
      </x:c>
      <x:c r="M513" s="149" t="str">
        <x:v>WS-RATES:20:34</x:v>
      </x:c>
    </x:row>
    <x:row r="514">
      <x:c r="A514" t="n">
        <x:v>514</x:v>
      </x:c>
      <x:c r="B514" t="n">
        <x:v>8</x:v>
      </x:c>
      <x:c r="C514" t="n">
        <x:v>34</x:v>
      </x:c>
      <x:c r="D514" s="99" t="str">
        <x:v>DUX JUMBO COLOUR PENCIL</x:v>
      </x:c>
      <x:c r="E514" s="132" t="n">
        <x:v>430</x:v>
      </x:c>
      <x:c r="F514" t="n">
        <x:v>9</x:v>
      </x:c>
      <x:c r="G514" t="n">
        <x:v>11</x:v>
      </x:c>
      <x:c r="H514" s="99" t="str">
        <x:v>DUX JUMBO COLOUR PENCIL</x:v>
      </x:c>
      <x:c r="I514" s="133" t="n">
        <x:v>430</x:v>
      </x:c>
      <x:c r="J514" s="133" t="n">
        <x:v>410</x:v>
      </x:c>
      <x:c r="K514" s="149" t="str">
        <x:v>BALL POINT</x:v>
      </x:c>
      <x:c r="L514" s="150" t="str">
        <x:v>Exact/source-linked match</x:v>
      </x:c>
      <x:c r="M514" s="149" t="str">
        <x:v>WS-RATES:9:11</x:v>
      </x:c>
    </x:row>
    <x:row r="515">
      <x:c r="A515" t="n">
        <x:v>515</x:v>
      </x:c>
      <x:c r="B515" t="n">
        <x:v>6</x:v>
      </x:c>
      <x:c r="C515" t="n">
        <x:v>5</x:v>
      </x:c>
      <x:c r="D515" s="99" t="str">
        <x:v>DUX JUMBO COLOUR PENCIL</x:v>
      </x:c>
      <x:c r="E515" s="132" t="n">
        <x:v>560</x:v>
      </x:c>
      <x:c r="F515" t="n">
        <x:v>6</x:v>
      </x:c>
      <x:c r="G515" t="n">
        <x:v>18</x:v>
      </x:c>
      <x:c r="H515" s="99" t="str">
        <x:v>DUX JUMBO COLOUR PENCIL DUA</x:v>
      </x:c>
      <x:c r="I515" s="133" t="n">
        <x:v>560</x:v>
      </x:c>
      <x:c r="J515" s="133" t="n">
        <x:v>544</x:v>
      </x:c>
      <x:c r="K515" s="149" t="str">
        <x:v>PENCIL COLOR</x:v>
      </x:c>
      <x:c r="L515" s="150" t="str">
        <x:v>Truncated-name completion</x:v>
      </x:c>
      <x:c r="M515" s="149" t="str">
        <x:v>WS-RATES:6:18</x:v>
      </x:c>
    </x:row>
    <x:row r="516">
      <x:c r="A516" t="n">
        <x:v>516</x:v>
      </x:c>
      <x:c r="B516" t="n">
        <x:v>54</x:v>
      </x:c>
      <x:c r="C516" t="n">
        <x:v>10</x:v>
      </x:c>
      <x:c r="D516" s="99" t="str">
        <x:v>G/F RAUSHAN 12PCS</x:v>
      </x:c>
      <x:c r="E516" s="132" t="n">
        <x:v>181</x:v>
      </x:c>
      <x:c r="F516" t="n">
        <x:v>54</x:v>
      </x:c>
      <x:c r="G516" t="n">
        <x:v>23</x:v>
      </x:c>
      <x:c r="H516" s="99" t="str">
        <x:v>G/F RAUSHAN 12PCS</x:v>
      </x:c>
      <x:c r="I516" s="133" t="n">
        <x:v>181</x:v>
      </x:c>
      <x:c r="J516" s="133" t="n">
        <x:v>169.6</x:v>
      </x:c>
      <x:c r="K516" s="149" t="str">
        <x:v>PENCILS</x:v>
      </x:c>
      <x:c r="L516" s="150" t="str">
        <x:v>Exact/source-linked match</x:v>
      </x:c>
      <x:c r="M516" s="149" t="str">
        <x:v>WS-RATES:54:23</x:v>
      </x:c>
    </x:row>
    <x:row r="517">
      <x:c r="A517" t="n">
        <x:v>517</x:v>
      </x:c>
      <x:c r="B517" t="n">
        <x:v>54</x:v>
      </x:c>
      <x:c r="C517" t="n">
        <x:v>12</x:v>
      </x:c>
      <x:c r="D517" s="99" t="str">
        <x:v>G/F RAUSHAN JAR</x:v>
      </x:c>
      <x:c r="E517" s="132" t="n">
        <x:v>724</x:v>
      </x:c>
      <x:c r="F517" t="n">
        <x:v>54</x:v>
      </x:c>
      <x:c r="G517" t="n">
        <x:v>25</x:v>
      </x:c>
      <x:c r="H517" s="99" t="str">
        <x:v>G/F RAUSHAN JAR</x:v>
      </x:c>
      <x:c r="I517" s="133" t="n">
        <x:v>724</x:v>
      </x:c>
      <x:c r="J517" s="133" t="n">
        <x:v>680</x:v>
      </x:c>
      <x:c r="K517" s="149" t="str">
        <x:v>PENCIL JAR</x:v>
      </x:c>
      <x:c r="L517" s="150" t="str">
        <x:v>Exact/source-linked match</x:v>
      </x:c>
      <x:c r="M517" s="149" t="str">
        <x:v>WS-RATES:54:25</x:v>
      </x:c>
    </x:row>
    <x:row r="518">
      <x:c r="A518" t="n">
        <x:v>518</x:v>
      </x:c>
      <x:c r="B518" t="n">
        <x:v>23</x:v>
      </x:c>
      <x:c r="C518" t="n">
        <x:v>18</x:v>
      </x:c>
      <x:c r="D518" s="99" t="str">
        <x:v>TEMPO 12 FULL PC</x:v>
      </x:c>
      <x:c r="E518" s="132" t="n">
        <x:v>212</x:v>
      </x:c>
      <x:c r="F518" t="n">
        <x:v>23</x:v>
      </x:c>
      <x:c r="G518" t="n">
        <x:v>31</x:v>
      </x:c>
      <x:c r="H518" s="99" t="str">
        <x:v>TEMPO 12 FULL PC</x:v>
      </x:c>
      <x:c r="I518" s="133" t="n">
        <x:v>212</x:v>
      </x:c>
      <x:c r="J518" s="133" t="n">
        <x:v>0</x:v>
      </x:c>
      <x:c r="K518" s="149" t="str">
        <x:v>PENCIL COLOR</x:v>
      </x:c>
      <x:c r="L518" s="150" t="str">
        <x:v>Exact/source-linked match</x:v>
      </x:c>
      <x:c r="M518" s="149" t="str">
        <x:v>WS-RATES:23:31</x:v>
      </x:c>
    </x:row>
    <x:row r="519">
      <x:c r="A519" t="n">
        <x:v>519</x:v>
      </x:c>
      <x:c r="B519" t="n">
        <x:v>12</x:v>
      </x:c>
      <x:c r="C519" t="n">
        <x:v>28</x:v>
      </x:c>
      <x:c r="D519" s="99" t="str">
        <x:v>CAMEL CORRECTION 433 BO</x:v>
      </x:c>
      <x:c r="E519" s="132" t="n">
        <x:v>456</x:v>
      </x:c>
      <x:c r="F519" t="n">
        <x:v>13</x:v>
      </x:c>
      <x:c r="G519" t="n">
        <x:v>5</x:v>
      </x:c>
      <x:c r="H519" s="99" t="str">
        <x:v>CAMEL CORRECTION 433 BOX</x:v>
      </x:c>
      <x:c r="I519" s="133" t="n">
        <x:v>456</x:v>
      </x:c>
      <x:c r="J519" s="133" t="n">
        <x:v>428.6</x:v>
      </x:c>
      <x:c r="K519" s="149" t="str">
        <x:v>Correction pen</x:v>
      </x:c>
      <x:c r="L519" s="150" t="str">
        <x:v>Truncated-name completion</x:v>
      </x:c>
      <x:c r="M519" s="149" t="str">
        <x:v>WS-RATES:13:5</x:v>
      </x:c>
    </x:row>
    <x:row r="520">
      <x:c r="A520" t="n">
        <x:v>520</x:v>
      </x:c>
      <x:c r="B520" t="n">
        <x:v>12</x:v>
      </x:c>
      <x:c r="C520" t="n">
        <x:v>29</x:v>
      </x:c>
      <x:c r="D520" s="99" t="str">
        <x:v>CAMEL CORRECTION 433(1 P</x:v>
      </x:c>
      <x:c r="E520" s="132" t="n">
        <x:v>38</x:v>
      </x:c>
      <x:c r="F520" t="n">
        <x:v>13</x:v>
      </x:c>
      <x:c r="G520" t="n">
        <x:v>6</x:v>
      </x:c>
      <x:c r="H520" s="99" t="str">
        <x:v>CAMEL CORRECTION 433(1 PC)</x:v>
      </x:c>
      <x:c r="I520" s="133" t="n">
        <x:v>38</x:v>
      </x:c>
      <x:c r="J520" s="133" t="n">
        <x:v>35.7</x:v>
      </x:c>
      <x:c r="K520" s="149" t="str">
        <x:v>Correction pen</x:v>
      </x:c>
      <x:c r="L520" s="150" t="str">
        <x:v>Truncated-name completion</x:v>
      </x:c>
      <x:c r="M520" s="149" t="str">
        <x:v>WS-RATES:13:6</x:v>
      </x:c>
    </x:row>
    <x:row r="521">
      <x:c r="A521" t="n">
        <x:v>521</x:v>
      </x:c>
      <x:c r="B521" t="n">
        <x:v>22</x:v>
      </x:c>
      <x:c r="C521" t="n">
        <x:v>14</x:v>
      </x:c>
      <x:c r="D521" s="99" t="str">
        <x:v>CORRECTION TAPE</x:v>
      </x:c>
      <x:c r="E521" s="132" t="n">
        <x:v>130</x:v>
      </x:c>
      <x:c r="F521" t="n">
        <x:v>22</x:v>
      </x:c>
      <x:c r="G521" t="n">
        <x:v>27</x:v>
      </x:c>
      <x:c r="H521" s="99" t="str">
        <x:v>CORRECTION TAPE</x:v>
      </x:c>
      <x:c r="I521" s="133" t="n">
        <x:v>130</x:v>
      </x:c>
      <x:c r="J521" s="133" t="n">
        <x:v>123</x:v>
      </x:c>
      <x:c r="K521" s="149" t="str">
        <x:v>Correction pen</x:v>
      </x:c>
      <x:c r="L521" s="150" t="str">
        <x:v>Exact/source-linked match</x:v>
      </x:c>
      <x:c r="M521" s="149" t="str">
        <x:v>WS-RATES:22:27</x:v>
      </x:c>
    </x:row>
    <x:row r="522">
      <x:c r="A522" t="n">
        <x:v>522</x:v>
      </x:c>
      <x:c r="B522" t="n">
        <x:v>25</x:v>
      </x:c>
      <x:c r="C522" t="n">
        <x:v>15</x:v>
      </x:c>
      <x:c r="D522" s="99" t="str">
        <x:v>DEER CORRECTION(1 PC)</x:v>
      </x:c>
      <x:c r="E522" s="132" t="n">
        <x:v>36</x:v>
      </x:c>
      <x:c r="F522" t="n">
        <x:v>25</x:v>
      </x:c>
      <x:c r="G522" t="n">
        <x:v>28</x:v>
      </x:c>
      <x:c r="H522" s="99" t="str">
        <x:v>DEER CORRECTION(1 PC)</x:v>
      </x:c>
      <x:c r="I522" s="133" t="n">
        <x:v>36</x:v>
      </x:c>
      <x:c r="J522" s="133" t="n">
        <x:v>35</x:v>
      </x:c>
      <x:c r="K522" s="149" t="str">
        <x:v>Correction pen</x:v>
      </x:c>
      <x:c r="L522" s="150" t="str">
        <x:v>Exact/source-linked match</x:v>
      </x:c>
      <x:c r="M522" s="149" t="str">
        <x:v>WS-RATES:25:28</x:v>
      </x:c>
    </x:row>
    <x:row r="523">
      <x:c r="A523" t="n">
        <x:v>523</x:v>
      </x:c>
      <x:c r="B523" t="n">
        <x:v>25</x:v>
      </x:c>
      <x:c r="C523" t="n">
        <x:v>14</x:v>
      </x:c>
      <x:c r="D523" s="99" t="str">
        <x:v>DEER CORRECTION(12 PC)</x:v>
      </x:c>
      <x:c r="E523" s="132" t="n">
        <x:v>432</x:v>
      </x:c>
      <x:c r="F523" t="n">
        <x:v>25</x:v>
      </x:c>
      <x:c r="G523" t="n">
        <x:v>27</x:v>
      </x:c>
      <x:c r="H523" s="99" t="str">
        <x:v>DEER CORRECTION(12 PC)</x:v>
      </x:c>
      <x:c r="I523" s="133" t="n">
        <x:v>432</x:v>
      </x:c>
      <x:c r="J523" s="133" t="n">
        <x:v>420</x:v>
      </x:c>
      <x:c r="K523" s="149" t="str">
        <x:v>Correction pen</x:v>
      </x:c>
      <x:c r="L523" s="150" t="str">
        <x:v>Exact/source-linked match</x:v>
      </x:c>
      <x:c r="M523" s="149" t="str">
        <x:v>WS-RATES:25:27</x:v>
      </x:c>
    </x:row>
    <x:row r="524">
      <x:c r="A524" t="n">
        <x:v>524</x:v>
      </x:c>
      <x:c r="B524" t="n">
        <x:v>6</x:v>
      </x:c>
      <x:c r="C524" t="n">
        <x:v>10</x:v>
      </x:c>
      <x:c r="D524" s="99" t="str">
        <x:v>DOLLAR CORRECTION (12PC</x:v>
      </x:c>
      <x:c r="E524" s="132" t="n">
        <x:v>456</x:v>
      </x:c>
      <x:c r="F524" t="n">
        <x:v>6</x:v>
      </x:c>
      <x:c r="G524" t="n">
        <x:v>23</x:v>
      </x:c>
      <x:c r="H524" s="99" t="str">
        <x:v>DOLLAR CORRECTION (12PCS)</x:v>
      </x:c>
      <x:c r="I524" s="133" t="n">
        <x:v>456</x:v>
      </x:c>
      <x:c r="J524" s="133" t="n">
        <x:v>433</x:v>
      </x:c>
      <x:c r="K524" s="149" t="str">
        <x:v>Correction pen</x:v>
      </x:c>
      <x:c r="L524" s="150" t="str">
        <x:v>Truncated-name completion</x:v>
      </x:c>
      <x:c r="M524" s="149" t="str">
        <x:v>WS-RATES:6:23</x:v>
      </x:c>
    </x:row>
    <x:row r="525">
      <x:c r="A525" t="n">
        <x:v>525</x:v>
      </x:c>
      <x:c r="B525" t="n">
        <x:v>59</x:v>
      </x:c>
      <x:c r="C525" t="n">
        <x:v>3</x:v>
      </x:c>
      <x:c r="D525" s="99" t="str">
        <x:v>DOLLAR INK REMOVER</x:v>
      </x:c>
      <x:c r="E525" s="132" t="n">
        <x:v>190</x:v>
      </x:c>
      <x:c r="F525" t="n">
        <x:v>59</x:v>
      </x:c>
      <x:c r="G525" t="n">
        <x:v>16</x:v>
      </x:c>
      <x:c r="H525" s="99" t="str">
        <x:v>DOLLAR INK REMOVER</x:v>
      </x:c>
      <x:c r="I525" s="133" t="n">
        <x:v>190</x:v>
      </x:c>
      <x:c r="J525" s="133" t="n">
        <x:v>257</x:v>
      </x:c>
      <x:c r="K525" s="149" t="str">
        <x:v>REMOVERS</x:v>
      </x:c>
      <x:c r="L525" s="150" t="str">
        <x:v>Exact/source-linked match</x:v>
      </x:c>
      <x:c r="M525" s="149" t="str">
        <x:v>WS-RATES:59:16</x:v>
      </x:c>
    </x:row>
    <x:row r="526">
      <x:c r="A526" t="n">
        <x:v>526</x:v>
      </x:c>
      <x:c r="B526" t="n">
        <x:v>55</x:v>
      </x:c>
      <x:c r="C526" t="n">
        <x:v>34</x:v>
      </x:c>
      <x:c r="D526" s="99" t="str">
        <x:v>DUX CORRECTION 139(1 PC</x:v>
      </x:c>
      <x:c r="E526" s="132" t="n">
        <x:v>38</x:v>
      </x:c>
      <x:c r="F526" t="n">
        <x:v>56</x:v>
      </x:c>
      <x:c r="G526" t="n">
        <x:v>11</x:v>
      </x:c>
      <x:c r="H526" s="99" t="str">
        <x:v>DUX CORRECTION 139(1 PCS)</x:v>
      </x:c>
      <x:c r="I526" s="133" t="n">
        <x:v>38</x:v>
      </x:c>
      <x:c r="J526" s="133" t="n">
        <x:v>35</x:v>
      </x:c>
      <x:c r="K526" s="149" t="str">
        <x:v>Correction pen</x:v>
      </x:c>
      <x:c r="L526" s="150" t="str">
        <x:v>Truncated-name completion</x:v>
      </x:c>
      <x:c r="M526" s="149" t="str">
        <x:v>WS-RATES:56:11</x:v>
      </x:c>
    </x:row>
    <x:row r="527">
      <x:c r="A527" t="n">
        <x:v>527</x:v>
      </x:c>
      <x:c r="B527" t="n">
        <x:v>54</x:v>
      </x:c>
      <x:c r="C527" t="n">
        <x:v>31</x:v>
      </x:c>
      <x:c r="D527" s="99" t="str">
        <x:v>DUX CORRECTION 139(24PC</x:v>
      </x:c>
      <x:c r="E527" s="132" t="n">
        <x:v>912</x:v>
      </x:c>
      <x:c r="F527" t="n">
        <x:v>55</x:v>
      </x:c>
      <x:c r="G527" t="n">
        <x:v>8</x:v>
      </x:c>
      <x:c r="H527" s="99" t="str">
        <x:v>DUX CORRECTION 139(24PCS)</x:v>
      </x:c>
      <x:c r="I527" s="133" t="n">
        <x:v>912</x:v>
      </x:c>
      <x:c r="J527" s="133" t="n">
        <x:v>850</x:v>
      </x:c>
      <x:c r="K527" s="149" t="str">
        <x:v>Correction pen</x:v>
      </x:c>
      <x:c r="L527" s="150" t="str">
        <x:v>Truncated-name completion</x:v>
      </x:c>
      <x:c r="M527" s="149" t="str">
        <x:v>WS-RATES:55:8</x:v>
      </x:c>
    </x:row>
    <x:row r="528">
      <x:c r="A528" t="n">
        <x:v>528</x:v>
      </x:c>
      <x:c r="B528" t="n">
        <x:v>55</x:v>
      </x:c>
      <x:c r="C528" t="n">
        <x:v>37</x:v>
      </x:c>
      <x:c r="D528" s="99" t="str">
        <x:v>DUX CORRECTION 140(1 PC</x:v>
      </x:c>
      <x:c r="E528" s="132" t="n">
        <x:v>38</x:v>
      </x:c>
      <x:c r="F528" t="n">
        <x:v>56</x:v>
      </x:c>
      <x:c r="G528" t="n">
        <x:v>14</x:v>
      </x:c>
      <x:c r="H528" s="99" t="str">
        <x:v>DUX CORRECTION 140(1 PCS)</x:v>
      </x:c>
      <x:c r="I528" s="133" t="n">
        <x:v>38</x:v>
      </x:c>
      <x:c r="J528" s="133" t="n">
        <x:v>35</x:v>
      </x:c>
      <x:c r="K528" s="149" t="str">
        <x:v>Correction pen</x:v>
      </x:c>
      <x:c r="L528" s="150" t="str">
        <x:v>Truncated-name completion</x:v>
      </x:c>
      <x:c r="M528" s="149" t="str">
        <x:v>WS-RATES:56:14</x:v>
      </x:c>
    </x:row>
    <x:row r="529">
      <x:c r="A529" t="n">
        <x:v>529</x:v>
      </x:c>
      <x:c r="B529" t="n">
        <x:v>6</x:v>
      </x:c>
      <x:c r="C529" t="n">
        <x:v>11</x:v>
      </x:c>
      <x:c r="D529" s="99" t="str">
        <x:v>ECONO CORRECTION (12PCS</x:v>
      </x:c>
      <x:c r="E529" s="132" t="n">
        <x:v>369</x:v>
      </x:c>
      <x:c r="F529" t="n">
        <x:v>6</x:v>
      </x:c>
      <x:c r="G529" t="n">
        <x:v>24</x:v>
      </x:c>
      <x:c r="H529" s="99" t="str">
        <x:v>ECONO CORRECTION (12PCS) BO</x:v>
      </x:c>
      <x:c r="I529" s="133" t="n">
        <x:v>369</x:v>
      </x:c>
      <x:c r="J529" s="133" t="n">
        <x:v>350</x:v>
      </x:c>
      <x:c r="K529" s="149" t="str">
        <x:v>Correction pen</x:v>
      </x:c>
      <x:c r="L529" s="150" t="str">
        <x:v>Truncated-name completion</x:v>
      </x:c>
      <x:c r="M529" s="149" t="str">
        <x:v>WS-RATES:6:24</x:v>
      </x:c>
    </x:row>
    <x:row r="530">
      <x:c r="A530" t="n">
        <x:v>530</x:v>
      </x:c>
      <x:c r="B530" t="n">
        <x:v>2</x:v>
      </x:c>
      <x:c r="C530" t="n">
        <x:v>6</x:v>
      </x:c>
      <x:c r="D530" s="99" t="str">
        <x:v>MASTER 1090 REMOVER</x:v>
      </x:c>
      <x:c r="E530" s="132" t="n">
        <x:v>160</x:v>
      </x:c>
      <x:c r="F530" t="n">
        <x:v>2</x:v>
      </x:c>
      <x:c r="G530" t="n">
        <x:v>20</x:v>
      </x:c>
      <x:c r="H530" s="99" t="str">
        <x:v>MASTER 1090 REMOVER</x:v>
      </x:c>
      <x:c r="I530" s="133" t="n">
        <x:v>160</x:v>
      </x:c>
      <x:c r="J530" s="133" t="n">
        <x:v>145</x:v>
      </x:c>
      <x:c r="K530" s="149" t="str">
        <x:v>REMOVERS</x:v>
      </x:c>
      <x:c r="L530" s="150" t="str">
        <x:v>Exact/source-linked match</x:v>
      </x:c>
      <x:c r="M530" s="149" t="str">
        <x:v>WS-RATES:2:20</x:v>
      </x:c>
    </x:row>
    <x:row r="531">
      <x:c r="A531" t="n">
        <x:v>531</x:v>
      </x:c>
      <x:c r="B531" t="n">
        <x:v>55</x:v>
      </x:c>
      <x:c r="C531" t="n">
        <x:v>4</x:v>
      </x:c>
      <x:c r="D531" s="99" t="str">
        <x:v>ORO CORRECTION 1PCS</x:v>
      </x:c>
      <x:c r="E531" s="132" t="n">
        <x:v>37</x:v>
      </x:c>
      <x:c r="F531" t="n">
        <x:v>55</x:v>
      </x:c>
      <x:c r="G531" t="n">
        <x:v>17</x:v>
      </x:c>
      <x:c r="H531" s="99" t="str">
        <x:v>ORO CORRECTION 1PCS</x:v>
      </x:c>
      <x:c r="I531" s="133" t="n">
        <x:v>37</x:v>
      </x:c>
      <x:c r="J531" s="133" t="n">
        <x:v>33</x:v>
      </x:c>
      <x:c r="K531" s="149" t="str">
        <x:v>Correction pen</x:v>
      </x:c>
      <x:c r="L531" s="150" t="str">
        <x:v>Exact/source-linked match</x:v>
      </x:c>
      <x:c r="M531" s="149" t="str">
        <x:v>WS-RATES:55:17</x:v>
      </x:c>
    </x:row>
    <x:row r="532">
      <x:c r="A532" t="n">
        <x:v>532</x:v>
      </x:c>
      <x:c r="B532" t="n">
        <x:v>55</x:v>
      </x:c>
      <x:c r="C532" t="n">
        <x:v>8</x:v>
      </x:c>
      <x:c r="D532" s="99" t="str">
        <x:v>ORO REMOVER</x:v>
      </x:c>
      <x:c r="E532" s="132" t="n">
        <x:v>195</x:v>
      </x:c>
      <x:c r="F532" t="n">
        <x:v>55</x:v>
      </x:c>
      <x:c r="G532" t="n">
        <x:v>21</x:v>
      </x:c>
      <x:c r="H532" s="99" t="str">
        <x:v>ORO REMOVER</x:v>
      </x:c>
      <x:c r="I532" s="133" t="n">
        <x:v>195</x:v>
      </x:c>
      <x:c r="J532" s="133" t="n">
        <x:v>185.5</x:v>
      </x:c>
      <x:c r="K532" s="149" t="str">
        <x:v>REMOVERS</x:v>
      </x:c>
      <x:c r="L532" s="150" t="str">
        <x:v>Exact/source-linked match</x:v>
      </x:c>
      <x:c r="M532" s="149" t="str">
        <x:v>WS-RATES:55:21</x:v>
      </x:c>
    </x:row>
    <x:row r="533">
      <x:c r="A533" t="n">
        <x:v>533</x:v>
      </x:c>
      <x:c r="B533" t="n">
        <x:v>26</x:v>
      </x:c>
      <x:c r="C533" t="n">
        <x:v>19</x:v>
      </x:c>
      <x:c r="D533" s="99" t="str">
        <x:v>PIANO CORRECTION</x:v>
      </x:c>
      <x:c r="E533" s="132" t="n">
        <x:v>38</x:v>
      </x:c>
      <x:c r="F533" t="n">
        <x:v>26</x:v>
      </x:c>
      <x:c r="G533" t="n">
        <x:v>32</x:v>
      </x:c>
      <x:c r="H533" s="99" t="str">
        <x:v>PIANO CORRECTION</x:v>
      </x:c>
      <x:c r="I533" s="133" t="n">
        <x:v>38</x:v>
      </x:c>
      <x:c r="J533" s="133" t="n">
        <x:v>36.1</x:v>
      </x:c>
      <x:c r="K533" s="149" t="str">
        <x:v>Correction pen</x:v>
      </x:c>
      <x:c r="L533" s="150" t="str">
        <x:v>Exact/source-linked match</x:v>
      </x:c>
      <x:c r="M533" s="149" t="str">
        <x:v>WS-RATES:26:32</x:v>
      </x:c>
    </x:row>
    <x:row r="534">
      <x:c r="A534" t="n">
        <x:v>534</x:v>
      </x:c>
      <x:c r="B534" t="n">
        <x:v>25</x:v>
      </x:c>
      <x:c r="C534" t="n">
        <x:v>22</x:v>
      </x:c>
      <x:c r="D534" s="99" t="str">
        <x:v>PIANO CORRECTION(12 PC B</x:v>
      </x:c>
      <x:c r="E534" s="132" t="n">
        <x:v>456</x:v>
      </x:c>
      <x:c r="F534" t="n">
        <x:v>25</x:v>
      </x:c>
      <x:c r="G534" t="n">
        <x:v>35</x:v>
      </x:c>
      <x:c r="H534" s="99" t="str">
        <x:v>PIANO CORRECTION(12 PC BOX)</x:v>
      </x:c>
      <x:c r="I534" s="133" t="n">
        <x:v>456</x:v>
      </x:c>
      <x:c r="J534" s="133" t="n">
        <x:v>0</x:v>
      </x:c>
      <x:c r="K534" s="149" t="str">
        <x:v>Correction pen</x:v>
      </x:c>
      <x:c r="L534" s="150" t="str">
        <x:v>Truncated-name completion</x:v>
      </x:c>
      <x:c r="M534" s="149" t="str">
        <x:v>WS-RATES:25:35</x:v>
      </x:c>
    </x:row>
    <x:row r="535">
      <x:c r="A535" t="n">
        <x:v>535</x:v>
      </x:c>
      <x:c r="B535" t="n">
        <x:v>57</x:v>
      </x:c>
      <x:c r="C535" t="n">
        <x:v>36</x:v>
      </x:c>
      <x:c r="D535" s="99" t="str">
        <x:v>PIANO INK REMOVER</x:v>
      </x:c>
      <x:c r="E535" s="132" t="n">
        <x:v>196</x:v>
      </x:c>
      <x:c r="F535" t="n">
        <x:v>58</x:v>
      </x:c>
      <x:c r="G535" t="n">
        <x:v>13</x:v>
      </x:c>
      <x:c r="H535" s="99" t="str">
        <x:v>PIANO INK REMOVER</x:v>
      </x:c>
      <x:c r="I535" s="133" t="n">
        <x:v>196</x:v>
      </x:c>
      <x:c r="J535" s="133" t="n">
        <x:v>186</x:v>
      </x:c>
      <x:c r="K535" s="149" t="str">
        <x:v>REMOVERS</x:v>
      </x:c>
      <x:c r="L535" s="150" t="str">
        <x:v>Exact/source-linked match</x:v>
      </x:c>
      <x:c r="M535" s="149" t="str">
        <x:v>WS-RATES:58:13</x:v>
      </x:c>
    </x:row>
    <x:row r="536">
      <x:c r="A536" t="n">
        <x:v>536</x:v>
      </x:c>
      <x:c r="B536" t="n">
        <x:v>4</x:v>
      </x:c>
      <x:c r="C536" t="n">
        <x:v>13</x:v>
      </x:c>
      <x:c r="D536" s="99" t="str">
        <x:v>PIANO REMOVER SCOOL</x:v>
      </x:c>
      <x:c r="E536" s="132" t="n">
        <x:v>200</x:v>
      </x:c>
      <x:c r="F536" t="n">
        <x:v>4</x:v>
      </x:c>
      <x:c r="G536" t="n">
        <x:v>26</x:v>
      </x:c>
      <x:c r="H536" s="99" t="str">
        <x:v>PIANO REMOVER SCOOL</x:v>
      </x:c>
      <x:c r="I536" s="133" t="n">
        <x:v>200</x:v>
      </x:c>
      <x:c r="J536" s="133" t="n">
        <x:v>190</x:v>
      </x:c>
      <x:c r="K536" s="149" t="str">
        <x:v>REMOVERS</x:v>
      </x:c>
      <x:c r="L536" s="150" t="str">
        <x:v>Exact/source-linked match</x:v>
      </x:c>
      <x:c r="M536" s="149" t="str">
        <x:v>WS-RATES:4:26</x:v>
      </x:c>
    </x:row>
    <x:row r="537">
      <x:c r="A537" t="n">
        <x:v>537</x:v>
      </x:c>
      <x:c r="B537" t="n">
        <x:v>44</x:v>
      </x:c>
      <x:c r="C537" t="n">
        <x:v>20</x:v>
      </x:c>
      <x:c r="D537" s="99" t="str">
        <x:v>ALUMINIUM CARD COVER</x:v>
      </x:c>
      <x:c r="E537" s="132" t="n">
        <x:v>75</x:v>
      </x:c>
      <x:c r="F537" t="n">
        <x:v>44</x:v>
      </x:c>
      <x:c r="G537" t="n">
        <x:v>33</x:v>
      </x:c>
      <x:c r="H537" s="99" t="str">
        <x:v>ALUMINIUM CARD COVER</x:v>
      </x:c>
      <x:c r="I537" s="133" t="n">
        <x:v>75</x:v>
      </x:c>
      <x:c r="J537" s="133" t="n">
        <x:v>70</x:v>
      </x:c>
      <x:c r="K537" s="149" t="str">
        <x:v>CARD COVER</x:v>
      </x:c>
      <x:c r="L537" s="150" t="str">
        <x:v>Exact/source-linked match</x:v>
      </x:c>
      <x:c r="M537" s="149" t="str">
        <x:v>WS-RATES:44:33</x:v>
      </x:c>
    </x:row>
    <x:row r="538">
      <x:c r="A538" t="n">
        <x:v>538</x:v>
      </x:c>
      <x:c r="B538" t="n">
        <x:v>23</x:v>
      </x:c>
      <x:c r="C538" t="n">
        <x:v>13</x:v>
      </x:c>
      <x:c r="D538" s="99" t="str">
        <x:v>ATM CARD COVER 50PCS</x:v>
      </x:c>
      <x:c r="E538" s="132" t="n">
        <x:v>250</x:v>
      </x:c>
      <x:c r="F538" t="n">
        <x:v>23</x:v>
      </x:c>
      <x:c r="G538" t="n">
        <x:v>26</x:v>
      </x:c>
      <x:c r="H538" s="99" t="str">
        <x:v>ATM CARD COVER 50PCS</x:v>
      </x:c>
      <x:c r="I538" s="133" t="n">
        <x:v>250</x:v>
      </x:c>
      <x:c r="J538" s="133" t="n">
        <x:v>200</x:v>
      </x:c>
      <x:c r="K538" s="149" t="str">
        <x:v>CARD COVER</x:v>
      </x:c>
      <x:c r="L538" s="150" t="str">
        <x:v>Exact/source-linked match</x:v>
      </x:c>
      <x:c r="M538" s="149" t="str">
        <x:v>WS-RATES:23:26</x:v>
      </x:c>
    </x:row>
    <x:row r="539">
      <x:c r="A539" t="n">
        <x:v>539</x:v>
      </x:c>
      <x:c r="B539" t="n">
        <x:v>12</x:v>
      </x:c>
      <x:c r="C539" t="n">
        <x:v>21</x:v>
      </x:c>
      <x:c r="D539" s="99" t="str">
        <x:v>ATM CARD COVER DUAL</x:v>
      </x:c>
      <x:c r="E539" s="132" t="n">
        <x:v>700</x:v>
      </x:c>
      <x:c r="F539" t="n">
        <x:v>12</x:v>
      </x:c>
      <x:c r="G539" t="n">
        <x:v>34</x:v>
      </x:c>
      <x:c r="H539" s="99" t="str">
        <x:v>ATM CARD COVER DUAL</x:v>
      </x:c>
      <x:c r="I539" s="133" t="n">
        <x:v>700</x:v>
      </x:c>
      <x:c r="J539" s="133" t="n">
        <x:v>600</x:v>
      </x:c>
      <x:c r="K539" s="149" t="str">
        <x:v>CARD COVER</x:v>
      </x:c>
      <x:c r="L539" s="150" t="str">
        <x:v>Exact/source-linked match</x:v>
      </x:c>
      <x:c r="M539" s="149" t="str">
        <x:v>WS-RATES:12:34</x:v>
      </x:c>
    </x:row>
    <x:row r="540">
      <x:c r="A540" t="n">
        <x:v>540</x:v>
      </x:c>
      <x:c r="B540" t="n">
        <x:v>46</x:v>
      </x:c>
      <x:c r="C540" t="n">
        <x:v>14</x:v>
      </x:c>
      <x:c r="D540" s="99" t="str">
        <x:v>CARD COVER A1</x:v>
      </x:c>
      <x:c r="E540" s="132" t="n">
        <x:v>160</x:v>
      </x:c>
      <x:c r="F540" t="n">
        <x:v>46</x:v>
      </x:c>
      <x:c r="G540" t="n">
        <x:v>27</x:v>
      </x:c>
      <x:c r="H540" s="99" t="str">
        <x:v>CARD COVER A1</x:v>
      </x:c>
      <x:c r="I540" s="133" t="n">
        <x:v>160</x:v>
      </x:c>
      <x:c r="J540" s="133" t="n">
        <x:v>140</x:v>
      </x:c>
      <x:c r="K540" s="149" t="str">
        <x:v>CARD COVER</x:v>
      </x:c>
      <x:c r="L540" s="150" t="str">
        <x:v>Exact/source-linked match</x:v>
      </x:c>
      <x:c r="M540" s="149" t="str">
        <x:v>WS-RATES:46:27</x:v>
      </x:c>
    </x:row>
    <x:row r="541">
      <x:c r="A541" t="n">
        <x:v>541</x:v>
      </x:c>
      <x:c r="B541" t="n">
        <x:v>46</x:v>
      </x:c>
      <x:c r="C541" t="n">
        <x:v>13</x:v>
      </x:c>
      <x:c r="D541" s="99" t="str">
        <x:v>CARD COVER A2</x:v>
      </x:c>
      <x:c r="E541" s="132" t="n">
        <x:v>240</x:v>
      </x:c>
      <x:c r="F541" t="n">
        <x:v>46</x:v>
      </x:c>
      <x:c r="G541" t="n">
        <x:v>26</x:v>
      </x:c>
      <x:c r="H541" s="99" t="str">
        <x:v>CARD COVER A2</x:v>
      </x:c>
      <x:c r="I541" s="133" t="n">
        <x:v>240</x:v>
      </x:c>
      <x:c r="J541" s="133" t="n">
        <x:v>220</x:v>
      </x:c>
      <x:c r="K541" s="149" t="str">
        <x:v>CARD COVER</x:v>
      </x:c>
      <x:c r="L541" s="150" t="str">
        <x:v>Exact/source-linked match</x:v>
      </x:c>
      <x:c r="M541" s="149" t="str">
        <x:v>WS-RATES:46:26</x:v>
      </x:c>
    </x:row>
    <x:row r="542">
      <x:c r="A542" t="n">
        <x:v>542</x:v>
      </x:c>
      <x:c r="B542" t="n">
        <x:v>46</x:v>
      </x:c>
      <x:c r="C542" t="n">
        <x:v>15</x:v>
      </x:c>
      <x:c r="D542" s="99" t="str">
        <x:v>CARD COVER B1</x:v>
      </x:c>
      <x:c r="E542" s="132" t="n">
        <x:v>160</x:v>
      </x:c>
      <x:c r="F542" t="n">
        <x:v>46</x:v>
      </x:c>
      <x:c r="G542" t="n">
        <x:v>28</x:v>
      </x:c>
      <x:c r="H542" s="99" t="str">
        <x:v>CARD COVER B1</x:v>
      </x:c>
      <x:c r="I542" s="133" t="n">
        <x:v>160</x:v>
      </x:c>
      <x:c r="J542" s="133" t="n">
        <x:v>140</x:v>
      </x:c>
      <x:c r="K542" s="149" t="str">
        <x:v>CARD COVER</x:v>
      </x:c>
      <x:c r="L542" s="150" t="str">
        <x:v>Exact/source-linked match</x:v>
      </x:c>
      <x:c r="M542" s="149" t="str">
        <x:v>WS-RATES:46:28</x:v>
      </x:c>
    </x:row>
    <x:row r="543">
      <x:c r="A543" t="n">
        <x:v>543</x:v>
      </x:c>
      <x:c r="B543" t="n">
        <x:v>46</x:v>
      </x:c>
      <x:c r="C543" t="n">
        <x:v>18</x:v>
      </x:c>
      <x:c r="D543" s="99" t="str">
        <x:v>CARD COVER B2</x:v>
      </x:c>
      <x:c r="E543" s="132" t="n">
        <x:v>250</x:v>
      </x:c>
      <x:c r="F543" t="n">
        <x:v>46</x:v>
      </x:c>
      <x:c r="G543" t="n">
        <x:v>31</x:v>
      </x:c>
      <x:c r="H543" s="99" t="str">
        <x:v>CARD COVER B2</x:v>
      </x:c>
      <x:c r="I543" s="133" t="n">
        <x:v>250</x:v>
      </x:c>
      <x:c r="J543" s="133" t="n">
        <x:v>225</x:v>
      </x:c>
      <x:c r="K543" s="149" t="str">
        <x:v>CARD COVER</x:v>
      </x:c>
      <x:c r="L543" s="150" t="str">
        <x:v>Exact/source-linked match</x:v>
      </x:c>
      <x:c r="M543" s="149" t="str">
        <x:v>WS-RATES:46:31</x:v>
      </x:c>
    </x:row>
    <x:row r="544">
      <x:c r="A544" t="n">
        <x:v>544</x:v>
      </x:c>
      <x:c r="B544" t="n">
        <x:v>46</x:v>
      </x:c>
      <x:c r="C544" t="n">
        <x:v>28</x:v>
      </x:c>
      <x:c r="D544" s="99" t="str">
        <x:v>CARD COVER T 015V</x:v>
      </x:c>
      <x:c r="E544" s="132" t="n">
        <x:v>30</x:v>
      </x:c>
      <x:c r="F544" t="n">
        <x:v>47</x:v>
      </x:c>
      <x:c r="G544" t="n">
        <x:v>5</x:v>
      </x:c>
      <x:c r="H544" s="99" t="str">
        <x:v>CARD COVER T 015V</x:v>
      </x:c>
      <x:c r="I544" s="133" t="n">
        <x:v>30</x:v>
      </x:c>
      <x:c r="J544" s="133" t="n">
        <x:v>27</x:v>
      </x:c>
      <x:c r="K544" s="149" t="str">
        <x:v>CARD COVER</x:v>
      </x:c>
      <x:c r="L544" s="150" t="str">
        <x:v>Exact/source-linked match</x:v>
      </x:c>
      <x:c r="M544" s="149" t="str">
        <x:v>WS-RATES:47:5</x:v>
      </x:c>
    </x:row>
    <x:row r="545">
      <x:c r="A545" t="n">
        <x:v>545</x:v>
      </x:c>
      <x:c r="B545" t="n">
        <x:v>46</x:v>
      </x:c>
      <x:c r="C545" t="n">
        <x:v>4</x:v>
      </x:c>
      <x:c r="D545" s="99" t="str">
        <x:v>CARD COVER ZIPPER A001</x:v>
      </x:c>
      <x:c r="E545" s="132" t="n">
        <x:v>95</x:v>
      </x:c>
      <x:c r="F545" t="n">
        <x:v>46</x:v>
      </x:c>
      <x:c r="G545" t="n">
        <x:v>17</x:v>
      </x:c>
      <x:c r="H545" s="99" t="str">
        <x:v>CARD COVER ZIPPER A001</x:v>
      </x:c>
      <x:c r="I545" s="133" t="n">
        <x:v>95</x:v>
      </x:c>
      <x:c r="J545" s="133" t="n">
        <x:v>70</x:v>
      </x:c>
      <x:c r="K545" s="149" t="str">
        <x:v>CARD COVER</x:v>
      </x:c>
      <x:c r="L545" s="150" t="str">
        <x:v>Exact/source-linked match</x:v>
      </x:c>
      <x:c r="M545" s="149" t="str">
        <x:v>WS-RATES:46:17</x:v>
      </x:c>
    </x:row>
    <x:row r="546">
      <x:c r="A546" t="n">
        <x:v>546</x:v>
      </x:c>
      <x:c r="B546" t="n">
        <x:v>46</x:v>
      </x:c>
      <x:c r="C546" t="n">
        <x:v>9</x:v>
      </x:c>
      <x:c r="D546" s="99" t="str">
        <x:v>CARD COVER ZIPPER A002</x:v>
      </x:c>
      <x:c r="E546" s="132" t="n">
        <x:v>160</x:v>
      </x:c>
      <x:c r="F546" t="n">
        <x:v>46</x:v>
      </x:c>
      <x:c r="G546" t="n">
        <x:v>22</x:v>
      </x:c>
      <x:c r="H546" s="99" t="str">
        <x:v>CARD COVER ZIPPER A002</x:v>
      </x:c>
      <x:c r="I546" s="133" t="n">
        <x:v>160</x:v>
      </x:c>
      <x:c r="J546" s="133" t="n">
        <x:v>142</x:v>
      </x:c>
      <x:c r="K546" s="149" t="str">
        <x:v>CARD COVER</x:v>
      </x:c>
      <x:c r="L546" s="150" t="str">
        <x:v>Exact/source-linked match</x:v>
      </x:c>
      <x:c r="M546" s="149" t="str">
        <x:v>WS-RATES:46:22</x:v>
      </x:c>
    </x:row>
    <x:row r="547">
      <x:c r="A547" t="n">
        <x:v>547</x:v>
      </x:c>
      <x:c r="B547" t="n">
        <x:v>46</x:v>
      </x:c>
      <x:c r="C547" t="n">
        <x:v>5</x:v>
      </x:c>
      <x:c r="D547" s="99" t="str">
        <x:v>CARD COVER ZIPPER B001</x:v>
      </x:c>
      <x:c r="E547" s="132" t="n">
        <x:v>95</x:v>
      </x:c>
      <x:c r="F547" t="n">
        <x:v>46</x:v>
      </x:c>
      <x:c r="G547" t="n">
        <x:v>18</x:v>
      </x:c>
      <x:c r="H547" s="99" t="str">
        <x:v>CARD COVER ZIPPER B001</x:v>
      </x:c>
      <x:c r="I547" s="133" t="n">
        <x:v>95</x:v>
      </x:c>
      <x:c r="J547" s="133" t="n">
        <x:v>73</x:v>
      </x:c>
      <x:c r="K547" s="149" t="str">
        <x:v>CARD COVER</x:v>
      </x:c>
      <x:c r="L547" s="150" t="str">
        <x:v>Exact/source-linked match</x:v>
      </x:c>
      <x:c r="M547" s="149" t="str">
        <x:v>WS-RATES:46:18</x:v>
      </x:c>
    </x:row>
    <x:row r="548">
      <x:c r="A548" t="n">
        <x:v>548</x:v>
      </x:c>
      <x:c r="B548" t="n">
        <x:v>46</x:v>
      </x:c>
      <x:c r="C548" t="n">
        <x:v>10</x:v>
      </x:c>
      <x:c r="D548" s="99" t="str">
        <x:v>CARD COVER ZIPPER B002</x:v>
      </x:c>
      <x:c r="E548" s="132" t="n">
        <x:v>160</x:v>
      </x:c>
      <x:c r="F548" t="n">
        <x:v>46</x:v>
      </x:c>
      <x:c r="G548" t="n">
        <x:v>23</x:v>
      </x:c>
      <x:c r="H548" s="99" t="str">
        <x:v>CARD COVER ZIPPER B002</x:v>
      </x:c>
      <x:c r="I548" s="133" t="n">
        <x:v>160</x:v>
      </x:c>
      <x:c r="J548" s="133" t="n">
        <x:v>142</x:v>
      </x:c>
      <x:c r="K548" s="149" t="str">
        <x:v>CARD COVER</x:v>
      </x:c>
      <x:c r="L548" s="150" t="str">
        <x:v>Exact/source-linked match</x:v>
      </x:c>
      <x:c r="M548" s="149" t="str">
        <x:v>WS-RATES:46:23</x:v>
      </x:c>
    </x:row>
    <x:row r="549">
      <x:c r="A549" t="n">
        <x:v>549</x:v>
      </x:c>
      <x:c r="B549" t="n">
        <x:v>46</x:v>
      </x:c>
      <x:c r="C549" t="n">
        <x:v>7</x:v>
      </x:c>
      <x:c r="D549" s="99" t="str">
        <x:v>CARD COVER ZIPPER B003 +</x:v>
      </x:c>
      <x:c r="E549" s="132" t="n">
        <x:v>230</x:v>
      </x:c>
      <x:c r="F549" t="n">
        <x:v>46</x:v>
      </x:c>
      <x:c r="G549" t="n">
        <x:v>20</x:v>
      </x:c>
      <x:c r="H549" s="99" t="str">
        <x:v>CARD COVER ZIPPER B003 + A003</x:v>
      </x:c>
      <x:c r="I549" s="133" t="n">
        <x:v>230</x:v>
      </x:c>
      <x:c r="J549" s="133" t="n">
        <x:v>220</x:v>
      </x:c>
      <x:c r="K549" s="149" t="str">
        <x:v>CARD COVER</x:v>
      </x:c>
      <x:c r="L549" s="150" t="str">
        <x:v>Truncated-name completion</x:v>
      </x:c>
      <x:c r="M549" s="149" t="str">
        <x:v>WS-RATES:46:20</x:v>
      </x:c>
    </x:row>
    <x:row r="550">
      <x:c r="A550" t="n">
        <x:v>550</x:v>
      </x:c>
      <x:c r="B550" t="n">
        <x:v>46</x:v>
      </x:c>
      <x:c r="C550" t="n">
        <x:v>11</x:v>
      </x:c>
      <x:c r="D550" s="99" t="str">
        <x:v>LEATHER CARD COVER</x:v>
      </x:c>
      <x:c r="E550" s="132" t="n">
        <x:v>33</x:v>
      </x:c>
      <x:c r="F550" t="n">
        <x:v>46</x:v>
      </x:c>
      <x:c r="G550" t="n">
        <x:v>24</x:v>
      </x:c>
      <x:c r="H550" s="99" t="str">
        <x:v>LEATHER CARD COVER</x:v>
      </x:c>
      <x:c r="I550" s="133" t="n">
        <x:v>33</x:v>
      </x:c>
      <x:c r="J550" s="133" t="n">
        <x:v>29</x:v>
      </x:c>
      <x:c r="K550" s="149" t="str">
        <x:v>CARD COVER</x:v>
      </x:c>
      <x:c r="L550" s="150" t="str">
        <x:v>Exact/source-linked match</x:v>
      </x:c>
      <x:c r="M550" s="149" t="str">
        <x:v>WS-RATES:46:24</x:v>
      </x:c>
    </x:row>
    <x:row r="551">
      <x:c r="A551" t="n">
        <x:v>551</x:v>
      </x:c>
      <x:c r="B551" t="n">
        <x:v>45</x:v>
      </x:c>
      <x:c r="C551" t="n">
        <x:v>34</x:v>
      </x:c>
      <x:c r="D551" s="99" t="str">
        <x:v>PLASTIC CARD COVER 814(P</x:v>
      </x:c>
      <x:c r="E551" s="132" t="n">
        <x:v>32</x:v>
      </x:c>
      <x:c r="F551" t="n">
        <x:v>46</x:v>
      </x:c>
      <x:c r="G551" t="n">
        <x:v>11</x:v>
      </x:c>
      <x:c r="H551" s="99" t="str">
        <x:v>PLASTIC CARD COVER 814(PORTR</x:v>
      </x:c>
      <x:c r="I551" s="133" t="n">
        <x:v>32</x:v>
      </x:c>
      <x:c r="J551" s="133" t="n">
        <x:v>28</x:v>
      </x:c>
      <x:c r="K551" s="149" t="str">
        <x:v>CARD COVER</x:v>
      </x:c>
      <x:c r="L551" s="150" t="str">
        <x:v>Truncated-name completion</x:v>
      </x:c>
      <x:c r="M551" s="149" t="str">
        <x:v>WS-RATES:46:11</x:v>
      </x:c>
    </x:row>
    <x:row r="552">
      <x:c r="A552" t="n">
        <x:v>552</x:v>
      </x:c>
      <x:c r="B552" t="n">
        <x:v>45</x:v>
      </x:c>
      <x:c r="C552" t="n">
        <x:v>36</x:v>
      </x:c>
      <x:c r="D552" s="99" t="str">
        <x:v>PLASTIC CARD COVER DX 81</x:v>
      </x:c>
      <x:c r="E552" s="132" t="n">
        <x:v>32</x:v>
      </x:c>
      <x:c r="F552" t="n">
        <x:v>46</x:v>
      </x:c>
      <x:c r="G552" t="n">
        <x:v>13</x:v>
      </x:c>
      <x:c r="H552" s="99" t="str">
        <x:v>PLASTIC CARD COVER DX 813(LA</x:v>
      </x:c>
      <x:c r="I552" s="133" t="n">
        <x:v>32</x:v>
      </x:c>
      <x:c r="J552" s="133" t="n">
        <x:v>28</x:v>
      </x:c>
      <x:c r="K552" s="149" t="str">
        <x:v>CARD COVER</x:v>
      </x:c>
      <x:c r="L552" s="150" t="str">
        <x:v>Truncated-name completion</x:v>
      </x:c>
      <x:c r="M552" s="149" t="str">
        <x:v>WS-RATES:46:13</x:v>
      </x:c>
    </x:row>
    <x:row r="553">
      <x:c r="A553" t="n">
        <x:v>553</x:v>
      </x:c>
      <x:c r="B553" t="n">
        <x:v>19</x:v>
      </x:c>
      <x:c r="C553" t="n">
        <x:v>11</x:v>
      </x:c>
      <x:c r="D553" s="99" t="str">
        <x:v>BOCKET FANCY SHEET (96PC</x:v>
      </x:c>
      <x:c r="E553" s="132" t="n">
        <x:v>1650</x:v>
      </x:c>
      <x:c r="F553" t="n">
        <x:v>19</x:v>
      </x:c>
      <x:c r="G553" t="n">
        <x:v>24</x:v>
      </x:c>
      <x:c r="H553" s="99" t="str">
        <x:v>BOCKET FANCY SHEET (96PCS)</x:v>
      </x:c>
      <x:c r="I553" s="133" t="n">
        <x:v>1650</x:v>
      </x:c>
      <x:c r="J553" s="133" t="n">
        <x:v>1470</x:v>
      </x:c>
      <x:c r="K553" s="149" t="str">
        <x:v>GIFT SHEET</x:v>
      </x:c>
      <x:c r="L553" s="150" t="str">
        <x:v>Truncated-name completion</x:v>
      </x:c>
      <x:c r="M553" s="149" t="str">
        <x:v>WS-RATES:19:24</x:v>
      </x:c>
    </x:row>
    <x:row r="554">
      <x:c r="A554" t="n">
        <x:v>554</x:v>
      </x:c>
      <x:c r="B554" t="n">
        <x:v>38</x:v>
      </x:c>
      <x:c r="C554" t="n">
        <x:v>2</x:v>
      </x:c>
      <x:c r="D554" s="99" t="str">
        <x:v>BUTTER PAPER (CUTT) PACK</x:v>
      </x:c>
      <x:c r="E554" s="132" t="n">
        <x:v>550</x:v>
      </x:c>
      <x:c r="F554" t="n">
        <x:v>38</x:v>
      </x:c>
      <x:c r="G554" t="n">
        <x:v>15</x:v>
      </x:c>
      <x:c r="H554" s="99" t="str">
        <x:v>BUTTER PAPER (CUTT) PACK</x:v>
      </x:c>
      <x:c r="I554" s="133" t="n">
        <x:v>550</x:v>
      </x:c>
      <x:c r="J554" s="133" t="n">
        <x:v>450</x:v>
      </x:c>
      <x:c r="K554" s="149" t="str">
        <x:v>NEW LIFE</x:v>
      </x:c>
      <x:c r="L554" s="150" t="str">
        <x:v>Exact/source-linked match</x:v>
      </x:c>
      <x:c r="M554" s="149" t="str">
        <x:v>WS-RATES:38:15</x:v>
      </x:c>
    </x:row>
    <x:row r="555">
      <x:c r="A555" t="n">
        <x:v>555</x:v>
      </x:c>
      <x:c r="B555" t="n">
        <x:v>38</x:v>
      </x:c>
      <x:c r="C555" t="n">
        <x:v>5</x:v>
      </x:c>
      <x:c r="D555" s="99" t="str">
        <x:v>BUTTER PAPER 12PCS</x:v>
      </x:c>
      <x:c r="E555" s="132" t="n">
        <x:v>75</x:v>
      </x:c>
      <x:c r="F555" t="n">
        <x:v>38</x:v>
      </x:c>
      <x:c r="G555" t="n">
        <x:v>18</x:v>
      </x:c>
      <x:c r="H555" s="99" t="str">
        <x:v>BUTTER PAPER 12PCS</x:v>
      </x:c>
      <x:c r="I555" s="133" t="n">
        <x:v>75</x:v>
      </x:c>
      <x:c r="J555" s="133" t="n">
        <x:v>65</x:v>
      </x:c>
      <x:c r="K555" s="149" t="str">
        <x:v>NEW LIFE</x:v>
      </x:c>
      <x:c r="L555" s="150" t="str">
        <x:v>Exact/source-linked match</x:v>
      </x:c>
      <x:c r="M555" s="149" t="str">
        <x:v>WS-RATES:38:18</x:v>
      </x:c>
    </x:row>
    <x:row r="556">
      <x:c r="A556" t="n">
        <x:v>556</x:v>
      </x:c>
      <x:c r="B556" t="n">
        <x:v>1</x:v>
      </x:c>
      <x:c r="C556" t="n">
        <x:v>34</x:v>
      </x:c>
      <x:c r="D556" s="99" t="str">
        <x:v>BUTTER PAPER 1PC</x:v>
      </x:c>
      <x:c r="E556" s="132" t="n">
        <x:v>6.25</x:v>
      </x:c>
      <x:c r="F556" t="n">
        <x:v>2</x:v>
      </x:c>
      <x:c r="G556" t="n">
        <x:v>12</x:v>
      </x:c>
      <x:c r="H556" s="99" t="str">
        <x:v>BUTTER PAPER 1PC</x:v>
      </x:c>
      <x:c r="I556" s="133" t="n">
        <x:v>6.25</x:v>
      </x:c>
      <x:c r="J556" s="133" t="n">
        <x:v>5</x:v>
      </x:c>
      <x:c r="K556" s="149" t="str">
        <x:v>NEW LIFE</x:v>
      </x:c>
      <x:c r="L556" s="150" t="str">
        <x:v>Exact/source-linked match</x:v>
      </x:c>
      <x:c r="M556" s="149" t="str">
        <x:v>WS-RATES:2:12</x:v>
      </x:c>
    </x:row>
    <x:row r="557">
      <x:c r="A557" t="n">
        <x:v>557</x:v>
      </x:c>
      <x:c r="B557" t="n">
        <x:v>13</x:v>
      </x:c>
      <x:c r="C557" t="n">
        <x:v>7</x:v>
      </x:c>
      <x:c r="D557" s="99" t="str">
        <x:v>CHAMKEELI PRINT SHEET 96</x:v>
      </x:c>
      <x:c r="E557" s="132" t="n">
        <x:v>840</x:v>
      </x:c>
      <x:c r="F557" t="n">
        <x:v>13</x:v>
      </x:c>
      <x:c r="G557" t="n">
        <x:v>20</x:v>
      </x:c>
      <x:c r="H557" s="99" t="str">
        <x:v>CHAMKEELI PRINT SHEET 96PC</x:v>
      </x:c>
      <x:c r="I557" s="133" t="n">
        <x:v>840</x:v>
      </x:c>
      <x:c r="J557" s="133" t="n">
        <x:v>790</x:v>
      </x:c>
      <x:c r="K557" s="149" t="str">
        <x:v>GIFT SHEET</x:v>
      </x:c>
      <x:c r="L557" s="150" t="str">
        <x:v>Truncated-name completion</x:v>
      </x:c>
      <x:c r="M557" s="149" t="str">
        <x:v>WS-RATES:13:20</x:v>
      </x:c>
    </x:row>
    <x:row r="558">
      <x:c r="A558" t="n">
        <x:v>558</x:v>
      </x:c>
      <x:c r="B558" t="n">
        <x:v>38</x:v>
      </x:c>
      <x:c r="C558" t="n">
        <x:v>7</x:v>
      </x:c>
      <x:c r="D558" s="99" t="str">
        <x:v>CHAMKEELI SHEET 96 PCS</x:v>
      </x:c>
      <x:c r="E558" s="132" t="n">
        <x:v>740</x:v>
      </x:c>
      <x:c r="F558" t="n">
        <x:v>38</x:v>
      </x:c>
      <x:c r="G558" t="n">
        <x:v>20</x:v>
      </x:c>
      <x:c r="H558" s="99" t="str">
        <x:v>CHAMKEELI SHEET 96 PCS</x:v>
      </x:c>
      <x:c r="I558" s="133" t="n">
        <x:v>740</x:v>
      </x:c>
      <x:c r="J558" s="133" t="n">
        <x:v>660</x:v>
      </x:c>
      <x:c r="K558" s="149" t="str">
        <x:v>NEW LIFE</x:v>
      </x:c>
      <x:c r="L558" s="150" t="str">
        <x:v>Exact/source-linked match</x:v>
      </x:c>
      <x:c r="M558" s="149" t="str">
        <x:v>WS-RATES:38:20</x:v>
      </x:c>
    </x:row>
    <x:row r="559">
      <x:c r="A559" t="n">
        <x:v>559</x:v>
      </x:c>
      <x:c r="B559" t="n">
        <x:v>38</x:v>
      </x:c>
      <x:c r="C559" t="n">
        <x:v>32</x:v>
      </x:c>
      <x:c r="D559" s="99" t="str">
        <x:v>COLOUR PAPER 250PCS</x:v>
      </x:c>
      <x:c r="E559" s="132" t="n">
        <x:v>700</x:v>
      </x:c>
      <x:c r="F559" t="n">
        <x:v>39</x:v>
      </x:c>
      <x:c r="G559" t="n">
        <x:v>9</x:v>
      </x:c>
      <x:c r="H559" s="99" t="str">
        <x:v>COLOUR PAPER 250PCS</x:v>
      </x:c>
      <x:c r="I559" s="133" t="n">
        <x:v>700</x:v>
      </x:c>
      <x:c r="J559" s="133" t="n">
        <x:v>560</x:v>
      </x:c>
      <x:c r="K559" s="149" t="str">
        <x:v>COLOUR PAPER</x:v>
      </x:c>
      <x:c r="L559" s="150" t="str">
        <x:v>Exact/source-linked match</x:v>
      </x:c>
      <x:c r="M559" s="149" t="str">
        <x:v>WS-RATES:39:9</x:v>
      </x:c>
    </x:row>
    <x:row r="560">
      <x:c r="A560" t="n">
        <x:v>560</x:v>
      </x:c>
      <x:c r="B560" t="n">
        <x:v>4</x:v>
      </x:c>
      <x:c r="C560" t="n">
        <x:v>26</x:v>
      </x:c>
      <x:c r="D560" s="99" t="str">
        <x:v>COLOUR PAPER 500PC</x:v>
      </x:c>
      <x:c r="E560" s="132" t="n">
        <x:v>1300</x:v>
      </x:c>
      <x:c r="F560" t="n">
        <x:v>5</x:v>
      </x:c>
      <x:c r="G560" t="n">
        <x:v>3</x:v>
      </x:c>
      <x:c r="H560" s="99" t="str">
        <x:v>COLOUR PAPER 500PC</x:v>
      </x:c>
      <x:c r="I560" s="133" t="n">
        <x:v>1300</x:v>
      </x:c>
      <x:c r="J560" s="133" t="n">
        <x:v>1120</x:v>
      </x:c>
      <x:c r="K560" s="149" t="str">
        <x:v>PAPER WRITE</x:v>
      </x:c>
      <x:c r="L560" s="150" t="str">
        <x:v>Exact/source-linked match</x:v>
      </x:c>
      <x:c r="M560" s="149" t="str">
        <x:v>WS-RATES:5:3</x:v>
      </x:c>
    </x:row>
    <x:row r="561">
      <x:c r="A561" t="n">
        <x:v>561</x:v>
      </x:c>
      <x:c r="B561" t="n">
        <x:v>22</x:v>
      </x:c>
      <x:c r="C561" t="n">
        <x:v>35</x:v>
      </x:c>
      <x:c r="D561" s="99" t="str">
        <x:v>COLOUR PAPER MULTI 100 P</x:v>
      </x:c>
      <x:c r="E561" s="132" t="n">
        <x:v>280</x:v>
      </x:c>
      <x:c r="F561" t="n">
        <x:v>23</x:v>
      </x:c>
      <x:c r="G561" t="n">
        <x:v>12</x:v>
      </x:c>
      <x:c r="H561" s="99" t="str">
        <x:v>COLOUR PAPER MULTI 100 PCS</x:v>
      </x:c>
      <x:c r="I561" s="133" t="n">
        <x:v>280</x:v>
      </x:c>
      <x:c r="J561" s="133" t="n">
        <x:v>230</x:v>
      </x:c>
      <x:c r="K561" s="149" t="str">
        <x:v>COLOUR PAPER</x:v>
      </x:c>
      <x:c r="L561" s="150" t="str">
        <x:v>Truncated-name completion</x:v>
      </x:c>
      <x:c r="M561" s="149" t="str">
        <x:v>WS-RATES:23:12</x:v>
      </x:c>
    </x:row>
    <x:row r="562">
      <x:c r="A562" t="n">
        <x:v>562</x:v>
      </x:c>
      <x:c r="B562" t="n">
        <x:v>38</x:v>
      </x:c>
      <x:c r="C562" t="n">
        <x:v>35</x:v>
      </x:c>
      <x:c r="D562" s="99" t="str">
        <x:v>COLOUR PAPER SINGLE COL</x:v>
      </x:c>
      <x:c r="E562" s="132" t="n">
        <x:v>310</x:v>
      </x:c>
      <x:c r="F562" t="n">
        <x:v>39</x:v>
      </x:c>
      <x:c r="G562" t="n">
        <x:v>12</x:v>
      </x:c>
      <x:c r="H562" s="99" t="str">
        <x:v>COLOUR PAPER SINGLE COLOUR</x:v>
      </x:c>
      <x:c r="I562" s="133" t="n">
        <x:v>310</x:v>
      </x:c>
      <x:c r="J562" s="133" t="n">
        <x:v>210</x:v>
      </x:c>
      <x:c r="K562" s="149" t="str">
        <x:v>COLOUR PAPER</x:v>
      </x:c>
      <x:c r="L562" s="150" t="str">
        <x:v>Truncated-name completion</x:v>
      </x:c>
      <x:c r="M562" s="149" t="str">
        <x:v>WS-RATES:39:12</x:v>
      </x:c>
    </x:row>
    <x:row r="563">
      <x:c r="A563" t="n">
        <x:v>563</x:v>
      </x:c>
      <x:c r="B563" t="n">
        <x:v>37</x:v>
      </x:c>
      <x:c r="C563" t="n">
        <x:v>35</x:v>
      </x:c>
      <x:c r="D563" s="99" t="str">
        <x:v>CRAPE PAPER</x:v>
      </x:c>
      <x:c r="E563" s="132" t="n">
        <x:v>300</x:v>
      </x:c>
      <x:c r="F563" t="n">
        <x:v>38</x:v>
      </x:c>
      <x:c r="G563" t="n">
        <x:v>12</x:v>
      </x:c>
      <x:c r="H563" s="99" t="str">
        <x:v>CRAPE PAPER</x:v>
      </x:c>
      <x:c r="I563" s="133" t="n">
        <x:v>300</x:v>
      </x:c>
      <x:c r="J563" s="133" t="n">
        <x:v>260</x:v>
      </x:c>
      <x:c r="K563" s="149" t="str">
        <x:v>NEW LIFE</x:v>
      </x:c>
      <x:c r="L563" s="150" t="str">
        <x:v>Exact/source-linked match</x:v>
      </x:c>
      <x:c r="M563" s="149" t="str">
        <x:v>WS-RATES:38:12</x:v>
      </x:c>
    </x:row>
    <x:row r="564">
      <x:c r="A564" t="n">
        <x:v>564</x:v>
      </x:c>
      <x:c r="B564" t="n">
        <x:v>7</x:v>
      </x:c>
      <x:c r="C564" t="n">
        <x:v>5</x:v>
      </x:c>
      <x:c r="D564" s="99" t="str">
        <x:v>CRAPE PAPER (G/S)</x:v>
      </x:c>
      <x:c r="E564" s="132" t="n">
        <x:v>580</x:v>
      </x:c>
      <x:c r="F564" t="n">
        <x:v>7</x:v>
      </x:c>
      <x:c r="G564" t="n">
        <x:v>18</x:v>
      </x:c>
      <x:c r="H564" s="99" t="str">
        <x:v>CRAPE PAPER (G/S)</x:v>
      </x:c>
      <x:c r="I564" s="133" t="n">
        <x:v>580</x:v>
      </x:c>
      <x:c r="J564" s="133" t="n">
        <x:v>550</x:v>
      </x:c>
      <x:c r="K564" s="149" t="str">
        <x:v>CHINA</x:v>
      </x:c>
      <x:c r="L564" s="150" t="str">
        <x:v>Exact/source-linked match</x:v>
      </x:c>
      <x:c r="M564" s="149" t="str">
        <x:v>WS-RATES:7:18</x:v>
      </x:c>
    </x:row>
    <x:row r="565">
      <x:c r="A565" t="n">
        <x:v>565</x:v>
      </x:c>
      <x:c r="B565" t="n">
        <x:v>38</x:v>
      </x:c>
      <x:c r="C565" t="n">
        <x:v>8</x:v>
      </x:c>
      <x:c r="D565" s="99" t="str">
        <x:v>FANCY SHEET 20 PCS</x:v>
      </x:c>
      <x:c r="E565" s="132" t="n">
        <x:v>420</x:v>
      </x:c>
      <x:c r="F565" t="n">
        <x:v>38</x:v>
      </x:c>
      <x:c r="G565" t="n">
        <x:v>21</x:v>
      </x:c>
      <x:c r="H565" s="99" t="str">
        <x:v>FANCY SHEET 20 PCS</x:v>
      </x:c>
      <x:c r="I565" s="133" t="n">
        <x:v>420</x:v>
      </x:c>
      <x:c r="J565" s="133" t="n">
        <x:v>268.333333333333</x:v>
      </x:c>
      <x:c r="K565" s="149" t="str">
        <x:v>NEW LIFE</x:v>
      </x:c>
      <x:c r="L565" s="150" t="str">
        <x:v>Exact/source-linked match</x:v>
      </x:c>
      <x:c r="M565" s="149" t="str">
        <x:v>WS-RATES:38:21</x:v>
      </x:c>
    </x:row>
    <x:row r="566">
      <x:c r="A566" t="n">
        <x:v>566</x:v>
      </x:c>
      <x:c r="B566" t="n">
        <x:v>38</x:v>
      </x:c>
      <x:c r="C566" t="n">
        <x:v>24</x:v>
      </x:c>
      <x:c r="D566" s="99" t="str">
        <x:v>GLAZE SHEET</x:v>
      </x:c>
      <x:c r="E566" s="132" t="n">
        <x:v>12.5</x:v>
      </x:c>
      <x:c r="F566" t="n">
        <x:v>38</x:v>
      </x:c>
      <x:c r="G566" t="n">
        <x:v>37</x:v>
      </x:c>
      <x:c r="H566" s="99" t="str">
        <x:v>GLAZE SHEET</x:v>
      </x:c>
      <x:c r="I566" s="133" t="n">
        <x:v>12.5</x:v>
      </x:c>
      <x:c r="J566" s="133" t="n">
        <x:v>10.8</x:v>
      </x:c>
      <x:c r="K566" s="149" t="str">
        <x:v>GLITTER SHEETS</x:v>
      </x:c>
      <x:c r="L566" s="150" t="str">
        <x:v>Exact/source-linked match</x:v>
      </x:c>
      <x:c r="M566" s="149" t="str">
        <x:v>WS-RATES:38:37</x:v>
      </x:c>
    </x:row>
    <x:row r="567">
      <x:c r="A567" t="n">
        <x:v>567</x:v>
      </x:c>
      <x:c r="B567" t="n">
        <x:v>18</x:v>
      </x:c>
      <x:c r="C567" t="n">
        <x:v>3</x:v>
      </x:c>
      <x:c r="D567" s="99" t="str">
        <x:v>GLAZE SHEET (12PCS)</x:v>
      </x:c>
      <x:c r="E567" s="132" t="n">
        <x:v>150</x:v>
      </x:c>
      <x:c r="F567" t="n">
        <x:v>18</x:v>
      </x:c>
      <x:c r="G567" t="n">
        <x:v>16</x:v>
      </x:c>
      <x:c r="H567" s="99" t="str">
        <x:v>GLAZE SHEET (12PCS)</x:v>
      </x:c>
      <x:c r="I567" s="133" t="n">
        <x:v>150</x:v>
      </x:c>
      <x:c r="J567" s="133" t="n">
        <x:v>130</x:v>
      </x:c>
      <x:c r="K567" s="149" t="str">
        <x:v>GIFT SHEET</x:v>
      </x:c>
      <x:c r="L567" s="150" t="str">
        <x:v>Exact/source-linked match</x:v>
      </x:c>
      <x:c r="M567" s="149" t="str">
        <x:v>WS-RATES:18:16</x:v>
      </x:c>
    </x:row>
    <x:row r="568">
      <x:c r="A568" t="n">
        <x:v>568</x:v>
      </x:c>
      <x:c r="B568" t="n">
        <x:v>39</x:v>
      </x:c>
      <x:c r="C568" t="n">
        <x:v>5</x:v>
      </x:c>
      <x:c r="D568" s="99" t="str">
        <x:v>GOLDEN CHART</x:v>
      </x:c>
      <x:c r="E568" s="132" t="n">
        <x:v>85</x:v>
      </x:c>
      <x:c r="F568" t="n">
        <x:v>39</x:v>
      </x:c>
      <x:c r="G568" t="n">
        <x:v>18</x:v>
      </x:c>
      <x:c r="H568" s="99" t="str">
        <x:v>GOLDEN CHART</x:v>
      </x:c>
      <x:c r="I568" s="133" t="n">
        <x:v>85</x:v>
      </x:c>
      <x:c r="J568" s="133" t="n">
        <x:v>75</x:v>
      </x:c>
      <x:c r="K568" s="149" t="str">
        <x:v>CHARTS</x:v>
      </x:c>
      <x:c r="L568" s="150" t="str">
        <x:v>Exact/source-linked match</x:v>
      </x:c>
      <x:c r="M568" s="149" t="str">
        <x:v>WS-RATES:39:18</x:v>
      </x:c>
    </x:row>
    <x:row r="569">
      <x:c r="A569" t="n">
        <x:v>569</x:v>
      </x:c>
      <x:c r="B569" t="n">
        <x:v>39</x:v>
      </x:c>
      <x:c r="C569" t="n">
        <x:v>26</x:v>
      </x:c>
      <x:c r="D569" s="99" t="str">
        <x:v>HARD CHART COLOUR</x:v>
      </x:c>
      <x:c r="E569" s="132" t="n">
        <x:v>25</x:v>
      </x:c>
      <x:c r="F569" t="n">
        <x:v>40</x:v>
      </x:c>
      <x:c r="G569" t="n">
        <x:v>3</x:v>
      </x:c>
      <x:c r="H569" s="99" t="str">
        <x:v>HARD CHART COLOUR</x:v>
      </x:c>
      <x:c r="I569" s="133" t="n">
        <x:v>25</x:v>
      </x:c>
      <x:c r="J569" s="133" t="n">
        <x:v>21.5</x:v>
      </x:c>
      <x:c r="K569" s="149" t="str">
        <x:v>CHARTS</x:v>
      </x:c>
      <x:c r="L569" s="150" t="str">
        <x:v>Exact/source-linked match</x:v>
      </x:c>
      <x:c r="M569" s="149" t="str">
        <x:v>WS-RATES:40:3</x:v>
      </x:c>
    </x:row>
    <x:row r="570">
      <x:c r="A570" t="n">
        <x:v>570</x:v>
      </x:c>
      <x:c r="B570" t="n">
        <x:v>39</x:v>
      </x:c>
      <x:c r="C570" t="n">
        <x:v>2</x:v>
      </x:c>
      <x:c r="D570" s="99" t="str">
        <x:v>SILVER CHART</x:v>
      </x:c>
      <x:c r="E570" s="132" t="n">
        <x:v>80</x:v>
      </x:c>
      <x:c r="F570" t="n">
        <x:v>39</x:v>
      </x:c>
      <x:c r="G570" t="n">
        <x:v>15</x:v>
      </x:c>
      <x:c r="H570" s="99" t="str">
        <x:v>SILVER CHART</x:v>
      </x:c>
      <x:c r="I570" s="133" t="n">
        <x:v>80</x:v>
      </x:c>
      <x:c r="J570" s="133" t="n">
        <x:v>70</x:v>
      </x:c>
      <x:c r="K570" s="149" t="str">
        <x:v>CHARTS</x:v>
      </x:c>
      <x:c r="L570" s="150" t="str">
        <x:v>Exact/source-linked match</x:v>
      </x:c>
      <x:c r="M570" s="149" t="str">
        <x:v>WS-RATES:39:15</x:v>
      </x:c>
    </x:row>
    <x:row r="571">
      <x:c r="A571" t="n">
        <x:v>571</x:v>
      </x:c>
      <x:c r="B571" t="n">
        <x:v>39</x:v>
      </x:c>
      <x:c r="C571" t="n">
        <x:v>7</x:v>
      </x:c>
      <x:c r="D571" s="99" t="str">
        <x:v>SOFT CHART COLOUR 120 G</x:v>
      </x:c>
      <x:c r="E571" s="132" t="n">
        <x:v>23</x:v>
      </x:c>
      <x:c r="F571" t="n">
        <x:v>39</x:v>
      </x:c>
      <x:c r="G571" t="n">
        <x:v>20</x:v>
      </x:c>
      <x:c r="H571" s="99" t="str">
        <x:v>SOFT CHART COLOUR 120 G</x:v>
      </x:c>
      <x:c r="I571" s="133" t="n">
        <x:v>23</x:v>
      </x:c>
      <x:c r="J571" s="133" t="n">
        <x:v>20</x:v>
      </x:c>
      <x:c r="K571" s="149" t="str">
        <x:v>CHARTS</x:v>
      </x:c>
      <x:c r="L571" s="150" t="str">
        <x:v>Exact/source-linked match</x:v>
      </x:c>
      <x:c r="M571" s="149" t="str">
        <x:v>WS-RATES:39:20</x:v>
      </x:c>
    </x:row>
    <x:row r="572">
      <x:c r="A572" t="n">
        <x:v>572</x:v>
      </x:c>
      <x:c r="B572" t="n">
        <x:v>39</x:v>
      </x:c>
      <x:c r="C572" t="n">
        <x:v>19</x:v>
      </x:c>
      <x:c r="D572" s="99" t="str">
        <x:v>WHITE CHART 120 GRAM</x:v>
      </x:c>
      <x:c r="E572" s="132" t="n">
        <x:v>23</x:v>
      </x:c>
      <x:c r="F572" t="n">
        <x:v>39</x:v>
      </x:c>
      <x:c r="G572" t="n">
        <x:v>32</x:v>
      </x:c>
      <x:c r="H572" s="99" t="str">
        <x:v>WHITE CHART 120 GRAM</x:v>
      </x:c>
      <x:c r="I572" s="133" t="n">
        <x:v>23</x:v>
      </x:c>
      <x:c r="J572" s="133" t="n">
        <x:v>20</x:v>
      </x:c>
      <x:c r="K572" s="149" t="str">
        <x:v>CHARTS</x:v>
      </x:c>
      <x:c r="L572" s="150" t="str">
        <x:v>Exact/source-linked match</x:v>
      </x:c>
      <x:c r="M572" s="149" t="str">
        <x:v>WS-RATES:39:32</x:v>
      </x:c>
    </x:row>
    <x:row r="573">
      <x:c r="A573" t="n">
        <x:v>573</x:v>
      </x:c>
      <x:c r="B573" t="n">
        <x:v>39</x:v>
      </x:c>
      <x:c r="C573" t="n">
        <x:v>15</x:v>
      </x:c>
      <x:c r="D573" s="99" t="str">
        <x:v>WHITE CHART 150 GRAM</x:v>
      </x:c>
      <x:c r="E573" s="132" t="n">
        <x:v>27</x:v>
      </x:c>
      <x:c r="F573" t="n">
        <x:v>39</x:v>
      </x:c>
      <x:c r="G573" t="n">
        <x:v>28</x:v>
      </x:c>
      <x:c r="H573" s="99" t="str">
        <x:v>WHITE CHART 150 GRAM</x:v>
      </x:c>
      <x:c r="I573" s="133" t="n">
        <x:v>27</x:v>
      </x:c>
      <x:c r="J573" s="133" t="n">
        <x:v>24.5</x:v>
      </x:c>
      <x:c r="K573" s="149" t="str">
        <x:v>CHARTS</x:v>
      </x:c>
      <x:c r="L573" s="150" t="str">
        <x:v>Exact/source-linked match</x:v>
      </x:c>
      <x:c r="M573" s="149" t="str">
        <x:v>WS-RATES:39:28</x:v>
      </x:c>
    </x:row>
    <x:row r="574">
      <x:c r="A574" t="n">
        <x:v>574</x:v>
      </x:c>
      <x:c r="B574" t="n">
        <x:v>39</x:v>
      </x:c>
      <x:c r="C574" t="n">
        <x:v>12</x:v>
      </x:c>
      <x:c r="D574" s="99" t="str">
        <x:v>WHITE CHART 180 GRAM</x:v>
      </x:c>
      <x:c r="E574" s="132" t="n">
        <x:v>33</x:v>
      </x:c>
      <x:c r="F574" t="n">
        <x:v>39</x:v>
      </x:c>
      <x:c r="G574" t="n">
        <x:v>25</x:v>
      </x:c>
      <x:c r="H574" s="99" t="str">
        <x:v>WHITE CHART 180 GRAM</x:v>
      </x:c>
      <x:c r="I574" s="133" t="n">
        <x:v>33</x:v>
      </x:c>
      <x:c r="J574" s="133" t="n">
        <x:v>30</x:v>
      </x:c>
      <x:c r="K574" s="149" t="str">
        <x:v>CHARTS</x:v>
      </x:c>
      <x:c r="L574" s="150" t="str">
        <x:v>Exact/source-linked match</x:v>
      </x:c>
      <x:c r="M574" s="149" t="str">
        <x:v>WS-RATES:39:25</x:v>
      </x:c>
    </x:row>
    <x:row r="575">
      <x:c r="A575" t="n">
        <x:v>575</x:v>
      </x:c>
      <x:c r="B575" t="n">
        <x:v>52</x:v>
      </x:c>
      <x:c r="C575" t="n">
        <x:v>9</x:v>
      </x:c>
      <x:c r="D575" s="99" t="str">
        <x:v>DEER OIL PASTEL (12PCS)</x:v>
      </x:c>
      <x:c r="E575" s="132" t="n">
        <x:v>228</x:v>
      </x:c>
      <x:c r="F575" t="n">
        <x:v>52</x:v>
      </x:c>
      <x:c r="G575" t="n">
        <x:v>22</x:v>
      </x:c>
      <x:c r="H575" s="99" t="str">
        <x:v>DEER OIL PASTEL (12PCS)</x:v>
      </x:c>
      <x:c r="I575" s="133" t="n">
        <x:v>228</x:v>
      </x:c>
      <x:c r="J575" s="133" t="n">
        <x:v>190</x:v>
      </x:c>
      <x:c r="K575" s="149" t="str">
        <x:v>CRAYONS</x:v>
      </x:c>
      <x:c r="L575" s="150" t="str">
        <x:v>Exact/source-linked match</x:v>
      </x:c>
      <x:c r="M575" s="149" t="str">
        <x:v>WS-RATES:52:22</x:v>
      </x:c>
    </x:row>
    <x:row r="576">
      <x:c r="A576" t="n">
        <x:v>576</x:v>
      </x:c>
      <x:c r="B576" t="n">
        <x:v>21</x:v>
      </x:c>
      <x:c r="C576" t="n">
        <x:v>29</x:v>
      </x:c>
      <x:c r="D576" s="99" t="str">
        <x:v>IL PAISTEL PLASTIC CHINA</x:v>
      </x:c>
      <x:c r="E576" s="132" t="n">
        <x:v>200</x:v>
      </x:c>
      <x:c r="F576" t="n">
        <x:v>22</x:v>
      </x:c>
      <x:c r="G576" t="n">
        <x:v>6</x:v>
      </x:c>
      <x:c r="H576" s="99" t="str">
        <x:v>IL PAISTEL PLASTIC CHINA</x:v>
      </x:c>
      <x:c r="I576" s="133" t="n">
        <x:v>200</x:v>
      </x:c>
      <x:c r="J576" s="133" t="n">
        <x:v>182</x:v>
      </x:c>
      <x:c r="K576" s="149" t="str">
        <x:v>CHINA</x:v>
      </x:c>
      <x:c r="L576" s="150" t="str">
        <x:v>Exact/source-linked match</x:v>
      </x:c>
      <x:c r="M576" s="149" t="str">
        <x:v>WS-RATES:22:6</x:v>
      </x:c>
    </x:row>
    <x:row r="577">
      <x:c r="A577" t="n">
        <x:v>577</x:v>
      </x:c>
      <x:c r="B577" t="n">
        <x:v>22</x:v>
      </x:c>
      <x:c r="C577" t="n">
        <x:v>21</x:v>
      </x:c>
      <x:c r="D577" s="99" t="str">
        <x:v>OIL PASTEL CARD</x:v>
      </x:c>
      <x:c r="E577" s="132" t="n">
        <x:v>180</x:v>
      </x:c>
      <x:c r="F577" t="n">
        <x:v>22</x:v>
      </x:c>
      <x:c r="G577" t="n">
        <x:v>34</x:v>
      </x:c>
      <x:c r="H577" s="99" t="str">
        <x:v>OIL PASTEL CARD</x:v>
      </x:c>
      <x:c r="I577" s="133" t="n">
        <x:v>160</x:v>
      </x:c>
      <x:c r="J577" s="133" t="n">
        <x:v>150</x:v>
      </x:c>
      <x:c r="K577" s="149" t="str">
        <x:v>CHINA</x:v>
      </x:c>
      <x:c r="L577" s="150" t="str">
        <x:v>Exact/source-linked match</x:v>
      </x:c>
      <x:c r="M577" s="149" t="str">
        <x:v>WS-RATES:22:34</x:v>
      </x:c>
    </x:row>
    <x:row r="578">
      <x:c r="A578" t="n">
        <x:v>578</x:v>
      </x:c>
      <x:c r="B578" t="n">
        <x:v>42</x:v>
      </x:c>
      <x:c r="C578" t="n">
        <x:v>37</x:v>
      </x:c>
      <x:c r="D578" s="99" t="str">
        <x:v>125 GRAM BALL KING</x:v>
      </x:c>
      <x:c r="E578" s="132" t="n">
        <x:v>210</x:v>
      </x:c>
      <x:c r="F578" t="n">
        <x:v>43</x:v>
      </x:c>
      <x:c r="G578" t="n">
        <x:v>14</x:v>
      </x:c>
      <x:c r="H578" s="99" t="str">
        <x:v>125 GRAM BALL KING</x:v>
      </x:c>
      <x:c r="I578" s="133" t="n">
        <x:v>210</x:v>
      </x:c>
      <x:c r="J578" s="133" t="n">
        <x:v>195</x:v>
      </x:c>
      <x:c r="K578" s="149" t="str">
        <x:v>BALL</x:v>
      </x:c>
      <x:c r="L578" s="150" t="str">
        <x:v>Exact/source-linked match</x:v>
      </x:c>
      <x:c r="M578" s="149" t="str">
        <x:v>WS-RATES:43:14</x:v>
      </x:c>
    </x:row>
    <x:row r="579">
      <x:c r="A579" t="n">
        <x:v>579</x:v>
      </x:c>
      <x:c r="B579" t="n">
        <x:v>42</x:v>
      </x:c>
      <x:c r="C579" t="n">
        <x:v>36</x:v>
      </x:c>
      <x:c r="D579" s="99" t="str">
        <x:v>150 GRAM BALL KING</x:v>
      </x:c>
      <x:c r="E579" s="132" t="n">
        <x:v>230</x:v>
      </x:c>
      <x:c r="F579" t="n">
        <x:v>43</x:v>
      </x:c>
      <x:c r="G579" t="n">
        <x:v>13</x:v>
      </x:c>
      <x:c r="H579" s="99" t="str">
        <x:v>150 GRAM BALL KING</x:v>
      </x:c>
      <x:c r="I579" s="133" t="n">
        <x:v>230</x:v>
      </x:c>
      <x:c r="J579" s="133" t="n">
        <x:v>190</x:v>
      </x:c>
      <x:c r="K579" s="149" t="str">
        <x:v>BALL</x:v>
      </x:c>
      <x:c r="L579" s="150" t="str">
        <x:v>Exact/source-linked match</x:v>
      </x:c>
      <x:c r="M579" s="149" t="str">
        <x:v>WS-RATES:43:13</x:v>
      </x:c>
    </x:row>
    <x:row r="580">
      <x:c r="A580" t="n">
        <x:v>580</x:v>
      </x:c>
      <x:c r="B580" t="n">
        <x:v>42</x:v>
      </x:c>
      <x:c r="C580" t="n">
        <x:v>35</x:v>
      </x:c>
      <x:c r="D580" s="99" t="str">
        <x:v>175 GRAM BALL KING</x:v>
      </x:c>
      <x:c r="E580" s="132" t="n">
        <x:v>260</x:v>
      </x:c>
      <x:c r="F580" t="n">
        <x:v>43</x:v>
      </x:c>
      <x:c r="G580" t="n">
        <x:v>12</x:v>
      </x:c>
      <x:c r="H580" s="99" t="str">
        <x:v>175 GRAM BALL KING</x:v>
      </x:c>
      <x:c r="I580" s="133" t="n">
        <x:v>260</x:v>
      </x:c>
      <x:c r="J580" s="133" t="n">
        <x:v>215</x:v>
      </x:c>
      <x:c r="K580" s="149" t="str">
        <x:v>BALL</x:v>
      </x:c>
      <x:c r="L580" s="150" t="str">
        <x:v>Exact/source-linked match</x:v>
      </x:c>
      <x:c r="M580" s="149" t="str">
        <x:v>WS-RATES:43:12</x:v>
      </x:c>
    </x:row>
    <x:row r="581">
      <x:c r="A581" t="n">
        <x:v>581</x:v>
      </x:c>
      <x:c r="B581" t="n">
        <x:v>20</x:v>
      </x:c>
      <x:c r="C581" t="n">
        <x:v>36</x:v>
      </x:c>
      <x:c r="D581" s="99" t="str">
        <x:v>200 GRAM BALL</x:v>
      </x:c>
      <x:c r="E581" s="132" t="n">
        <x:v>290</x:v>
      </x:c>
      <x:c r="F581" t="n">
        <x:v>21</x:v>
      </x:c>
      <x:c r="G581" t="n">
        <x:v>13</x:v>
      </x:c>
      <x:c r="H581" s="99" t="str">
        <x:v>200 GRAM BALL</x:v>
      </x:c>
      <x:c r="I581" s="133" t="n">
        <x:v>290</x:v>
      </x:c>
      <x:c r="J581" s="133" t="n">
        <x:v>240</x:v>
      </x:c>
      <x:c r="K581" s="149" t="str">
        <x:v>BALL</x:v>
      </x:c>
      <x:c r="L581" s="150" t="str">
        <x:v>Exact/source-linked match</x:v>
      </x:c>
      <x:c r="M581" s="149" t="str">
        <x:v>WS-RATES:21:13</x:v>
      </x:c>
    </x:row>
    <x:row r="582">
      <x:c r="A582" t="n">
        <x:v>582</x:v>
      </x:c>
      <x:c r="B582" t="n">
        <x:v>4</x:v>
      </x:c>
      <x:c r="C582" t="n">
        <x:v>37</x:v>
      </x:c>
      <x:c r="D582" s="99" t="str">
        <x:v>200 GRAM BALL KING</x:v>
      </x:c>
      <x:c r="E582" s="132" t="n">
        <x:v>290</x:v>
      </x:c>
      <x:c r="F582" t="n">
        <x:v>5</x:v>
      </x:c>
      <x:c r="G582" t="n">
        <x:v>14</x:v>
      </x:c>
      <x:c r="H582" s="99" t="str">
        <x:v>200 GRAM BALL KING</x:v>
      </x:c>
      <x:c r="I582" s="133" t="n">
        <x:v>290</x:v>
      </x:c>
      <x:c r="J582" s="133" t="n">
        <x:v>265</x:v>
      </x:c>
      <x:c r="K582" s="149" t="str">
        <x:v>BALL</x:v>
      </x:c>
      <x:c r="L582" s="150" t="str">
        <x:v>Exact/source-linked match</x:v>
      </x:c>
      <x:c r="M582" s="149" t="str">
        <x:v>WS-RATES:5:14</x:v>
      </x:c>
    </x:row>
    <x:row r="583">
      <x:c r="A583" t="n">
        <x:v>583</x:v>
      </x:c>
      <x:c r="B583" t="n">
        <x:v>11</x:v>
      </x:c>
      <x:c r="C583" t="n">
        <x:v>19</x:v>
      </x:c>
      <x:c r="D583" s="99" t="str">
        <x:v>APEX TENNIS BALL JAR</x:v>
      </x:c>
      <x:c r="E583" s="132" t="n">
        <x:v>750</x:v>
      </x:c>
      <x:c r="F583" t="n">
        <x:v>11</x:v>
      </x:c>
      <x:c r="G583" t="n">
        <x:v>32</x:v>
      </x:c>
      <x:c r="H583" s="99" t="str">
        <x:v>APEX TENNIS BALL JAR</x:v>
      </x:c>
      <x:c r="I583" s="133" t="n">
        <x:v>750</x:v>
      </x:c>
      <x:c r="J583" s="133" t="n">
        <x:v>650</x:v>
      </x:c>
      <x:c r="K583" s="149" t="str">
        <x:v>BALL POINT</x:v>
      </x:c>
      <x:c r="L583" s="150" t="str">
        <x:v>Exact/source-linked match</x:v>
      </x:c>
      <x:c r="M583" s="149" t="str">
        <x:v>WS-RATES:11:32</x:v>
      </x:c>
    </x:row>
    <x:row r="584">
      <x:c r="A584" t="n">
        <x:v>584</x:v>
      </x:c>
      <x:c r="B584" t="n">
        <x:v>39</x:v>
      </x:c>
      <x:c r="C584" t="n">
        <x:v>27</x:v>
      </x:c>
      <x:c r="D584" s="99" t="str">
        <x:v>BAT GRIP (A)</x:v>
      </x:c>
      <x:c r="E584" s="132" t="n">
        <x:v>950</x:v>
      </x:c>
      <x:c r="F584" t="n">
        <x:v>40</x:v>
      </x:c>
      <x:c r="G584" t="n">
        <x:v>4</x:v>
      </x:c>
      <x:c r="H584" s="99" t="str">
        <x:v>BAT GRIP (A)</x:v>
      </x:c>
      <x:c r="I584" s="133" t="n">
        <x:v>950</x:v>
      </x:c>
      <x:c r="J584" s="133" t="n">
        <x:v>850</x:v>
      </x:c>
      <x:c r="K584" s="149" t="str">
        <x:v>BAT GRIP</x:v>
      </x:c>
      <x:c r="L584" s="150" t="str">
        <x:v>Exact/source-linked match</x:v>
      </x:c>
      <x:c r="M584" s="149" t="str">
        <x:v>WS-RATES:40:4</x:v>
      </x:c>
    </x:row>
    <x:row r="585">
      <x:c r="A585" t="n">
        <x:v>585</x:v>
      </x:c>
      <x:c r="B585" t="n">
        <x:v>39</x:v>
      </x:c>
      <x:c r="C585" t="n">
        <x:v>25</x:v>
      </x:c>
      <x:c r="D585" s="99" t="str">
        <x:v>BAT GRIP IMRAN</x:v>
      </x:c>
      <x:c r="E585" s="132" t="n">
        <x:v>800</x:v>
      </x:c>
      <x:c r="F585" t="n">
        <x:v>40</x:v>
      </x:c>
      <x:c r="G585" t="n">
        <x:v>2</x:v>
      </x:c>
      <x:c r="H585" s="99" t="str">
        <x:v>BAT GRIP IMRAN</x:v>
      </x:c>
      <x:c r="I585" s="133" t="n">
        <x:v>800</x:v>
      </x:c>
      <x:c r="J585" s="133" t="n">
        <x:v>650</x:v>
      </x:c>
      <x:c r="K585" s="149" t="str">
        <x:v>BAT GRIP</x:v>
      </x:c>
      <x:c r="L585" s="150" t="str">
        <x:v>Exact/source-linked match</x:v>
      </x:c>
      <x:c r="M585" s="149" t="str">
        <x:v>WS-RATES:40:2</x:v>
      </x:c>
    </x:row>
    <x:row r="586">
      <x:c r="A586" t="n">
        <x:v>586</x:v>
      </x:c>
      <x:c r="B586" t="n">
        <x:v>17</x:v>
      </x:c>
      <x:c r="C586" t="n">
        <x:v>13</x:v>
      </x:c>
      <x:c r="D586" s="99" t="str">
        <x:v>BAT GRIPPER (CONE)</x:v>
      </x:c>
      <x:c r="E586" s="132" t="n">
        <x:v>165</x:v>
      </x:c>
      <x:c r="F586" t="n">
        <x:v>17</x:v>
      </x:c>
      <x:c r="G586" t="n">
        <x:v>26</x:v>
      </x:c>
      <x:c r="H586" s="99" t="str">
        <x:v>BAT GRIPPER (CONE)</x:v>
      </x:c>
      <x:c r="I586" s="133" t="n">
        <x:v>165</x:v>
      </x:c>
      <x:c r="J586" s="133" t="n">
        <x:v>135</x:v>
      </x:c>
      <x:c r="K586" s="149" t="str">
        <x:v>BALL POINT</x:v>
      </x:c>
      <x:c r="L586" s="150" t="str">
        <x:v>Exact/source-linked match</x:v>
      </x:c>
      <x:c r="M586" s="149" t="str">
        <x:v>WS-RATES:17:26</x:v>
      </x:c>
    </x:row>
    <x:row r="587">
      <x:c r="A587" t="n">
        <x:v>587</x:v>
      </x:c>
      <x:c r="B587" t="n">
        <x:v>12</x:v>
      </x:c>
      <x:c r="C587" t="n">
        <x:v>8</x:v>
      </x:c>
      <x:c r="D587" s="99" t="str">
        <x:v>KN TENNIS BALL</x:v>
      </x:c>
      <x:c r="E587" s="132" t="n">
        <x:v>130</x:v>
      </x:c>
      <x:c r="F587" t="n">
        <x:v>12</x:v>
      </x:c>
      <x:c r="G587" t="n">
        <x:v>21</x:v>
      </x:c>
      <x:c r="H587" s="99" t="str">
        <x:v>KN TENNIS BALL</x:v>
      </x:c>
      <x:c r="I587" s="133" t="n">
        <x:v>130</x:v>
      </x:c>
      <x:c r="J587" s="133" t="n">
        <x:v>85</x:v>
      </x:c>
      <x:c r="K587" s="149" t="str">
        <x:v>BALL</x:v>
      </x:c>
      <x:c r="L587" s="150" t="str">
        <x:v>Exact/source-linked match</x:v>
      </x:c>
      <x:c r="M587" s="149" t="str">
        <x:v>WS-RATES:12:21</x:v>
      </x:c>
    </x:row>
    <x:row r="588">
      <x:c r="A588" t="n">
        <x:v>588</x:v>
      </x:c>
      <x:c r="B588" t="n">
        <x:v>4</x:v>
      </x:c>
      <x:c r="C588" t="n">
        <x:v>14</x:v>
      </x:c>
      <x:c r="D588" s="99" t="str">
        <x:v>PLASTIC BAT 0 A+</x:v>
      </x:c>
      <x:c r="E588" s="132" t="n">
        <x:v>140</x:v>
      </x:c>
      <x:c r="F588" t="n">
        <x:v>4</x:v>
      </x:c>
      <x:c r="G588" t="n">
        <x:v>27</x:v>
      </x:c>
      <x:c r="H588" s="99" t="str">
        <x:v>PLASTIC BAT 0 A+</x:v>
      </x:c>
      <x:c r="I588" s="133" t="n">
        <x:v>140</x:v>
      </x:c>
      <x:c r="J588" s="133" t="n">
        <x:v>110</x:v>
      </x:c>
      <x:c r="K588" s="149" t="str">
        <x:v>BAT</x:v>
      </x:c>
      <x:c r="L588" s="150" t="str">
        <x:v>Exact/source-linked match</x:v>
      </x:c>
      <x:c r="M588" s="149" t="str">
        <x:v>WS-RATES:4:27</x:v>
      </x:c>
    </x:row>
    <x:row r="589">
      <x:c r="A589" t="n">
        <x:v>589</x:v>
      </x:c>
      <x:c r="B589" t="n">
        <x:v>42</x:v>
      </x:c>
      <x:c r="C589" t="n">
        <x:v>19</x:v>
      </x:c>
      <x:c r="D589" s="99" t="str">
        <x:v>PLASTIC BAT NO 0</x:v>
      </x:c>
      <x:c r="E589" s="132" t="n">
        <x:v>70</x:v>
      </x:c>
      <x:c r="F589" t="n">
        <x:v>42</x:v>
      </x:c>
      <x:c r="G589" t="n">
        <x:v>32</x:v>
      </x:c>
      <x:c r="H589" s="99" t="str">
        <x:v>PLASTIC BAT NO 0</x:v>
      </x:c>
      <x:c r="I589" s="133" t="n">
        <x:v>70</x:v>
      </x:c>
      <x:c r="J589" s="133" t="n">
        <x:v>60</x:v>
      </x:c>
      <x:c r="K589" s="149" t="str">
        <x:v>BAT</x:v>
      </x:c>
      <x:c r="L589" s="150" t="str">
        <x:v>Exact/source-linked match</x:v>
      </x:c>
      <x:c r="M589" s="149" t="str">
        <x:v>WS-RATES:42:32</x:v>
      </x:c>
    </x:row>
    <x:row r="590">
      <x:c r="A590" t="n">
        <x:v>590</x:v>
      </x:c>
      <x:c r="B590" t="n">
        <x:v>42</x:v>
      </x:c>
      <x:c r="C590" t="n">
        <x:v>16</x:v>
      </x:c>
      <x:c r="D590" s="99" t="str">
        <x:v>PLASTIC BAT NO 1</x:v>
      </x:c>
      <x:c r="E590" s="132" t="n">
        <x:v>90</x:v>
      </x:c>
      <x:c r="F590" t="n">
        <x:v>42</x:v>
      </x:c>
      <x:c r="G590" t="n">
        <x:v>29</x:v>
      </x:c>
      <x:c r="H590" s="99" t="str">
        <x:v>PLASTIC BAT NO 1</x:v>
      </x:c>
      <x:c r="I590" s="133" t="n">
        <x:v>90</x:v>
      </x:c>
      <x:c r="J590" s="133" t="n">
        <x:v>80</x:v>
      </x:c>
      <x:c r="K590" s="149" t="str">
        <x:v>BAT</x:v>
      </x:c>
      <x:c r="L590" s="150" t="str">
        <x:v>Exact/source-linked match</x:v>
      </x:c>
      <x:c r="M590" s="149" t="str">
        <x:v>WS-RATES:42:29</x:v>
      </x:c>
    </x:row>
    <x:row r="591">
      <x:c r="A591" t="n">
        <x:v>591</x:v>
      </x:c>
      <x:c r="B591" t="n">
        <x:v>42</x:v>
      </x:c>
      <x:c r="C591" t="n">
        <x:v>13</x:v>
      </x:c>
      <x:c r="D591" s="99" t="str">
        <x:v>PLASTIC BAT NO 2</x:v>
      </x:c>
      <x:c r="E591" s="132" t="n">
        <x:v>100</x:v>
      </x:c>
      <x:c r="F591" t="n">
        <x:v>42</x:v>
      </x:c>
      <x:c r="G591" t="n">
        <x:v>26</x:v>
      </x:c>
      <x:c r="H591" s="99" t="str">
        <x:v>PLASTIC BAT NO 2</x:v>
      </x:c>
      <x:c r="I591" s="133" t="n">
        <x:v>100</x:v>
      </x:c>
      <x:c r="J591" s="133" t="n">
        <x:v>85</x:v>
      </x:c>
      <x:c r="K591" s="149" t="str">
        <x:v>BAT</x:v>
      </x:c>
      <x:c r="L591" s="150" t="str">
        <x:v>Exact/source-linked match</x:v>
      </x:c>
      <x:c r="M591" s="149" t="str">
        <x:v>WS-RATES:42:26</x:v>
      </x:c>
    </x:row>
    <x:row r="592">
      <x:c r="A592" t="n">
        <x:v>592</x:v>
      </x:c>
      <x:c r="B592" t="n">
        <x:v>42</x:v>
      </x:c>
      <x:c r="C592" t="n">
        <x:v>8</x:v>
      </x:c>
      <x:c r="D592" s="99" t="str">
        <x:v>PLASTIC BAT NO 3</x:v>
      </x:c>
      <x:c r="E592" s="132" t="n">
        <x:v>120</x:v>
      </x:c>
      <x:c r="F592" t="n">
        <x:v>42</x:v>
      </x:c>
      <x:c r="G592" t="n">
        <x:v>21</x:v>
      </x:c>
      <x:c r="H592" s="99" t="str">
        <x:v>PLASTIC BAT NO 3</x:v>
      </x:c>
      <x:c r="I592" s="133" t="n">
        <x:v>120</x:v>
      </x:c>
      <x:c r="J592" s="133" t="n">
        <x:v>100</x:v>
      </x:c>
      <x:c r="K592" s="149" t="str">
        <x:v>BAT</x:v>
      </x:c>
      <x:c r="L592" s="150" t="str">
        <x:v>Exact/source-linked match</x:v>
      </x:c>
      <x:c r="M592" s="149" t="str">
        <x:v>WS-RATES:42:21</x:v>
      </x:c>
    </x:row>
    <x:row r="593">
      <x:c r="A593" t="n">
        <x:v>593</x:v>
      </x:c>
      <x:c r="B593" t="n">
        <x:v>42</x:v>
      </x:c>
      <x:c r="C593" t="n">
        <x:v>7</x:v>
      </x:c>
      <x:c r="D593" s="99" t="str">
        <x:v>PLASTIC BAT NO 4</x:v>
      </x:c>
      <x:c r="E593" s="132" t="n">
        <x:v>140</x:v>
      </x:c>
      <x:c r="F593" t="n">
        <x:v>42</x:v>
      </x:c>
      <x:c r="G593" t="n">
        <x:v>20</x:v>
      </x:c>
      <x:c r="H593" s="99" t="str">
        <x:v>PLASTIC BAT NO 4</x:v>
      </x:c>
      <x:c r="I593" s="133" t="n">
        <x:v>140</x:v>
      </x:c>
      <x:c r="J593" s="133" t="n">
        <x:v>115</x:v>
      </x:c>
      <x:c r="K593" s="149" t="str">
        <x:v>BAT</x:v>
      </x:c>
      <x:c r="L593" s="150" t="str">
        <x:v>Exact/source-linked match</x:v>
      </x:c>
      <x:c r="M593" s="149" t="str">
        <x:v>WS-RATES:42:20</x:v>
      </x:c>
    </x:row>
    <x:row r="594">
      <x:c r="A594" t="n">
        <x:v>594</x:v>
      </x:c>
      <x:c r="B594" t="n">
        <x:v>11</x:v>
      </x:c>
      <x:c r="C594" t="n">
        <x:v>17</x:v>
      </x:c>
      <x:c r="D594" s="99" t="str">
        <x:v>PLASTIC BAT NO 4 A+</x:v>
      </x:c>
      <x:c r="E594" s="132" t="n">
        <x:v>280</x:v>
      </x:c>
      <x:c r="F594" t="n">
        <x:v>11</x:v>
      </x:c>
      <x:c r="G594" t="n">
        <x:v>30</x:v>
      </x:c>
      <x:c r="H594" s="99" t="str">
        <x:v>PLASTIC BAT NO 4 A+</x:v>
      </x:c>
      <x:c r="I594" s="133" t="n">
        <x:v>280</x:v>
      </x:c>
      <x:c r="J594" s="133" t="n">
        <x:v>250</x:v>
      </x:c>
      <x:c r="K594" s="149" t="str">
        <x:v>BAT</x:v>
      </x:c>
      <x:c r="L594" s="150" t="str">
        <x:v>Exact/source-linked match</x:v>
      </x:c>
      <x:c r="M594" s="149" t="str">
        <x:v>WS-RATES:11:30</x:v>
      </x:c>
    </x:row>
    <x:row r="595">
      <x:c r="A595" t="n">
        <x:v>595</x:v>
      </x:c>
      <x:c r="B595" t="n">
        <x:v>42</x:v>
      </x:c>
      <x:c r="C595" t="n">
        <x:v>6</x:v>
      </x:c>
      <x:c r="D595" s="99" t="str">
        <x:v>PLASTIC BAT NO 6</x:v>
      </x:c>
      <x:c r="E595" s="132" t="n">
        <x:v>165</x:v>
      </x:c>
      <x:c r="F595" t="n">
        <x:v>42</x:v>
      </x:c>
      <x:c r="G595" t="n">
        <x:v>19</x:v>
      </x:c>
      <x:c r="H595" s="99" t="str">
        <x:v>PLASTIC BAT NO 6</x:v>
      </x:c>
      <x:c r="I595" s="133" t="n">
        <x:v>165</x:v>
      </x:c>
      <x:c r="J595" s="133" t="n">
        <x:v>145</x:v>
      </x:c>
      <x:c r="K595" s="149" t="str">
        <x:v>BAT</x:v>
      </x:c>
      <x:c r="L595" s="150" t="str">
        <x:v>Exact/source-linked match</x:v>
      </x:c>
      <x:c r="M595" s="149" t="str">
        <x:v>WS-RATES:42:19</x:v>
      </x:c>
    </x:row>
    <x:row r="596">
      <x:c r="A596" t="n">
        <x:v>596</x:v>
      </x:c>
      <x:c r="B596" t="n">
        <x:v>11</x:v>
      </x:c>
      <x:c r="C596" t="n">
        <x:v>16</x:v>
      </x:c>
      <x:c r="D596" s="99" t="str">
        <x:v>PLASTIC BAT NO 6 A+</x:v>
      </x:c>
      <x:c r="E596" s="132" t="n">
        <x:v>350</x:v>
      </x:c>
      <x:c r="F596" t="n">
        <x:v>11</x:v>
      </x:c>
      <x:c r="G596" t="n">
        <x:v>29</x:v>
      </x:c>
      <x:c r="H596" s="99" t="str">
        <x:v>PLASTIC BAT NO 6 A+</x:v>
      </x:c>
      <x:c r="I596" s="133" t="n">
        <x:v>350</x:v>
      </x:c>
      <x:c r="J596" s="133" t="n">
        <x:v>320</x:v>
      </x:c>
      <x:c r="K596" s="149" t="str">
        <x:v>BAT</x:v>
      </x:c>
      <x:c r="L596" s="150" t="str">
        <x:v>Exact/source-linked match</x:v>
      </x:c>
      <x:c r="M596" s="149" t="str">
        <x:v>WS-RATES:11:29</x:v>
      </x:c>
    </x:row>
    <x:row r="597">
      <x:c r="A597" t="n">
        <x:v>597</x:v>
      </x:c>
      <x:c r="B597" t="n">
        <x:v>42</x:v>
      </x:c>
      <x:c r="C597" t="n">
        <x:v>2</x:v>
      </x:c>
      <x:c r="D597" s="99" t="str">
        <x:v>PLASTIC WICKET SET</x:v>
      </x:c>
      <x:c r="E597" s="132" t="n">
        <x:v>180</x:v>
      </x:c>
      <x:c r="F597" t="n">
        <x:v>42</x:v>
      </x:c>
      <x:c r="G597" t="n">
        <x:v>15</x:v>
      </x:c>
      <x:c r="H597" s="99" t="str">
        <x:v>PLASTIC WICKET SET</x:v>
      </x:c>
      <x:c r="I597" s="133" t="n">
        <x:v>180</x:v>
      </x:c>
      <x:c r="J597" s="133" t="n">
        <x:v>145</x:v>
      </x:c>
      <x:c r="K597" s="149" t="str">
        <x:v>BAT</x:v>
      </x:c>
      <x:c r="L597" s="150" t="str">
        <x:v>Exact/source-linked match</x:v>
      </x:c>
      <x:c r="M597" s="149" t="str">
        <x:v>WS-RATES:42:15</x:v>
      </x:c>
    </x:row>
    <x:row r="598">
      <x:c r="A598" t="n">
        <x:v>598</x:v>
      </x:c>
      <x:c r="B598" t="n">
        <x:v>11</x:v>
      </x:c>
      <x:c r="C598" t="n">
        <x:v>15</x:v>
      </x:c>
      <x:c r="D598" s="99" t="str">
        <x:v>WICKET+BAT GIFT BAG</x:v>
      </x:c>
      <x:c r="E598" s="132" t="n">
        <x:v>350</x:v>
      </x:c>
      <x:c r="F598" t="n">
        <x:v>11</x:v>
      </x:c>
      <x:c r="G598" t="n">
        <x:v>28</x:v>
      </x:c>
      <x:c r="H598" s="99" t="str">
        <x:v>WICKET+BAT GIFT BAG</x:v>
      </x:c>
      <x:c r="I598" s="133" t="n">
        <x:v>350</x:v>
      </x:c>
      <x:c r="J598" s="133" t="n">
        <x:v>310</x:v>
      </x:c>
      <x:c r="K598" s="149" t="str">
        <x:v>BAT</x:v>
      </x:c>
      <x:c r="L598" s="150" t="str">
        <x:v>Exact/source-linked match</x:v>
      </x:c>
      <x:c r="M598" s="149" t="str">
        <x:v>WS-RATES:11:28</x:v>
      </x:c>
    </x:row>
    <x:row r="599">
      <x:c r="A599" t="n">
        <x:v>599</x:v>
      </x:c>
      <x:c r="B599" t="n">
        <x:v>41</x:v>
      </x:c>
      <x:c r="C599" t="n">
        <x:v>24</x:v>
      </x:c>
      <x:c r="D599" s="99" t="str">
        <x:v>WOODEN BAT (L)</x:v>
      </x:c>
      <x:c r="E599" s="132" t="n">
        <x:v>1050</x:v>
      </x:c>
      <x:c r="F599" t="n">
        <x:v>41</x:v>
      </x:c>
      <x:c r="G599" t="n">
        <x:v>37</x:v>
      </x:c>
      <x:c r="H599" s="99" t="str">
        <x:v>WOODEN BAT (L)</x:v>
      </x:c>
      <x:c r="I599" s="133" t="n">
        <x:v>1050</x:v>
      </x:c>
      <x:c r="J599" s="133" t="n">
        <x:v>900</x:v>
      </x:c>
      <x:c r="K599" s="149" t="str">
        <x:v>BAT</x:v>
      </x:c>
      <x:c r="L599" s="150" t="str">
        <x:v>Exact/source-linked match</x:v>
      </x:c>
      <x:c r="M599" s="149" t="str">
        <x:v>WS-RATES:41:37</x:v>
      </x:c>
    </x:row>
    <x:row r="600">
      <x:c r="A600" t="n">
        <x:v>600</x:v>
      </x:c>
      <x:c r="B600" t="n">
        <x:v>1</x:v>
      </x:c>
      <x:c r="C600" t="n">
        <x:v>5</x:v>
      </x:c>
      <x:c r="D600" s="99" t="str">
        <x:v>WOODEN BAT (MINI)</x:v>
      </x:c>
      <x:c r="E600" s="132" t="n">
        <x:v>190</x:v>
      </x:c>
      <x:c r="F600" t="n">
        <x:v>1</x:v>
      </x:c>
      <x:c r="G600" t="n">
        <x:v>19</x:v>
      </x:c>
      <x:c r="H600" s="99" t="str">
        <x:v>WOODEN BAT (MINI)</x:v>
      </x:c>
      <x:c r="I600" s="133" t="n">
        <x:v>190</x:v>
      </x:c>
      <x:c r="J600" s="133" t="n">
        <x:v>175</x:v>
      </x:c>
      <x:c r="K600" s="149" t="str">
        <x:v>BAT</x:v>
      </x:c>
      <x:c r="L600" s="150" t="str">
        <x:v>Exact/source-linked match</x:v>
      </x:c>
      <x:c r="M600" s="149" t="str">
        <x:v>WS-RATES:1:19</x:v>
      </x:c>
    </x:row>
    <x:row r="601">
      <x:c r="A601" t="n">
        <x:v>601</x:v>
      </x:c>
      <x:c r="B601" t="n">
        <x:v>41</x:v>
      </x:c>
      <x:c r="C601" t="n">
        <x:v>27</x:v>
      </x:c>
      <x:c r="D601" s="99" t="str">
        <x:v>WOODEN BAT (ML)</x:v>
      </x:c>
      <x:c r="E601" s="132" t="n">
        <x:v>700</x:v>
      </x:c>
      <x:c r="F601" t="n">
        <x:v>42</x:v>
      </x:c>
      <x:c r="G601" t="n">
        <x:v>4</x:v>
      </x:c>
      <x:c r="H601" s="99" t="str">
        <x:v>WOODEN BAT (ML)</x:v>
      </x:c>
      <x:c r="I601" s="133" t="n">
        <x:v>700</x:v>
      </x:c>
      <x:c r="J601" s="133" t="n">
        <x:v>680</x:v>
      </x:c>
      <x:c r="K601" s="149" t="str">
        <x:v>BAT</x:v>
      </x:c>
      <x:c r="L601" s="150" t="str">
        <x:v>Exact/source-linked match</x:v>
      </x:c>
      <x:c r="M601" s="149" t="str">
        <x:v>WS-RATES:42:4</x:v>
      </x:c>
    </x:row>
    <x:row r="602">
      <x:c r="A602" t="n">
        <x:v>602</x:v>
      </x:c>
      <x:c r="B602" t="n">
        <x:v>4</x:v>
      </x:c>
      <x:c r="C602" t="n">
        <x:v>20</x:v>
      </x:c>
      <x:c r="D602" s="99" t="str">
        <x:v>WOODEN BAT (MLL)</x:v>
      </x:c>
      <x:c r="E602" s="132" t="n">
        <x:v>850</x:v>
      </x:c>
      <x:c r="F602" t="n">
        <x:v>4</x:v>
      </x:c>
      <x:c r="G602" t="n">
        <x:v>33</x:v>
      </x:c>
      <x:c r="H602" s="99" t="str">
        <x:v>WOODEN BAT (MLL)</x:v>
      </x:c>
      <x:c r="I602" s="133" t="n">
        <x:v>850</x:v>
      </x:c>
      <x:c r="J602" s="133" t="n">
        <x:v>800</x:v>
      </x:c>
      <x:c r="K602" s="149" t="str">
        <x:v>BAT</x:v>
      </x:c>
      <x:c r="L602" s="150" t="str">
        <x:v>Exact/source-linked match</x:v>
      </x:c>
      <x:c r="M602" s="149" t="str">
        <x:v>WS-RATES:4:33</x:v>
      </x:c>
    </x:row>
    <x:row r="603">
      <x:c r="A603" t="n">
        <x:v>603</x:v>
      </x:c>
      <x:c r="B603" t="n">
        <x:v>41</x:v>
      </x:c>
      <x:c r="C603" t="n">
        <x:v>33</x:v>
      </x:c>
      <x:c r="D603" s="99" t="str">
        <x:v>WOODEN BAT (S)</x:v>
      </x:c>
      <x:c r="E603" s="132" t="n">
        <x:v>350</x:v>
      </x:c>
      <x:c r="F603" t="n">
        <x:v>42</x:v>
      </x:c>
      <x:c r="G603" t="n">
        <x:v>10</x:v>
      </x:c>
      <x:c r="H603" s="99" t="str">
        <x:v>WOODEN BAT (S)</x:v>
      </x:c>
      <x:c r="I603" s="133" t="n">
        <x:v>350</x:v>
      </x:c>
      <x:c r="J603" s="133" t="n">
        <x:v>290</x:v>
      </x:c>
      <x:c r="K603" s="149" t="str">
        <x:v>BAT</x:v>
      </x:c>
      <x:c r="L603" s="150" t="str">
        <x:v>Exact/source-linked match</x:v>
      </x:c>
      <x:c r="M603" s="149" t="str">
        <x:v>WS-RATES:42:10</x:v>
      </x:c>
    </x:row>
    <x:row r="604">
      <x:c r="A604" t="n">
        <x:v>604</x:v>
      </x:c>
      <x:c r="B604" t="n">
        <x:v>41</x:v>
      </x:c>
      <x:c r="C604" t="n">
        <x:v>32</x:v>
      </x:c>
      <x:c r="D604" s="99" t="str">
        <x:v>WOODEN BAT (SM)</x:v>
      </x:c>
      <x:c r="E604" s="132" t="n">
        <x:v>450</x:v>
      </x:c>
      <x:c r="F604" t="n">
        <x:v>42</x:v>
      </x:c>
      <x:c r="G604" t="n">
        <x:v>9</x:v>
      </x:c>
      <x:c r="H604" s="99" t="str">
        <x:v>WOODEN BAT (SM)</x:v>
      </x:c>
      <x:c r="I604" s="133" t="n">
        <x:v>450</x:v>
      </x:c>
      <x:c r="J604" s="133" t="n">
        <x:v>350</x:v>
      </x:c>
      <x:c r="K604" s="149" t="str">
        <x:v>BAT</x:v>
      </x:c>
      <x:c r="L604" s="150" t="str">
        <x:v>Exact/source-linked match</x:v>
      </x:c>
      <x:c r="M604" s="149" t="str">
        <x:v>WS-RATES:42:9</x:v>
      </x:c>
    </x:row>
    <x:row r="605">
      <x:c r="A605" t="n">
        <x:v>605</x:v>
      </x:c>
      <x:c r="B605" t="n">
        <x:v>14</x:v>
      </x:c>
      <x:c r="C605" t="n">
        <x:v>17</x:v>
      </x:c>
      <x:c r="D605" s="99" t="str">
        <x:v>WOODEN BAT (XL)</x:v>
      </x:c>
      <x:c r="E605" s="132" t="n">
        <x:v>1250</x:v>
      </x:c>
      <x:c r="F605" t="n">
        <x:v>14</x:v>
      </x:c>
      <x:c r="G605" t="n">
        <x:v>30</x:v>
      </x:c>
      <x:c r="H605" s="99" t="str">
        <x:v>WOODEN BAT (XL)</x:v>
      </x:c>
      <x:c r="I605" s="133" t="n">
        <x:v>1250</x:v>
      </x:c>
      <x:c r="J605" s="133" t="n">
        <x:v>1100</x:v>
      </x:c>
      <x:c r="K605" s="149" t="str">
        <x:v>BAT</x:v>
      </x:c>
      <x:c r="L605" s="150" t="str">
        <x:v>Exact/source-linked match</x:v>
      </x:c>
      <x:c r="M605" s="149" t="str">
        <x:v>WS-RATES:14:30</x:v>
      </x:c>
    </x:row>
    <x:row r="606">
      <x:c r="A606" t="n">
        <x:v>606</x:v>
      </x:c>
      <x:c r="B606" t="n">
        <x:v>41</x:v>
      </x:c>
      <x:c r="C606" t="n">
        <x:v>22</x:v>
      </x:c>
      <x:c r="D606" s="99" t="str">
        <x:v>WOODEN BAT (XXL)</x:v>
      </x:c>
      <x:c r="E606" s="132" t="n">
        <x:v>1450</x:v>
      </x:c>
      <x:c r="F606" t="n">
        <x:v>41</x:v>
      </x:c>
      <x:c r="G606" t="n">
        <x:v>35</x:v>
      </x:c>
      <x:c r="H606" s="99" t="str">
        <x:v>WOODEN BAT (XXL)</x:v>
      </x:c>
      <x:c r="I606" s="133" t="n">
        <x:v>1450</x:v>
      </x:c>
      <x:c r="J606" s="133" t="n">
        <x:v>1150</x:v>
      </x:c>
      <x:c r="K606" s="149" t="str">
        <x:v>BAT</x:v>
      </x:c>
      <x:c r="L606" s="150" t="str">
        <x:v>Exact/source-linked match</x:v>
      </x:c>
      <x:c r="M606" s="149" t="str">
        <x:v>WS-RATES:41:35</x:v>
      </x:c>
    </x:row>
    <x:row r="607">
      <x:c r="A607" t="n">
        <x:v>607</x:v>
      </x:c>
      <x:c r="B607" t="n">
        <x:v>41</x:v>
      </x:c>
      <x:c r="C607" t="n">
        <x:v>29</x:v>
      </x:c>
      <x:c r="D607" s="99" t="str">
        <x:v>WOODEN BAT COLOUR(M)</x:v>
      </x:c>
      <x:c r="E607" s="132" t="n">
        <x:v>500</x:v>
      </x:c>
      <x:c r="F607" t="n">
        <x:v>42</x:v>
      </x:c>
      <x:c r="G607" t="n">
        <x:v>6</x:v>
      </x:c>
      <x:c r="H607" s="99" t="str">
        <x:v>WOODEN BAT COLOUR(M)</x:v>
      </x:c>
      <x:c r="I607" s="133" t="n">
        <x:v>500</x:v>
      </x:c>
      <x:c r="J607" s="133" t="n">
        <x:v>450</x:v>
      </x:c>
      <x:c r="K607" s="149" t="str">
        <x:v>BAT</x:v>
      </x:c>
      <x:c r="L607" s="150" t="str">
        <x:v>Exact/source-linked match</x:v>
      </x:c>
      <x:c r="M607" s="149" t="str">
        <x:v>WS-RATES:42:6</x:v>
      </x:c>
    </x:row>
    <x:row r="608">
      <x:c r="A608" t="n">
        <x:v>608</x:v>
      </x:c>
      <x:c r="B608" t="n">
        <x:v>51</x:v>
      </x:c>
      <x:c r="C608" t="n">
        <x:v>22</x:v>
      </x:c>
      <x:c r="D608" s="99" t="str">
        <x:v>CUTTER BLADE (LARGE)</x:v>
      </x:c>
      <x:c r="E608" s="132" t="n">
        <x:v>100</x:v>
      </x:c>
      <x:c r="F608" t="n">
        <x:v>51</x:v>
      </x:c>
      <x:c r="G608" t="n">
        <x:v>35</x:v>
      </x:c>
      <x:c r="H608" s="99" t="str">
        <x:v>CUTTER BLADE (LARGE)</x:v>
      </x:c>
      <x:c r="I608" s="133" t="n">
        <x:v>100</x:v>
      </x:c>
      <x:c r="J608" s="133" t="n">
        <x:v>75</x:v>
      </x:c>
      <x:c r="K608" s="149" t="str">
        <x:v>CHINA</x:v>
      </x:c>
      <x:c r="L608" s="150" t="str">
        <x:v>Exact/source-linked match</x:v>
      </x:c>
      <x:c r="M608" s="149" t="str">
        <x:v>WS-RATES:51:35</x:v>
      </x:c>
    </x:row>
    <x:row r="609">
      <x:c r="A609" t="n">
        <x:v>609</x:v>
      </x:c>
      <x:c r="B609" t="n">
        <x:v>51</x:v>
      </x:c>
      <x:c r="C609" t="n">
        <x:v>20</x:v>
      </x:c>
      <x:c r="D609" s="99" t="str">
        <x:v>CUTTER BLADE (SMALL)</x:v>
      </x:c>
      <x:c r="E609" s="132" t="n">
        <x:v>70</x:v>
      </x:c>
      <x:c r="F609" t="n">
        <x:v>51</x:v>
      </x:c>
      <x:c r="G609" t="n">
        <x:v>33</x:v>
      </x:c>
      <x:c r="H609" s="99" t="str">
        <x:v>CUTTER BLADE (SMALL)</x:v>
      </x:c>
      <x:c r="I609" s="133" t="n">
        <x:v>70</x:v>
      </x:c>
      <x:c r="J609" s="133" t="n">
        <x:v>55</x:v>
      </x:c>
      <x:c r="K609" s="149" t="str">
        <x:v>CHINA</x:v>
      </x:c>
      <x:c r="L609" s="150" t="str">
        <x:v>Exact/source-linked match</x:v>
      </x:c>
      <x:c r="M609" s="149" t="str">
        <x:v>WS-RATES:51:33</x:v>
      </x:c>
    </x:row>
    <x:row r="610">
      <x:c r="A610" t="n">
        <x:v>610</x:v>
      </x:c>
      <x:c r="B610" t="n">
        <x:v>28</x:v>
      </x:c>
      <x:c r="C610" t="n">
        <x:v>5</x:v>
      </x:c>
      <x:c r="D610" s="99" t="str">
        <x:v>CUTTER DOUBLE WITH BLAD</x:v>
      </x:c>
      <x:c r="E610" s="132" t="n">
        <x:v>290</x:v>
      </x:c>
      <x:c r="F610" t="n">
        <x:v>28</x:v>
      </x:c>
      <x:c r="G610" t="n">
        <x:v>18</x:v>
      </x:c>
      <x:c r="H610" s="99" t="str">
        <x:v>CUTTER DOUBLE WITH BLADE</x:v>
      </x:c>
      <x:c r="I610" s="133" t="n">
        <x:v>290</x:v>
      </x:c>
      <x:c r="J610" s="133" t="n">
        <x:v>265</x:v>
      </x:c>
      <x:c r="K610" s="149" t="str">
        <x:v>CUTTERS</x:v>
      </x:c>
      <x:c r="L610" s="150" t="str">
        <x:v>Truncated-name completion</x:v>
      </x:c>
      <x:c r="M610" s="149" t="str">
        <x:v>WS-RATES:28:18</x:v>
      </x:c>
    </x:row>
    <x:row r="611">
      <x:c r="A611" t="n">
        <x:v>611</x:v>
      </x:c>
      <x:c r="B611" t="n">
        <x:v>35</x:v>
      </x:c>
      <x:c r="C611" t="n">
        <x:v>21</x:v>
      </x:c>
      <x:c r="D611" s="99" t="str">
        <x:v>CUTTER MEDIUM</x:v>
      </x:c>
      <x:c r="E611" s="132" t="n">
        <x:v>140</x:v>
      </x:c>
      <x:c r="F611" t="n">
        <x:v>35</x:v>
      </x:c>
      <x:c r="G611" t="n">
        <x:v>34</x:v>
      </x:c>
      <x:c r="H611" s="99" t="str">
        <x:v>CUTTER MEDIUM</x:v>
      </x:c>
      <x:c r="I611" s="133" t="n">
        <x:v>140</x:v>
      </x:c>
      <x:c r="J611" s="133" t="n">
        <x:v>115</x:v>
      </x:c>
      <x:c r="K611" s="149" t="str">
        <x:v>CUTTERS</x:v>
      </x:c>
      <x:c r="L611" s="150" t="str">
        <x:v>Exact/source-linked match</x:v>
      </x:c>
      <x:c r="M611" s="149" t="str">
        <x:v>WS-RATES:35:34</x:v>
      </x:c>
    </x:row>
    <x:row r="612">
      <x:c r="A612" t="n">
        <x:v>612</x:v>
      </x:c>
      <x:c r="B612" t="n">
        <x:v>35</x:v>
      </x:c>
      <x:c r="C612" t="n">
        <x:v>11</x:v>
      </x:c>
      <x:c r="D612" s="99" t="str">
        <x:v>CUTTER MINI</x:v>
      </x:c>
      <x:c r="E612" s="132" t="n">
        <x:v>60</x:v>
      </x:c>
      <x:c r="F612" t="n">
        <x:v>35</x:v>
      </x:c>
      <x:c r="G612" t="n">
        <x:v>24</x:v>
      </x:c>
      <x:c r="H612" s="99" t="str">
        <x:v>CUTTER MINI</x:v>
      </x:c>
      <x:c r="I612" s="133" t="n">
        <x:v>60</x:v>
      </x:c>
      <x:c r="J612" s="133" t="n">
        <x:v>52</x:v>
      </x:c>
      <x:c r="K612" s="149" t="str">
        <x:v>CUTTERS</x:v>
      </x:c>
      <x:c r="L612" s="150" t="str">
        <x:v>Exact/source-linked match</x:v>
      </x:c>
      <x:c r="M612" s="149" t="str">
        <x:v>WS-RATES:35:24</x:v>
      </x:c>
    </x:row>
    <x:row r="613">
      <x:c r="A613" t="n">
        <x:v>613</x:v>
      </x:c>
      <x:c r="B613" t="n">
        <x:v>37</x:v>
      </x:c>
      <x:c r="C613" t="n">
        <x:v>3</x:v>
      </x:c>
      <x:c r="D613" s="99" t="str">
        <x:v>CUTTER PATTA (LARGE)</x:v>
      </x:c>
      <x:c r="E613" s="132" t="n">
        <x:v>300</x:v>
      </x:c>
      <x:c r="F613" t="n">
        <x:v>37</x:v>
      </x:c>
      <x:c r="G613" t="n">
        <x:v>16</x:v>
      </x:c>
      <x:c r="H613" s="99" t="str">
        <x:v>CUTTER PATTA (LARGE)</x:v>
      </x:c>
      <x:c r="I613" s="133" t="n">
        <x:v>300</x:v>
      </x:c>
      <x:c r="J613" s="133" t="n">
        <x:v>265</x:v>
      </x:c>
      <x:c r="K613" s="149" t="str">
        <x:v>CHINA</x:v>
      </x:c>
      <x:c r="L613" s="150" t="str">
        <x:v>Exact/source-linked match</x:v>
      </x:c>
      <x:c r="M613" s="149" t="str">
        <x:v>WS-RATES:37:16</x:v>
      </x:c>
    </x:row>
    <x:row r="614">
      <x:c r="A614" t="n">
        <x:v>614</x:v>
      </x:c>
      <x:c r="B614" t="n">
        <x:v>37</x:v>
      </x:c>
      <x:c r="C614" t="n">
        <x:v>5</x:v>
      </x:c>
      <x:c r="D614" s="99" t="str">
        <x:v>CUTTER PATTA (SMALL)</x:v>
      </x:c>
      <x:c r="E614" s="132" t="n">
        <x:v>230</x:v>
      </x:c>
      <x:c r="F614" t="n">
        <x:v>37</x:v>
      </x:c>
      <x:c r="G614" t="n">
        <x:v>18</x:v>
      </x:c>
      <x:c r="H614" s="99" t="str">
        <x:v>CUTTER PATTA (SMALL)</x:v>
      </x:c>
      <x:c r="I614" s="133" t="n">
        <x:v>230</x:v>
      </x:c>
      <x:c r="J614" s="133" t="n">
        <x:v>200</x:v>
      </x:c>
      <x:c r="K614" s="149" t="str">
        <x:v>CHINA</x:v>
      </x:c>
      <x:c r="L614" s="150" t="str">
        <x:v>Exact/source-linked match</x:v>
      </x:c>
      <x:c r="M614" s="149" t="str">
        <x:v>WS-RATES:37:18</x:v>
      </x:c>
    </x:row>
    <x:row r="615">
      <x:c r="A615" t="n">
        <x:v>615</x:v>
      </x:c>
      <x:c r="B615" t="n">
        <x:v>28</x:v>
      </x:c>
      <x:c r="C615" t="n">
        <x:v>4</x:v>
      </x:c>
      <x:c r="D615" s="99" t="str">
        <x:v>CUTTER S/MEDIUM</x:v>
      </x:c>
      <x:c r="E615" s="132" t="n">
        <x:v>110</x:v>
      </x:c>
      <x:c r="F615" t="n">
        <x:v>28</x:v>
      </x:c>
      <x:c r="G615" t="n">
        <x:v>17</x:v>
      </x:c>
      <x:c r="H615" s="99" t="str">
        <x:v>CUTTER S/MEDIUM</x:v>
      </x:c>
      <x:c r="I615" s="133" t="n">
        <x:v>110</x:v>
      </x:c>
      <x:c r="J615" s="133" t="n">
        <x:v>75</x:v>
      </x:c>
      <x:c r="K615" s="149" t="str">
        <x:v>CUTTERS</x:v>
      </x:c>
      <x:c r="L615" s="150" t="str">
        <x:v>Exact/source-linked match</x:v>
      </x:c>
      <x:c r="M615" s="149" t="str">
        <x:v>WS-RATES:28:17</x:v>
      </x:c>
    </x:row>
    <x:row r="616">
      <x:c r="A616" t="n">
        <x:v>616</x:v>
      </x:c>
      <x:c r="B616" t="n">
        <x:v>13</x:v>
      </x:c>
      <x:c r="C616" t="n">
        <x:v>23</x:v>
      </x:c>
      <x:c r="D616" s="99" t="str">
        <x:v>CUTTER SMALL</x:v>
      </x:c>
      <x:c r="E616" s="132" t="n">
        <x:v>60</x:v>
      </x:c>
      <x:c r="F616" t="n">
        <x:v>13</x:v>
      </x:c>
      <x:c r="G616" t="n">
        <x:v>36</x:v>
      </x:c>
      <x:c r="H616" s="99" t="str">
        <x:v>CUTTER SMALL</x:v>
      </x:c>
      <x:c r="I616" s="133" t="n">
        <x:v>60</x:v>
      </x:c>
      <x:c r="J616" s="133" t="n">
        <x:v>60</x:v>
      </x:c>
      <x:c r="K616" s="149" t="str">
        <x:v>CUTTERS</x:v>
      </x:c>
      <x:c r="L616" s="150" t="str">
        <x:v>Exact/source-linked match</x:v>
      </x:c>
      <x:c r="M616" s="149" t="str">
        <x:v>WS-RATES:13:36</x:v>
      </x:c>
    </x:row>
    <x:row r="617">
      <x:c r="A617" t="n">
        <x:v>617</x:v>
      </x:c>
      <x:c r="B617" t="n">
        <x:v>23</x:v>
      </x:c>
      <x:c r="C617" t="n">
        <x:v>20</x:v>
      </x:c>
      <x:c r="D617" s="99" t="str">
        <x:v>CUTTER SMT-1155</x:v>
      </x:c>
      <x:c r="E617" s="132" t="n">
        <x:v>180</x:v>
      </x:c>
      <x:c r="F617" t="n">
        <x:v>23</x:v>
      </x:c>
      <x:c r="G617" t="n">
        <x:v>33</x:v>
      </x:c>
      <x:c r="H617" s="99" t="str">
        <x:v>CUTTER SMT-1155</x:v>
      </x:c>
      <x:c r="I617" s="133" t="n">
        <x:v>180</x:v>
      </x:c>
      <x:c r="J617" s="133" t="n">
        <x:v>137</x:v>
      </x:c>
      <x:c r="K617" s="149" t="str">
        <x:v>CHINA DAIRIES</x:v>
      </x:c>
      <x:c r="L617" s="150" t="str">
        <x:v>Exact/source-linked match</x:v>
      </x:c>
      <x:c r="M617" s="149" t="str">
        <x:v>WS-RATES:23:33</x:v>
      </x:c>
    </x:row>
    <x:row r="618">
      <x:c r="A618" t="n">
        <x:v>618</x:v>
      </x:c>
      <x:c r="B618" t="n">
        <x:v>20</x:v>
      </x:c>
      <x:c r="C618" t="n">
        <x:v>14</x:v>
      </x:c>
      <x:c r="D618" s="99" t="str">
        <x:v>CUTTER WITH BLADE</x:v>
      </x:c>
      <x:c r="E618" s="132" t="n">
        <x:v>180</x:v>
      </x:c>
      <x:c r="F618" t="n">
        <x:v>20</x:v>
      </x:c>
      <x:c r="G618" t="n">
        <x:v>27</x:v>
      </x:c>
      <x:c r="H618" s="99" t="str">
        <x:v>CUTTER WITH BLADE</x:v>
      </x:c>
      <x:c r="I618" s="133" t="n">
        <x:v>180</x:v>
      </x:c>
      <x:c r="J618" s="133" t="n">
        <x:v>160</x:v>
      </x:c>
      <x:c r="K618" s="149" t="str">
        <x:v>CHINA DAIRIES</x:v>
      </x:c>
      <x:c r="L618" s="150" t="str">
        <x:v>Exact/source-linked match</x:v>
      </x:c>
      <x:c r="M618" s="149" t="str">
        <x:v>WS-RATES:20:27</x:v>
      </x:c>
    </x:row>
    <x:row r="619">
      <x:c r="A619" t="n">
        <x:v>619</x:v>
      </x:c>
      <x:c r="B619" t="n">
        <x:v>8</x:v>
      </x:c>
      <x:c r="C619" t="n">
        <x:v>37</x:v>
      </x:c>
      <x:c r="D619" s="99" t="str">
        <x:v>BAOKE TABLE PEN</x:v>
      </x:c>
      <x:c r="E619" s="132" t="n">
        <x:v>130</x:v>
      </x:c>
      <x:c r="F619" t="n">
        <x:v>9</x:v>
      </x:c>
      <x:c r="G619" t="n">
        <x:v>14</x:v>
      </x:c>
      <x:c r="H619" s="99" t="str">
        <x:v>BAOKE TABLE PEN</x:v>
      </x:c>
      <x:c r="I619" s="133" t="n">
        <x:v>130</x:v>
      </x:c>
      <x:c r="J619" s="133" t="n">
        <x:v>113</x:v>
      </x:c>
      <x:c r="K619" s="149" t="str">
        <x:v>BALL POINT</x:v>
      </x:c>
      <x:c r="L619" s="150" t="str">
        <x:v>Exact/source-linked match</x:v>
      </x:c>
      <x:c r="M619" s="149" t="str">
        <x:v>WS-RATES:9:14</x:v>
      </x:c>
    </x:row>
    <x:row r="620">
      <x:c r="A620" t="n">
        <x:v>620</x:v>
      </x:c>
      <x:c r="B620" t="n">
        <x:v>52</x:v>
      </x:c>
      <x:c r="C620" t="n">
        <x:v>3</x:v>
      </x:c>
      <x:c r="D620" s="99" t="str">
        <x:v>DELI TABLE PEN</x:v>
      </x:c>
      <x:c r="E620" s="132" t="n">
        <x:v>135</x:v>
      </x:c>
      <x:c r="F620" t="n">
        <x:v>52</x:v>
      </x:c>
      <x:c r="G620" t="n">
        <x:v>16</x:v>
      </x:c>
      <x:c r="H620" s="99" t="str">
        <x:v>DELI TABLE PEN</x:v>
      </x:c>
      <x:c r="I620" s="133" t="n">
        <x:v>135</x:v>
      </x:c>
      <x:c r="J620" s="133" t="n">
        <x:v>115</x:v>
      </x:c>
      <x:c r="K620" s="149" t="str">
        <x:v>BALL POINT</x:v>
      </x:c>
      <x:c r="L620" s="150" t="str">
        <x:v>Exact/source-linked match</x:v>
      </x:c>
      <x:c r="M620" s="149" t="str">
        <x:v>WS-RATES:52:16</x:v>
      </x:c>
    </x:row>
    <x:row r="621">
      <x:c r="A621" t="n">
        <x:v>621</x:v>
      </x:c>
      <x:c r="B621" t="n">
        <x:v>18</x:v>
      </x:c>
      <x:c r="C621" t="n">
        <x:v>7</x:v>
      </x:c>
      <x:c r="D621" s="99" t="str">
        <x:v>M&amp;G TABLE PEN</x:v>
      </x:c>
      <x:c r="E621" s="132" t="n">
        <x:v>150</x:v>
      </x:c>
      <x:c r="F621" t="n">
        <x:v>18</x:v>
      </x:c>
      <x:c r="G621" t="n">
        <x:v>20</x:v>
      </x:c>
      <x:c r="H621" s="99" t="str">
        <x:v>M&amp;G TABLE PEN</x:v>
      </x:c>
      <x:c r="I621" s="133" t="n">
        <x:v>150</x:v>
      </x:c>
      <x:c r="J621" s="133" t="n">
        <x:v>126</x:v>
      </x:c>
      <x:c r="K621" s="149" t="str">
        <x:v>BALL POINT</x:v>
      </x:c>
      <x:c r="L621" s="150" t="str">
        <x:v>Exact/source-linked match</x:v>
      </x:c>
      <x:c r="M621" s="149" t="str">
        <x:v>WS-RATES:18:20</x:v>
      </x:c>
    </x:row>
    <x:row r="622">
      <x:c r="A622" t="n">
        <x:v>622</x:v>
      </x:c>
      <x:c r="B622" t="n">
        <x:v>52</x:v>
      </x:c>
      <x:c r="C622" t="n">
        <x:v>7</x:v>
      </x:c>
      <x:c r="D622" s="99" t="str">
        <x:v>RITO WATER DAMPER</x:v>
      </x:c>
      <x:c r="E622" s="132" t="n">
        <x:v>45</x:v>
      </x:c>
      <x:c r="F622" t="n">
        <x:v>52</x:v>
      </x:c>
      <x:c r="G622" t="n">
        <x:v>20</x:v>
      </x:c>
      <x:c r="H622" s="99" t="str">
        <x:v>RITO WATER DAMPER</x:v>
      </x:c>
      <x:c r="I622" s="133" t="n">
        <x:v>45</x:v>
      </x:c>
      <x:c r="J622" s="133" t="n">
        <x:v>37</x:v>
      </x:c>
      <x:c r="K622" s="149" t="str">
        <x:v>CHINA</x:v>
      </x:c>
      <x:c r="L622" s="150" t="str">
        <x:v>Exact/source-linked match</x:v>
      </x:c>
      <x:c r="M622" s="149" t="str">
        <x:v>WS-RATES:52:20</x:v>
      </x:c>
    </x:row>
    <x:row r="623">
      <x:c r="A623" t="n">
        <x:v>623</x:v>
      </x:c>
      <x:c r="B623" t="n">
        <x:v>2</x:v>
      </x:c>
      <x:c r="C623" t="n">
        <x:v>15</x:v>
      </x:c>
      <x:c r="D623" s="99" t="str">
        <x:v>SILVER X WATER DAMPER</x:v>
      </x:c>
      <x:c r="E623" s="132" t="n">
        <x:v>50</x:v>
      </x:c>
      <x:c r="F623" t="n">
        <x:v>2</x:v>
      </x:c>
      <x:c r="G623" t="n">
        <x:v>29</x:v>
      </x:c>
      <x:c r="H623" s="99" t="str">
        <x:v>SILVER X WATER DAMPER</x:v>
      </x:c>
      <x:c r="I623" s="133" t="n">
        <x:v>50</x:v>
      </x:c>
      <x:c r="J623" s="133" t="n">
        <x:v>43</x:v>
      </x:c>
      <x:c r="K623" s="149" t="str">
        <x:v>CHINA</x:v>
      </x:c>
      <x:c r="L623" s="150" t="str">
        <x:v>Exact/source-linked match</x:v>
      </x:c>
      <x:c r="M623" s="149" t="str">
        <x:v>WS-RATES:2:29</x:v>
      </x:c>
    </x:row>
    <x:row r="624">
      <x:c r="A624" t="n">
        <x:v>624</x:v>
      </x:c>
      <x:c r="B624" t="n">
        <x:v>52</x:v>
      </x:c>
      <x:c r="C624" t="n">
        <x:v>8</x:v>
      </x:c>
      <x:c r="D624" s="99" t="str">
        <x:v>SWAN WATER DAMPER</x:v>
      </x:c>
      <x:c r="E624" s="132" t="n">
        <x:v>100</x:v>
      </x:c>
      <x:c r="F624" t="n">
        <x:v>52</x:v>
      </x:c>
      <x:c r="G624" t="n">
        <x:v>21</x:v>
      </x:c>
      <x:c r="H624" s="99" t="str">
        <x:v>SWAN WATER DAMPER</x:v>
      </x:c>
      <x:c r="I624" s="133" t="n">
        <x:v>100</x:v>
      </x:c>
      <x:c r="J624" s="133" t="n">
        <x:v>86</x:v>
      </x:c>
      <x:c r="K624" s="149" t="str">
        <x:v>CHINA</x:v>
      </x:c>
      <x:c r="L624" s="150" t="str">
        <x:v>Exact/source-linked match</x:v>
      </x:c>
      <x:c r="M624" s="149" t="str">
        <x:v>WS-RATES:52:21</x:v>
      </x:c>
    </x:row>
    <x:row r="625">
      <x:c r="A625" t="n">
        <x:v>625</x:v>
      </x:c>
      <x:c r="B625" t="n">
        <x:v>7</x:v>
      </x:c>
      <x:c r="C625" t="n">
        <x:v>26</x:v>
      </x:c>
      <x:c r="D625" s="99" t="str">
        <x:v>TABLE PEN CHINA</x:v>
      </x:c>
      <x:c r="E625" s="132" t="n">
        <x:v>100</x:v>
      </x:c>
      <x:c r="F625" t="n">
        <x:v>8</x:v>
      </x:c>
      <x:c r="G625" t="n">
        <x:v>3</x:v>
      </x:c>
      <x:c r="H625" s="99" t="str">
        <x:v>TABLE PEN CHINA</x:v>
      </x:c>
      <x:c r="I625" s="133" t="n">
        <x:v>100</x:v>
      </x:c>
      <x:c r="J625" s="133" t="n">
        <x:v>82</x:v>
      </x:c>
      <x:c r="K625" s="149" t="str">
        <x:v>INK PEN</x:v>
      </x:c>
      <x:c r="L625" s="150" t="str">
        <x:v>Exact/source-linked match</x:v>
      </x:c>
      <x:c r="M625" s="149" t="str">
        <x:v>WS-RATES:8:3</x:v>
      </x:c>
    </x:row>
    <x:row r="626">
      <x:c r="A626" t="n">
        <x:v>626</x:v>
      </x:c>
      <x:c r="B626" t="n">
        <x:v>21</x:v>
      </x:c>
      <x:c r="C626" t="n">
        <x:v>36</x:v>
      </x:c>
      <x:c r="D626" s="99" t="str">
        <x:v>TIGER WATER DAMPER</x:v>
      </x:c>
      <x:c r="E626" s="132" t="n">
        <x:v>70</x:v>
      </x:c>
      <x:c r="F626" t="n">
        <x:v>22</x:v>
      </x:c>
      <x:c r="G626" t="n">
        <x:v>13</x:v>
      </x:c>
      <x:c r="H626" s="99" t="str">
        <x:v>TIGER WATER DAMPER</x:v>
      </x:c>
      <x:c r="I626" s="133" t="n">
        <x:v>70</x:v>
      </x:c>
      <x:c r="J626" s="133" t="n">
        <x:v>61</x:v>
      </x:c>
      <x:c r="K626" s="149" t="str">
        <x:v>CHINA</x:v>
      </x:c>
      <x:c r="L626" s="150" t="str">
        <x:v>Exact/source-linked match</x:v>
      </x:c>
      <x:c r="M626" s="149" t="str">
        <x:v>WS-RATES:22:13</x:v>
      </x:c>
    </x:row>
    <x:row r="627">
      <x:c r="A627" t="n">
        <x:v>627</x:v>
      </x:c>
      <x:c r="B627" t="n">
        <x:v>2</x:v>
      </x:c>
      <x:c r="C627" t="n">
        <x:v>16</x:v>
      </x:c>
      <x:c r="D627" s="99" t="str">
        <x:v>TOKO WATER DAMPER</x:v>
      </x:c>
      <x:c r="E627" s="132" t="n">
        <x:v>120</x:v>
      </x:c>
      <x:c r="F627" t="n">
        <x:v>2</x:v>
      </x:c>
      <x:c r="G627" t="n">
        <x:v>30</x:v>
      </x:c>
      <x:c r="H627" s="99" t="str">
        <x:v>TOKO WATER DAMPER</x:v>
      </x:c>
      <x:c r="I627" s="133" t="n">
        <x:v>120</x:v>
      </x:c>
      <x:c r="J627" s="133" t="n">
        <x:v>102</x:v>
      </x:c>
      <x:c r="K627" s="149" t="str">
        <x:v>CHINA</x:v>
      </x:c>
      <x:c r="L627" s="150" t="str">
        <x:v>Exact/source-linked match</x:v>
      </x:c>
      <x:c r="M627" s="149" t="str">
        <x:v>WS-RATES:2:30</x:v>
      </x:c>
    </x:row>
    <x:row r="628">
      <x:c r="A628" t="n">
        <x:v>628</x:v>
      </x:c>
      <x:c r="B628" t="n">
        <x:v>7</x:v>
      </x:c>
      <x:c r="C628" t="n">
        <x:v>4</x:v>
      </x:c>
      <x:c r="D628" s="99" t="str">
        <x:v>VISITING CARD HOLDER DG</x:v>
      </x:c>
      <x:c r="E628" s="132" t="n">
        <x:v>160</x:v>
      </x:c>
      <x:c r="F628" t="n">
        <x:v>7</x:v>
      </x:c>
      <x:c r="G628" t="n">
        <x:v>17</x:v>
      </x:c>
      <x:c r="H628" s="99" t="str">
        <x:v>VISITING CARD HOLDER DG022</x:v>
      </x:c>
      <x:c r="I628" s="133" t="n">
        <x:v>160</x:v>
      </x:c>
      <x:c r="J628" s="133" t="n">
        <x:v>145</x:v>
      </x:c>
      <x:c r="K628" s="149" t="str">
        <x:v>CHINA</x:v>
      </x:c>
      <x:c r="L628" s="150" t="str">
        <x:v>Truncated-name completion</x:v>
      </x:c>
      <x:c r="M628" s="149" t="str">
        <x:v>WS-RATES:7:17</x:v>
      </x:c>
    </x:row>
    <x:row r="629">
      <x:c r="A629" t="n">
        <x:v>629</x:v>
      </x:c>
      <x:c r="B629" t="n">
        <x:v>18</x:v>
      </x:c>
      <x:c r="C629" t="n">
        <x:v>33</x:v>
      </x:c>
      <x:c r="D629" s="99" t="str">
        <x:v>VISITING CARD HOLDER ELP</x:v>
      </x:c>
      <x:c r="E629" s="132" t="n">
        <x:v>80</x:v>
      </x:c>
      <x:c r="F629" t="n">
        <x:v>19</x:v>
      </x:c>
      <x:c r="G629" t="n">
        <x:v>10</x:v>
      </x:c>
      <x:c r="H629" s="99" t="str">
        <x:v>VISITING CARD HOLDER ELPHA</x:v>
      </x:c>
      <x:c r="I629" s="133" t="n">
        <x:v>80</x:v>
      </x:c>
      <x:c r="J629" s="133" t="n">
        <x:v>65</x:v>
      </x:c>
      <x:c r="K629" s="149" t="str">
        <x:v>CHINA</x:v>
      </x:c>
      <x:c r="L629" s="150" t="str">
        <x:v>Truncated-name completion</x:v>
      </x:c>
      <x:c r="M629" s="149" t="str">
        <x:v>WS-RATES:19:10</x:v>
      </x:c>
    </x:row>
    <x:row r="630">
      <x:c r="A630" t="n">
        <x:v>630</x:v>
      </x:c>
      <x:c r="B630" t="n">
        <x:v>48</x:v>
      </x:c>
      <x:c r="C630" t="n">
        <x:v>35</x:v>
      </x:c>
      <x:c r="D630" s="99" t="str">
        <x:v>110 NUMBER DAIRY</x:v>
      </x:c>
      <x:c r="E630" s="132" t="n">
        <x:v>110</x:v>
      </x:c>
      <x:c r="F630" t="n">
        <x:v>49</x:v>
      </x:c>
      <x:c r="G630" t="n">
        <x:v>12</x:v>
      </x:c>
      <x:c r="H630" s="99" t="str">
        <x:v>110 NUMBER DAIRY</x:v>
      </x:c>
      <x:c r="I630" s="133" t="n">
        <x:v>110</x:v>
      </x:c>
      <x:c r="J630" s="133" t="n">
        <x:v>95</x:v>
      </x:c>
      <x:c r="K630" s="149" t="str">
        <x:v>CHINA DAIRIES</x:v>
      </x:c>
      <x:c r="L630" s="150" t="str">
        <x:v>Exact/source-linked match</x:v>
      </x:c>
      <x:c r="M630" s="149" t="str">
        <x:v>WS-RATES:49:12</x:v>
      </x:c>
    </x:row>
    <x:row r="631">
      <x:c r="A631" t="n">
        <x:v>631</x:v>
      </x:c>
      <x:c r="B631" t="n">
        <x:v>16</x:v>
      </x:c>
      <x:c r="C631" t="n">
        <x:v>31</x:v>
      </x:c>
      <x:c r="D631" s="99" t="str">
        <x:v>2026 DAIRY 1100</x:v>
      </x:c>
      <x:c r="E631" s="132" t="n">
        <x:v>620</x:v>
      </x:c>
      <x:c r="F631" t="n">
        <x:v>17</x:v>
      </x:c>
      <x:c r="G631" t="n">
        <x:v>8</x:v>
      </x:c>
      <x:c r="H631" s="99" t="str">
        <x:v>2026 DAIRY 1100</x:v>
      </x:c>
      <x:c r="I631" s="133" t="n">
        <x:v>620</x:v>
      </x:c>
      <x:c r="J631" s="133" t="n">
        <x:v>560</x:v>
      </x:c>
      <x:c r="K631" s="149" t="str">
        <x:v>CHINA DAIRIES</x:v>
      </x:c>
      <x:c r="L631" s="150" t="str">
        <x:v>Exact/source-linked match</x:v>
      </x:c>
      <x:c r="M631" s="149" t="str">
        <x:v>WS-RATES:17:8</x:v>
      </x:c>
    </x:row>
    <x:row r="632">
      <x:c r="A632" t="n">
        <x:v>632</x:v>
      </x:c>
      <x:c r="B632" t="n">
        <x:v>9</x:v>
      </x:c>
      <x:c r="C632" t="n">
        <x:v>27</x:v>
      </x:c>
      <x:c r="D632" s="99" t="str">
        <x:v>2026 DAIRY 1200</x:v>
      </x:c>
      <x:c r="E632" s="132" t="n">
        <x:v>750</x:v>
      </x:c>
      <x:c r="F632" t="n">
        <x:v>10</x:v>
      </x:c>
      <x:c r="G632" t="n">
        <x:v>4</x:v>
      </x:c>
      <x:c r="H632" s="99" t="str">
        <x:v>2026 DAIRY 1200</x:v>
      </x:c>
      <x:c r="I632" s="133" t="n">
        <x:v>750</x:v>
      </x:c>
      <x:c r="J632" s="133" t="n">
        <x:v>620</x:v>
      </x:c>
      <x:c r="K632" s="149" t="str">
        <x:v>CHINA DAIRIES</x:v>
      </x:c>
      <x:c r="L632" s="150" t="str">
        <x:v>Exact/source-linked match</x:v>
      </x:c>
      <x:c r="M632" s="149" t="str">
        <x:v>WS-RATES:10:4</x:v>
      </x:c>
    </x:row>
    <x:row r="633">
      <x:c r="A633" t="n">
        <x:v>633</x:v>
      </x:c>
      <x:c r="B633" t="n">
        <x:v>9</x:v>
      </x:c>
      <x:c r="C633" t="n">
        <x:v>25</x:v>
      </x:c>
      <x:c r="D633" s="99" t="str">
        <x:v>2026 DAIRY 1800</x:v>
      </x:c>
      <x:c r="E633" s="132" t="n">
        <x:v>1050</x:v>
      </x:c>
      <x:c r="F633" t="n">
        <x:v>10</x:v>
      </x:c>
      <x:c r="G633" t="n">
        <x:v>2</x:v>
      </x:c>
      <x:c r="H633" s="99" t="str">
        <x:v>2026 DAIRY 1800</x:v>
      </x:c>
      <x:c r="I633" s="133" t="n">
        <x:v>1050</x:v>
      </x:c>
      <x:c r="J633" s="133" t="n">
        <x:v>920</x:v>
      </x:c>
      <x:c r="K633" s="149" t="str">
        <x:v>CHINA DAIRIES</x:v>
      </x:c>
      <x:c r="L633" s="150" t="str">
        <x:v>Exact/source-linked match</x:v>
      </x:c>
      <x:c r="M633" s="149" t="str">
        <x:v>WS-RATES:10:2</x:v>
      </x:c>
    </x:row>
    <x:row r="634">
      <x:c r="A634" t="n">
        <x:v>634</x:v>
      </x:c>
      <x:c r="B634" t="n">
        <x:v>9</x:v>
      </x:c>
      <x:c r="C634" t="n">
        <x:v>24</x:v>
      </x:c>
      <x:c r="D634" s="99" t="str">
        <x:v>2026 DAIRY 1900</x:v>
      </x:c>
      <x:c r="E634" s="132" t="n">
        <x:v>1100</x:v>
      </x:c>
      <x:c r="F634" t="n">
        <x:v>9</x:v>
      </x:c>
      <x:c r="G634" t="n">
        <x:v>37</x:v>
      </x:c>
      <x:c r="H634" s="99" t="str">
        <x:v>2026 DAIRY 1900</x:v>
      </x:c>
      <x:c r="I634" s="133" t="n">
        <x:v>1100</x:v>
      </x:c>
      <x:c r="J634" s="133" t="n">
        <x:v>970</x:v>
      </x:c>
      <x:c r="K634" s="149" t="str">
        <x:v>CHINA DAIRIES</x:v>
      </x:c>
      <x:c r="L634" s="150" t="str">
        <x:v>Exact/source-linked match</x:v>
      </x:c>
      <x:c r="M634" s="149" t="str">
        <x:v>WS-RATES:9:37</x:v>
      </x:c>
    </x:row>
    <x:row r="635">
      <x:c r="A635" t="n">
        <x:v>635</x:v>
      </x:c>
      <x:c r="B635" t="n">
        <x:v>16</x:v>
      </x:c>
      <x:c r="C635" t="n">
        <x:v>30</x:v>
      </x:c>
      <x:c r="D635" s="99" t="str">
        <x:v>2026 DAIRY 2000</x:v>
      </x:c>
      <x:c r="E635" s="132" t="n">
        <x:v>1100</x:v>
      </x:c>
      <x:c r="F635" t="n">
        <x:v>17</x:v>
      </x:c>
      <x:c r="G635" t="n">
        <x:v>7</x:v>
      </x:c>
      <x:c r="H635" s="99" t="str">
        <x:v>2026 DAIRY 2000</x:v>
      </x:c>
      <x:c r="I635" s="133" t="n">
        <x:v>1100</x:v>
      </x:c>
      <x:c r="J635" s="133" t="n">
        <x:v>1010</x:v>
      </x:c>
      <x:c r="K635" s="149" t="str">
        <x:v>CHINA DAIRIES</x:v>
      </x:c>
      <x:c r="L635" s="150" t="str">
        <x:v>Exact/source-linked match</x:v>
      </x:c>
      <x:c r="M635" s="149" t="str">
        <x:v>WS-RATES:17:7</x:v>
      </x:c>
    </x:row>
    <x:row r="636">
      <x:c r="A636" t="n">
        <x:v>636</x:v>
      </x:c>
      <x:c r="B636" t="n">
        <x:v>16</x:v>
      </x:c>
      <x:c r="C636" t="n">
        <x:v>33</x:v>
      </x:c>
      <x:c r="D636" s="99" t="str">
        <x:v>2026 DAIRY 650</x:v>
      </x:c>
      <x:c r="E636" s="132" t="n">
        <x:v>370</x:v>
      </x:c>
      <x:c r="F636" t="n">
        <x:v>17</x:v>
      </x:c>
      <x:c r="G636" t="n">
        <x:v>10</x:v>
      </x:c>
      <x:c r="H636" s="99" t="str">
        <x:v>2026 DAIRY 650</x:v>
      </x:c>
      <x:c r="I636" s="133" t="n">
        <x:v>370</x:v>
      </x:c>
      <x:c r="J636" s="133" t="n">
        <x:v>330</x:v>
      </x:c>
      <x:c r="K636" s="149" t="str">
        <x:v>CHINA DAIRIES</x:v>
      </x:c>
      <x:c r="L636" s="150" t="str">
        <x:v>Exact/source-linked match</x:v>
      </x:c>
      <x:c r="M636" s="149" t="str">
        <x:v>WS-RATES:17:10</x:v>
      </x:c>
    </x:row>
    <x:row r="637">
      <x:c r="A637" t="n">
        <x:v>637</x:v>
      </x:c>
      <x:c r="B637" t="n">
        <x:v>8</x:v>
      </x:c>
      <x:c r="C637" t="n">
        <x:v>31</x:v>
      </x:c>
      <x:c r="D637" s="99" t="str">
        <x:v>2026 DAIRY 680</x:v>
      </x:c>
      <x:c r="E637" s="132" t="n">
        <x:v>380</x:v>
      </x:c>
      <x:c r="F637" t="n">
        <x:v>9</x:v>
      </x:c>
      <x:c r="G637" t="n">
        <x:v>8</x:v>
      </x:c>
      <x:c r="H637" s="99" t="str">
        <x:v>2026 DAIRY 680</x:v>
      </x:c>
      <x:c r="I637" s="133" t="n">
        <x:v>380</x:v>
      </x:c>
      <x:c r="J637" s="133" t="n">
        <x:v>345</x:v>
      </x:c>
      <x:c r="K637" s="149" t="str">
        <x:v>CHINA DAIRIES</x:v>
      </x:c>
      <x:c r="L637" s="150" t="str">
        <x:v>Exact/source-linked match</x:v>
      </x:c>
      <x:c r="M637" s="149" t="str">
        <x:v>WS-RATES:9:8</x:v>
      </x:c>
    </x:row>
    <x:row r="638">
      <x:c r="A638" t="n">
        <x:v>638</x:v>
      </x:c>
      <x:c r="B638" t="n">
        <x:v>16</x:v>
      </x:c>
      <x:c r="C638" t="n">
        <x:v>32</x:v>
      </x:c>
      <x:c r="D638" s="99" t="str">
        <x:v>2026 DAIRY 835</x:v>
      </x:c>
      <x:c r="E638" s="132" t="n">
        <x:v>460</x:v>
      </x:c>
      <x:c r="F638" t="n">
        <x:v>17</x:v>
      </x:c>
      <x:c r="G638" t="n">
        <x:v>9</x:v>
      </x:c>
      <x:c r="H638" s="99" t="str">
        <x:v>2026 DAIRY 835</x:v>
      </x:c>
      <x:c r="I638" s="133" t="n">
        <x:v>460</x:v>
      </x:c>
      <x:c r="J638" s="133" t="n">
        <x:v>420</x:v>
      </x:c>
      <x:c r="K638" s="149" t="str">
        <x:v>CHINA DAIRIES</x:v>
      </x:c>
      <x:c r="L638" s="150" t="str">
        <x:v>Exact/source-linked match</x:v>
      </x:c>
      <x:c r="M638" s="149" t="str">
        <x:v>WS-RATES:17:9</x:v>
      </x:c>
    </x:row>
    <x:row r="639">
      <x:c r="A639" t="n">
        <x:v>639</x:v>
      </x:c>
      <x:c r="B639" t="n">
        <x:v>9</x:v>
      </x:c>
      <x:c r="C639" t="n">
        <x:v>26</x:v>
      </x:c>
      <x:c r="D639" s="99" t="str">
        <x:v>2026 DAIRY 900</x:v>
      </x:c>
      <x:c r="E639" s="132" t="n">
        <x:v>600</x:v>
      </x:c>
      <x:c r="F639" t="n">
        <x:v>10</x:v>
      </x:c>
      <x:c r="G639" t="n">
        <x:v>3</x:v>
      </x:c>
      <x:c r="H639" s="99" t="str">
        <x:v>2026 DAIRY 900</x:v>
      </x:c>
      <x:c r="I639" s="133" t="n">
        <x:v>600</x:v>
      </x:c>
      <x:c r="J639" s="133" t="n">
        <x:v>470</x:v>
      </x:c>
      <x:c r="K639" s="149" t="str">
        <x:v>CHINA DAIRIES</x:v>
      </x:c>
      <x:c r="L639" s="150" t="str">
        <x:v>Exact/source-linked match</x:v>
      </x:c>
      <x:c r="M639" s="149" t="str">
        <x:v>WS-RATES:10:3</x:v>
      </x:c>
    </x:row>
    <x:row r="640">
      <x:c r="A640" t="n">
        <x:v>640</x:v>
      </x:c>
      <x:c r="B640" t="n">
        <x:v>8</x:v>
      </x:c>
      <x:c r="C640" t="n">
        <x:v>30</x:v>
      </x:c>
      <x:c r="D640" s="99" t="str">
        <x:v>2026 DAIRY 950</x:v>
      </x:c>
      <x:c r="E640" s="132" t="n">
        <x:v>510</x:v>
      </x:c>
      <x:c r="F640" t="n">
        <x:v>9</x:v>
      </x:c>
      <x:c r="G640" t="n">
        <x:v>7</x:v>
      </x:c>
      <x:c r="H640" s="99" t="str">
        <x:v>2026 DAIRY 950</x:v>
      </x:c>
      <x:c r="I640" s="133" t="n">
        <x:v>510</x:v>
      </x:c>
      <x:c r="J640" s="133" t="n">
        <x:v>480</x:v>
      </x:c>
      <x:c r="K640" s="149" t="str">
        <x:v>CHINA DAIRIES</x:v>
      </x:c>
      <x:c r="L640" s="150" t="str">
        <x:v>Exact/source-linked match</x:v>
      </x:c>
      <x:c r="M640" s="149" t="str">
        <x:v>WS-RATES:9:7</x:v>
      </x:c>
    </x:row>
    <x:row r="641">
      <x:c r="A641" t="n">
        <x:v>641</x:v>
      </x:c>
      <x:c r="B641" t="n">
        <x:v>41</x:v>
      </x:c>
      <x:c r="C641" t="n">
        <x:v>23</x:v>
      </x:c>
      <x:c r="D641" s="99" t="str">
        <x:v>A5 NOTEBOOK FANCY DAIRY</x:v>
      </x:c>
      <x:c r="E641" s="132" t="n">
        <x:v>320</x:v>
      </x:c>
      <x:c r="F641" t="n">
        <x:v>41</x:v>
      </x:c>
      <x:c r="G641" t="n">
        <x:v>36</x:v>
      </x:c>
      <x:c r="H641" s="99" t="str">
        <x:v>A5 NOTEBOOK FANCY DAIRY</x:v>
      </x:c>
      <x:c r="I641" s="133" t="n">
        <x:v>320</x:v>
      </x:c>
      <x:c r="J641" s="133" t="n">
        <x:v>270</x:v>
      </x:c>
      <x:c r="K641" s="149" t="str">
        <x:v>FANCY DIARIES</x:v>
      </x:c>
      <x:c r="L641" s="150" t="str">
        <x:v>Exact/source-linked match</x:v>
      </x:c>
      <x:c r="M641" s="149" t="str">
        <x:v>WS-RATES:41:36</x:v>
      </x:c>
    </x:row>
    <x:row r="642">
      <x:c r="A642" t="n">
        <x:v>642</x:v>
      </x:c>
      <x:c r="B642" t="n">
        <x:v>9</x:v>
      </x:c>
      <x:c r="C642" t="n">
        <x:v>7</x:v>
      </x:c>
      <x:c r="D642" s="99" t="str">
        <x:v>CHAMKEELI DAIRY LARGE</x:v>
      </x:c>
      <x:c r="E642" s="132" t="n">
        <x:v>200</x:v>
      </x:c>
      <x:c r="F642" t="n">
        <x:v>9</x:v>
      </x:c>
      <x:c r="G642" t="n">
        <x:v>20</x:v>
      </x:c>
      <x:c r="H642" s="99" t="str">
        <x:v>CHAMKEELI DAIRY LARGE</x:v>
      </x:c>
      <x:c r="I642" s="133" t="n">
        <x:v>200</x:v>
      </x:c>
      <x:c r="J642" s="133" t="n">
        <x:v>165</x:v>
      </x:c>
      <x:c r="K642" s="149" t="str">
        <x:v>CHINA DAIRIES</x:v>
      </x:c>
      <x:c r="L642" s="150" t="str">
        <x:v>Exact/source-linked match</x:v>
      </x:c>
      <x:c r="M642" s="149" t="str">
        <x:v>WS-RATES:9:20</x:v>
      </x:c>
    </x:row>
    <x:row r="643">
      <x:c r="A643" t="n">
        <x:v>643</x:v>
      </x:c>
      <x:c r="B643" t="n">
        <x:v>24</x:v>
      </x:c>
      <x:c r="C643" t="n">
        <x:v>15</x:v>
      </x:c>
      <x:c r="D643" s="99" t="str">
        <x:v>CHINA SOFT DAIRY</x:v>
      </x:c>
      <x:c r="E643" s="132" t="n">
        <x:v>320</x:v>
      </x:c>
      <x:c r="F643" t="n">
        <x:v>24</x:v>
      </x:c>
      <x:c r="G643" t="n">
        <x:v>28</x:v>
      </x:c>
      <x:c r="H643" s="99" t="str">
        <x:v>CHINA SOFT DAIRY</x:v>
      </x:c>
      <x:c r="I643" s="133" t="n">
        <x:v>320</x:v>
      </x:c>
      <x:c r="J643" s="133" t="n">
        <x:v>285</x:v>
      </x:c>
      <x:c r="K643" s="149" t="str">
        <x:v>CHINA DAIRIES</x:v>
      </x:c>
      <x:c r="L643" s="150" t="str">
        <x:v>Exact/source-linked match</x:v>
      </x:c>
      <x:c r="M643" s="149" t="str">
        <x:v>WS-RATES:24:28</x:v>
      </x:c>
    </x:row>
    <x:row r="644">
      <x:c r="A644" t="n">
        <x:v>644</x:v>
      </x:c>
      <x:c r="B644" t="n">
        <x:v>13</x:v>
      </x:c>
      <x:c r="C644" t="n">
        <x:v>22</x:v>
      </x:c>
      <x:c r="D644" s="99" t="str">
        <x:v>DAIRY</x:v>
      </x:c>
      <x:c r="E644" s="132" t="n">
        <x:v>0</x:v>
      </x:c>
      <x:c r="F644" t="n">
        <x:v>13</x:v>
      </x:c>
      <x:c r="G644" t="n">
        <x:v>35</x:v>
      </x:c>
      <x:c r="H644" s="99" t="str">
        <x:v>DAIRY</x:v>
      </x:c>
      <x:c r="I644" s="133" t="n">
        <x:v>0</x:v>
      </x:c>
      <x:c r="J644" s="133" t="n">
        <x:v>0</x:v>
      </x:c>
      <x:c r="K644" s="149" t="str">
        <x:v>BALL POINT</x:v>
      </x:c>
      <x:c r="L644" s="150" t="str">
        <x:v>Exact/source-linked match</x:v>
      </x:c>
      <x:c r="M644" s="149" t="str">
        <x:v>WS-RATES:13:35</x:v>
      </x:c>
    </x:row>
    <x:row r="645">
      <x:c r="A645" t="n">
        <x:v>645</x:v>
      </x:c>
      <x:c r="B645" t="n">
        <x:v>2</x:v>
      </x:c>
      <x:c r="C645" t="n">
        <x:v>4</x:v>
      </x:c>
      <x:c r="D645" s="99" t="str">
        <x:v>DAIRY A5 9036</x:v>
      </x:c>
      <x:c r="E645" s="132" t="n">
        <x:v>290</x:v>
      </x:c>
      <x:c r="F645" t="n">
        <x:v>2</x:v>
      </x:c>
      <x:c r="G645" t="n">
        <x:v>18</x:v>
      </x:c>
      <x:c r="H645" s="99" t="str">
        <x:v>DAIRY A5 9036</x:v>
      </x:c>
      <x:c r="I645" s="133" t="n">
        <x:v>290</x:v>
      </x:c>
      <x:c r="J645" s="133" t="n">
        <x:v>250</x:v>
      </x:c>
      <x:c r="K645" s="149" t="str">
        <x:v>CHINA DAIRIES</x:v>
      </x:c>
      <x:c r="L645" s="150" t="str">
        <x:v>Exact/source-linked match</x:v>
      </x:c>
      <x:c r="M645" s="149" t="str">
        <x:v>WS-RATES:2:18</x:v>
      </x:c>
    </x:row>
    <x:row r="646">
      <x:c r="A646" t="n">
        <x:v>646</x:v>
      </x:c>
      <x:c r="B646" t="n">
        <x:v>28</x:v>
      </x:c>
      <x:c r="C646" t="n">
        <x:v>10</x:v>
      </x:c>
      <x:c r="D646" s="99" t="str">
        <x:v>DAIRY NO;280SOFT LEATHE</x:v>
      </x:c>
      <x:c r="E646" s="132" t="n">
        <x:v>280</x:v>
      </x:c>
      <x:c r="F646" t="n">
        <x:v>28</x:v>
      </x:c>
      <x:c r="G646" t="n">
        <x:v>23</x:v>
      </x:c>
      <x:c r="H646" s="99" t="str">
        <x:v>DAIRY NO;280SOFT LEATHER</x:v>
      </x:c>
      <x:c r="I646" s="133" t="n">
        <x:v>280</x:v>
      </x:c>
      <x:c r="J646" s="133" t="n">
        <x:v>265</x:v>
      </x:c>
      <x:c r="K646" s="149" t="str">
        <x:v>CHINA DAIRIES</x:v>
      </x:c>
      <x:c r="L646" s="150" t="str">
        <x:v>Truncated-name completion</x:v>
      </x:c>
      <x:c r="M646" s="149" t="str">
        <x:v>WS-RATES:28:23</x:v>
      </x:c>
    </x:row>
    <x:row r="647">
      <x:c r="A647" t="n">
        <x:v>647</x:v>
      </x:c>
      <x:c r="B647" t="n">
        <x:v>15</x:v>
      </x:c>
      <x:c r="C647" t="n">
        <x:v>37</x:v>
      </x:c>
      <x:c r="D647" s="99" t="str">
        <x:v>FUR DAIRY</x:v>
      </x:c>
      <x:c r="E647" s="132" t="n">
        <x:v>420</x:v>
      </x:c>
      <x:c r="F647" t="n">
        <x:v>16</x:v>
      </x:c>
      <x:c r="G647" t="n">
        <x:v>14</x:v>
      </x:c>
      <x:c r="H647" s="99" t="str">
        <x:v>FUR DAIRY</x:v>
      </x:c>
      <x:c r="I647" s="133" t="n">
        <x:v>420</x:v>
      </x:c>
      <x:c r="J647" s="133" t="n">
        <x:v>370</x:v>
      </x:c>
      <x:c r="K647" s="149" t="str">
        <x:v>CHINA DAIRIES</x:v>
      </x:c>
      <x:c r="L647" s="150" t="str">
        <x:v>Exact/source-linked match</x:v>
      </x:c>
      <x:c r="M647" s="149" t="str">
        <x:v>WS-RATES:16:14</x:v>
      </x:c>
    </x:row>
    <x:row r="648">
      <x:c r="A648" t="n">
        <x:v>648</x:v>
      </x:c>
      <x:c r="B648" t="n">
        <x:v>32</x:v>
      </x:c>
      <x:c r="C648" t="n">
        <x:v>28</x:v>
      </x:c>
      <x:c r="D648" s="99" t="str">
        <x:v>HOME WORK DAIRY 30</x:v>
      </x:c>
      <x:c r="E648" s="132" t="n">
        <x:v>30</x:v>
      </x:c>
      <x:c r="F648" t="n">
        <x:v>33</x:v>
      </x:c>
      <x:c r="G648" t="n">
        <x:v>5</x:v>
      </x:c>
      <x:c r="H648" s="99" t="str">
        <x:v>HOME WORK DAIRY 30</x:v>
      </x:c>
      <x:c r="I648" s="133" t="n">
        <x:v>30</x:v>
      </x:c>
      <x:c r="J648" s="133" t="n">
        <x:v>25</x:v>
      </x:c>
      <x:c r="K648" s="149" t="str">
        <x:v>DIARIES</x:v>
      </x:c>
      <x:c r="L648" s="150" t="str">
        <x:v>Exact/source-linked match</x:v>
      </x:c>
      <x:c r="M648" s="149" t="str">
        <x:v>WS-RATES:33:5</x:v>
      </x:c>
    </x:row>
    <x:row r="649">
      <x:c r="A649" t="n">
        <x:v>649</x:v>
      </x:c>
      <x:c r="B649" t="n">
        <x:v>32</x:v>
      </x:c>
      <x:c r="C649" t="n">
        <x:v>29</x:v>
      </x:c>
      <x:c r="D649" s="99" t="str">
        <x:v>HOME WORK DAIRY 40</x:v>
      </x:c>
      <x:c r="E649" s="132" t="n">
        <x:v>40</x:v>
      </x:c>
      <x:c r="F649" t="n">
        <x:v>33</x:v>
      </x:c>
      <x:c r="G649" t="n">
        <x:v>6</x:v>
      </x:c>
      <x:c r="H649" s="99" t="str">
        <x:v>HOME WORK DAIRY 40</x:v>
      </x:c>
      <x:c r="I649" s="133" t="n">
        <x:v>40</x:v>
      </x:c>
      <x:c r="J649" s="133" t="n">
        <x:v>28</x:v>
      </x:c>
      <x:c r="K649" s="149" t="str">
        <x:v>DIARIES</x:v>
      </x:c>
      <x:c r="L649" s="150" t="str">
        <x:v>Exact/source-linked match</x:v>
      </x:c>
      <x:c r="M649" s="149" t="str">
        <x:v>WS-RATES:33:6</x:v>
      </x:c>
    </x:row>
    <x:row r="650">
      <x:c r="A650" t="n">
        <x:v>650</x:v>
      </x:c>
      <x:c r="B650" t="n">
        <x:v>32</x:v>
      </x:c>
      <x:c r="C650" t="n">
        <x:v>30</x:v>
      </x:c>
      <x:c r="D650" s="99" t="str">
        <x:v>HOME WORK DAIRY 60</x:v>
      </x:c>
      <x:c r="E650" s="132" t="n">
        <x:v>60</x:v>
      </x:c>
      <x:c r="F650" t="n">
        <x:v>33</x:v>
      </x:c>
      <x:c r="G650" t="n">
        <x:v>7</x:v>
      </x:c>
      <x:c r="H650" s="99" t="str">
        <x:v>HOME WORK DAIRY 60</x:v>
      </x:c>
      <x:c r="I650" s="133" t="n">
        <x:v>60</x:v>
      </x:c>
      <x:c r="J650" s="133" t="n">
        <x:v>38</x:v>
      </x:c>
      <x:c r="K650" s="149" t="str">
        <x:v>DIARIES</x:v>
      </x:c>
      <x:c r="L650" s="150" t="str">
        <x:v>Exact/source-linked match</x:v>
      </x:c>
      <x:c r="M650" s="149" t="str">
        <x:v>WS-RATES:33:7</x:v>
      </x:c>
    </x:row>
    <x:row r="651">
      <x:c r="A651" t="n">
        <x:v>651</x:v>
      </x:c>
      <x:c r="B651" t="n">
        <x:v>16</x:v>
      </x:c>
      <x:c r="C651" t="n">
        <x:v>36</x:v>
      </x:c>
      <x:c r="D651" s="99" t="str">
        <x:v>HOME WORK DAIRY 75</x:v>
      </x:c>
      <x:c r="E651" s="132" t="n">
        <x:v>75</x:v>
      </x:c>
      <x:c r="F651" t="n">
        <x:v>17</x:v>
      </x:c>
      <x:c r="G651" t="n">
        <x:v>13</x:v>
      </x:c>
      <x:c r="H651" s="99" t="str">
        <x:v>HOME WORK DAIRY 75</x:v>
      </x:c>
      <x:c r="I651" s="133" t="n">
        <x:v>75</x:v>
      </x:c>
      <x:c r="J651" s="133" t="n">
        <x:v>62</x:v>
      </x:c>
      <x:c r="K651" s="149" t="str">
        <x:v>DIARIES</x:v>
      </x:c>
      <x:c r="L651" s="150" t="str">
        <x:v>Exact/source-linked match</x:v>
      </x:c>
      <x:c r="M651" s="149" t="str">
        <x:v>WS-RATES:17:13</x:v>
      </x:c>
    </x:row>
    <x:row r="652">
      <x:c r="A652" t="n">
        <x:v>652</x:v>
      </x:c>
      <x:c r="B652" t="n">
        <x:v>7</x:v>
      </x:c>
      <x:c r="C652" t="n">
        <x:v>3</x:v>
      </x:c>
      <x:c r="D652" s="99" t="str">
        <x:v>HOME WORK DAIRY NO 555</x:v>
      </x:c>
      <x:c r="E652" s="132" t="n">
        <x:v>40</x:v>
      </x:c>
      <x:c r="F652" t="n">
        <x:v>7</x:v>
      </x:c>
      <x:c r="G652" t="n">
        <x:v>16</x:v>
      </x:c>
      <x:c r="H652" s="99" t="str">
        <x:v>HOME WORK DAIRY NO 555</x:v>
      </x:c>
      <x:c r="I652" s="133" t="n">
        <x:v>40</x:v>
      </x:c>
      <x:c r="J652" s="133" t="n">
        <x:v>29</x:v>
      </x:c>
      <x:c r="K652" s="149" t="str">
        <x:v>CHINA DAIRIES</x:v>
      </x:c>
      <x:c r="L652" s="150" t="str">
        <x:v>Exact/source-linked match</x:v>
      </x:c>
      <x:c r="M652" s="149" t="str">
        <x:v>WS-RATES:7:16</x:v>
      </x:c>
    </x:row>
    <x:row r="653">
      <x:c r="A653" t="n">
        <x:v>653</x:v>
      </x:c>
      <x:c r="B653" t="n">
        <x:v>7</x:v>
      </x:c>
      <x:c r="C653" t="n">
        <x:v>2</x:v>
      </x:c>
      <x:c r="D653" s="99" t="str">
        <x:v>HOME WORK DAIRY NO 666</x:v>
      </x:c>
      <x:c r="E653" s="132" t="n">
        <x:v>60</x:v>
      </x:c>
      <x:c r="F653" t="n">
        <x:v>7</x:v>
      </x:c>
      <x:c r="G653" t="n">
        <x:v>15</x:v>
      </x:c>
      <x:c r="H653" s="99" t="str">
        <x:v>HOME WORK DAIRY NO 666</x:v>
      </x:c>
      <x:c r="I653" s="133" t="n">
        <x:v>60</x:v>
      </x:c>
      <x:c r="J653" s="133" t="n">
        <x:v>47</x:v>
      </x:c>
      <x:c r="K653" s="149" t="str">
        <x:v>CHINA DAIRIES</x:v>
      </x:c>
      <x:c r="L653" s="150" t="str">
        <x:v>Exact/source-linked match</x:v>
      </x:c>
      <x:c r="M653" s="149" t="str">
        <x:v>WS-RATES:7:15</x:v>
      </x:c>
    </x:row>
    <x:row r="654">
      <x:c r="A654" t="n">
        <x:v>654</x:v>
      </x:c>
      <x:c r="B654" t="n">
        <x:v>6</x:v>
      </x:c>
      <x:c r="C654" t="n">
        <x:v>37</x:v>
      </x:c>
      <x:c r="D654" s="99" t="str">
        <x:v>HOME WORK DAIRY NO 777</x:v>
      </x:c>
      <x:c r="E654" s="132" t="n">
        <x:v>55</x:v>
      </x:c>
      <x:c r="F654" t="n">
        <x:v>7</x:v>
      </x:c>
      <x:c r="G654" t="n">
        <x:v>14</x:v>
      </x:c>
      <x:c r="H654" s="99" t="str">
        <x:v>HOME WORK DAIRY NO 777</x:v>
      </x:c>
      <x:c r="I654" s="133" t="n">
        <x:v>55</x:v>
      </x:c>
      <x:c r="J654" s="133" t="n">
        <x:v>41</x:v>
      </x:c>
      <x:c r="K654" s="149" t="str">
        <x:v>CHINA DAIRIES</x:v>
      </x:c>
      <x:c r="L654" s="150" t="str">
        <x:v>Exact/source-linked match</x:v>
      </x:c>
      <x:c r="M654" s="149" t="str">
        <x:v>WS-RATES:7:14</x:v>
      </x:c>
    </x:row>
    <x:row r="655">
      <x:c r="A655" t="n">
        <x:v>655</x:v>
      </x:c>
      <x:c r="B655" t="n">
        <x:v>32</x:v>
      </x:c>
      <x:c r="C655" t="n">
        <x:v>27</x:v>
      </x:c>
      <x:c r="D655" s="99" t="str">
        <x:v>HOME WORK DAIRY ST POLL</x:v>
      </x:c>
      <x:c r="E655" s="132" t="n">
        <x:v>80</x:v>
      </x:c>
      <x:c r="F655" t="n">
        <x:v>33</x:v>
      </x:c>
      <x:c r="G655" t="n">
        <x:v>4</x:v>
      </x:c>
      <x:c r="H655" s="99" t="str">
        <x:v>HOME WORK DAIRY ST POLL</x:v>
      </x:c>
      <x:c r="I655" s="133" t="n">
        <x:v>80</x:v>
      </x:c>
      <x:c r="J655" s="133" t="n">
        <x:v>70</x:v>
      </x:c>
      <x:c r="K655" s="149" t="str">
        <x:v>DIARIES</x:v>
      </x:c>
      <x:c r="L655" s="150" t="str">
        <x:v>Exact/source-linked match</x:v>
      </x:c>
      <x:c r="M655" s="149" t="str">
        <x:v>WS-RATES:33:4</x:v>
      </x:c>
    </x:row>
    <x:row r="656">
      <x:c r="A656" t="n">
        <x:v>656</x:v>
      </x:c>
      <x:c r="B656" t="n">
        <x:v>36</x:v>
      </x:c>
      <x:c r="C656" t="n">
        <x:v>32</x:v>
      </x:c>
      <x:c r="D656" s="99" t="str">
        <x:v>LK 10 DAIRY</x:v>
      </x:c>
      <x:c r="E656" s="132" t="n">
        <x:v>480</x:v>
      </x:c>
      <x:c r="F656" t="n">
        <x:v>37</x:v>
      </x:c>
      <x:c r="G656" t="n">
        <x:v>9</x:v>
      </x:c>
      <x:c r="H656" s="99" t="str">
        <x:v>LK 10 DAIRY</x:v>
      </x:c>
      <x:c r="I656" s="133" t="n">
        <x:v>480</x:v>
      </x:c>
      <x:c r="J656" s="133" t="n">
        <x:v>455</x:v>
      </x:c>
      <x:c r="K656" s="149" t="str">
        <x:v>DIARIES</x:v>
      </x:c>
      <x:c r="L656" s="150" t="str">
        <x:v>Exact/source-linked match</x:v>
      </x:c>
      <x:c r="M656" s="149" t="str">
        <x:v>WS-RATES:37:9</x:v>
      </x:c>
    </x:row>
    <x:row r="657">
      <x:c r="A657" t="n">
        <x:v>657</x:v>
      </x:c>
      <x:c r="B657" t="n">
        <x:v>36</x:v>
      </x:c>
      <x:c r="C657" t="n">
        <x:v>30</x:v>
      </x:c>
      <x:c r="D657" s="99" t="str">
        <x:v>LK 12 DAIRY</x:v>
      </x:c>
      <x:c r="E657" s="132" t="n">
        <x:v>590</x:v>
      </x:c>
      <x:c r="F657" t="n">
        <x:v>37</x:v>
      </x:c>
      <x:c r="G657" t="n">
        <x:v>7</x:v>
      </x:c>
      <x:c r="H657" s="99" t="str">
        <x:v>LK 12 DAIRY</x:v>
      </x:c>
      <x:c r="I657" s="133" t="n">
        <x:v>590</x:v>
      </x:c>
      <x:c r="J657" s="133" t="n">
        <x:v>565</x:v>
      </x:c>
      <x:c r="K657" s="149" t="str">
        <x:v>DIARIES</x:v>
      </x:c>
      <x:c r="L657" s="150" t="str">
        <x:v>Exact/source-linked match</x:v>
      </x:c>
      <x:c r="M657" s="149" t="str">
        <x:v>WS-RATES:37:7</x:v>
      </x:c>
    </x:row>
    <x:row r="658">
      <x:c r="A658" t="n">
        <x:v>658</x:v>
      </x:c>
      <x:c r="B658" t="n">
        <x:v>36</x:v>
      </x:c>
      <x:c r="C658" t="n">
        <x:v>36</x:v>
      </x:c>
      <x:c r="D658" s="99" t="str">
        <x:v>LK 6 DAIRY</x:v>
      </x:c>
      <x:c r="E658" s="132" t="n">
        <x:v>320</x:v>
      </x:c>
      <x:c r="F658" t="n">
        <x:v>37</x:v>
      </x:c>
      <x:c r="G658" t="n">
        <x:v>13</x:v>
      </x:c>
      <x:c r="H658" s="99" t="str">
        <x:v>LK 6 DAIRY</x:v>
      </x:c>
      <x:c r="I658" s="133" t="n">
        <x:v>320</x:v>
      </x:c>
      <x:c r="J658" s="133" t="n">
        <x:v>295</x:v>
      </x:c>
      <x:c r="K658" s="149" t="str">
        <x:v>DIARIES</x:v>
      </x:c>
      <x:c r="L658" s="150" t="str">
        <x:v>Exact/source-linked match</x:v>
      </x:c>
      <x:c r="M658" s="149" t="str">
        <x:v>WS-RATES:37:13</x:v>
      </x:c>
    </x:row>
    <x:row r="659">
      <x:c r="A659" t="n">
        <x:v>659</x:v>
      </x:c>
      <x:c r="B659" t="n">
        <x:v>36</x:v>
      </x:c>
      <x:c r="C659" t="n">
        <x:v>34</x:v>
      </x:c>
      <x:c r="D659" s="99" t="str">
        <x:v>LK 8 DAIRY</x:v>
      </x:c>
      <x:c r="E659" s="132" t="n">
        <x:v>400</x:v>
      </x:c>
      <x:c r="F659" t="n">
        <x:v>37</x:v>
      </x:c>
      <x:c r="G659" t="n">
        <x:v>11</x:v>
      </x:c>
      <x:c r="H659" s="99" t="str">
        <x:v>LK 8 DAIRY</x:v>
      </x:c>
      <x:c r="I659" s="133" t="n">
        <x:v>400</x:v>
      </x:c>
      <x:c r="J659" s="133" t="n">
        <x:v>275</x:v>
      </x:c>
      <x:c r="K659" s="149" t="str">
        <x:v>DIARIES</x:v>
      </x:c>
      <x:c r="L659" s="150" t="str">
        <x:v>Exact/source-linked match</x:v>
      </x:c>
      <x:c r="M659" s="149" t="str">
        <x:v>WS-RATES:37:11</x:v>
      </x:c>
    </x:row>
    <x:row r="660">
      <x:c r="A660" t="n">
        <x:v>660</x:v>
      </x:c>
      <x:c r="B660" t="n">
        <x:v>47</x:v>
      </x:c>
      <x:c r="C660" t="n">
        <x:v>11</x:v>
      </x:c>
      <x:c r="D660" s="99" t="str">
        <x:v>LOCK DAIRY LARGE</x:v>
      </x:c>
      <x:c r="E660" s="132" t="n">
        <x:v>420</x:v>
      </x:c>
      <x:c r="F660" t="n">
        <x:v>47</x:v>
      </x:c>
      <x:c r="G660" t="n">
        <x:v>24</x:v>
      </x:c>
      <x:c r="H660" s="99" t="str">
        <x:v>LOCK DAIRY LARGE</x:v>
      </x:c>
      <x:c r="I660" s="133" t="n">
        <x:v>420</x:v>
      </x:c>
      <x:c r="J660" s="133" t="n">
        <x:v>390</x:v>
      </x:c>
      <x:c r="K660" s="149" t="str">
        <x:v>CHINA DAIRIES</x:v>
      </x:c>
      <x:c r="L660" s="150" t="str">
        <x:v>Exact/source-linked match</x:v>
      </x:c>
      <x:c r="M660" s="149" t="str">
        <x:v>WS-RATES:47:24</x:v>
      </x:c>
    </x:row>
    <x:row r="661">
      <x:c r="A661" t="n">
        <x:v>661</x:v>
      </x:c>
      <x:c r="B661" t="n">
        <x:v>47</x:v>
      </x:c>
      <x:c r="C661" t="n">
        <x:v>9</x:v>
      </x:c>
      <x:c r="D661" s="99" t="str">
        <x:v>LOCK DAIRY MEDIUM</x:v>
      </x:c>
      <x:c r="E661" s="132" t="n">
        <x:v>320</x:v>
      </x:c>
      <x:c r="F661" t="n">
        <x:v>47</x:v>
      </x:c>
      <x:c r="G661" t="n">
        <x:v>22</x:v>
      </x:c>
      <x:c r="H661" s="99" t="str">
        <x:v>LOCK DAIRY MEDIUM</x:v>
      </x:c>
      <x:c r="I661" s="133" t="n">
        <x:v>320</x:v>
      </x:c>
      <x:c r="J661" s="133" t="n">
        <x:v>270</x:v>
      </x:c>
      <x:c r="K661" s="149" t="str">
        <x:v>CHINA DAIRIES</x:v>
      </x:c>
      <x:c r="L661" s="150" t="str">
        <x:v>Exact/source-linked match</x:v>
      </x:c>
      <x:c r="M661" s="149" t="str">
        <x:v>WS-RATES:47:22</x:v>
      </x:c>
    </x:row>
    <x:row r="662">
      <x:c r="A662" t="n">
        <x:v>662</x:v>
      </x:c>
      <x:c r="B662" t="n">
        <x:v>49</x:v>
      </x:c>
      <x:c r="C662" t="n">
        <x:v>19</x:v>
      </x:c>
      <x:c r="D662" s="99" t="str">
        <x:v>LOCK DAIRY SMALL</x:v>
      </x:c>
      <x:c r="E662" s="132" t="n">
        <x:v>110</x:v>
      </x:c>
      <x:c r="F662" t="n">
        <x:v>49</x:v>
      </x:c>
      <x:c r="G662" t="n">
        <x:v>32</x:v>
      </x:c>
      <x:c r="H662" s="99" t="str">
        <x:v>LOCK DAIRY SMALL</x:v>
      </x:c>
      <x:c r="I662" s="133" t="n">
        <x:v>110</x:v>
      </x:c>
      <x:c r="J662" s="133" t="n">
        <x:v>95</x:v>
      </x:c>
      <x:c r="K662" s="149" t="str">
        <x:v>CHINA DAIRIES</x:v>
      </x:c>
      <x:c r="L662" s="150" t="str">
        <x:v>Exact/source-linked match</x:v>
      </x:c>
      <x:c r="M662" s="149" t="str">
        <x:v>WS-RATES:49:32</x:v>
      </x:c>
    </x:row>
    <x:row r="663">
      <x:c r="A663" t="n">
        <x:v>663</x:v>
      </x:c>
      <x:c r="B663" t="n">
        <x:v>48</x:v>
      </x:c>
      <x:c r="C663" t="n">
        <x:v>32</x:v>
      </x:c>
      <x:c r="D663" s="99" t="str">
        <x:v>MAGNET DAIRY MEDIUM</x:v>
      </x:c>
      <x:c r="E663" s="132" t="n">
        <x:v>260</x:v>
      </x:c>
      <x:c r="F663" t="n">
        <x:v>49</x:v>
      </x:c>
      <x:c r="G663" t="n">
        <x:v>9</x:v>
      </x:c>
      <x:c r="H663" s="99" t="str">
        <x:v>MAGNET DAIRY MEDIUM</x:v>
      </x:c>
      <x:c r="I663" s="133" t="n">
        <x:v>260</x:v>
      </x:c>
      <x:c r="J663" s="133" t="n">
        <x:v>200</x:v>
      </x:c>
      <x:c r="K663" s="149" t="str">
        <x:v>CHINA DAIRIES</x:v>
      </x:c>
      <x:c r="L663" s="150" t="str">
        <x:v>Exact/source-linked match</x:v>
      </x:c>
      <x:c r="M663" s="149" t="str">
        <x:v>WS-RATES:49:9</x:v>
      </x:c>
    </x:row>
    <x:row r="664">
      <x:c r="A664" t="n">
        <x:v>664</x:v>
      </x:c>
      <x:c r="B664" t="n">
        <x:v>36</x:v>
      </x:c>
      <x:c r="C664" t="n">
        <x:v>29</x:v>
      </x:c>
      <x:c r="D664" s="99" t="str">
        <x:v>MC 30 DAIRY</x:v>
      </x:c>
      <x:c r="E664" s="132" t="n">
        <x:v>450</x:v>
      </x:c>
      <x:c r="F664" t="n">
        <x:v>37</x:v>
      </x:c>
      <x:c r="G664" t="n">
        <x:v>6</x:v>
      </x:c>
      <x:c r="H664" s="99" t="str">
        <x:v>MC 30 DAIRY</x:v>
      </x:c>
      <x:c r="I664" s="133" t="n">
        <x:v>450</x:v>
      </x:c>
      <x:c r="J664" s="133" t="n">
        <x:v>406.28</x:v>
      </x:c>
      <x:c r="K664" s="149" t="str">
        <x:v>DIARIES</x:v>
      </x:c>
      <x:c r="L664" s="150" t="str">
        <x:v>Exact/source-linked match</x:v>
      </x:c>
      <x:c r="M664" s="149" t="str">
        <x:v>WS-RATES:37:6</x:v>
      </x:c>
    </x:row>
    <x:row r="665">
      <x:c r="A665" t="n">
        <x:v>665</x:v>
      </x:c>
      <x:c r="B665" t="n">
        <x:v>36</x:v>
      </x:c>
      <x:c r="C665" t="n">
        <x:v>20</x:v>
      </x:c>
      <x:c r="D665" s="99" t="str">
        <x:v>MK 10 DAIRY</x:v>
      </x:c>
      <x:c r="E665" s="132" t="n">
        <x:v>520</x:v>
      </x:c>
      <x:c r="F665" t="n">
        <x:v>36</x:v>
      </x:c>
      <x:c r="G665" t="n">
        <x:v>33</x:v>
      </x:c>
      <x:c r="H665" s="99" t="str">
        <x:v>MK 10 DAIRY</x:v>
      </x:c>
      <x:c r="I665" s="133" t="n">
        <x:v>520</x:v>
      </x:c>
      <x:c r="J665" s="133" t="n">
        <x:v>469.255722408514</x:v>
      </x:c>
      <x:c r="K665" s="149" t="str">
        <x:v>DIARIES</x:v>
      </x:c>
      <x:c r="L665" s="150" t="str">
        <x:v>Exact/source-linked match</x:v>
      </x:c>
      <x:c r="M665" s="149" t="str">
        <x:v>WS-RATES:36:33</x:v>
      </x:c>
    </x:row>
    <x:row r="666">
      <x:c r="A666" t="n">
        <x:v>666</x:v>
      </x:c>
      <x:c r="B666" t="n">
        <x:v>36</x:v>
      </x:c>
      <x:c r="C666" t="n">
        <x:v>21</x:v>
      </x:c>
      <x:c r="D666" s="99" t="str">
        <x:v>MK 12 DAIRY</x:v>
      </x:c>
      <x:c r="E666" s="132" t="n">
        <x:v>640</x:v>
      </x:c>
      <x:c r="F666" t="n">
        <x:v>36</x:v>
      </x:c>
      <x:c r="G666" t="n">
        <x:v>34</x:v>
      </x:c>
      <x:c r="H666" s="99" t="str">
        <x:v>MK 12 DAIRY</x:v>
      </x:c>
      <x:c r="I666" s="133" t="n">
        <x:v>640</x:v>
      </x:c>
      <x:c r="J666" s="133" t="n">
        <x:v>615</x:v>
      </x:c>
      <x:c r="K666" s="149" t="str">
        <x:v>DIARIES</x:v>
      </x:c>
      <x:c r="L666" s="150" t="str">
        <x:v>Exact/source-linked match</x:v>
      </x:c>
      <x:c r="M666" s="149" t="str">
        <x:v>WS-RATES:36:34</x:v>
      </x:c>
    </x:row>
    <x:row r="667">
      <x:c r="A667" t="n">
        <x:v>667</x:v>
      </x:c>
      <x:c r="B667" t="n">
        <x:v>36</x:v>
      </x:c>
      <x:c r="C667" t="n">
        <x:v>27</x:v>
      </x:c>
      <x:c r="D667" s="99" t="str">
        <x:v>MK 5 DAIRY</x:v>
      </x:c>
      <x:c r="E667" s="132" t="n">
        <x:v>300</x:v>
      </x:c>
      <x:c r="F667" t="n">
        <x:v>37</x:v>
      </x:c>
      <x:c r="G667" t="n">
        <x:v>4</x:v>
      </x:c>
      <x:c r="H667" s="99" t="str">
        <x:v>MK 5 DAIRY</x:v>
      </x:c>
      <x:c r="I667" s="133" t="n">
        <x:v>300</x:v>
      </x:c>
      <x:c r="J667" s="133" t="n">
        <x:v>1418.99416909621</x:v>
      </x:c>
      <x:c r="K667" s="149" t="str">
        <x:v>DIARIES</x:v>
      </x:c>
      <x:c r="L667" s="150" t="str">
        <x:v>Exact/source-linked match</x:v>
      </x:c>
      <x:c r="M667" s="149" t="str">
        <x:v>WS-RATES:37:4</x:v>
      </x:c>
    </x:row>
    <x:row r="668">
      <x:c r="A668" t="n">
        <x:v>668</x:v>
      </x:c>
      <x:c r="B668" t="n">
        <x:v>36</x:v>
      </x:c>
      <x:c r="C668" t="n">
        <x:v>24</x:v>
      </x:c>
      <x:c r="D668" s="99" t="str">
        <x:v>MK 8 DAIRY</x:v>
      </x:c>
      <x:c r="E668" s="132" t="n">
        <x:v>420</x:v>
      </x:c>
      <x:c r="F668" t="n">
        <x:v>36</x:v>
      </x:c>
      <x:c r="G668" t="n">
        <x:v>37</x:v>
      </x:c>
      <x:c r="H668" s="99" t="str">
        <x:v>MK 8 DAIRY</x:v>
      </x:c>
      <x:c r="I668" s="133" t="n">
        <x:v>420</x:v>
      </x:c>
      <x:c r="J668" s="133" t="n">
        <x:v>395</x:v>
      </x:c>
      <x:c r="K668" s="149" t="str">
        <x:v>DIARIES</x:v>
      </x:c>
      <x:c r="L668" s="150" t="str">
        <x:v>Exact/source-linked match</x:v>
      </x:c>
      <x:c r="M668" s="149" t="str">
        <x:v>WS-RATES:36:37</x:v>
      </x:c>
    </x:row>
    <x:row r="669">
      <x:c r="A669" t="n">
        <x:v>669</x:v>
      </x:c>
      <x:c r="B669" t="n">
        <x:v>37</x:v>
      </x:c>
      <x:c r="C669" t="n">
        <x:v>4</x:v>
      </x:c>
      <x:c r="D669" s="99" t="str">
        <x:v>MR 1 DAIRY</x:v>
      </x:c>
      <x:c r="E669" s="132" t="n">
        <x:v>190</x:v>
      </x:c>
      <x:c r="F669" t="n">
        <x:v>37</x:v>
      </x:c>
      <x:c r="G669" t="n">
        <x:v>17</x:v>
      </x:c>
      <x:c r="H669" s="99" t="str">
        <x:v>MR 1 DAIRY</x:v>
      </x:c>
      <x:c r="I669" s="133" t="n">
        <x:v>190</x:v>
      </x:c>
      <x:c r="J669" s="133" t="n">
        <x:v>-214215</x:v>
      </x:c>
      <x:c r="K669" s="149" t="str">
        <x:v>DIARIES</x:v>
      </x:c>
      <x:c r="L669" s="150" t="str">
        <x:v>Exact/source-linked match</x:v>
      </x:c>
      <x:c r="M669" s="149" t="str">
        <x:v>WS-RATES:37:17</x:v>
      </x:c>
    </x:row>
    <x:row r="670">
      <x:c r="A670" t="n">
        <x:v>670</x:v>
      </x:c>
      <x:c r="B670" t="n">
        <x:v>36</x:v>
      </x:c>
      <x:c r="C670" t="n">
        <x:v>23</x:v>
      </x:c>
      <x:c r="D670" s="99" t="str">
        <x:v>MR 12 DAIRY</x:v>
      </x:c>
      <x:c r="E670" s="132" t="n">
        <x:v>420</x:v>
      </x:c>
      <x:c r="F670" t="n">
        <x:v>36</x:v>
      </x:c>
      <x:c r="G670" t="n">
        <x:v>36</x:v>
      </x:c>
      <x:c r="H670" s="99" t="str">
        <x:v>MR 12 DAIRY</x:v>
      </x:c>
      <x:c r="I670" s="133" t="n">
        <x:v>420</x:v>
      </x:c>
      <x:c r="J670" s="133" t="n">
        <x:v>395</x:v>
      </x:c>
      <x:c r="K670" s="149" t="str">
        <x:v>DIARIES</x:v>
      </x:c>
      <x:c r="L670" s="150" t="str">
        <x:v>Exact/source-linked match</x:v>
      </x:c>
      <x:c r="M670" s="149" t="str">
        <x:v>WS-RATES:36:36</x:v>
      </x:c>
    </x:row>
    <x:row r="671">
      <x:c r="A671" t="n">
        <x:v>671</x:v>
      </x:c>
      <x:c r="B671" t="n">
        <x:v>36</x:v>
      </x:c>
      <x:c r="C671" t="n">
        <x:v>18</x:v>
      </x:c>
      <x:c r="D671" s="99" t="str">
        <x:v>MR 13 DAIRY</x:v>
      </x:c>
      <x:c r="E671" s="132" t="n">
        <x:v>520</x:v>
      </x:c>
      <x:c r="F671" t="n">
        <x:v>36</x:v>
      </x:c>
      <x:c r="G671" t="n">
        <x:v>31</x:v>
      </x:c>
      <x:c r="H671" s="99" t="str">
        <x:v>MR 13 DAIRY</x:v>
      </x:c>
      <x:c r="I671" s="133" t="n">
        <x:v>520</x:v>
      </x:c>
      <x:c r="J671" s="133" t="n">
        <x:v>495</x:v>
      </x:c>
      <x:c r="K671" s="149" t="str">
        <x:v>DIARIES</x:v>
      </x:c>
      <x:c r="L671" s="150" t="str">
        <x:v>Exact/source-linked match</x:v>
      </x:c>
      <x:c r="M671" s="149" t="str">
        <x:v>WS-RATES:36:31</x:v>
      </x:c>
    </x:row>
    <x:row r="672">
      <x:c r="A672" t="n">
        <x:v>672</x:v>
      </x:c>
      <x:c r="B672" t="n">
        <x:v>36</x:v>
      </x:c>
      <x:c r="C672" t="n">
        <x:v>25</x:v>
      </x:c>
      <x:c r="D672" s="99" t="str">
        <x:v>MR 14 DAIRY</x:v>
      </x:c>
      <x:c r="E672" s="132" t="n">
        <x:v>400</x:v>
      </x:c>
      <x:c r="F672" t="n">
        <x:v>37</x:v>
      </x:c>
      <x:c r="G672" t="n">
        <x:v>2</x:v>
      </x:c>
      <x:c r="H672" s="99" t="str">
        <x:v>MR 14 DAIRY</x:v>
      </x:c>
      <x:c r="I672" s="133" t="n">
        <x:v>400</x:v>
      </x:c>
      <x:c r="J672" s="133" t="n">
        <x:v>375</x:v>
      </x:c>
      <x:c r="K672" s="149" t="str">
        <x:v>DIARIES</x:v>
      </x:c>
      <x:c r="L672" s="150" t="str">
        <x:v>Exact/source-linked match</x:v>
      </x:c>
      <x:c r="M672" s="149" t="str">
        <x:v>WS-RATES:37:2</x:v>
      </x:c>
    </x:row>
    <x:row r="673">
      <x:c r="A673" t="n">
        <x:v>673</x:v>
      </x:c>
      <x:c r="B673" t="n">
        <x:v>37</x:v>
      </x:c>
      <x:c r="C673" t="n">
        <x:v>2</x:v>
      </x:c>
      <x:c r="D673" s="99" t="str">
        <x:v>MR 2 DAIRY</x:v>
      </x:c>
      <x:c r="E673" s="132" t="n">
        <x:v>240</x:v>
      </x:c>
      <x:c r="F673" t="n">
        <x:v>37</x:v>
      </x:c>
      <x:c r="G673" t="n">
        <x:v>15</x:v>
      </x:c>
      <x:c r="H673" s="99" t="str">
        <x:v>MR 2 DAIRY</x:v>
      </x:c>
      <x:c r="I673" s="133" t="n">
        <x:v>240</x:v>
      </x:c>
      <x:c r="J673" s="133" t="n">
        <x:v>215</x:v>
      </x:c>
      <x:c r="K673" s="149" t="str">
        <x:v>DIARIES</x:v>
      </x:c>
      <x:c r="L673" s="150" t="str">
        <x:v>Exact/source-linked match</x:v>
      </x:c>
      <x:c r="M673" s="149" t="str">
        <x:v>WS-RATES:37:15</x:v>
      </x:c>
    </x:row>
    <x:row r="674">
      <x:c r="A674" t="n">
        <x:v>674</x:v>
      </x:c>
      <x:c r="B674" t="n">
        <x:v>36</x:v>
      </x:c>
      <x:c r="C674" t="n">
        <x:v>26</x:v>
      </x:c>
      <x:c r="D674" s="99" t="str">
        <x:v>MR 25 DAIRY</x:v>
      </x:c>
      <x:c r="E674" s="132" t="n">
        <x:v>380</x:v>
      </x:c>
      <x:c r="F674" t="n">
        <x:v>37</x:v>
      </x:c>
      <x:c r="G674" t="n">
        <x:v>3</x:v>
      </x:c>
      <x:c r="H674" s="99" t="str">
        <x:v>MR 25 DAIRY</x:v>
      </x:c>
      <x:c r="I674" s="133" t="n">
        <x:v>380</x:v>
      </x:c>
      <x:c r="J674" s="133" t="n">
        <x:v>355</x:v>
      </x:c>
      <x:c r="K674" s="149" t="str">
        <x:v>DIARIES</x:v>
      </x:c>
      <x:c r="L674" s="150" t="str">
        <x:v>Exact/source-linked match</x:v>
      </x:c>
      <x:c r="M674" s="149" t="str">
        <x:v>WS-RATES:37:3</x:v>
      </x:c>
    </x:row>
    <x:row r="675">
      <x:c r="A675" t="n">
        <x:v>675</x:v>
      </x:c>
      <x:c r="B675" t="n">
        <x:v>36</x:v>
      </x:c>
      <x:c r="C675" t="n">
        <x:v>37</x:v>
      </x:c>
      <x:c r="D675" s="99" t="str">
        <x:v>MR 3 DAIRY</x:v>
      </x:c>
      <x:c r="E675" s="132" t="n">
        <x:v>320</x:v>
      </x:c>
      <x:c r="F675" t="n">
        <x:v>37</x:v>
      </x:c>
      <x:c r="G675" t="n">
        <x:v>14</x:v>
      </x:c>
      <x:c r="H675" s="99" t="str">
        <x:v>MR 3 DAIRY</x:v>
      </x:c>
      <x:c r="I675" s="133" t="n">
        <x:v>320</x:v>
      </x:c>
      <x:c r="J675" s="133" t="n">
        <x:v>295</x:v>
      </x:c>
      <x:c r="K675" s="149" t="str">
        <x:v>DIARIES</x:v>
      </x:c>
      <x:c r="L675" s="150" t="str">
        <x:v>Exact/source-linked match</x:v>
      </x:c>
      <x:c r="M675" s="149" t="str">
        <x:v>WS-RATES:37:14</x:v>
      </x:c>
    </x:row>
    <x:row r="676">
      <x:c r="A676" t="n">
        <x:v>676</x:v>
      </x:c>
      <x:c r="B676" t="n">
        <x:v>44</x:v>
      </x:c>
      <x:c r="C676" t="n">
        <x:v>23</x:v>
      </x:c>
      <x:c r="D676" s="99" t="str">
        <x:v>RING DAIRY 70 NUMBER</x:v>
      </x:c>
      <x:c r="E676" s="132" t="n">
        <x:v>70</x:v>
      </x:c>
      <x:c r="F676" t="n">
        <x:v>44</x:v>
      </x:c>
      <x:c r="G676" t="n">
        <x:v>36</x:v>
      </x:c>
      <x:c r="H676" s="99" t="str">
        <x:v>RING DAIRY 70 NUMBER</x:v>
      </x:c>
      <x:c r="I676" s="133" t="n">
        <x:v>70</x:v>
      </x:c>
      <x:c r="J676" s="133" t="n">
        <x:v>63</x:v>
      </x:c>
      <x:c r="K676" s="149" t="str">
        <x:v>FANCY DIARIES</x:v>
      </x:c>
      <x:c r="L676" s="150" t="str">
        <x:v>Exact/source-linked match</x:v>
      </x:c>
      <x:c r="M676" s="149" t="str">
        <x:v>WS-RATES:44:36</x:v>
      </x:c>
    </x:row>
    <x:row r="677">
      <x:c r="A677" t="n">
        <x:v>677</x:v>
      </x:c>
      <x:c r="B677" t="n">
        <x:v>26</x:v>
      </x:c>
      <x:c r="C677" t="n">
        <x:v>13</x:v>
      </x:c>
      <x:c r="D677" s="99" t="str">
        <x:v>RING DAIRY 90</x:v>
      </x:c>
      <x:c r="E677" s="132" t="n">
        <x:v>90</x:v>
      </x:c>
      <x:c r="F677" t="n">
        <x:v>26</x:v>
      </x:c>
      <x:c r="G677" t="n">
        <x:v>26</x:v>
      </x:c>
      <x:c r="H677" s="99" t="str">
        <x:v>RING DAIRY 90</x:v>
      </x:c>
      <x:c r="I677" s="133" t="n">
        <x:v>90</x:v>
      </x:c>
      <x:c r="J677" s="133" t="n">
        <x:v>0</x:v>
      </x:c>
      <x:c r="K677" s="149" t="str">
        <x:v>CHINA DAIRIES</x:v>
      </x:c>
      <x:c r="L677" s="150" t="str">
        <x:v>Exact/source-linked match</x:v>
      </x:c>
      <x:c r="M677" s="149" t="str">
        <x:v>WS-RATES:26:26</x:v>
      </x:c>
    </x:row>
    <x:row r="678">
      <x:c r="A678" t="n">
        <x:v>678</x:v>
      </x:c>
      <x:c r="B678" t="n">
        <x:v>41</x:v>
      </x:c>
      <x:c r="C678" t="n">
        <x:v>21</x:v>
      </x:c>
      <x:c r="D678" s="99" t="str">
        <x:v>RING DAIRY A7 24PCS</x:v>
      </x:c>
      <x:c r="E678" s="132" t="n">
        <x:v>2400</x:v>
      </x:c>
      <x:c r="F678" t="n">
        <x:v>41</x:v>
      </x:c>
      <x:c r="G678" t="n">
        <x:v>34</x:v>
      </x:c>
      <x:c r="H678" s="99" t="str">
        <x:v>RING DAIRY A7 24PCS</x:v>
      </x:c>
      <x:c r="I678" s="133" t="n">
        <x:v>2400</x:v>
      </x:c>
      <x:c r="J678" s="133" t="n">
        <x:v>2030</x:v>
      </x:c>
      <x:c r="K678" s="149" t="str">
        <x:v>FANCY DIARIES</x:v>
      </x:c>
      <x:c r="L678" s="150" t="str">
        <x:v>Exact/source-linked match</x:v>
      </x:c>
      <x:c r="M678" s="149" t="str">
        <x:v>WS-RATES:41:34</x:v>
      </x:c>
    </x:row>
    <x:row r="679">
      <x:c r="A679" t="n">
        <x:v>679</x:v>
      </x:c>
      <x:c r="B679" t="n">
        <x:v>31</x:v>
      </x:c>
      <x:c r="C679" t="n">
        <x:v>9</x:v>
      </x:c>
      <x:c r="D679" s="99" t="str">
        <x:v>SIR SYED DAIRY</x:v>
      </x:c>
      <x:c r="E679" s="132" t="n">
        <x:v>80</x:v>
      </x:c>
      <x:c r="F679" t="n">
        <x:v>31</x:v>
      </x:c>
      <x:c r="G679" t="n">
        <x:v>22</x:v>
      </x:c>
      <x:c r="H679" s="99" t="str">
        <x:v>SIR SYED DAIRY</x:v>
      </x:c>
      <x:c r="I679" s="133" t="n">
        <x:v>80</x:v>
      </x:c>
      <x:c r="J679" s="133" t="n">
        <x:v>70</x:v>
      </x:c>
      <x:c r="K679" s="149" t="str">
        <x:v>CHINA DAIRIES</x:v>
      </x:c>
      <x:c r="L679" s="150" t="str">
        <x:v>Exact/source-linked match</x:v>
      </x:c>
      <x:c r="M679" s="149" t="str">
        <x:v>WS-RATES:31:22</x:v>
      </x:c>
    </x:row>
    <x:row r="680">
      <x:c r="A680" t="n">
        <x:v>680</x:v>
      </x:c>
      <x:c r="B680" t="n">
        <x:v>23</x:v>
      </x:c>
      <x:c r="C680" t="n">
        <x:v>28</x:v>
      </x:c>
      <x:c r="D680" s="99" t="str">
        <x:v>SMILE RING DAIRY</x:v>
      </x:c>
      <x:c r="E680" s="132" t="n">
        <x:v>270</x:v>
      </x:c>
      <x:c r="F680" t="n">
        <x:v>24</x:v>
      </x:c>
      <x:c r="G680" t="n">
        <x:v>5</x:v>
      </x:c>
      <x:c r="H680" s="99" t="str">
        <x:v>SMILE RING DAIRY</x:v>
      </x:c>
      <x:c r="I680" s="133" t="n">
        <x:v>270</x:v>
      </x:c>
      <x:c r="J680" s="133" t="n">
        <x:v>245</x:v>
      </x:c>
      <x:c r="K680" s="149" t="str">
        <x:v>CHINA DAIRIES</x:v>
      </x:c>
      <x:c r="L680" s="150" t="str">
        <x:v>Exact/source-linked match</x:v>
      </x:c>
      <x:c r="M680" s="149" t="str">
        <x:v>WS-RATES:24:5</x:v>
      </x:c>
    </x:row>
    <x:row r="681">
      <x:c r="A681" t="n">
        <x:v>681</x:v>
      </x:c>
      <x:c r="B681" t="n">
        <x:v>22</x:v>
      </x:c>
      <x:c r="C681" t="n">
        <x:v>3</x:v>
      </x:c>
      <x:c r="D681" s="99" t="str">
        <x:v>TEACHER DAIRY LARGE</x:v>
      </x:c>
      <x:c r="E681" s="132" t="n">
        <x:v>210</x:v>
      </x:c>
      <x:c r="F681" t="n">
        <x:v>22</x:v>
      </x:c>
      <x:c r="G681" t="n">
        <x:v>16</x:v>
      </x:c>
      <x:c r="H681" s="99" t="str">
        <x:v>TEACHER DAIRY LARGE</x:v>
      </x:c>
      <x:c r="I681" s="133" t="n">
        <x:v>210</x:v>
      </x:c>
      <x:c r="J681" s="133" t="n">
        <x:v>175</x:v>
      </x:c>
      <x:c r="K681" s="149" t="str">
        <x:v>CHINA DAIRIES</x:v>
      </x:c>
      <x:c r="L681" s="150" t="str">
        <x:v>Exact/source-linked match</x:v>
      </x:c>
      <x:c r="M681" s="149" t="str">
        <x:v>WS-RATES:22:16</x:v>
      </x:c>
    </x:row>
    <x:row r="682">
      <x:c r="A682" t="n">
        <x:v>682</x:v>
      </x:c>
      <x:c r="B682" t="n">
        <x:v>25</x:v>
      </x:c>
      <x:c r="C682" t="n">
        <x:v>17</x:v>
      </x:c>
      <x:c r="D682" s="99" t="str">
        <x:v>TEACHER DAIRY MASTER</x:v>
      </x:c>
      <x:c r="E682" s="132" t="n">
        <x:v>240</x:v>
      </x:c>
      <x:c r="F682" t="n">
        <x:v>25</x:v>
      </x:c>
      <x:c r="G682" t="n">
        <x:v>30</x:v>
      </x:c>
      <x:c r="H682" s="99" t="str">
        <x:v>TEACHER DAIRY MASTER</x:v>
      </x:c>
      <x:c r="I682" s="133" t="n">
        <x:v>240</x:v>
      </x:c>
      <x:c r="J682" s="133" t="n">
        <x:v>210</x:v>
      </x:c>
      <x:c r="K682" s="149" t="str">
        <x:v>CHINA DAIRIES</x:v>
      </x:c>
      <x:c r="L682" s="150" t="str">
        <x:v>Exact/source-linked match</x:v>
      </x:c>
      <x:c r="M682" s="149" t="str">
        <x:v>WS-RATES:25:30</x:v>
      </x:c>
    </x:row>
    <x:row r="683">
      <x:c r="A683" t="n">
        <x:v>683</x:v>
      </x:c>
      <x:c r="B683" t="n">
        <x:v>22</x:v>
      </x:c>
      <x:c r="C683" t="n">
        <x:v>4</x:v>
      </x:c>
      <x:c r="D683" s="99" t="str">
        <x:v>TEACHER DAIRY SMALL</x:v>
      </x:c>
      <x:c r="E683" s="132" t="n">
        <x:v>150</x:v>
      </x:c>
      <x:c r="F683" t="n">
        <x:v>22</x:v>
      </x:c>
      <x:c r="G683" t="n">
        <x:v>17</x:v>
      </x:c>
      <x:c r="H683" s="99" t="str">
        <x:v>TEACHER DAIRY SMALL</x:v>
      </x:c>
      <x:c r="I683" s="133" t="n">
        <x:v>150</x:v>
      </x:c>
      <x:c r="J683" s="133" t="n">
        <x:v>125</x:v>
      </x:c>
      <x:c r="K683" s="149" t="str">
        <x:v>CHINA DAIRIES</x:v>
      </x:c>
      <x:c r="L683" s="150" t="str">
        <x:v>Exact/source-linked match</x:v>
      </x:c>
      <x:c r="M683" s="149" t="str">
        <x:v>WS-RATES:22:17</x:v>
      </x:c>
    </x:row>
    <x:row r="684">
      <x:c r="A684" t="n">
        <x:v>684</x:v>
      </x:c>
      <x:c r="B684" t="n">
        <x:v>37</x:v>
      </x:c>
      <x:c r="C684" t="n">
        <x:v>13</x:v>
      </x:c>
      <x:c r="D684" s="99" t="str">
        <x:v>Z1 POCKET DAIRY</x:v>
      </x:c>
      <x:c r="E684" s="132" t="n">
        <x:v>21</x:v>
      </x:c>
      <x:c r="F684" t="n">
        <x:v>37</x:v>
      </x:c>
      <x:c r="G684" t="n">
        <x:v>26</x:v>
      </x:c>
      <x:c r="H684" s="99" t="str">
        <x:v>Z1 POCKET DAIRY</x:v>
      </x:c>
      <x:c r="I684" s="133" t="n">
        <x:v>21</x:v>
      </x:c>
      <x:c r="J684" s="133" t="n">
        <x:v>15</x:v>
      </x:c>
      <x:c r="K684" s="149" t="str">
        <x:v>DIARIES</x:v>
      </x:c>
      <x:c r="L684" s="150" t="str">
        <x:v>Exact/source-linked match</x:v>
      </x:c>
      <x:c r="M684" s="149" t="str">
        <x:v>WS-RATES:37:26</x:v>
      </x:c>
    </x:row>
    <x:row r="685">
      <x:c r="A685" t="n">
        <x:v>685</x:v>
      </x:c>
      <x:c r="B685" t="n">
        <x:v>37</x:v>
      </x:c>
      <x:c r="C685" t="n">
        <x:v>10</x:v>
      </x:c>
      <x:c r="D685" s="99" t="str">
        <x:v>Z2 POCKET DAIRY</x:v>
      </x:c>
      <x:c r="E685" s="132" t="n">
        <x:v>36</x:v>
      </x:c>
      <x:c r="F685" t="n">
        <x:v>37</x:v>
      </x:c>
      <x:c r="G685" t="n">
        <x:v>23</x:v>
      </x:c>
      <x:c r="H685" s="99" t="str">
        <x:v>Z2 POCKET DAIRY</x:v>
      </x:c>
      <x:c r="I685" s="133" t="n">
        <x:v>36</x:v>
      </x:c>
      <x:c r="J685" s="133" t="n">
        <x:v>28</x:v>
      </x:c>
      <x:c r="K685" s="149" t="str">
        <x:v>DIARIES</x:v>
      </x:c>
      <x:c r="L685" s="150" t="str">
        <x:v>Exact/source-linked match</x:v>
      </x:c>
      <x:c r="M685" s="149" t="str">
        <x:v>WS-RATES:37:23</x:v>
      </x:c>
    </x:row>
    <x:row r="686">
      <x:c r="A686" t="n">
        <x:v>686</x:v>
      </x:c>
      <x:c r="B686" t="n">
        <x:v>37</x:v>
      </x:c>
      <x:c r="C686" t="n">
        <x:v>9</x:v>
      </x:c>
      <x:c r="D686" s="99" t="str">
        <x:v>Z3 POCKET DAIRY</x:v>
      </x:c>
      <x:c r="E686" s="132" t="n">
        <x:v>68</x:v>
      </x:c>
      <x:c r="F686" t="n">
        <x:v>37</x:v>
      </x:c>
      <x:c r="G686" t="n">
        <x:v>22</x:v>
      </x:c>
      <x:c r="H686" s="99" t="str">
        <x:v>Z3 POCKET DAIRY</x:v>
      </x:c>
      <x:c r="I686" s="133" t="n">
        <x:v>68</x:v>
      </x:c>
      <x:c r="J686" s="133" t="n">
        <x:v>53</x:v>
      </x:c>
      <x:c r="K686" s="149" t="str">
        <x:v>DIARIES</x:v>
      </x:c>
      <x:c r="L686" s="150" t="str">
        <x:v>Exact/source-linked match</x:v>
      </x:c>
      <x:c r="M686" s="149" t="str">
        <x:v>WS-RATES:37:22</x:v>
      </x:c>
    </x:row>
    <x:row r="687">
      <x:c r="A687" t="n">
        <x:v>687</x:v>
      </x:c>
      <x:c r="B687" t="n">
        <x:v>37</x:v>
      </x:c>
      <x:c r="C687" t="n">
        <x:v>7</x:v>
      </x:c>
      <x:c r="D687" s="99" t="str">
        <x:v>Z4 POCKET DAIRY BUTTON</x:v>
      </x:c>
      <x:c r="E687" s="132" t="n">
        <x:v>110</x:v>
      </x:c>
      <x:c r="F687" t="n">
        <x:v>37</x:v>
      </x:c>
      <x:c r="G687" t="n">
        <x:v>20</x:v>
      </x:c>
      <x:c r="H687" s="99" t="str">
        <x:v>Z4 POCKET DAIRY BUTTON</x:v>
      </x:c>
      <x:c r="I687" s="133" t="n">
        <x:v>110</x:v>
      </x:c>
      <x:c r="J687" s="133" t="n">
        <x:v>95</x:v>
      </x:c>
      <x:c r="K687" s="149" t="str">
        <x:v>DIARIES</x:v>
      </x:c>
      <x:c r="L687" s="150" t="str">
        <x:v>Exact/source-linked match</x:v>
      </x:c>
      <x:c r="M687" s="149" t="str">
        <x:v>WS-RATES:37:20</x:v>
      </x:c>
    </x:row>
    <x:row r="688">
      <x:c r="A688" t="n">
        <x:v>688</x:v>
      </x:c>
      <x:c r="B688" t="n">
        <x:v>37</x:v>
      </x:c>
      <x:c r="C688" t="n">
        <x:v>6</x:v>
      </x:c>
      <x:c r="D688" s="99" t="str">
        <x:v>Z4 POCKET DAIRY NORMAL</x:v>
      </x:c>
      <x:c r="E688" s="132" t="n">
        <x:v>85</x:v>
      </x:c>
      <x:c r="F688" t="n">
        <x:v>37</x:v>
      </x:c>
      <x:c r="G688" t="n">
        <x:v>19</x:v>
      </x:c>
      <x:c r="H688" s="99" t="str">
        <x:v>Z4 POCKET DAIRY NORMAL</x:v>
      </x:c>
      <x:c r="I688" s="133" t="n">
        <x:v>85</x:v>
      </x:c>
      <x:c r="J688" s="133" t="n">
        <x:v>72</x:v>
      </x:c>
      <x:c r="K688" s="149" t="str">
        <x:v>DIARIES</x:v>
      </x:c>
      <x:c r="L688" s="150" t="str">
        <x:v>Exact/source-linked match</x:v>
      </x:c>
      <x:c r="M688" s="149" t="str">
        <x:v>WS-RATES:37:19</x:v>
      </x:c>
    </x:row>
    <x:row r="689">
      <x:c r="A689" t="n">
        <x:v>689</x:v>
      </x:c>
      <x:c r="B689" t="n">
        <x:v>45</x:v>
      </x:c>
      <x:c r="C689" t="n">
        <x:v>24</x:v>
      </x:c>
      <x:c r="D689" s="99" t="str">
        <x:v>MAGIC SLATE LARGE</x:v>
      </x:c>
      <x:c r="E689" s="132" t="n">
        <x:v>370</x:v>
      </x:c>
      <x:c r="F689" t="n">
        <x:v>45</x:v>
      </x:c>
      <x:c r="G689" t="n">
        <x:v>37</x:v>
      </x:c>
      <x:c r="H689" s="99" t="str">
        <x:v>MAGIC SLATE LARGE</x:v>
      </x:c>
      <x:c r="I689" s="133" t="n">
        <x:v>370</x:v>
      </x:c>
      <x:c r="J689" s="133" t="n">
        <x:v>330</x:v>
      </x:c>
      <x:c r="K689" s="149" t="str">
        <x:v>SLATES</x:v>
      </x:c>
      <x:c r="L689" s="150" t="str">
        <x:v>Exact/source-linked match</x:v>
      </x:c>
      <x:c r="M689" s="149" t="str">
        <x:v>WS-RATES:45:37</x:v>
      </x:c>
    </x:row>
    <x:row r="690">
      <x:c r="A690" t="n">
        <x:v>690</x:v>
      </x:c>
      <x:c r="B690" t="n">
        <x:v>45</x:v>
      </x:c>
      <x:c r="C690" t="n">
        <x:v>27</x:v>
      </x:c>
      <x:c r="D690" s="99" t="str">
        <x:v>MAGIC SLATE MEDIUM</x:v>
      </x:c>
      <x:c r="E690" s="132" t="n">
        <x:v>300</x:v>
      </x:c>
      <x:c r="F690" t="n">
        <x:v>46</x:v>
      </x:c>
      <x:c r="G690" t="n">
        <x:v>4</x:v>
      </x:c>
      <x:c r="H690" s="99" t="str">
        <x:v>MAGIC SLATE MEDIUM</x:v>
      </x:c>
      <x:c r="I690" s="133" t="n">
        <x:v>300</x:v>
      </x:c>
      <x:c r="J690" s="133" t="n">
        <x:v>270</x:v>
      </x:c>
      <x:c r="K690" s="149" t="str">
        <x:v>SLATES</x:v>
      </x:c>
      <x:c r="L690" s="150" t="str">
        <x:v>Exact/source-linked match</x:v>
      </x:c>
      <x:c r="M690" s="149" t="str">
        <x:v>WS-RATES:46:4</x:v>
      </x:c>
    </x:row>
    <x:row r="691">
      <x:c r="A691" t="n">
        <x:v>691</x:v>
      </x:c>
      <x:c r="B691" t="n">
        <x:v>45</x:v>
      </x:c>
      <x:c r="C691" t="n">
        <x:v>30</x:v>
      </x:c>
      <x:c r="D691" s="99" t="str">
        <x:v>MAGIC SLATE SMALL</x:v>
      </x:c>
      <x:c r="E691" s="132" t="n">
        <x:v>220</x:v>
      </x:c>
      <x:c r="F691" t="n">
        <x:v>46</x:v>
      </x:c>
      <x:c r="G691" t="n">
        <x:v>7</x:v>
      </x:c>
      <x:c r="H691" s="99" t="str">
        <x:v>MAGIC SLATE SMALL</x:v>
      </x:c>
      <x:c r="I691" s="133" t="n">
        <x:v>220</x:v>
      </x:c>
      <x:c r="J691" s="133" t="n">
        <x:v>185</x:v>
      </x:c>
      <x:c r="K691" s="149" t="str">
        <x:v>SLATES</x:v>
      </x:c>
      <x:c r="L691" s="150" t="str">
        <x:v>Exact/source-linked match</x:v>
      </x:c>
      <x:c r="M691" s="149" t="str">
        <x:v>WS-RATES:46:7</x:v>
      </x:c>
    </x:row>
    <x:row r="692">
      <x:c r="A692" t="n">
        <x:v>692</x:v>
      </x:c>
      <x:c r="B692" t="n">
        <x:v>48</x:v>
      </x:c>
      <x:c r="C692" t="n">
        <x:v>20</x:v>
      </x:c>
      <x:c r="D692" s="99" t="str">
        <x:v>YOYO</x:v>
      </x:c>
      <x:c r="E692" s="132" t="n">
        <x:v>35</x:v>
      </x:c>
      <x:c r="F692" t="n">
        <x:v>48</x:v>
      </x:c>
      <x:c r="G692" t="n">
        <x:v>33</x:v>
      </x:c>
      <x:c r="H692" s="99" t="str">
        <x:v>YOYO</x:v>
      </x:c>
      <x:c r="I692" s="133" t="n">
        <x:v>35</x:v>
      </x:c>
      <x:c r="J692" s="133" t="n">
        <x:v>30</x:v>
      </x:c>
      <x:c r="K692" s="149" t="str">
        <x:v>CHINA</x:v>
      </x:c>
      <x:c r="L692" s="150" t="str">
        <x:v>Exact/source-linked match</x:v>
      </x:c>
      <x:c r="M692" s="149" t="str">
        <x:v>WS-RATES:48:33</x:v>
      </x:c>
    </x:row>
    <x:row r="693">
      <x:c r="A693" t="n">
        <x:v>693</x:v>
      </x:c>
      <x:c r="B693" t="n">
        <x:v>43</x:v>
      </x:c>
      <x:c r="C693" t="n">
        <x:v>28</x:v>
      </x:c>
      <x:c r="D693" s="99" t="str">
        <x:v>GMSA GUN ROD (L) 1PC</x:v>
      </x:c>
      <x:c r="E693" s="132" t="n">
        <x:v>36</x:v>
      </x:c>
      <x:c r="F693" t="n">
        <x:v>44</x:v>
      </x:c>
      <x:c r="G693" t="n">
        <x:v>5</x:v>
      </x:c>
      <x:c r="H693" s="99" t="str">
        <x:v>GMSA GUN ROD (L) 1PC</x:v>
      </x:c>
      <x:c r="I693" s="133" t="n">
        <x:v>36</x:v>
      </x:c>
      <x:c r="J693" s="133" t="n">
        <x:v>28</x:v>
      </x:c>
      <x:c r="K693" s="149" t="str">
        <x:v>GLUE GUN ROD</x:v>
      </x:c>
      <x:c r="L693" s="150" t="str">
        <x:v>Exact/source-linked match</x:v>
      </x:c>
      <x:c r="M693" s="149" t="str">
        <x:v>WS-RATES:44:5</x:v>
      </x:c>
    </x:row>
    <x:row r="694">
      <x:c r="A694" t="n">
        <x:v>694</x:v>
      </x:c>
      <x:c r="B694" t="n">
        <x:v>43</x:v>
      </x:c>
      <x:c r="C694" t="n">
        <x:v>22</x:v>
      </x:c>
      <x:c r="D694" s="99" t="str">
        <x:v>GMSA GUN ROD (S) 1 PC</x:v>
      </x:c>
      <x:c r="E694" s="132" t="n">
        <x:v>16</x:v>
      </x:c>
      <x:c r="F694" t="n">
        <x:v>43</x:v>
      </x:c>
      <x:c r="G694" t="n">
        <x:v>35</x:v>
      </x:c>
      <x:c r="H694" s="99" t="str">
        <x:v>GMSA GUN ROD (S) 1 PC</x:v>
      </x:c>
      <x:c r="I694" s="133" t="n">
        <x:v>16</x:v>
      </x:c>
      <x:c r="J694" s="133" t="n">
        <x:v>14</x:v>
      </x:c>
      <x:c r="K694" s="149" t="str">
        <x:v>GLUE GUN ROD</x:v>
      </x:c>
      <x:c r="L694" s="150" t="str">
        <x:v>Exact/source-linked match</x:v>
      </x:c>
      <x:c r="M694" s="149" t="str">
        <x:v>WS-RATES:43:35</x:v>
      </x:c>
    </x:row>
    <x:row r="695">
      <x:c r="A695" t="n">
        <x:v>695</x:v>
      </x:c>
      <x:c r="B695" t="n">
        <x:v>43</x:v>
      </x:c>
      <x:c r="C695" t="n">
        <x:v>25</x:v>
      </x:c>
      <x:c r="D695" s="99" t="str">
        <x:v>GMSA GUN ROD (S) PKT</x:v>
      </x:c>
      <x:c r="E695" s="132" t="n">
        <x:v>800</x:v>
      </x:c>
      <x:c r="F695" t="n">
        <x:v>44</x:v>
      </x:c>
      <x:c r="G695" t="n">
        <x:v>2</x:v>
      </x:c>
      <x:c r="H695" s="99" t="str">
        <x:v>GMSA GUN ROD (S) PKT</x:v>
      </x:c>
      <x:c r="I695" s="133" t="n">
        <x:v>800</x:v>
      </x:c>
      <x:c r="J695" s="133" t="n">
        <x:v>560</x:v>
      </x:c>
      <x:c r="K695" s="149" t="str">
        <x:v>GLUE GUN ROD</x:v>
      </x:c>
      <x:c r="L695" s="150" t="str">
        <x:v>Exact/source-linked match</x:v>
      </x:c>
      <x:c r="M695" s="149" t="str">
        <x:v>WS-RATES:44:2</x:v>
      </x:c>
    </x:row>
    <x:row r="696">
      <x:c r="A696" t="n">
        <x:v>696</x:v>
      </x:c>
      <x:c r="B696" t="n">
        <x:v>25</x:v>
      </x:c>
      <x:c r="C696" t="n">
        <x:v>25</x:v>
      </x:c>
      <x:c r="D696" s="99" t="str">
        <x:v>GMSA GUN ROD L (PKT)</x:v>
      </x:c>
      <x:c r="E696" s="132" t="n">
        <x:v>1080</x:v>
      </x:c>
      <x:c r="F696" t="n">
        <x:v>26</x:v>
      </x:c>
      <x:c r="G696" t="n">
        <x:v>2</x:v>
      </x:c>
      <x:c r="H696" s="99" t="str">
        <x:v>GMSA GUN ROD L (PKT)</x:v>
      </x:c>
      <x:c r="I696" s="133" t="n">
        <x:v>1080</x:v>
      </x:c>
      <x:c r="J696" s="133" t="n">
        <x:v>800</x:v>
      </x:c>
      <x:c r="K696" s="149" t="str">
        <x:v>GLUE GUN ROD</x:v>
      </x:c>
      <x:c r="L696" s="150" t="str">
        <x:v>Exact/source-linked match</x:v>
      </x:c>
      <x:c r="M696" s="149" t="str">
        <x:v>WS-RATES:26:2</x:v>
      </x:c>
    </x:row>
    <x:row r="697">
      <x:c r="A697" t="n">
        <x:v>697</x:v>
      </x:c>
      <x:c r="B697" t="n">
        <x:v>43</x:v>
      </x:c>
      <x:c r="C697" t="n">
        <x:v>20</x:v>
      </x:c>
      <x:c r="D697" s="99" t="str">
        <x:v>GUN ROD LARGE</x:v>
      </x:c>
      <x:c r="E697" s="132" t="n">
        <x:v>22</x:v>
      </x:c>
      <x:c r="F697" t="n">
        <x:v>43</x:v>
      </x:c>
      <x:c r="G697" t="n">
        <x:v>33</x:v>
      </x:c>
      <x:c r="H697" s="99" t="str">
        <x:v>GUN ROD LARGE</x:v>
      </x:c>
      <x:c r="I697" s="133" t="n">
        <x:v>22</x:v>
      </x:c>
      <x:c r="J697" s="133" t="n">
        <x:v>16</x:v>
      </x:c>
      <x:c r="K697" s="149" t="str">
        <x:v>GLUE GUN ROD</x:v>
      </x:c>
      <x:c r="L697" s="150" t="str">
        <x:v>Exact/source-linked match</x:v>
      </x:c>
      <x:c r="M697" s="149" t="str">
        <x:v>WS-RATES:43:33</x:v>
      </x:c>
    </x:row>
    <x:row r="698">
      <x:c r="A698" t="n">
        <x:v>698</x:v>
      </x:c>
      <x:c r="B698" t="n">
        <x:v>43</x:v>
      </x:c>
      <x:c r="C698" t="n">
        <x:v>18</x:v>
      </x:c>
      <x:c r="D698" s="99" t="str">
        <x:v>GUN ROD SMALL</x:v>
      </x:c>
      <x:c r="E698" s="132" t="n">
        <x:v>11</x:v>
      </x:c>
      <x:c r="F698" t="n">
        <x:v>43</x:v>
      </x:c>
      <x:c r="G698" t="n">
        <x:v>31</x:v>
      </x:c>
      <x:c r="H698" s="99" t="str">
        <x:v>GUN ROD SMALL</x:v>
      </x:c>
      <x:c r="I698" s="133" t="n">
        <x:v>11</x:v>
      </x:c>
      <x:c r="J698" s="133" t="n">
        <x:v>8</x:v>
      </x:c>
      <x:c r="K698" s="149" t="str">
        <x:v>GLUE GUN ROD</x:v>
      </x:c>
      <x:c r="L698" s="150" t="str">
        <x:v>Exact/source-linked match</x:v>
      </x:c>
      <x:c r="M698" s="149" t="str">
        <x:v>WS-RATES:43:31</x:v>
      </x:c>
    </x:row>
    <x:row r="699">
      <x:c r="A699" t="n">
        <x:v>699</x:v>
      </x:c>
      <x:c r="B699" t="n">
        <x:v>3</x:v>
      </x:c>
      <x:c r="C699" t="n">
        <x:v>17</x:v>
      </x:c>
      <x:c r="D699" s="99" t="str">
        <x:v>MAGNET CARD ABC-123-URD</x:v>
      </x:c>
      <x:c r="E699" s="132" t="n">
        <x:v>160</x:v>
      </x:c>
      <x:c r="F699" t="n">
        <x:v>3</x:v>
      </x:c>
      <x:c r="G699" t="n">
        <x:v>31</x:v>
      </x:c>
      <x:c r="H699" s="99" t="str">
        <x:v>MAGNET CARD ABC-123-URDU</x:v>
      </x:c>
      <x:c r="I699" s="133" t="n">
        <x:v>160</x:v>
      </x:c>
      <x:c r="J699" s="133" t="n">
        <x:v>135</x:v>
      </x:c>
      <x:c r="K699" s="149" t="str">
        <x:v>CHINA DAIRIES</x:v>
      </x:c>
      <x:c r="L699" s="150" t="str">
        <x:v>Truncated-name completion</x:v>
      </x:c>
      <x:c r="M699" s="149" t="str">
        <x:v>WS-RATES:3:31</x:v>
      </x:c>
    </x:row>
    <x:row r="700">
      <x:c r="A700" t="n">
        <x:v>700</x:v>
      </x:c>
      <x:c r="B700" t="n">
        <x:v>2</x:v>
      </x:c>
      <x:c r="C700" t="n">
        <x:v>27</x:v>
      </x:c>
      <x:c r="D700" s="99" t="str">
        <x:v>MAGNET PATTA</x:v>
      </x:c>
      <x:c r="E700" s="132" t="n">
        <x:v>410</x:v>
      </x:c>
      <x:c r="F700" t="n">
        <x:v>3</x:v>
      </x:c>
      <x:c r="G700" t="n">
        <x:v>5</x:v>
      </x:c>
      <x:c r="H700" s="99" t="str">
        <x:v>MAGNET PATTA</x:v>
      </x:c>
      <x:c r="I700" s="133" t="n">
        <x:v>410</x:v>
      </x:c>
      <x:c r="J700" s="133" t="n">
        <x:v>365</x:v>
      </x:c>
      <x:c r="K700" s="149" t="str">
        <x:v>CHINA</x:v>
      </x:c>
      <x:c r="L700" s="150" t="str">
        <x:v>Exact/source-linked match</x:v>
      </x:c>
      <x:c r="M700" s="149" t="str">
        <x:v>WS-RATES:3:5</x:v>
      </x:c>
    </x:row>
    <x:row r="701">
      <x:c r="A701" t="n">
        <x:v>701</x:v>
      </x:c>
      <x:c r="B701" t="n">
        <x:v>48</x:v>
      </x:c>
      <x:c r="C701" t="n">
        <x:v>28</x:v>
      </x:c>
      <x:c r="D701" s="99" t="str">
        <x:v>MAGNIFYING GLASS 60MM</x:v>
      </x:c>
      <x:c r="E701" s="132" t="n">
        <x:v>290</x:v>
      </x:c>
      <x:c r="F701" t="n">
        <x:v>49</x:v>
      </x:c>
      <x:c r="G701" t="n">
        <x:v>5</x:v>
      </x:c>
      <x:c r="H701" s="99" t="str">
        <x:v>MAGNIFYING GLASS 60MM</x:v>
      </x:c>
      <x:c r="I701" s="133" t="n">
        <x:v>290</x:v>
      </x:c>
      <x:c r="J701" s="133" t="n">
        <x:v>280</x:v>
      </x:c>
      <x:c r="K701" s="149" t="str">
        <x:v>CHINA</x:v>
      </x:c>
      <x:c r="L701" s="150" t="str">
        <x:v>Exact/source-linked match</x:v>
      </x:c>
      <x:c r="M701" s="149" t="str">
        <x:v>WS-RATES:49:5</x:v>
      </x:c>
    </x:row>
    <x:row r="702">
      <x:c r="A702" t="n">
        <x:v>702</x:v>
      </x:c>
      <x:c r="B702" t="n">
        <x:v>9</x:v>
      </x:c>
      <x:c r="C702" t="n">
        <x:v>18</x:v>
      </x:c>
      <x:c r="D702" s="99" t="str">
        <x:v>MAGNIFYING GLASS 70MM</x:v>
      </x:c>
      <x:c r="E702" s="132" t="n">
        <x:v>310</x:v>
      </x:c>
      <x:c r="F702" t="n">
        <x:v>9</x:v>
      </x:c>
      <x:c r="G702" t="n">
        <x:v>31</x:v>
      </x:c>
      <x:c r="H702" s="99" t="str">
        <x:v>MAGNIFYING GLASS 70MM</x:v>
      </x:c>
      <x:c r="I702" s="133" t="n">
        <x:v>310</x:v>
      </x:c>
      <x:c r="J702" s="133" t="n">
        <x:v>290</x:v>
      </x:c>
      <x:c r="K702" s="149" t="str">
        <x:v>CHINA</x:v>
      </x:c>
      <x:c r="L702" s="150" t="str">
        <x:v>Exact/source-linked match</x:v>
      </x:c>
      <x:c r="M702" s="149" t="str">
        <x:v>WS-RATES:9:31</x:v>
      </x:c>
    </x:row>
    <x:row r="703">
      <x:c r="A703" t="n">
        <x:v>703</x:v>
      </x:c>
      <x:c r="B703" t="n">
        <x:v>48</x:v>
      </x:c>
      <x:c r="C703" t="n">
        <x:v>26</x:v>
      </x:c>
      <x:c r="D703" s="99" t="str">
        <x:v>MAGNIFYING GLASS 80MM</x:v>
      </x:c>
      <x:c r="E703" s="132" t="n">
        <x:v>350</x:v>
      </x:c>
      <x:c r="F703" t="n">
        <x:v>49</x:v>
      </x:c>
      <x:c r="G703" t="n">
        <x:v>3</x:v>
      </x:c>
      <x:c r="H703" s="99" t="str">
        <x:v>MAGNIFYING GLASS 80MM</x:v>
      </x:c>
      <x:c r="I703" s="133" t="n">
        <x:v>350</x:v>
      </x:c>
      <x:c r="J703" s="133" t="n">
        <x:v>330</x:v>
      </x:c>
      <x:c r="K703" s="149" t="str">
        <x:v>CHINA</x:v>
      </x:c>
      <x:c r="L703" s="150" t="str">
        <x:v>Exact/source-linked match</x:v>
      </x:c>
      <x:c r="M703" s="149" t="str">
        <x:v>WS-RATES:49:3</x:v>
      </x:c>
    </x:row>
    <x:row r="704">
      <x:c r="A704" t="n">
        <x:v>704</x:v>
      </x:c>
      <x:c r="B704" t="n">
        <x:v>48</x:v>
      </x:c>
      <x:c r="C704" t="n">
        <x:v>25</x:v>
      </x:c>
      <x:c r="D704" s="99" t="str">
        <x:v>MAGNIFYING GLASS 90MM</x:v>
      </x:c>
      <x:c r="E704" s="132" t="n">
        <x:v>380</x:v>
      </x:c>
      <x:c r="F704" t="n">
        <x:v>49</x:v>
      </x:c>
      <x:c r="G704" t="n">
        <x:v>2</x:v>
      </x:c>
      <x:c r="H704" s="99" t="str">
        <x:v>MAGNIFYING GLASS 90MM</x:v>
      </x:c>
      <x:c r="I704" s="133" t="n">
        <x:v>380</x:v>
      </x:c>
      <x:c r="J704" s="133" t="n">
        <x:v>360</x:v>
      </x:c>
      <x:c r="K704" s="149" t="str">
        <x:v>CHINA</x:v>
      </x:c>
      <x:c r="L704" s="150" t="str">
        <x:v>Exact/source-linked match</x:v>
      </x:c>
      <x:c r="M704" s="149" t="str">
        <x:v>WS-RATES:49:2</x:v>
      </x:c>
    </x:row>
    <x:row r="705">
      <x:c r="A705" t="n">
        <x:v>705</x:v>
      </x:c>
      <x:c r="B705" t="n">
        <x:v>18</x:v>
      </x:c>
      <x:c r="C705" t="n">
        <x:v>11</x:v>
      </x:c>
      <x:c r="D705" s="99" t="str">
        <x:v>SMILY MAGNET PATTA LARG</x:v>
      </x:c>
      <x:c r="E705" s="132" t="n">
        <x:v>180</x:v>
      </x:c>
      <x:c r="F705" t="n">
        <x:v>18</x:v>
      </x:c>
      <x:c r="G705" t="n">
        <x:v>24</x:v>
      </x:c>
      <x:c r="H705" s="99" t="str">
        <x:v>SMILY MAGNET PATTA LARGE</x:v>
      </x:c>
      <x:c r="I705" s="133" t="n">
        <x:v>180</x:v>
      </x:c>
      <x:c r="J705" s="133" t="n">
        <x:v>156</x:v>
      </x:c>
      <x:c r="K705" s="149" t="str">
        <x:v>CHINA</x:v>
      </x:c>
      <x:c r="L705" s="150" t="str">
        <x:v>Truncated-name completion</x:v>
      </x:c>
      <x:c r="M705" s="149" t="str">
        <x:v>WS-RATES:18:24</x:v>
      </x:c>
    </x:row>
    <x:row r="706">
      <x:c r="A706" t="n">
        <x:v>706</x:v>
      </x:c>
      <x:c r="B706" t="n">
        <x:v>18</x:v>
      </x:c>
      <x:c r="C706" t="n">
        <x:v>12</x:v>
      </x:c>
      <x:c r="D706" s="99" t="str">
        <x:v>SMILY MAGNET PATTA SMAL</x:v>
      </x:c>
      <x:c r="E706" s="132" t="n">
        <x:v>170</x:v>
      </x:c>
      <x:c r="F706" t="n">
        <x:v>18</x:v>
      </x:c>
      <x:c r="G706" t="n">
        <x:v>25</x:v>
      </x:c>
      <x:c r="H706" s="99" t="str">
        <x:v>SMILY MAGNET PATTA SMALL</x:v>
      </x:c>
      <x:c r="I706" s="133" t="n">
        <x:v>170</x:v>
      </x:c>
      <x:c r="J706" s="133" t="n">
        <x:v>146</x:v>
      </x:c>
      <x:c r="K706" s="149" t="str">
        <x:v>CHINA</x:v>
      </x:c>
      <x:c r="L706" s="150" t="str">
        <x:v>Truncated-name completion</x:v>
      </x:c>
      <x:c r="M706" s="149" t="str">
        <x:v>WS-RATES:18:25</x:v>
      </x:c>
    </x:row>
    <x:row r="707">
      <x:c r="A707" t="n">
        <x:v>707</x:v>
      </x:c>
      <x:c r="B707" t="n">
        <x:v>48</x:v>
      </x:c>
      <x:c r="C707" t="n">
        <x:v>4</x:v>
      </x:c>
      <x:c r="D707" s="99" t="str">
        <x:v>LIFAFA 11/5 WHITE 50/S</x:v>
      </x:c>
      <x:c r="E707" s="132" t="n">
        <x:v>260</x:v>
      </x:c>
      <x:c r="F707" t="n">
        <x:v>48</x:v>
      </x:c>
      <x:c r="G707" t="n">
        <x:v>17</x:v>
      </x:c>
      <x:c r="H707" s="99" t="str">
        <x:v>LIFAFA 11/5 WHITE 50/S</x:v>
      </x:c>
      <x:c r="I707" s="133" t="n">
        <x:v>260</x:v>
      </x:c>
      <x:c r="J707" s="133" t="n">
        <x:v>240</x:v>
      </x:c>
      <x:c r="K707" s="149" t="str">
        <x:v>LIFAFA</x:v>
      </x:c>
      <x:c r="L707" s="150" t="str">
        <x:v>Exact/source-linked match</x:v>
      </x:c>
      <x:c r="M707" s="149" t="str">
        <x:v>WS-RATES:48:17</x:v>
      </x:c>
    </x:row>
    <x:row r="708">
      <x:c r="A708" t="n">
        <x:v>708</x:v>
      </x:c>
      <x:c r="B708" t="n">
        <x:v>48</x:v>
      </x:c>
      <x:c r="C708" t="n">
        <x:v>7</x:v>
      </x:c>
      <x:c r="D708" s="99" t="str">
        <x:v>LIFAFA 6/4 WHITE 25/S</x:v>
      </x:c>
      <x:c r="E708" s="132" t="n">
        <x:v>70</x:v>
      </x:c>
      <x:c r="F708" t="n">
        <x:v>48</x:v>
      </x:c>
      <x:c r="G708" t="n">
        <x:v>20</x:v>
      </x:c>
      <x:c r="H708" s="99" t="str">
        <x:v>LIFAFA 6/4 WHITE 25/S</x:v>
      </x:c>
      <x:c r="I708" s="133" t="n">
        <x:v>70</x:v>
      </x:c>
      <x:c r="J708" s="133" t="n">
        <x:v>62</x:v>
      </x:c>
      <x:c r="K708" s="149" t="str">
        <x:v>LIFAFA</x:v>
      </x:c>
      <x:c r="L708" s="150" t="str">
        <x:v>Exact/source-linked match</x:v>
      </x:c>
      <x:c r="M708" s="149" t="str">
        <x:v>WS-RATES:48:20</x:v>
      </x:c>
    </x:row>
    <x:row r="709">
      <x:c r="A709" t="n">
        <x:v>709</x:v>
      </x:c>
      <x:c r="B709" t="n">
        <x:v>48</x:v>
      </x:c>
      <x:c r="C709" t="n">
        <x:v>5</x:v>
      </x:c>
      <x:c r="D709" s="99" t="str">
        <x:v>LIFAFA 9/4 WHITE 25/S</x:v>
      </x:c>
      <x:c r="E709" s="132" t="n">
        <x:v>90</x:v>
      </x:c>
      <x:c r="F709" t="n">
        <x:v>48</x:v>
      </x:c>
      <x:c r="G709" t="n">
        <x:v>18</x:v>
      </x:c>
      <x:c r="H709" s="99" t="str">
        <x:v>LIFAFA 9/4 WHITE 25/S</x:v>
      </x:c>
      <x:c r="I709" s="133" t="n">
        <x:v>90</x:v>
      </x:c>
      <x:c r="J709" s="133" t="n">
        <x:v>80</x:v>
      </x:c>
      <x:c r="K709" s="149" t="str">
        <x:v>LIFAFA</x:v>
      </x:c>
      <x:c r="L709" s="150" t="str">
        <x:v>Exact/source-linked match</x:v>
      </x:c>
      <x:c r="M709" s="149" t="str">
        <x:v>WS-RATES:48:18</x:v>
      </x:c>
    </x:row>
    <x:row r="710">
      <x:c r="A710" t="n">
        <x:v>710</x:v>
      </x:c>
      <x:c r="B710" t="n">
        <x:v>47</x:v>
      </x:c>
      <x:c r="C710" t="n">
        <x:v>30</x:v>
      </x:c>
      <x:c r="D710" s="99" t="str">
        <x:v>LIFAFA KHAKI 11/5 50/S</x:v>
      </x:c>
      <x:c r="E710" s="132" t="n">
        <x:v>95</x:v>
      </x:c>
      <x:c r="F710" t="n">
        <x:v>48</x:v>
      </x:c>
      <x:c r="G710" t="n">
        <x:v>7</x:v>
      </x:c>
      <x:c r="H710" s="99" t="str">
        <x:v>LIFAFA KHAKI 11/5 50/S</x:v>
      </x:c>
      <x:c r="I710" s="133" t="n">
        <x:v>95</x:v>
      </x:c>
      <x:c r="J710" s="133" t="n">
        <x:v>80</x:v>
      </x:c>
      <x:c r="K710" s="149" t="str">
        <x:v>LIFAFA</x:v>
      </x:c>
      <x:c r="L710" s="150" t="str">
        <x:v>Exact/source-linked match</x:v>
      </x:c>
      <x:c r="M710" s="149" t="str">
        <x:v>WS-RATES:48:7</x:v>
      </x:c>
    </x:row>
    <x:row r="711">
      <x:c r="A711" t="n">
        <x:v>711</x:v>
      </x:c>
      <x:c r="B711" t="n">
        <x:v>47</x:v>
      </x:c>
      <x:c r="C711" t="n">
        <x:v>33</x:v>
      </x:c>
      <x:c r="D711" s="99" t="str">
        <x:v>LIFAFA KHAKI 9/4 50/S</x:v>
      </x:c>
      <x:c r="E711" s="132" t="n">
        <x:v>85</x:v>
      </x:c>
      <x:c r="F711" t="n">
        <x:v>48</x:v>
      </x:c>
      <x:c r="G711" t="n">
        <x:v>10</x:v>
      </x:c>
      <x:c r="H711" s="99" t="str">
        <x:v>LIFAFA KHAKI 9/4 50/S</x:v>
      </x:c>
      <x:c r="I711" s="133" t="n">
        <x:v>85</x:v>
      </x:c>
      <x:c r="J711" s="133" t="n">
        <x:v>70</x:v>
      </x:c>
      <x:c r="K711" s="149" t="str">
        <x:v>LIFAFA</x:v>
      </x:c>
      <x:c r="L711" s="150" t="str">
        <x:v>Exact/source-linked match</x:v>
      </x:c>
      <x:c r="M711" s="149" t="str">
        <x:v>WS-RATES:48:10</x:v>
      </x:c>
    </x:row>
    <x:row r="712">
      <x:c r="A712" t="n">
        <x:v>712</x:v>
      </x:c>
      <x:c r="B712" t="n">
        <x:v>47</x:v>
      </x:c>
      <x:c r="C712" t="n">
        <x:v>22</x:v>
      </x:c>
      <x:c r="D712" s="99" t="str">
        <x:v>LIFAFA KHAKI A 4 CLOTH 50</x:v>
      </x:c>
      <x:c r="E712" s="132" t="n">
        <x:v>800</x:v>
      </x:c>
      <x:c r="F712" t="n">
        <x:v>47</x:v>
      </x:c>
      <x:c r="G712" t="n">
        <x:v>35</x:v>
      </x:c>
      <x:c r="H712" s="99" t="str">
        <x:v>LIFAFA KHAKI A 4 CLOTH 50/S</x:v>
      </x:c>
      <x:c r="I712" s="133" t="n">
        <x:v>800</x:v>
      </x:c>
      <x:c r="J712" s="133" t="n">
        <x:v>850</x:v>
      </x:c>
      <x:c r="K712" s="149" t="str">
        <x:v>LIFAFA</x:v>
      </x:c>
      <x:c r="L712" s="150" t="str">
        <x:v>Truncated-name completion</x:v>
      </x:c>
      <x:c r="M712" s="149" t="str">
        <x:v>WS-RATES:47:35</x:v>
      </x:c>
    </x:row>
    <x:row r="713">
      <x:c r="A713" t="n">
        <x:v>713</x:v>
      </x:c>
      <x:c r="B713" t="n">
        <x:v>47</x:v>
      </x:c>
      <x:c r="C713" t="n">
        <x:v>26</x:v>
      </x:c>
      <x:c r="D713" s="99" t="str">
        <x:v>LIFAFA KHAKI LEGAL 100/S</x:v>
      </x:c>
      <x:c r="E713" s="132" t="n">
        <x:v>440</x:v>
      </x:c>
      <x:c r="F713" t="n">
        <x:v>48</x:v>
      </x:c>
      <x:c r="G713" t="n">
        <x:v>3</x:v>
      </x:c>
      <x:c r="H713" s="99" t="str">
        <x:v>LIFAFA KHAKI LEGAL 100/S</x:v>
      </x:c>
      <x:c r="I713" s="133" t="n">
        <x:v>440</x:v>
      </x:c>
      <x:c r="J713" s="133" t="n">
        <x:v>390</x:v>
      </x:c>
      <x:c r="K713" s="149" t="str">
        <x:v>LIFAFA</x:v>
      </x:c>
      <x:c r="L713" s="150" t="str">
        <x:v>Exact/source-linked match</x:v>
      </x:c>
      <x:c r="M713" s="149" t="str">
        <x:v>WS-RATES:48:3</x:v>
      </x:c>
    </x:row>
    <x:row r="714">
      <x:c r="A714" t="n">
        <x:v>714</x:v>
      </x:c>
      <x:c r="B714" t="n">
        <x:v>47</x:v>
      </x:c>
      <x:c r="C714" t="n">
        <x:v>24</x:v>
      </x:c>
      <x:c r="D714" s="99" t="str">
        <x:v>LIFAFA KHAKI LEGAL CLOTH</x:v>
      </x:c>
      <x:c r="E714" s="132" t="n">
        <x:v>900</x:v>
      </x:c>
      <x:c r="F714" t="n">
        <x:v>47</x:v>
      </x:c>
      <x:c r="G714" t="n">
        <x:v>37</x:v>
      </x:c>
      <x:c r="H714" s="99" t="str">
        <x:v>LIFAFA KHAKI LEGAL CLOTH 50/S</x:v>
      </x:c>
      <x:c r="I714" s="133" t="n">
        <x:v>900</x:v>
      </x:c>
      <x:c r="J714" s="133" t="n">
        <x:v>850</x:v>
      </x:c>
      <x:c r="K714" s="149" t="str">
        <x:v>LIFAFA</x:v>
      </x:c>
      <x:c r="L714" s="150" t="str">
        <x:v>Truncated-name completion</x:v>
      </x:c>
      <x:c r="M714" s="149" t="str">
        <x:v>WS-RATES:47:37</x:v>
      </x:c>
    </x:row>
    <x:row r="715">
      <x:c r="A715" t="n">
        <x:v>715</x:v>
      </x:c>
      <x:c r="B715" t="n">
        <x:v>47</x:v>
      </x:c>
      <x:c r="C715" t="n">
        <x:v>34</x:v>
      </x:c>
      <x:c r="D715" s="99" t="str">
        <x:v>LIFAFA WHITE DLP 50/S</x:v>
      </x:c>
      <x:c r="E715" s="132" t="n">
        <x:v>160</x:v>
      </x:c>
      <x:c r="F715" t="n">
        <x:v>48</x:v>
      </x:c>
      <x:c r="G715" t="n">
        <x:v>11</x:v>
      </x:c>
      <x:c r="H715" s="99" t="str">
        <x:v>LIFAFA WHITE DLP 50/S</x:v>
      </x:c>
      <x:c r="I715" s="133" t="n">
        <x:v>160</x:v>
      </x:c>
      <x:c r="J715" s="133" t="n">
        <x:v>130</x:v>
      </x:c>
      <x:c r="K715" s="149" t="str">
        <x:v>LIFAFA</x:v>
      </x:c>
      <x:c r="L715" s="150" t="str">
        <x:v>Exact/source-linked match</x:v>
      </x:c>
      <x:c r="M715" s="149" t="str">
        <x:v>WS-RATES:48:11</x:v>
      </x:c>
    </x:row>
    <x:row r="716">
      <x:c r="A716" t="n">
        <x:v>716</x:v>
      </x:c>
      <x:c r="B716" t="n">
        <x:v>47</x:v>
      </x:c>
      <x:c r="C716" t="n">
        <x:v>37</x:v>
      </x:c>
      <x:c r="D716" s="99" t="str">
        <x:v>LIFAFA WHITE LEGAL 100/S</x:v>
      </x:c>
      <x:c r="E716" s="132" t="n">
        <x:v>1050</x:v>
      </x:c>
      <x:c r="F716" t="n">
        <x:v>48</x:v>
      </x:c>
      <x:c r="G716" t="n">
        <x:v>14</x:v>
      </x:c>
      <x:c r="H716" s="99" t="str">
        <x:v>LIFAFA WHITE LEGAL 100/S</x:v>
      </x:c>
      <x:c r="I716" s="133" t="n">
        <x:v>1050</x:v>
      </x:c>
      <x:c r="J716" s="133" t="n">
        <x:v>1000</x:v>
      </x:c>
      <x:c r="K716" s="149" t="str">
        <x:v>LIFAFA</x:v>
      </x:c>
      <x:c r="L716" s="150" t="str">
        <x:v>Exact/source-linked match</x:v>
      </x:c>
      <x:c r="M716" s="149" t="str">
        <x:v>WS-RATES:48:14</x:v>
      </x:c>
    </x:row>
    <x:row r="717">
      <x:c r="A717" t="n">
        <x:v>717</x:v>
      </x:c>
      <x:c r="B717" t="n">
        <x:v>47</x:v>
      </x:c>
      <x:c r="C717" t="n">
        <x:v>36</x:v>
      </x:c>
      <x:c r="D717" s="99" t="str">
        <x:v>LIFAFA WHITE LEGAL CLOTH</x:v>
      </x:c>
      <x:c r="E717" s="132" t="n">
        <x:v>1150</x:v>
      </x:c>
      <x:c r="F717" t="n">
        <x:v>48</x:v>
      </x:c>
      <x:c r="G717" t="n">
        <x:v>13</x:v>
      </x:c>
      <x:c r="H717" s="99" t="str">
        <x:v>LIFAFA WHITE LEGAL CLOTH 50/S</x:v>
      </x:c>
      <x:c r="I717" s="133" t="n">
        <x:v>1150</x:v>
      </x:c>
      <x:c r="J717" s="133" t="n">
        <x:v>1080</x:v>
      </x:c>
      <x:c r="K717" s="149" t="str">
        <x:v>LIFAFA</x:v>
      </x:c>
      <x:c r="L717" s="150" t="str">
        <x:v>Truncated-name completion</x:v>
      </x:c>
      <x:c r="M717" s="149" t="str">
        <x:v>WS-RATES:48:13</x:v>
      </x:c>
    </x:row>
    <x:row r="718">
      <x:c r="A718" t="n">
        <x:v>718</x:v>
      </x:c>
      <x:c r="B718" t="n">
        <x:v>1</x:v>
      </x:c>
      <x:c r="C718" t="n">
        <x:v>2</x:v>
      </x:c>
      <x:c r="D718" s="99" t="str">
        <x:v>PHOTO ENVELOPE (WHITE)</x:v>
      </x:c>
      <x:c r="E718" s="132" t="n">
        <x:v>90</x:v>
      </x:c>
      <x:c r="F718" t="n">
        <x:v>1</x:v>
      </x:c>
      <x:c r="G718" t="n">
        <x:v>16</x:v>
      </x:c>
      <x:c r="H718" s="99" t="str">
        <x:v>PHOTO ENVELOPE (WHITE)</x:v>
      </x:c>
      <x:c r="I718" s="133" t="n">
        <x:v>90</x:v>
      </x:c>
      <x:c r="J718" s="133" t="n">
        <x:v>80</x:v>
      </x:c>
      <x:c r="K718" s="149" t="str">
        <x:v>CHINA</x:v>
      </x:c>
      <x:c r="L718" s="150" t="str">
        <x:v>Exact/source-linked match</x:v>
      </x:c>
      <x:c r="M718" s="149" t="str">
        <x:v>WS-RATES:1:16</x:v>
      </x:c>
    </x:row>
    <x:row r="719">
      <x:c r="A719" t="n">
        <x:v>719</x:v>
      </x:c>
      <x:c r="B719" t="n">
        <x:v>35</x:v>
      </x:c>
      <x:c r="C719" t="n">
        <x:v>29</x:v>
      </x:c>
      <x:c r="D719" s="99" t="str">
        <x:v>B72 ERASER</x:v>
      </x:c>
      <x:c r="E719" s="132" t="n">
        <x:v>310</x:v>
      </x:c>
      <x:c r="F719" t="n">
        <x:v>36</x:v>
      </x:c>
      <x:c r="G719" t="n">
        <x:v>6</x:v>
      </x:c>
      <x:c r="H719" s="99" t="str">
        <x:v>B72 ERASER</x:v>
      </x:c>
      <x:c r="I719" s="133" t="n">
        <x:v>310</x:v>
      </x:c>
      <x:c r="J719" s="133" t="n">
        <x:v>282</x:v>
      </x:c>
      <x:c r="K719" s="149" t="str">
        <x:v>ERASERS</x:v>
      </x:c>
      <x:c r="L719" s="150" t="str">
        <x:v>Exact/source-linked match</x:v>
      </x:c>
      <x:c r="M719" s="149" t="str">
        <x:v>WS-RATES:36:6</x:v>
      </x:c>
    </x:row>
    <x:row r="720">
      <x:c r="A720" t="n">
        <x:v>720</x:v>
      </x:c>
      <x:c r="B720" t="n">
        <x:v>12</x:v>
      </x:c>
      <x:c r="C720" t="n">
        <x:v>35</x:v>
      </x:c>
      <x:c r="D720" s="99" t="str">
        <x:v>CAMEL ERASER 1501</x:v>
      </x:c>
      <x:c r="E720" s="132" t="n">
        <x:v>350</x:v>
      </x:c>
      <x:c r="F720" t="n">
        <x:v>13</x:v>
      </x:c>
      <x:c r="G720" t="n">
        <x:v>12</x:v>
      </x:c>
      <x:c r="H720" s="99" t="str">
        <x:v>CAMEL ERASER 1501</x:v>
      </x:c>
      <x:c r="I720" s="133" t="n">
        <x:v>350</x:v>
      </x:c>
      <x:c r="J720" s="133" t="n">
        <x:v>272</x:v>
      </x:c>
      <x:c r="K720" s="149" t="str">
        <x:v>ERASERS</x:v>
      </x:c>
      <x:c r="L720" s="150" t="str">
        <x:v>Exact/source-linked match</x:v>
      </x:c>
      <x:c r="M720" s="149" t="str">
        <x:v>WS-RATES:13:12</x:v>
      </x:c>
    </x:row>
    <x:row r="721">
      <x:c r="A721" t="n">
        <x:v>721</x:v>
      </x:c>
      <x:c r="B721" t="n">
        <x:v>12</x:v>
      </x:c>
      <x:c r="C721" t="n">
        <x:v>36</x:v>
      </x:c>
      <x:c r="D721" s="99" t="str">
        <x:v>CAMEL ERASER 1560</x:v>
      </x:c>
      <x:c r="E721" s="132" t="n">
        <x:v>365</x:v>
      </x:c>
      <x:c r="F721" t="n">
        <x:v>13</x:v>
      </x:c>
      <x:c r="G721" t="n">
        <x:v>13</x:v>
      </x:c>
      <x:c r="H721" s="99" t="str">
        <x:v>CAMEL ERASER 1560</x:v>
      </x:c>
      <x:c r="I721" s="133" t="n">
        <x:v>365</x:v>
      </x:c>
      <x:c r="J721" s="133" t="n">
        <x:v>343</x:v>
      </x:c>
      <x:c r="K721" s="149" t="str">
        <x:v>ERASERS</x:v>
      </x:c>
      <x:c r="L721" s="150" t="str">
        <x:v>Exact/source-linked match</x:v>
      </x:c>
      <x:c r="M721" s="149" t="str">
        <x:v>WS-RATES:13:13</x:v>
      </x:c>
    </x:row>
    <x:row r="722">
      <x:c r="A722" t="n">
        <x:v>722</x:v>
      </x:c>
      <x:c r="B722" t="n">
        <x:v>46</x:v>
      </x:c>
      <x:c r="C722" t="n">
        <x:v>12</x:v>
      </x:c>
      <x:c r="D722" s="99" t="str">
        <x:v>DEER DUAL ERASER+SHARP</x:v>
      </x:c>
      <x:c r="E722" s="132" t="n">
        <x:v>700</x:v>
      </x:c>
      <x:c r="F722" t="n">
        <x:v>46</x:v>
      </x:c>
      <x:c r="G722" t="n">
        <x:v>25</x:v>
      </x:c>
      <x:c r="H722" s="99" t="str">
        <x:v>DEER DUAL ERASER+SHARPNER</x:v>
      </x:c>
      <x:c r="I722" s="133" t="n">
        <x:v>700</x:v>
      </x:c>
      <x:c r="J722" s="133" t="n">
        <x:v>630</x:v>
      </x:c>
      <x:c r="K722" s="149" t="str">
        <x:v>ERASERS</x:v>
      </x:c>
      <x:c r="L722" s="150" t="str">
        <x:v>Truncated-name completion</x:v>
      </x:c>
      <x:c r="M722" s="149" t="str">
        <x:v>WS-RATES:46:25</x:v>
      </x:c>
    </x:row>
    <x:row r="723">
      <x:c r="A723" t="n">
        <x:v>723</x:v>
      </x:c>
      <x:c r="B723" t="n">
        <x:v>52</x:v>
      </x:c>
      <x:c r="C723" t="n">
        <x:v>37</x:v>
      </x:c>
      <x:c r="D723" s="99" t="str">
        <x:v>DEER MR ERASER DR 40</x:v>
      </x:c>
      <x:c r="E723" s="132" t="n">
        <x:v>312</x:v>
      </x:c>
      <x:c r="F723" t="n">
        <x:v>53</x:v>
      </x:c>
      <x:c r="G723" t="n">
        <x:v>14</x:v>
      </x:c>
      <x:c r="H723" s="99" t="str">
        <x:v>DEER MR ERASER DR 40</x:v>
      </x:c>
      <x:c r="I723" s="133" t="n">
        <x:v>312</x:v>
      </x:c>
      <x:c r="J723" s="133" t="n">
        <x:v>314</x:v>
      </x:c>
      <x:c r="K723" s="149" t="str">
        <x:v>ERASERS</x:v>
      </x:c>
      <x:c r="L723" s="150" t="str">
        <x:v>Exact/source-linked match</x:v>
      </x:c>
      <x:c r="M723" s="149" t="str">
        <x:v>WS-RATES:53:14</x:v>
      </x:c>
    </x:row>
    <x:row r="724">
      <x:c r="A724" t="n">
        <x:v>724</x:v>
      </x:c>
      <x:c r="B724" t="n">
        <x:v>8</x:v>
      </x:c>
      <x:c r="C724" t="n">
        <x:v>29</x:v>
      </x:c>
      <x:c r="D724" s="99" t="str">
        <x:v>DEER PRO PLUS ERASER DR</x:v>
      </x:c>
      <x:c r="E724" s="132" t="n">
        <x:v>336</x:v>
      </x:c>
      <x:c r="F724" t="n">
        <x:v>9</x:v>
      </x:c>
      <x:c r="G724" t="n">
        <x:v>6</x:v>
      </x:c>
      <x:c r="H724" s="99" t="str">
        <x:v>DEER PRO PLUS ERASER DR48</x:v>
      </x:c>
      <x:c r="I724" s="133" t="n">
        <x:v>336</x:v>
      </x:c>
      <x:c r="J724" s="133" t="n">
        <x:v>290</x:v>
      </x:c>
      <x:c r="K724" s="149" t="str">
        <x:v>ERASERS</x:v>
      </x:c>
      <x:c r="L724" s="150" t="str">
        <x:v>Truncated-name completion</x:v>
      </x:c>
      <x:c r="M724" s="149" t="str">
        <x:v>WS-RATES:9:6</x:v>
      </x:c>
    </x:row>
    <x:row r="725">
      <x:c r="A725" t="n">
        <x:v>725</x:v>
      </x:c>
      <x:c r="B725" t="n">
        <x:v>17</x:v>
      </x:c>
      <x:c r="C725" t="n">
        <x:v>19</x:v>
      </x:c>
      <x:c r="D725" s="99" t="str">
        <x:v>DEER TIKON RUBBER TIP JA</x:v>
      </x:c>
      <x:c r="E725" s="132" t="n">
        <x:v>430</x:v>
      </x:c>
      <x:c r="F725" t="n">
        <x:v>17</x:v>
      </x:c>
      <x:c r="G725" t="n">
        <x:v>32</x:v>
      </x:c>
      <x:c r="H725" s="99" t="str">
        <x:v>DEER TIKON RUBBER TIP JAR(48P</x:v>
      </x:c>
      <x:c r="I725" s="133" t="n">
        <x:v>430</x:v>
      </x:c>
      <x:c r="J725" s="133" t="n">
        <x:v>348</x:v>
      </x:c>
      <x:c r="K725" s="149" t="str">
        <x:v>PENCIL JAR</x:v>
      </x:c>
      <x:c r="L725" s="150" t="str">
        <x:v>Truncated-name completion</x:v>
      </x:c>
      <x:c r="M725" s="149" t="str">
        <x:v>WS-RATES:17:32</x:v>
      </x:c>
    </x:row>
    <x:row r="726">
      <x:c r="A726" t="n">
        <x:v>726</x:v>
      </x:c>
      <x:c r="B726" t="n">
        <x:v>36</x:v>
      </x:c>
      <x:c r="C726" t="n">
        <x:v>6</x:v>
      </x:c>
      <x:c r="D726" s="99" t="str">
        <x:v>DG 50 ERASER</x:v>
      </x:c>
      <x:c r="E726" s="132" t="n">
        <x:v>700</x:v>
      </x:c>
      <x:c r="F726" t="n">
        <x:v>36</x:v>
      </x:c>
      <x:c r="G726" t="n">
        <x:v>19</x:v>
      </x:c>
      <x:c r="H726" s="99" t="str">
        <x:v>DG 50 ERASER</x:v>
      </x:c>
      <x:c r="I726" s="133" t="n">
        <x:v>700</x:v>
      </x:c>
      <x:c r="J726" s="133" t="n">
        <x:v>660</x:v>
      </x:c>
      <x:c r="K726" s="149" t="str">
        <x:v>ERASERS</x:v>
      </x:c>
      <x:c r="L726" s="150" t="str">
        <x:v>Exact/source-linked match</x:v>
      </x:c>
      <x:c r="M726" s="149" t="str">
        <x:v>WS-RATES:36:19</x:v>
      </x:c>
    </x:row>
    <x:row r="727">
      <x:c r="A727" t="n">
        <x:v>727</x:v>
      </x:c>
      <x:c r="B727" t="n">
        <x:v>15</x:v>
      </x:c>
      <x:c r="C727" t="n">
        <x:v>22</x:v>
      </x:c>
      <x:c r="D727" s="99" t="str">
        <x:v>DOLLAR ERASER</x:v>
      </x:c>
      <x:c r="E727" s="132" t="n">
        <x:v>288</x:v>
      </x:c>
      <x:c r="F727" t="n">
        <x:v>15</x:v>
      </x:c>
      <x:c r="G727" t="n">
        <x:v>35</x:v>
      </x:c>
      <x:c r="H727" s="99" t="str">
        <x:v>DOLLAR ERASER</x:v>
      </x:c>
      <x:c r="I727" s="133" t="n">
        <x:v>288</x:v>
      </x:c>
      <x:c r="J727" s="133" t="n">
        <x:v>280</x:v>
      </x:c>
      <x:c r="K727" s="149" t="str">
        <x:v>ERASERS</x:v>
      </x:c>
      <x:c r="L727" s="150" t="str">
        <x:v>Exact/source-linked match</x:v>
      </x:c>
      <x:c r="M727" s="149" t="str">
        <x:v>WS-RATES:15:35</x:v>
      </x:c>
    </x:row>
    <x:row r="728">
      <x:c r="A728" t="n">
        <x:v>728</x:v>
      </x:c>
      <x:c r="B728" t="n">
        <x:v>54</x:v>
      </x:c>
      <x:c r="C728" t="n">
        <x:v>24</x:v>
      </x:c>
      <x:c r="D728" s="99" t="str">
        <x:v>DUX D45 ERASER</x:v>
      </x:c>
      <x:c r="E728" s="132" t="n">
        <x:v>295</x:v>
      </x:c>
      <x:c r="F728" t="n">
        <x:v>54</x:v>
      </x:c>
      <x:c r="G728" t="n">
        <x:v>37</x:v>
      </x:c>
      <x:c r="H728" s="99" t="str">
        <x:v>DUX D45 ERASER</x:v>
      </x:c>
      <x:c r="I728" s="133" t="n">
        <x:v>295</x:v>
      </x:c>
      <x:c r="J728" s="133" t="n">
        <x:v>270</x:v>
      </x:c>
      <x:c r="K728" s="149" t="str">
        <x:v>ERASERS</x:v>
      </x:c>
      <x:c r="L728" s="150" t="str">
        <x:v>Exact/source-linked match</x:v>
      </x:c>
      <x:c r="M728" s="149" t="str">
        <x:v>WS-RATES:54:37</x:v>
      </x:c>
    </x:row>
    <x:row r="729">
      <x:c r="A729" t="n">
        <x:v>729</x:v>
      </x:c>
      <x:c r="B729" t="n">
        <x:v>54</x:v>
      </x:c>
      <x:c r="C729" t="n">
        <x:v>23</x:v>
      </x:c>
      <x:c r="D729" s="99" t="str">
        <x:v>DUX D60 ERASER</x:v>
      </x:c>
      <x:c r="E729" s="132" t="n">
        <x:v>400</x:v>
      </x:c>
      <x:c r="F729" t="n">
        <x:v>54</x:v>
      </x:c>
      <x:c r="G729" t="n">
        <x:v>36</x:v>
      </x:c>
      <x:c r="H729" s="99" t="str">
        <x:v>DUX D60 ERASER</x:v>
      </x:c>
      <x:c r="I729" s="133" t="n">
        <x:v>400</x:v>
      </x:c>
      <x:c r="J729" s="133" t="n">
        <x:v>385</x:v>
      </x:c>
      <x:c r="K729" s="149" t="str">
        <x:v>ERASERS</x:v>
      </x:c>
      <x:c r="L729" s="150" t="str">
        <x:v>Exact/source-linked match</x:v>
      </x:c>
      <x:c r="M729" s="149" t="str">
        <x:v>WS-RATES:54:36</x:v>
      </x:c>
    </x:row>
    <x:row r="730">
      <x:c r="A730" t="n">
        <x:v>730</x:v>
      </x:c>
      <x:c r="B730" t="n">
        <x:v>14</x:v>
      </x:c>
      <x:c r="C730" t="n">
        <x:v>14</x:v>
      </x:c>
      <x:c r="D730" s="99" t="str">
        <x:v>DUX FIFA ERASER</x:v>
      </x:c>
      <x:c r="E730" s="132" t="n">
        <x:v>370</x:v>
      </x:c>
      <x:c r="F730" t="n">
        <x:v>14</x:v>
      </x:c>
      <x:c r="G730" t="n">
        <x:v>27</x:v>
      </x:c>
      <x:c r="H730" s="99" t="str">
        <x:v>DUX FIFA ERASER</x:v>
      </x:c>
      <x:c r="I730" s="133" t="n">
        <x:v>370</x:v>
      </x:c>
      <x:c r="J730" s="133" t="n">
        <x:v>335</x:v>
      </x:c>
      <x:c r="K730" s="149" t="str">
        <x:v>ERASERS</x:v>
      </x:c>
      <x:c r="L730" s="150" t="str">
        <x:v>Exact/source-linked match</x:v>
      </x:c>
      <x:c r="M730" s="149" t="str">
        <x:v>WS-RATES:14:27</x:v>
      </x:c>
    </x:row>
    <x:row r="731">
      <x:c r="A731" t="n">
        <x:v>731</x:v>
      </x:c>
      <x:c r="B731" t="n">
        <x:v>20</x:v>
      </x:c>
      <x:c r="C731" t="n">
        <x:v>20</x:v>
      </x:c>
      <x:c r="D731" s="99" t="str">
        <x:v>DUX SMILEY ERASER JAR</x:v>
      </x:c>
      <x:c r="E731" s="132" t="n">
        <x:v>370</x:v>
      </x:c>
      <x:c r="F731" t="n">
        <x:v>20</x:v>
      </x:c>
      <x:c r="G731" t="n">
        <x:v>33</x:v>
      </x:c>
      <x:c r="H731" s="99" t="str">
        <x:v>DUX SMILEY ERASER JAR</x:v>
      </x:c>
      <x:c r="I731" s="133" t="n">
        <x:v>370</x:v>
      </x:c>
      <x:c r="J731" s="133" t="n">
        <x:v>335</x:v>
      </x:c>
      <x:c r="K731" s="149" t="str">
        <x:v>ERASERS</x:v>
      </x:c>
      <x:c r="L731" s="150" t="str">
        <x:v>Exact/source-linked match</x:v>
      </x:c>
      <x:c r="M731" s="149" t="str">
        <x:v>WS-RATES:20:33</x:v>
      </x:c>
    </x:row>
    <x:row r="732">
      <x:c r="A732" t="n">
        <x:v>732</x:v>
      </x:c>
      <x:c r="B732" t="n">
        <x:v>21</x:v>
      </x:c>
      <x:c r="C732" t="n">
        <x:v>12</x:v>
      </x:c>
      <x:c r="D732" s="99" t="str">
        <x:v>EASY 4U ERASER E-548</x:v>
      </x:c>
      <x:c r="E732" s="132" t="n">
        <x:v>380</x:v>
      </x:c>
      <x:c r="F732" t="n">
        <x:v>21</x:v>
      </x:c>
      <x:c r="G732" t="n">
        <x:v>25</x:v>
      </x:c>
      <x:c r="H732" s="99" t="str">
        <x:v>EASY 4U ERASER E-548</x:v>
      </x:c>
      <x:c r="I732" s="133" t="n">
        <x:v>380</x:v>
      </x:c>
      <x:c r="J732" s="133" t="n">
        <x:v>360</x:v>
      </x:c>
      <x:c r="K732" s="149" t="str">
        <x:v>ERASERS</x:v>
      </x:c>
      <x:c r="L732" s="150" t="str">
        <x:v>Exact/source-linked match</x:v>
      </x:c>
      <x:c r="M732" s="149" t="str">
        <x:v>WS-RATES:21:25</x:v>
      </x:c>
    </x:row>
    <x:row r="733">
      <x:c r="A733" t="n">
        <x:v>733</x:v>
      </x:c>
      <x:c r="B733" t="n">
        <x:v>7</x:v>
      </x:c>
      <x:c r="C733" t="n">
        <x:v>28</x:v>
      </x:c>
      <x:c r="D733" s="99" t="str">
        <x:v>ERASER FS 72PCS</x:v>
      </x:c>
      <x:c r="E733" s="132" t="n">
        <x:v>250</x:v>
      </x:c>
      <x:c r="F733" t="n">
        <x:v>8</x:v>
      </x:c>
      <x:c r="G733" t="n">
        <x:v>5</x:v>
      </x:c>
      <x:c r="H733" s="99" t="str">
        <x:v>ERASER FS 72PCS</x:v>
      </x:c>
      <x:c r="I733" s="133" t="n">
        <x:v>250</x:v>
      </x:c>
      <x:c r="J733" s="133" t="n">
        <x:v>230</x:v>
      </x:c>
      <x:c r="K733" s="149" t="str">
        <x:v>ERASERS</x:v>
      </x:c>
      <x:c r="L733" s="150" t="str">
        <x:v>Exact/source-linked match</x:v>
      </x:c>
      <x:c r="M733" s="149" t="str">
        <x:v>WS-RATES:8:5</x:v>
      </x:c>
    </x:row>
    <x:row r="734">
      <x:c r="A734" t="n">
        <x:v>734</x:v>
      </x:c>
      <x:c r="B734" t="n">
        <x:v>25</x:v>
      </x:c>
      <x:c r="C734" t="n">
        <x:v>3</x:v>
      </x:c>
      <x:c r="D734" s="99" t="str">
        <x:v>ISKOOL ERESER 80 PC</x:v>
      </x:c>
      <x:c r="E734" s="132" t="n">
        <x:v>440</x:v>
      </x:c>
      <x:c r="F734" t="n">
        <x:v>25</x:v>
      </x:c>
      <x:c r="G734" t="n">
        <x:v>16</x:v>
      </x:c>
      <x:c r="H734" s="99" t="str">
        <x:v>ISKOOL ERESER 80 PC</x:v>
      </x:c>
      <x:c r="I734" s="133" t="n">
        <x:v>440</x:v>
      </x:c>
      <x:c r="J734" s="133" t="n">
        <x:v>385</x:v>
      </x:c>
      <x:c r="K734" s="149" t="str">
        <x:v>ERASERS</x:v>
      </x:c>
      <x:c r="L734" s="150" t="str">
        <x:v>Exact/source-linked match</x:v>
      </x:c>
      <x:c r="M734" s="149" t="str">
        <x:v>WS-RATES:25:16</x:v>
      </x:c>
    </x:row>
    <x:row r="735">
      <x:c r="A735" t="n">
        <x:v>735</x:v>
      </x:c>
      <x:c r="B735" t="n">
        <x:v>52</x:v>
      </x:c>
      <x:c r="C735" t="n">
        <x:v>6</x:v>
      </x:c>
      <x:c r="D735" s="99" t="str">
        <x:v>KIDCO ERASER JAR</x:v>
      </x:c>
      <x:c r="E735" s="132" t="n">
        <x:v>600</x:v>
      </x:c>
      <x:c r="F735" t="n">
        <x:v>52</x:v>
      </x:c>
      <x:c r="G735" t="n">
        <x:v>19</x:v>
      </x:c>
      <x:c r="H735" s="99" t="str">
        <x:v>KIDCO ERASER JAR</x:v>
      </x:c>
      <x:c r="I735" s="133" t="n">
        <x:v>600</x:v>
      </x:c>
      <x:c r="J735" s="133" t="n">
        <x:v>530</x:v>
      </x:c>
      <x:c r="K735" s="149" t="str">
        <x:v>ERASERS</x:v>
      </x:c>
      <x:c r="L735" s="150" t="str">
        <x:v>Exact/source-linked match</x:v>
      </x:c>
      <x:c r="M735" s="149" t="str">
        <x:v>WS-RATES:52:19</x:v>
      </x:c>
    </x:row>
    <x:row r="736">
      <x:c r="A736" t="n">
        <x:v>736</x:v>
      </x:c>
      <x:c r="B736" t="n">
        <x:v>52</x:v>
      </x:c>
      <x:c r="C736" t="n">
        <x:v>5</x:v>
      </x:c>
      <x:c r="D736" s="99" t="str">
        <x:v>KIDCO ERASER K736</x:v>
      </x:c>
      <x:c r="E736" s="132" t="n">
        <x:v>520</x:v>
      </x:c>
      <x:c r="F736" t="n">
        <x:v>52</x:v>
      </x:c>
      <x:c r="G736" t="n">
        <x:v>18</x:v>
      </x:c>
      <x:c r="H736" s="99" t="str">
        <x:v>KIDCO ERASER K736</x:v>
      </x:c>
      <x:c r="I736" s="133" t="n">
        <x:v>520</x:v>
      </x:c>
      <x:c r="J736" s="133" t="n">
        <x:v>480</x:v>
      </x:c>
      <x:c r="K736" s="149" t="str">
        <x:v>ERASERS</x:v>
      </x:c>
      <x:c r="L736" s="150" t="str">
        <x:v>Exact/source-linked match</x:v>
      </x:c>
      <x:c r="M736" s="149" t="str">
        <x:v>WS-RATES:52:18</x:v>
      </x:c>
    </x:row>
    <x:row r="737">
      <x:c r="A737" t="n">
        <x:v>737</x:v>
      </x:c>
      <x:c r="B737" t="n">
        <x:v>16</x:v>
      </x:c>
      <x:c r="C737" t="n">
        <x:v>6</x:v>
      </x:c>
      <x:c r="D737" s="99" t="str">
        <x:v>KIDCO ERSER J545</x:v>
      </x:c>
      <x:c r="E737" s="132" t="n">
        <x:v>350</x:v>
      </x:c>
      <x:c r="F737" t="n">
        <x:v>16</x:v>
      </x:c>
      <x:c r="G737" t="n">
        <x:v>19</x:v>
      </x:c>
      <x:c r="H737" s="99" t="str">
        <x:v>KIDCO ERSER J545</x:v>
      </x:c>
      <x:c r="I737" s="133" t="n">
        <x:v>350</x:v>
      </x:c>
      <x:c r="J737" s="133" t="n">
        <x:v>315</x:v>
      </x:c>
      <x:c r="K737" s="149" t="str">
        <x:v>ERASERS</x:v>
      </x:c>
      <x:c r="L737" s="150" t="str">
        <x:v>Exact/source-linked match</x:v>
      </x:c>
      <x:c r="M737" s="149" t="str">
        <x:v>WS-RATES:16:19</x:v>
      </x:c>
    </x:row>
    <x:row r="738">
      <x:c r="A738" t="n">
        <x:v>738</x:v>
      </x:c>
      <x:c r="B738" t="n">
        <x:v>21</x:v>
      </x:c>
      <x:c r="C738" t="n">
        <x:v>13</x:v>
      </x:c>
      <x:c r="D738" s="99" t="str">
        <x:v>KITA ERASER K-2009</x:v>
      </x:c>
      <x:c r="E738" s="132" t="n">
        <x:v>380</x:v>
      </x:c>
      <x:c r="F738" t="n">
        <x:v>21</x:v>
      </x:c>
      <x:c r="G738" t="n">
        <x:v>26</x:v>
      </x:c>
      <x:c r="H738" s="99" t="str">
        <x:v>KITA ERASER K-2009</x:v>
      </x:c>
      <x:c r="I738" s="133" t="n">
        <x:v>380</x:v>
      </x:c>
      <x:c r="J738" s="133" t="n">
        <x:v>253</x:v>
      </x:c>
      <x:c r="K738" s="149" t="str">
        <x:v>ERASERS</x:v>
      </x:c>
      <x:c r="L738" s="150" t="str">
        <x:v>Exact/source-linked match</x:v>
      </x:c>
      <x:c r="M738" s="149" t="str">
        <x:v>WS-RATES:21:26</x:v>
      </x:c>
    </x:row>
    <x:row r="739">
      <x:c r="A739" t="n">
        <x:v>739</x:v>
      </x:c>
      <x:c r="B739" t="n">
        <x:v>21</x:v>
      </x:c>
      <x:c r="C739" t="n">
        <x:v>14</x:v>
      </x:c>
      <x:c r="D739" s="99" t="str">
        <x:v>KITA ERASER K725</x:v>
      </x:c>
      <x:c r="E739" s="132" t="n">
        <x:v>290</x:v>
      </x:c>
      <x:c r="F739" t="n">
        <x:v>21</x:v>
      </x:c>
      <x:c r="G739" t="n">
        <x:v>27</x:v>
      </x:c>
      <x:c r="H739" s="99" t="str">
        <x:v>KITA ERASER K725</x:v>
      </x:c>
      <x:c r="I739" s="133" t="n">
        <x:v>290</x:v>
      </x:c>
      <x:c r="J739" s="133" t="n">
        <x:v>265</x:v>
      </x:c>
      <x:c r="K739" s="149" t="str">
        <x:v>ERASERS</x:v>
      </x:c>
      <x:c r="L739" s="150" t="str">
        <x:v>Exact/source-linked match</x:v>
      </x:c>
      <x:c r="M739" s="149" t="str">
        <x:v>WS-RATES:21:27</x:v>
      </x:c>
    </x:row>
    <x:row r="740">
      <x:c r="A740" t="n">
        <x:v>740</x:v>
      </x:c>
      <x:c r="B740" t="n">
        <x:v>36</x:v>
      </x:c>
      <x:c r="C740" t="n">
        <x:v>5</x:v>
      </x:c>
      <x:c r="D740" s="99" t="str">
        <x:v>KITA ERASER K760</x:v>
      </x:c>
      <x:c r="E740" s="132" t="n">
        <x:v>250</x:v>
      </x:c>
      <x:c r="F740" t="n">
        <x:v>36</x:v>
      </x:c>
      <x:c r="G740" t="n">
        <x:v>18</x:v>
      </x:c>
      <x:c r="H740" s="99" t="str">
        <x:v>KITA ERASER K760</x:v>
      </x:c>
      <x:c r="I740" s="133" t="n">
        <x:v>250</x:v>
      </x:c>
      <x:c r="J740" s="133" t="n">
        <x:v>225</x:v>
      </x:c>
      <x:c r="K740" s="149" t="str">
        <x:v>ERASERS</x:v>
      </x:c>
      <x:c r="L740" s="150" t="str">
        <x:v>Exact/source-linked match</x:v>
      </x:c>
      <x:c r="M740" s="149" t="str">
        <x:v>WS-RATES:36:18</x:v>
      </x:c>
    </x:row>
    <x:row r="741">
      <x:c r="A741" t="n">
        <x:v>741</x:v>
      </x:c>
      <x:c r="B741" t="n">
        <x:v>35</x:v>
      </x:c>
      <x:c r="C741" t="n">
        <x:v>31</x:v>
      </x:c>
      <x:c r="D741" s="99" t="str">
        <x:v>KITA ERASER NO 723</x:v>
      </x:c>
      <x:c r="E741" s="132" t="n">
        <x:v>350</x:v>
      </x:c>
      <x:c r="F741" t="n">
        <x:v>36</x:v>
      </x:c>
      <x:c r="G741" t="n">
        <x:v>8</x:v>
      </x:c>
      <x:c r="H741" s="99" t="str">
        <x:v>KITA ERASER NO 723</x:v>
      </x:c>
      <x:c r="I741" s="133" t="n">
        <x:v>350</x:v>
      </x:c>
      <x:c r="J741" s="133" t="n">
        <x:v>295</x:v>
      </x:c>
      <x:c r="K741" s="149" t="str">
        <x:v>ERASERS</x:v>
      </x:c>
      <x:c r="L741" s="150" t="str">
        <x:v>Exact/source-linked match</x:v>
      </x:c>
      <x:c r="M741" s="149" t="str">
        <x:v>WS-RATES:36:8</x:v>
      </x:c>
    </x:row>
    <x:row r="742">
      <x:c r="A742" t="n">
        <x:v>742</x:v>
      </x:c>
      <x:c r="B742" t="n">
        <x:v>35</x:v>
      </x:c>
      <x:c r="C742" t="n">
        <x:v>32</x:v>
      </x:c>
      <x:c r="D742" s="99" t="str">
        <x:v>KITA ERASRER K720</x:v>
      </x:c>
      <x:c r="E742" s="132" t="n">
        <x:v>310</x:v>
      </x:c>
      <x:c r="F742" t="n">
        <x:v>36</x:v>
      </x:c>
      <x:c r="G742" t="n">
        <x:v>9</x:v>
      </x:c>
      <x:c r="H742" s="99" t="str">
        <x:v>KITA ERASRER K720</x:v>
      </x:c>
      <x:c r="I742" s="133" t="n">
        <x:v>310</x:v>
      </x:c>
      <x:c r="J742" s="133" t="n">
        <x:v>270</x:v>
      </x:c>
      <x:c r="K742" s="149" t="str">
        <x:v>ERASERS</x:v>
      </x:c>
      <x:c r="L742" s="150" t="str">
        <x:v>Exact/source-linked match</x:v>
      </x:c>
      <x:c r="M742" s="149" t="str">
        <x:v>WS-RATES:36:9</x:v>
      </x:c>
    </x:row>
    <x:row r="743">
      <x:c r="A743" t="n">
        <x:v>743</x:v>
      </x:c>
      <x:c r="B743" t="n">
        <x:v>35</x:v>
      </x:c>
      <x:c r="C743" t="n">
        <x:v>34</x:v>
      </x:c>
      <x:c r="D743" s="99" t="str">
        <x:v>MILAN ERASER 4080</x:v>
      </x:c>
      <x:c r="E743" s="132" t="n">
        <x:v>490</x:v>
      </x:c>
      <x:c r="F743" t="n">
        <x:v>36</x:v>
      </x:c>
      <x:c r="G743" t="n">
        <x:v>11</x:v>
      </x:c>
      <x:c r="H743" s="99" t="str">
        <x:v>MILAN ERASER 4080</x:v>
      </x:c>
      <x:c r="I743" s="133" t="n">
        <x:v>490</x:v>
      </x:c>
      <x:c r="J743" s="133" t="n">
        <x:v>450</x:v>
      </x:c>
      <x:c r="K743" s="149" t="str">
        <x:v>ERASERS</x:v>
      </x:c>
      <x:c r="L743" s="150" t="str">
        <x:v>Exact/source-linked match</x:v>
      </x:c>
      <x:c r="M743" s="149" t="str">
        <x:v>WS-RATES:36:11</x:v>
      </x:c>
    </x:row>
    <x:row r="744">
      <x:c r="A744" t="n">
        <x:v>744</x:v>
      </x:c>
      <x:c r="B744" t="n">
        <x:v>28</x:v>
      </x:c>
      <x:c r="C744" t="n">
        <x:v>15</x:v>
      </x:c>
      <x:c r="D744" s="99" t="str">
        <x:v>NEXT ERASER 60 PC</x:v>
      </x:c>
      <x:c r="E744" s="132" t="n">
        <x:v>255</x:v>
      </x:c>
      <x:c r="F744" t="n">
        <x:v>28</x:v>
      </x:c>
      <x:c r="G744" t="n">
        <x:v>28</x:v>
      </x:c>
      <x:c r="H744" s="99" t="str">
        <x:v>NEXT ERASER 60 PC</x:v>
      </x:c>
      <x:c r="I744" s="133" t="n">
        <x:v>255</x:v>
      </x:c>
      <x:c r="J744" s="133" t="n">
        <x:v>250</x:v>
      </x:c>
      <x:c r="K744" s="149" t="str">
        <x:v>CHINA</x:v>
      </x:c>
      <x:c r="L744" s="150" t="str">
        <x:v>Exact/source-linked match</x:v>
      </x:c>
      <x:c r="M744" s="149" t="str">
        <x:v>WS-RATES:28:28</x:v>
      </x:c>
    </x:row>
    <x:row r="745">
      <x:c r="A745" t="n">
        <x:v>745</x:v>
      </x:c>
      <x:c r="B745" t="n">
        <x:v>35</x:v>
      </x:c>
      <x:c r="C745" t="n">
        <x:v>28</x:v>
      </x:c>
      <x:c r="D745" s="99" t="str">
        <x:v>NYX ERASER 40 PCS</x:v>
      </x:c>
      <x:c r="E745" s="132" t="n">
        <x:v>280</x:v>
      </x:c>
      <x:c r="F745" t="n">
        <x:v>36</x:v>
      </x:c>
      <x:c r="G745" t="n">
        <x:v>5</x:v>
      </x:c>
      <x:c r="H745" s="99" t="str">
        <x:v>NYX ERASER 40 PCS</x:v>
      </x:c>
      <x:c r="I745" s="133" t="n">
        <x:v>280</x:v>
      </x:c>
      <x:c r="J745" s="133" t="n">
        <x:v>240</x:v>
      </x:c>
      <x:c r="K745" s="149" t="str">
        <x:v>ERASERS</x:v>
      </x:c>
      <x:c r="L745" s="150" t="str">
        <x:v>Exact/source-linked match</x:v>
      </x:c>
      <x:c r="M745" s="149" t="str">
        <x:v>WS-RATES:36:5</x:v>
      </x:c>
    </x:row>
    <x:row r="746">
      <x:c r="A746" t="n">
        <x:v>746</x:v>
      </x:c>
      <x:c r="B746" t="n">
        <x:v>18</x:v>
      </x:c>
      <x:c r="C746" t="n">
        <x:v>25</x:v>
      </x:c>
      <x:c r="D746" s="99" t="str">
        <x:v>NYX ERASER N45</x:v>
      </x:c>
      <x:c r="E746" s="132" t="n">
        <x:v>240</x:v>
      </x:c>
      <x:c r="F746" t="n">
        <x:v>19</x:v>
      </x:c>
      <x:c r="G746" t="n">
        <x:v>2</x:v>
      </x:c>
      <x:c r="H746" s="99" t="str">
        <x:v>NYX ERASER N45</x:v>
      </x:c>
      <x:c r="I746" s="133" t="n">
        <x:v>240</x:v>
      </x:c>
      <x:c r="J746" s="133" t="n">
        <x:v>205</x:v>
      </x:c>
      <x:c r="K746" s="149" t="str">
        <x:v>ERASERS</x:v>
      </x:c>
      <x:c r="L746" s="150" t="str">
        <x:v>Exact/source-linked match</x:v>
      </x:c>
      <x:c r="M746" s="149" t="str">
        <x:v>WS-RATES:19:2</x:v>
      </x:c>
    </x:row>
    <x:row r="747">
      <x:c r="A747" t="n">
        <x:v>747</x:v>
      </x:c>
      <x:c r="B747" t="n">
        <x:v>14</x:v>
      </x:c>
      <x:c r="C747" t="n">
        <x:v>26</x:v>
      </x:c>
      <x:c r="D747" s="99" t="str">
        <x:v>ORO 2010 ERASER (COLOUR</x:v>
      </x:c>
      <x:c r="E747" s="132" t="n">
        <x:v>340</x:v>
      </x:c>
      <x:c r="F747" t="n">
        <x:v>15</x:v>
      </x:c>
      <x:c r="G747" t="n">
        <x:v>3</x:v>
      </x:c>
      <x:c r="H747" s="99" t="str">
        <x:v>ORO 2010 ERASER (COLOUR)</x:v>
      </x:c>
      <x:c r="I747" s="133" t="n">
        <x:v>340</x:v>
      </x:c>
      <x:c r="J747" s="133" t="n">
        <x:v>275</x:v>
      </x:c>
      <x:c r="K747" s="149" t="str">
        <x:v>ERASERS</x:v>
      </x:c>
      <x:c r="L747" s="150" t="str">
        <x:v>Exact/source-linked match</x:v>
      </x:c>
      <x:c r="M747" s="149" t="str">
        <x:v>WS-RATES:15:3</x:v>
      </x:c>
    </x:row>
    <x:row r="748">
      <x:c r="A748" t="n">
        <x:v>748</x:v>
      </x:c>
      <x:c r="B748" t="n">
        <x:v>22</x:v>
      </x:c>
      <x:c r="C748" t="n">
        <x:v>36</x:v>
      </x:c>
      <x:c r="D748" s="99" t="str">
        <x:v>ORO NEETO ERASER</x:v>
      </x:c>
      <x:c r="E748" s="132" t="n">
        <x:v>235</x:v>
      </x:c>
      <x:c r="F748" t="n">
        <x:v>23</x:v>
      </x:c>
      <x:c r="G748" t="n">
        <x:v>13</x:v>
      </x:c>
      <x:c r="H748" s="99" t="str">
        <x:v>ORO NEETO ERASER</x:v>
      </x:c>
      <x:c r="I748" s="133" t="n">
        <x:v>235</x:v>
      </x:c>
      <x:c r="J748" s="133" t="n">
        <x:v>213</x:v>
      </x:c>
      <x:c r="K748" s="149" t="str">
        <x:v>ERASERS</x:v>
      </x:c>
      <x:c r="L748" s="150" t="str">
        <x:v>Exact/source-linked match</x:v>
      </x:c>
      <x:c r="M748" s="149" t="str">
        <x:v>WS-RATES:23:13</x:v>
      </x:c>
    </x:row>
    <x:row r="749">
      <x:c r="A749" t="n">
        <x:v>749</x:v>
      </x:c>
      <x:c r="B749" t="n">
        <x:v>55</x:v>
      </x:c>
      <x:c r="C749" t="n">
        <x:v>13</x:v>
      </x:c>
      <x:c r="D749" s="99" t="str">
        <x:v>ORO OFFYSO ERASER</x:v>
      </x:c>
      <x:c r="E749" s="132" t="n">
        <x:v>425</x:v>
      </x:c>
      <x:c r="F749" t="n">
        <x:v>55</x:v>
      </x:c>
      <x:c r="G749" t="n">
        <x:v>26</x:v>
      </x:c>
      <x:c r="H749" s="99" t="str">
        <x:v>ORO OFFYSO ERASER</x:v>
      </x:c>
      <x:c r="I749" s="133" t="n">
        <x:v>425</x:v>
      </x:c>
      <x:c r="J749" s="133" t="n">
        <x:v>350</x:v>
      </x:c>
      <x:c r="K749" s="149" t="str">
        <x:v>ERASERS</x:v>
      </x:c>
      <x:c r="L749" s="150" t="str">
        <x:v>Exact/source-linked match</x:v>
      </x:c>
      <x:c r="M749" s="149" t="str">
        <x:v>WS-RATES:55:26</x:v>
      </x:c>
    </x:row>
    <x:row r="750">
      <x:c r="A750" t="n">
        <x:v>750</x:v>
      </x:c>
      <x:c r="B750" t="n">
        <x:v>55</x:v>
      </x:c>
      <x:c r="C750" t="n">
        <x:v>12</x:v>
      </x:c>
      <x:c r="D750" s="99" t="str">
        <x:v>ORO SPAYSER ERASER</x:v>
      </x:c>
      <x:c r="E750" s="132" t="n">
        <x:v>415</x:v>
      </x:c>
      <x:c r="F750" t="n">
        <x:v>55</x:v>
      </x:c>
      <x:c r="G750" t="n">
        <x:v>25</x:v>
      </x:c>
      <x:c r="H750" s="99" t="str">
        <x:v>ORO SPAYSER ERASER</x:v>
      </x:c>
      <x:c r="I750" s="133" t="n">
        <x:v>415</x:v>
      </x:c>
      <x:c r="J750" s="133" t="n">
        <x:v>350</x:v>
      </x:c>
      <x:c r="K750" s="149" t="str">
        <x:v>ERASERS</x:v>
      </x:c>
      <x:c r="L750" s="150" t="str">
        <x:v>Exact/source-linked match</x:v>
      </x:c>
      <x:c r="M750" s="149" t="str">
        <x:v>WS-RATES:55:25</x:v>
      </x:c>
    </x:row>
    <x:row r="751">
      <x:c r="A751" t="n">
        <x:v>751</x:v>
      </x:c>
      <x:c r="B751" t="n">
        <x:v>54</x:v>
      </x:c>
      <x:c r="C751" t="n">
        <x:v>36</x:v>
      </x:c>
      <x:c r="D751" s="99" t="str">
        <x:v>ORO VEEZO ERASER JAR</x:v>
      </x:c>
      <x:c r="E751" s="132" t="n">
        <x:v>320</x:v>
      </x:c>
      <x:c r="F751" t="n">
        <x:v>55</x:v>
      </x:c>
      <x:c r="G751" t="n">
        <x:v>13</x:v>
      </x:c>
      <x:c r="H751" s="99" t="str">
        <x:v>ORO VEEZO ERASER JAR</x:v>
      </x:c>
      <x:c r="I751" s="133" t="n">
        <x:v>320</x:v>
      </x:c>
      <x:c r="J751" s="133" t="n">
        <x:v>280</x:v>
      </x:c>
      <x:c r="K751" s="149" t="str">
        <x:v>ERASERS</x:v>
      </x:c>
      <x:c r="L751" s="150" t="str">
        <x:v>Exact/source-linked match</x:v>
      </x:c>
      <x:c r="M751" s="149" t="str">
        <x:v>WS-RATES:55:13</x:v>
      </x:c>
    </x:row>
    <x:row r="752">
      <x:c r="A752" t="n">
        <x:v>752</x:v>
      </x:c>
      <x:c r="B752" t="n">
        <x:v>59</x:v>
      </x:c>
      <x:c r="C752" t="n">
        <x:v>17</x:v>
      </x:c>
      <x:c r="D752" s="99" t="str">
        <x:v>PIANO FACTIS ERASER (WR</x:v>
      </x:c>
      <x:c r="E752" s="132" t="n">
        <x:v>3168</x:v>
      </x:c>
      <x:c r="F752" t="n">
        <x:v>59</x:v>
      </x:c>
      <x:c r="G752" t="n">
        <x:v>30</x:v>
      </x:c>
      <x:c r="H752" s="99" t="str">
        <x:v>PIANO FACTIS ERASER (WR 1) 14</x:v>
      </x:c>
      <x:c r="I752" s="133" t="n">
        <x:v>3168</x:v>
      </x:c>
      <x:c r="J752" s="133" t="n">
        <x:v>3010</x:v>
      </x:c>
      <x:c r="K752" s="149" t="str">
        <x:v>ERASERS</x:v>
      </x:c>
      <x:c r="L752" s="150" t="str">
        <x:v>Truncated-name completion</x:v>
      </x:c>
      <x:c r="M752" s="149" t="str">
        <x:v>WS-RATES:59:30</x:v>
      </x:c>
    </x:row>
    <x:row r="753">
      <x:c r="A753" t="n">
        <x:v>753</x:v>
      </x:c>
      <x:c r="B753" t="n">
        <x:v>27</x:v>
      </x:c>
      <x:c r="C753" t="n">
        <x:v>36</x:v>
      </x:c>
      <x:c r="D753" s="99" t="str">
        <x:v>PIANO FACTIS ERASER 80 PC</x:v>
      </x:c>
      <x:c r="E753" s="132" t="n">
        <x:v>1440</x:v>
      </x:c>
      <x:c r="F753" t="n">
        <x:v>28</x:v>
      </x:c>
      <x:c r="G753" t="n">
        <x:v>13</x:v>
      </x:c>
      <x:c r="H753" s="99" t="str">
        <x:v>PIANO FACTIS ERASER 80 PCS</x:v>
      </x:c>
      <x:c r="I753" s="133" t="n">
        <x:v>1440</x:v>
      </x:c>
      <x:c r="J753" s="133" t="n">
        <x:v>1368</x:v>
      </x:c>
      <x:c r="K753" s="149" t="str">
        <x:v>ERASERS</x:v>
      </x:c>
      <x:c r="L753" s="150" t="str">
        <x:v>Truncated-name completion</x:v>
      </x:c>
      <x:c r="M753" s="149" t="str">
        <x:v>WS-RATES:28:13</x:v>
      </x:c>
    </x:row>
    <x:row r="754">
      <x:c r="A754" t="n">
        <x:v>754</x:v>
      </x:c>
      <x:c r="B754" t="n">
        <x:v>24</x:v>
      </x:c>
      <x:c r="C754" t="n">
        <x:v>20</x:v>
      </x:c>
      <x:c r="D754" s="99" t="str">
        <x:v>PONI RUBBER L</x:v>
      </x:c>
      <x:c r="E754" s="132" t="n">
        <x:v>70</x:v>
      </x:c>
      <x:c r="F754" t="n">
        <x:v>24</x:v>
      </x:c>
      <x:c r="G754" t="n">
        <x:v>33</x:v>
      </x:c>
      <x:c r="H754" s="99" t="str">
        <x:v>PONI RUBBER L</x:v>
      </x:c>
      <x:c r="I754" s="133" t="n">
        <x:v>70</x:v>
      </x:c>
      <x:c r="J754" s="133" t="n">
        <x:v>0</x:v>
      </x:c>
      <x:c r="K754" s="149" t="str">
        <x:v>CHINA</x:v>
      </x:c>
      <x:c r="L754" s="150" t="str">
        <x:v>Exact/source-linked match</x:v>
      </x:c>
      <x:c r="M754" s="149" t="str">
        <x:v>WS-RATES:24:33</x:v>
      </x:c>
    </x:row>
    <x:row r="755">
      <x:c r="A755" t="n">
        <x:v>755</x:v>
      </x:c>
      <x:c r="B755" t="n">
        <x:v>24</x:v>
      </x:c>
      <x:c r="C755" t="n">
        <x:v>21</x:v>
      </x:c>
      <x:c r="D755" s="99" t="str">
        <x:v>PONI RUBBER S</x:v>
      </x:c>
      <x:c r="E755" s="132" t="n">
        <x:v>50</x:v>
      </x:c>
      <x:c r="F755" t="n">
        <x:v>24</x:v>
      </x:c>
      <x:c r="G755" t="n">
        <x:v>34</x:v>
      </x:c>
      <x:c r="H755" s="99" t="str">
        <x:v>PONI RUBBER S</x:v>
      </x:c>
      <x:c r="I755" s="133" t="n">
        <x:v>50</x:v>
      </x:c>
      <x:c r="J755" s="133" t="n">
        <x:v>36</x:v>
      </x:c>
      <x:c r="K755" s="149" t="str">
        <x:v>CHINA</x:v>
      </x:c>
      <x:c r="L755" s="150" t="str">
        <x:v>Exact/source-linked match</x:v>
      </x:c>
      <x:c r="M755" s="149" t="str">
        <x:v>WS-RATES:24:34</x:v>
      </x:c>
    </x:row>
    <x:row r="756">
      <x:c r="A756" t="n">
        <x:v>756</x:v>
      </x:c>
      <x:c r="B756" t="n">
        <x:v>24</x:v>
      </x:c>
      <x:c r="C756" t="n">
        <x:v>19</x:v>
      </x:c>
      <x:c r="D756" s="99" t="str">
        <x:v>RUBBER PATTA LARGE NEW</x:v>
      </x:c>
      <x:c r="E756" s="132" t="n">
        <x:v>70</x:v>
      </x:c>
      <x:c r="F756" t="n">
        <x:v>24</x:v>
      </x:c>
      <x:c r="G756" t="n">
        <x:v>32</x:v>
      </x:c>
      <x:c r="H756" s="99" t="str">
        <x:v>RUBBER PATTA LARGE NEW</x:v>
      </x:c>
      <x:c r="I756" s="133" t="n">
        <x:v>70</x:v>
      </x:c>
      <x:c r="J756" s="133" t="n">
        <x:v>0</x:v>
      </x:c>
      <x:c r="K756" s="149" t="str">
        <x:v>CHINA</x:v>
      </x:c>
      <x:c r="L756" s="150" t="str">
        <x:v>Exact/source-linked match</x:v>
      </x:c>
      <x:c r="M756" s="149" t="str">
        <x:v>WS-RATES:24:32</x:v>
      </x:c>
    </x:row>
    <x:row r="757">
      <x:c r="A757" t="n">
        <x:v>757</x:v>
      </x:c>
      <x:c r="B757" t="n">
        <x:v>24</x:v>
      </x:c>
      <x:c r="C757" t="n">
        <x:v>18</x:v>
      </x:c>
      <x:c r="D757" s="99" t="str">
        <x:v>RUBBER PATTA SMALL NEW</x:v>
      </x:c>
      <x:c r="E757" s="132" t="n">
        <x:v>50</x:v>
      </x:c>
      <x:c r="F757" t="n">
        <x:v>24</x:v>
      </x:c>
      <x:c r="G757" t="n">
        <x:v>31</x:v>
      </x:c>
      <x:c r="H757" s="99" t="str">
        <x:v>RUBBER PATTA SMALL NEW</x:v>
      </x:c>
      <x:c r="I757" s="133" t="n">
        <x:v>50</x:v>
      </x:c>
      <x:c r="J757" s="133" t="n">
        <x:v>36</x:v>
      </x:c>
      <x:c r="K757" s="149" t="str">
        <x:v>CHINA</x:v>
      </x:c>
      <x:c r="L757" s="150" t="str">
        <x:v>Exact/source-linked match</x:v>
      </x:c>
      <x:c r="M757" s="149" t="str">
        <x:v>WS-RATES:24:31</x:v>
      </x:c>
    </x:row>
    <x:row r="758">
      <x:c r="A758" t="n">
        <x:v>758</x:v>
      </x:c>
      <x:c r="B758" t="n">
        <x:v>20</x:v>
      </x:c>
      <x:c r="C758" t="n">
        <x:v>9</x:v>
      </x:c>
      <x:c r="D758" s="99" t="str">
        <x:v>SHARK ERASER 472</x:v>
      </x:c>
      <x:c r="E758" s="132" t="n">
        <x:v>210</x:v>
      </x:c>
      <x:c r="F758" t="n">
        <x:v>20</x:v>
      </x:c>
      <x:c r="G758" t="n">
        <x:v>22</x:v>
      </x:c>
      <x:c r="H758" s="99" t="str">
        <x:v>SHARK ERASER 472</x:v>
      </x:c>
      <x:c r="I758" s="133" t="n">
        <x:v>210</x:v>
      </x:c>
      <x:c r="J758" s="133" t="n">
        <x:v>186</x:v>
      </x:c>
      <x:c r="K758" s="149" t="str">
        <x:v>ERASERS</x:v>
      </x:c>
      <x:c r="L758" s="150" t="str">
        <x:v>Exact/source-linked match</x:v>
      </x:c>
      <x:c r="M758" s="149" t="str">
        <x:v>WS-RATES:20:22</x:v>
      </x:c>
    </x:row>
    <x:row r="759">
      <x:c r="A759" t="n">
        <x:v>759</x:v>
      </x:c>
      <x:c r="B759" t="n">
        <x:v>20</x:v>
      </x:c>
      <x:c r="C759" t="n">
        <x:v>4</x:v>
      </x:c>
      <x:c r="D759" s="99" t="str">
        <x:v>SHARK ERASER 530</x:v>
      </x:c>
      <x:c r="E759" s="132" t="n">
        <x:v>240</x:v>
      </x:c>
      <x:c r="F759" t="n">
        <x:v>20</x:v>
      </x:c>
      <x:c r="G759" t="n">
        <x:v>17</x:v>
      </x:c>
      <x:c r="H759" s="99" t="str">
        <x:v>SHARK ERASER 530</x:v>
      </x:c>
      <x:c r="I759" s="133" t="n">
        <x:v>240</x:v>
      </x:c>
      <x:c r="J759" s="133" t="n">
        <x:v>222</x:v>
      </x:c>
      <x:c r="K759" s="149" t="str">
        <x:v>ERASERS</x:v>
      </x:c>
      <x:c r="L759" s="150" t="str">
        <x:v>Exact/source-linked match</x:v>
      </x:c>
      <x:c r="M759" s="149" t="str">
        <x:v>WS-RATES:20:17</x:v>
      </x:c>
    </x:row>
    <x:row r="760">
      <x:c r="A760" t="n">
        <x:v>760</x:v>
      </x:c>
      <x:c r="B760" t="n">
        <x:v>20</x:v>
      </x:c>
      <x:c r="C760" t="n">
        <x:v>6</x:v>
      </x:c>
      <x:c r="D760" s="99" t="str">
        <x:v>SHARK ERASER 540</x:v>
      </x:c>
      <x:c r="E760" s="132" t="n">
        <x:v>165</x:v>
      </x:c>
      <x:c r="F760" t="n">
        <x:v>20</x:v>
      </x:c>
      <x:c r="G760" t="n">
        <x:v>19</x:v>
      </x:c>
      <x:c r="H760" s="99" t="str">
        <x:v>SHARK ERASER 540</x:v>
      </x:c>
      <x:c r="I760" s="133" t="n">
        <x:v>165</x:v>
      </x:c>
      <x:c r="J760" s="133" t="n">
        <x:v>165</x:v>
      </x:c>
      <x:c r="K760" s="149" t="str">
        <x:v>ERASERS</x:v>
      </x:c>
      <x:c r="L760" s="150" t="str">
        <x:v>Exact/source-linked match</x:v>
      </x:c>
      <x:c r="M760" s="149" t="str">
        <x:v>WS-RATES:20:19</x:v>
      </x:c>
    </x:row>
    <x:row r="761">
      <x:c r="A761" t="n">
        <x:v>761</x:v>
      </x:c>
      <x:c r="B761" t="n">
        <x:v>20</x:v>
      </x:c>
      <x:c r="C761" t="n">
        <x:v>5</x:v>
      </x:c>
      <x:c r="D761" s="99" t="str">
        <x:v>SHARK ERASER 548</x:v>
      </x:c>
      <x:c r="E761" s="132" t="n">
        <x:v>370</x:v>
      </x:c>
      <x:c r="F761" t="n">
        <x:v>20</x:v>
      </x:c>
      <x:c r="G761" t="n">
        <x:v>18</x:v>
      </x:c>
      <x:c r="H761" s="99" t="str">
        <x:v>SHARK ERASER 548</x:v>
      </x:c>
      <x:c r="I761" s="133" t="n">
        <x:v>370</x:v>
      </x:c>
      <x:c r="J761" s="133" t="n">
        <x:v>347</x:v>
      </x:c>
      <x:c r="K761" s="149" t="str">
        <x:v>ERASERS</x:v>
      </x:c>
      <x:c r="L761" s="150" t="str">
        <x:v>Exact/source-linked match</x:v>
      </x:c>
      <x:c r="M761" s="149" t="str">
        <x:v>WS-RATES:20:18</x:v>
      </x:c>
    </x:row>
    <x:row r="762">
      <x:c r="A762" t="n">
        <x:v>762</x:v>
      </x:c>
      <x:c r="B762" t="n">
        <x:v>20</x:v>
      </x:c>
      <x:c r="C762" t="n">
        <x:v>3</x:v>
      </x:c>
      <x:c r="D762" s="99" t="str">
        <x:v>SHARK ERASER 560</x:v>
      </x:c>
      <x:c r="E762" s="132" t="n">
        <x:v>350</x:v>
      </x:c>
      <x:c r="F762" t="n">
        <x:v>20</x:v>
      </x:c>
      <x:c r="G762" t="n">
        <x:v>16</x:v>
      </x:c>
      <x:c r="H762" s="99" t="str">
        <x:v>SHARK ERASER 560</x:v>
      </x:c>
      <x:c r="I762" s="133" t="n">
        <x:v>350</x:v>
      </x:c>
      <x:c r="J762" s="133" t="n">
        <x:v>328</x:v>
      </x:c>
      <x:c r="K762" s="149" t="str">
        <x:v>ERASERS</x:v>
      </x:c>
      <x:c r="L762" s="150" t="str">
        <x:v>Exact/source-linked match</x:v>
      </x:c>
      <x:c r="M762" s="149" t="str">
        <x:v>WS-RATES:20:16</x:v>
      </x:c>
    </x:row>
    <x:row r="763">
      <x:c r="A763" t="n">
        <x:v>763</x:v>
      </x:c>
      <x:c r="B763" t="n">
        <x:v>20</x:v>
      </x:c>
      <x:c r="C763" t="n">
        <x:v>7</x:v>
      </x:c>
      <x:c r="D763" s="99" t="str">
        <x:v>SHARK ERASER 672</x:v>
      </x:c>
      <x:c r="E763" s="132" t="n">
        <x:v>270</x:v>
      </x:c>
      <x:c r="F763" t="n">
        <x:v>20</x:v>
      </x:c>
      <x:c r="G763" t="n">
        <x:v>20</x:v>
      </x:c>
      <x:c r="H763" s="99" t="str">
        <x:v>SHARK ERASER 672</x:v>
      </x:c>
      <x:c r="I763" s="133" t="n">
        <x:v>270</x:v>
      </x:c>
      <x:c r="J763" s="133" t="n">
        <x:v>257</x:v>
      </x:c>
      <x:c r="K763" s="149" t="str">
        <x:v>ERASERS</x:v>
      </x:c>
      <x:c r="L763" s="150" t="str">
        <x:v>Exact/source-linked match</x:v>
      </x:c>
      <x:c r="M763" s="149" t="str">
        <x:v>WS-RATES:20:20</x:v>
      </x:c>
    </x:row>
    <x:row r="764">
      <x:c r="A764" t="n">
        <x:v>764</x:v>
      </x:c>
      <x:c r="B764" t="n">
        <x:v>20</x:v>
      </x:c>
      <x:c r="C764" t="n">
        <x:v>8</x:v>
      </x:c>
      <x:c r="D764" s="99" t="str">
        <x:v>SHARK ERASER 972</x:v>
      </x:c>
      <x:c r="E764" s="132" t="n">
        <x:v>210</x:v>
      </x:c>
      <x:c r="F764" t="n">
        <x:v>20</x:v>
      </x:c>
      <x:c r="G764" t="n">
        <x:v>21</x:v>
      </x:c>
      <x:c r="H764" s="99" t="str">
        <x:v>SHARK ERASER 972</x:v>
      </x:c>
      <x:c r="I764" s="133" t="n">
        <x:v>210</x:v>
      </x:c>
      <x:c r="J764" s="133" t="n">
        <x:v>186</x:v>
      </x:c>
      <x:c r="K764" s="149" t="str">
        <x:v>ERASERS</x:v>
      </x:c>
      <x:c r="L764" s="150" t="str">
        <x:v>Exact/source-linked match</x:v>
      </x:c>
      <x:c r="M764" s="149" t="str">
        <x:v>WS-RATES:20:21</x:v>
      </x:c>
    </x:row>
    <x:row r="765">
      <x:c r="A765" t="n">
        <x:v>765</x:v>
      </x:c>
      <x:c r="B765" t="n">
        <x:v>5</x:v>
      </x:c>
      <x:c r="C765" t="n">
        <x:v>26</x:v>
      </x:c>
      <x:c r="D765" s="99" t="str">
        <x:v>SHARPNER RUBBER+BRUSH</x:v>
      </x:c>
      <x:c r="E765" s="132" t="n">
        <x:v>48</x:v>
      </x:c>
      <x:c r="F765" t="n">
        <x:v>6</x:v>
      </x:c>
      <x:c r="G765" t="n">
        <x:v>3</x:v>
      </x:c>
      <x:c r="H765" s="99" t="str">
        <x:v>SHARPNER RUBBER+BRUSH</x:v>
      </x:c>
      <x:c r="I765" s="133" t="n">
        <x:v>48</x:v>
      </x:c>
      <x:c r="J765" s="133" t="n">
        <x:v>43</x:v>
      </x:c>
      <x:c r="K765" s="149" t="str">
        <x:v>BALL POINT</x:v>
      </x:c>
      <x:c r="L765" s="150" t="str">
        <x:v>Exact/source-linked match</x:v>
      </x:c>
      <x:c r="M765" s="149" t="str">
        <x:v>WS-RATES:6:3</x:v>
      </x:c>
    </x:row>
    <x:row r="766">
      <x:c r="A766" t="n">
        <x:v>766</x:v>
      </x:c>
      <x:c r="B766" t="n">
        <x:v>30</x:v>
      </x:c>
      <x:c r="C766" t="n">
        <x:v>17</x:v>
      </x:c>
      <x:c r="D766" s="99" t="str">
        <x:v>100 NUMBER COPY S</x:v>
      </x:c>
      <x:c r="E766" s="132" t="n">
        <x:v>40</x:v>
      </x:c>
      <x:c r="F766" t="n">
        <x:v>30</x:v>
      </x:c>
      <x:c r="G766" t="n">
        <x:v>30</x:v>
      </x:c>
      <x:c r="H766" s="99" t="str">
        <x:v>100 NUMBER COPY S</x:v>
      </x:c>
      <x:c r="I766" s="133" t="n">
        <x:v>40</x:v>
      </x:c>
      <x:c r="J766" s="133" t="n">
        <x:v>49</x:v>
      </x:c>
      <x:c r="K766" s="149" t="str">
        <x:v>copies</x:v>
      </x:c>
      <x:c r="L766" s="150" t="str">
        <x:v>Exact/source-linked match</x:v>
      </x:c>
      <x:c r="M766" s="149" t="str">
        <x:v>WS-RATES:30:30</x:v>
      </x:c>
    </x:row>
    <x:row r="767">
      <x:c r="A767" t="n">
        <x:v>767</x:v>
      </x:c>
      <x:c r="B767" t="n">
        <x:v>30</x:v>
      </x:c>
      <x:c r="C767" t="n">
        <x:v>13</x:v>
      </x:c>
      <x:c r="D767" s="99" t="str">
        <x:v>120 NUMBER A4 COPY</x:v>
      </x:c>
      <x:c r="E767" s="132" t="n">
        <x:v>55</x:v>
      </x:c>
      <x:c r="F767" t="n">
        <x:v>30</x:v>
      </x:c>
      <x:c r="G767" t="n">
        <x:v>26</x:v>
      </x:c>
      <x:c r="H767" s="99" t="str">
        <x:v>120 NUMBER A4 COPY</x:v>
      </x:c>
      <x:c r="I767" s="133" t="n">
        <x:v>55</x:v>
      </x:c>
      <x:c r="J767" s="133" t="n">
        <x:v>50</x:v>
      </x:c>
      <x:c r="K767" s="149" t="str">
        <x:v>copies</x:v>
      </x:c>
      <x:c r="L767" s="150" t="str">
        <x:v>Exact/source-linked match</x:v>
      </x:c>
      <x:c r="M767" s="149" t="str">
        <x:v>WS-RATES:30:26</x:v>
      </x:c>
    </x:row>
    <x:row r="768">
      <x:c r="A768" t="n">
        <x:v>768</x:v>
      </x:c>
      <x:c r="B768" t="n">
        <x:v>30</x:v>
      </x:c>
      <x:c r="C768" t="n">
        <x:v>12</x:v>
      </x:c>
      <x:c r="D768" s="99" t="str">
        <x:v>150 NUMBER A4 COPY</x:v>
      </x:c>
      <x:c r="E768" s="132" t="n">
        <x:v>65</x:v>
      </x:c>
      <x:c r="F768" t="n">
        <x:v>30</x:v>
      </x:c>
      <x:c r="G768" t="n">
        <x:v>25</x:v>
      </x:c>
      <x:c r="H768" s="99" t="str">
        <x:v>150 NUMBER A4 COPY</x:v>
      </x:c>
      <x:c r="I768" s="133" t="n">
        <x:v>65</x:v>
      </x:c>
      <x:c r="J768" s="133" t="n">
        <x:v>63</x:v>
      </x:c>
      <x:c r="K768" s="149" t="str">
        <x:v>copies</x:v>
      </x:c>
      <x:c r="L768" s="150" t="str">
        <x:v>Exact/source-linked match</x:v>
      </x:c>
      <x:c r="M768" s="149" t="str">
        <x:v>WS-RATES:30:25</x:v>
      </x:c>
    </x:row>
    <x:row r="769">
      <x:c r="A769" t="n">
        <x:v>769</x:v>
      </x:c>
      <x:c r="B769" t="n">
        <x:v>30</x:v>
      </x:c>
      <x:c r="C769" t="n">
        <x:v>16</x:v>
      </x:c>
      <x:c r="D769" s="99" t="str">
        <x:v>150 NUMBER COPY S</x:v>
      </x:c>
      <x:c r="E769" s="132" t="n">
        <x:v>75</x:v>
      </x:c>
      <x:c r="F769" t="n">
        <x:v>30</x:v>
      </x:c>
      <x:c r="G769" t="n">
        <x:v>29</x:v>
      </x:c>
      <x:c r="H769" s="99" t="str">
        <x:v>150 NUMBER COPY S</x:v>
      </x:c>
      <x:c r="I769" s="133" t="n">
        <x:v>75</x:v>
      </x:c>
      <x:c r="J769" s="133" t="n">
        <x:v>68</x:v>
      </x:c>
      <x:c r="K769" s="149" t="str">
        <x:v>copies</x:v>
      </x:c>
      <x:c r="L769" s="150" t="str">
        <x:v>Exact/source-linked match</x:v>
      </x:c>
      <x:c r="M769" s="149" t="str">
        <x:v>WS-RATES:30:29</x:v>
      </x:c>
    </x:row>
    <x:row r="770">
      <x:c r="A770" t="n">
        <x:v>770</x:v>
      </x:c>
      <x:c r="B770" t="n">
        <x:v>30</x:v>
      </x:c>
      <x:c r="C770" t="n">
        <x:v>11</x:v>
      </x:c>
      <x:c r="D770" s="99" t="str">
        <x:v>200 NUMBER A4 COPY</x:v>
      </x:c>
      <x:c r="E770" s="132" t="n">
        <x:v>85</x:v>
      </x:c>
      <x:c r="F770" t="n">
        <x:v>30</x:v>
      </x:c>
      <x:c r="G770" t="n">
        <x:v>24</x:v>
      </x:c>
      <x:c r="H770" s="99" t="str">
        <x:v>200 NUMBER A4 COPY</x:v>
      </x:c>
      <x:c r="I770" s="133" t="n">
        <x:v>85</x:v>
      </x:c>
      <x:c r="J770" s="133" t="n">
        <x:v>87</x:v>
      </x:c>
      <x:c r="K770" s="149" t="str">
        <x:v>copies</x:v>
      </x:c>
      <x:c r="L770" s="150" t="str">
        <x:v>Exact/source-linked match</x:v>
      </x:c>
      <x:c r="M770" s="149" t="str">
        <x:v>WS-RATES:30:24</x:v>
      </x:c>
    </x:row>
    <x:row r="771">
      <x:c r="A771" t="n">
        <x:v>771</x:v>
      </x:c>
      <x:c r="B771" t="n">
        <x:v>30</x:v>
      </x:c>
      <x:c r="C771" t="n">
        <x:v>15</x:v>
      </x:c>
      <x:c r="D771" s="99" t="str">
        <x:v>200 NUMBER COPY S</x:v>
      </x:c>
      <x:c r="E771" s="132" t="n">
        <x:v>90</x:v>
      </x:c>
      <x:c r="F771" t="n">
        <x:v>30</x:v>
      </x:c>
      <x:c r="G771" t="n">
        <x:v>28</x:v>
      </x:c>
      <x:c r="H771" s="99" t="str">
        <x:v>200 NUMBER COPY S</x:v>
      </x:c>
      <x:c r="I771" s="133" t="n">
        <x:v>90</x:v>
      </x:c>
      <x:c r="J771" s="133" t="n">
        <x:v>85</x:v>
      </x:c>
      <x:c r="K771" s="149" t="str">
        <x:v>copies</x:v>
      </x:c>
      <x:c r="L771" s="150" t="str">
        <x:v>Exact/source-linked match</x:v>
      </x:c>
      <x:c r="M771" s="149" t="str">
        <x:v>WS-RATES:30:28</x:v>
      </x:c>
    </x:row>
    <x:row r="772">
      <x:c r="A772" t="n">
        <x:v>772</x:v>
      </x:c>
      <x:c r="B772" t="n">
        <x:v>30</x:v>
      </x:c>
      <x:c r="C772" t="n">
        <x:v>10</x:v>
      </x:c>
      <x:c r="D772" s="99" t="str">
        <x:v>250 NUMBER A4 COPY</x:v>
      </x:c>
      <x:c r="E772" s="132" t="n">
        <x:v>110</x:v>
      </x:c>
      <x:c r="F772" t="n">
        <x:v>30</x:v>
      </x:c>
      <x:c r="G772" t="n">
        <x:v>23</x:v>
      </x:c>
      <x:c r="H772" s="99" t="str">
        <x:v>250 NUMBER A4 COPY</x:v>
      </x:c>
      <x:c r="I772" s="133" t="n">
        <x:v>110</x:v>
      </x:c>
      <x:c r="J772" s="133" t="n">
        <x:v>100</x:v>
      </x:c>
      <x:c r="K772" s="149" t="str">
        <x:v>copies</x:v>
      </x:c>
      <x:c r="L772" s="150" t="str">
        <x:v>Exact/source-linked match</x:v>
      </x:c>
      <x:c r="M772" s="149" t="str">
        <x:v>WS-RATES:30:23</x:v>
      </x:c>
    </x:row>
    <x:row r="773">
      <x:c r="A773" t="n">
        <x:v>773</x:v>
      </x:c>
      <x:c r="B773" t="n">
        <x:v>30</x:v>
      </x:c>
      <x:c r="C773" t="n">
        <x:v>14</x:v>
      </x:c>
      <x:c r="D773" s="99" t="str">
        <x:v>250 NUMBER COPY S</x:v>
      </x:c>
      <x:c r="E773" s="132" t="n">
        <x:v>110</x:v>
      </x:c>
      <x:c r="F773" t="n">
        <x:v>30</x:v>
      </x:c>
      <x:c r="G773" t="n">
        <x:v>27</x:v>
      </x:c>
      <x:c r="H773" s="99" t="str">
        <x:v>250 NUMBER COPY S</x:v>
      </x:c>
      <x:c r="I773" s="133" t="n">
        <x:v>110</x:v>
      </x:c>
      <x:c r="J773" s="133" t="n">
        <x:v>103</x:v>
      </x:c>
      <x:c r="K773" s="149" t="str">
        <x:v>copies</x:v>
      </x:c>
      <x:c r="L773" s="150" t="str">
        <x:v>Exact/source-linked match</x:v>
      </x:c>
      <x:c r="M773" s="149" t="str">
        <x:v>WS-RATES:30:27</x:v>
      </x:c>
    </x:row>
    <x:row r="774">
      <x:c r="A774" t="n">
        <x:v>774</x:v>
      </x:c>
      <x:c r="B774" t="n">
        <x:v>30</x:v>
      </x:c>
      <x:c r="C774" t="n">
        <x:v>9</x:v>
      </x:c>
      <x:c r="D774" s="99" t="str">
        <x:v>300 NUMBER A4 COPY</x:v>
      </x:c>
      <x:c r="E774" s="132" t="n">
        <x:v>135</x:v>
      </x:c>
      <x:c r="F774" t="n">
        <x:v>30</x:v>
      </x:c>
      <x:c r="G774" t="n">
        <x:v>22</x:v>
      </x:c>
      <x:c r="H774" s="99" t="str">
        <x:v>300 NUMBER A4 COPY</x:v>
      </x:c>
      <x:c r="I774" s="133" t="n">
        <x:v>135</x:v>
      </x:c>
      <x:c r="J774" s="133" t="n">
        <x:v>125</x:v>
      </x:c>
      <x:c r="K774" s="149" t="str">
        <x:v>copies</x:v>
      </x:c>
      <x:c r="L774" s="150" t="str">
        <x:v>Exact/source-linked match</x:v>
      </x:c>
      <x:c r="M774" s="149" t="str">
        <x:v>WS-RATES:30:22</x:v>
      </x:c>
    </x:row>
    <x:row r="775">
      <x:c r="A775" t="n">
        <x:v>775</x:v>
      </x:c>
      <x:c r="B775" t="n">
        <x:v>30</x:v>
      </x:c>
      <x:c r="C775" t="n">
        <x:v>19</x:v>
      </x:c>
      <x:c r="D775" s="99" t="str">
        <x:v>35 NUMBER COPY S</x:v>
      </x:c>
      <x:c r="E775" s="132" t="n">
        <x:v>16</x:v>
      </x:c>
      <x:c r="F775" t="n">
        <x:v>30</x:v>
      </x:c>
      <x:c r="G775" t="n">
        <x:v>32</x:v>
      </x:c>
      <x:c r="H775" s="99" t="str">
        <x:v>35 NUMBER COPY S</x:v>
      </x:c>
      <x:c r="I775" s="133" t="n">
        <x:v>16</x:v>
      </x:c>
      <x:c r="J775" s="133" t="n">
        <x:v>15</x:v>
      </x:c>
      <x:c r="K775" s="149" t="str">
        <x:v>copies</x:v>
      </x:c>
      <x:c r="L775" s="150" t="str">
        <x:v>Exact/source-linked match</x:v>
      </x:c>
      <x:c r="M775" s="149" t="str">
        <x:v>WS-RATES:30:32</x:v>
      </x:c>
    </x:row>
    <x:row r="776">
      <x:c r="A776" t="n">
        <x:v>776</x:v>
      </x:c>
      <x:c r="B776" t="n">
        <x:v>5</x:v>
      </x:c>
      <x:c r="C776" t="n">
        <x:v>34</x:v>
      </x:c>
      <x:c r="D776" s="99" t="str">
        <x:v>350 A4 COPY</x:v>
      </x:c>
      <x:c r="E776" s="132" t="n">
        <x:v>0</x:v>
      </x:c>
      <x:c r="F776" t="n">
        <x:v>6</x:v>
      </x:c>
      <x:c r="G776" t="n">
        <x:v>11</x:v>
      </x:c>
      <x:c r="H776" s="99" t="str">
        <x:v>350 A4 COPY</x:v>
      </x:c>
      <x:c r="I776" s="133" t="n">
        <x:v>0</x:v>
      </x:c>
      <x:c r="J776" s="133" t="n">
        <x:v>0</x:v>
      </x:c>
      <x:c r="K776" s="149" t="str">
        <x:v>BALL POINT</x:v>
      </x:c>
      <x:c r="L776" s="150" t="str">
        <x:v>Exact/source-linked match</x:v>
      </x:c>
      <x:c r="M776" s="149" t="str">
        <x:v>WS-RATES:6:11</x:v>
      </x:c>
    </x:row>
    <x:row r="777">
      <x:c r="A777" t="n">
        <x:v>777</x:v>
      </x:c>
      <x:c r="B777" t="n">
        <x:v>30</x:v>
      </x:c>
      <x:c r="C777" t="n">
        <x:v>18</x:v>
      </x:c>
      <x:c r="D777" s="99" t="str">
        <x:v>70 NUMBER COPY S</x:v>
      </x:c>
      <x:c r="E777" s="132" t="n">
        <x:v>35</x:v>
      </x:c>
      <x:c r="F777" t="n">
        <x:v>30</x:v>
      </x:c>
      <x:c r="G777" t="n">
        <x:v>31</x:v>
      </x:c>
      <x:c r="H777" s="99" t="str">
        <x:v>70 NUMBER COPY S</x:v>
      </x:c>
      <x:c r="I777" s="133" t="n">
        <x:v>35</x:v>
      </x:c>
      <x:c r="J777" s="133" t="n">
        <x:v>32.5</x:v>
      </x:c>
      <x:c r="K777" s="149" t="str">
        <x:v>copies</x:v>
      </x:c>
      <x:c r="L777" s="150" t="str">
        <x:v>Exact/source-linked match</x:v>
      </x:c>
      <x:c r="M777" s="149" t="str">
        <x:v>WS-RATES:30:31</x:v>
      </x:c>
    </x:row>
    <x:row r="778">
      <x:c r="A778" t="n">
        <x:v>778</x:v>
      </x:c>
      <x:c r="B778" t="n">
        <x:v>17</x:v>
      </x:c>
      <x:c r="C778" t="n">
        <x:v>24</x:v>
      </x:c>
      <x:c r="D778" s="99" t="str">
        <x:v>COPY MATE A4 70GM PAPER</x:v>
      </x:c>
      <x:c r="E778" s="132" t="n">
        <x:v>890</x:v>
      </x:c>
      <x:c r="F778" t="n">
        <x:v>17</x:v>
      </x:c>
      <x:c r="G778" t="n">
        <x:v>37</x:v>
      </x:c>
      <x:c r="H778" s="99" t="str">
        <x:v>COPY MATE A4 70GM PAPER</x:v>
      </x:c>
      <x:c r="I778" s="133" t="n">
        <x:v>890</x:v>
      </x:c>
      <x:c r="J778" s="133" t="n">
        <x:v>825</x:v>
      </x:c>
      <x:c r="K778" s="149" t="str">
        <x:v>PAPER</x:v>
      </x:c>
      <x:c r="L778" s="150" t="str">
        <x:v>Exact/source-linked match</x:v>
      </x:c>
      <x:c r="M778" s="149" t="str">
        <x:v>WS-RATES:17:37</x:v>
      </x:c>
    </x:row>
    <x:row r="779">
      <x:c r="A779" t="n">
        <x:v>779</x:v>
      </x:c>
      <x:c r="B779" t="n">
        <x:v>17</x:v>
      </x:c>
      <x:c r="C779" t="n">
        <x:v>23</x:v>
      </x:c>
      <x:c r="D779" s="99" t="str">
        <x:v>COPY MATE A4 80GM PAPER</x:v>
      </x:c>
      <x:c r="E779" s="132" t="n">
        <x:v>1030</x:v>
      </x:c>
      <x:c r="F779" t="n">
        <x:v>17</x:v>
      </x:c>
      <x:c r="G779" t="n">
        <x:v>36</x:v>
      </x:c>
      <x:c r="H779" s="99" t="str">
        <x:v>COPY MATE A4 80GM PAPER</x:v>
      </x:c>
      <x:c r="I779" s="133" t="n">
        <x:v>1030</x:v>
      </x:c>
      <x:c r="J779" s="133" t="n">
        <x:v>990</x:v>
      </x:c>
      <x:c r="K779" s="149" t="str">
        <x:v>PAPER</x:v>
      </x:c>
      <x:c r="L779" s="150" t="str">
        <x:v>Exact/source-linked match</x:v>
      </x:c>
      <x:c r="M779" s="149" t="str">
        <x:v>WS-RATES:17:36</x:v>
      </x:c>
    </x:row>
    <x:row r="780">
      <x:c r="A780" t="n">
        <x:v>780</x:v>
      </x:c>
      <x:c r="B780" t="n">
        <x:v>30</x:v>
      </x:c>
      <x:c r="C780" t="n">
        <x:v>7</x:v>
      </x:c>
      <x:c r="D780" s="99" t="str">
        <x:v>FG COPY LARGE</x:v>
      </x:c>
      <x:c r="E780" s="132" t="n">
        <x:v>100</x:v>
      </x:c>
      <x:c r="F780" t="n">
        <x:v>30</x:v>
      </x:c>
      <x:c r="G780" t="n">
        <x:v>20</x:v>
      </x:c>
      <x:c r="H780" s="99" t="str">
        <x:v>FG COPY LARGE</x:v>
      </x:c>
      <x:c r="I780" s="133" t="n">
        <x:v>100</x:v>
      </x:c>
      <x:c r="J780" s="133" t="n">
        <x:v>92</x:v>
      </x:c>
      <x:c r="K780" s="149" t="str">
        <x:v>copies</x:v>
      </x:c>
      <x:c r="L780" s="150" t="str">
        <x:v>Exact/source-linked match</x:v>
      </x:c>
      <x:c r="M780" s="149" t="str">
        <x:v>WS-RATES:30:20</x:v>
      </x:c>
    </x:row>
    <x:row r="781">
      <x:c r="A781" t="n">
        <x:v>781</x:v>
      </x:c>
      <x:c r="B781" t="n">
        <x:v>30</x:v>
      </x:c>
      <x:c r="C781" t="n">
        <x:v>8</x:v>
      </x:c>
      <x:c r="D781" s="99" t="str">
        <x:v>FG COPY SMALL</x:v>
      </x:c>
      <x:c r="E781" s="132" t="n">
        <x:v>75</x:v>
      </x:c>
      <x:c r="F781" t="n">
        <x:v>30</x:v>
      </x:c>
      <x:c r="G781" t="n">
        <x:v>21</x:v>
      </x:c>
      <x:c r="H781" s="99" t="str">
        <x:v>FG COPY SMALL</x:v>
      </x:c>
      <x:c r="I781" s="133" t="n">
        <x:v>75</x:v>
      </x:c>
      <x:c r="J781" s="133" t="n">
        <x:v>66</x:v>
      </x:c>
      <x:c r="K781" s="149" t="str">
        <x:v>copies</x:v>
      </x:c>
      <x:c r="L781" s="150" t="str">
        <x:v>Exact/source-linked match</x:v>
      </x:c>
      <x:c r="M781" s="149" t="str">
        <x:v>WS-RATES:30:21</x:v>
      </x:c>
    </x:row>
    <x:row r="782">
      <x:c r="A782" t="n">
        <x:v>782</x:v>
      </x:c>
      <x:c r="B782" t="n">
        <x:v>29</x:v>
      </x:c>
      <x:c r="C782" t="n">
        <x:v>37</x:v>
      </x:c>
      <x:c r="D782" s="99" t="str">
        <x:v>MARGALLA COPY</x:v>
      </x:c>
      <x:c r="E782" s="132" t="n">
        <x:v>80</x:v>
      </x:c>
      <x:c r="F782" t="n">
        <x:v>30</x:v>
      </x:c>
      <x:c r="G782" t="n">
        <x:v>14</x:v>
      </x:c>
      <x:c r="H782" s="99" t="str">
        <x:v>MARGALLA COPY</x:v>
      </x:c>
      <x:c r="I782" s="133" t="n">
        <x:v>80</x:v>
      </x:c>
      <x:c r="J782" s="133" t="n">
        <x:v>78</x:v>
      </x:c>
      <x:c r="K782" s="149" t="str">
        <x:v>copies</x:v>
      </x:c>
      <x:c r="L782" s="150" t="str">
        <x:v>Exact/source-linked match</x:v>
      </x:c>
      <x:c r="M782" s="149" t="str">
        <x:v>WS-RATES:30:14</x:v>
      </x:c>
    </x:row>
    <x:row r="783">
      <x:c r="A783" t="n">
        <x:v>783</x:v>
      </x:c>
      <x:c r="B783" t="n">
        <x:v>30</x:v>
      </x:c>
      <x:c r="C783" t="n">
        <x:v>5</x:v>
      </x:c>
      <x:c r="D783" s="99" t="str">
        <x:v>SIR SYED COPY</x:v>
      </x:c>
      <x:c r="E783" s="132" t="n">
        <x:v>130</x:v>
      </x:c>
      <x:c r="F783" t="n">
        <x:v>30</x:v>
      </x:c>
      <x:c r="G783" t="n">
        <x:v>18</x:v>
      </x:c>
      <x:c r="H783" s="99" t="str">
        <x:v>SIR SYED COPY</x:v>
      </x:c>
      <x:c r="I783" s="133" t="n">
        <x:v>130</x:v>
      </x:c>
      <x:c r="J783" s="133" t="n">
        <x:v>140</x:v>
      </x:c>
      <x:c r="K783" s="149" t="str">
        <x:v>copies</x:v>
      </x:c>
      <x:c r="L783" s="150" t="str">
        <x:v>Exact/source-linked match</x:v>
      </x:c>
      <x:c r="M783" s="149" t="str">
        <x:v>WS-RATES:30:18</x:v>
      </x:c>
    </x:row>
    <x:row r="784">
      <x:c r="A784" t="n">
        <x:v>784</x:v>
      </x:c>
      <x:c r="B784" t="n">
        <x:v>30</x:v>
      </x:c>
      <x:c r="C784" t="n">
        <x:v>2</x:v>
      </x:c>
      <x:c r="D784" s="99" t="str">
        <x:v>ST PAUL COPY</x:v>
      </x:c>
      <x:c r="E784" s="132" t="n">
        <x:v>100</x:v>
      </x:c>
      <x:c r="F784" t="n">
        <x:v>30</x:v>
      </x:c>
      <x:c r="G784" t="n">
        <x:v>15</x:v>
      </x:c>
      <x:c r="H784" s="99" t="str">
        <x:v>ST PAUL COPY</x:v>
      </x:c>
      <x:c r="I784" s="133" t="n">
        <x:v>100</x:v>
      </x:c>
      <x:c r="J784" s="133" t="n">
        <x:v>95</x:v>
      </x:c>
      <x:c r="K784" s="149" t="str">
        <x:v>copies</x:v>
      </x:c>
      <x:c r="L784" s="150" t="str">
        <x:v>Exact/source-linked match</x:v>
      </x:c>
      <x:c r="M784" s="149" t="str">
        <x:v>WS-RATES:30:15</x:v>
      </x:c>
    </x:row>
    <x:row r="785">
      <x:c r="A785" t="n">
        <x:v>785</x:v>
      </x:c>
      <x:c r="B785" t="n">
        <x:v>2</x:v>
      </x:c>
      <x:c r="C785" t="n">
        <x:v>30</x:v>
      </x:c>
      <x:c r="D785" s="99" t="str">
        <x:v>BOOK LIGHT</x:v>
      </x:c>
      <x:c r="E785" s="132" t="n">
        <x:v>230</x:v>
      </x:c>
      <x:c r="F785" t="n">
        <x:v>3</x:v>
      </x:c>
      <x:c r="G785" t="n">
        <x:v>8</x:v>
      </x:c>
      <x:c r="H785" s="99" t="str">
        <x:v>BOOK LIGHT</x:v>
      </x:c>
      <x:c r="I785" s="133" t="n">
        <x:v>230</x:v>
      </x:c>
      <x:c r="J785" s="133" t="n">
        <x:v>210</x:v>
      </x:c>
      <x:c r="K785" s="149" t="str">
        <x:v>CHINA</x:v>
      </x:c>
      <x:c r="L785" s="150" t="str">
        <x:v>Exact/source-linked match</x:v>
      </x:c>
      <x:c r="M785" s="149" t="str">
        <x:v>WS-RATES:3:8</x:v>
      </x:c>
    </x:row>
    <x:row r="786">
      <x:c r="A786" t="n">
        <x:v>786</x:v>
      </x:c>
      <x:c r="B786" t="n">
        <x:v>3</x:v>
      </x:c>
      <x:c r="C786" t="n">
        <x:v>15</x:v>
      </x:c>
      <x:c r="D786" s="99" t="str">
        <x:v>FOLDING FAN CHINA</x:v>
      </x:c>
      <x:c r="E786" s="132" t="n">
        <x:v>55</x:v>
      </x:c>
      <x:c r="F786" t="n">
        <x:v>3</x:v>
      </x:c>
      <x:c r="G786" t="n">
        <x:v>29</x:v>
      </x:c>
      <x:c r="H786" s="99" t="str">
        <x:v>FOLDING FAN CHINA</x:v>
      </x:c>
      <x:c r="I786" s="133" t="n">
        <x:v>55</x:v>
      </x:c>
      <x:c r="J786" s="133" t="n">
        <x:v>48</x:v>
      </x:c>
      <x:c r="K786" s="149" t="str">
        <x:v>CHINA DAIRIES</x:v>
      </x:c>
      <x:c r="L786" s="150" t="str">
        <x:v>Exact/source-linked match</x:v>
      </x:c>
      <x:c r="M786" s="149" t="str">
        <x:v>WS-RATES:3:29</x:v>
      </x:c>
    </x:row>
    <x:row r="787">
      <x:c r="A787" t="n">
        <x:v>787</x:v>
      </x:c>
      <x:c r="B787" t="n">
        <x:v>2</x:v>
      </x:c>
      <x:c r="C787" t="n">
        <x:v>12</x:v>
      </x:c>
      <x:c r="D787" s="99" t="str">
        <x:v>HAND FAN BULBULA</x:v>
      </x:c>
      <x:c r="E787" s="132" t="n">
        <x:v>190</x:v>
      </x:c>
      <x:c r="F787" t="n">
        <x:v>2</x:v>
      </x:c>
      <x:c r="G787" t="n">
        <x:v>26</x:v>
      </x:c>
      <x:c r="H787" s="99" t="str">
        <x:v>HAND FAN BULBULA</x:v>
      </x:c>
      <x:c r="I787" s="133" t="n">
        <x:v>190</x:v>
      </x:c>
      <x:c r="J787" s="133" t="n">
        <x:v>186</x:v>
      </x:c>
      <x:c r="K787" s="149" t="str">
        <x:v>CHINA</x:v>
      </x:c>
      <x:c r="L787" s="150" t="str">
        <x:v>Exact/source-linked match</x:v>
      </x:c>
      <x:c r="M787" s="149" t="str">
        <x:v>WS-RATES:2:26</x:v>
      </x:c>
    </x:row>
    <x:row r="788">
      <x:c r="A788" t="n">
        <x:v>788</x:v>
      </x:c>
      <x:c r="B788" t="n">
        <x:v>2</x:v>
      </x:c>
      <x:c r="C788" t="n">
        <x:v>24</x:v>
      </x:c>
      <x:c r="D788" s="99" t="str">
        <x:v>HAND FAN WITH PEN</x:v>
      </x:c>
      <x:c r="E788" s="132" t="n">
        <x:v>60</x:v>
      </x:c>
      <x:c r="F788" t="n">
        <x:v>3</x:v>
      </x:c>
      <x:c r="G788" t="n">
        <x:v>2</x:v>
      </x:c>
      <x:c r="H788" s="99" t="str">
        <x:v>HAND FAN WITH PEN</x:v>
      </x:c>
      <x:c r="I788" s="133" t="n">
        <x:v>60</x:v>
      </x:c>
      <x:c r="J788" s="133" t="n">
        <x:v>55</x:v>
      </x:c>
      <x:c r="K788" s="149" t="str">
        <x:v>BALL POINT</x:v>
      </x:c>
      <x:c r="L788" s="150" t="str">
        <x:v>Exact/source-linked match</x:v>
      </x:c>
      <x:c r="M788" s="149" t="str">
        <x:v>WS-RATES:3:2</x:v>
      </x:c>
    </x:row>
    <x:row r="789">
      <x:c r="A789" t="n">
        <x:v>789</x:v>
      </x:c>
      <x:c r="B789" t="n">
        <x:v>1</x:v>
      </x:c>
      <x:c r="C789" t="n">
        <x:v>37</x:v>
      </x:c>
      <x:c r="D789" s="99" t="str">
        <x:v>MINI FAN NO:0</x:v>
      </x:c>
      <x:c r="E789" s="132" t="n">
        <x:v>350</x:v>
      </x:c>
      <x:c r="F789" t="n">
        <x:v>2</x:v>
      </x:c>
      <x:c r="G789" t="n">
        <x:v>15</x:v>
      </x:c>
      <x:c r="H789" s="99" t="str">
        <x:v>MINI FAN NO:0</x:v>
      </x:c>
      <x:c r="I789" s="133" t="n">
        <x:v>350</x:v>
      </x:c>
      <x:c r="J789" s="133" t="n">
        <x:v>330</x:v>
      </x:c>
      <x:c r="K789" s="149" t="str">
        <x:v>BALL POINT</x:v>
      </x:c>
      <x:c r="L789" s="150" t="str">
        <x:v>Exact/source-linked match</x:v>
      </x:c>
      <x:c r="M789" s="149" t="str">
        <x:v>WS-RATES:2:15</x:v>
      </x:c>
    </x:row>
    <x:row r="790">
      <x:c r="A790" t="n">
        <x:v>790</x:v>
      </x:c>
      <x:c r="B790" t="n">
        <x:v>4</x:v>
      </x:c>
      <x:c r="C790" t="n">
        <x:v>8</x:v>
      </x:c>
      <x:c r="D790" s="99" t="str">
        <x:v>MINI FAN NO:1</x:v>
      </x:c>
      <x:c r="E790" s="132" t="n">
        <x:v>400</x:v>
      </x:c>
      <x:c r="F790" t="n">
        <x:v>4</x:v>
      </x:c>
      <x:c r="G790" t="n">
        <x:v>21</x:v>
      </x:c>
      <x:c r="H790" s="99" t="str">
        <x:v>MINI FAN NO:1</x:v>
      </x:c>
      <x:c r="I790" s="133" t="n">
        <x:v>400</x:v>
      </x:c>
      <x:c r="J790" s="133" t="n">
        <x:v>300</x:v>
      </x:c>
      <x:c r="K790" s="149" t="str">
        <x:v>BALL POINT</x:v>
      </x:c>
      <x:c r="L790" s="150" t="str">
        <x:v>Exact/source-linked match</x:v>
      </x:c>
      <x:c r="M790" s="149" t="str">
        <x:v>WS-RATES:4:21</x:v>
      </x:c>
    </x:row>
    <x:row r="791">
      <x:c r="A791" t="n">
        <x:v>791</x:v>
      </x:c>
      <x:c r="B791" t="n">
        <x:v>2</x:v>
      </x:c>
      <x:c r="C791" t="n">
        <x:v>33</x:v>
      </x:c>
      <x:c r="D791" s="99" t="str">
        <x:v>MINI FAN NO:10</x:v>
      </x:c>
      <x:c r="E791" s="132" t="n">
        <x:v>780</x:v>
      </x:c>
      <x:c r="F791" t="n">
        <x:v>3</x:v>
      </x:c>
      <x:c r="G791" t="n">
        <x:v>11</x:v>
      </x:c>
      <x:c r="H791" s="99" t="str">
        <x:v>MINI FAN NO:10</x:v>
      </x:c>
      <x:c r="I791" s="133" t="n">
        <x:v>780</x:v>
      </x:c>
      <x:c r="J791" s="133" t="n">
        <x:v>690</x:v>
      </x:c>
      <x:c r="K791" s="149" t="str">
        <x:v>BALL POINT</x:v>
      </x:c>
      <x:c r="L791" s="150" t="str">
        <x:v>Exact/source-linked match</x:v>
      </x:c>
      <x:c r="M791" s="149" t="str">
        <x:v>WS-RATES:3:11</x:v>
      </x:c>
    </x:row>
    <x:row r="792">
      <x:c r="A792" t="n">
        <x:v>792</x:v>
      </x:c>
      <x:c r="B792" t="n">
        <x:v>2</x:v>
      </x:c>
      <x:c r="C792" t="n">
        <x:v>32</x:v>
      </x:c>
      <x:c r="D792" s="99" t="str">
        <x:v>MINI FAN NO:11</x:v>
      </x:c>
      <x:c r="E792" s="132" t="n">
        <x:v>800</x:v>
      </x:c>
      <x:c r="F792" t="n">
        <x:v>3</x:v>
      </x:c>
      <x:c r="G792" t="n">
        <x:v>10</x:v>
      </x:c>
      <x:c r="H792" s="99" t="str">
        <x:v>MINI FAN NO:11</x:v>
      </x:c>
      <x:c r="I792" s="133" t="n">
        <x:v>800</x:v>
      </x:c>
      <x:c r="J792" s="133" t="n">
        <x:v>690</x:v>
      </x:c>
      <x:c r="K792" s="149" t="str">
        <x:v>BALL POINT</x:v>
      </x:c>
      <x:c r="L792" s="150" t="str">
        <x:v>Exact/source-linked match</x:v>
      </x:c>
      <x:c r="M792" s="149" t="str">
        <x:v>WS-RATES:3:10</x:v>
      </x:c>
    </x:row>
    <x:row r="793">
      <x:c r="A793" t="n">
        <x:v>793</x:v>
      </x:c>
      <x:c r="B793" t="n">
        <x:v>1</x:v>
      </x:c>
      <x:c r="C793" t="n">
        <x:v>10</x:v>
      </x:c>
      <x:c r="D793" s="99" t="str">
        <x:v>MINI FAN NO:12</x:v>
      </x:c>
      <x:c r="E793" s="132" t="n">
        <x:v>480</x:v>
      </x:c>
      <x:c r="F793" t="n">
        <x:v>1</x:v>
      </x:c>
      <x:c r="G793" t="n">
        <x:v>24</x:v>
      </x:c>
      <x:c r="H793" s="99" t="str">
        <x:v>MINI FAN NO:12</x:v>
      </x:c>
      <x:c r="I793" s="133" t="n">
        <x:v>480</x:v>
      </x:c>
      <x:c r="J793" s="133" t="n">
        <x:v>400</x:v>
      </x:c>
      <x:c r="K793" s="149" t="str">
        <x:v>BALL POINT</x:v>
      </x:c>
      <x:c r="L793" s="150" t="str">
        <x:v>Exact/source-linked match</x:v>
      </x:c>
      <x:c r="M793" s="149" t="str">
        <x:v>WS-RATES:1:24</x:v>
      </x:c>
    </x:row>
    <x:row r="794">
      <x:c r="A794" t="n">
        <x:v>794</x:v>
      </x:c>
      <x:c r="B794" t="n">
        <x:v>4</x:v>
      </x:c>
      <x:c r="C794" t="n">
        <x:v>9</x:v>
      </x:c>
      <x:c r="D794" s="99" t="str">
        <x:v>MINI FAN NO:2</x:v>
      </x:c>
      <x:c r="E794" s="132" t="n">
        <x:v>440</x:v>
      </x:c>
      <x:c r="F794" t="n">
        <x:v>4</x:v>
      </x:c>
      <x:c r="G794" t="n">
        <x:v>22</x:v>
      </x:c>
      <x:c r="H794" s="99" t="str">
        <x:v>MINI FAN NO:2</x:v>
      </x:c>
      <x:c r="I794" s="133" t="n">
        <x:v>440</x:v>
      </x:c>
      <x:c r="J794" s="133" t="n">
        <x:v>380</x:v>
      </x:c>
      <x:c r="K794" s="149" t="str">
        <x:v>BALL POINT</x:v>
      </x:c>
      <x:c r="L794" s="150" t="str">
        <x:v>Exact/source-linked match</x:v>
      </x:c>
      <x:c r="M794" s="149" t="str">
        <x:v>WS-RATES:4:22</x:v>
      </x:c>
    </x:row>
    <x:row r="795">
      <x:c r="A795" t="n">
        <x:v>795</x:v>
      </x:c>
      <x:c r="B795" t="n">
        <x:v>4</x:v>
      </x:c>
      <x:c r="C795" t="n">
        <x:v>12</x:v>
      </x:c>
      <x:c r="D795" s="99" t="str">
        <x:v>MINI FAN NO:3</x:v>
      </x:c>
      <x:c r="E795" s="132" t="n">
        <x:v>540</x:v>
      </x:c>
      <x:c r="F795" t="n">
        <x:v>4</x:v>
      </x:c>
      <x:c r="G795" t="n">
        <x:v>25</x:v>
      </x:c>
      <x:c r="H795" s="99" t="str">
        <x:v>MINI FAN NO:3</x:v>
      </x:c>
      <x:c r="I795" s="133" t="n">
        <x:v>540</x:v>
      </x:c>
      <x:c r="J795" s="133" t="n">
        <x:v>440</x:v>
      </x:c>
      <x:c r="K795" s="149" t="str">
        <x:v>BALL POINT</x:v>
      </x:c>
      <x:c r="L795" s="150" t="str">
        <x:v>Exact/source-linked match</x:v>
      </x:c>
      <x:c r="M795" s="149" t="str">
        <x:v>WS-RATES:4:25</x:v>
      </x:c>
    </x:row>
    <x:row r="796">
      <x:c r="A796" t="n">
        <x:v>796</x:v>
      </x:c>
      <x:c r="B796" t="n">
        <x:v>3</x:v>
      </x:c>
      <x:c r="C796" t="n">
        <x:v>31</x:v>
      </x:c>
      <x:c r="D796" s="99" t="str">
        <x:v>MINI FAN NO:4</x:v>
      </x:c>
      <x:c r="E796" s="132" t="n">
        <x:v>520</x:v>
      </x:c>
      <x:c r="F796" t="n">
        <x:v>4</x:v>
      </x:c>
      <x:c r="G796" t="n">
        <x:v>9</x:v>
      </x:c>
      <x:c r="H796" s="99" t="str">
        <x:v>MINI FAN NO:4</x:v>
      </x:c>
      <x:c r="I796" s="133" t="n">
        <x:v>520</x:v>
      </x:c>
      <x:c r="J796" s="133" t="n">
        <x:v>420</x:v>
      </x:c>
      <x:c r="K796" s="149" t="str">
        <x:v>BALL POINT</x:v>
      </x:c>
      <x:c r="L796" s="150" t="str">
        <x:v>Exact/source-linked match</x:v>
      </x:c>
      <x:c r="M796" s="149" t="str">
        <x:v>WS-RATES:4:9</x:v>
      </x:c>
    </x:row>
    <x:row r="797">
      <x:c r="A797" t="n">
        <x:v>797</x:v>
      </x:c>
      <x:c r="B797" t="n">
        <x:v>3</x:v>
      </x:c>
      <x:c r="C797" t="n">
        <x:v>30</x:v>
      </x:c>
      <x:c r="D797" s="99" t="str">
        <x:v>MINI FAN NO:5</x:v>
      </x:c>
      <x:c r="E797" s="132" t="n">
        <x:v>660</x:v>
      </x:c>
      <x:c r="F797" t="n">
        <x:v>4</x:v>
      </x:c>
      <x:c r="G797" t="n">
        <x:v>8</x:v>
      </x:c>
      <x:c r="H797" s="99" t="str">
        <x:v>MINI FAN NO:5</x:v>
      </x:c>
      <x:c r="I797" s="133" t="n">
        <x:v>660</x:v>
      </x:c>
      <x:c r="J797" s="133" t="n">
        <x:v>560</x:v>
      </x:c>
      <x:c r="K797" s="149" t="str">
        <x:v>BALL POINT</x:v>
      </x:c>
      <x:c r="L797" s="150" t="str">
        <x:v>Exact/source-linked match</x:v>
      </x:c>
      <x:c r="M797" s="149" t="str">
        <x:v>WS-RATES:4:8</x:v>
      </x:c>
    </x:row>
    <x:row r="798">
      <x:c r="A798" t="n">
        <x:v>798</x:v>
      </x:c>
      <x:c r="B798" t="n">
        <x:v>4</x:v>
      </x:c>
      <x:c r="C798" t="n">
        <x:v>11</x:v>
      </x:c>
      <x:c r="D798" s="99" t="str">
        <x:v>MINI FAN NO:6</x:v>
      </x:c>
      <x:c r="E798" s="132" t="n">
        <x:v>630</x:v>
      </x:c>
      <x:c r="F798" t="n">
        <x:v>4</x:v>
      </x:c>
      <x:c r="G798" t="n">
        <x:v>24</x:v>
      </x:c>
      <x:c r="H798" s="99" t="str">
        <x:v>MINI FAN NO:6</x:v>
      </x:c>
      <x:c r="I798" s="133" t="n">
        <x:v>630</x:v>
      </x:c>
      <x:c r="J798" s="133" t="n">
        <x:v>520</x:v>
      </x:c>
      <x:c r="K798" s="149" t="str">
        <x:v>BALL POINT</x:v>
      </x:c>
      <x:c r="L798" s="150" t="str">
        <x:v>Exact/source-linked match</x:v>
      </x:c>
      <x:c r="M798" s="149" t="str">
        <x:v>WS-RATES:4:24</x:v>
      </x:c>
    </x:row>
    <x:row r="799">
      <x:c r="A799" t="n">
        <x:v>799</x:v>
      </x:c>
      <x:c r="B799" t="n">
        <x:v>3</x:v>
      </x:c>
      <x:c r="C799" t="n">
        <x:v>29</x:v>
      </x:c>
      <x:c r="D799" s="99" t="str">
        <x:v>MINI FAN NO:7</x:v>
      </x:c>
      <x:c r="E799" s="132" t="n">
        <x:v>610</x:v>
      </x:c>
      <x:c r="F799" t="n">
        <x:v>4</x:v>
      </x:c>
      <x:c r="G799" t="n">
        <x:v>7</x:v>
      </x:c>
      <x:c r="H799" s="99" t="str">
        <x:v>MINI FAN NO:7</x:v>
      </x:c>
      <x:c r="I799" s="133" t="n">
        <x:v>610</x:v>
      </x:c>
      <x:c r="J799" s="133" t="n">
        <x:v>510</x:v>
      </x:c>
      <x:c r="K799" s="149" t="str">
        <x:v>BALL POINT</x:v>
      </x:c>
      <x:c r="L799" s="150" t="str">
        <x:v>Exact/source-linked match</x:v>
      </x:c>
      <x:c r="M799" s="149" t="str">
        <x:v>WS-RATES:4:7</x:v>
      </x:c>
    </x:row>
    <x:row r="800">
      <x:c r="A800" t="n">
        <x:v>800</x:v>
      </x:c>
      <x:c r="B800" t="n">
        <x:v>4</x:v>
      </x:c>
      <x:c r="C800" t="n">
        <x:v>10</x:v>
      </x:c>
      <x:c r="D800" s="99" t="str">
        <x:v>MINI FAN NO:8</x:v>
      </x:c>
      <x:c r="E800" s="132" t="n">
        <x:v>680</x:v>
      </x:c>
      <x:c r="F800" t="n">
        <x:v>4</x:v>
      </x:c>
      <x:c r="G800" t="n">
        <x:v>23</x:v>
      </x:c>
      <x:c r="H800" s="99" t="str">
        <x:v>MINI FAN NO:8</x:v>
      </x:c>
      <x:c r="I800" s="133" t="n">
        <x:v>680</x:v>
      </x:c>
      <x:c r="J800" s="133" t="n">
        <x:v>580</x:v>
      </x:c>
      <x:c r="K800" s="149" t="str">
        <x:v>BALL POINT</x:v>
      </x:c>
      <x:c r="L800" s="150" t="str">
        <x:v>Exact/source-linked match</x:v>
      </x:c>
      <x:c r="M800" s="149" t="str">
        <x:v>WS-RATES:4:23</x:v>
      </x:c>
    </x:row>
    <x:row r="801">
      <x:c r="A801" t="n">
        <x:v>801</x:v>
      </x:c>
      <x:c r="B801" t="n">
        <x:v>2</x:v>
      </x:c>
      <x:c r="C801" t="n">
        <x:v>34</x:v>
      </x:c>
      <x:c r="D801" s="99" t="str">
        <x:v>MINI FAN NO:9</x:v>
      </x:c>
      <x:c r="E801" s="132" t="n">
        <x:v>680</x:v>
      </x:c>
      <x:c r="F801" t="n">
        <x:v>3</x:v>
      </x:c>
      <x:c r="G801" t="n">
        <x:v>12</x:v>
      </x:c>
      <x:c r="H801" s="99" t="str">
        <x:v>MINI FAN NO:9</x:v>
      </x:c>
      <x:c r="I801" s="133" t="n">
        <x:v>680</x:v>
      </x:c>
      <x:c r="J801" s="133" t="n">
        <x:v>585</x:v>
      </x:c>
      <x:c r="K801" s="149" t="str">
        <x:v>BALL POINT</x:v>
      </x:c>
      <x:c r="L801" s="150" t="str">
        <x:v>Exact/source-linked match</x:v>
      </x:c>
      <x:c r="M801" s="149" t="str">
        <x:v>WS-RATES:3:12</x:v>
      </x:c>
    </x:row>
    <x:row r="802">
      <x:c r="A802" t="n">
        <x:v>802</x:v>
      </x:c>
      <x:c r="B802" t="n">
        <x:v>3</x:v>
      </x:c>
      <x:c r="C802" t="n">
        <x:v>26</x:v>
      </x:c>
      <x:c r="D802" s="99" t="str">
        <x:v>MINI HAND FAN</x:v>
      </x:c>
      <x:c r="E802" s="132" t="n">
        <x:v>130</x:v>
      </x:c>
      <x:c r="F802" t="n">
        <x:v>4</x:v>
      </x:c>
      <x:c r="G802" t="n">
        <x:v>4</x:v>
      </x:c>
      <x:c r="H802" s="99" t="str">
        <x:v>MINI HAND FAN</x:v>
      </x:c>
      <x:c r="I802" s="133" t="n">
        <x:v>130</x:v>
      </x:c>
      <x:c r="J802" s="133" t="n">
        <x:v>95</x:v>
      </x:c>
      <x:c r="K802" s="149" t="str">
        <x:v>CHINA</x:v>
      </x:c>
      <x:c r="L802" s="150" t="str">
        <x:v>Exact/source-linked match</x:v>
      </x:c>
      <x:c r="M802" s="149" t="str">
        <x:v>WS-RATES:4:4</x:v>
      </x:c>
    </x:row>
    <x:row r="803">
      <x:c r="A803" t="n">
        <x:v>803</x:v>
      </x:c>
      <x:c r="B803" t="n">
        <x:v>27</x:v>
      </x:c>
      <x:c r="C803" t="n">
        <x:v>16</x:v>
      </x:c>
      <x:c r="D803" s="99" t="str">
        <x:v>BOX FILE 3 INCH</x:v>
      </x:c>
      <x:c r="E803" s="132" t="n">
        <x:v>310</x:v>
      </x:c>
      <x:c r="F803" t="n">
        <x:v>27</x:v>
      </x:c>
      <x:c r="G803" t="n">
        <x:v>29</x:v>
      </x:c>
      <x:c r="H803" s="99" t="str">
        <x:v>BOX FILE 3 INCH</x:v>
      </x:c>
      <x:c r="I803" s="133" t="n">
        <x:v>310</x:v>
      </x:c>
      <x:c r="J803" s="133" t="n">
        <x:v>275</x:v>
      </x:c>
      <x:c r="K803" s="149" t="str">
        <x:v>CHINA</x:v>
      </x:c>
      <x:c r="L803" s="150" t="str">
        <x:v>Exact/source-linked match</x:v>
      </x:c>
      <x:c r="M803" s="149" t="str">
        <x:v>WS-RATES:27:29</x:v>
      </x:c>
    </x:row>
    <x:row r="804">
      <x:c r="A804" t="n">
        <x:v>804</x:v>
      </x:c>
      <x:c r="B804" t="n">
        <x:v>49</x:v>
      </x:c>
      <x:c r="C804" t="n">
        <x:v>3</x:v>
      </x:c>
      <x:c r="D804" s="99" t="str">
        <x:v>DANDI FILE LEGAL</x:v>
      </x:c>
      <x:c r="E804" s="132" t="n">
        <x:v>800</x:v>
      </x:c>
      <x:c r="F804" t="n">
        <x:v>49</x:v>
      </x:c>
      <x:c r="G804" t="n">
        <x:v>16</x:v>
      </x:c>
      <x:c r="H804" s="99" t="str">
        <x:v>DANDI FILE LEGAL</x:v>
      </x:c>
      <x:c r="I804" s="133" t="n">
        <x:v>800</x:v>
      </x:c>
      <x:c r="J804" s="133" t="n">
        <x:v>750</x:v>
      </x:c>
      <x:c r="K804" s="149" t="str">
        <x:v>FILE</x:v>
      </x:c>
      <x:c r="L804" s="150" t="str">
        <x:v>Exact/source-linked match</x:v>
      </x:c>
      <x:c r="M804" s="149" t="str">
        <x:v>WS-RATES:49:16</x:v>
      </x:c>
    </x:row>
    <x:row r="805">
      <x:c r="A805" t="n">
        <x:v>805</x:v>
      </x:c>
      <x:c r="B805" t="n">
        <x:v>35</x:v>
      </x:c>
      <x:c r="C805" t="n">
        <x:v>12</x:v>
      </x:c>
      <x:c r="D805" s="99" t="str">
        <x:v>EXPENDING FILE</x:v>
      </x:c>
      <x:c r="E805" s="132" t="n">
        <x:v>780</x:v>
      </x:c>
      <x:c r="F805" t="n">
        <x:v>35</x:v>
      </x:c>
      <x:c r="G805" t="n">
        <x:v>25</x:v>
      </x:c>
      <x:c r="H805" s="99" t="str">
        <x:v>EXPENDING FILE</x:v>
      </x:c>
      <x:c r="I805" s="133" t="n">
        <x:v>780</x:v>
      </x:c>
      <x:c r="J805" s="133" t="n">
        <x:v>750</x:v>
      </x:c>
      <x:c r="K805" s="149" t="str">
        <x:v>FILE</x:v>
      </x:c>
      <x:c r="L805" s="150" t="str">
        <x:v>Exact/source-linked match</x:v>
      </x:c>
      <x:c r="M805" s="149" t="str">
        <x:v>WS-RATES:35:25</x:v>
      </x:c>
    </x:row>
    <x:row r="806">
      <x:c r="A806" t="n">
        <x:v>806</x:v>
      </x:c>
      <x:c r="B806" t="n">
        <x:v>51</x:v>
      </x:c>
      <x:c r="C806" t="n">
        <x:v>26</x:v>
      </x:c>
      <x:c r="D806" s="99" t="str">
        <x:v>FIBER FILE</x:v>
      </x:c>
      <x:c r="E806" s="132" t="n">
        <x:v>150</x:v>
      </x:c>
      <x:c r="F806" t="n">
        <x:v>52</x:v>
      </x:c>
      <x:c r="G806" t="n">
        <x:v>3</x:v>
      </x:c>
      <x:c r="H806" s="99" t="str">
        <x:v>FIBER FILE</x:v>
      </x:c>
      <x:c r="I806" s="133" t="n">
        <x:v>150</x:v>
      </x:c>
      <x:c r="J806" s="133" t="n">
        <x:v>120</x:v>
      </x:c>
      <x:c r="K806" s="149" t="str">
        <x:v>FILE</x:v>
      </x:c>
      <x:c r="L806" s="150" t="str">
        <x:v>Exact/source-linked match</x:v>
      </x:c>
      <x:c r="M806" s="149" t="str">
        <x:v>WS-RATES:52:3</x:v>
      </x:c>
    </x:row>
    <x:row r="807">
      <x:c r="A807" t="n">
        <x:v>807</x:v>
      </x:c>
      <x:c r="B807" t="n">
        <x:v>17</x:v>
      </x:c>
      <x:c r="C807" t="n">
        <x:v>3</x:v>
      </x:c>
      <x:c r="D807" s="99" t="str">
        <x:v>FILE FLAPER</x:v>
      </x:c>
      <x:c r="E807" s="132" t="n">
        <x:v>20</x:v>
      </x:c>
      <x:c r="F807" t="n">
        <x:v>17</x:v>
      </x:c>
      <x:c r="G807" t="n">
        <x:v>16</x:v>
      </x:c>
      <x:c r="H807" s="99" t="str">
        <x:v>FILE FLAPER</x:v>
      </x:c>
      <x:c r="I807" s="133" t="n">
        <x:v>20</x:v>
      </x:c>
      <x:c r="J807" s="133" t="n">
        <x:v>14</x:v>
      </x:c>
      <x:c r="K807" s="149" t="str">
        <x:v>CHINA DAIRIES</x:v>
      </x:c>
      <x:c r="L807" s="150" t="str">
        <x:v>Exact/source-linked match</x:v>
      </x:c>
      <x:c r="M807" s="149" t="str">
        <x:v>WS-RATES:17:16</x:v>
      </x:c>
    </x:row>
    <x:row r="808">
      <x:c r="A808" t="n">
        <x:v>808</x:v>
      </x:c>
      <x:c r="B808" t="n">
        <x:v>37</x:v>
      </x:c>
      <x:c r="C808" t="n">
        <x:v>28</x:v>
      </x:c>
      <x:c r="D808" s="99" t="str">
        <x:v>FILE SEPARATOR 10</x:v>
      </x:c>
      <x:c r="E808" s="132" t="n">
        <x:v>90</x:v>
      </x:c>
      <x:c r="F808" t="n">
        <x:v>38</x:v>
      </x:c>
      <x:c r="G808" t="n">
        <x:v>5</x:v>
      </x:c>
      <x:c r="H808" s="99" t="str">
        <x:v>FILE SEPARATOR 10</x:v>
      </x:c>
      <x:c r="I808" s="133" t="n">
        <x:v>90</x:v>
      </x:c>
      <x:c r="J808" s="133" t="n">
        <x:v>75</x:v>
      </x:c>
      <x:c r="K808" s="149" t="str">
        <x:v>FILE</x:v>
      </x:c>
      <x:c r="L808" s="150" t="str">
        <x:v>Exact/source-linked match</x:v>
      </x:c>
      <x:c r="M808" s="149" t="str">
        <x:v>WS-RATES:38:5</x:v>
      </x:c>
    </x:row>
    <x:row r="809">
      <x:c r="A809" t="n">
        <x:v>809</x:v>
      </x:c>
      <x:c r="B809" t="n">
        <x:v>28</x:v>
      </x:c>
      <x:c r="C809" t="n">
        <x:v>24</x:v>
      </x:c>
      <x:c r="D809" s="99" t="str">
        <x:v>FILE SEPARATOR 20</x:v>
      </x:c>
      <x:c r="E809" s="132" t="n">
        <x:v>185</x:v>
      </x:c>
      <x:c r="F809" t="n">
        <x:v>28</x:v>
      </x:c>
      <x:c r="G809" t="n">
        <x:v>37</x:v>
      </x:c>
      <x:c r="H809" s="99" t="str">
        <x:v>FILE SEPARATOR 20</x:v>
      </x:c>
      <x:c r="I809" s="133" t="n">
        <x:v>185</x:v>
      </x:c>
      <x:c r="J809" s="133" t="n">
        <x:v>168</x:v>
      </x:c>
      <x:c r="K809" s="149" t="str">
        <x:v>FILE</x:v>
      </x:c>
      <x:c r="L809" s="150" t="str">
        <x:v>Exact/source-linked match</x:v>
      </x:c>
      <x:c r="M809" s="149" t="str">
        <x:v>WS-RATES:28:37</x:v>
      </x:c>
    </x:row>
    <x:row r="810">
      <x:c r="A810" t="n">
        <x:v>810</x:v>
      </x:c>
      <x:c r="B810" t="n">
        <x:v>28</x:v>
      </x:c>
      <x:c r="C810" t="n">
        <x:v>23</x:v>
      </x:c>
      <x:c r="D810" s="99" t="str">
        <x:v>FILE SEPARATOR 31</x:v>
      </x:c>
      <x:c r="E810" s="132" t="n">
        <x:v>245</x:v>
      </x:c>
      <x:c r="F810" t="n">
        <x:v>28</x:v>
      </x:c>
      <x:c r="G810" t="n">
        <x:v>36</x:v>
      </x:c>
      <x:c r="H810" s="99" t="str">
        <x:v>FILE SEPARATOR 31</x:v>
      </x:c>
      <x:c r="I810" s="133" t="n">
        <x:v>245</x:v>
      </x:c>
      <x:c r="J810" s="133" t="n">
        <x:v>230</x:v>
      </x:c>
      <x:c r="K810" s="149" t="str">
        <x:v>FILE</x:v>
      </x:c>
      <x:c r="L810" s="150" t="str">
        <x:v>Exact/source-linked match</x:v>
      </x:c>
      <x:c r="M810" s="149" t="str">
        <x:v>WS-RATES:28:36</x:v>
      </x:c>
    </x:row>
    <x:row r="811">
      <x:c r="A811" t="n">
        <x:v>811</x:v>
      </x:c>
      <x:c r="B811" t="n">
        <x:v>46</x:v>
      </x:c>
      <x:c r="C811" t="n">
        <x:v>31</x:v>
      </x:c>
      <x:c r="D811" s="99" t="str">
        <x:v>FILE TAG 6"</x:v>
      </x:c>
      <x:c r="E811" s="132" t="n">
        <x:v>70</x:v>
      </x:c>
      <x:c r="F811" t="n">
        <x:v>47</x:v>
      </x:c>
      <x:c r="G811" t="n">
        <x:v>8</x:v>
      </x:c>
      <x:c r="H811" s="99" t="str">
        <x:v>FILE TAG 6"</x:v>
      </x:c>
      <x:c r="I811" s="133" t="n">
        <x:v>70</x:v>
      </x:c>
      <x:c r="J811" s="133" t="n">
        <x:v>45</x:v>
      </x:c>
      <x:c r="K811" s="149" t="str">
        <x:v>CASH MEMO</x:v>
      </x:c>
      <x:c r="L811" s="150" t="str">
        <x:v>Exact/source-linked match</x:v>
      </x:c>
      <x:c r="M811" s="149" t="str">
        <x:v>WS-RATES:47:8</x:v>
      </x:c>
    </x:row>
    <x:row r="812">
      <x:c r="A812" t="n">
        <x:v>812</x:v>
      </x:c>
      <x:c r="B812" t="n">
        <x:v>10</x:v>
      </x:c>
      <x:c r="C812" t="n">
        <x:v>30</x:v>
      </x:c>
      <x:c r="D812" s="99" t="str">
        <x:v>L SHAPE FOLDER</x:v>
      </x:c>
      <x:c r="E812" s="132" t="n">
        <x:v>180</x:v>
      </x:c>
      <x:c r="F812" t="n">
        <x:v>11</x:v>
      </x:c>
      <x:c r="G812" t="n">
        <x:v>7</x:v>
      </x:c>
      <x:c r="H812" s="99" t="str">
        <x:v>L SHAPE FOLDER</x:v>
      </x:c>
      <x:c r="I812" s="133" t="n">
        <x:v>180</x:v>
      </x:c>
      <x:c r="J812" s="133" t="n">
        <x:v>160</x:v>
      </x:c>
      <x:c r="K812" s="149" t="str">
        <x:v>FILE</x:v>
      </x:c>
      <x:c r="L812" s="150" t="str">
        <x:v>Exact/source-linked match</x:v>
      </x:c>
      <x:c r="M812" s="149" t="str">
        <x:v>WS-RATES:11:7</x:v>
      </x:c>
    </x:row>
    <x:row r="813">
      <x:c r="A813" t="n">
        <x:v>813</x:v>
      </x:c>
      <x:c r="B813" t="n">
        <x:v>49</x:v>
      </x:c>
      <x:c r="C813" t="n">
        <x:v>9</x:v>
      </x:c>
      <x:c r="D813" s="99" t="str">
        <x:v>STRIP FILE LEGAL</x:v>
      </x:c>
      <x:c r="E813" s="132" t="n">
        <x:v>360</x:v>
      </x:c>
      <x:c r="F813" t="n">
        <x:v>49</x:v>
      </x:c>
      <x:c r="G813" t="n">
        <x:v>22</x:v>
      </x:c>
      <x:c r="H813" s="99" t="str">
        <x:v>STRIP FILE LEGAL</x:v>
      </x:c>
      <x:c r="I813" s="133" t="n">
        <x:v>360</x:v>
      </x:c>
      <x:c r="J813" s="133" t="n">
        <x:v>340</x:v>
      </x:c>
      <x:c r="K813" s="149" t="str">
        <x:v>FILE</x:v>
      </x:c>
      <x:c r="L813" s="150" t="str">
        <x:v>Exact/source-linked match</x:v>
      </x:c>
      <x:c r="M813" s="149" t="str">
        <x:v>WS-RATES:49:22</x:v>
      </x:c>
    </x:row>
    <x:row r="814">
      <x:c r="A814" t="n">
        <x:v>814</x:v>
      </x:c>
      <x:c r="B814" t="n">
        <x:v>46</x:v>
      </x:c>
      <x:c r="C814" t="n">
        <x:v>29</x:v>
      </x:c>
      <x:c r="D814" s="99" t="str">
        <x:v>TAG FILE 12"</x:v>
      </x:c>
      <x:c r="E814" s="132" t="n">
        <x:v>80</x:v>
      </x:c>
      <x:c r="F814" t="n">
        <x:v>47</x:v>
      </x:c>
      <x:c r="G814" t="n">
        <x:v>6</x:v>
      </x:c>
      <x:c r="H814" s="99" t="str">
        <x:v>TAG FILE 12"</x:v>
      </x:c>
      <x:c r="I814" s="133" t="n">
        <x:v>80</x:v>
      </x:c>
      <x:c r="J814" s="133" t="n">
        <x:v>60</x:v>
      </x:c>
      <x:c r="K814" s="149" t="str">
        <x:v>CASH MEMO</x:v>
      </x:c>
      <x:c r="L814" s="150" t="str">
        <x:v>Exact/source-linked match</x:v>
      </x:c>
      <x:c r="M814" s="149" t="str">
        <x:v>WS-RATES:47:6</x:v>
      </x:c>
    </x:row>
    <x:row r="815">
      <x:c r="A815" t="n">
        <x:v>815</x:v>
      </x:c>
      <x:c r="B815" t="n">
        <x:v>46</x:v>
      </x:c>
      <x:c r="C815" t="n">
        <x:v>26</x:v>
      </x:c>
      <x:c r="D815" s="99" t="str">
        <x:v>TAG FILE 18"</x:v>
      </x:c>
      <x:c r="E815" s="132" t="n">
        <x:v>90</x:v>
      </x:c>
      <x:c r="F815" t="n">
        <x:v>47</x:v>
      </x:c>
      <x:c r="G815" t="n">
        <x:v>3</x:v>
      </x:c>
      <x:c r="H815" s="99" t="str">
        <x:v>TAG FILE 18"</x:v>
      </x:c>
      <x:c r="I815" s="133" t="n">
        <x:v>90</x:v>
      </x:c>
      <x:c r="J815" s="133" t="n">
        <x:v>75</x:v>
      </x:c>
      <x:c r="K815" s="149" t="str">
        <x:v>CASH MEMO</x:v>
      </x:c>
      <x:c r="L815" s="150" t="str">
        <x:v>Exact/source-linked match</x:v>
      </x:c>
      <x:c r="M815" s="149" t="str">
        <x:v>WS-RATES:47:3</x:v>
      </x:c>
    </x:row>
    <x:row r="816">
      <x:c r="A816" t="n">
        <x:v>816</x:v>
      </x:c>
      <x:c r="B816" t="n">
        <x:v>11</x:v>
      </x:c>
      <x:c r="C816" t="n">
        <x:v>35</x:v>
      </x:c>
      <x:c r="D816" s="99" t="str">
        <x:v>TICK/FS BOX FILE 3 INCH</x:v>
      </x:c>
      <x:c r="E816" s="132" t="n">
        <x:v>285</x:v>
      </x:c>
      <x:c r="F816" t="n">
        <x:v>12</x:v>
      </x:c>
      <x:c r="G816" t="n">
        <x:v>12</x:v>
      </x:c>
      <x:c r="H816" s="99" t="str">
        <x:v>TICK/FS BOX FILE 3 INCH</x:v>
      </x:c>
      <x:c r="I816" s="133" t="n">
        <x:v>285</x:v>
      </x:c>
      <x:c r="J816" s="133" t="n">
        <x:v>275</x:v>
      </x:c>
      <x:c r="K816" s="149" t="str">
        <x:v>FILE</x:v>
      </x:c>
      <x:c r="L816" s="150" t="str">
        <x:v>Exact/source-linked match</x:v>
      </x:c>
      <x:c r="M816" s="149" t="str">
        <x:v>WS-RATES:12:12</x:v>
      </x:c>
    </x:row>
    <x:row r="817">
      <x:c r="A817" t="n">
        <x:v>817</x:v>
      </x:c>
      <x:c r="B817" t="n">
        <x:v>48</x:v>
      </x:c>
      <x:c r="C817" t="n">
        <x:v>31</x:v>
      </x:c>
      <x:c r="D817" s="99" t="str">
        <x:v>TT FILE LEGAL</x:v>
      </x:c>
      <x:c r="E817" s="132" t="n">
        <x:v>690</x:v>
      </x:c>
      <x:c r="F817" t="n">
        <x:v>49</x:v>
      </x:c>
      <x:c r="G817" t="n">
        <x:v>8</x:v>
      </x:c>
      <x:c r="H817" s="99" t="str">
        <x:v>TT FILE LEGAL MIDCO</x:v>
      </x:c>
      <x:c r="I817" s="133" t="n">
        <x:v>690</x:v>
      </x:c>
      <x:c r="J817" s="133" t="n">
        <x:v>650</x:v>
      </x:c>
      <x:c r="K817" s="149" t="str">
        <x:v>FILE</x:v>
      </x:c>
      <x:c r="L817" s="150" t="str">
        <x:v>Truncated-name completion</x:v>
      </x:c>
      <x:c r="M817" s="149" t="str">
        <x:v>WS-RATES:49:8</x:v>
      </x:c>
    </x:row>
    <x:row r="818">
      <x:c r="A818" t="n">
        <x:v>818</x:v>
      </x:c>
      <x:c r="B818" t="n">
        <x:v>47</x:v>
      </x:c>
      <x:c r="C818" t="n">
        <x:v>12</x:v>
      </x:c>
      <x:c r="D818" s="99" t="str">
        <x:v>VIP FILE CLIP</x:v>
      </x:c>
      <x:c r="E818" s="132" t="n">
        <x:v>42</x:v>
      </x:c>
      <x:c r="F818" t="n">
        <x:v>47</x:v>
      </x:c>
      <x:c r="G818" t="n">
        <x:v>25</x:v>
      </x:c>
      <x:c r="H818" s="99" t="str">
        <x:v>VIP FILE CLIP</x:v>
      </x:c>
      <x:c r="I818" s="133" t="n">
        <x:v>42</x:v>
      </x:c>
      <x:c r="J818" s="133" t="n">
        <x:v>36</x:v>
      </x:c>
      <x:c r="K818" s="149" t="str">
        <x:v>FILE</x:v>
      </x:c>
      <x:c r="L818" s="150" t="str">
        <x:v>Exact/source-linked match</x:v>
      </x:c>
      <x:c r="M818" s="149" t="str">
        <x:v>WS-RATES:47:25</x:v>
      </x:c>
    </x:row>
    <x:row r="819">
      <x:c r="A819" t="n">
        <x:v>819</x:v>
      </x:c>
      <x:c r="B819" t="n">
        <x:v>47</x:v>
      </x:c>
      <x:c r="C819" t="n">
        <x:v>16</x:v>
      </x:c>
      <x:c r="D819" s="99" t="str">
        <x:v>VIP FILE WHITE</x:v>
      </x:c>
      <x:c r="E819" s="132" t="n">
        <x:v>14</x:v>
      </x:c>
      <x:c r="F819" t="n">
        <x:v>47</x:v>
      </x:c>
      <x:c r="G819" t="n">
        <x:v>29</x:v>
      </x:c>
      <x:c r="H819" s="99" t="str">
        <x:v>VIP FILE WHITE</x:v>
      </x:c>
      <x:c r="I819" s="133" t="n">
        <x:v>14</x:v>
      </x:c>
      <x:c r="J819" s="133" t="n">
        <x:v>13</x:v>
      </x:c>
      <x:c r="K819" s="149" t="str">
        <x:v>FILE</x:v>
      </x:c>
      <x:c r="L819" s="150" t="str">
        <x:v>Exact/source-linked match</x:v>
      </x:c>
      <x:c r="M819" s="149" t="str">
        <x:v>WS-RATES:47:29</x:v>
      </x:c>
    </x:row>
    <x:row r="820">
      <x:c r="A820" t="n">
        <x:v>820</x:v>
      </x:c>
      <x:c r="B820" t="n">
        <x:v>47</x:v>
      </x:c>
      <x:c r="C820" t="n">
        <x:v>13</x:v>
      </x:c>
      <x:c r="D820" s="99" t="str">
        <x:v>VIP FILE YELLOW</x:v>
      </x:c>
      <x:c r="E820" s="132" t="n">
        <x:v>20</x:v>
      </x:c>
      <x:c r="F820" t="n">
        <x:v>47</x:v>
      </x:c>
      <x:c r="G820" t="n">
        <x:v>26</x:v>
      </x:c>
      <x:c r="H820" s="99" t="str">
        <x:v>VIP FILE YELLOW</x:v>
      </x:c>
      <x:c r="I820" s="133" t="n">
        <x:v>20</x:v>
      </x:c>
      <x:c r="J820" s="133" t="n">
        <x:v>18</x:v>
      </x:c>
      <x:c r="K820" s="149" t="str">
        <x:v>FILE</x:v>
      </x:c>
      <x:c r="L820" s="150" t="str">
        <x:v>Exact/source-linked match</x:v>
      </x:c>
      <x:c r="M820" s="149" t="str">
        <x:v>WS-RATES:47:26</x:v>
      </x:c>
    </x:row>
    <x:row r="821">
      <x:c r="A821" t="n">
        <x:v>821</x:v>
      </x:c>
      <x:c r="B821" t="n">
        <x:v>34</x:v>
      </x:c>
      <x:c r="C821" t="n">
        <x:v>16</x:v>
      </x:c>
      <x:c r="D821" s="99" t="str">
        <x:v>ZIP FILE</x:v>
      </x:c>
      <x:c r="E821" s="132" t="n">
        <x:v>150</x:v>
      </x:c>
      <x:c r="F821" t="n">
        <x:v>34</x:v>
      </x:c>
      <x:c r="G821" t="n">
        <x:v>29</x:v>
      </x:c>
      <x:c r="H821" s="99" t="str">
        <x:v>ZIP FILE</x:v>
      </x:c>
      <x:c r="I821" s="133" t="n">
        <x:v>150</x:v>
      </x:c>
      <x:c r="J821" s="133" t="n">
        <x:v>130</x:v>
      </x:c>
      <x:c r="K821" s="149" t="str">
        <x:v>FILE</x:v>
      </x:c>
      <x:c r="L821" s="150" t="str">
        <x:v>Exact/source-linked match</x:v>
      </x:c>
      <x:c r="M821" s="149" t="str">
        <x:v>WS-RATES:34:29</x:v>
      </x:c>
    </x:row>
    <x:row r="822">
      <x:c r="A822" t="n">
        <x:v>822</x:v>
      </x:c>
      <x:c r="B822" t="n">
        <x:v>4</x:v>
      </x:c>
      <x:c r="C822" t="n">
        <x:v>7</x:v>
      </x:c>
      <x:c r="D822" s="99" t="str">
        <x:v>CLARO EDGE LINER</x:v>
      </x:c>
      <x:c r="E822" s="132" t="n">
        <x:v>137</x:v>
      </x:c>
      <x:c r="F822" t="n">
        <x:v>4</x:v>
      </x:c>
      <x:c r="G822" t="n">
        <x:v>20</x:v>
      </x:c>
      <x:c r="H822" s="99" t="str">
        <x:v>CLARO EDGE LINER</x:v>
      </x:c>
      <x:c r="I822" s="133" t="n">
        <x:v>137</x:v>
      </x:c>
      <x:c r="J822" s="133" t="n">
        <x:v>127</x:v>
      </x:c>
      <x:c r="K822" s="149" t="str">
        <x:v>POINTER</x:v>
      </x:c>
      <x:c r="L822" s="150" t="str">
        <x:v>Exact/source-linked match</x:v>
      </x:c>
      <x:c r="M822" s="149" t="str">
        <x:v>WS-RATES:4:20</x:v>
      </x:c>
    </x:row>
    <x:row r="823">
      <x:c r="A823" t="n">
        <x:v>823</x:v>
      </x:c>
      <x:c r="B823" t="n">
        <x:v>59</x:v>
      </x:c>
      <x:c r="C823" t="n">
        <x:v>7</x:v>
      </x:c>
      <x:c r="D823" s="99" t="str">
        <x:v>DOLLAR POINTER</x:v>
      </x:c>
      <x:c r="E823" s="132" t="n">
        <x:v>236</x:v>
      </x:c>
      <x:c r="F823" t="n">
        <x:v>59</x:v>
      </x:c>
      <x:c r="G823" t="n">
        <x:v>20</x:v>
      </x:c>
      <x:c r="H823" s="99" t="str">
        <x:v>DOLLAR POINTER</x:v>
      </x:c>
      <x:c r="I823" s="133" t="n">
        <x:v>236</x:v>
      </x:c>
      <x:c r="J823" s="133" t="n">
        <x:v>228.92</x:v>
      </x:c>
      <x:c r="K823" s="149" t="str">
        <x:v>POINTER</x:v>
      </x:c>
      <x:c r="L823" s="150" t="str">
        <x:v>Exact/source-linked match</x:v>
      </x:c>
      <x:c r="M823" s="149" t="str">
        <x:v>WS-RATES:59:20</x:v>
      </x:c>
    </x:row>
    <x:row r="824">
      <x:c r="A824" t="n">
        <x:v>824</x:v>
      </x:c>
      <x:c r="B824" t="n">
        <x:v>59</x:v>
      </x:c>
      <x:c r="C824" t="n">
        <x:v>9</x:v>
      </x:c>
      <x:c r="D824" s="99" t="str">
        <x:v>DOLLAR POINTER ERASABLE</x:v>
      </x:c>
      <x:c r="E824" s="132" t="n">
        <x:v>216</x:v>
      </x:c>
      <x:c r="F824" t="n">
        <x:v>59</x:v>
      </x:c>
      <x:c r="G824" t="n">
        <x:v>22</x:v>
      </x:c>
      <x:c r="H824" s="99" t="str">
        <x:v>DOLLAR POINTER ERASABLE</x:v>
      </x:c>
      <x:c r="I824" s="133" t="n">
        <x:v>216</x:v>
      </x:c>
      <x:c r="J824" s="133" t="n">
        <x:v>209.52</x:v>
      </x:c>
      <x:c r="K824" s="149" t="str">
        <x:v>POINTER</x:v>
      </x:c>
      <x:c r="L824" s="150" t="str">
        <x:v>Exact/source-linked match</x:v>
      </x:c>
      <x:c r="M824" s="149" t="str">
        <x:v>WS-RATES:59:22</x:v>
      </x:c>
    </x:row>
    <x:row r="825">
      <x:c r="A825" t="n">
        <x:v>825</x:v>
      </x:c>
      <x:c r="B825" t="n">
        <x:v>60</x:v>
      </x:c>
      <x:c r="C825" t="n">
        <x:v>18</x:v>
      </x:c>
      <x:c r="D825" s="99" t="str">
        <x:v>ECONO POINTER</x:v>
      </x:c>
      <x:c r="E825" s="132" t="n">
        <x:v>154</x:v>
      </x:c>
      <x:c r="F825" t="n">
        <x:v>60</x:v>
      </x:c>
      <x:c r="G825" t="n">
        <x:v>31</x:v>
      </x:c>
      <x:c r="H825" s="99" t="str">
        <x:v>ECONO POINTER</x:v>
      </x:c>
      <x:c r="I825" s="133" t="n">
        <x:v>154</x:v>
      </x:c>
      <x:c r="J825" s="133" t="n">
        <x:v>149.38</x:v>
      </x:c>
      <x:c r="K825" s="149" t="str">
        <x:v>POINTER</x:v>
      </x:c>
      <x:c r="L825" s="150" t="str">
        <x:v>Exact/source-linked match</x:v>
      </x:c>
      <x:c r="M825" s="149" t="str">
        <x:v>WS-RATES:60:31</x:v>
      </x:c>
    </x:row>
    <x:row r="826">
      <x:c r="A826" t="n">
        <x:v>826</x:v>
      </x:c>
      <x:c r="B826" t="n">
        <x:v>2</x:v>
      </x:c>
      <x:c r="C826" t="n">
        <x:v>5</x:v>
      </x:c>
      <x:c r="D826" s="99" t="str">
        <x:v>MASTER 709 POINTER</x:v>
      </x:c>
      <x:c r="E826" s="132" t="n">
        <x:v>118</x:v>
      </x:c>
      <x:c r="F826" t="n">
        <x:v>2</x:v>
      </x:c>
      <x:c r="G826" t="n">
        <x:v>19</x:v>
      </x:c>
      <x:c r="H826" s="99" t="str">
        <x:v>MASTER 709 POINTER</x:v>
      </x:c>
      <x:c r="I826" s="133" t="n">
        <x:v>118</x:v>
      </x:c>
      <x:c r="J826" s="133" t="n">
        <x:v>109</x:v>
      </x:c>
      <x:c r="K826" s="149" t="str">
        <x:v>POINTER</x:v>
      </x:c>
      <x:c r="L826" s="150" t="str">
        <x:v>Exact/source-linked match</x:v>
      </x:c>
      <x:c r="M826" s="149" t="str">
        <x:v>WS-RATES:2:19</x:v>
      </x:c>
    </x:row>
    <x:row r="827">
      <x:c r="A827" t="n">
        <x:v>827</x:v>
      </x:c>
      <x:c r="B827" t="n">
        <x:v>17</x:v>
      </x:c>
      <x:c r="C827" t="n">
        <x:v>11</x:v>
      </x:c>
      <x:c r="D827" s="99" t="str">
        <x:v>MERCURY BRITO POINTER</x:v>
      </x:c>
      <x:c r="E827" s="132" t="n">
        <x:v>225</x:v>
      </x:c>
      <x:c r="F827" t="n">
        <x:v>17</x:v>
      </x:c>
      <x:c r="G827" t="n">
        <x:v>24</x:v>
      </x:c>
      <x:c r="H827" s="99" t="str">
        <x:v>MERCURY BRITO POINTER</x:v>
      </x:c>
      <x:c r="I827" s="133" t="n">
        <x:v>225</x:v>
      </x:c>
      <x:c r="J827" s="133" t="n">
        <x:v>209</x:v>
      </x:c>
      <x:c r="K827" s="149" t="str">
        <x:v>POINTER</x:v>
      </x:c>
      <x:c r="L827" s="150" t="str">
        <x:v>Exact/source-linked match</x:v>
      </x:c>
      <x:c r="M827" s="149" t="str">
        <x:v>WS-RATES:17:24</x:v>
      </x:c>
    </x:row>
    <x:row r="828">
      <x:c r="A828" t="n">
        <x:v>828</x:v>
      </x:c>
      <x:c r="B828" t="n">
        <x:v>57</x:v>
      </x:c>
      <x:c r="C828" t="n">
        <x:v>12</x:v>
      </x:c>
      <x:c r="D828" s="99" t="str">
        <x:v>MERCURY FAST POINTER</x:v>
      </x:c>
      <x:c r="E828" s="132" t="n">
        <x:v>130</x:v>
      </x:c>
      <x:c r="F828" t="n">
        <x:v>57</x:v>
      </x:c>
      <x:c r="G828" t="n">
        <x:v>25</x:v>
      </x:c>
      <x:c r="H828" s="99" t="str">
        <x:v>MERCURY FAST POINTER</x:v>
      </x:c>
      <x:c r="I828" s="133" t="n">
        <x:v>130</x:v>
      </x:c>
      <x:c r="J828" s="133" t="n">
        <x:v>120</x:v>
      </x:c>
      <x:c r="K828" s="149" t="str">
        <x:v>POINTER</x:v>
      </x:c>
      <x:c r="L828" s="150" t="str">
        <x:v>Exact/source-linked match</x:v>
      </x:c>
      <x:c r="M828" s="149" t="str">
        <x:v>WS-RATES:57:25</x:v>
      </x:c>
    </x:row>
    <x:row r="829">
      <x:c r="A829" t="n">
        <x:v>829</x:v>
      </x:c>
      <x:c r="B829" t="n">
        <x:v>57</x:v>
      </x:c>
      <x:c r="C829" t="n">
        <x:v>11</x:v>
      </x:c>
      <x:c r="D829" s="99" t="str">
        <x:v>MERCURY FAST POINTER(BL</x:v>
      </x:c>
      <x:c r="E829" s="132" t="n">
        <x:v>130</x:v>
      </x:c>
      <x:c r="F829" t="n">
        <x:v>57</x:v>
      </x:c>
      <x:c r="G829" t="n">
        <x:v>24</x:v>
      </x:c>
      <x:c r="H829" s="99" t="str">
        <x:v>MERCURY FAST POINTER(BLUE)</x:v>
      </x:c>
      <x:c r="I829" s="133" t="n">
        <x:v>130</x:v>
      </x:c>
      <x:c r="J829" s="133" t="n">
        <x:v>120</x:v>
      </x:c>
      <x:c r="K829" s="149" t="str">
        <x:v>POINTER</x:v>
      </x:c>
      <x:c r="L829" s="150" t="str">
        <x:v>Truncated-name completion</x:v>
      </x:c>
      <x:c r="M829" s="149" t="str">
        <x:v>WS-RATES:57:24</x:v>
      </x:c>
    </x:row>
    <x:row r="830">
      <x:c r="A830" t="n">
        <x:v>830</x:v>
      </x:c>
      <x:c r="B830" t="n">
        <x:v>58</x:v>
      </x:c>
      <x:c r="C830" t="n">
        <x:v>11</x:v>
      </x:c>
      <x:c r="D830" s="99" t="str">
        <x:v>PIANO FINE LINER(COMFPRT</x:v>
      </x:c>
      <x:c r="E830" s="132" t="n">
        <x:v>200</x:v>
      </x:c>
      <x:c r="F830" t="n">
        <x:v>58</x:v>
      </x:c>
      <x:c r="G830" t="n">
        <x:v>24</x:v>
      </x:c>
      <x:c r="H830" s="99" t="str">
        <x:v>PIANO FINE LINER(COMFPRT)</x:v>
      </x:c>
      <x:c r="I830" s="133" t="n">
        <x:v>200</x:v>
      </x:c>
      <x:c r="J830" s="133" t="n">
        <x:v>190</x:v>
      </x:c>
      <x:c r="K830" s="149" t="str">
        <x:v>POINTER</x:v>
      </x:c>
      <x:c r="L830" s="150" t="str">
        <x:v>Exact/source-linked match</x:v>
      </x:c>
      <x:c r="M830" s="149" t="str">
        <x:v>WS-RATES:58:24</x:v>
      </x:c>
    </x:row>
    <x:row r="831">
      <x:c r="A831" t="n">
        <x:v>831</x:v>
      </x:c>
      <x:c r="B831" t="n">
        <x:v>59</x:v>
      </x:c>
      <x:c r="C831" t="n">
        <x:v>31</x:v>
      </x:c>
      <x:c r="D831" s="99" t="str">
        <x:v>PIANO FINELINER 50</x:v>
      </x:c>
      <x:c r="E831" s="132" t="n">
        <x:v>223</x:v>
      </x:c>
      <x:c r="F831" t="n">
        <x:v>60</x:v>
      </x:c>
      <x:c r="G831" t="n">
        <x:v>8</x:v>
      </x:c>
      <x:c r="H831" s="99" t="str">
        <x:v>PIANO FINELINER 50</x:v>
      </x:c>
      <x:c r="I831" s="133" t="n">
        <x:v>223</x:v>
      </x:c>
      <x:c r="J831" s="133" t="n">
        <x:v>212</x:v>
      </x:c>
      <x:c r="K831" s="149" t="str">
        <x:v>POINTER</x:v>
      </x:c>
      <x:c r="L831" s="150" t="str">
        <x:v>Exact/source-linked match</x:v>
      </x:c>
      <x:c r="M831" s="149" t="str">
        <x:v>WS-RATES:60:8</x:v>
      </x:c>
    </x:row>
    <x:row r="832">
      <x:c r="A832" t="n">
        <x:v>832</x:v>
      </x:c>
      <x:c r="B832" t="n">
        <x:v>59</x:v>
      </x:c>
      <x:c r="C832" t="n">
        <x:v>4</x:v>
      </x:c>
      <x:c r="D832" s="99" t="str">
        <x:v>PIANO NATION FINELINER</x:v>
      </x:c>
      <x:c r="E832" s="132" t="n">
        <x:v>135</x:v>
      </x:c>
      <x:c r="F832" t="n">
        <x:v>59</x:v>
      </x:c>
      <x:c r="G832" t="n">
        <x:v>17</x:v>
      </x:c>
      <x:c r="H832" s="99" t="str">
        <x:v>PIANO NATION FINELINER</x:v>
      </x:c>
      <x:c r="I832" s="133" t="n">
        <x:v>135</x:v>
      </x:c>
      <x:c r="J832" s="133" t="n">
        <x:v>128</x:v>
      </x:c>
      <x:c r="K832" s="149" t="str">
        <x:v>POINTER</x:v>
      </x:c>
      <x:c r="L832" s="150" t="str">
        <x:v>Exact/source-linked match</x:v>
      </x:c>
      <x:c r="M832" s="149" t="str">
        <x:v>WS-RATES:59:17</x:v>
      </x:c>
    </x:row>
    <x:row r="833">
      <x:c r="A833" t="n">
        <x:v>833</x:v>
      </x:c>
      <x:c r="B833" t="n">
        <x:v>59</x:v>
      </x:c>
      <x:c r="C833" t="n">
        <x:v>35</x:v>
      </x:c>
      <x:c r="D833" s="99" t="str">
        <x:v>PIANO POINTER</x:v>
      </x:c>
      <x:c r="E833" s="132" t="n">
        <x:v>207</x:v>
      </x:c>
      <x:c r="F833" t="n">
        <x:v>60</x:v>
      </x:c>
      <x:c r="G833" t="n">
        <x:v>12</x:v>
      </x:c>
      <x:c r="H833" s="99" t="str">
        <x:v>PIANO POINTER</x:v>
      </x:c>
      <x:c r="I833" s="133" t="n">
        <x:v>207</x:v>
      </x:c>
      <x:c r="J833" s="133" t="n">
        <x:v>197</x:v>
      </x:c>
      <x:c r="K833" s="149" t="str">
        <x:v>POINTER</x:v>
      </x:c>
      <x:c r="L833" s="150" t="str">
        <x:v>Exact/source-linked match</x:v>
      </x:c>
      <x:c r="M833" s="149" t="str">
        <x:v>WS-RATES:60:12</x:v>
      </x:c>
    </x:row>
    <x:row r="834">
      <x:c r="A834" t="n">
        <x:v>834</x:v>
      </x:c>
      <x:c r="B834" t="n">
        <x:v>8</x:v>
      </x:c>
      <x:c r="C834" t="n">
        <x:v>20</x:v>
      </x:c>
      <x:c r="D834" s="99" t="str">
        <x:v>PIANO POINTER CRYSTAL</x:v>
      </x:c>
      <x:c r="E834" s="132" t="n">
        <x:v>205</x:v>
      </x:c>
      <x:c r="F834" t="n">
        <x:v>8</x:v>
      </x:c>
      <x:c r="G834" t="n">
        <x:v>33</x:v>
      </x:c>
      <x:c r="H834" s="99" t="str">
        <x:v>PIANO POINTER CRYSTAL</x:v>
      </x:c>
      <x:c r="I834" s="133" t="n">
        <x:v>205</x:v>
      </x:c>
      <x:c r="J834" s="133" t="n">
        <x:v>195</x:v>
      </x:c>
      <x:c r="K834" s="149" t="str">
        <x:v>POINTER</x:v>
      </x:c>
      <x:c r="L834" s="150" t="str">
        <x:v>Exact/source-linked match</x:v>
      </x:c>
      <x:c r="M834" s="149" t="str">
        <x:v>WS-RATES:8:33</x:v>
      </x:c>
    </x:row>
    <x:row r="835">
      <x:c r="A835" t="n">
        <x:v>835</x:v>
      </x:c>
      <x:c r="B835" t="n">
        <x:v>56</x:v>
      </x:c>
      <x:c r="C835" t="n">
        <x:v>24</x:v>
      </x:c>
      <x:c r="D835" s="99" t="str">
        <x:v>SIGNATURE BLU</x:v>
      </x:c>
      <x:c r="E835" s="132" t="n">
        <x:v>158</x:v>
      </x:c>
      <x:c r="F835" t="n">
        <x:v>56</x:v>
      </x:c>
      <x:c r="G835" t="n">
        <x:v>37</x:v>
      </x:c>
      <x:c r="H835" s="99" t="str">
        <x:v>SIGNATURE BLU</x:v>
      </x:c>
      <x:c r="I835" s="133" t="n">
        <x:v>158</x:v>
      </x:c>
      <x:c r="J835" s="133" t="n">
        <x:v>154</x:v>
      </x:c>
      <x:c r="K835" s="149" t="str">
        <x:v>BALL POINT</x:v>
      </x:c>
      <x:c r="L835" s="150" t="str">
        <x:v>Exact/source-linked match</x:v>
      </x:c>
      <x:c r="M835" s="149" t="str">
        <x:v>WS-RATES:56:37</x:v>
      </x:c>
    </x:row>
    <x:row r="836">
      <x:c r="A836" t="n">
        <x:v>836</x:v>
      </x:c>
      <x:c r="B836" t="n">
        <x:v>12</x:v>
      </x:c>
      <x:c r="C836" t="n">
        <x:v>22</x:v>
      </x:c>
      <x:c r="D836" s="99" t="str">
        <x:v>SIGNATURE COLOUR POINTE</x:v>
      </x:c>
      <x:c r="E836" s="132" t="n">
        <x:v>230</x:v>
      </x:c>
      <x:c r="F836" t="n">
        <x:v>12</x:v>
      </x:c>
      <x:c r="G836" t="n">
        <x:v>35</x:v>
      </x:c>
      <x:c r="H836" s="99" t="str">
        <x:v>SIGNATURE COLOUR POINTER</x:v>
      </x:c>
      <x:c r="I836" s="133" t="n">
        <x:v>230</x:v>
      </x:c>
      <x:c r="J836" s="133" t="n">
        <x:v>205</x:v>
      </x:c>
      <x:c r="K836" s="149" t="str">
        <x:v>POINTER</x:v>
      </x:c>
      <x:c r="L836" s="150" t="str">
        <x:v>Truncated-name completion</x:v>
      </x:c>
      <x:c r="M836" s="149" t="str">
        <x:v>WS-RATES:12:35</x:v>
      </x:c>
    </x:row>
    <x:row r="837">
      <x:c r="A837" t="n">
        <x:v>837</x:v>
      </x:c>
      <x:c r="B837" t="n">
        <x:v>56</x:v>
      </x:c>
      <x:c r="C837" t="n">
        <x:v>22</x:v>
      </x:c>
      <x:c r="D837" s="99" t="str">
        <x:v>SIGNATURE KATIB</x:v>
      </x:c>
      <x:c r="E837" s="132" t="n">
        <x:v>127</x:v>
      </x:c>
      <x:c r="F837" t="n">
        <x:v>56</x:v>
      </x:c>
      <x:c r="G837" t="n">
        <x:v>35</x:v>
      </x:c>
      <x:c r="H837" s="99" t="str">
        <x:v>SIGNATURE KATIB</x:v>
      </x:c>
      <x:c r="I837" s="133" t="n">
        <x:v>127</x:v>
      </x:c>
      <x:c r="J837" s="133" t="n">
        <x:v>120</x:v>
      </x:c>
      <x:c r="K837" s="149" t="str">
        <x:v>CUT MARKERS</x:v>
      </x:c>
      <x:c r="L837" s="150" t="str">
        <x:v>Exact/source-linked match</x:v>
      </x:c>
      <x:c r="M837" s="149" t="str">
        <x:v>WS-RATES:56:35</x:v>
      </x:c>
    </x:row>
    <x:row r="838">
      <x:c r="A838" t="n">
        <x:v>838</x:v>
      </x:c>
      <x:c r="B838" t="n">
        <x:v>56</x:v>
      </x:c>
      <x:c r="C838" t="n">
        <x:v>23</x:v>
      </x:c>
      <x:c r="D838" s="99" t="str">
        <x:v>SIGNATURE MARKER</x:v>
      </x:c>
      <x:c r="E838" s="132" t="n">
        <x:v>120</x:v>
      </x:c>
      <x:c r="F838" t="n">
        <x:v>56</x:v>
      </x:c>
      <x:c r="G838" t="n">
        <x:v>36</x:v>
      </x:c>
      <x:c r="H838" s="99" t="str">
        <x:v>SIGNATURE MARKER</x:v>
      </x:c>
      <x:c r="I838" s="133" t="n">
        <x:v>120</x:v>
      </x:c>
      <x:c r="J838" s="133" t="n">
        <x:v>109</x:v>
      </x:c>
      <x:c r="K838" s="149" t="str">
        <x:v>MARKER</x:v>
      </x:c>
      <x:c r="L838" s="150" t="str">
        <x:v>Exact/source-linked match</x:v>
      </x:c>
      <x:c r="M838" s="149" t="str">
        <x:v>WS-RATES:56:36</x:v>
      </x:c>
    </x:row>
    <x:row r="839">
      <x:c r="A839" t="n">
        <x:v>839</x:v>
      </x:c>
      <x:c r="B839" t="n">
        <x:v>7</x:v>
      </x:c>
      <x:c r="C839" t="n">
        <x:v>13</x:v>
      </x:c>
      <x:c r="D839" s="99" t="str">
        <x:v>SIGNATURE MATE</x:v>
      </x:c>
      <x:c r="E839" s="132" t="n">
        <x:v>153</x:v>
      </x:c>
      <x:c r="F839" t="n">
        <x:v>7</x:v>
      </x:c>
      <x:c r="G839" t="n">
        <x:v>26</x:v>
      </x:c>
      <x:c r="H839" s="99" t="str">
        <x:v>SIGNATURE MATE</x:v>
      </x:c>
      <x:c r="I839" s="133" t="n">
        <x:v>153</x:v>
      </x:c>
      <x:c r="J839" s="133" t="n">
        <x:v>144</x:v>
      </x:c>
      <x:c r="K839" s="149" t="str">
        <x:v>BALL POINT</x:v>
      </x:c>
      <x:c r="L839" s="150" t="str">
        <x:v>Exact/source-linked match</x:v>
      </x:c>
      <x:c r="M839" s="149" t="str">
        <x:v>WS-RATES:7:26</x:v>
      </x:c>
    </x:row>
    <x:row r="840">
      <x:c r="A840" t="n">
        <x:v>840</x:v>
      </x:c>
      <x:c r="B840" t="n">
        <x:v>56</x:v>
      </x:c>
      <x:c r="C840" t="n">
        <x:v>25</x:v>
      </x:c>
      <x:c r="D840" s="99" t="str">
        <x:v>SIGNATURE ORENJ</x:v>
      </x:c>
      <x:c r="E840" s="132" t="n">
        <x:v>158</x:v>
      </x:c>
      <x:c r="F840" t="n">
        <x:v>57</x:v>
      </x:c>
      <x:c r="G840" t="n">
        <x:v>2</x:v>
      </x:c>
      <x:c r="H840" s="99" t="str">
        <x:v>SIGNATURE ORENJ</x:v>
      </x:c>
      <x:c r="I840" s="133" t="n">
        <x:v>158</x:v>
      </x:c>
      <x:c r="J840" s="133" t="n">
        <x:v>149</x:v>
      </x:c>
      <x:c r="K840" s="149" t="str">
        <x:v>BALL POINT</x:v>
      </x:c>
      <x:c r="L840" s="150" t="str">
        <x:v>Exact/source-linked match</x:v>
      </x:c>
      <x:c r="M840" s="149" t="str">
        <x:v>WS-RATES:57:2</x:v>
      </x:c>
    </x:row>
    <x:row r="841">
      <x:c r="A841" t="n">
        <x:v>841</x:v>
      </x:c>
      <x:c r="B841" t="n">
        <x:v>56</x:v>
      </x:c>
      <x:c r="C841" t="n">
        <x:v>21</x:v>
      </x:c>
      <x:c r="D841" s="99" t="str">
        <x:v>SIGNATURE POINTER</x:v>
      </x:c>
      <x:c r="E841" s="132" t="n">
        <x:v>240</x:v>
      </x:c>
      <x:c r="F841" t="n">
        <x:v>56</x:v>
      </x:c>
      <x:c r="G841" t="n">
        <x:v>34</x:v>
      </x:c>
      <x:c r="H841" s="99" t="str">
        <x:v>SIGNATURE POINTER</x:v>
      </x:c>
      <x:c r="I841" s="133" t="n">
        <x:v>240</x:v>
      </x:c>
      <x:c r="J841" s="133" t="n">
        <x:v>226</x:v>
      </x:c>
      <x:c r="K841" s="149" t="str">
        <x:v>POINTER</x:v>
      </x:c>
      <x:c r="L841" s="150" t="str">
        <x:v>Exact/source-linked match</x:v>
      </x:c>
      <x:c r="M841" s="149" t="str">
        <x:v>WS-RATES:56:34</x:v>
      </x:c>
    </x:row>
    <x:row r="842">
      <x:c r="A842" t="n">
        <x:v>842</x:v>
      </x:c>
      <x:c r="B842" t="n">
        <x:v>56</x:v>
      </x:c>
      <x:c r="C842" t="n">
        <x:v>18</x:v>
      </x:c>
      <x:c r="D842" s="99" t="str">
        <x:v>SIGNATURE POINTER JAR</x:v>
      </x:c>
      <x:c r="E842" s="132" t="n">
        <x:v>1800</x:v>
      </x:c>
      <x:c r="F842" t="n">
        <x:v>56</x:v>
      </x:c>
      <x:c r="G842" t="n">
        <x:v>31</x:v>
      </x:c>
      <x:c r="H842" s="99" t="str">
        <x:v>SIGNATURE POINTER JAR</x:v>
      </x:c>
      <x:c r="I842" s="133" t="n">
        <x:v>1800</x:v>
      </x:c>
      <x:c r="J842" s="133" t="n">
        <x:v>1568</x:v>
      </x:c>
      <x:c r="K842" s="149" t="str">
        <x:v>POINTER</x:v>
      </x:c>
      <x:c r="L842" s="150" t="str">
        <x:v>Exact/source-linked match</x:v>
      </x:c>
      <x:c r="M842" s="149" t="str">
        <x:v>WS-RATES:56:31</x:v>
      </x:c>
    </x:row>
    <x:row r="843">
      <x:c r="A843" t="n">
        <x:v>843</x:v>
      </x:c>
      <x:c r="B843" t="n">
        <x:v>56</x:v>
      </x:c>
      <x:c r="C843" t="n">
        <x:v>20</x:v>
      </x:c>
      <x:c r="D843" s="99" t="str">
        <x:v>SIGNATURE SPLASH POINTE</x:v>
      </x:c>
      <x:c r="E843" s="132" t="n">
        <x:v>205</x:v>
      </x:c>
      <x:c r="F843" t="n">
        <x:v>56</x:v>
      </x:c>
      <x:c r="G843" t="n">
        <x:v>33</x:v>
      </x:c>
      <x:c r="H843" s="99" t="str">
        <x:v>SIGNATURE SPLASH POINTER</x:v>
      </x:c>
      <x:c r="I843" s="133" t="n">
        <x:v>205</x:v>
      </x:c>
      <x:c r="J843" s="133" t="n">
        <x:v>199</x:v>
      </x:c>
      <x:c r="K843" s="149" t="str">
        <x:v>POINTER</x:v>
      </x:c>
      <x:c r="L843" s="150" t="str">
        <x:v>Truncated-name completion</x:v>
      </x:c>
      <x:c r="M843" s="149" t="str">
        <x:v>WS-RATES:56:33</x:v>
      </x:c>
    </x:row>
    <x:row r="844">
      <x:c r="A844" t="n">
        <x:v>844</x:v>
      </x:c>
      <x:c r="B844" t="n">
        <x:v>56</x:v>
      </x:c>
      <x:c r="C844" t="n">
        <x:v>19</x:v>
      </x:c>
      <x:c r="D844" s="99" t="str">
        <x:v>SIGNATURE SUPERLINER</x:v>
      </x:c>
      <x:c r="E844" s="132" t="n">
        <x:v>125</x:v>
      </x:c>
      <x:c r="F844" t="n">
        <x:v>56</x:v>
      </x:c>
      <x:c r="G844" t="n">
        <x:v>32</x:v>
      </x:c>
      <x:c r="H844" s="99" t="str">
        <x:v>SIGNATURE SUPERLINER</x:v>
      </x:c>
      <x:c r="I844" s="133" t="n">
        <x:v>125</x:v>
      </x:c>
      <x:c r="J844" s="133" t="n">
        <x:v>118</x:v>
      </x:c>
      <x:c r="K844" s="149" t="str">
        <x:v>POINTER</x:v>
      </x:c>
      <x:c r="L844" s="150" t="str">
        <x:v>Exact/source-linked match</x:v>
      </x:c>
      <x:c r="M844" s="149" t="str">
        <x:v>WS-RATES:56:32</x:v>
      </x:c>
    </x:row>
    <x:row r="845">
      <x:c r="A845" t="n">
        <x:v>845</x:v>
      </x:c>
      <x:c r="B845" t="n">
        <x:v>17</x:v>
      </x:c>
      <x:c r="C845" t="n">
        <x:v>6</x:v>
      </x:c>
      <x:c r="D845" s="99" t="str">
        <x:v>UNI EYE (BOX)</x:v>
      </x:c>
      <x:c r="E845" s="132" t="n">
        <x:v>3120</x:v>
      </x:c>
      <x:c r="F845" t="n">
        <x:v>17</x:v>
      </x:c>
      <x:c r="G845" t="n">
        <x:v>19</x:v>
      </x:c>
      <x:c r="H845" s="99" t="str">
        <x:v>UNI EYE (BOX)</x:v>
      </x:c>
      <x:c r="I845" s="133" t="n">
        <x:v>3120</x:v>
      </x:c>
      <x:c r="J845" s="133" t="n">
        <x:v>3000</x:v>
      </x:c>
      <x:c r="K845" s="149" t="str">
        <x:v>GEL PEN</x:v>
      </x:c>
      <x:c r="L845" s="150" t="str">
        <x:v>Exact/source-linked match</x:v>
      </x:c>
      <x:c r="M845" s="149" t="str">
        <x:v>WS-RATES:17:19</x:v>
      </x:c>
    </x:row>
    <x:row r="846">
      <x:c r="A846" t="n">
        <x:v>846</x:v>
      </x:c>
      <x:c r="B846" t="n">
        <x:v>56</x:v>
      </x:c>
      <x:c r="C846" t="n">
        <x:v>14</x:v>
      </x:c>
      <x:c r="D846" s="99" t="str">
        <x:v>UNI EYE FINE 157</x:v>
      </x:c>
      <x:c r="E846" s="132" t="n">
        <x:v>260</x:v>
      </x:c>
      <x:c r="F846" t="n">
        <x:v>56</x:v>
      </x:c>
      <x:c r="G846" t="n">
        <x:v>27</x:v>
      </x:c>
      <x:c r="H846" s="99" t="str">
        <x:v>UNI EYE FINE 157</x:v>
      </x:c>
      <x:c r="I846" s="133" t="n">
        <x:v>260</x:v>
      </x:c>
      <x:c r="J846" s="133" t="n">
        <x:v>240</x:v>
      </x:c>
      <x:c r="K846" s="149" t="str">
        <x:v>GEL PEN</x:v>
      </x:c>
      <x:c r="L846" s="150" t="str">
        <x:v>Exact/source-linked match</x:v>
      </x:c>
      <x:c r="M846" s="149" t="str">
        <x:v>WS-RATES:56:27</x:v>
      </x:c>
    </x:row>
    <x:row r="847">
      <x:c r="A847" t="n">
        <x:v>847</x:v>
      </x:c>
      <x:c r="B847" t="n">
        <x:v>56</x:v>
      </x:c>
      <x:c r="C847" t="n">
        <x:v>15</x:v>
      </x:c>
      <x:c r="D847" s="99" t="str">
        <x:v>UNI EYE MICRO 150</x:v>
      </x:c>
      <x:c r="E847" s="132" t="n">
        <x:v>265</x:v>
      </x:c>
      <x:c r="F847" t="n">
        <x:v>56</x:v>
      </x:c>
      <x:c r="G847" t="n">
        <x:v>28</x:v>
      </x:c>
      <x:c r="H847" s="99" t="str">
        <x:v>UNI EYE MICRO 150</x:v>
      </x:c>
      <x:c r="I847" s="133" t="n">
        <x:v>265</x:v>
      </x:c>
      <x:c r="J847" s="133" t="n">
        <x:v>240</x:v>
      </x:c>
      <x:c r="K847" s="149" t="str">
        <x:v>GEL PEN</x:v>
      </x:c>
      <x:c r="L847" s="150" t="str">
        <x:v>Exact/source-linked match</x:v>
      </x:c>
      <x:c r="M847" s="149" t="str">
        <x:v>WS-RATES:56:28</x:v>
      </x:c>
    </x:row>
    <x:row r="848">
      <x:c r="A848" t="n">
        <x:v>848</x:v>
      </x:c>
      <x:c r="B848" t="n">
        <x:v>12</x:v>
      </x:c>
      <x:c r="C848" t="n">
        <x:v>31</x:v>
      </x:c>
      <x:c r="D848" s="99" t="str">
        <x:v>CAMEL INK PEN 09</x:v>
      </x:c>
      <x:c r="E848" s="132" t="n">
        <x:v>110</x:v>
      </x:c>
      <x:c r="F848" t="n">
        <x:v>13</x:v>
      </x:c>
      <x:c r="G848" t="n">
        <x:v>8</x:v>
      </x:c>
      <x:c r="H848" s="99" t="str">
        <x:v>CAMEL INK PEN 09</x:v>
      </x:c>
      <x:c r="I848" s="133" t="n">
        <x:v>110</x:v>
      </x:c>
      <x:c r="J848" s="133" t="n">
        <x:v>103.4</x:v>
      </x:c>
      <x:c r="K848" s="149" t="str">
        <x:v>Fountain pen</x:v>
      </x:c>
      <x:c r="L848" s="150" t="str">
        <x:v>Exact/source-linked match</x:v>
      </x:c>
      <x:c r="M848" s="149" t="str">
        <x:v>WS-RATES:13:8</x:v>
      </x:c>
    </x:row>
    <x:row r="849">
      <x:c r="A849" t="n">
        <x:v>849</x:v>
      </x:c>
      <x:c r="B849" t="n">
        <x:v>12</x:v>
      </x:c>
      <x:c r="C849" t="n">
        <x:v>32</x:v>
      </x:c>
      <x:c r="D849" s="99" t="str">
        <x:v>CAMEL INK PEN 909</x:v>
      </x:c>
      <x:c r="E849" s="132" t="n">
        <x:v>105</x:v>
      </x:c>
      <x:c r="F849" t="n">
        <x:v>13</x:v>
      </x:c>
      <x:c r="G849" t="n">
        <x:v>9</x:v>
      </x:c>
      <x:c r="H849" s="99" t="str">
        <x:v>CAMEL INK PEN 909</x:v>
      </x:c>
      <x:c r="I849" s="133" t="n">
        <x:v>105</x:v>
      </x:c>
      <x:c r="J849" s="133" t="n">
        <x:v>98.7</x:v>
      </x:c>
      <x:c r="K849" s="149" t="str">
        <x:v>Fountain pen</x:v>
      </x:c>
      <x:c r="L849" s="150" t="str">
        <x:v>Exact/source-linked match</x:v>
      </x:c>
      <x:c r="M849" s="149" t="str">
        <x:v>WS-RATES:13:9</x:v>
      </x:c>
    </x:row>
    <x:row r="850">
      <x:c r="A850" t="n">
        <x:v>850</x:v>
      </x:c>
      <x:c r="B850" t="n">
        <x:v>58</x:v>
      </x:c>
      <x:c r="C850" t="n">
        <x:v>26</x:v>
      </x:c>
      <x:c r="D850" s="99" t="str">
        <x:v>DOLLAR FP 5</x:v>
      </x:c>
      <x:c r="E850" s="132" t="n">
        <x:v>435</x:v>
      </x:c>
      <x:c r="F850" t="n">
        <x:v>59</x:v>
      </x:c>
      <x:c r="G850" t="n">
        <x:v>3</x:v>
      </x:c>
      <x:c r="H850" s="99" t="str">
        <x:v>DOLLAR FP 5</x:v>
      </x:c>
      <x:c r="I850" s="133" t="n">
        <x:v>435</x:v>
      </x:c>
      <x:c r="J850" s="133" t="n">
        <x:v>422</x:v>
      </x:c>
      <x:c r="K850" s="149" t="str">
        <x:v>INK PEN</x:v>
      </x:c>
      <x:c r="L850" s="150" t="str">
        <x:v>Exact/source-linked match</x:v>
      </x:c>
      <x:c r="M850" s="149" t="str">
        <x:v>WS-RATES:59:3</x:v>
      </x:c>
    </x:row>
    <x:row r="851">
      <x:c r="A851" t="n">
        <x:v>851</x:v>
      </x:c>
      <x:c r="B851" t="n">
        <x:v>11</x:v>
      </x:c>
      <x:c r="C851" t="n">
        <x:v>21</x:v>
      </x:c>
      <x:c r="D851" s="99" t="str">
        <x:v>DOLLAR INK PEN FP 2 QALA</x:v>
      </x:c>
      <x:c r="E851" s="132" t="n">
        <x:v>446</x:v>
      </x:c>
      <x:c r="F851" t="n">
        <x:v>11</x:v>
      </x:c>
      <x:c r="G851" t="n">
        <x:v>34</x:v>
      </x:c>
      <x:c r="H851" s="99" t="str">
        <x:v>DOLLAR INK PEN FP 2 QALAM</x:v>
      </x:c>
      <x:c r="I851" s="133" t="n">
        <x:v>446</x:v>
      </x:c>
      <x:c r="J851" s="133" t="n">
        <x:v>422</x:v>
      </x:c>
      <x:c r="K851" s="149" t="str">
        <x:v>INK PEN</x:v>
      </x:c>
      <x:c r="L851" s="150" t="str">
        <x:v>Truncated-name completion</x:v>
      </x:c>
      <x:c r="M851" s="149" t="str">
        <x:v>WS-RATES:11:34</x:v>
      </x:c>
    </x:row>
    <x:row r="852">
      <x:c r="A852" t="n">
        <x:v>852</x:v>
      </x:c>
      <x:c r="B852" t="n">
        <x:v>54</x:v>
      </x:c>
      <x:c r="C852" t="n">
        <x:v>22</x:v>
      </x:c>
      <x:c r="D852" s="99" t="str">
        <x:v>DUX INK PEN 250</x:v>
      </x:c>
      <x:c r="E852" s="132" t="n">
        <x:v>780</x:v>
      </x:c>
      <x:c r="F852" t="n">
        <x:v>54</x:v>
      </x:c>
      <x:c r="G852" t="n">
        <x:v>35</x:v>
      </x:c>
      <x:c r="H852" s="99" t="str">
        <x:v>DUX INK PEN 250</x:v>
      </x:c>
      <x:c r="I852" s="133" t="n">
        <x:v>780</x:v>
      </x:c>
      <x:c r="J852" s="133" t="n">
        <x:v>750</x:v>
      </x:c>
      <x:c r="K852" s="149" t="str">
        <x:v>INK PEN</x:v>
      </x:c>
      <x:c r="L852" s="150" t="str">
        <x:v>Exact/source-linked match</x:v>
      </x:c>
      <x:c r="M852" s="149" t="str">
        <x:v>WS-RATES:54:35</x:v>
      </x:c>
    </x:row>
    <x:row r="853">
      <x:c r="A853" t="n">
        <x:v>853</x:v>
      </x:c>
      <x:c r="B853" t="n">
        <x:v>24</x:v>
      </x:c>
      <x:c r="C853" t="n">
        <x:v>35</x:v>
      </x:c>
      <x:c r="D853" s="99" t="str">
        <x:v>DUX INK PEN 260</x:v>
      </x:c>
      <x:c r="E853" s="132" t="n">
        <x:v>650</x:v>
      </x:c>
      <x:c r="F853" t="n">
        <x:v>25</x:v>
      </x:c>
      <x:c r="G853" t="n">
        <x:v>12</x:v>
      </x:c>
      <x:c r="H853" s="99" t="str">
        <x:v>DUX INK PEN 260</x:v>
      </x:c>
      <x:c r="I853" s="133" t="n">
        <x:v>650</x:v>
      </x:c>
      <x:c r="J853" s="133" t="n">
        <x:v>607</x:v>
      </x:c>
      <x:c r="K853" s="149" t="str">
        <x:v>INK PEN</x:v>
      </x:c>
      <x:c r="L853" s="150" t="str">
        <x:v>Exact/source-linked match</x:v>
      </x:c>
      <x:c r="M853" s="149" t="str">
        <x:v>WS-RATES:25:12</x:v>
      </x:c>
    </x:row>
    <x:row r="854">
      <x:c r="A854" t="n">
        <x:v>854</x:v>
      </x:c>
      <x:c r="B854" t="n">
        <x:v>53</x:v>
      </x:c>
      <x:c r="C854" t="n">
        <x:v>17</x:v>
      </x:c>
      <x:c r="D854" s="99" t="str">
        <x:v>DUX INK PEN 266 (SINGLE)</x:v>
      </x:c>
      <x:c r="E854" s="132" t="n">
        <x:v>132</x:v>
      </x:c>
      <x:c r="F854" t="n">
        <x:v>53</x:v>
      </x:c>
      <x:c r="G854" t="n">
        <x:v>30</x:v>
      </x:c>
      <x:c r="H854" s="99" t="str">
        <x:v>DUX INK PEN 266 (SINGLE)</x:v>
      </x:c>
      <x:c r="I854" s="133" t="n">
        <x:v>132</x:v>
      </x:c>
      <x:c r="J854" s="133" t="n">
        <x:v>125</x:v>
      </x:c>
      <x:c r="K854" s="149" t="str">
        <x:v>INK PEN</x:v>
      </x:c>
      <x:c r="L854" s="150" t="str">
        <x:v>Exact/source-linked match</x:v>
      </x:c>
      <x:c r="M854" s="149" t="str">
        <x:v>WS-RATES:53:30</x:v>
      </x:c>
    </x:row>
    <x:row r="855">
      <x:c r="A855" t="n">
        <x:v>855</x:v>
      </x:c>
      <x:c r="B855" t="n">
        <x:v>28</x:v>
      </x:c>
      <x:c r="C855" t="n">
        <x:v>13</x:v>
      </x:c>
      <x:c r="D855" s="99" t="str">
        <x:v>DUX INK PEN 300</x:v>
      </x:c>
      <x:c r="E855" s="132" t="n">
        <x:v>100</x:v>
      </x:c>
      <x:c r="F855" t="n">
        <x:v>28</x:v>
      </x:c>
      <x:c r="G855" t="n">
        <x:v>26</x:v>
      </x:c>
      <x:c r="H855" s="99" t="str">
        <x:v>DUX INK PEN 300</x:v>
      </x:c>
      <x:c r="I855" s="133" t="n">
        <x:v>100</x:v>
      </x:c>
      <x:c r="J855" s="133" t="n">
        <x:v>90</x:v>
      </x:c>
      <x:c r="K855" s="149" t="str">
        <x:v>Fountain pen</x:v>
      </x:c>
      <x:c r="L855" s="150" t="str">
        <x:v>Exact/source-linked match</x:v>
      </x:c>
      <x:c r="M855" s="149" t="str">
        <x:v>WS-RATES:28:26</x:v>
      </x:c>
    </x:row>
    <x:row r="856">
      <x:c r="A856" t="n">
        <x:v>856</x:v>
      </x:c>
      <x:c r="B856" t="n">
        <x:v>46</x:v>
      </x:c>
      <x:c r="C856" t="n">
        <x:v>33</x:v>
      </x:c>
      <x:c r="D856" s="99" t="str">
        <x:v>DUX INK PEN 360</x:v>
      </x:c>
      <x:c r="E856" s="132" t="n">
        <x:v>1250</x:v>
      </x:c>
      <x:c r="F856" t="n">
        <x:v>47</x:v>
      </x:c>
      <x:c r="G856" t="n">
        <x:v>10</x:v>
      </x:c>
      <x:c r="H856" s="99" t="str">
        <x:v>DUX INK PEN 360</x:v>
      </x:c>
      <x:c r="I856" s="133" t="n">
        <x:v>1250</x:v>
      </x:c>
      <x:c r="J856" s="133" t="n">
        <x:v>1380</x:v>
      </x:c>
      <x:c r="K856" s="149" t="str">
        <x:v>INK PEN</x:v>
      </x:c>
      <x:c r="L856" s="150" t="str">
        <x:v>Exact/source-linked match</x:v>
      </x:c>
      <x:c r="M856" s="149" t="str">
        <x:v>WS-RATES:47:10</x:v>
      </x:c>
    </x:row>
    <x:row r="857">
      <x:c r="A857" t="n">
        <x:v>857</x:v>
      </x:c>
      <x:c r="B857" t="n">
        <x:v>53</x:v>
      </x:c>
      <x:c r="C857" t="n">
        <x:v>18</x:v>
      </x:c>
      <x:c r="D857" s="99" t="str">
        <x:v>DUX INK PEN 443</x:v>
      </x:c>
      <x:c r="E857" s="132" t="n">
        <x:v>744</x:v>
      </x:c>
      <x:c r="F857" t="n">
        <x:v>53</x:v>
      </x:c>
      <x:c r="G857" t="n">
        <x:v>31</x:v>
      </x:c>
      <x:c r="H857" s="99" t="str">
        <x:v>DUX INK PEN 443</x:v>
      </x:c>
      <x:c r="I857" s="133" t="n">
        <x:v>744</x:v>
      </x:c>
      <x:c r="J857" s="133" t="n">
        <x:v>720</x:v>
      </x:c>
      <x:c r="K857" s="149" t="str">
        <x:v>INK PEN</x:v>
      </x:c>
      <x:c r="L857" s="150" t="str">
        <x:v>Exact/source-linked match</x:v>
      </x:c>
      <x:c r="M857" s="149" t="str">
        <x:v>WS-RATES:53:31</x:v>
      </x:c>
    </x:row>
    <x:row r="858">
      <x:c r="A858" t="n">
        <x:v>858</x:v>
      </x:c>
      <x:c r="B858" t="n">
        <x:v>27</x:v>
      </x:c>
      <x:c r="C858" t="n">
        <x:v>3</x:v>
      </x:c>
      <x:c r="D858" s="99" t="str">
        <x:v>DUX INK PEN CHECKERED</x:v>
      </x:c>
      <x:c r="E858" s="132" t="n">
        <x:v>740</x:v>
      </x:c>
      <x:c r="F858" t="n">
        <x:v>27</x:v>
      </x:c>
      <x:c r="G858" t="n">
        <x:v>16</x:v>
      </x:c>
      <x:c r="H858" s="99" t="str">
        <x:v>DUX INK PEN CHECKERED</x:v>
      </x:c>
      <x:c r="I858" s="133" t="n">
        <x:v>740</x:v>
      </x:c>
      <x:c r="J858" s="133" t="n">
        <x:v>710</x:v>
      </x:c>
      <x:c r="K858" s="149" t="str">
        <x:v>Fountain pen</x:v>
      </x:c>
      <x:c r="L858" s="150" t="str">
        <x:v>Exact/source-linked match</x:v>
      </x:c>
      <x:c r="M858" s="149" t="str">
        <x:v>WS-RATES:27:16</x:v>
      </x:c>
    </x:row>
    <x:row r="859">
      <x:c r="A859" t="n">
        <x:v>859</x:v>
      </x:c>
      <x:c r="B859" t="n">
        <x:v>25</x:v>
      </x:c>
      <x:c r="C859" t="n">
        <x:v>37</x:v>
      </x:c>
      <x:c r="D859" s="99" t="str">
        <x:v>DUX INK PEN FLORA</x:v>
      </x:c>
      <x:c r="E859" s="132" t="n">
        <x:v>770</x:v>
      </x:c>
      <x:c r="F859" t="n">
        <x:v>26</x:v>
      </x:c>
      <x:c r="G859" t="n">
        <x:v>14</x:v>
      </x:c>
      <x:c r="H859" s="99" t="str">
        <x:v>DUX INK PEN FLORA</x:v>
      </x:c>
      <x:c r="I859" s="133" t="n">
        <x:v>770</x:v>
      </x:c>
      <x:c r="J859" s="133" t="n">
        <x:v>735</x:v>
      </x:c>
      <x:c r="K859" s="149" t="str">
        <x:v>INK PEN</x:v>
      </x:c>
      <x:c r="L859" s="150" t="str">
        <x:v>Exact/source-linked match</x:v>
      </x:c>
      <x:c r="M859" s="149" t="str">
        <x:v>WS-RATES:26:14</x:v>
      </x:c>
    </x:row>
    <x:row r="860">
      <x:c r="A860" t="n">
        <x:v>860</x:v>
      </x:c>
      <x:c r="B860" t="n">
        <x:v>13</x:v>
      </x:c>
      <x:c r="C860" t="n">
        <x:v>19</x:v>
      </x:c>
      <x:c r="D860" s="99" t="str">
        <x:v>DUX INK PEN GALAXY</x:v>
      </x:c>
      <x:c r="E860" s="132" t="n">
        <x:v>840</x:v>
      </x:c>
      <x:c r="F860" t="n">
        <x:v>13</x:v>
      </x:c>
      <x:c r="G860" t="n">
        <x:v>32</x:v>
      </x:c>
      <x:c r="H860" s="99" t="str">
        <x:v>DUX INK PEN GALAXY</x:v>
      </x:c>
      <x:c r="I860" s="133" t="n">
        <x:v>840</x:v>
      </x:c>
      <x:c r="J860" s="133" t="n">
        <x:v>800</x:v>
      </x:c>
      <x:c r="K860" s="149" t="str">
        <x:v>FOUNTAIN INK</x:v>
      </x:c>
      <x:c r="L860" s="150" t="str">
        <x:v>Exact/source-linked match</x:v>
      </x:c>
      <x:c r="M860" s="149" t="str">
        <x:v>WS-RATES:13:32</x:v>
      </x:c>
    </x:row>
    <x:row r="861">
      <x:c r="A861" t="n">
        <x:v>861</x:v>
      </x:c>
      <x:c r="B861" t="n">
        <x:v>54</x:v>
      </x:c>
      <x:c r="C861" t="n">
        <x:v>21</x:v>
      </x:c>
      <x:c r="D861" s="99" t="str">
        <x:v>DUX INK PEN GRADIENT</x:v>
      </x:c>
      <x:c r="E861" s="132" t="n">
        <x:v>760</x:v>
      </x:c>
      <x:c r="F861" t="n">
        <x:v>54</x:v>
      </x:c>
      <x:c r="G861" t="n">
        <x:v>34</x:v>
      </x:c>
      <x:c r="H861" s="99" t="str">
        <x:v>DUX INK PEN GRADIENT</x:v>
      </x:c>
      <x:c r="I861" s="133" t="n">
        <x:v>760</x:v>
      </x:c>
      <x:c r="J861" s="133" t="n">
        <x:v>715</x:v>
      </x:c>
      <x:c r="K861" s="149" t="str">
        <x:v>INK PEN</x:v>
      </x:c>
      <x:c r="L861" s="150" t="str">
        <x:v>Exact/source-linked match</x:v>
      </x:c>
      <x:c r="M861" s="149" t="str">
        <x:v>WS-RATES:54:34</x:v>
      </x:c>
    </x:row>
    <x:row r="862">
      <x:c r="A862" t="n">
        <x:v>862</x:v>
      </x:c>
      <x:c r="B862" t="n">
        <x:v>26</x:v>
      </x:c>
      <x:c r="C862" t="n">
        <x:v>2</x:v>
      </x:c>
      <x:c r="D862" s="99" t="str">
        <x:v>DUX INK PEN PREMIUM</x:v>
      </x:c>
      <x:c r="E862" s="132" t="n">
        <x:v>790</x:v>
      </x:c>
      <x:c r="F862" t="n">
        <x:v>26</x:v>
      </x:c>
      <x:c r="G862" t="n">
        <x:v>15</x:v>
      </x:c>
      <x:c r="H862" s="99" t="str">
        <x:v>DUX INK PEN PREMIUM</x:v>
      </x:c>
      <x:c r="I862" s="133" t="n">
        <x:v>790</x:v>
      </x:c>
      <x:c r="J862" s="133" t="n">
        <x:v>765</x:v>
      </x:c>
      <x:c r="K862" s="149" t="str">
        <x:v>INK PEN</x:v>
      </x:c>
      <x:c r="L862" s="150" t="str">
        <x:v>Exact/source-linked match</x:v>
      </x:c>
      <x:c r="M862" s="149" t="str">
        <x:v>WS-RATES:26:15</x:v>
      </x:c>
    </x:row>
    <x:row r="863">
      <x:c r="A863" t="n">
        <x:v>863</x:v>
      </x:c>
      <x:c r="B863" t="n">
        <x:v>54</x:v>
      </x:c>
      <x:c r="C863" t="n">
        <x:v>19</x:v>
      </x:c>
      <x:c r="D863" s="99" t="str">
        <x:v>DUX INK PEN SAFARI</x:v>
      </x:c>
      <x:c r="E863" s="132" t="n">
        <x:v>760</x:v>
      </x:c>
      <x:c r="F863" t="n">
        <x:v>54</x:v>
      </x:c>
      <x:c r="G863" t="n">
        <x:v>32</x:v>
      </x:c>
      <x:c r="H863" s="99" t="str">
        <x:v>DUX INK PEN SAFARI</x:v>
      </x:c>
      <x:c r="I863" s="133" t="n">
        <x:v>760</x:v>
      </x:c>
      <x:c r="J863" s="133" t="n">
        <x:v>715</x:v>
      </x:c>
      <x:c r="K863" s="149" t="str">
        <x:v>INK PEN</x:v>
      </x:c>
      <x:c r="L863" s="150" t="str">
        <x:v>Exact/source-linked match</x:v>
      </x:c>
      <x:c r="M863" s="149" t="str">
        <x:v>WS-RATES:54:32</x:v>
      </x:c>
    </x:row>
    <x:row r="864">
      <x:c r="A864" t="n">
        <x:v>864</x:v>
      </x:c>
      <x:c r="B864" t="n">
        <x:v>13</x:v>
      </x:c>
      <x:c r="C864" t="n">
        <x:v>20</x:v>
      </x:c>
      <x:c r="D864" s="99" t="str">
        <x:v>DUX INK PEN SKY</x:v>
      </x:c>
      <x:c r="E864" s="132" t="n">
        <x:v>840</x:v>
      </x:c>
      <x:c r="F864" t="n">
        <x:v>13</x:v>
      </x:c>
      <x:c r="G864" t="n">
        <x:v>33</x:v>
      </x:c>
      <x:c r="H864" s="99" t="str">
        <x:v>DUX INK PEN SKY</x:v>
      </x:c>
      <x:c r="I864" s="133" t="n">
        <x:v>840</x:v>
      </x:c>
      <x:c r="J864" s="133" t="n">
        <x:v>800</x:v>
      </x:c>
      <x:c r="K864" s="149" t="str">
        <x:v>FOUNTAIN INK</x:v>
      </x:c>
      <x:c r="L864" s="150" t="str">
        <x:v>Exact/source-linked match</x:v>
      </x:c>
      <x:c r="M864" s="149" t="str">
        <x:v>WS-RATES:13:33</x:v>
      </x:c>
    </x:row>
    <x:row r="865">
      <x:c r="A865" t="n">
        <x:v>865</x:v>
      </x:c>
      <x:c r="B865" t="n">
        <x:v>54</x:v>
      </x:c>
      <x:c r="C865" t="n">
        <x:v>20</x:v>
      </x:c>
      <x:c r="D865" s="99" t="str">
        <x:v>DUX INK PEN WAVE</x:v>
      </x:c>
      <x:c r="E865" s="132" t="n">
        <x:v>650</x:v>
      </x:c>
      <x:c r="F865" t="n">
        <x:v>54</x:v>
      </x:c>
      <x:c r="G865" t="n">
        <x:v>33</x:v>
      </x:c>
      <x:c r="H865" s="99" t="str">
        <x:v>DUX INK PEN WAVE</x:v>
      </x:c>
      <x:c r="I865" s="133" t="n">
        <x:v>650</x:v>
      </x:c>
      <x:c r="J865" s="133" t="n">
        <x:v>615</x:v>
      </x:c>
      <x:c r="K865" s="149" t="str">
        <x:v>INK PEN</x:v>
      </x:c>
      <x:c r="L865" s="150" t="str">
        <x:v>Exact/source-linked match</x:v>
      </x:c>
      <x:c r="M865" s="149" t="str">
        <x:v>WS-RATES:54:33</x:v>
      </x:c>
    </x:row>
    <x:row r="866">
      <x:c r="A866" t="n">
        <x:v>866</x:v>
      </x:c>
      <x:c r="B866" t="n">
        <x:v>5</x:v>
      </x:c>
      <x:c r="C866" t="n">
        <x:v>27</x:v>
      </x:c>
      <x:c r="D866" s="99" t="str">
        <x:v>FANCY INK PEN</x:v>
      </x:c>
      <x:c r="E866" s="132" t="n">
        <x:v>220</x:v>
      </x:c>
      <x:c r="F866" t="n">
        <x:v>6</x:v>
      </x:c>
      <x:c r="G866" t="n">
        <x:v>4</x:v>
      </x:c>
      <x:c r="H866" s="99" t="str">
        <x:v>FANCY INK PEN</x:v>
      </x:c>
      <x:c r="I866" s="133" t="n">
        <x:v>220</x:v>
      </x:c>
      <x:c r="J866" s="133" t="n">
        <x:v>298</x:v>
      </x:c>
      <x:c r="K866" s="149" t="str">
        <x:v>BALL POINT</x:v>
      </x:c>
      <x:c r="L866" s="150" t="str">
        <x:v>Exact/source-linked match</x:v>
      </x:c>
      <x:c r="M866" s="149" t="str">
        <x:v>WS-RATES:6:4</x:v>
      </x:c>
    </x:row>
    <x:row r="867">
      <x:c r="A867" t="n">
        <x:v>867</x:v>
      </x:c>
      <x:c r="B867" t="n">
        <x:v>17</x:v>
      </x:c>
      <x:c r="C867" t="n">
        <x:v>18</x:v>
      </x:c>
      <x:c r="D867" s="99" t="str">
        <x:v>FOUNTAIN PEN</x:v>
      </x:c>
      <x:c r="E867" s="132" t="n">
        <x:v>620</x:v>
      </x:c>
      <x:c r="F867" t="n">
        <x:v>17</x:v>
      </x:c>
      <x:c r="G867" t="n">
        <x:v>31</x:v>
      </x:c>
      <x:c r="H867" s="99" t="str">
        <x:v>FOUNTAIN PEN</x:v>
      </x:c>
      <x:c r="I867" s="133" t="n">
        <x:v>620</x:v>
      </x:c>
      <x:c r="J867" s="133" t="n">
        <x:v>0</x:v>
      </x:c>
      <x:c r="K867" s="149" t="str">
        <x:v>Fountain pen</x:v>
      </x:c>
      <x:c r="L867" s="150" t="str">
        <x:v>Exact/source-linked match</x:v>
      </x:c>
      <x:c r="M867" s="149" t="str">
        <x:v>WS-RATES:17:31</x:v>
      </x:c>
    </x:row>
    <x:row r="868">
      <x:c r="A868" t="n">
        <x:v>868</x:v>
      </x:c>
      <x:c r="B868" t="n">
        <x:v>15</x:v>
      </x:c>
      <x:c r="C868" t="n">
        <x:v>12</x:v>
      </x:c>
      <x:c r="D868" s="99" t="str">
        <x:v>FOUNTAIN PEN 9201A</x:v>
      </x:c>
      <x:c r="E868" s="132" t="n">
        <x:v>255</x:v>
      </x:c>
      <x:c r="F868" t="n">
        <x:v>15</x:v>
      </x:c>
      <x:c r="G868" t="n">
        <x:v>25</x:v>
      </x:c>
      <x:c r="H868" s="99" t="str">
        <x:v>FOUNTAIN PEN 9201A</x:v>
      </x:c>
      <x:c r="I868" s="133" t="n">
        <x:v>255</x:v>
      </x:c>
      <x:c r="J868" s="133" t="n">
        <x:v>235</x:v>
      </x:c>
      <x:c r="K868" s="149" t="str">
        <x:v>Fountain pen</x:v>
      </x:c>
      <x:c r="L868" s="150" t="str">
        <x:v>Exact/source-linked match</x:v>
      </x:c>
      <x:c r="M868" s="149" t="str">
        <x:v>WS-RATES:15:25</x:v>
      </x:c>
    </x:row>
    <x:row r="869">
      <x:c r="A869" t="n">
        <x:v>869</x:v>
      </x:c>
      <x:c r="B869" t="n">
        <x:v>15</x:v>
      </x:c>
      <x:c r="C869" t="n">
        <x:v>13</x:v>
      </x:c>
      <x:c r="D869" s="99" t="str">
        <x:v>FOUNTAIN PEN A2208</x:v>
      </x:c>
      <x:c r="E869" s="132" t="n">
        <x:v>220</x:v>
      </x:c>
      <x:c r="F869" t="n">
        <x:v>15</x:v>
      </x:c>
      <x:c r="G869" t="n">
        <x:v>26</x:v>
      </x:c>
      <x:c r="H869" s="99" t="str">
        <x:v>FOUNTAIN PEN A2208</x:v>
      </x:c>
      <x:c r="I869" s="133" t="n">
        <x:v>220</x:v>
      </x:c>
      <x:c r="J869" s="133" t="n">
        <x:v>200</x:v>
      </x:c>
      <x:c r="K869" s="149" t="str">
        <x:v>Fountain pen</x:v>
      </x:c>
      <x:c r="L869" s="150" t="str">
        <x:v>Exact/source-linked match</x:v>
      </x:c>
      <x:c r="M869" s="149" t="str">
        <x:v>WS-RATES:15:26</x:v>
      </x:c>
    </x:row>
    <x:row r="870">
      <x:c r="A870" t="n">
        <x:v>870</x:v>
      </x:c>
      <x:c r="B870" t="n">
        <x:v>15</x:v>
      </x:c>
      <x:c r="C870" t="n">
        <x:v>35</x:v>
      </x:c>
      <x:c r="D870" s="99" t="str">
        <x:v>FOUNTAIN PEN DOUBLE SID</x:v>
      </x:c>
      <x:c r="E870" s="132" t="n">
        <x:v>250</x:v>
      </x:c>
      <x:c r="F870" t="n">
        <x:v>16</x:v>
      </x:c>
      <x:c r="G870" t="n">
        <x:v>12</x:v>
      </x:c>
      <x:c r="H870" s="99" t="str">
        <x:v>FOUNTAIN PEN DOUBLE SIDE 903</x:v>
      </x:c>
      <x:c r="I870" s="133" t="n">
        <x:v>250</x:v>
      </x:c>
      <x:c r="J870" s="133" t="n">
        <x:v>225</x:v>
      </x:c>
      <x:c r="K870" s="149" t="str">
        <x:v>Fountain pen</x:v>
      </x:c>
      <x:c r="L870" s="150" t="str">
        <x:v>Truncated-name completion</x:v>
      </x:c>
      <x:c r="M870" s="149" t="str">
        <x:v>WS-RATES:16:12</x:v>
      </x:c>
    </x:row>
    <x:row r="871">
      <x:c r="A871" t="n">
        <x:v>871</x:v>
      </x:c>
      <x:c r="B871" t="n">
        <x:v>15</x:v>
      </x:c>
      <x:c r="C871" t="n">
        <x:v>36</x:v>
      </x:c>
      <x:c r="D871" s="99" t="str">
        <x:v>FOUNTAIN PEN TRUE COLO</x:v>
      </x:c>
      <x:c r="E871" s="132" t="n">
        <x:v>230</x:v>
      </x:c>
      <x:c r="F871" t="n">
        <x:v>16</x:v>
      </x:c>
      <x:c r="G871" t="n">
        <x:v>13</x:v>
      </x:c>
      <x:c r="H871" s="99" t="str">
        <x:v>FOUNTAIN PEN TRUE COLOUR</x:v>
      </x:c>
      <x:c r="I871" s="133" t="n">
        <x:v>230</x:v>
      </x:c>
      <x:c r="J871" s="133" t="n">
        <x:v>205</x:v>
      </x:c>
      <x:c r="K871" s="149" t="str">
        <x:v>Fountain pen</x:v>
      </x:c>
      <x:c r="L871" s="150" t="str">
        <x:v>Truncated-name completion</x:v>
      </x:c>
      <x:c r="M871" s="149" t="str">
        <x:v>WS-RATES:16:13</x:v>
      </x:c>
    </x:row>
    <x:row r="872">
      <x:c r="A872" t="n">
        <x:v>872</x:v>
      </x:c>
      <x:c r="B872" t="n">
        <x:v>15</x:v>
      </x:c>
      <x:c r="C872" t="n">
        <x:v>11</x:v>
      </x:c>
      <x:c r="D872" s="99" t="str">
        <x:v>FOUNTAIN PEN Z567</x:v>
      </x:c>
      <x:c r="E872" s="132" t="n">
        <x:v>195</x:v>
      </x:c>
      <x:c r="F872" t="n">
        <x:v>15</x:v>
      </x:c>
      <x:c r="G872" t="n">
        <x:v>24</x:v>
      </x:c>
      <x:c r="H872" s="99" t="str">
        <x:v>FOUNTAIN PEN Z567</x:v>
      </x:c>
      <x:c r="I872" s="133" t="n">
        <x:v>195</x:v>
      </x:c>
      <x:c r="J872" s="133" t="n">
        <x:v>172</x:v>
      </x:c>
      <x:c r="K872" s="149" t="str">
        <x:v>Fountain pen</x:v>
      </x:c>
      <x:c r="L872" s="150" t="str">
        <x:v>Exact/source-linked match</x:v>
      </x:c>
      <x:c r="M872" s="149" t="str">
        <x:v>WS-RATES:15:24</x:v>
      </x:c>
    </x:row>
    <x:row r="873">
      <x:c r="A873" t="n">
        <x:v>873</x:v>
      </x:c>
      <x:c r="B873" t="n">
        <x:v>52</x:v>
      </x:c>
      <x:c r="C873" t="n">
        <x:v>14</x:v>
      </x:c>
      <x:c r="D873" s="99" t="str">
        <x:v>KIDCO INK PEN SHINING ST</x:v>
      </x:c>
      <x:c r="E873" s="132" t="n">
        <x:v>380</x:v>
      </x:c>
      <x:c r="F873" t="n">
        <x:v>52</x:v>
      </x:c>
      <x:c r="G873" t="n">
        <x:v>27</x:v>
      </x:c>
      <x:c r="H873" s="99" t="str">
        <x:v>KIDCO INK PEN SHINING STAR</x:v>
      </x:c>
      <x:c r="I873" s="133" t="n">
        <x:v>380</x:v>
      </x:c>
      <x:c r="J873" s="133" t="n">
        <x:v>350</x:v>
      </x:c>
      <x:c r="K873" s="149" t="str">
        <x:v>INK PEN</x:v>
      </x:c>
      <x:c r="L873" s="150" t="str">
        <x:v>Truncated-name completion</x:v>
      </x:c>
      <x:c r="M873" s="149" t="str">
        <x:v>WS-RATES:52:27</x:v>
      </x:c>
    </x:row>
    <x:row r="874">
      <x:c r="A874" t="n">
        <x:v>874</x:v>
      </x:c>
      <x:c r="B874" t="n">
        <x:v>52</x:v>
      </x:c>
      <x:c r="C874" t="n">
        <x:v>11</x:v>
      </x:c>
      <x:c r="D874" s="99" t="str">
        <x:v>KIDCO INK PEN SMASHUP</x:v>
      </x:c>
      <x:c r="E874" s="132" t="n">
        <x:v>670</x:v>
      </x:c>
      <x:c r="F874" t="n">
        <x:v>52</x:v>
      </x:c>
      <x:c r="G874" t="n">
        <x:v>24</x:v>
      </x:c>
      <x:c r="H874" s="99" t="str">
        <x:v>KIDCO INK PEN SMASHUP</x:v>
      </x:c>
      <x:c r="I874" s="133" t="n">
        <x:v>670</x:v>
      </x:c>
      <x:c r="J874" s="133" t="n">
        <x:v>650</x:v>
      </x:c>
      <x:c r="K874" s="149" t="str">
        <x:v>INK PEN</x:v>
      </x:c>
      <x:c r="L874" s="150" t="str">
        <x:v>Exact/source-linked match</x:v>
      </x:c>
      <x:c r="M874" s="149" t="str">
        <x:v>WS-RATES:52:24</x:v>
      </x:c>
    </x:row>
    <x:row r="875">
      <x:c r="A875" t="n">
        <x:v>875</x:v>
      </x:c>
      <x:c r="B875" t="n">
        <x:v>52</x:v>
      </x:c>
      <x:c r="C875" t="n">
        <x:v>12</x:v>
      </x:c>
      <x:c r="D875" s="99" t="str">
        <x:v>KIDCO INK PEN SMASHUP (C</x:v>
      </x:c>
      <x:c r="E875" s="132" t="n">
        <x:v>670</x:v>
      </x:c>
      <x:c r="F875" t="n">
        <x:v>52</x:v>
      </x:c>
      <x:c r="G875" t="n">
        <x:v>25</x:v>
      </x:c>
      <x:c r="H875" s="99" t="str">
        <x:v>KIDCO INK PEN SMASHUP (CRYST</x:v>
      </x:c>
      <x:c r="I875" s="133" t="n">
        <x:v>670</x:v>
      </x:c>
      <x:c r="J875" s="133" t="n">
        <x:v>650</x:v>
      </x:c>
      <x:c r="K875" s="149" t="str">
        <x:v>INK PEN</x:v>
      </x:c>
      <x:c r="L875" s="150" t="str">
        <x:v>Truncated-name completion</x:v>
      </x:c>
      <x:c r="M875" s="149" t="str">
        <x:v>WS-RATES:52:25</x:v>
      </x:c>
    </x:row>
    <x:row r="876">
      <x:c r="A876" t="n">
        <x:v>876</x:v>
      </x:c>
      <x:c r="B876" t="n">
        <x:v>52</x:v>
      </x:c>
      <x:c r="C876" t="n">
        <x:v>10</x:v>
      </x:c>
      <x:c r="D876" s="99" t="str">
        <x:v>KIDCO INK PEN SPRINTER</x:v>
      </x:c>
      <x:c r="E876" s="132" t="n">
        <x:v>380</x:v>
      </x:c>
      <x:c r="F876" t="n">
        <x:v>52</x:v>
      </x:c>
      <x:c r="G876" t="n">
        <x:v>23</x:v>
      </x:c>
      <x:c r="H876" s="99" t="str">
        <x:v>KIDCO INK PEN SPRINTER</x:v>
      </x:c>
      <x:c r="I876" s="133" t="n">
        <x:v>380</x:v>
      </x:c>
      <x:c r="J876" s="133" t="n">
        <x:v>350</x:v>
      </x:c>
      <x:c r="K876" s="149" t="str">
        <x:v>INK PEN</x:v>
      </x:c>
      <x:c r="L876" s="150" t="str">
        <x:v>Exact/source-linked match</x:v>
      </x:c>
      <x:c r="M876" s="149" t="str">
        <x:v>WS-RATES:52:23</x:v>
      </x:c>
    </x:row>
    <x:row r="877">
      <x:c r="A877" t="n">
        <x:v>877</x:v>
      </x:c>
      <x:c r="B877" t="n">
        <x:v>3</x:v>
      </x:c>
      <x:c r="C877" t="n">
        <x:v>36</x:v>
      </x:c>
      <x:c r="D877" s="99" t="str">
        <x:v>KITA ADD IT INK PEN FP113</x:v>
      </x:c>
      <x:c r="E877" s="132" t="n">
        <x:v>700</x:v>
      </x:c>
      <x:c r="F877" t="n">
        <x:v>4</x:v>
      </x:c>
      <x:c r="G877" t="n">
        <x:v>13</x:v>
      </x:c>
      <x:c r="H877" s="99" t="str">
        <x:v>KITA ADD IT INK PEN FP113</x:v>
      </x:c>
      <x:c r="I877" s="133" t="n">
        <x:v>700</x:v>
      </x:c>
      <x:c r="J877" s="133" t="n">
        <x:v>665</x:v>
      </x:c>
      <x:c r="K877" s="149" t="str">
        <x:v>FOUNTAIN INK</x:v>
      </x:c>
      <x:c r="L877" s="150" t="str">
        <x:v>Exact/source-linked match</x:v>
      </x:c>
      <x:c r="M877" s="149" t="str">
        <x:v>WS-RATES:4:13</x:v>
      </x:c>
    </x:row>
    <x:row r="878">
      <x:c r="A878" t="n">
        <x:v>878</x:v>
      </x:c>
      <x:c r="B878" t="n">
        <x:v>4</x:v>
      </x:c>
      <x:c r="C878" t="n">
        <x:v>5</x:v>
      </x:c>
      <x:c r="D878" s="99" t="str">
        <x:v>KITA CLASSICA INK PEN FP1</x:v>
      </x:c>
      <x:c r="E878" s="132" t="n">
        <x:v>2040</x:v>
      </x:c>
      <x:c r="F878" t="n">
        <x:v>4</x:v>
      </x:c>
      <x:c r="G878" t="n">
        <x:v>18</x:v>
      </x:c>
      <x:c r="H878" s="99" t="str">
        <x:v>KITA CLASSICA INK PEN FP111</x:v>
      </x:c>
      <x:c r="I878" s="133" t="n">
        <x:v>2040</x:v>
      </x:c>
      <x:c r="J878" s="133" t="n">
        <x:v>1880</x:v>
      </x:c>
      <x:c r="K878" s="149" t="str">
        <x:v>FOUNTAIN INK</x:v>
      </x:c>
      <x:c r="L878" s="150" t="str">
        <x:v>Truncated-name completion</x:v>
      </x:c>
      <x:c r="M878" s="149" t="str">
        <x:v>WS-RATES:4:18</x:v>
      </x:c>
    </x:row>
    <x:row r="879">
      <x:c r="A879" t="n">
        <x:v>879</x:v>
      </x:c>
      <x:c r="B879" t="n">
        <x:v>4</x:v>
      </x:c>
      <x:c r="C879" t="n">
        <x:v>4</x:v>
      </x:c>
      <x:c r="D879" s="99" t="str">
        <x:v>KITA DYNAMIC INK PEN FP1</x:v>
      </x:c>
      <x:c r="E879" s="132" t="n">
        <x:v>850</x:v>
      </x:c>
      <x:c r="F879" t="n">
        <x:v>4</x:v>
      </x:c>
      <x:c r="G879" t="n">
        <x:v>17</x:v>
      </x:c>
      <x:c r="H879" s="99" t="str">
        <x:v>KITA DYNAMIC INK PEN FP109</x:v>
      </x:c>
      <x:c r="I879" s="133" t="n">
        <x:v>850</x:v>
      </x:c>
      <x:c r="J879" s="133" t="n">
        <x:v>805</x:v>
      </x:c>
      <x:c r="K879" s="149" t="str">
        <x:v>FOUNTAIN INK</x:v>
      </x:c>
      <x:c r="L879" s="150" t="str">
        <x:v>Truncated-name completion</x:v>
      </x:c>
      <x:c r="M879" s="149" t="str">
        <x:v>WS-RATES:4:17</x:v>
      </x:c>
    </x:row>
    <x:row r="880">
      <x:c r="A880" t="n">
        <x:v>880</x:v>
      </x:c>
      <x:c r="B880" t="n">
        <x:v>4</x:v>
      </x:c>
      <x:c r="C880" t="n">
        <x:v>6</x:v>
      </x:c>
      <x:c r="D880" s="99" t="str">
        <x:v>KITA ONIQO INK PEN FP114</x:v>
      </x:c>
      <x:c r="E880" s="132" t="n">
        <x:v>1920</x:v>
      </x:c>
      <x:c r="F880" t="n">
        <x:v>4</x:v>
      </x:c>
      <x:c r="G880" t="n">
        <x:v>19</x:v>
      </x:c>
      <x:c r="H880" s="99" t="str">
        <x:v>KITA ONIQO INK PEN FP114</x:v>
      </x:c>
      <x:c r="I880" s="133" t="n">
        <x:v>1920</x:v>
      </x:c>
      <x:c r="J880" s="133" t="n">
        <x:v>1830</x:v>
      </x:c>
      <x:c r="K880" s="149" t="str">
        <x:v>FOUNTAIN INK</x:v>
      </x:c>
      <x:c r="L880" s="150" t="str">
        <x:v>Exact/source-linked match</x:v>
      </x:c>
      <x:c r="M880" s="149" t="str">
        <x:v>WS-RATES:4:19</x:v>
      </x:c>
    </x:row>
    <x:row r="881">
      <x:c r="A881" t="n">
        <x:v>881</x:v>
      </x:c>
      <x:c r="B881" t="n">
        <x:v>4</x:v>
      </x:c>
      <x:c r="C881" t="n">
        <x:v>2</x:v>
      </x:c>
      <x:c r="D881" s="99" t="str">
        <x:v>KITA SONIC INK PEN FP104</x:v>
      </x:c>
      <x:c r="E881" s="132" t="n">
        <x:v>750</x:v>
      </x:c>
      <x:c r="F881" t="n">
        <x:v>4</x:v>
      </x:c>
      <x:c r="G881" t="n">
        <x:v>15</x:v>
      </x:c>
      <x:c r="H881" s="99" t="str">
        <x:v>KITA SONIC INK PEN FP104</x:v>
      </x:c>
      <x:c r="I881" s="133" t="n">
        <x:v>750</x:v>
      </x:c>
      <x:c r="J881" s="133" t="n">
        <x:v>705</x:v>
      </x:c>
      <x:c r="K881" s="149" t="str">
        <x:v>FOUNTAIN INK</x:v>
      </x:c>
      <x:c r="L881" s="150" t="str">
        <x:v>Exact/source-linked match</x:v>
      </x:c>
      <x:c r="M881" s="149" t="str">
        <x:v>WS-RATES:4:15</x:v>
      </x:c>
    </x:row>
    <x:row r="882">
      <x:c r="A882" t="n">
        <x:v>882</x:v>
      </x:c>
      <x:c r="B882" t="n">
        <x:v>3</x:v>
      </x:c>
      <x:c r="C882" t="n">
        <x:v>37</x:v>
      </x:c>
      <x:c r="D882" s="99" t="str">
        <x:v>KITA TWIST GRIP INK PEN F</x:v>
      </x:c>
      <x:c r="E882" s="132" t="n">
        <x:v>800</x:v>
      </x:c>
      <x:c r="F882" t="n">
        <x:v>4</x:v>
      </x:c>
      <x:c r="G882" t="n">
        <x:v>14</x:v>
      </x:c>
      <x:c r="H882" s="99" t="str">
        <x:v>KITA TWIST GRIP INK PEN FP112</x:v>
      </x:c>
      <x:c r="I882" s="133" t="n">
        <x:v>800</x:v>
      </x:c>
      <x:c r="J882" s="133" t="n">
        <x:v>755</x:v>
      </x:c>
      <x:c r="K882" s="149" t="str">
        <x:v>FOUNTAIN INK</x:v>
      </x:c>
      <x:c r="L882" s="150" t="str">
        <x:v>Truncated-name completion</x:v>
      </x:c>
      <x:c r="M882" s="149" t="str">
        <x:v>WS-RATES:4:14</x:v>
      </x:c>
    </x:row>
    <x:row r="883">
      <x:c r="A883" t="n">
        <x:v>883</x:v>
      </x:c>
      <x:c r="B883" t="n">
        <x:v>3</x:v>
      </x:c>
      <x:c r="C883" t="n">
        <x:v>34</x:v>
      </x:c>
      <x:c r="D883" s="99" t="str">
        <x:v>KITA VIZZY INK PEN FP115</x:v>
      </x:c>
      <x:c r="E883" s="132" t="n">
        <x:v>650</x:v>
      </x:c>
      <x:c r="F883" t="n">
        <x:v>4</x:v>
      </x:c>
      <x:c r="G883" t="n">
        <x:v>11</x:v>
      </x:c>
      <x:c r="H883" s="99" t="str">
        <x:v>KITA VIZZY INK PEN FP115</x:v>
      </x:c>
      <x:c r="I883" s="133" t="n">
        <x:v>650</x:v>
      </x:c>
      <x:c r="J883" s="133" t="n">
        <x:v>605</x:v>
      </x:c>
      <x:c r="K883" s="149" t="str">
        <x:v>FOUNTAIN INK</x:v>
      </x:c>
      <x:c r="L883" s="150" t="str">
        <x:v>Exact/source-linked match</x:v>
      </x:c>
      <x:c r="M883" s="149" t="str">
        <x:v>WS-RATES:4:11</x:v>
      </x:c>
    </x:row>
    <x:row r="884">
      <x:c r="A884" t="n">
        <x:v>884</x:v>
      </x:c>
      <x:c r="B884" t="n">
        <x:v>3</x:v>
      </x:c>
      <x:c r="C884" t="n">
        <x:v>35</x:v>
      </x:c>
      <x:c r="D884" s="99" t="str">
        <x:v>KITA ZAFIRO INK PEN FP110</x:v>
      </x:c>
      <x:c r="E884" s="132" t="n">
        <x:v>750</x:v>
      </x:c>
      <x:c r="F884" t="n">
        <x:v>4</x:v>
      </x:c>
      <x:c r="G884" t="n">
        <x:v>12</x:v>
      </x:c>
      <x:c r="H884" s="99" t="str">
        <x:v>KITA ZAFIRO INK PEN FP110</x:v>
      </x:c>
      <x:c r="I884" s="133" t="n">
        <x:v>750</x:v>
      </x:c>
      <x:c r="J884" s="133" t="n">
        <x:v>705</x:v>
      </x:c>
      <x:c r="K884" s="149" t="str">
        <x:v>FOUNTAIN INK</x:v>
      </x:c>
      <x:c r="L884" s="150" t="str">
        <x:v>Exact/source-linked match</x:v>
      </x:c>
      <x:c r="M884" s="149" t="str">
        <x:v>WS-RATES:4:12</x:v>
      </x:c>
    </x:row>
    <x:row r="885">
      <x:c r="A885" t="n">
        <x:v>885</x:v>
      </x:c>
      <x:c r="B885" t="n">
        <x:v>57</x:v>
      </x:c>
      <x:c r="C885" t="n">
        <x:v>7</x:v>
      </x:c>
      <x:c r="D885" s="99" t="str">
        <x:v>MERCURY INK PEN ASTRO</x:v>
      </x:c>
      <x:c r="E885" s="132" t="n">
        <x:v>500</x:v>
      </x:c>
      <x:c r="F885" t="n">
        <x:v>57</x:v>
      </x:c>
      <x:c r="G885" t="n">
        <x:v>20</x:v>
      </x:c>
      <x:c r="H885" s="99" t="str">
        <x:v>MERCURY INK PEN ASTRO</x:v>
      </x:c>
      <x:c r="I885" s="133" t="n">
        <x:v>500</x:v>
      </x:c>
      <x:c r="J885" s="133" t="n">
        <x:v>465</x:v>
      </x:c>
      <x:c r="K885" s="149" t="str">
        <x:v>INK PEN</x:v>
      </x:c>
      <x:c r="L885" s="150" t="str">
        <x:v>Exact/source-linked match</x:v>
      </x:c>
      <x:c r="M885" s="149" t="str">
        <x:v>WS-RATES:57:20</x:v>
      </x:c>
    </x:row>
    <x:row r="886">
      <x:c r="A886" t="n">
        <x:v>886</x:v>
      </x:c>
      <x:c r="B886" t="n">
        <x:v>57</x:v>
      </x:c>
      <x:c r="C886" t="n">
        <x:v>5</x:v>
      </x:c>
      <x:c r="D886" s="99" t="str">
        <x:v>MERCURY INK PEN INKSPIRE</x:v>
      </x:c>
      <x:c r="E886" s="132" t="n">
        <x:v>550</x:v>
      </x:c>
      <x:c r="F886" t="n">
        <x:v>57</x:v>
      </x:c>
      <x:c r="G886" t="n">
        <x:v>18</x:v>
      </x:c>
      <x:c r="H886" s="99" t="str">
        <x:v>MERCURY INK PEN INKSPIRE</x:v>
      </x:c>
      <x:c r="I886" s="133" t="n">
        <x:v>550</x:v>
      </x:c>
      <x:c r="J886" s="133" t="n">
        <x:v>510</x:v>
      </x:c>
      <x:c r="K886" s="149" t="str">
        <x:v>INK PEN</x:v>
      </x:c>
      <x:c r="L886" s="150" t="str">
        <x:v>Exact/source-linked match</x:v>
      </x:c>
      <x:c r="M886" s="149" t="str">
        <x:v>WS-RATES:57:18</x:v>
      </x:c>
    </x:row>
    <x:row r="887">
      <x:c r="A887" t="n">
        <x:v>887</x:v>
      </x:c>
      <x:c r="B887" t="n">
        <x:v>57</x:v>
      </x:c>
      <x:c r="C887" t="n">
        <x:v>6</x:v>
      </x:c>
      <x:c r="D887" s="99" t="str">
        <x:v>MERCURY INK PEN WAVE</x:v>
      </x:c>
      <x:c r="E887" s="132" t="n">
        <x:v>525</x:v>
      </x:c>
      <x:c r="F887" t="n">
        <x:v>57</x:v>
      </x:c>
      <x:c r="G887" t="n">
        <x:v>19</x:v>
      </x:c>
      <x:c r="H887" s="99" t="str">
        <x:v>MERCURY INK PEN WAVE</x:v>
      </x:c>
      <x:c r="I887" s="133" t="n">
        <x:v>525</x:v>
      </x:c>
      <x:c r="J887" s="133" t="n">
        <x:v>465</x:v>
      </x:c>
      <x:c r="K887" s="149" t="str">
        <x:v>INK PEN</x:v>
      </x:c>
      <x:c r="L887" s="150" t="str">
        <x:v>Exact/source-linked match</x:v>
      </x:c>
      <x:c r="M887" s="149" t="str">
        <x:v>WS-RATES:57:19</x:v>
      </x:c>
    </x:row>
    <x:row r="888">
      <x:c r="A888" t="n">
        <x:v>888</x:v>
      </x:c>
      <x:c r="B888" t="n">
        <x:v>13</x:v>
      </x:c>
      <x:c r="C888" t="n">
        <x:v>24</x:v>
      </x:c>
      <x:c r="D888" s="99" t="str">
        <x:v>MERCURY SHINE FOUNTAIN</x:v>
      </x:c>
      <x:c r="E888" s="132" t="n">
        <x:v>510</x:v>
      </x:c>
      <x:c r="F888" t="n">
        <x:v>13</x:v>
      </x:c>
      <x:c r="G888" t="n">
        <x:v>37</x:v>
      </x:c>
      <x:c r="H888" s="99" t="str">
        <x:v>MERCURY SHINE FOUNTAIN PEN</x:v>
      </x:c>
      <x:c r="I888" s="133" t="n">
        <x:v>510</x:v>
      </x:c>
      <x:c r="J888" s="133" t="n">
        <x:v>475</x:v>
      </x:c>
      <x:c r="K888" s="149" t="str">
        <x:v>FOUNTAIN INK</x:v>
      </x:c>
      <x:c r="L888" s="150" t="str">
        <x:v>Truncated-name completion</x:v>
      </x:c>
      <x:c r="M888" s="149" t="str">
        <x:v>WS-RATES:13:37</x:v>
      </x:c>
    </x:row>
    <x:row r="889">
      <x:c r="A889" t="n">
        <x:v>889</x:v>
      </x:c>
      <x:c r="B889" t="n">
        <x:v>6</x:v>
      </x:c>
      <x:c r="C889" t="n">
        <x:v>19</x:v>
      </x:c>
      <x:c r="D889" s="99" t="str">
        <x:v>ORO INK PEN F41</x:v>
      </x:c>
      <x:c r="E889" s="132" t="n">
        <x:v>920</x:v>
      </x:c>
      <x:c r="F889" t="n">
        <x:v>6</x:v>
      </x:c>
      <x:c r="G889" t="n">
        <x:v>32</x:v>
      </x:c>
      <x:c r="H889" s="99" t="str">
        <x:v>ORO INK PEN F41</x:v>
      </x:c>
      <x:c r="I889" s="133" t="n">
        <x:v>920</x:v>
      </x:c>
      <x:c r="J889" s="133" t="n">
        <x:v>875</x:v>
      </x:c>
      <x:c r="K889" s="149" t="str">
        <x:v>INK PEN</x:v>
      </x:c>
      <x:c r="L889" s="150" t="str">
        <x:v>Exact/source-linked match</x:v>
      </x:c>
      <x:c r="M889" s="149" t="str">
        <x:v>WS-RATES:6:32</x:v>
      </x:c>
    </x:row>
    <x:row r="890">
      <x:c r="A890" t="n">
        <x:v>890</x:v>
      </x:c>
      <x:c r="B890" t="n">
        <x:v>55</x:v>
      </x:c>
      <x:c r="C890" t="n">
        <x:v>22</x:v>
      </x:c>
      <x:c r="D890" s="99" t="str">
        <x:v>ORO INK PEN FLEX</x:v>
      </x:c>
      <x:c r="E890" s="132" t="n">
        <x:v>840</x:v>
      </x:c>
      <x:c r="F890" t="n">
        <x:v>55</x:v>
      </x:c>
      <x:c r="G890" t="n">
        <x:v>35</x:v>
      </x:c>
      <x:c r="H890" s="99" t="str">
        <x:v>ORO INK PEN FLEX</x:v>
      </x:c>
      <x:c r="I890" s="133" t="n">
        <x:v>840</x:v>
      </x:c>
      <x:c r="J890" s="133" t="n">
        <x:v>812</x:v>
      </x:c>
      <x:c r="K890" s="149" t="str">
        <x:v>Fountain pen</x:v>
      </x:c>
      <x:c r="L890" s="150" t="str">
        <x:v>Exact/source-linked match</x:v>
      </x:c>
      <x:c r="M890" s="149" t="str">
        <x:v>WS-RATES:55:35</x:v>
      </x:c>
    </x:row>
    <x:row r="891">
      <x:c r="A891" t="n">
        <x:v>891</x:v>
      </x:c>
      <x:c r="B891" t="n">
        <x:v>14</x:v>
      </x:c>
      <x:c r="C891" t="n">
        <x:v>29</x:v>
      </x:c>
      <x:c r="D891" s="99" t="str">
        <x:v>ORO INK PEN FUSION</x:v>
      </x:c>
      <x:c r="E891" s="132" t="n">
        <x:v>640</x:v>
      </x:c>
      <x:c r="F891" t="n">
        <x:v>15</x:v>
      </x:c>
      <x:c r="G891" t="n">
        <x:v>6</x:v>
      </x:c>
      <x:c r="H891" s="99" t="str">
        <x:v>ORO INK PEN FUSION</x:v>
      </x:c>
      <x:c r="I891" s="133" t="n">
        <x:v>640</x:v>
      </x:c>
      <x:c r="J891" s="133" t="n">
        <x:v>610</x:v>
      </x:c>
      <x:c r="K891" s="149" t="str">
        <x:v>Fountain pen</x:v>
      </x:c>
      <x:c r="L891" s="150" t="str">
        <x:v>Exact/source-linked match</x:v>
      </x:c>
      <x:c r="M891" s="149" t="str">
        <x:v>WS-RATES:15:6</x:v>
      </x:c>
    </x:row>
    <x:row r="892">
      <x:c r="A892" t="n">
        <x:v>892</x:v>
      </x:c>
      <x:c r="B892" t="n">
        <x:v>6</x:v>
      </x:c>
      <x:c r="C892" t="n">
        <x:v>17</x:v>
      </x:c>
      <x:c r="D892" s="99" t="str">
        <x:v>ORO INK PEN GALAXY F37</x:v>
      </x:c>
      <x:c r="E892" s="132" t="n">
        <x:v>750</x:v>
      </x:c>
      <x:c r="F892" t="n">
        <x:v>6</x:v>
      </x:c>
      <x:c r="G892" t="n">
        <x:v>30</x:v>
      </x:c>
      <x:c r="H892" s="99" t="str">
        <x:v>ORO INK PEN GALAXY F37</x:v>
      </x:c>
      <x:c r="I892" s="133" t="n">
        <x:v>750</x:v>
      </x:c>
      <x:c r="J892" s="133" t="n">
        <x:v>710</x:v>
      </x:c>
      <x:c r="K892" s="149" t="str">
        <x:v>INK PEN</x:v>
      </x:c>
      <x:c r="L892" s="150" t="str">
        <x:v>Exact/source-linked match</x:v>
      </x:c>
      <x:c r="M892" s="149" t="str">
        <x:v>WS-RATES:6:30</x:v>
      </x:c>
    </x:row>
    <x:row r="893">
      <x:c r="A893" t="n">
        <x:v>893</x:v>
      </x:c>
      <x:c r="B893" t="n">
        <x:v>55</x:v>
      </x:c>
      <x:c r="C893" t="n">
        <x:v>18</x:v>
      </x:c>
      <x:c r="D893" s="99" t="str">
        <x:v>ORO INK PEN INKY WINKS</x:v>
      </x:c>
      <x:c r="E893" s="132" t="n">
        <x:v>640</x:v>
      </x:c>
      <x:c r="F893" t="n">
        <x:v>55</x:v>
      </x:c>
      <x:c r="G893" t="n">
        <x:v>31</x:v>
      </x:c>
      <x:c r="H893" s="99" t="str">
        <x:v>ORO INK PEN INKY WINKS</x:v>
      </x:c>
      <x:c r="I893" s="133" t="n">
        <x:v>640</x:v>
      </x:c>
      <x:c r="J893" s="133" t="n">
        <x:v>615</x:v>
      </x:c>
      <x:c r="K893" s="149" t="str">
        <x:v>Fountain pen</x:v>
      </x:c>
      <x:c r="L893" s="150" t="str">
        <x:v>Exact/source-linked match</x:v>
      </x:c>
      <x:c r="M893" s="149" t="str">
        <x:v>WS-RATES:55:31</x:v>
      </x:c>
    </x:row>
    <x:row r="894">
      <x:c r="A894" t="n">
        <x:v>894</x:v>
      </x:c>
      <x:c r="B894" t="n">
        <x:v>55</x:v>
      </x:c>
      <x:c r="C894" t="n">
        <x:v>20</x:v>
      </x:c>
      <x:c r="D894" s="99" t="str">
        <x:v>ORO INK PEN INOVVA</x:v>
      </x:c>
      <x:c r="E894" s="132" t="n">
        <x:v>790</x:v>
      </x:c>
      <x:c r="F894" t="n">
        <x:v>55</x:v>
      </x:c>
      <x:c r="G894" t="n">
        <x:v>33</x:v>
      </x:c>
      <x:c r="H894" s="99" t="str">
        <x:v>ORO INK PEN INOVVA</x:v>
      </x:c>
      <x:c r="I894" s="133" t="n">
        <x:v>790</x:v>
      </x:c>
      <x:c r="J894" s="133" t="n">
        <x:v>715</x:v>
      </x:c>
      <x:c r="K894" s="149" t="str">
        <x:v>Fountain pen</x:v>
      </x:c>
      <x:c r="L894" s="150" t="str">
        <x:v>Exact/source-linked match</x:v>
      </x:c>
      <x:c r="M894" s="149" t="str">
        <x:v>WS-RATES:55:33</x:v>
      </x:c>
    </x:row>
    <x:row r="895">
      <x:c r="A895" t="n">
        <x:v>895</x:v>
      </x:c>
      <x:c r="B895" t="n">
        <x:v>6</x:v>
      </x:c>
      <x:c r="C895" t="n">
        <x:v>14</x:v>
      </x:c>
      <x:c r="D895" s="99" t="str">
        <x:v>ORO INK PEN IVISION F11</x:v>
      </x:c>
      <x:c r="E895" s="132" t="n">
        <x:v>750</x:v>
      </x:c>
      <x:c r="F895" t="n">
        <x:v>6</x:v>
      </x:c>
      <x:c r="G895" t="n">
        <x:v>27</x:v>
      </x:c>
      <x:c r="H895" s="99" t="str">
        <x:v>ORO INK PEN IVISION F11</x:v>
      </x:c>
      <x:c r="I895" s="133" t="n">
        <x:v>750</x:v>
      </x:c>
      <x:c r="J895" s="133" t="n">
        <x:v>710</x:v>
      </x:c>
      <x:c r="K895" s="149" t="str">
        <x:v>INK PEN</x:v>
      </x:c>
      <x:c r="L895" s="150" t="str">
        <x:v>Exact/source-linked match</x:v>
      </x:c>
      <x:c r="M895" s="149" t="str">
        <x:v>WS-RATES:6:27</x:v>
      </x:c>
    </x:row>
    <x:row r="896">
      <x:c r="A896" t="n">
        <x:v>896</x:v>
      </x:c>
      <x:c r="B896" t="n">
        <x:v>6</x:v>
      </x:c>
      <x:c r="C896" t="n">
        <x:v>18</x:v>
      </x:c>
      <x:c r="D896" s="99" t="str">
        <x:v>ORO INK PEN NEPTUNE F27</x:v>
      </x:c>
      <x:c r="E896" s="132" t="n">
        <x:v>870</x:v>
      </x:c>
      <x:c r="F896" t="n">
        <x:v>6</x:v>
      </x:c>
      <x:c r="G896" t="n">
        <x:v>31</x:v>
      </x:c>
      <x:c r="H896" s="99" t="str">
        <x:v>ORO INK PEN NEPTUNE F27</x:v>
      </x:c>
      <x:c r="I896" s="133" t="n">
        <x:v>870</x:v>
      </x:c>
      <x:c r="J896" s="133" t="n">
        <x:v>830</x:v>
      </x:c>
      <x:c r="K896" s="149" t="str">
        <x:v>INK PEN</x:v>
      </x:c>
      <x:c r="L896" s="150" t="str">
        <x:v>Exact/source-linked match</x:v>
      </x:c>
      <x:c r="M896" s="149" t="str">
        <x:v>WS-RATES:6:31</x:v>
      </x:c>
    </x:row>
    <x:row r="897">
      <x:c r="A897" t="n">
        <x:v>897</x:v>
      </x:c>
      <x:c r="B897" t="n">
        <x:v>6</x:v>
      </x:c>
      <x:c r="C897" t="n">
        <x:v>16</x:v>
      </x:c>
      <x:c r="D897" s="99" t="str">
        <x:v>ORO INK PEN ORBIT F47</x:v>
      </x:c>
      <x:c r="E897" s="132" t="n">
        <x:v>850</x:v>
      </x:c>
      <x:c r="F897" t="n">
        <x:v>6</x:v>
      </x:c>
      <x:c r="G897" t="n">
        <x:v>29</x:v>
      </x:c>
      <x:c r="H897" s="99" t="str">
        <x:v>ORO INK PEN ORBIT F47</x:v>
      </x:c>
      <x:c r="I897" s="133" t="n">
        <x:v>850</x:v>
      </x:c>
      <x:c r="J897" s="133" t="n">
        <x:v>810</x:v>
      </x:c>
      <x:c r="K897" s="149" t="str">
        <x:v>INK PEN</x:v>
      </x:c>
      <x:c r="L897" s="150" t="str">
        <x:v>Exact/source-linked match</x:v>
      </x:c>
      <x:c r="M897" s="149" t="str">
        <x:v>WS-RATES:6:29</x:v>
      </x:c>
    </x:row>
    <x:row r="898">
      <x:c r="A898" t="n">
        <x:v>898</x:v>
      </x:c>
      <x:c r="B898" t="n">
        <x:v>55</x:v>
      </x:c>
      <x:c r="C898" t="n">
        <x:v>21</x:v>
      </x:c>
      <x:c r="D898" s="99" t="str">
        <x:v>ORO INK PEN SPEED STAR</x:v>
      </x:c>
      <x:c r="E898" s="132" t="n">
        <x:v>740</x:v>
      </x:c>
      <x:c r="F898" t="n">
        <x:v>55</x:v>
      </x:c>
      <x:c r="G898" t="n">
        <x:v>34</x:v>
      </x:c>
      <x:c r="H898" s="99" t="str">
        <x:v>ORO INK PEN SPEED STAR</x:v>
      </x:c>
      <x:c r="I898" s="133" t="n">
        <x:v>740</x:v>
      </x:c>
      <x:c r="J898" s="133" t="n">
        <x:v>715</x:v>
      </x:c>
      <x:c r="K898" s="149" t="str">
        <x:v>Fountain pen</x:v>
      </x:c>
      <x:c r="L898" s="150" t="str">
        <x:v>Exact/source-linked match</x:v>
      </x:c>
      <x:c r="M898" s="149" t="str">
        <x:v>WS-RATES:55:34</x:v>
      </x:c>
    </x:row>
    <x:row r="899">
      <x:c r="A899" t="n">
        <x:v>899</x:v>
      </x:c>
      <x:c r="B899" t="n">
        <x:v>55</x:v>
      </x:c>
      <x:c r="C899" t="n">
        <x:v>23</x:v>
      </x:c>
      <x:c r="D899" s="99" t="str">
        <x:v>ORO INK PEN SPYDER</x:v>
      </x:c>
      <x:c r="E899" s="132" t="n">
        <x:v>840</x:v>
      </x:c>
      <x:c r="F899" t="n">
        <x:v>55</x:v>
      </x:c>
      <x:c r="G899" t="n">
        <x:v>36</x:v>
      </x:c>
      <x:c r="H899" s="99" t="str">
        <x:v>ORO INK PEN SPYDER</x:v>
      </x:c>
      <x:c r="I899" s="133" t="n">
        <x:v>840</x:v>
      </x:c>
      <x:c r="J899" s="133" t="n">
        <x:v>812</x:v>
      </x:c>
      <x:c r="K899" s="149" t="str">
        <x:v>Fountain pen</x:v>
      </x:c>
      <x:c r="L899" s="150" t="str">
        <x:v>Exact/source-linked match</x:v>
      </x:c>
      <x:c r="M899" s="149" t="str">
        <x:v>WS-RATES:55:36</x:v>
      </x:c>
    </x:row>
    <x:row r="900">
      <x:c r="A900" t="n">
        <x:v>900</x:v>
      </x:c>
      <x:c r="B900" t="n">
        <x:v>55</x:v>
      </x:c>
      <x:c r="C900" t="n">
        <x:v>24</x:v>
      </x:c>
      <x:c r="D900" s="99" t="str">
        <x:v>ORO INK PEN TURBOGRIP</x:v>
      </x:c>
      <x:c r="E900" s="132" t="n">
        <x:v>840</x:v>
      </x:c>
      <x:c r="F900" t="n">
        <x:v>55</x:v>
      </x:c>
      <x:c r="G900" t="n">
        <x:v>37</x:v>
      </x:c>
      <x:c r="H900" s="99" t="str">
        <x:v>ORO INK PEN TURBOGRIP</x:v>
      </x:c>
      <x:c r="I900" s="133" t="n">
        <x:v>840</x:v>
      </x:c>
      <x:c r="J900" s="133" t="n">
        <x:v>812</x:v>
      </x:c>
      <x:c r="K900" s="149" t="str">
        <x:v>Fountain pen</x:v>
      </x:c>
      <x:c r="L900" s="150" t="str">
        <x:v>Exact/source-linked match</x:v>
      </x:c>
      <x:c r="M900" s="149" t="str">
        <x:v>WS-RATES:55:37</x:v>
      </x:c>
    </x:row>
    <x:row r="901">
      <x:c r="A901" t="n">
        <x:v>901</x:v>
      </x:c>
      <x:c r="B901" t="n">
        <x:v>55</x:v>
      </x:c>
      <x:c r="C901" t="n">
        <x:v>19</x:v>
      </x:c>
      <x:c r="D901" s="99" t="str">
        <x:v>ORO INK PEN VELOCITY</x:v>
      </x:c>
      <x:c r="E901" s="132" t="n">
        <x:v>790</x:v>
      </x:c>
      <x:c r="F901" t="n">
        <x:v>55</x:v>
      </x:c>
      <x:c r="G901" t="n">
        <x:v>32</x:v>
      </x:c>
      <x:c r="H901" s="99" t="str">
        <x:v>ORO INK PEN VELOCITY</x:v>
      </x:c>
      <x:c r="I901" s="133" t="n">
        <x:v>790</x:v>
      </x:c>
      <x:c r="J901" s="133" t="n">
        <x:v>715</x:v>
      </x:c>
      <x:c r="K901" s="149" t="str">
        <x:v>Fountain pen</x:v>
      </x:c>
      <x:c r="L901" s="150" t="str">
        <x:v>Exact/source-linked match</x:v>
      </x:c>
      <x:c r="M901" s="149" t="str">
        <x:v>WS-RATES:55:32</x:v>
      </x:c>
    </x:row>
    <x:row r="902">
      <x:c r="A902" t="n">
        <x:v>902</x:v>
      </x:c>
      <x:c r="B902" t="n">
        <x:v>6</x:v>
      </x:c>
      <x:c r="C902" t="n">
        <x:v>13</x:v>
      </x:c>
      <x:c r="D902" s="99" t="str">
        <x:v>ORO INK PEN VELOCITY F45</x:v>
      </x:c>
      <x:c r="E902" s="132" t="n">
        <x:v>790</x:v>
      </x:c>
      <x:c r="F902" t="n">
        <x:v>6</x:v>
      </x:c>
      <x:c r="G902" t="n">
        <x:v>26</x:v>
      </x:c>
      <x:c r="H902" s="99" t="str">
        <x:v>ORO INK PEN VELOCITY F45</x:v>
      </x:c>
      <x:c r="I902" s="133" t="n">
        <x:v>790</x:v>
      </x:c>
      <x:c r="J902" s="133" t="n">
        <x:v>710</x:v>
      </x:c>
      <x:c r="K902" s="149" t="str">
        <x:v>INK PEN</x:v>
      </x:c>
      <x:c r="L902" s="150" t="str">
        <x:v>Exact/source-linked match</x:v>
      </x:c>
      <x:c r="M902" s="149" t="str">
        <x:v>WS-RATES:6:26</x:v>
      </x:c>
    </x:row>
    <x:row r="903">
      <x:c r="A903" t="n">
        <x:v>903</x:v>
      </x:c>
      <x:c r="B903" t="n">
        <x:v>6</x:v>
      </x:c>
      <x:c r="C903" t="n">
        <x:v>15</x:v>
      </x:c>
      <x:c r="D903" s="99" t="str">
        <x:v>ORO INK PEN VERVE F99</x:v>
      </x:c>
      <x:c r="E903" s="132" t="n">
        <x:v>790</x:v>
      </x:c>
      <x:c r="F903" t="n">
        <x:v>6</x:v>
      </x:c>
      <x:c r="G903" t="n">
        <x:v>28</x:v>
      </x:c>
      <x:c r="H903" s="99" t="str">
        <x:v>ORO INK PEN VERVE F99</x:v>
      </x:c>
      <x:c r="I903" s="133" t="n">
        <x:v>790</x:v>
      </x:c>
      <x:c r="J903" s="133" t="n">
        <x:v>750</x:v>
      </x:c>
      <x:c r="K903" s="149" t="str">
        <x:v>INK PEN</x:v>
      </x:c>
      <x:c r="L903" s="150" t="str">
        <x:v>Exact/source-linked match</x:v>
      </x:c>
      <x:c r="M903" s="149" t="str">
        <x:v>WS-RATES:6:28</x:v>
      </x:c>
    </x:row>
    <x:row r="904">
      <x:c r="A904" t="n">
        <x:v>904</x:v>
      </x:c>
      <x:c r="B904" t="n">
        <x:v>15</x:v>
      </x:c>
      <x:c r="C904" t="n">
        <x:v>25</x:v>
      </x:c>
      <x:c r="D904" s="99" t="str">
        <x:v>ORO INK PEN VINTAGE</x:v>
      </x:c>
      <x:c r="E904" s="132" t="n">
        <x:v>740</x:v>
      </x:c>
      <x:c r="F904" t="n">
        <x:v>16</x:v>
      </x:c>
      <x:c r="G904" t="n">
        <x:v>2</x:v>
      </x:c>
      <x:c r="H904" s="99" t="str">
        <x:v>ORO INK PEN VINTAGE</x:v>
      </x:c>
      <x:c r="I904" s="133" t="n">
        <x:v>740</x:v>
      </x:c>
      <x:c r="J904" s="133" t="n">
        <x:v>715</x:v>
      </x:c>
      <x:c r="K904" s="149" t="str">
        <x:v>Fountain pen</x:v>
      </x:c>
      <x:c r="L904" s="150" t="str">
        <x:v>Exact/source-linked match</x:v>
      </x:c>
      <x:c r="M904" s="149" t="str">
        <x:v>WS-RATES:16:2</x:v>
      </x:c>
    </x:row>
    <x:row r="905">
      <x:c r="A905" t="n">
        <x:v>905</x:v>
      </x:c>
      <x:c r="B905" t="n">
        <x:v>58</x:v>
      </x:c>
      <x:c r="C905" t="n">
        <x:v>10</x:v>
      </x:c>
      <x:c r="D905" s="99" t="str">
        <x:v>PIANO 786 INK PEN</x:v>
      </x:c>
      <x:c r="E905" s="132" t="n">
        <x:v>905</x:v>
      </x:c>
      <x:c r="F905" t="n">
        <x:v>58</x:v>
      </x:c>
      <x:c r="G905" t="n">
        <x:v>23</x:v>
      </x:c>
      <x:c r="H905" s="99" t="str">
        <x:v>PIANO 786 INK PEN</x:v>
      </x:c>
      <x:c r="I905" s="133" t="n">
        <x:v>905</x:v>
      </x:c>
      <x:c r="J905" s="133" t="n">
        <x:v>860</x:v>
      </x:c>
      <x:c r="K905" s="149" t="str">
        <x:v>Fountain pen</x:v>
      </x:c>
      <x:c r="L905" s="150" t="str">
        <x:v>Exact/source-linked match</x:v>
      </x:c>
      <x:c r="M905" s="149" t="str">
        <x:v>WS-RATES:58:23</x:v>
      </x:c>
    </x:row>
    <x:row r="906">
      <x:c r="A906" t="n">
        <x:v>906</x:v>
      </x:c>
      <x:c r="B906" t="n">
        <x:v>58</x:v>
      </x:c>
      <x:c r="C906" t="n">
        <x:v>6</x:v>
      </x:c>
      <x:c r="D906" s="99" t="str">
        <x:v>PIANO 92.97 INK PEN</x:v>
      </x:c>
      <x:c r="E906" s="132" t="n">
        <x:v>740</x:v>
      </x:c>
      <x:c r="F906" t="n">
        <x:v>58</x:v>
      </x:c>
      <x:c r="G906" t="n">
        <x:v>19</x:v>
      </x:c>
      <x:c r="H906" s="99" t="str">
        <x:v>PIANO 92.97 INK PEN</x:v>
      </x:c>
      <x:c r="I906" s="133" t="n">
        <x:v>740</x:v>
      </x:c>
      <x:c r="J906" s="133" t="n">
        <x:v>703</x:v>
      </x:c>
      <x:c r="K906" s="149" t="str">
        <x:v>Fountain pen</x:v>
      </x:c>
      <x:c r="L906" s="150" t="str">
        <x:v>Exact/source-linked match</x:v>
      </x:c>
      <x:c r="M906" s="149" t="str">
        <x:v>WS-RATES:58:19</x:v>
      </x:c>
    </x:row>
    <x:row r="907">
      <x:c r="A907" t="n">
        <x:v>907</x:v>
      </x:c>
      <x:c r="B907" t="n">
        <x:v>58</x:v>
      </x:c>
      <x:c r="C907" t="n">
        <x:v>7</x:v>
      </x:c>
      <x:c r="D907" s="99" t="str">
        <x:v>PIANO CLEAR INK PEN</x:v>
      </x:c>
      <x:c r="E907" s="132" t="n">
        <x:v>600</x:v>
      </x:c>
      <x:c r="F907" t="n">
        <x:v>58</x:v>
      </x:c>
      <x:c r="G907" t="n">
        <x:v>20</x:v>
      </x:c>
      <x:c r="H907" s="99" t="str">
        <x:v>PIANO CLEAR INK PEN</x:v>
      </x:c>
      <x:c r="I907" s="133" t="n">
        <x:v>600</x:v>
      </x:c>
      <x:c r="J907" s="133" t="n">
        <x:v>570</x:v>
      </x:c>
      <x:c r="K907" s="149" t="str">
        <x:v>Fountain pen</x:v>
      </x:c>
      <x:c r="L907" s="150" t="str">
        <x:v>Exact/source-linked match</x:v>
      </x:c>
      <x:c r="M907" s="149" t="str">
        <x:v>WS-RATES:58:20</x:v>
      </x:c>
    </x:row>
    <x:row r="908">
      <x:c r="A908" t="n">
        <x:v>908</x:v>
      </x:c>
      <x:c r="B908" t="n">
        <x:v>58</x:v>
      </x:c>
      <x:c r="C908" t="n">
        <x:v>3</x:v>
      </x:c>
      <x:c r="D908" s="99" t="str">
        <x:v>PIANO FOUNTAIN PEN</x:v>
      </x:c>
      <x:c r="E908" s="132" t="n">
        <x:v>580</x:v>
      </x:c>
      <x:c r="F908" t="n">
        <x:v>58</x:v>
      </x:c>
      <x:c r="G908" t="n">
        <x:v>16</x:v>
      </x:c>
      <x:c r="H908" s="99" t="str">
        <x:v>PIANO FOUNTAIN PEN</x:v>
      </x:c>
      <x:c r="I908" s="133" t="n">
        <x:v>580</x:v>
      </x:c>
      <x:c r="J908" s="133" t="n">
        <x:v>550</x:v>
      </x:c>
      <x:c r="K908" s="149" t="str">
        <x:v>INK PEN</x:v>
      </x:c>
      <x:c r="L908" s="150" t="str">
        <x:v>Exact/source-linked match</x:v>
      </x:c>
      <x:c r="M908" s="149" t="str">
        <x:v>WS-RATES:58:16</x:v>
      </x:c>
    </x:row>
    <x:row r="909">
      <x:c r="A909" t="n">
        <x:v>909</x:v>
      </x:c>
      <x:c r="B909" t="n">
        <x:v>58</x:v>
      </x:c>
      <x:c r="C909" t="n">
        <x:v>2</x:v>
      </x:c>
      <x:c r="D909" s="99" t="str">
        <x:v>PIANO INK PEN PLUS+</x:v>
      </x:c>
      <x:c r="E909" s="132" t="n">
        <x:v>530</x:v>
      </x:c>
      <x:c r="F909" t="n">
        <x:v>58</x:v>
      </x:c>
      <x:c r="G909" t="n">
        <x:v>15</x:v>
      </x:c>
      <x:c r="H909" s="99" t="str">
        <x:v>PIANO INK PEN PLUS+</x:v>
      </x:c>
      <x:c r="I909" s="133" t="n">
        <x:v>530</x:v>
      </x:c>
      <x:c r="J909" s="133" t="n">
        <x:v>504</x:v>
      </x:c>
      <x:c r="K909" s="149" t="str">
        <x:v>INK PEN</x:v>
      </x:c>
      <x:c r="L909" s="150" t="str">
        <x:v>Exact/source-linked match</x:v>
      </x:c>
      <x:c r="M909" s="149" t="str">
        <x:v>WS-RATES:58:15</x:v>
      </x:c>
    </x:row>
    <x:row r="910">
      <x:c r="A910" t="n">
        <x:v>910</x:v>
      </x:c>
      <x:c r="B910" t="n">
        <x:v>57</x:v>
      </x:c>
      <x:c r="C910" t="n">
        <x:v>37</x:v>
      </x:c>
      <x:c r="D910" s="99" t="str">
        <x:v>PIANO INK PEN URDU</x:v>
      </x:c>
      <x:c r="E910" s="132" t="n">
        <x:v>590</x:v>
      </x:c>
      <x:c r="F910" t="n">
        <x:v>58</x:v>
      </x:c>
      <x:c r="G910" t="n">
        <x:v>14</x:v>
      </x:c>
      <x:c r="H910" s="99" t="str">
        <x:v>PIANO INK PEN URDU</x:v>
      </x:c>
      <x:c r="I910" s="133" t="n">
        <x:v>590</x:v>
      </x:c>
      <x:c r="J910" s="133" t="n">
        <x:v>560</x:v>
      </x:c>
      <x:c r="K910" s="149" t="str">
        <x:v>INK PEN</x:v>
      </x:c>
      <x:c r="L910" s="150" t="str">
        <x:v>Exact/source-linked match</x:v>
      </x:c>
      <x:c r="M910" s="149" t="str">
        <x:v>WS-RATES:58:14</x:v>
      </x:c>
    </x:row>
    <x:row r="911">
      <x:c r="A911" t="n">
        <x:v>911</x:v>
      </x:c>
      <x:c r="B911" t="n">
        <x:v>58</x:v>
      </x:c>
      <x:c r="C911" t="n">
        <x:v>8</x:v>
      </x:c>
      <x:c r="D911" s="99" t="str">
        <x:v>PIANO SMART INK PEN</x:v>
      </x:c>
      <x:c r="E911" s="132" t="n">
        <x:v>560</x:v>
      </x:c>
      <x:c r="F911" t="n">
        <x:v>58</x:v>
      </x:c>
      <x:c r="G911" t="n">
        <x:v>21</x:v>
      </x:c>
      <x:c r="H911" s="99" t="str">
        <x:v>PIANO SMART INK PEN</x:v>
      </x:c>
      <x:c r="I911" s="133" t="n">
        <x:v>560</x:v>
      </x:c>
      <x:c r="J911" s="133" t="n">
        <x:v>532</x:v>
      </x:c>
      <x:c r="K911" s="149" t="str">
        <x:v>Fountain pen</x:v>
      </x:c>
      <x:c r="L911" s="150" t="str">
        <x:v>Exact/source-linked match</x:v>
      </x:c>
      <x:c r="M911" s="149" t="str">
        <x:v>WS-RATES:58:21</x:v>
      </x:c>
    </x:row>
    <x:row r="912">
      <x:c r="A912" t="n">
        <x:v>912</x:v>
      </x:c>
      <x:c r="B912" t="n">
        <x:v>14</x:v>
      </x:c>
      <x:c r="C912" t="n">
        <x:v>34</x:v>
      </x:c>
      <x:c r="D912" s="99" t="str">
        <x:v>BAOKE METALLIC G/S PEN</x:v>
      </x:c>
      <x:c r="E912" s="132" t="n">
        <x:v>900</x:v>
      </x:c>
      <x:c r="F912" t="n">
        <x:v>15</x:v>
      </x:c>
      <x:c r="G912" t="n">
        <x:v>11</x:v>
      </x:c>
      <x:c r="H912" s="99" t="str">
        <x:v>BAOKE METALLIC G/S PEN</x:v>
      </x:c>
      <x:c r="I912" s="133" t="n">
        <x:v>900</x:v>
      </x:c>
      <x:c r="J912" s="133" t="n">
        <x:v>790</x:v>
      </x:c>
      <x:c r="K912" s="149" t="str">
        <x:v>GEL PEN</x:v>
      </x:c>
      <x:c r="L912" s="150" t="str">
        <x:v>Exact/source-linked match</x:v>
      </x:c>
      <x:c r="M912" s="149" t="str">
        <x:v>WS-RATES:15:11</x:v>
      </x:c>
    </x:row>
    <x:row r="913">
      <x:c r="A913" t="n">
        <x:v>913</x:v>
      </x:c>
      <x:c r="B913" t="n">
        <x:v>6</x:v>
      </x:c>
      <x:c r="C913" t="n">
        <x:v>8</x:v>
      </x:c>
      <x:c r="D913" s="99" t="str">
        <x:v>BAOKE METALLIC G/S PEN 1</x:v>
      </x:c>
      <x:c r="E913" s="132" t="n">
        <x:v>75</x:v>
      </x:c>
      <x:c r="F913" t="n">
        <x:v>6</x:v>
      </x:c>
      <x:c r="G913" t="n">
        <x:v>21</x:v>
      </x:c>
      <x:c r="H913" s="99" t="str">
        <x:v>BAOKE METALLIC G/S PEN 1PC</x:v>
      </x:c>
      <x:c r="I913" s="133" t="n">
        <x:v>75</x:v>
      </x:c>
      <x:c r="J913" s="133" t="n">
        <x:v>70</x:v>
      </x:c>
      <x:c r="K913" s="149" t="str">
        <x:v>GEL PEN</x:v>
      </x:c>
      <x:c r="L913" s="150" t="str">
        <x:v>Truncated-name completion</x:v>
      </x:c>
      <x:c r="M913" s="149" t="str">
        <x:v>WS-RATES:6:21</x:v>
      </x:c>
    </x:row>
    <x:row r="914">
      <x:c r="A914" t="n">
        <x:v>914</x:v>
      </x:c>
      <x:c r="B914" t="n">
        <x:v>45</x:v>
      </x:c>
      <x:c r="C914" t="n">
        <x:v>3</x:v>
      </x:c>
      <x:c r="D914" s="99" t="str">
        <x:v>BIA GEL PEN ERASEABLE (60</x:v>
      </x:c>
      <x:c r="E914" s="132" t="n">
        <x:v>660</x:v>
      </x:c>
      <x:c r="F914" t="n">
        <x:v>45</x:v>
      </x:c>
      <x:c r="G914" t="n">
        <x:v>16</x:v>
      </x:c>
      <x:c r="H914" s="99" t="str">
        <x:v>BIA GEL PEN ERASEABLE (6018)</x:v>
      </x:c>
      <x:c r="I914" s="133" t="n">
        <x:v>660</x:v>
      </x:c>
      <x:c r="J914" s="133" t="n">
        <x:v>550</x:v>
      </x:c>
      <x:c r="K914" s="149" t="str">
        <x:v>GEL PEN</x:v>
      </x:c>
      <x:c r="L914" s="150" t="str">
        <x:v>Truncated-name completion</x:v>
      </x:c>
      <x:c r="M914" s="149" t="str">
        <x:v>WS-RATES:45:16</x:v>
      </x:c>
    </x:row>
    <x:row r="915">
      <x:c r="A915" t="n">
        <x:v>915</x:v>
      </x:c>
      <x:c r="B915" t="n">
        <x:v>24</x:v>
      </x:c>
      <x:c r="C915" t="n">
        <x:v>8</x:v>
      </x:c>
      <x:c r="D915" s="99" t="str">
        <x:v>CHINA GEL PEN ZGP222</x:v>
      </x:c>
      <x:c r="E915" s="132" t="n">
        <x:v>468</x:v>
      </x:c>
      <x:c r="F915" t="n">
        <x:v>24</x:v>
      </x:c>
      <x:c r="G915" t="n">
        <x:v>21</x:v>
      </x:c>
      <x:c r="H915" s="99" t="str">
        <x:v>CHINA GEL PEN ZGP222</x:v>
      </x:c>
      <x:c r="I915" s="133" t="n">
        <x:v>468</x:v>
      </x:c>
      <x:c r="J915" s="133" t="n">
        <x:v>420</x:v>
      </x:c>
      <x:c r="K915" s="149" t="str">
        <x:v>CHINA</x:v>
      </x:c>
      <x:c r="L915" s="150" t="str">
        <x:v>Exact/source-linked match</x:v>
      </x:c>
      <x:c r="M915" s="149" t="str">
        <x:v>WS-RATES:24:21</x:v>
      </x:c>
    </x:row>
    <x:row r="916">
      <x:c r="A916" t="n">
        <x:v>916</x:v>
      </x:c>
      <x:c r="B916" t="n">
        <x:v>28</x:v>
      </x:c>
      <x:c r="C916" t="n">
        <x:v>7</x:v>
      </x:c>
      <x:c r="D916" s="99" t="str">
        <x:v>DOLLAR GL1</x:v>
      </x:c>
      <x:c r="E916" s="132" t="n">
        <x:v>513</x:v>
      </x:c>
      <x:c r="F916" t="n">
        <x:v>28</x:v>
      </x:c>
      <x:c r="G916" t="n">
        <x:v>20</x:v>
      </x:c>
      <x:c r="H916" s="99" t="str">
        <x:v>DOLLAR GL1</x:v>
      </x:c>
      <x:c r="I916" s="133" t="n">
        <x:v>513</x:v>
      </x:c>
      <x:c r="J916" s="133" t="n">
        <x:v>497.61</x:v>
      </x:c>
      <x:c r="K916" s="149" t="str">
        <x:v>GEL PEN</x:v>
      </x:c>
      <x:c r="L916" s="150" t="str">
        <x:v>Exact/source-linked match</x:v>
      </x:c>
      <x:c r="M916" s="149" t="str">
        <x:v>WS-RATES:28:20</x:v>
      </x:c>
    </x:row>
    <x:row r="917">
      <x:c r="A917" t="n">
        <x:v>917</x:v>
      </x:c>
      <x:c r="B917" t="n">
        <x:v>59</x:v>
      </x:c>
      <x:c r="C917" t="n">
        <x:v>15</x:v>
      </x:c>
      <x:c r="D917" s="99" t="str">
        <x:v>DOLLAR GL2</x:v>
      </x:c>
      <x:c r="E917" s="132" t="n">
        <x:v>359</x:v>
      </x:c>
      <x:c r="F917" t="n">
        <x:v>59</x:v>
      </x:c>
      <x:c r="G917" t="n">
        <x:v>28</x:v>
      </x:c>
      <x:c r="H917" s="99" t="str">
        <x:v>DOLLAR GL2</x:v>
      </x:c>
      <x:c r="I917" s="133" t="n">
        <x:v>359</x:v>
      </x:c>
      <x:c r="J917" s="133" t="n">
        <x:v>348.23</x:v>
      </x:c>
      <x:c r="K917" s="149" t="str">
        <x:v>GEL PEN</x:v>
      </x:c>
      <x:c r="L917" s="150" t="str">
        <x:v>Exact/source-linked match</x:v>
      </x:c>
      <x:c r="M917" s="149" t="str">
        <x:v>WS-RATES:59:28</x:v>
      </x:c>
    </x:row>
    <x:row r="918">
      <x:c r="A918" t="n">
        <x:v>918</x:v>
      </x:c>
      <x:c r="B918" t="n">
        <x:v>11</x:v>
      </x:c>
      <x:c r="C918" t="n">
        <x:v>31</x:v>
      </x:c>
      <x:c r="D918" s="99" t="str">
        <x:v>DUX GEL PEN 6000</x:v>
      </x:c>
      <x:c r="E918" s="132" t="n">
        <x:v>840</x:v>
      </x:c>
      <x:c r="F918" t="n">
        <x:v>12</x:v>
      </x:c>
      <x:c r="G918" t="n">
        <x:v>8</x:v>
      </x:c>
      <x:c r="H918" s="99" t="str">
        <x:v>DUX GEL PEN 6000</x:v>
      </x:c>
      <x:c r="I918" s="133" t="n">
        <x:v>840</x:v>
      </x:c>
      <x:c r="J918" s="133" t="n">
        <x:v>790</x:v>
      </x:c>
      <x:c r="K918" s="149" t="str">
        <x:v>GEL PEN</x:v>
      </x:c>
      <x:c r="L918" s="150" t="str">
        <x:v>Exact/source-linked match</x:v>
      </x:c>
      <x:c r="M918" s="149" t="str">
        <x:v>WS-RATES:12:8</x:v>
      </x:c>
    </x:row>
    <x:row r="919">
      <x:c r="A919" t="n">
        <x:v>919</x:v>
      </x:c>
      <x:c r="B919" t="n">
        <x:v>56</x:v>
      </x:c>
      <x:c r="C919" t="n">
        <x:v>6</x:v>
      </x:c>
      <x:c r="D919" s="99" t="str">
        <x:v>DUX GEL PEN DX 1000</x:v>
      </x:c>
      <x:c r="E919" s="132" t="n">
        <x:v>564</x:v>
      </x:c>
      <x:c r="F919" t="n">
        <x:v>56</x:v>
      </x:c>
      <x:c r="G919" t="n">
        <x:v>19</x:v>
      </x:c>
      <x:c r="H919" s="99" t="str">
        <x:v>DUX GEL PEN DX 1000</x:v>
      </x:c>
      <x:c r="I919" s="133" t="n">
        <x:v>564</x:v>
      </x:c>
      <x:c r="J919" s="133" t="n">
        <x:v>516</x:v>
      </x:c>
      <x:c r="K919" s="149" t="str">
        <x:v>GEL PEN</x:v>
      </x:c>
      <x:c r="L919" s="150" t="str">
        <x:v>Exact/source-linked match</x:v>
      </x:c>
      <x:c r="M919" s="149" t="str">
        <x:v>WS-RATES:56:19</x:v>
      </x:c>
    </x:row>
    <x:row r="920">
      <x:c r="A920" t="n">
        <x:v>920</x:v>
      </x:c>
      <x:c r="B920" t="n">
        <x:v>14</x:v>
      </x:c>
      <x:c r="C920" t="n">
        <x:v>15</x:v>
      </x:c>
      <x:c r="D920" s="99" t="str">
        <x:v>DUX GEL PEN DX 2000 G</x:v>
      </x:c>
      <x:c r="E920" s="132" t="n">
        <x:v>444</x:v>
      </x:c>
      <x:c r="F920" t="n">
        <x:v>14</x:v>
      </x:c>
      <x:c r="G920" t="n">
        <x:v>28</x:v>
      </x:c>
      <x:c r="H920" s="99" t="str">
        <x:v>DUX GEL PEN DX 2000 G</x:v>
      </x:c>
      <x:c r="I920" s="133" t="n">
        <x:v>444</x:v>
      </x:c>
      <x:c r="J920" s="133" t="n">
        <x:v>400</x:v>
      </x:c>
      <x:c r="K920" s="149" t="str">
        <x:v>GEL PEN</x:v>
      </x:c>
      <x:c r="L920" s="150" t="str">
        <x:v>Exact/source-linked match</x:v>
      </x:c>
      <x:c r="M920" s="149" t="str">
        <x:v>WS-RATES:14:28</x:v>
      </x:c>
    </x:row>
    <x:row r="921">
      <x:c r="A921" t="n">
        <x:v>921</x:v>
      </x:c>
      <x:c r="B921" t="n">
        <x:v>56</x:v>
      </x:c>
      <x:c r="C921" t="n">
        <x:v>8</x:v>
      </x:c>
      <x:c r="D921" s="99" t="str">
        <x:v>DUX GEL PEN OFFICE (901)</x:v>
      </x:c>
      <x:c r="E921" s="132" t="n">
        <x:v>588</x:v>
      </x:c>
      <x:c r="F921" t="n">
        <x:v>56</x:v>
      </x:c>
      <x:c r="G921" t="n">
        <x:v>21</x:v>
      </x:c>
      <x:c r="H921" s="99" t="str">
        <x:v>DUX GEL PEN OFFICE (901)</x:v>
      </x:c>
      <x:c r="I921" s="133" t="n">
        <x:v>588</x:v>
      </x:c>
      <x:c r="J921" s="133" t="n">
        <x:v>528</x:v>
      </x:c>
      <x:c r="K921" s="149" t="str">
        <x:v>GEL PEN</x:v>
      </x:c>
      <x:c r="L921" s="150" t="str">
        <x:v>Exact/source-linked match</x:v>
      </x:c>
      <x:c r="M921" s="149" t="str">
        <x:v>WS-RATES:56:21</x:v>
      </x:c>
    </x:row>
    <x:row r="922">
      <x:c r="A922" t="n">
        <x:v>922</x:v>
      </x:c>
      <x:c r="B922" t="n">
        <x:v>56</x:v>
      </x:c>
      <x:c r="C922" t="n">
        <x:v>7</x:v>
      </x:c>
      <x:c r="D922" s="99" t="str">
        <x:v>DUX GEL PEN STICK (301)</x:v>
      </x:c>
      <x:c r="E922" s="132" t="n">
        <x:v>432</x:v>
      </x:c>
      <x:c r="F922" t="n">
        <x:v>56</x:v>
      </x:c>
      <x:c r="G922" t="n">
        <x:v>20</x:v>
      </x:c>
      <x:c r="H922" s="99" t="str">
        <x:v>DUX GEL PEN STICK (301)</x:v>
      </x:c>
      <x:c r="I922" s="133" t="n">
        <x:v>432</x:v>
      </x:c>
      <x:c r="J922" s="133" t="n">
        <x:v>396</x:v>
      </x:c>
      <x:c r="K922" s="149" t="str">
        <x:v>GEL PEN</x:v>
      </x:c>
      <x:c r="L922" s="150" t="str">
        <x:v>Exact/source-linked match</x:v>
      </x:c>
      <x:c r="M922" s="149" t="str">
        <x:v>WS-RATES:56:20</x:v>
      </x:c>
    </x:row>
    <x:row r="923">
      <x:c r="A923" t="n">
        <x:v>923</x:v>
      </x:c>
      <x:c r="B923" t="n">
        <x:v>9</x:v>
      </x:c>
      <x:c r="C923" t="n">
        <x:v>17</x:v>
      </x:c>
      <x:c r="D923" s="99" t="str">
        <x:v>DUX SMART GEL PEN</x:v>
      </x:c>
      <x:c r="E923" s="132" t="n">
        <x:v>600</x:v>
      </x:c>
      <x:c r="F923" t="n">
        <x:v>9</x:v>
      </x:c>
      <x:c r="G923" t="n">
        <x:v>30</x:v>
      </x:c>
      <x:c r="H923" s="99" t="str">
        <x:v>DUX SMART GEL PEN</x:v>
      </x:c>
      <x:c r="I923" s="133" t="n">
        <x:v>600</x:v>
      </x:c>
      <x:c r="J923" s="133" t="n">
        <x:v>550</x:v>
      </x:c>
      <x:c r="K923" s="149" t="str">
        <x:v>GEL PEN</x:v>
      </x:c>
      <x:c r="L923" s="150" t="str">
        <x:v>Exact/source-linked match</x:v>
      </x:c>
      <x:c r="M923" s="149" t="str">
        <x:v>WS-RATES:9:30</x:v>
      </x:c>
    </x:row>
    <x:row r="924">
      <x:c r="A924" t="n">
        <x:v>924</x:v>
      </x:c>
      <x:c r="B924" t="n">
        <x:v>4</x:v>
      </x:c>
      <x:c r="C924" t="n">
        <x:v>33</x:v>
      </x:c>
      <x:c r="D924" s="99" t="str">
        <x:v>FLAMINGO GEL PEN (20PCS)</x:v>
      </x:c>
      <x:c r="E924" s="132" t="n">
        <x:v>40</x:v>
      </x:c>
      <x:c r="F924" t="n">
        <x:v>5</x:v>
      </x:c>
      <x:c r="G924" t="n">
        <x:v>10</x:v>
      </x:c>
      <x:c r="H924" s="99" t="str">
        <x:v>FLAMINGO GEL PEN (20PCS)</x:v>
      </x:c>
      <x:c r="I924" s="133" t="n">
        <x:v>40</x:v>
      </x:c>
      <x:c r="J924" s="133" t="n">
        <x:v>38</x:v>
      </x:c>
      <x:c r="K924" s="149" t="str">
        <x:v>GEL PEN</x:v>
      </x:c>
      <x:c r="L924" s="150" t="str">
        <x:v>Exact/source-linked match</x:v>
      </x:c>
      <x:c r="M924" s="149" t="str">
        <x:v>WS-RATES:5:10</x:v>
      </x:c>
    </x:row>
    <x:row r="925">
      <x:c r="A925" t="n">
        <x:v>925</x:v>
      </x:c>
      <x:c r="B925" t="n">
        <x:v>28</x:v>
      </x:c>
      <x:c r="C925" t="n">
        <x:v>12</x:v>
      </x:c>
      <x:c r="D925" s="99" t="str">
        <x:v>GEL PEN ERASEABLE 8005</x:v>
      </x:c>
      <x:c r="E925" s="132" t="n">
        <x:v>720</x:v>
      </x:c>
      <x:c r="F925" t="n">
        <x:v>28</x:v>
      </x:c>
      <x:c r="G925" t="n">
        <x:v>25</x:v>
      </x:c>
      <x:c r="H925" s="99" t="str">
        <x:v>GEL PEN ERASEABLE 8005</x:v>
      </x:c>
      <x:c r="I925" s="133" t="n">
        <x:v>720</x:v>
      </x:c>
      <x:c r="J925" s="133" t="n">
        <x:v>670</x:v>
      </x:c>
      <x:c r="K925" s="149" t="str">
        <x:v>GEL PEN</x:v>
      </x:c>
      <x:c r="L925" s="150" t="str">
        <x:v>Exact/source-linked match</x:v>
      </x:c>
      <x:c r="M925" s="149" t="str">
        <x:v>WS-RATES:28:25</x:v>
      </x:c>
    </x:row>
    <x:row r="926">
      <x:c r="A926" t="n">
        <x:v>926</x:v>
      </x:c>
      <x:c r="B926" t="n">
        <x:v>14</x:v>
      </x:c>
      <x:c r="C926" t="n">
        <x:v>31</x:v>
      </x:c>
      <x:c r="D926" s="99" t="str">
        <x:v>GEL PEN TUZOOO (1016)</x:v>
      </x:c>
      <x:c r="E926" s="132" t="n">
        <x:v>480</x:v>
      </x:c>
      <x:c r="F926" t="n">
        <x:v>15</x:v>
      </x:c>
      <x:c r="G926" t="n">
        <x:v>8</x:v>
      </x:c>
      <x:c r="H926" s="99" t="str">
        <x:v>GEL PEN TUZOOO (1016)</x:v>
      </x:c>
      <x:c r="I926" s="133" t="n">
        <x:v>480</x:v>
      </x:c>
      <x:c r="J926" s="133" t="n">
        <x:v>400</x:v>
      </x:c>
      <x:c r="K926" s="149" t="str">
        <x:v>GEL PEN</x:v>
      </x:c>
      <x:c r="L926" s="150" t="str">
        <x:v>Exact/source-linked match</x:v>
      </x:c>
      <x:c r="M926" s="149" t="str">
        <x:v>WS-RATES:15:8</x:v>
      </x:c>
    </x:row>
    <x:row r="927">
      <x:c r="A927" t="n">
        <x:v>927</x:v>
      </x:c>
      <x:c r="B927" t="n">
        <x:v>45</x:v>
      </x:c>
      <x:c r="C927" t="n">
        <x:v>5</x:v>
      </x:c>
      <x:c r="D927" s="99" t="str">
        <x:v>GEL PEN YOUMIE</x:v>
      </x:c>
      <x:c r="E927" s="132" t="n">
        <x:v>480</x:v>
      </x:c>
      <x:c r="F927" t="n">
        <x:v>45</x:v>
      </x:c>
      <x:c r="G927" t="n">
        <x:v>18</x:v>
      </x:c>
      <x:c r="H927" s="99" t="str">
        <x:v>GEL PEN YOUMIE</x:v>
      </x:c>
      <x:c r="I927" s="133" t="n">
        <x:v>480</x:v>
      </x:c>
      <x:c r="J927" s="133" t="n">
        <x:v>420</x:v>
      </x:c>
      <x:c r="K927" s="149" t="str">
        <x:v>GEL PEN</x:v>
      </x:c>
      <x:c r="L927" s="150" t="str">
        <x:v>Exact/source-linked match</x:v>
      </x:c>
      <x:c r="M927" s="149" t="str">
        <x:v>WS-RATES:45:18</x:v>
      </x:c>
    </x:row>
    <x:row r="928">
      <x:c r="A928" t="n">
        <x:v>928</x:v>
      </x:c>
      <x:c r="B928" t="n">
        <x:v>13</x:v>
      </x:c>
      <x:c r="C928" t="n">
        <x:v>37</x:v>
      </x:c>
      <x:c r="D928" s="99" t="str">
        <x:v>K-9737 GEL PEN</x:v>
      </x:c>
      <x:c r="E928" s="132" t="n">
        <x:v>600</x:v>
      </x:c>
      <x:c r="F928" t="n">
        <x:v>14</x:v>
      </x:c>
      <x:c r="G928" t="n">
        <x:v>14</x:v>
      </x:c>
      <x:c r="H928" s="99" t="str">
        <x:v>K-9737 GEL PEN</x:v>
      </x:c>
      <x:c r="I928" s="133" t="n">
        <x:v>600</x:v>
      </x:c>
      <x:c r="J928" s="133" t="n">
        <x:v>550</x:v>
      </x:c>
      <x:c r="K928" s="149" t="str">
        <x:v>GEL PEN</x:v>
      </x:c>
      <x:c r="L928" s="150" t="str">
        <x:v>Exact/source-linked match</x:v>
      </x:c>
      <x:c r="M928" s="149" t="str">
        <x:v>WS-RATES:14:14</x:v>
      </x:c>
    </x:row>
    <x:row r="929">
      <x:c r="A929" t="n">
        <x:v>929</x:v>
      </x:c>
      <x:c r="B929" t="n">
        <x:v>5</x:v>
      </x:c>
      <x:c r="C929" t="n">
        <x:v>25</x:v>
      </x:c>
      <x:c r="D929" s="99" t="str">
        <x:v>MERCURY ARROW GEL PEN</x:v>
      </x:c>
      <x:c r="E929" s="132" t="n">
        <x:v>220</x:v>
      </x:c>
      <x:c r="F929" t="n">
        <x:v>6</x:v>
      </x:c>
      <x:c r="G929" t="n">
        <x:v>2</x:v>
      </x:c>
      <x:c r="H929" s="99" t="str">
        <x:v>MERCURY ARROW GEL PEN</x:v>
      </x:c>
      <x:c r="I929" s="133" t="n">
        <x:v>220</x:v>
      </x:c>
      <x:c r="J929" s="133" t="n">
        <x:v>204</x:v>
      </x:c>
      <x:c r="K929" s="149" t="str">
        <x:v>BALL POINT</x:v>
      </x:c>
      <x:c r="L929" s="150" t="str">
        <x:v>Exact/source-linked match</x:v>
      </x:c>
      <x:c r="M929" s="149" t="str">
        <x:v>WS-RATES:6:2</x:v>
      </x:c>
    </x:row>
    <x:row r="930">
      <x:c r="A930" t="n">
        <x:v>930</x:v>
      </x:c>
      <x:c r="B930" t="n">
        <x:v>21</x:v>
      </x:c>
      <x:c r="C930" t="n">
        <x:v>6</x:v>
      </x:c>
      <x:c r="D930" s="99" t="str">
        <x:v>MERCURY GELO GEL PEN</x:v>
      </x:c>
      <x:c r="E930" s="132" t="n">
        <x:v>195</x:v>
      </x:c>
      <x:c r="F930" t="n">
        <x:v>21</x:v>
      </x:c>
      <x:c r="G930" t="n">
        <x:v>19</x:v>
      </x:c>
      <x:c r="H930" s="99" t="str">
        <x:v>MERCURY GELO GEL PEN</x:v>
      </x:c>
      <x:c r="I930" s="133" t="n">
        <x:v>195</x:v>
      </x:c>
      <x:c r="J930" s="133" t="n">
        <x:v>185</x:v>
      </x:c>
      <x:c r="K930" s="149" t="str">
        <x:v>GEL PEN</x:v>
      </x:c>
      <x:c r="L930" s="150" t="str">
        <x:v>Exact/source-linked match</x:v>
      </x:c>
      <x:c r="M930" s="149" t="str">
        <x:v>WS-RATES:21:19</x:v>
      </x:c>
    </x:row>
    <x:row r="931">
      <x:c r="A931" t="n">
        <x:v>931</x:v>
      </x:c>
      <x:c r="B931" t="n">
        <x:v>14</x:v>
      </x:c>
      <x:c r="C931" t="n">
        <x:v>13</x:v>
      </x:c>
      <x:c r="D931" s="99" t="str">
        <x:v>ORO JX 7 GEL PEN</x:v>
      </x:c>
      <x:c r="E931" s="132" t="n">
        <x:v>660</x:v>
      </x:c>
      <x:c r="F931" t="n">
        <x:v>14</x:v>
      </x:c>
      <x:c r="G931" t="n">
        <x:v>26</x:v>
      </x:c>
      <x:c r="H931" s="99" t="str">
        <x:v>ORO JX 7 GEL PEN</x:v>
      </x:c>
      <x:c r="I931" s="133" t="n">
        <x:v>660</x:v>
      </x:c>
      <x:c r="J931" s="133" t="n">
        <x:v>645</x:v>
      </x:c>
      <x:c r="K931" s="149" t="str">
        <x:v>GEL PEN</x:v>
      </x:c>
      <x:c r="L931" s="150" t="str">
        <x:v>Exact/source-linked match</x:v>
      </x:c>
      <x:c r="M931" s="149" t="str">
        <x:v>WS-RATES:14:26</x:v>
      </x:c>
    </x:row>
    <x:row r="932">
      <x:c r="A932" t="n">
        <x:v>932</x:v>
      </x:c>
      <x:c r="B932" t="n">
        <x:v>14</x:v>
      </x:c>
      <x:c r="C932" t="n">
        <x:v>12</x:v>
      </x:c>
      <x:c r="D932" s="99" t="str">
        <x:v>ORO TX 7 GEL PEN</x:v>
      </x:c>
      <x:c r="E932" s="132" t="n">
        <x:v>780</x:v>
      </x:c>
      <x:c r="F932" t="n">
        <x:v>14</x:v>
      </x:c>
      <x:c r="G932" t="n">
        <x:v>25</x:v>
      </x:c>
      <x:c r="H932" s="99" t="str">
        <x:v>ORO TX 7 GEL PEN</x:v>
      </x:c>
      <x:c r="I932" s="133" t="n">
        <x:v>780</x:v>
      </x:c>
      <x:c r="J932" s="133" t="n">
        <x:v>760</x:v>
      </x:c>
      <x:c r="K932" s="149" t="str">
        <x:v>GEL PEN</x:v>
      </x:c>
      <x:c r="L932" s="150" t="str">
        <x:v>Exact/source-linked match</x:v>
      </x:c>
      <x:c r="M932" s="149" t="str">
        <x:v>WS-RATES:14:25</x:v>
      </x:c>
    </x:row>
    <x:row r="933">
      <x:c r="A933" t="n">
        <x:v>933</x:v>
      </x:c>
      <x:c r="B933" t="n">
        <x:v>59</x:v>
      </x:c>
      <x:c r="C933" t="n">
        <x:v>2</x:v>
      </x:c>
      <x:c r="D933" s="99" t="str">
        <x:v>PIANO CLASSIC GEL</x:v>
      </x:c>
      <x:c r="E933" s="132" t="n">
        <x:v>445</x:v>
      </x:c>
      <x:c r="F933" t="n">
        <x:v>59</x:v>
      </x:c>
      <x:c r="G933" t="n">
        <x:v>15</x:v>
      </x:c>
      <x:c r="H933" s="99" t="str">
        <x:v>PIANO CLASSIC GEL</x:v>
      </x:c>
      <x:c r="I933" s="133" t="n">
        <x:v>445</x:v>
      </x:c>
      <x:c r="J933" s="133" t="n">
        <x:v>423</x:v>
      </x:c>
      <x:c r="K933" s="149" t="str">
        <x:v>GEL PEN</x:v>
      </x:c>
      <x:c r="L933" s="150" t="str">
        <x:v>Exact/source-linked match</x:v>
      </x:c>
      <x:c r="M933" s="149" t="str">
        <x:v>WS-RATES:59:15</x:v>
      </x:c>
    </x:row>
    <x:row r="934">
      <x:c r="A934" t="n">
        <x:v>934</x:v>
      </x:c>
      <x:c r="B934" t="n">
        <x:v>14</x:v>
      </x:c>
      <x:c r="C934" t="n">
        <x:v>33</x:v>
      </x:c>
      <x:c r="D934" s="99" t="str">
        <x:v>PIANO GEL PEN (177)</x:v>
      </x:c>
      <x:c r="E934" s="132" t="n">
        <x:v>540</x:v>
      </x:c>
      <x:c r="F934" t="n">
        <x:v>15</x:v>
      </x:c>
      <x:c r="G934" t="n">
        <x:v>10</x:v>
      </x:c>
      <x:c r="H934" s="99" t="str">
        <x:v>PIANO GEL PEN (177)</x:v>
      </x:c>
      <x:c r="I934" s="133" t="n">
        <x:v>540</x:v>
      </x:c>
      <x:c r="J934" s="133" t="n">
        <x:v>480</x:v>
      </x:c>
      <x:c r="K934" s="149" t="str">
        <x:v>GEL PEN</x:v>
      </x:c>
      <x:c r="L934" s="150" t="str">
        <x:v>Exact/source-linked match</x:v>
      </x:c>
      <x:c r="M934" s="149" t="str">
        <x:v>WS-RATES:15:10</x:v>
      </x:c>
    </x:row>
    <x:row r="935">
      <x:c r="A935" t="n">
        <x:v>935</x:v>
      </x:c>
      <x:c r="B935" t="n">
        <x:v>59</x:v>
      </x:c>
      <x:c r="C935" t="n">
        <x:v>16</x:v>
      </x:c>
      <x:c r="D935" s="99" t="str">
        <x:v>PIANO GLIGEL</x:v>
      </x:c>
      <x:c r="E935" s="132" t="n">
        <x:v>240</x:v>
      </x:c>
      <x:c r="F935" t="n">
        <x:v>59</x:v>
      </x:c>
      <x:c r="G935" t="n">
        <x:v>29</x:v>
      </x:c>
      <x:c r="H935" s="99" t="str">
        <x:v>PIANO GLIGEL</x:v>
      </x:c>
      <x:c r="I935" s="133" t="n">
        <x:v>240</x:v>
      </x:c>
      <x:c r="J935" s="133" t="n">
        <x:v>228</x:v>
      </x:c>
      <x:c r="K935" s="149" t="str">
        <x:v>GEL PEN</x:v>
      </x:c>
      <x:c r="L935" s="150" t="str">
        <x:v>Exact/source-linked match</x:v>
      </x:c>
      <x:c r="M935" s="149" t="str">
        <x:v>WS-RATES:59:29</x:v>
      </x:c>
    </x:row>
    <x:row r="936">
      <x:c r="A936" t="n">
        <x:v>936</x:v>
      </x:c>
      <x:c r="B936" t="n">
        <x:v>59</x:v>
      </x:c>
      <x:c r="C936" t="n">
        <x:v>10</x:v>
      </x:c>
      <x:c r="D936" s="99" t="str">
        <x:v>PIANO GOLD GEL PEN</x:v>
      </x:c>
      <x:c r="E936" s="132" t="n">
        <x:v>535</x:v>
      </x:c>
      <x:c r="F936" t="n">
        <x:v>59</x:v>
      </x:c>
      <x:c r="G936" t="n">
        <x:v>23</x:v>
      </x:c>
      <x:c r="H936" s="99" t="str">
        <x:v>PIANO GOLD GEL PEN</x:v>
      </x:c>
      <x:c r="I936" s="133" t="n">
        <x:v>535</x:v>
      </x:c>
      <x:c r="J936" s="133" t="n">
        <x:v>508</x:v>
      </x:c>
      <x:c r="K936" s="149" t="str">
        <x:v>BALL POINT</x:v>
      </x:c>
      <x:c r="L936" s="150" t="str">
        <x:v>Exact/source-linked match</x:v>
      </x:c>
      <x:c r="M936" s="149" t="str">
        <x:v>WS-RATES:59:23</x:v>
      </x:c>
    </x:row>
    <x:row r="937">
      <x:c r="A937" t="n">
        <x:v>937</x:v>
      </x:c>
      <x:c r="B937" t="n">
        <x:v>59</x:v>
      </x:c>
      <x:c r="C937" t="n">
        <x:v>12</x:v>
      </x:c>
      <x:c r="D937" s="99" t="str">
        <x:v>PIANO JELFLO</x:v>
      </x:c>
      <x:c r="E937" s="132" t="n">
        <x:v>220</x:v>
      </x:c>
      <x:c r="F937" t="n">
        <x:v>59</x:v>
      </x:c>
      <x:c r="G937" t="n">
        <x:v>25</x:v>
      </x:c>
      <x:c r="H937" s="99" t="str">
        <x:v>PIANO JELFLO</x:v>
      </x:c>
      <x:c r="I937" s="133" t="n">
        <x:v>220</x:v>
      </x:c>
      <x:c r="J937" s="133" t="n">
        <x:v>209</x:v>
      </x:c>
      <x:c r="K937" s="149" t="str">
        <x:v>BALL POINT</x:v>
      </x:c>
      <x:c r="L937" s="150" t="str">
        <x:v>Exact/source-linked match</x:v>
      </x:c>
      <x:c r="M937" s="149" t="str">
        <x:v>WS-RATES:59:25</x:v>
      </x:c>
    </x:row>
    <x:row r="938">
      <x:c r="A938" t="n">
        <x:v>938</x:v>
      </x:c>
      <x:c r="B938" t="n">
        <x:v>59</x:v>
      </x:c>
      <x:c r="C938" t="n">
        <x:v>6</x:v>
      </x:c>
      <x:c r="D938" s="99" t="str">
        <x:v>PIANO SILVER GEL PEN</x:v>
      </x:c>
      <x:c r="E938" s="132" t="n">
        <x:v>535</x:v>
      </x:c>
      <x:c r="F938" t="n">
        <x:v>59</x:v>
      </x:c>
      <x:c r="G938" t="n">
        <x:v>19</x:v>
      </x:c>
      <x:c r="H938" s="99" t="str">
        <x:v>PIANO SILVER GEL PEN</x:v>
      </x:c>
      <x:c r="I938" s="133" t="n">
        <x:v>535</x:v>
      </x:c>
      <x:c r="J938" s="133" t="n">
        <x:v>508</x:v>
      </x:c>
      <x:c r="K938" s="149" t="str">
        <x:v>BALL POINT</x:v>
      </x:c>
      <x:c r="L938" s="150" t="str">
        <x:v>Exact/source-linked match</x:v>
      </x:c>
      <x:c r="M938" s="149" t="str">
        <x:v>WS-RATES:59:19</x:v>
      </x:c>
    </x:row>
    <x:row r="939">
      <x:c r="A939" t="n">
        <x:v>939</x:v>
      </x:c>
      <x:c r="B939" t="n">
        <x:v>59</x:v>
      </x:c>
      <x:c r="C939" t="n">
        <x:v>14</x:v>
      </x:c>
      <x:c r="D939" s="99" t="str">
        <x:v>PIANO SUPER GEL</x:v>
      </x:c>
      <x:c r="E939" s="132" t="n">
        <x:v>445</x:v>
      </x:c>
      <x:c r="F939" t="n">
        <x:v>59</x:v>
      </x:c>
      <x:c r="G939" t="n">
        <x:v>27</x:v>
      </x:c>
      <x:c r="H939" s="99" t="str">
        <x:v>PIANO SUPER GEL</x:v>
      </x:c>
      <x:c r="I939" s="133" t="n">
        <x:v>445</x:v>
      </x:c>
      <x:c r="J939" s="133" t="n">
        <x:v>423</x:v>
      </x:c>
      <x:c r="K939" s="149" t="str">
        <x:v>GEL PEN</x:v>
      </x:c>
      <x:c r="L939" s="150" t="str">
        <x:v>Exact/source-linked match</x:v>
      </x:c>
      <x:c r="M939" s="149" t="str">
        <x:v>WS-RATES:59:27</x:v>
      </x:c>
    </x:row>
    <x:row r="940">
      <x:c r="A940" t="n">
        <x:v>940</x:v>
      </x:c>
      <x:c r="B940" t="n">
        <x:v>9</x:v>
      </x:c>
      <x:c r="C940" t="n">
        <x:v>19</x:v>
      </x:c>
      <x:c r="D940" s="99" t="str">
        <x:v>RERASABLE GEL PEN GP723</x:v>
      </x:c>
      <x:c r="E940" s="132" t="n">
        <x:v>540</x:v>
      </x:c>
      <x:c r="F940" t="n">
        <x:v>9</x:v>
      </x:c>
      <x:c r="G940" t="n">
        <x:v>32</x:v>
      </x:c>
      <x:c r="H940" s="99" t="str">
        <x:v>RERASABLE GEL PEN GP723</x:v>
      </x:c>
      <x:c r="I940" s="133" t="n">
        <x:v>540</x:v>
      </x:c>
      <x:c r="J940" s="133" t="n">
        <x:v>500</x:v>
      </x:c>
      <x:c r="K940" s="149" t="str">
        <x:v>GEL PEN</x:v>
      </x:c>
      <x:c r="L940" s="150" t="str">
        <x:v>Exact/source-linked match</x:v>
      </x:c>
      <x:c r="M940" s="149" t="str">
        <x:v>WS-RATES:9:32</x:v>
      </x:c>
    </x:row>
    <x:row r="941">
      <x:c r="A941" t="n">
        <x:v>941</x:v>
      </x:c>
      <x:c r="B941" t="n">
        <x:v>56</x:v>
      </x:c>
      <x:c r="C941" t="n">
        <x:v>12</x:v>
      </x:c>
      <x:c r="D941" s="99" t="str">
        <x:v>UNI SIGNO</x:v>
      </x:c>
      <x:c r="E941" s="132" t="n">
        <x:v>125</x:v>
      </x:c>
      <x:c r="F941" t="n">
        <x:v>56</x:v>
      </x:c>
      <x:c r="G941" t="n">
        <x:v>25</x:v>
      </x:c>
      <x:c r="H941" s="99" t="str">
        <x:v>UNI SIGNO</x:v>
      </x:c>
      <x:c r="I941" s="133" t="n">
        <x:v>125</x:v>
      </x:c>
      <x:c r="J941" s="133" t="n">
        <x:v>98</x:v>
      </x:c>
      <x:c r="K941" s="149" t="str">
        <x:v>GEL PEN</x:v>
      </x:c>
      <x:c r="L941" s="150" t="str">
        <x:v>Exact/source-linked match</x:v>
      </x:c>
      <x:c r="M941" s="149" t="str">
        <x:v>WS-RATES:56:25</x:v>
      </x:c>
    </x:row>
    <x:row r="942">
      <x:c r="A942" t="n">
        <x:v>942</x:v>
      </x:c>
      <x:c r="B942" t="n">
        <x:v>17</x:v>
      </x:c>
      <x:c r="C942" t="n">
        <x:v>7</x:v>
      </x:c>
      <x:c r="D942" s="99" t="str">
        <x:v>UNI SIGNO (BOX)</x:v>
      </x:c>
      <x:c r="E942" s="132" t="n">
        <x:v>1500</x:v>
      </x:c>
      <x:c r="F942" t="n">
        <x:v>17</x:v>
      </x:c>
      <x:c r="G942" t="n">
        <x:v>20</x:v>
      </x:c>
      <x:c r="H942" s="99" t="str">
        <x:v>UNI SIGNO (BOX)</x:v>
      </x:c>
      <x:c r="I942" s="133" t="n">
        <x:v>1500</x:v>
      </x:c>
      <x:c r="J942" s="133" t="n">
        <x:v>1280</x:v>
      </x:c>
      <x:c r="K942" s="149" t="str">
        <x:v>GEL PEN</x:v>
      </x:c>
      <x:c r="L942" s="150" t="str">
        <x:v>Exact/source-linked match</x:v>
      </x:c>
      <x:c r="M942" s="149" t="str">
        <x:v>WS-RATES:17:20</x:v>
      </x:c>
    </x:row>
    <x:row r="943">
      <x:c r="A943" t="n">
        <x:v>943</x:v>
      </x:c>
      <x:c r="B943" t="n">
        <x:v>56</x:v>
      </x:c>
      <x:c r="C943" t="n">
        <x:v>13</x:v>
      </x:c>
      <x:c r="D943" s="99" t="str">
        <x:v>UNI SIGNO (GOLDEN)</x:v>
      </x:c>
      <x:c r="E943" s="132" t="n">
        <x:v>130</x:v>
      </x:c>
      <x:c r="F943" t="n">
        <x:v>56</x:v>
      </x:c>
      <x:c r="G943" t="n">
        <x:v>26</x:v>
      </x:c>
      <x:c r="H943" s="99" t="str">
        <x:v>UNI SIGNO (GOLDEN)</x:v>
      </x:c>
      <x:c r="I943" s="133" t="n">
        <x:v>130</x:v>
      </x:c>
      <x:c r="J943" s="133" t="n">
        <x:v>100</x:v>
      </x:c>
      <x:c r="K943" s="149" t="str">
        <x:v>GEL PEN</x:v>
      </x:c>
      <x:c r="L943" s="150" t="str">
        <x:v>Exact/source-linked match</x:v>
      </x:c>
      <x:c r="M943" s="149" t="str">
        <x:v>WS-RATES:56:26</x:v>
      </x:c>
    </x:row>
    <x:row r="944">
      <x:c r="A944" t="n">
        <x:v>944</x:v>
      </x:c>
      <x:c r="B944" t="n">
        <x:v>56</x:v>
      </x:c>
      <x:c r="C944" t="n">
        <x:v>9</x:v>
      </x:c>
      <x:c r="D944" s="99" t="str">
        <x:v>UNI SIGNO (SILVER)</x:v>
      </x:c>
      <x:c r="E944" s="132" t="n">
        <x:v>125</x:v>
      </x:c>
      <x:c r="F944" t="n">
        <x:v>56</x:v>
      </x:c>
      <x:c r="G944" t="n">
        <x:v>22</x:v>
      </x:c>
      <x:c r="H944" s="99" t="str">
        <x:v>UNI SIGNO (SILVER)</x:v>
      </x:c>
      <x:c r="I944" s="133" t="n">
        <x:v>125</x:v>
      </x:c>
      <x:c r="J944" s="133" t="n">
        <x:v>98</x:v>
      </x:c>
      <x:c r="K944" s="149" t="str">
        <x:v>GEL PEN</x:v>
      </x:c>
      <x:c r="L944" s="150" t="str">
        <x:v>Exact/source-linked match</x:v>
      </x:c>
      <x:c r="M944" s="149" t="str">
        <x:v>WS-RATES:56:22</x:v>
      </x:c>
    </x:row>
    <x:row r="945">
      <x:c r="A945" t="n">
        <x:v>945</x:v>
      </x:c>
      <x:c r="B945" t="n">
        <x:v>14</x:v>
      </x:c>
      <x:c r="C945" t="n">
        <x:v>35</x:v>
      </x:c>
      <x:c r="D945" s="99" t="str">
        <x:v>YOLO GEL PEN</x:v>
      </x:c>
      <x:c r="E945" s="132" t="n">
        <x:v>400</x:v>
      </x:c>
      <x:c r="F945" t="n">
        <x:v>15</x:v>
      </x:c>
      <x:c r="G945" t="n">
        <x:v>12</x:v>
      </x:c>
      <x:c r="H945" s="99" t="str">
        <x:v>YOLO GEL PEN</x:v>
      </x:c>
      <x:c r="I945" s="133" t="n">
        <x:v>400</x:v>
      </x:c>
      <x:c r="J945" s="133" t="n">
        <x:v>370</x:v>
      </x:c>
      <x:c r="K945" s="149" t="str">
        <x:v>GEL PEN</x:v>
      </x:c>
      <x:c r="L945" s="150" t="str">
        <x:v>Exact/source-linked match</x:v>
      </x:c>
      <x:c r="M945" s="149" t="str">
        <x:v>WS-RATES:15:12</x:v>
      </x:c>
    </x:row>
    <x:row r="946">
      <x:c r="A946" t="n">
        <x:v>946</x:v>
      </x:c>
      <x:c r="B946" t="n">
        <x:v>41</x:v>
      </x:c>
      <x:c r="C946" t="n">
        <x:v>30</x:v>
      </x:c>
      <x:c r="D946" s="99" t="str">
        <x:v>BULBULA PEN 1PC</x:v>
      </x:c>
      <x:c r="E946" s="132" t="n">
        <x:v>55</x:v>
      </x:c>
      <x:c r="F946" t="n">
        <x:v>42</x:v>
      </x:c>
      <x:c r="G946" t="n">
        <x:v>7</x:v>
      </x:c>
      <x:c r="H946" s="99" t="str">
        <x:v>BULBULA PEN 1PC</x:v>
      </x:c>
      <x:c r="I946" s="133" t="n">
        <x:v>55</x:v>
      </x:c>
      <x:c r="J946" s="133" t="n">
        <x:v>50</x:v>
      </x:c>
      <x:c r="K946" s="149" t="str">
        <x:v>BALL POINT</x:v>
      </x:c>
      <x:c r="L946" s="150" t="str">
        <x:v>Exact/source-linked match</x:v>
      </x:c>
      <x:c r="M946" s="149" t="str">
        <x:v>WS-RATES:42:7</x:v>
      </x:c>
    </x:row>
    <x:row r="947">
      <x:c r="A947" t="n">
        <x:v>947</x:v>
      </x:c>
      <x:c r="B947" t="n">
        <x:v>37</x:v>
      </x:c>
      <x:c r="C947" t="n">
        <x:v>22</x:v>
      </x:c>
      <x:c r="D947" s="99" t="str">
        <x:v>CHEATING PEN</x:v>
      </x:c>
      <x:c r="E947" s="132" t="n">
        <x:v>35</x:v>
      </x:c>
      <x:c r="F947" t="n">
        <x:v>37</x:v>
      </x:c>
      <x:c r="G947" t="n">
        <x:v>35</x:v>
      </x:c>
      <x:c r="H947" s="99" t="str">
        <x:v>CHEATING PEN</x:v>
      </x:c>
      <x:c r="I947" s="133" t="n">
        <x:v>35</x:v>
      </x:c>
      <x:c r="J947" s="133" t="n">
        <x:v>28</x:v>
      </x:c>
      <x:c r="K947" s="149" t="str">
        <x:v>CHINA</x:v>
      </x:c>
      <x:c r="L947" s="150" t="str">
        <x:v>Exact/source-linked match</x:v>
      </x:c>
      <x:c r="M947" s="149" t="str">
        <x:v>WS-RATES:37:35</x:v>
      </x:c>
    </x:row>
    <x:row r="948">
      <x:c r="A948" t="n">
        <x:v>948</x:v>
      </x:c>
      <x:c r="B948" t="n">
        <x:v>27</x:v>
      </x:c>
      <x:c r="C948" t="n">
        <x:v>30</x:v>
      </x:c>
      <x:c r="D948" s="99" t="str">
        <x:v>DOLLAR 717 i PEN</x:v>
      </x:c>
      <x:c r="E948" s="132" t="n">
        <x:v>554</x:v>
      </x:c>
      <x:c r="F948" t="n">
        <x:v>28</x:v>
      </x:c>
      <x:c r="G948" t="n">
        <x:v>7</x:v>
      </x:c>
      <x:c r="H948" s="99" t="str">
        <x:v>DOLLAR 717 i PEN</x:v>
      </x:c>
      <x:c r="I948" s="133" t="n">
        <x:v>554</x:v>
      </x:c>
      <x:c r="J948" s="133" t="n">
        <x:v>538</x:v>
      </x:c>
      <x:c r="K948" s="149" t="str">
        <x:v>Fountain pen</x:v>
      </x:c>
      <x:c r="L948" s="150" t="str">
        <x:v>Exact/source-linked match</x:v>
      </x:c>
      <x:c r="M948" s="149" t="str">
        <x:v>WS-RATES:28:7</x:v>
      </x:c>
    </x:row>
    <x:row r="949">
      <x:c r="A949" t="n">
        <x:v>949</x:v>
      </x:c>
      <x:c r="B949" t="n">
        <x:v>58</x:v>
      </x:c>
      <x:c r="C949" t="n">
        <x:v>29</x:v>
      </x:c>
      <x:c r="D949" s="99" t="str">
        <x:v>DOLLAR 717 QALAM</x:v>
      </x:c>
      <x:c r="E949" s="132" t="n">
        <x:v>554</x:v>
      </x:c>
      <x:c r="F949" t="n">
        <x:v>59</x:v>
      </x:c>
      <x:c r="G949" t="n">
        <x:v>6</x:v>
      </x:c>
      <x:c r="H949" s="99" t="str">
        <x:v>DOLLAR 717 QALAM</x:v>
      </x:c>
      <x:c r="I949" s="133" t="n">
        <x:v>554</x:v>
      </x:c>
      <x:c r="J949" s="133" t="n">
        <x:v>537.38</x:v>
      </x:c>
      <x:c r="K949" s="149" t="str">
        <x:v>INK PEN</x:v>
      </x:c>
      <x:c r="L949" s="150" t="str">
        <x:v>Exact/source-linked match</x:v>
      </x:c>
      <x:c r="M949" s="149" t="str">
        <x:v>WS-RATES:59:6</x:v>
      </x:c>
    </x:row>
    <x:row r="950">
      <x:c r="A950" t="n">
        <x:v>950</x:v>
      </x:c>
      <x:c r="B950" t="n">
        <x:v>58</x:v>
      </x:c>
      <x:c r="C950" t="n">
        <x:v>37</x:v>
      </x:c>
      <x:c r="D950" s="99" t="str">
        <x:v>DOLLAR BLISS PEN</x:v>
      </x:c>
      <x:c r="E950" s="132" t="n">
        <x:v>604</x:v>
      </x:c>
      <x:c r="F950" t="n">
        <x:v>59</x:v>
      </x:c>
      <x:c r="G950" t="n">
        <x:v>14</x:v>
      </x:c>
      <x:c r="H950" s="99" t="str">
        <x:v>DOLLAR BLISS PEN</x:v>
      </x:c>
      <x:c r="I950" s="133" t="n">
        <x:v>604</x:v>
      </x:c>
      <x:c r="J950" s="133" t="n">
        <x:v>586</x:v>
      </x:c>
      <x:c r="K950" s="149" t="str">
        <x:v>INK PEN</x:v>
      </x:c>
      <x:c r="L950" s="150" t="str">
        <x:v>Exact/source-linked match</x:v>
      </x:c>
      <x:c r="M950" s="149" t="str">
        <x:v>WS-RATES:59:14</x:v>
      </x:c>
    </x:row>
    <x:row r="951">
      <x:c r="A951" t="n">
        <x:v>951</x:v>
      </x:c>
      <x:c r="B951" t="n">
        <x:v>57</x:v>
      </x:c>
      <x:c r="C951" t="n">
        <x:v>28</x:v>
      </x:c>
      <x:c r="D951" s="99" t="str">
        <x:v>DOLLAR CLIPPER</x:v>
      </x:c>
      <x:c r="E951" s="132" t="n">
        <x:v>144</x:v>
      </x:c>
      <x:c r="F951" t="n">
        <x:v>58</x:v>
      </x:c>
      <x:c r="G951" t="n">
        <x:v>5</x:v>
      </x:c>
      <x:c r="H951" s="99" t="str">
        <x:v>DOLLAR CLIPPER</x:v>
      </x:c>
      <x:c r="I951" s="133" t="n">
        <x:v>144</x:v>
      </x:c>
      <x:c r="J951" s="133" t="n">
        <x:v>139.68</x:v>
      </x:c>
      <x:c r="K951" s="149" t="str">
        <x:v>BALL POINT</x:v>
      </x:c>
      <x:c r="L951" s="150" t="str">
        <x:v>Exact/source-linked match</x:v>
      </x:c>
      <x:c r="M951" s="149" t="str">
        <x:v>WS-RATES:58:5</x:v>
      </x:c>
    </x:row>
    <x:row r="952">
      <x:c r="A952" t="n">
        <x:v>952</x:v>
      </x:c>
      <x:c r="B952" t="n">
        <x:v>58</x:v>
      </x:c>
      <x:c r="C952" t="n">
        <x:v>35</x:v>
      </x:c>
      <x:c r="D952" s="99" t="str">
        <x:v>DOLLAR GLAM PEN</x:v>
      </x:c>
      <x:c r="E952" s="132" t="n">
        <x:v>446</x:v>
      </x:c>
      <x:c r="F952" t="n">
        <x:v>59</x:v>
      </x:c>
      <x:c r="G952" t="n">
        <x:v>12</x:v>
      </x:c>
      <x:c r="H952" s="99" t="str">
        <x:v>DOLLAR GLAM PEN</x:v>
      </x:c>
      <x:c r="I952" s="133" t="n">
        <x:v>446</x:v>
      </x:c>
      <x:c r="J952" s="133" t="n">
        <x:v>432.62</x:v>
      </x:c>
      <x:c r="K952" s="149" t="str">
        <x:v>INK PEN</x:v>
      </x:c>
      <x:c r="L952" s="150" t="str">
        <x:v>Exact/source-linked match</x:v>
      </x:c>
      <x:c r="M952" s="149" t="str">
        <x:v>WS-RATES:59:12</x:v>
      </x:c>
    </x:row>
    <x:row r="953">
      <x:c r="A953" t="n">
        <x:v>953</x:v>
      </x:c>
      <x:c r="B953" t="n">
        <x:v>56</x:v>
      </x:c>
      <x:c r="C953" t="n">
        <x:v>27</x:v>
      </x:c>
      <x:c r="D953" s="99" t="str">
        <x:v>DOLLAR JET FLOW</x:v>
      </x:c>
      <x:c r="E953" s="132" t="n">
        <x:v>308</x:v>
      </x:c>
      <x:c r="F953" t="n">
        <x:v>57</x:v>
      </x:c>
      <x:c r="G953" t="n">
        <x:v>4</x:v>
      </x:c>
      <x:c r="H953" s="99" t="str">
        <x:v>DOLLAR JET FLOW</x:v>
      </x:c>
      <x:c r="I953" s="133" t="n">
        <x:v>308</x:v>
      </x:c>
      <x:c r="J953" s="133" t="n">
        <x:v>298.76</x:v>
      </x:c>
      <x:c r="K953" s="149" t="str">
        <x:v>GEL PEN</x:v>
      </x:c>
      <x:c r="L953" s="150" t="str">
        <x:v>Exact/source-linked match</x:v>
      </x:c>
      <x:c r="M953" s="149" t="str">
        <x:v>WS-RATES:57:4</x:v>
      </x:c>
    </x:row>
    <x:row r="954">
      <x:c r="A954" t="n">
        <x:v>954</x:v>
      </x:c>
      <x:c r="B954" t="n">
        <x:v>19</x:v>
      </x:c>
      <x:c r="C954" t="n">
        <x:v>25</x:v>
      </x:c>
      <x:c r="D954" s="99" t="str">
        <x:v>DOLLAR QALAM MARKER</x:v>
      </x:c>
      <x:c r="E954" s="132" t="n">
        <x:v>132</x:v>
      </x:c>
      <x:c r="F954" t="n">
        <x:v>20</x:v>
      </x:c>
      <x:c r="G954" t="n">
        <x:v>2</x:v>
      </x:c>
      <x:c r="H954" s="99" t="str">
        <x:v>DOLLAR QALAM MARKER</x:v>
      </x:c>
      <x:c r="I954" s="133" t="n">
        <x:v>132</x:v>
      </x:c>
      <x:c r="J954" s="133" t="n">
        <x:v>126.5</x:v>
      </x:c>
      <x:c r="K954" s="149" t="str">
        <x:v>CUT MARKERS</x:v>
      </x:c>
      <x:c r="L954" s="150" t="str">
        <x:v>Exact/source-linked match</x:v>
      </x:c>
      <x:c r="M954" s="149" t="str">
        <x:v>WS-RATES:20:2</x:v>
      </x:c>
    </x:row>
    <x:row r="955">
      <x:c r="A955" t="n">
        <x:v>955</x:v>
      </x:c>
      <x:c r="B955" t="n">
        <x:v>54</x:v>
      </x:c>
      <x:c r="C955" t="n">
        <x:v>29</x:v>
      </x:c>
      <x:c r="D955" s="99" t="str">
        <x:v>DUX CORRECTION PEN 140(</x:v>
      </x:c>
      <x:c r="E955" s="132" t="n">
        <x:v>456</x:v>
      </x:c>
      <x:c r="F955" t="n">
        <x:v>55</x:v>
      </x:c>
      <x:c r="G955" t="n">
        <x:v>6</x:v>
      </x:c>
      <x:c r="H955" s="99" t="str">
        <x:v>DUX CORRECTION PEN 140(12PCS</x:v>
      </x:c>
      <x:c r="I955" s="133" t="n">
        <x:v>456</x:v>
      </x:c>
      <x:c r="J955" s="133" t="n">
        <x:v>440</x:v>
      </x:c>
      <x:c r="K955" s="149" t="str">
        <x:v>Correction pen</x:v>
      </x:c>
      <x:c r="L955" s="150" t="str">
        <x:v>Truncated-name completion</x:v>
      </x:c>
      <x:c r="M955" s="149" t="str">
        <x:v>WS-RATES:55:6</x:v>
      </x:c>
    </x:row>
    <x:row r="956">
      <x:c r="A956" t="n">
        <x:v>956</x:v>
      </x:c>
      <x:c r="B956" t="n">
        <x:v>20</x:v>
      </x:c>
      <x:c r="C956" t="n">
        <x:v>22</x:v>
      </x:c>
      <x:c r="D956" s="99" t="str">
        <x:v>DUX SPRING PEN</x:v>
      </x:c>
      <x:c r="E956" s="132" t="n">
        <x:v>710</x:v>
      </x:c>
      <x:c r="F956" t="n">
        <x:v>20</x:v>
      </x:c>
      <x:c r="G956" t="n">
        <x:v>35</x:v>
      </x:c>
      <x:c r="H956" s="99" t="str">
        <x:v>DUX SPRING PEN</x:v>
      </x:c>
      <x:c r="I956" s="133" t="n">
        <x:v>710</x:v>
      </x:c>
      <x:c r="J956" s="133" t="n">
        <x:v>663</x:v>
      </x:c>
      <x:c r="K956" s="149" t="str">
        <x:v>Fountain pen</x:v>
      </x:c>
      <x:c r="L956" s="150" t="str">
        <x:v>Exact/source-linked match</x:v>
      </x:c>
      <x:c r="M956" s="149" t="str">
        <x:v>WS-RATES:20:35</x:v>
      </x:c>
    </x:row>
    <x:row r="957">
      <x:c r="A957" t="n">
        <x:v>957</x:v>
      </x:c>
      <x:c r="B957" t="n">
        <x:v>15</x:v>
      </x:c>
      <x:c r="C957" t="n">
        <x:v>23</x:v>
      </x:c>
      <x:c r="D957" s="99" t="str">
        <x:v>GIFT PEN BOX</x:v>
      </x:c>
      <x:c r="E957" s="132" t="n">
        <x:v>45</x:v>
      </x:c>
      <x:c r="F957" t="n">
        <x:v>15</x:v>
      </x:c>
      <x:c r="G957" t="n">
        <x:v>36</x:v>
      </x:c>
      <x:c r="H957" s="99" t="str">
        <x:v>GIFT PEN BOX</x:v>
      </x:c>
      <x:c r="I957" s="133" t="n">
        <x:v>45</x:v>
      </x:c>
      <x:c r="J957" s="133" t="n">
        <x:v>32</x:v>
      </x:c>
      <x:c r="K957" s="149" t="str">
        <x:v>CHINA</x:v>
      </x:c>
      <x:c r="L957" s="150" t="str">
        <x:v>Exact/source-linked match</x:v>
      </x:c>
      <x:c r="M957" s="149" t="str">
        <x:v>WS-RATES:15:36</x:v>
      </x:c>
    </x:row>
    <x:row r="958">
      <x:c r="A958" t="n">
        <x:v>958</x:v>
      </x:c>
      <x:c r="B958" t="n">
        <x:v>36</x:v>
      </x:c>
      <x:c r="C958" t="n">
        <x:v>12</x:v>
      </x:c>
      <x:c r="D958" s="99" t="str">
        <x:v>GLITTER PEN 12 PCS</x:v>
      </x:c>
      <x:c r="E958" s="132" t="n">
        <x:v>260</x:v>
      </x:c>
      <x:c r="F958" t="n">
        <x:v>36</x:v>
      </x:c>
      <x:c r="G958" t="n">
        <x:v>25</x:v>
      </x:c>
      <x:c r="H958" s="99" t="str">
        <x:v>GLITTER PEN 12 PCS</x:v>
      </x:c>
      <x:c r="I958" s="133" t="n">
        <x:v>260</x:v>
      </x:c>
      <x:c r="J958" s="133" t="n">
        <x:v>240</x:v>
      </x:c>
      <x:c r="K958" s="149" t="str">
        <x:v>CHINA</x:v>
      </x:c>
      <x:c r="L958" s="150" t="str">
        <x:v>Exact/source-linked match</x:v>
      </x:c>
      <x:c r="M958" s="149" t="str">
        <x:v>WS-RATES:36:25</x:v>
      </x:c>
    </x:row>
    <x:row r="959">
      <x:c r="A959" t="n">
        <x:v>960</x:v>
      </x:c>
      <x:c r="B959" t="n">
        <x:v>14</x:v>
      </x:c>
      <x:c r="C959" t="n">
        <x:v>30</x:v>
      </x:c>
      <x:c r="D959" s="99" t="str">
        <x:v>HAUSER (6058)</x:v>
      </x:c>
      <x:c r="E959" s="132" t="n">
        <x:v>384</x:v>
      </x:c>
      <x:c r="F959" t="n">
        <x:v>15</x:v>
      </x:c>
      <x:c r="G959" t="n">
        <x:v>7</x:v>
      </x:c>
      <x:c r="H959" s="99" t="str">
        <x:v>HAUSER (6058)</x:v>
      </x:c>
      <x:c r="I959" s="133" t="n">
        <x:v>384</x:v>
      </x:c>
      <x:c r="J959" s="133" t="n">
        <x:v>330</x:v>
      </x:c>
      <x:c r="K959" s="149" t="str">
        <x:v>GEL PEN</x:v>
      </x:c>
      <x:c r="L959" s="150" t="str">
        <x:v>Exact/source-linked match</x:v>
      </x:c>
      <x:c r="M959" s="149" t="str">
        <x:v>WS-RATES:15:7</x:v>
      </x:c>
    </x:row>
    <x:row r="960">
      <x:c r="A960" t="n">
        <x:v>961</x:v>
      </x:c>
      <x:c r="B960" t="n">
        <x:v>14</x:v>
      </x:c>
      <x:c r="C960" t="n">
        <x:v>32</x:v>
      </x:c>
      <x:c r="D960" s="99" t="str">
        <x:v>HAUSER 2 IN 1 H1158</x:v>
      </x:c>
      <x:c r="E960" s="132" t="n">
        <x:v>720</x:v>
      </x:c>
      <x:c r="F960" t="n">
        <x:v>15</x:v>
      </x:c>
      <x:c r="G960" t="n">
        <x:v>9</x:v>
      </x:c>
      <x:c r="H960" s="99" t="str">
        <x:v>HAUSER 2 IN 1 H1158</x:v>
      </x:c>
      <x:c r="I960" s="133" t="n">
        <x:v>720</x:v>
      </x:c>
      <x:c r="J960" s="133" t="n">
        <x:v>650</x:v>
      </x:c>
      <x:c r="K960" s="149" t="str">
        <x:v>GEL PEN</x:v>
      </x:c>
      <x:c r="L960" s="150" t="str">
        <x:v>Exact/source-linked match</x:v>
      </x:c>
      <x:c r="M960" s="149" t="str">
        <x:v>WS-RATES:15:9</x:v>
      </x:c>
    </x:row>
    <x:row r="961">
      <x:c r="A961" t="n">
        <x:v>962</x:v>
      </x:c>
      <x:c r="B961" t="n">
        <x:v>22</x:v>
      </x:c>
      <x:c r="C961" t="n">
        <x:v>13</x:v>
      </x:c>
      <x:c r="D961" s="99" t="str">
        <x:v>JD 2257 ERASABLE PEN</x:v>
      </x:c>
      <x:c r="E961" s="132" t="n">
        <x:v>720</x:v>
      </x:c>
      <x:c r="F961" t="n">
        <x:v>22</x:v>
      </x:c>
      <x:c r="G961" t="n">
        <x:v>26</x:v>
      </x:c>
      <x:c r="H961" s="99" t="str">
        <x:v>JD 2257 ERASABLE PEN</x:v>
      </x:c>
      <x:c r="I961" s="133" t="n">
        <x:v>720</x:v>
      </x:c>
      <x:c r="J961" s="133" t="n">
        <x:v>660</x:v>
      </x:c>
      <x:c r="K961" s="149" t="str">
        <x:v>GEL PEN</x:v>
      </x:c>
      <x:c r="L961" s="150" t="str">
        <x:v>Exact/source-linked match</x:v>
      </x:c>
      <x:c r="M961" s="149" t="str">
        <x:v>WS-RATES:22:26</x:v>
      </x:c>
    </x:row>
    <x:row r="962">
      <x:c r="A962" t="n">
        <x:v>963</x:v>
      </x:c>
      <x:c r="B962" t="n">
        <x:v>4</x:v>
      </x:c>
      <x:c r="C962" t="n">
        <x:v>3</x:v>
      </x:c>
      <x:c r="D962" s="99" t="str">
        <x:v>KITA BLOOM IBK PEN FP102</x:v>
      </x:c>
      <x:c r="E962" s="132" t="n">
        <x:v>630</x:v>
      </x:c>
      <x:c r="F962" t="n">
        <x:v>4</x:v>
      </x:c>
      <x:c r="G962" t="n">
        <x:v>16</x:v>
      </x:c>
      <x:c r="H962" s="99" t="str">
        <x:v>KITA BLOOM IBK PEN FP102</x:v>
      </x:c>
      <x:c r="I962" s="133" t="n">
        <x:v>630</x:v>
      </x:c>
      <x:c r="J962" s="133" t="n">
        <x:v>605</x:v>
      </x:c>
      <x:c r="K962" s="149" t="str">
        <x:v>FOUNTAIN INK</x:v>
      </x:c>
      <x:c r="L962" s="150" t="str">
        <x:v>Exact/source-linked match</x:v>
      </x:c>
      <x:c r="M962" s="149" t="str">
        <x:v>WS-RATES:4:16</x:v>
      </x:c>
    </x:row>
    <x:row r="963">
      <x:c r="A963" t="n">
        <x:v>964</x:v>
      </x:c>
      <x:c r="B963" t="n">
        <x:v>5</x:v>
      </x:c>
      <x:c r="C963" t="n">
        <x:v>24</x:v>
      </x:c>
      <x:c r="D963" s="99" t="str">
        <x:v>KITA CORRECTION PEN</x:v>
      </x:c>
      <x:c r="E963" s="132" t="n">
        <x:v>36</x:v>
      </x:c>
      <x:c r="F963" t="n">
        <x:v>5</x:v>
      </x:c>
      <x:c r="G963" t="n">
        <x:v>37</x:v>
      </x:c>
      <x:c r="H963" s="99" t="str">
        <x:v>KITA CORRECTION PEN</x:v>
      </x:c>
      <x:c r="I963" s="133" t="n">
        <x:v>36</x:v>
      </x:c>
      <x:c r="J963" s="133" t="n">
        <x:v>35</x:v>
      </x:c>
      <x:c r="K963" s="149" t="str">
        <x:v>Correction pen</x:v>
      </x:c>
      <x:c r="L963" s="150" t="str">
        <x:v>Exact/source-linked match</x:v>
      </x:c>
      <x:c r="M963" s="149" t="str">
        <x:v>WS-RATES:5:37</x:v>
      </x:c>
    </x:row>
    <x:row r="964">
      <x:c r="A964" t="n">
        <x:v>965</x:v>
      </x:c>
      <x:c r="B964" t="n">
        <x:v>56</x:v>
      </x:c>
      <x:c r="C964" t="n">
        <x:v>16</x:v>
      </x:c>
      <x:c r="D964" s="99" t="str">
        <x:v>MASTER QALAM (604)</x:v>
      </x:c>
      <x:c r="E964" s="132" t="n">
        <x:v>165</x:v>
      </x:c>
      <x:c r="F964" t="n">
        <x:v>56</x:v>
      </x:c>
      <x:c r="G964" t="n">
        <x:v>29</x:v>
      </x:c>
      <x:c r="H964" s="99" t="str">
        <x:v>MASTER QALAM (604)</x:v>
      </x:c>
      <x:c r="I964" s="133" t="n">
        <x:v>165</x:v>
      </x:c>
      <x:c r="J964" s="133" t="n">
        <x:v>141</x:v>
      </x:c>
      <x:c r="K964" s="149" t="str">
        <x:v>CUT MARKERS</x:v>
      </x:c>
      <x:c r="L964" s="150" t="str">
        <x:v>Exact/source-linked match</x:v>
      </x:c>
      <x:c r="M964" s="149" t="str">
        <x:v>WS-RATES:56:29</x:v>
      </x:c>
    </x:row>
    <x:row r="965">
      <x:c r="A965" t="n">
        <x:v>966</x:v>
      </x:c>
      <x:c r="B965" t="n">
        <x:v>56</x:v>
      </x:c>
      <x:c r="C965" t="n">
        <x:v>17</x:v>
      </x:c>
      <x:c r="D965" s="99" t="str">
        <x:v>MASTER QALAM (605)</x:v>
      </x:c>
      <x:c r="E965" s="132" t="n">
        <x:v>185</x:v>
      </x:c>
      <x:c r="F965" t="n">
        <x:v>56</x:v>
      </x:c>
      <x:c r="G965" t="n">
        <x:v>30</x:v>
      </x:c>
      <x:c r="H965" s="99" t="str">
        <x:v>MASTER QALAM (605)</x:v>
      </x:c>
      <x:c r="I965" s="133" t="n">
        <x:v>185</x:v>
      </x:c>
      <x:c r="J965" s="133" t="n">
        <x:v>161</x:v>
      </x:c>
      <x:c r="K965" s="149" t="str">
        <x:v>CUT MARKERS</x:v>
      </x:c>
      <x:c r="L965" s="150" t="str">
        <x:v>Exact/source-linked match</x:v>
      </x:c>
      <x:c r="M965" s="149" t="str">
        <x:v>WS-RATES:56:30</x:v>
      </x:c>
    </x:row>
    <x:row r="966">
      <x:c r="A966" t="n">
        <x:v>967</x:v>
      </x:c>
      <x:c r="B966" t="n">
        <x:v>19</x:v>
      </x:c>
      <x:c r="C966" t="n">
        <x:v>22</x:v>
      </x:c>
      <x:c r="D966" s="99" t="str">
        <x:v>MERCURY 8410 METALO PEN</x:v>
      </x:c>
      <x:c r="E966" s="132" t="n">
        <x:v>172</x:v>
      </x:c>
      <x:c r="F966" t="n">
        <x:v>19</x:v>
      </x:c>
      <x:c r="G966" t="n">
        <x:v>35</x:v>
      </x:c>
      <x:c r="H966" s="99" t="str">
        <x:v>MERCURY 8410 METALO PENCIL</x:v>
      </x:c>
      <x:c r="I966" s="133" t="n">
        <x:v>172</x:v>
      </x:c>
      <x:c r="J966" s="133" t="n">
        <x:v>149</x:v>
      </x:c>
      <x:c r="K966" s="149" t="str">
        <x:v>PENCIL JAR</x:v>
      </x:c>
      <x:c r="L966" s="150" t="str">
        <x:v>Truncated-name completion</x:v>
      </x:c>
      <x:c r="M966" s="149" t="str">
        <x:v>WS-RATES:19:35</x:v>
      </x:c>
    </x:row>
    <x:row r="967">
      <x:c r="A967" t="n">
        <x:v>968</x:v>
      </x:c>
      <x:c r="B967" t="n">
        <x:v>57</x:v>
      </x:c>
      <x:c r="C967" t="n">
        <x:v>9</x:v>
      </x:c>
      <x:c r="D967" s="99" t="str">
        <x:v>MERCURY CORRECTION PEN</x:v>
      </x:c>
      <x:c r="E967" s="132" t="n">
        <x:v>36</x:v>
      </x:c>
      <x:c r="F967" t="n">
        <x:v>57</x:v>
      </x:c>
      <x:c r="G967" t="n">
        <x:v>22</x:v>
      </x:c>
      <x:c r="H967" s="99" t="str">
        <x:v>MERCURY CORRECTION PEN</x:v>
      </x:c>
      <x:c r="I967" s="133" t="n">
        <x:v>36</x:v>
      </x:c>
      <x:c r="J967" s="133" t="n">
        <x:v>35.5</x:v>
      </x:c>
      <x:c r="K967" s="149" t="str">
        <x:v>Correction pen</x:v>
      </x:c>
      <x:c r="L967" s="150" t="str">
        <x:v>Exact/source-linked match</x:v>
      </x:c>
      <x:c r="M967" s="149" t="str">
        <x:v>WS-RATES:57:22</x:v>
      </x:c>
    </x:row>
    <x:row r="968">
      <x:c r="A968" t="n">
        <x:v>969</x:v>
      </x:c>
      <x:c r="B968" t="n">
        <x:v>25</x:v>
      </x:c>
      <x:c r="C968" t="n">
        <x:v>11</x:v>
      </x:c>
      <x:c r="D968" s="99" t="str">
        <x:v>MERCURY CORRECTION PEN</x:v>
      </x:c>
      <x:c r="E968" s="132" t="n">
        <x:v>432</x:v>
      </x:c>
      <x:c r="F968" t="n">
        <x:v>25</x:v>
      </x:c>
      <x:c r="G968" t="n">
        <x:v>24</x:v>
      </x:c>
      <x:c r="H968" s="99" t="str">
        <x:v>MERCURY CORRECTION PEN(BOX)</x:v>
      </x:c>
      <x:c r="I968" s="133" t="n">
        <x:v>432</x:v>
      </x:c>
      <x:c r="J968" s="133" t="n">
        <x:v>400</x:v>
      </x:c>
      <x:c r="K968" s="149" t="str">
        <x:v>Correction pen</x:v>
      </x:c>
      <x:c r="L968" s="150" t="str">
        <x:v>Truncated-name completion</x:v>
      </x:c>
      <x:c r="M968" s="149" t="str">
        <x:v>WS-RATES:25:24</x:v>
      </x:c>
    </x:row>
    <x:row r="969">
      <x:c r="A969" t="n">
        <x:v>970</x:v>
      </x:c>
      <x:c r="B969" t="n">
        <x:v>15</x:v>
      </x:c>
      <x:c r="C969" t="n">
        <x:v>34</x:v>
      </x:c>
      <x:c r="D969" s="99" t="str">
        <x:v>OFFICE BASICS PEN</x:v>
      </x:c>
      <x:c r="E969" s="132" t="n">
        <x:v>130</x:v>
      </x:c>
      <x:c r="F969" t="n">
        <x:v>16</x:v>
      </x:c>
      <x:c r="G969" t="n">
        <x:v>11</x:v>
      </x:c>
      <x:c r="H969" s="99" t="str">
        <x:v>OFFICE BASICS PEN</x:v>
      </x:c>
      <x:c r="I969" s="133" t="n">
        <x:v>130</x:v>
      </x:c>
      <x:c r="J969" s="133" t="n">
        <x:v>105</x:v>
      </x:c>
      <x:c r="K969" s="149" t="str">
        <x:v>BALL POINT</x:v>
      </x:c>
      <x:c r="L969" s="150" t="str">
        <x:v>Exact/source-linked match</x:v>
      </x:c>
      <x:c r="M969" s="149" t="str">
        <x:v>WS-RATES:16:11</x:v>
      </x:c>
    </x:row>
    <x:row r="970">
      <x:c r="A970" t="n">
        <x:v>971</x:v>
      </x:c>
      <x:c r="B970" t="n">
        <x:v>55</x:v>
      </x:c>
      <x:c r="C970" t="n">
        <x:v>5</x:v>
      </x:c>
      <x:c r="D970" s="99" t="str">
        <x:v>ORO CORRECTION PEN BOX</x:v>
      </x:c>
      <x:c r="E970" s="132" t="n">
        <x:v>432</x:v>
      </x:c>
      <x:c r="F970" t="n">
        <x:v>55</x:v>
      </x:c>
      <x:c r="G970" t="n">
        <x:v>18</x:v>
      </x:c>
      <x:c r="H970" s="99" t="str">
        <x:v>ORO CORRECTION PEN BOX</x:v>
      </x:c>
      <x:c r="I970" s="133" t="n">
        <x:v>432</x:v>
      </x:c>
      <x:c r="J970" s="133" t="n">
        <x:v>396</x:v>
      </x:c>
      <x:c r="K970" s="149" t="str">
        <x:v>Correction pen</x:v>
      </x:c>
      <x:c r="L970" s="150" t="str">
        <x:v>Exact/source-linked match</x:v>
      </x:c>
      <x:c r="M970" s="149" t="str">
        <x:v>WS-RATES:55:18</x:v>
      </x:c>
    </x:row>
    <x:row r="971">
      <x:c r="A971" t="n">
        <x:v>972</x:v>
      </x:c>
      <x:c r="B971" t="n">
        <x:v>54</x:v>
      </x:c>
      <x:c r="C971" t="n">
        <x:v>33</x:v>
      </x:c>
      <x:c r="D971" s="99" t="str">
        <x:v>ORO LA BELLO MIRROR PEN</x:v>
      </x:c>
      <x:c r="E971" s="132" t="n">
        <x:v>330</x:v>
      </x:c>
      <x:c r="F971" t="n">
        <x:v>55</x:v>
      </x:c>
      <x:c r="G971" t="n">
        <x:v>10</x:v>
      </x:c>
      <x:c r="H971" s="99" t="str">
        <x:v>ORO LA BELLO MIRROR PENCIL B</x:v>
      </x:c>
      <x:c r="I971" s="133" t="n">
        <x:v>330</x:v>
      </x:c>
      <x:c r="J971" s="133" t="n">
        <x:v>275</x:v>
      </x:c>
      <x:c r="K971" s="149" t="str">
        <x:v>GEOMATRIES</x:v>
      </x:c>
      <x:c r="L971" s="150" t="str">
        <x:v>Truncated-name completion</x:v>
      </x:c>
      <x:c r="M971" s="149" t="str">
        <x:v>WS-RATES:55:10</x:v>
      </x:c>
    </x:row>
    <x:row r="972">
      <x:c r="A972" t="n">
        <x:v>973</x:v>
      </x:c>
      <x:c r="B972" t="n">
        <x:v>24</x:v>
      </x:c>
      <x:c r="C972" t="n">
        <x:v>10</x:v>
      </x:c>
      <x:c r="D972" s="99" t="str">
        <x:v>PEN CONTAINER LARGE</x:v>
      </x:c>
      <x:c r="E972" s="132" t="n">
        <x:v>220</x:v>
      </x:c>
      <x:c r="F972" t="n">
        <x:v>24</x:v>
      </x:c>
      <x:c r="G972" t="n">
        <x:v>23</x:v>
      </x:c>
      <x:c r="H972" s="99" t="str">
        <x:v>PEN CONTAINER LARGE</x:v>
      </x:c>
      <x:c r="I972" s="133" t="n">
        <x:v>220</x:v>
      </x:c>
      <x:c r="J972" s="133" t="n">
        <x:v>200</x:v>
      </x:c>
      <x:c r="K972" s="149" t="str">
        <x:v>CHINA</x:v>
      </x:c>
      <x:c r="L972" s="150" t="str">
        <x:v>Exact/source-linked match</x:v>
      </x:c>
      <x:c r="M972" s="149" t="str">
        <x:v>WS-RATES:24:23</x:v>
      </x:c>
    </x:row>
    <x:row r="973">
      <x:c r="A973" t="n">
        <x:v>974</x:v>
      </x:c>
      <x:c r="B973" t="n">
        <x:v>39</x:v>
      </x:c>
      <x:c r="C973" t="n">
        <x:v>9</x:v>
      </x:c>
      <x:c r="D973" s="99" t="str">
        <x:v>PEN CONTAINER SMALL</x:v>
      </x:c>
      <x:c r="E973" s="132" t="n">
        <x:v>140</x:v>
      </x:c>
      <x:c r="F973" t="n">
        <x:v>39</x:v>
      </x:c>
      <x:c r="G973" t="n">
        <x:v>22</x:v>
      </x:c>
      <x:c r="H973" s="99" t="str">
        <x:v>PEN CONTAINER SMALL</x:v>
      </x:c>
      <x:c r="I973" s="133" t="n">
        <x:v>140</x:v>
      </x:c>
      <x:c r="J973" s="133" t="n">
        <x:v>125</x:v>
      </x:c>
      <x:c r="K973" s="149" t="str">
        <x:v>CHINA</x:v>
      </x:c>
      <x:c r="L973" s="150" t="str">
        <x:v>Exact/source-linked match</x:v>
      </x:c>
      <x:c r="M973" s="149" t="str">
        <x:v>WS-RATES:39:22</x:v>
      </x:c>
    </x:row>
    <x:row r="974">
      <x:c r="A974" t="n">
        <x:v>975</x:v>
      </x:c>
      <x:c r="B974" t="n">
        <x:v>58</x:v>
      </x:c>
      <x:c r="C974" t="n">
        <x:v>31</x:v>
      </x:c>
      <x:c r="D974" s="99" t="str">
        <x:v>PIANO 12 HALF COLOUR PEN</x:v>
      </x:c>
      <x:c r="E974" s="132" t="n">
        <x:v>110</x:v>
      </x:c>
      <x:c r="F974" t="n">
        <x:v>59</x:v>
      </x:c>
      <x:c r="G974" t="n">
        <x:v>8</x:v>
      </x:c>
      <x:c r="H974" s="99" t="str">
        <x:v>PIANO 12 HALF COLOUR PENCIL</x:v>
      </x:c>
      <x:c r="I974" s="133" t="n">
        <x:v>110</x:v>
      </x:c>
      <x:c r="J974" s="133" t="n">
        <x:v>104.5</x:v>
      </x:c>
      <x:c r="K974" s="149" t="str">
        <x:v>PENCIL COLOR</x:v>
      </x:c>
      <x:c r="L974" s="150" t="str">
        <x:v>Truncated-name completion</x:v>
      </x:c>
      <x:c r="M974" s="149" t="str">
        <x:v>WS-RATES:59:8</x:v>
      </x:c>
    </x:row>
    <x:row r="975">
      <x:c r="A975" t="n">
        <x:v>976</x:v>
      </x:c>
      <x:c r="B975" t="n">
        <x:v>58</x:v>
      </x:c>
      <x:c r="C975" t="n">
        <x:v>4</x:v>
      </x:c>
      <x:c r="D975" s="99" t="str">
        <x:v>PIANO A STAR PEN</x:v>
      </x:c>
      <x:c r="E975" s="132" t="n">
        <x:v>400</x:v>
      </x:c>
      <x:c r="F975" t="n">
        <x:v>58</x:v>
      </x:c>
      <x:c r="G975" t="n">
        <x:v>17</x:v>
      </x:c>
      <x:c r="H975" s="99" t="str">
        <x:v>PIANO A STAR PEN</x:v>
      </x:c>
      <x:c r="I975" s="133" t="n">
        <x:v>400</x:v>
      </x:c>
      <x:c r="J975" s="133" t="n">
        <x:v>380</x:v>
      </x:c>
      <x:c r="K975" s="149" t="str">
        <x:v>INK PEN</x:v>
      </x:c>
      <x:c r="L975" s="150" t="str">
        <x:v>Exact/source-linked match</x:v>
      </x:c>
      <x:c r="M975" s="149" t="str">
        <x:v>WS-RATES:58:17</x:v>
      </x:c>
    </x:row>
    <x:row r="976">
      <x:c r="A976" t="n">
        <x:v>977</x:v>
      </x:c>
      <x:c r="B976" t="n">
        <x:v>60</x:v>
      </x:c>
      <x:c r="C976" t="n">
        <x:v>4</x:v>
      </x:c>
      <x:c r="D976" s="99" t="str">
        <x:v>PIANO CLICK SKY</x:v>
      </x:c>
      <x:c r="E976" s="132" t="n">
        <x:v>110</x:v>
      </x:c>
      <x:c r="F976" t="n">
        <x:v>60</x:v>
      </x:c>
      <x:c r="G976" t="n">
        <x:v>17</x:v>
      </x:c>
      <x:c r="H976" s="99" t="str">
        <x:v>PIANO CLICK SKY</x:v>
      </x:c>
      <x:c r="I976" s="133" t="n">
        <x:v>110</x:v>
      </x:c>
      <x:c r="J976" s="133" t="n">
        <x:v>105</x:v>
      </x:c>
      <x:c r="K976" s="149" t="str">
        <x:v>BALL POINT</x:v>
      </x:c>
      <x:c r="L976" s="150" t="str">
        <x:v>Exact/source-linked match</x:v>
      </x:c>
      <x:c r="M976" s="149" t="str">
        <x:v>WS-RATES:60:17</x:v>
      </x:c>
    </x:row>
    <x:row r="977">
      <x:c r="A977" t="n">
        <x:v>978</x:v>
      </x:c>
      <x:c r="B977" t="n">
        <x:v>60</x:v>
      </x:c>
      <x:c r="C977" t="n">
        <x:v>5</x:v>
      </x:c>
      <x:c r="D977" s="99" t="str">
        <x:v>PIANO COMFORT ERASEABL</x:v>
      </x:c>
      <x:c r="E977" s="132" t="n">
        <x:v>220</x:v>
      </x:c>
      <x:c r="F977" t="n">
        <x:v>60</x:v>
      </x:c>
      <x:c r="G977" t="n">
        <x:v>18</x:v>
      </x:c>
      <x:c r="H977" s="99" t="str">
        <x:v>PIANO COMFORT ERASEABLE</x:v>
      </x:c>
      <x:c r="I977" s="133" t="n">
        <x:v>220</x:v>
      </x:c>
      <x:c r="J977" s="133" t="n">
        <x:v>209</x:v>
      </x:c>
      <x:c r="K977" s="149" t="str">
        <x:v>POINTER</x:v>
      </x:c>
      <x:c r="L977" s="150" t="str">
        <x:v>Truncated-name completion</x:v>
      </x:c>
      <x:c r="M977" s="149" t="str">
        <x:v>WS-RATES:60:18</x:v>
      </x:c>
    </x:row>
    <x:row r="978">
      <x:c r="A978" t="n">
        <x:v>979</x:v>
      </x:c>
      <x:c r="B978" t="n">
        <x:v>26</x:v>
      </x:c>
      <x:c r="C978" t="n">
        <x:v>31</x:v>
      </x:c>
      <x:c r="D978" s="99" t="str">
        <x:v>PIANO CRYSTAL PEN</x:v>
      </x:c>
      <x:c r="E978" s="132" t="n">
        <x:v>460</x:v>
      </x:c>
      <x:c r="F978" t="n">
        <x:v>27</x:v>
      </x:c>
      <x:c r="G978" t="n">
        <x:v>8</x:v>
      </x:c>
      <x:c r="H978" s="99" t="str">
        <x:v>PIANO CRYSTAL PEN</x:v>
      </x:c>
      <x:c r="I978" s="133" t="n">
        <x:v>460</x:v>
      </x:c>
      <x:c r="J978" s="133" t="n">
        <x:v>437</x:v>
      </x:c>
      <x:c r="K978" s="149" t="str">
        <x:v>Fountain pen</x:v>
      </x:c>
      <x:c r="L978" s="150" t="str">
        <x:v>Exact/source-linked match</x:v>
      </x:c>
      <x:c r="M978" s="149" t="str">
        <x:v>WS-RATES:27:8</x:v>
      </x:c>
    </x:row>
    <x:row r="979">
      <x:c r="A979" t="n">
        <x:v>980</x:v>
      </x:c>
      <x:c r="B979" t="n">
        <x:v>60</x:v>
      </x:c>
      <x:c r="C979" t="n">
        <x:v>7</x:v>
      </x:c>
      <x:c r="D979" s="99" t="str">
        <x:v>PIANO FLO</x:v>
      </x:c>
      <x:c r="E979" s="132" t="n">
        <x:v>200</x:v>
      </x:c>
      <x:c r="F979" t="n">
        <x:v>60</x:v>
      </x:c>
      <x:c r="G979" t="n">
        <x:v>20</x:v>
      </x:c>
      <x:c r="H979" s="99" t="str">
        <x:v>PIANO FLO</x:v>
      </x:c>
      <x:c r="I979" s="133" t="n">
        <x:v>200</x:v>
      </x:c>
      <x:c r="J979" s="133" t="n">
        <x:v>190</x:v>
      </x:c>
      <x:c r="K979" s="149" t="str">
        <x:v>BALL POINT</x:v>
      </x:c>
      <x:c r="L979" s="150" t="str">
        <x:v>Exact/source-linked match</x:v>
      </x:c>
      <x:c r="M979" s="149" t="str">
        <x:v>WS-RATES:60:20</x:v>
      </x:c>
    </x:row>
    <x:row r="980">
      <x:c r="A980" t="n">
        <x:v>981</x:v>
      </x:c>
      <x:c r="B980" t="n">
        <x:v>60</x:v>
      </x:c>
      <x:c r="C980" t="n">
        <x:v>11</x:v>
      </x:c>
      <x:c r="D980" s="99" t="str">
        <x:v>PIANO G5</x:v>
      </x:c>
      <x:c r="E980" s="132" t="n">
        <x:v>115</x:v>
      </x:c>
      <x:c r="F980" t="n">
        <x:v>60</x:v>
      </x:c>
      <x:c r="G980" t="n">
        <x:v>24</x:v>
      </x:c>
      <x:c r="H980" s="99" t="str">
        <x:v>PIANO G5</x:v>
      </x:c>
      <x:c r="I980" s="133" t="n">
        <x:v>115</x:v>
      </x:c>
      <x:c r="J980" s="133" t="n">
        <x:v>109</x:v>
      </x:c>
      <x:c r="K980" s="149" t="str">
        <x:v>BALL POINT</x:v>
      </x:c>
      <x:c r="L980" s="150" t="str">
        <x:v>Exact/source-linked match</x:v>
      </x:c>
      <x:c r="M980" s="149" t="str">
        <x:v>WS-RATES:60:24</x:v>
      </x:c>
    </x:row>
    <x:row r="981">
      <x:c r="A981" t="n">
        <x:v>982</x:v>
      </x:c>
      <x:c r="B981" t="n">
        <x:v>59</x:v>
      </x:c>
      <x:c r="C981" t="n">
        <x:v>37</x:v>
      </x:c>
      <x:c r="D981" s="99" t="str">
        <x:v>PIANO GRACE</x:v>
      </x:c>
      <x:c r="E981" s="132" t="n">
        <x:v>133</x:v>
      </x:c>
      <x:c r="F981" t="n">
        <x:v>60</x:v>
      </x:c>
      <x:c r="G981" t="n">
        <x:v>14</x:v>
      </x:c>
      <x:c r="H981" s="99" t="str">
        <x:v>PIANO GRACE</x:v>
      </x:c>
      <x:c r="I981" s="133" t="n">
        <x:v>133</x:v>
      </x:c>
      <x:c r="J981" s="133" t="n">
        <x:v>126</x:v>
      </x:c>
      <x:c r="K981" s="149" t="str">
        <x:v>BALL POINT</x:v>
      </x:c>
      <x:c r="L981" s="150" t="str">
        <x:v>Exact/source-linked match</x:v>
      </x:c>
      <x:c r="M981" s="149" t="str">
        <x:v>WS-RATES:60:14</x:v>
      </x:c>
    </x:row>
    <x:row r="982">
      <x:c r="A982" t="n">
        <x:v>983</x:v>
      </x:c>
      <x:c r="B982" t="n">
        <x:v>60</x:v>
      </x:c>
      <x:c r="C982" t="n">
        <x:v>9</x:v>
      </x:c>
      <x:c r="D982" s="99" t="str">
        <x:v>PIANO PEELA</x:v>
      </x:c>
      <x:c r="E982" s="132" t="n">
        <x:v>135</x:v>
      </x:c>
      <x:c r="F982" t="n">
        <x:v>60</x:v>
      </x:c>
      <x:c r="G982" t="n">
        <x:v>22</x:v>
      </x:c>
      <x:c r="H982" s="99" t="str">
        <x:v>PIANO PEELA</x:v>
      </x:c>
      <x:c r="I982" s="133" t="n">
        <x:v>135</x:v>
      </x:c>
      <x:c r="J982" s="133" t="n">
        <x:v>128</x:v>
      </x:c>
      <x:c r="K982" s="149" t="str">
        <x:v>BALL POINT</x:v>
      </x:c>
      <x:c r="L982" s="150" t="str">
        <x:v>Exact/source-linked match</x:v>
      </x:c>
      <x:c r="M982" s="149" t="str">
        <x:v>WS-RATES:60:22</x:v>
      </x:c>
    </x:row>
    <x:row r="983">
      <x:c r="A983" t="n">
        <x:v>984</x:v>
      </x:c>
      <x:c r="B983" t="n">
        <x:v>59</x:v>
      </x:c>
      <x:c r="C983" t="n">
        <x:v>29</x:v>
      </x:c>
      <x:c r="D983" s="99" t="str">
        <x:v>PIANO POINT .8</x:v>
      </x:c>
      <x:c r="E983" s="132" t="n">
        <x:v>160</x:v>
      </x:c>
      <x:c r="F983" t="n">
        <x:v>60</x:v>
      </x:c>
      <x:c r="G983" t="n">
        <x:v>6</x:v>
      </x:c>
      <x:c r="H983" s="99" t="str">
        <x:v>PIANO POINT .8</x:v>
      </x:c>
      <x:c r="I983" s="133" t="n">
        <x:v>160</x:v>
      </x:c>
      <x:c r="J983" s="133" t="n">
        <x:v>152</x:v>
      </x:c>
      <x:c r="K983" s="149" t="str">
        <x:v>BALL POINT</x:v>
      </x:c>
      <x:c r="L983" s="150" t="str">
        <x:v>Exact/source-linked match</x:v>
      </x:c>
      <x:c r="M983" s="149" t="str">
        <x:v>WS-RATES:60:6</x:v>
      </x:c>
    </x:row>
    <x:row r="984">
      <x:c r="A984" t="n">
        <x:v>985</x:v>
      </x:c>
      <x:c r="B984" t="n">
        <x:v>28</x:v>
      </x:c>
      <x:c r="C984" t="n">
        <x:v>6</x:v>
      </x:c>
      <x:c r="D984" s="99" t="str">
        <x:v>PIANO RHYTHM</x:v>
      </x:c>
      <x:c r="E984" s="132" t="n">
        <x:v>220</x:v>
      </x:c>
      <x:c r="F984" t="n">
        <x:v>28</x:v>
      </x:c>
      <x:c r="G984" t="n">
        <x:v>19</x:v>
      </x:c>
      <x:c r="H984" s="99" t="str">
        <x:v>PIANO RHYTHM</x:v>
      </x:c>
      <x:c r="I984" s="133" t="n">
        <x:v>220</x:v>
      </x:c>
      <x:c r="J984" s="133" t="n">
        <x:v>209</x:v>
      </x:c>
      <x:c r="K984" s="149" t="str">
        <x:v>GEL PEN</x:v>
      </x:c>
      <x:c r="L984" s="150" t="str">
        <x:v>Exact/source-linked match</x:v>
      </x:c>
      <x:c r="M984" s="149" t="str">
        <x:v>WS-RATES:28:19</x:v>
      </x:c>
    </x:row>
    <x:row r="985">
      <x:c r="A985" t="n">
        <x:v>986</x:v>
      </x:c>
      <x:c r="B985" t="n">
        <x:v>51</x:v>
      </x:c>
      <x:c r="C985" t="n">
        <x:v>17</x:v>
      </x:c>
      <x:c r="D985" s="99" t="str">
        <x:v>PIANO RYTHM</x:v>
      </x:c>
      <x:c r="E985" s="132" t="n">
        <x:v>240</x:v>
      </x:c>
      <x:c r="F985" t="n">
        <x:v>51</x:v>
      </x:c>
      <x:c r="G985" t="n">
        <x:v>30</x:v>
      </x:c>
      <x:c r="H985" s="99" t="str">
        <x:v>PIANO RYTHM</x:v>
      </x:c>
      <x:c r="I985" s="133" t="n">
        <x:v>240</x:v>
      </x:c>
      <x:c r="J985" s="133" t="n">
        <x:v>228</x:v>
      </x:c>
      <x:c r="K985" s="149" t="str">
        <x:v>BALL POINT</x:v>
      </x:c>
      <x:c r="L985" s="150" t="str">
        <x:v>Exact/source-linked match</x:v>
      </x:c>
      <x:c r="M985" s="149" t="str">
        <x:v>WS-RATES:51:30</x:v>
      </x:c>
    </x:row>
    <x:row r="986">
      <x:c r="A986" t="n">
        <x:v>987</x:v>
      </x:c>
      <x:c r="B986" t="n">
        <x:v>58</x:v>
      </x:c>
      <x:c r="C986" t="n">
        <x:v>5</x:v>
      </x:c>
      <x:c r="D986" s="99" t="str">
        <x:v>PIANO SCHOOL PEN</x:v>
      </x:c>
      <x:c r="E986" s="132" t="n">
        <x:v>670</x:v>
      </x:c>
      <x:c r="F986" t="n">
        <x:v>58</x:v>
      </x:c>
      <x:c r="G986" t="n">
        <x:v>18</x:v>
      </x:c>
      <x:c r="H986" s="99" t="str">
        <x:v>PIANO SCHOOL PEN</x:v>
      </x:c>
      <x:c r="I986" s="133" t="n">
        <x:v>670</x:v>
      </x:c>
      <x:c r="J986" s="133" t="n">
        <x:v>636</x:v>
      </x:c>
      <x:c r="K986" s="149" t="str">
        <x:v>INK PEN</x:v>
      </x:c>
      <x:c r="L986" s="150" t="str">
        <x:v>Exact/source-linked match</x:v>
      </x:c>
      <x:c r="M986" s="149" t="str">
        <x:v>WS-RATES:58:18</x:v>
      </x:c>
    </x:row>
    <x:row r="987">
      <x:c r="A987" t="n">
        <x:v>988</x:v>
      </x:c>
      <x:c r="B987" t="n">
        <x:v>40</x:v>
      </x:c>
      <x:c r="C987" t="n">
        <x:v>14</x:v>
      </x:c>
      <x:c r="D987" s="99" t="str">
        <x:v>QALAM LAKRI</x:v>
      </x:c>
      <x:c r="E987" s="132" t="n">
        <x:v>40</x:v>
      </x:c>
      <x:c r="F987" t="n">
        <x:v>40</x:v>
      </x:c>
      <x:c r="G987" t="n">
        <x:v>27</x:v>
      </x:c>
      <x:c r="H987" s="99" t="str">
        <x:v>QALAM LAKRI</x:v>
      </x:c>
      <x:c r="I987" s="133" t="n">
        <x:v>40</x:v>
      </x:c>
      <x:c r="J987" s="133" t="n">
        <x:v>25</x:v>
      </x:c>
      <x:c r="K987" s="149" t="str">
        <x:v>CHINA</x:v>
      </x:c>
      <x:c r="L987" s="150" t="str">
        <x:v>Exact/source-linked match</x:v>
      </x:c>
      <x:c r="M987" s="149" t="str">
        <x:v>WS-RATES:40:27</x:v>
      </x:c>
    </x:row>
    <x:row r="988">
      <x:c r="A988" t="n">
        <x:v>989</x:v>
      </x:c>
      <x:c r="B988" t="n">
        <x:v>28</x:v>
      </x:c>
      <x:c r="C988" t="n">
        <x:v>29</x:v>
      </x:c>
      <x:c r="D988" s="99" t="str">
        <x:v>QB CORRECTION PEN BOX</x:v>
      </x:c>
      <x:c r="E988" s="132" t="n">
        <x:v>408</x:v>
      </x:c>
      <x:c r="F988" t="n">
        <x:v>29</x:v>
      </x:c>
      <x:c r="G988" t="n">
        <x:v>6</x:v>
      </x:c>
      <x:c r="H988" s="99" t="str">
        <x:v>QB CORRECTION PEN BOX</x:v>
      </x:c>
      <x:c r="I988" s="133" t="n">
        <x:v>408</x:v>
      </x:c>
      <x:c r="J988" s="133" t="n">
        <x:v>390</x:v>
      </x:c>
      <x:c r="K988" s="149" t="str">
        <x:v>Correction pen</x:v>
      </x:c>
      <x:c r="L988" s="150" t="str">
        <x:v>Exact/source-linked match</x:v>
      </x:c>
      <x:c r="M988" s="149" t="str">
        <x:v>WS-RATES:29:6</x:v>
      </x:c>
    </x:row>
    <x:row r="989">
      <x:c r="A989" t="n">
        <x:v>990</x:v>
      </x:c>
      <x:c r="B989" t="n">
        <x:v>30</x:v>
      </x:c>
      <x:c r="C989" t="n">
        <x:v>20</x:v>
      </x:c>
      <x:c r="D989" s="99" t="str">
        <x:v>QB CORRECTION PEN(1 PC)</x:v>
      </x:c>
      <x:c r="E989" s="132" t="n">
        <x:v>34</x:v>
      </x:c>
      <x:c r="F989" t="n">
        <x:v>30</x:v>
      </x:c>
      <x:c r="G989" t="n">
        <x:v>33</x:v>
      </x:c>
      <x:c r="H989" s="99" t="str">
        <x:v>QB CORRECTION PEN(1 PC)</x:v>
      </x:c>
      <x:c r="I989" s="133" t="n">
        <x:v>34</x:v>
      </x:c>
      <x:c r="J989" s="133" t="n">
        <x:v>32</x:v>
      </x:c>
      <x:c r="K989" s="149" t="str">
        <x:v>Correction pen</x:v>
      </x:c>
      <x:c r="L989" s="150" t="str">
        <x:v>Exact/source-linked match</x:v>
      </x:c>
      <x:c r="M989" s="149" t="str">
        <x:v>WS-RATES:30:33</x:v>
      </x:c>
    </x:row>
    <x:row r="990">
      <x:c r="A990" t="n">
        <x:v>991</x:v>
      </x:c>
      <x:c r="B990" t="n">
        <x:v>60</x:v>
      </x:c>
      <x:c r="C990" t="n">
        <x:v>13</x:v>
      </x:c>
      <x:c r="D990" s="99" t="str">
        <x:v>SOLO FINE</x:v>
      </x:c>
      <x:c r="E990" s="132" t="n">
        <x:v>210</x:v>
      </x:c>
      <x:c r="F990" t="n">
        <x:v>60</x:v>
      </x:c>
      <x:c r="G990" t="n">
        <x:v>26</x:v>
      </x:c>
      <x:c r="H990" s="99" t="str">
        <x:v>SOLO FINE</x:v>
      </x:c>
      <x:c r="I990" s="133" t="n">
        <x:v>210</x:v>
      </x:c>
      <x:c r="J990" s="133" t="n">
        <x:v>199.5</x:v>
      </x:c>
      <x:c r="K990" s="149" t="str">
        <x:v>BALL POINT</x:v>
      </x:c>
      <x:c r="L990" s="150" t="str">
        <x:v>Exact/source-linked match</x:v>
      </x:c>
      <x:c r="M990" s="149" t="str">
        <x:v>WS-RATES:60:26</x:v>
      </x:c>
    </x:row>
    <x:row r="991">
      <x:c r="A991" t="n">
        <x:v>992</x:v>
      </x:c>
      <x:c r="B991" t="n">
        <x:v>53</x:v>
      </x:c>
      <x:c r="C991" t="n">
        <x:v>19</x:v>
      </x:c>
      <x:c r="D991" s="99" t="str">
        <x:v>TEMPO CORRECTION PEN</x:v>
      </x:c>
      <x:c r="E991" s="132" t="n">
        <x:v>34</x:v>
      </x:c>
      <x:c r="F991" t="n">
        <x:v>53</x:v>
      </x:c>
      <x:c r="G991" t="n">
        <x:v>32</x:v>
      </x:c>
      <x:c r="H991" s="99" t="str">
        <x:v>TEMPO CORRECTION PEN</x:v>
      </x:c>
      <x:c r="I991" s="133" t="n">
        <x:v>34</x:v>
      </x:c>
      <x:c r="J991" s="133" t="n">
        <x:v>32.3</x:v>
      </x:c>
      <x:c r="K991" s="149" t="str">
        <x:v>Correction pen</x:v>
      </x:c>
      <x:c r="L991" s="150" t="str">
        <x:v>Exact/source-linked match</x:v>
      </x:c>
      <x:c r="M991" s="149" t="str">
        <x:v>WS-RATES:53:32</x:v>
      </x:c>
    </x:row>
    <x:row r="992">
      <x:c r="A992" t="n">
        <x:v>993</x:v>
      </x:c>
      <x:c r="B992" t="n">
        <x:v>11</x:v>
      </x:c>
      <x:c r="C992" t="n">
        <x:v>37</x:v>
      </x:c>
      <x:c r="D992" s="99" t="str">
        <x:v>TICK CORRECTION PEN (1PC</x:v>
      </x:c>
      <x:c r="E992" s="132" t="n">
        <x:v>38</x:v>
      </x:c>
      <x:c r="F992" t="n">
        <x:v>12</x:v>
      </x:c>
      <x:c r="G992" t="n">
        <x:v>14</x:v>
      </x:c>
      <x:c r="H992" s="99" t="str">
        <x:v>TICK CORRECTION PEN (1PC)</x:v>
      </x:c>
      <x:c r="I992" s="133" t="n">
        <x:v>38</x:v>
      </x:c>
      <x:c r="J992" s="133" t="n">
        <x:v>37.5</x:v>
      </x:c>
      <x:c r="K992" s="149" t="str">
        <x:v>Correction pen</x:v>
      </x:c>
      <x:c r="L992" s="150" t="str">
        <x:v>Exact/source-linked match</x:v>
      </x:c>
      <x:c r="M992" s="149" t="str">
        <x:v>WS-RATES:12:14</x:v>
      </x:c>
    </x:row>
    <x:row r="993">
      <x:c r="A993" t="n">
        <x:v>994</x:v>
      </x:c>
      <x:c r="B993" t="n">
        <x:v>11</x:v>
      </x:c>
      <x:c r="C993" t="n">
        <x:v>36</x:v>
      </x:c>
      <x:c r="D993" s="99" t="str">
        <x:v>TICK CORRECTION PEN 24PC</x:v>
      </x:c>
      <x:c r="E993" s="132" t="n">
        <x:v>936</x:v>
      </x:c>
      <x:c r="F993" t="n">
        <x:v>12</x:v>
      </x:c>
      <x:c r="G993" t="n">
        <x:v>13</x:v>
      </x:c>
      <x:c r="H993" s="99" t="str">
        <x:v>TICK CORRECTION PEN 24PC (BO</x:v>
      </x:c>
      <x:c r="I993" s="133" t="n">
        <x:v>936</x:v>
      </x:c>
      <x:c r="J993" s="133" t="n">
        <x:v>450</x:v>
      </x:c>
      <x:c r="K993" s="149" t="str">
        <x:v>Correction pen</x:v>
      </x:c>
      <x:c r="L993" s="150" t="str">
        <x:v>Truncated-name completion</x:v>
      </x:c>
      <x:c r="M993" s="149" t="str">
        <x:v>WS-RATES:12:13</x:v>
      </x:c>
    </x:row>
    <x:row r="994">
      <x:c r="A994" t="n">
        <x:v>995</x:v>
      </x:c>
      <x:c r="B994" t="n">
        <x:v>12</x:v>
      </x:c>
      <x:c r="C994" t="n">
        <x:v>2</x:v>
      </x:c>
      <x:c r="D994" s="99" t="str">
        <x:v>TICK ROLLER PEN (1PC)</x:v>
      </x:c>
      <x:c r="E994" s="132" t="n">
        <x:v>94</x:v>
      </x:c>
      <x:c r="F994" t="n">
        <x:v>12</x:v>
      </x:c>
      <x:c r="G994" t="n">
        <x:v>15</x:v>
      </x:c>
      <x:c r="H994" s="99" t="str">
        <x:v>TICK ROLLER PEN (1PC)</x:v>
      </x:c>
      <x:c r="I994" s="133" t="n">
        <x:v>94</x:v>
      </x:c>
      <x:c r="J994" s="133" t="n">
        <x:v>89</x:v>
      </x:c>
      <x:c r="K994" s="149" t="str">
        <x:v>BALL POINT</x:v>
      </x:c>
      <x:c r="L994" s="150" t="str">
        <x:v>Exact/source-linked match</x:v>
      </x:c>
      <x:c r="M994" s="149" t="str">
        <x:v>WS-RATES:12:15</x:v>
      </x:c>
    </x:row>
    <x:row r="995">
      <x:c r="A995" t="n">
        <x:v>996</x:v>
      </x:c>
      <x:c r="B995" t="n">
        <x:v>12</x:v>
      </x:c>
      <x:c r="C995" t="n">
        <x:v>37</x:v>
      </x:c>
      <x:c r="D995" s="99" t="str">
        <x:v>CAMEL COMPASS 333</x:v>
      </x:c>
      <x:c r="E995" s="132" t="n">
        <x:v>68</x:v>
      </x:c>
      <x:c r="F995" t="n">
        <x:v>13</x:v>
      </x:c>
      <x:c r="G995" t="n">
        <x:v>14</x:v>
      </x:c>
      <x:c r="H995" s="99" t="str">
        <x:v>CAMEL COMPASS 333</x:v>
      </x:c>
      <x:c r="I995" s="133" t="n">
        <x:v>68</x:v>
      </x:c>
      <x:c r="J995" s="133" t="n">
        <x:v>63.92</x:v>
      </x:c>
      <x:c r="K995" s="149" t="str">
        <x:v>COMPASS</x:v>
      </x:c>
      <x:c r="L995" s="150" t="str">
        <x:v>Exact/source-linked match</x:v>
      </x:c>
      <x:c r="M995" s="149" t="str">
        <x:v>WS-RATES:13:14</x:v>
      </x:c>
    </x:row>
    <x:row r="996">
      <x:c r="A996" t="n">
        <x:v>997</x:v>
      </x:c>
      <x:c r="B996" t="n">
        <x:v>13</x:v>
      </x:c>
      <x:c r="C996" t="n">
        <x:v>2</x:v>
      </x:c>
      <x:c r="D996" s="99" t="str">
        <x:v>CAMEL COMPASS 444</x:v>
      </x:c>
      <x:c r="E996" s="132" t="n">
        <x:v>42</x:v>
      </x:c>
      <x:c r="F996" t="n">
        <x:v>13</x:v>
      </x:c>
      <x:c r="G996" t="n">
        <x:v>15</x:v>
      </x:c>
      <x:c r="H996" s="99" t="str">
        <x:v>CAMEL COMPASS 444</x:v>
      </x:c>
      <x:c r="I996" s="133" t="n">
        <x:v>42</x:v>
      </x:c>
      <x:c r="J996" s="133" t="n">
        <x:v>39.5</x:v>
      </x:c>
      <x:c r="K996" s="149" t="str">
        <x:v>COMPASS</x:v>
      </x:c>
      <x:c r="L996" s="150" t="str">
        <x:v>Exact/source-linked match</x:v>
      </x:c>
      <x:c r="M996" s="149" t="str">
        <x:v>WS-RATES:13:15</x:v>
      </x:c>
    </x:row>
    <x:row r="997">
      <x:c r="A997" t="n">
        <x:v>998</x:v>
      </x:c>
      <x:c r="B997" t="n">
        <x:v>12</x:v>
      </x:c>
      <x:c r="C997" t="n">
        <x:v>24</x:v>
      </x:c>
      <x:c r="D997" s="99" t="str">
        <x:v>CAMEL GEOMETRY GB 200</x:v>
      </x:c>
      <x:c r="E997" s="132" t="n">
        <x:v>299</x:v>
      </x:c>
      <x:c r="F997" t="n">
        <x:v>12</x:v>
      </x:c>
      <x:c r="G997" t="n">
        <x:v>37</x:v>
      </x:c>
      <x:c r="H997" s="99" t="str">
        <x:v>CAMEL GEOMETRY GB 200</x:v>
      </x:c>
      <x:c r="I997" s="133" t="n">
        <x:v>299</x:v>
      </x:c>
      <x:c r="J997" s="133" t="n">
        <x:v>244.4</x:v>
      </x:c>
      <x:c r="K997" s="149" t="str">
        <x:v>GEOMATRIES</x:v>
      </x:c>
      <x:c r="L997" s="150" t="str">
        <x:v>Exact/source-linked match</x:v>
      </x:c>
      <x:c r="M997" s="149" t="str">
        <x:v>WS-RATES:12:37</x:v>
      </x:c>
    </x:row>
    <x:row r="998">
      <x:c r="A998" t="n">
        <x:v>999</x:v>
      </x:c>
      <x:c r="B998" t="n">
        <x:v>12</x:v>
      </x:c>
      <x:c r="C998" t="n">
        <x:v>25</x:v>
      </x:c>
      <x:c r="D998" s="99" t="str">
        <x:v>CAMEL GEOMETRY GB 99</x:v>
      </x:c>
      <x:c r="E998" s="132" t="n">
        <x:v>96</x:v>
      </x:c>
      <x:c r="F998" t="n">
        <x:v>13</x:v>
      </x:c>
      <x:c r="G998" t="n">
        <x:v>2</x:v>
      </x:c>
      <x:c r="H998" s="99" t="str">
        <x:v>CAMEL GEOMETRY GB 99</x:v>
      </x:c>
      <x:c r="I998" s="133" t="n">
        <x:v>96</x:v>
      </x:c>
      <x:c r="J998" s="133" t="n">
        <x:v>84.6</x:v>
      </x:c>
      <x:c r="K998" s="149" t="str">
        <x:v>GEOMATRIES</x:v>
      </x:c>
      <x:c r="L998" s="150" t="str">
        <x:v>Exact/source-linked match</x:v>
      </x:c>
      <x:c r="M998" s="149" t="str">
        <x:v>WS-RATES:13:2</x:v>
      </x:c>
    </x:row>
    <x:row r="999">
      <x:c r="A999" t="n">
        <x:v>1000</x:v>
      </x:c>
      <x:c r="B999" t="n">
        <x:v>12</x:v>
      </x:c>
      <x:c r="C999" t="n">
        <x:v>26</x:v>
      </x:c>
      <x:c r="D999" s="99" t="str">
        <x:v>CAMEL MATH BOX 103</x:v>
      </x:c>
      <x:c r="E999" s="132" t="n">
        <x:v>285</x:v>
      </x:c>
      <x:c r="F999" t="n">
        <x:v>13</x:v>
      </x:c>
      <x:c r="G999" t="n">
        <x:v>3</x:v>
      </x:c>
      <x:c r="H999" s="99" t="str">
        <x:v>CAMEL MATH BOX 103</x:v>
      </x:c>
      <x:c r="I999" s="133" t="n">
        <x:v>285</x:v>
      </x:c>
      <x:c r="J999" s="133" t="n">
        <x:v>268</x:v>
      </x:c>
      <x:c r="K999" s="149" t="str">
        <x:v>GEOMATRIES</x:v>
      </x:c>
      <x:c r="L999" s="150" t="str">
        <x:v>Exact/source-linked match</x:v>
      </x:c>
      <x:c r="M999" s="149" t="str">
        <x:v>WS-RATES:13:3</x:v>
      </x:c>
    </x:row>
    <x:row r="1000">
      <x:c r="A1000" t="n">
        <x:v>1001</x:v>
      </x:c>
      <x:c r="B1000" t="n">
        <x:v>34</x:v>
      </x:c>
      <x:c r="C1000" t="n">
        <x:v>17</x:v>
      </x:c>
      <x:c r="D1000" s="99" t="str">
        <x:v>CHINA COMPASS(1PCS)</x:v>
      </x:c>
      <x:c r="E1000" s="132" t="n">
        <x:v>20</x:v>
      </x:c>
      <x:c r="F1000" t="n">
        <x:v>34</x:v>
      </x:c>
      <x:c r="G1000" t="n">
        <x:v>30</x:v>
      </x:c>
      <x:c r="H1000" s="99" t="str">
        <x:v>CHINA COMPASS(1PCS)</x:v>
      </x:c>
      <x:c r="I1000" s="133" t="n">
        <x:v>20</x:v>
      </x:c>
      <x:c r="J1000" s="133" t="n">
        <x:v>18</x:v>
      </x:c>
      <x:c r="K1000" s="149" t="str">
        <x:v>COMPASS</x:v>
      </x:c>
      <x:c r="L1000" s="150" t="str">
        <x:v>Exact/source-linked match</x:v>
      </x:c>
      <x:c r="M1000" s="149" t="str">
        <x:v>WS-RATES:34:30</x:v>
      </x:c>
    </x:row>
    <x:row r="1001">
      <x:c r="A1001" t="n">
        <x:v>1002</x:v>
      </x:c>
      <x:c r="B1001" t="n">
        <x:v>34</x:v>
      </x:c>
      <x:c r="C1001" t="n">
        <x:v>7</x:v>
      </x:c>
      <x:c r="D1001" s="99" t="str">
        <x:v>DAR GEOMATERY 45 ( 1 PCS</x:v>
      </x:c>
      <x:c r="E1001" s="132" t="n">
        <x:v>45</x:v>
      </x:c>
      <x:c r="F1001" t="n">
        <x:v>34</x:v>
      </x:c>
      <x:c r="G1001" t="n">
        <x:v>20</x:v>
      </x:c>
      <x:c r="H1001" s="99" t="str">
        <x:v>DAR GEOMATERY 45 ( 1 PCS )</x:v>
      </x:c>
      <x:c r="I1001" s="133" t="n">
        <x:v>45</x:v>
      </x:c>
      <x:c r="J1001" s="133" t="n">
        <x:v>34</x:v>
      </x:c>
      <x:c r="K1001" s="149" t="str">
        <x:v>pencil box</x:v>
      </x:c>
      <x:c r="L1001" s="150" t="str">
        <x:v>Exact/source-linked match</x:v>
      </x:c>
      <x:c r="M1001" s="149" t="str">
        <x:v>WS-RATES:34:20</x:v>
      </x:c>
    </x:row>
    <x:row r="1002">
      <x:c r="A1002" t="n">
        <x:v>1003</x:v>
      </x:c>
      <x:c r="B1002" t="n">
        <x:v>22</x:v>
      </x:c>
      <x:c r="C1002" t="n">
        <x:v>30</x:v>
      </x:c>
      <x:c r="D1002" s="99" t="str">
        <x:v>DAR GEOMATERY 60</x:v>
      </x:c>
      <x:c r="E1002" s="132" t="n">
        <x:v>60</x:v>
      </x:c>
      <x:c r="F1002" t="n">
        <x:v>23</x:v>
      </x:c>
      <x:c r="G1002" t="n">
        <x:v>7</x:v>
      </x:c>
      <x:c r="H1002" s="99" t="str">
        <x:v>DAR GEOMATERY 60</x:v>
      </x:c>
      <x:c r="I1002" s="133" t="n">
        <x:v>60</x:v>
      </x:c>
      <x:c r="J1002" s="133" t="n">
        <x:v>55</x:v>
      </x:c>
      <x:c r="K1002" s="149" t="str">
        <x:v>GEOMATRIES</x:v>
      </x:c>
      <x:c r="L1002" s="150" t="str">
        <x:v>Exact/source-linked match</x:v>
      </x:c>
      <x:c r="M1002" s="149" t="str">
        <x:v>WS-RATES:23:7</x:v>
      </x:c>
    </x:row>
    <x:row r="1003">
      <x:c r="A1003" t="n">
        <x:v>1004</x:v>
      </x:c>
      <x:c r="B1003" t="n">
        <x:v>53</x:v>
      </x:c>
      <x:c r="C1003" t="n">
        <x:v>25</x:v>
      </x:c>
      <x:c r="D1003" s="99" t="str">
        <x:v>DUX 702 MATHEMATICAL GE</x:v>
      </x:c>
      <x:c r="E1003" s="132" t="n">
        <x:v>370</x:v>
      </x:c>
      <x:c r="F1003" t="n">
        <x:v>54</x:v>
      </x:c>
      <x:c r="G1003" t="n">
        <x:v>2</x:v>
      </x:c>
      <x:c r="H1003" s="99" t="str">
        <x:v>DUX 702 MATHEMATICAL GEOMAT</x:v>
      </x:c>
      <x:c r="I1003" s="133" t="n">
        <x:v>370</x:v>
      </x:c>
      <x:c r="J1003" s="133" t="n">
        <x:v>325</x:v>
      </x:c>
      <x:c r="K1003" s="149" t="str">
        <x:v>GEOMATRIES</x:v>
      </x:c>
      <x:c r="L1003" s="150" t="str">
        <x:v>Truncated-name completion</x:v>
      </x:c>
      <x:c r="M1003" s="149" t="str">
        <x:v>WS-RATES:54:2</x:v>
      </x:c>
    </x:row>
    <x:row r="1004">
      <x:c r="A1004" t="n">
        <x:v>1005</x:v>
      </x:c>
      <x:c r="B1004" t="n">
        <x:v>54</x:v>
      </x:c>
      <x:c r="C1004" t="n">
        <x:v>25</x:v>
      </x:c>
      <x:c r="D1004" s="99" t="str">
        <x:v>DUX COMPASS</x:v>
      </x:c>
      <x:c r="E1004" s="132" t="n">
        <x:v>77</x:v>
      </x:c>
      <x:c r="F1004" t="n">
        <x:v>55</x:v>
      </x:c>
      <x:c r="G1004" t="n">
        <x:v>2</x:v>
      </x:c>
      <x:c r="H1004" s="99" t="str">
        <x:v>DUX COMPASS</x:v>
      </x:c>
      <x:c r="I1004" s="133" t="n">
        <x:v>77</x:v>
      </x:c>
      <x:c r="J1004" s="133" t="n">
        <x:v>70</x:v>
      </x:c>
      <x:c r="K1004" s="149" t="str">
        <x:v>COMPASS</x:v>
      </x:c>
      <x:c r="L1004" s="150" t="str">
        <x:v>Exact/source-linked match</x:v>
      </x:c>
      <x:c r="M1004" s="149" t="str">
        <x:v>WS-RATES:55:2</x:v>
      </x:c>
    </x:row>
    <x:row r="1005">
      <x:c r="A1005" t="n">
        <x:v>1006</x:v>
      </x:c>
      <x:c r="B1005" t="n">
        <x:v>20</x:v>
      </x:c>
      <x:c r="C1005" t="n">
        <x:v>27</x:v>
      </x:c>
      <x:c r="D1005" s="99" t="str">
        <x:v>DUX COMPASS(BOX)</x:v>
      </x:c>
      <x:c r="E1005" s="132" t="n">
        <x:v>912</x:v>
      </x:c>
      <x:c r="F1005" t="n">
        <x:v>21</x:v>
      </x:c>
      <x:c r="G1005" t="n">
        <x:v>4</x:v>
      </x:c>
      <x:c r="H1005" s="99" t="str">
        <x:v>DUX COMPASS(BOX)</x:v>
      </x:c>
      <x:c r="I1005" s="133" t="n">
        <x:v>912</x:v>
      </x:c>
      <x:c r="J1005" s="133" t="n">
        <x:v>840</x:v>
      </x:c>
      <x:c r="K1005" s="149" t="str">
        <x:v>COMPASS</x:v>
      </x:c>
      <x:c r="L1005" s="150" t="str">
        <x:v>Exact/source-linked match</x:v>
      </x:c>
      <x:c r="M1005" s="149" t="str">
        <x:v>WS-RATES:21:4</x:v>
      </x:c>
    </x:row>
    <x:row r="1006">
      <x:c r="A1006" t="n">
        <x:v>1007</x:v>
      </x:c>
      <x:c r="B1006" t="n">
        <x:v>7</x:v>
      </x:c>
      <x:c r="C1006" t="n">
        <x:v>32</x:v>
      </x:c>
      <x:c r="D1006" s="99" t="str">
        <x:v>FANCU GEOMETRY 3232</x:v>
      </x:c>
      <x:c r="E1006" s="132" t="n">
        <x:v>300</x:v>
      </x:c>
      <x:c r="F1006" t="n">
        <x:v>8</x:v>
      </x:c>
      <x:c r="G1006" t="n">
        <x:v>9</x:v>
      </x:c>
      <x:c r="H1006" s="99" t="str">
        <x:v>FANCU GEOMETRY 3232</x:v>
      </x:c>
      <x:c r="I1006" s="133" t="n">
        <x:v>300</x:v>
      </x:c>
      <x:c r="J1006" s="133" t="n">
        <x:v>245</x:v>
      </x:c>
      <x:c r="K1006" s="149" t="str">
        <x:v>GEOMATRIES</x:v>
      </x:c>
      <x:c r="L1006" s="150" t="str">
        <x:v>Exact/source-linked match</x:v>
      </x:c>
      <x:c r="M1006" s="149" t="str">
        <x:v>WS-RATES:8:9</x:v>
      </x:c>
    </x:row>
    <x:row r="1007">
      <x:c r="A1007" t="n">
        <x:v>1008</x:v>
      </x:c>
      <x:c r="B1007" t="n">
        <x:v>23</x:v>
      </x:c>
      <x:c r="C1007" t="n">
        <x:v>34</x:v>
      </x:c>
      <x:c r="D1007" s="99" t="str">
        <x:v>FANCY GEOMATERY 1849</x:v>
      </x:c>
      <x:c r="E1007" s="132" t="n">
        <x:v>190</x:v>
      </x:c>
      <x:c r="F1007" t="n">
        <x:v>24</x:v>
      </x:c>
      <x:c r="G1007" t="n">
        <x:v>11</x:v>
      </x:c>
      <x:c r="H1007" s="99" t="str">
        <x:v>FANCY GEOMATERY 1849</x:v>
      </x:c>
      <x:c r="I1007" s="133" t="n">
        <x:v>190</x:v>
      </x:c>
      <x:c r="J1007" s="133" t="n">
        <x:v>170</x:v>
      </x:c>
      <x:c r="K1007" s="149" t="str">
        <x:v>GEOMATRIES</x:v>
      </x:c>
      <x:c r="L1007" s="150" t="str">
        <x:v>Exact/source-linked match</x:v>
      </x:c>
      <x:c r="M1007" s="149" t="str">
        <x:v>WS-RATES:24:11</x:v>
      </x:c>
    </x:row>
    <x:row r="1008">
      <x:c r="A1008" t="n">
        <x:v>1009</x:v>
      </x:c>
      <x:c r="B1008" t="n">
        <x:v>23</x:v>
      </x:c>
      <x:c r="C1008" t="n">
        <x:v>32</x:v>
      </x:c>
      <x:c r="D1008" s="99" t="str">
        <x:v>FANCY GEOMATERY 2029</x:v>
      </x:c>
      <x:c r="E1008" s="132" t="n">
        <x:v>400</x:v>
      </x:c>
      <x:c r="F1008" t="n">
        <x:v>24</x:v>
      </x:c>
      <x:c r="G1008" t="n">
        <x:v>9</x:v>
      </x:c>
      <x:c r="H1008" s="99" t="str">
        <x:v>FANCY GEOMATERY 2029</x:v>
      </x:c>
      <x:c r="I1008" s="133" t="n">
        <x:v>400</x:v>
      </x:c>
      <x:c r="J1008" s="133" t="n">
        <x:v>365</x:v>
      </x:c>
      <x:c r="K1008" s="149" t="str">
        <x:v>GEOMATRIES</x:v>
      </x:c>
      <x:c r="L1008" s="150" t="str">
        <x:v>Exact/source-linked match</x:v>
      </x:c>
      <x:c r="M1008" s="149" t="str">
        <x:v>WS-RATES:24:9</x:v>
      </x:c>
    </x:row>
    <x:row r="1009">
      <x:c r="A1009" t="n">
        <x:v>1010</x:v>
      </x:c>
      <x:c r="B1009" t="n">
        <x:v>25</x:v>
      </x:c>
      <x:c r="C1009" t="n">
        <x:v>13</x:v>
      </x:c>
      <x:c r="D1009" s="99" t="str">
        <x:v>FANCY GEOMATERY 308</x:v>
      </x:c>
      <x:c r="E1009" s="132" t="n">
        <x:v>340</x:v>
      </x:c>
      <x:c r="F1009" t="n">
        <x:v>25</x:v>
      </x:c>
      <x:c r="G1009" t="n">
        <x:v>26</x:v>
      </x:c>
      <x:c r="H1009" s="99" t="str">
        <x:v>FANCY GEOMATERY 308</x:v>
      </x:c>
      <x:c r="I1009" s="133" t="n">
        <x:v>340</x:v>
      </x:c>
      <x:c r="J1009" s="133" t="n">
        <x:v>310</x:v>
      </x:c>
      <x:c r="K1009" s="149" t="str">
        <x:v>FANCY GEOMETRY</x:v>
      </x:c>
      <x:c r="L1009" s="150" t="str">
        <x:v>Exact/source-linked match</x:v>
      </x:c>
      <x:c r="M1009" s="149" t="str">
        <x:v>WS-RATES:25:26</x:v>
      </x:c>
    </x:row>
    <x:row r="1010">
      <x:c r="A1010" t="n">
        <x:v>1011</x:v>
      </x:c>
      <x:c r="B1010" t="n">
        <x:v>14</x:v>
      </x:c>
      <x:c r="C1010" t="n">
        <x:v>6</x:v>
      </x:c>
      <x:c r="D1010" s="99" t="str">
        <x:v>FANCY GEOMATERY 3086</x:v>
      </x:c>
      <x:c r="E1010" s="132" t="n">
        <x:v>320</x:v>
      </x:c>
      <x:c r="F1010" t="n">
        <x:v>14</x:v>
      </x:c>
      <x:c r="G1010" t="n">
        <x:v>19</x:v>
      </x:c>
      <x:c r="H1010" s="99" t="str">
        <x:v>FANCY GEOMATERY 3086</x:v>
      </x:c>
      <x:c r="I1010" s="133" t="n">
        <x:v>320</x:v>
      </x:c>
      <x:c r="J1010" s="133" t="n">
        <x:v>260</x:v>
      </x:c>
      <x:c r="K1010" s="149" t="str">
        <x:v>GEOMATRIES</x:v>
      </x:c>
      <x:c r="L1010" s="150" t="str">
        <x:v>Exact/source-linked match</x:v>
      </x:c>
      <x:c r="M1010" s="149" t="str">
        <x:v>WS-RATES:14:19</x:v>
      </x:c>
    </x:row>
    <x:row r="1011">
      <x:c r="A1011" t="n">
        <x:v>1012</x:v>
      </x:c>
      <x:c r="B1011" t="n">
        <x:v>23</x:v>
      </x:c>
      <x:c r="C1011" t="n">
        <x:v>31</x:v>
      </x:c>
      <x:c r="D1011" s="99" t="str">
        <x:v>FANCY GEOMATERY 588-155</x:v>
      </x:c>
      <x:c r="E1011" s="132" t="n">
        <x:v>520</x:v>
      </x:c>
      <x:c r="F1011" t="n">
        <x:v>24</x:v>
      </x:c>
      <x:c r="G1011" t="n">
        <x:v>8</x:v>
      </x:c>
      <x:c r="H1011" s="99" t="str">
        <x:v>FANCY GEOMATERY 588-155</x:v>
      </x:c>
      <x:c r="I1011" s="133" t="n">
        <x:v>520</x:v>
      </x:c>
      <x:c r="J1011" s="133" t="n">
        <x:v>485</x:v>
      </x:c>
      <x:c r="K1011" s="149" t="str">
        <x:v>GEOMATRIES</x:v>
      </x:c>
      <x:c r="L1011" s="150" t="str">
        <x:v>Exact/source-linked match</x:v>
      </x:c>
      <x:c r="M1011" s="149" t="str">
        <x:v>WS-RATES:24:8</x:v>
      </x:c>
    </x:row>
    <x:row r="1012">
      <x:c r="A1012" t="n">
        <x:v>1013</x:v>
      </x:c>
      <x:c r="B1012" t="n">
        <x:v>23</x:v>
      </x:c>
      <x:c r="C1012" t="n">
        <x:v>33</x:v>
      </x:c>
      <x:c r="D1012" s="99" t="str">
        <x:v>FANCY GEOMATERY 6204</x:v>
      </x:c>
      <x:c r="E1012" s="132" t="n">
        <x:v>360</x:v>
      </x:c>
      <x:c r="F1012" t="n">
        <x:v>24</x:v>
      </x:c>
      <x:c r="G1012" t="n">
        <x:v>10</x:v>
      </x:c>
      <x:c r="H1012" s="99" t="str">
        <x:v>FANCY GEOMATERY 6204</x:v>
      </x:c>
      <x:c r="I1012" s="133" t="n">
        <x:v>360</x:v>
      </x:c>
      <x:c r="J1012" s="133" t="n">
        <x:v>325</x:v>
      </x:c>
      <x:c r="K1012" s="149" t="str">
        <x:v>GEOMATRIES</x:v>
      </x:c>
      <x:c r="L1012" s="150" t="str">
        <x:v>Exact/source-linked match</x:v>
      </x:c>
      <x:c r="M1012" s="149" t="str">
        <x:v>WS-RATES:24:10</x:v>
      </x:c>
    </x:row>
    <x:row r="1013">
      <x:c r="A1013" t="n">
        <x:v>1014</x:v>
      </x:c>
      <x:c r="B1013" t="n">
        <x:v>23</x:v>
      </x:c>
      <x:c r="C1013" t="n">
        <x:v>16</x:v>
      </x:c>
      <x:c r="D1013" s="99" t="str">
        <x:v>FANCY GEOMATERY 8812</x:v>
      </x:c>
      <x:c r="E1013" s="132" t="n">
        <x:v>570</x:v>
      </x:c>
      <x:c r="F1013" t="n">
        <x:v>23</x:v>
      </x:c>
      <x:c r="G1013" t="n">
        <x:v>29</x:v>
      </x:c>
      <x:c r="H1013" s="99" t="str">
        <x:v>FANCY GEOMATERY 8812</x:v>
      </x:c>
      <x:c r="I1013" s="133" t="n">
        <x:v>570</x:v>
      </x:c>
      <x:c r="J1013" s="133" t="n">
        <x:v>530</x:v>
      </x:c>
      <x:c r="K1013" s="149" t="str">
        <x:v>GEOMATRIES</x:v>
      </x:c>
      <x:c r="L1013" s="150" t="str">
        <x:v>Exact/source-linked match</x:v>
      </x:c>
      <x:c r="M1013" s="149" t="str">
        <x:v>WS-RATES:23:29</x:v>
      </x:c>
    </x:row>
    <x:row r="1014">
      <x:c r="A1014" t="n">
        <x:v>1015</x:v>
      </x:c>
      <x:c r="B1014" t="n">
        <x:v>22</x:v>
      </x:c>
      <x:c r="C1014" t="n">
        <x:v>2</x:v>
      </x:c>
      <x:c r="D1014" s="99" t="str">
        <x:v>FANCY GEOMATERY A 32</x:v>
      </x:c>
      <x:c r="E1014" s="132" t="n">
        <x:v>300</x:v>
      </x:c>
      <x:c r="F1014" t="n">
        <x:v>22</x:v>
      </x:c>
      <x:c r="G1014" t="n">
        <x:v>15</x:v>
      </x:c>
      <x:c r="H1014" s="99" t="str">
        <x:v>FANCY GEOMATERY A 32</x:v>
      </x:c>
      <x:c r="I1014" s="133" t="n">
        <x:v>300</x:v>
      </x:c>
      <x:c r="J1014" s="133" t="n">
        <x:v>260</x:v>
      </x:c>
      <x:c r="K1014" s="149" t="str">
        <x:v>FANCY GEOMETRY</x:v>
      </x:c>
      <x:c r="L1014" s="150" t="str">
        <x:v>Exact/source-linked match</x:v>
      </x:c>
      <x:c r="M1014" s="149" t="str">
        <x:v>WS-RATES:22:15</x:v>
      </x:c>
    </x:row>
    <x:row r="1015">
      <x:c r="A1015" t="n">
        <x:v>1016</x:v>
      </x:c>
      <x:c r="B1015" t="n">
        <x:v>19</x:v>
      </x:c>
      <x:c r="C1015" t="n">
        <x:v>12</x:v>
      </x:c>
      <x:c r="D1015" s="99" t="str">
        <x:v>FANCY GEOMATERY A-8806</x:v>
      </x:c>
      <x:c r="E1015" s="132" t="n">
        <x:v>900</x:v>
      </x:c>
      <x:c r="F1015" t="n">
        <x:v>19</x:v>
      </x:c>
      <x:c r="G1015" t="n">
        <x:v>25</x:v>
      </x:c>
      <x:c r="H1015" s="99" t="str">
        <x:v>FANCY GEOMATERY A-8806</x:v>
      </x:c>
      <x:c r="I1015" s="133" t="n">
        <x:v>900</x:v>
      </x:c>
      <x:c r="J1015" s="133" t="n">
        <x:v>840</x:v>
      </x:c>
      <x:c r="K1015" s="149" t="str">
        <x:v>pencil box</x:v>
      </x:c>
      <x:c r="L1015" s="150" t="str">
        <x:v>Exact/source-linked match</x:v>
      </x:c>
      <x:c r="M1015" s="149" t="str">
        <x:v>WS-RATES:19:25</x:v>
      </x:c>
    </x:row>
    <x:row r="1016">
      <x:c r="A1016" t="n">
        <x:v>1017</x:v>
      </x:c>
      <x:c r="B1016" t="n">
        <x:v>14</x:v>
      </x:c>
      <x:c r="C1016" t="n">
        <x:v>5</x:v>
      </x:c>
      <x:c r="D1016" s="99" t="str">
        <x:v>FANCY GEOMATERY B5193</x:v>
      </x:c>
      <x:c r="E1016" s="132" t="n">
        <x:v>260</x:v>
      </x:c>
      <x:c r="F1016" t="n">
        <x:v>14</x:v>
      </x:c>
      <x:c r="G1016" t="n">
        <x:v>18</x:v>
      </x:c>
      <x:c r="H1016" s="99" t="str">
        <x:v>FANCY GEOMATERY B5193</x:v>
      </x:c>
      <x:c r="I1016" s="133" t="n">
        <x:v>260</x:v>
      </x:c>
      <x:c r="J1016" s="133" t="n">
        <x:v>2225</x:v>
      </x:c>
      <x:c r="K1016" s="149" t="str">
        <x:v>GEOMATRIES</x:v>
      </x:c>
      <x:c r="L1016" s="150" t="str">
        <x:v>Exact/source-linked match</x:v>
      </x:c>
      <x:c r="M1016" s="149" t="str">
        <x:v>WS-RATES:14:18</x:v>
      </x:c>
    </x:row>
    <x:row r="1017">
      <x:c r="A1017" t="n">
        <x:v>1018</x:v>
      </x:c>
      <x:c r="B1017" t="n">
        <x:v>19</x:v>
      </x:c>
      <x:c r="C1017" t="n">
        <x:v>6</x:v>
      </x:c>
      <x:c r="D1017" s="99" t="str">
        <x:v>FANCY GEOMATERY NO A 98</x:v>
      </x:c>
      <x:c r="E1017" s="132" t="n">
        <x:v>900</x:v>
      </x:c>
      <x:c r="F1017" t="n">
        <x:v>19</x:v>
      </x:c>
      <x:c r="G1017" t="n">
        <x:v>19</x:v>
      </x:c>
      <x:c r="H1017" s="99" t="str">
        <x:v>FANCY GEOMATERY NO A 988</x:v>
      </x:c>
      <x:c r="I1017" s="133" t="n">
        <x:v>900</x:v>
      </x:c>
      <x:c r="J1017" s="133" t="n">
        <x:v>840</x:v>
      </x:c>
      <x:c r="K1017" s="149" t="str">
        <x:v>FANCY GEOMETRY</x:v>
      </x:c>
      <x:c r="L1017" s="150" t="str">
        <x:v>Truncated-name completion</x:v>
      </x:c>
      <x:c r="M1017" s="149" t="str">
        <x:v>WS-RATES:19:19</x:v>
      </x:c>
    </x:row>
    <x:row r="1018">
      <x:c r="A1018" t="n">
        <x:v>1019</x:v>
      </x:c>
      <x:c r="B1018" t="n">
        <x:v>7</x:v>
      </x:c>
      <x:c r="C1018" t="n">
        <x:v>37</x:v>
      </x:c>
      <x:c r="D1018" s="99" t="str">
        <x:v>FANCY GEOMATRY 588214</x:v>
      </x:c>
      <x:c r="E1018" s="132" t="n">
        <x:v>400</x:v>
      </x:c>
      <x:c r="F1018" t="n">
        <x:v>8</x:v>
      </x:c>
      <x:c r="G1018" t="n">
        <x:v>14</x:v>
      </x:c>
      <x:c r="H1018" s="99" t="str">
        <x:v>FANCY GEOMATRY 588214</x:v>
      </x:c>
      <x:c r="I1018" s="133" t="n">
        <x:v>400</x:v>
      </x:c>
      <x:c r="J1018" s="133" t="n">
        <x:v>365</x:v>
      </x:c>
      <x:c r="K1018" s="149" t="str">
        <x:v>GEOMATRIES</x:v>
      </x:c>
      <x:c r="L1018" s="150" t="str">
        <x:v>Exact/source-linked match</x:v>
      </x:c>
      <x:c r="M1018" s="149" t="str">
        <x:v>WS-RATES:8:14</x:v>
      </x:c>
    </x:row>
    <x:row r="1019">
      <x:c r="A1019" t="n">
        <x:v>1020</x:v>
      </x:c>
      <x:c r="B1019" t="n">
        <x:v>50</x:v>
      </x:c>
      <x:c r="C1019" t="n">
        <x:v>28</x:v>
      </x:c>
      <x:c r="D1019" s="99" t="str">
        <x:v>FANCY GEOMETRI BX-39651</x:v>
      </x:c>
      <x:c r="E1019" s="132" t="n">
        <x:v>260</x:v>
      </x:c>
      <x:c r="F1019" t="n">
        <x:v>51</x:v>
      </x:c>
      <x:c r="G1019" t="n">
        <x:v>5</x:v>
      </x:c>
      <x:c r="H1019" s="99" t="str">
        <x:v>FANCY GEOMETRI BX-39651</x:v>
      </x:c>
      <x:c r="I1019" s="133" t="n">
        <x:v>260</x:v>
      </x:c>
      <x:c r="J1019" s="133" t="n">
        <x:v>220</x:v>
      </x:c>
      <x:c r="K1019" s="149" t="str">
        <x:v>FANCY GEOMETRY</x:v>
      </x:c>
      <x:c r="L1019" s="150" t="str">
        <x:v>Exact/source-linked match</x:v>
      </x:c>
      <x:c r="M1019" s="149" t="str">
        <x:v>WS-RATES:51:5</x:v>
      </x:c>
    </x:row>
    <x:row r="1020">
      <x:c r="A1020" t="n">
        <x:v>1021</x:v>
      </x:c>
      <x:c r="B1020" t="n">
        <x:v>7</x:v>
      </x:c>
      <x:c r="C1020" t="n">
        <x:v>36</x:v>
      </x:c>
      <x:c r="D1020" s="99" t="str">
        <x:v>FANCY GEOMETRY 5559</x:v>
      </x:c>
      <x:c r="E1020" s="132" t="n">
        <x:v>520</x:v>
      </x:c>
      <x:c r="F1020" t="n">
        <x:v>8</x:v>
      </x:c>
      <x:c r="G1020" t="n">
        <x:v>13</x:v>
      </x:c>
      <x:c r="H1020" s="99" t="str">
        <x:v>FANCY GEOMETRY 5559</x:v>
      </x:c>
      <x:c r="I1020" s="133" t="n">
        <x:v>520</x:v>
      </x:c>
      <x:c r="J1020" s="133" t="n">
        <x:v>485</x:v>
      </x:c>
      <x:c r="K1020" s="149" t="str">
        <x:v>GEOMATRIES</x:v>
      </x:c>
      <x:c r="L1020" s="150" t="str">
        <x:v>Exact/source-linked match</x:v>
      </x:c>
      <x:c r="M1020" s="149" t="str">
        <x:v>WS-RATES:8:13</x:v>
      </x:c>
    </x:row>
    <x:row r="1021">
      <x:c r="A1021" t="n">
        <x:v>1022</x:v>
      </x:c>
      <x:c r="B1021" t="n">
        <x:v>7</x:v>
      </x:c>
      <x:c r="C1021" t="n">
        <x:v>34</x:v>
      </x:c>
      <x:c r="D1021" s="99" t="str">
        <x:v>FANCY GEOMETRY 5619</x:v>
      </x:c>
      <x:c r="E1021" s="132" t="n">
        <x:v>590</x:v>
      </x:c>
      <x:c r="F1021" t="n">
        <x:v>8</x:v>
      </x:c>
      <x:c r="G1021" t="n">
        <x:v>11</x:v>
      </x:c>
      <x:c r="H1021" s="99" t="str">
        <x:v>FANCY GEOMETRY 5619</x:v>
      </x:c>
      <x:c r="I1021" s="133" t="n">
        <x:v>590</x:v>
      </x:c>
      <x:c r="J1021" s="133" t="n">
        <x:v>545</x:v>
      </x:c>
      <x:c r="K1021" s="149" t="str">
        <x:v>GEOMATRIES</x:v>
      </x:c>
      <x:c r="L1021" s="150" t="str">
        <x:v>Exact/source-linked match</x:v>
      </x:c>
      <x:c r="M1021" s="149" t="str">
        <x:v>WS-RATES:8:11</x:v>
      </x:c>
    </x:row>
    <x:row r="1022">
      <x:c r="A1022" t="n">
        <x:v>1023</x:v>
      </x:c>
      <x:c r="B1022" t="n">
        <x:v>21</x:v>
      </x:c>
      <x:c r="C1022" t="n">
        <x:v>11</x:v>
      </x:c>
      <x:c r="D1022" s="99" t="str">
        <x:v>FANCY GEOMETRY 6612</x:v>
      </x:c>
      <x:c r="E1022" s="132" t="n">
        <x:v>380</x:v>
      </x:c>
      <x:c r="F1022" t="n">
        <x:v>21</x:v>
      </x:c>
      <x:c r="G1022" t="n">
        <x:v>24</x:v>
      </x:c>
      <x:c r="H1022" s="99" t="str">
        <x:v>FANCY GEOMETRY 6612</x:v>
      </x:c>
      <x:c r="I1022" s="133" t="n">
        <x:v>380</x:v>
      </x:c>
      <x:c r="J1022" s="133" t="n">
        <x:v>360</x:v>
      </x:c>
      <x:c r="K1022" s="149" t="str">
        <x:v>FANCY GEOMETRY</x:v>
      </x:c>
      <x:c r="L1022" s="150" t="str">
        <x:v>Exact/source-linked match</x:v>
      </x:c>
      <x:c r="M1022" s="149" t="str">
        <x:v>WS-RATES:21:24</x:v>
      </x:c>
    </x:row>
    <x:row r="1023">
      <x:c r="A1023" t="n">
        <x:v>1024</x:v>
      </x:c>
      <x:c r="B1023" t="n">
        <x:v>7</x:v>
      </x:c>
      <x:c r="C1023" t="n">
        <x:v>33</x:v>
      </x:c>
      <x:c r="D1023" s="99" t="str">
        <x:v>FANCY GEOMETRY 8300</x:v>
      </x:c>
      <x:c r="E1023" s="132" t="n">
        <x:v>500</x:v>
      </x:c>
      <x:c r="F1023" t="n">
        <x:v>8</x:v>
      </x:c>
      <x:c r="G1023" t="n">
        <x:v>10</x:v>
      </x:c>
      <x:c r="H1023" s="99" t="str">
        <x:v>FANCY GEOMETRY 8300</x:v>
      </x:c>
      <x:c r="I1023" s="133" t="n">
        <x:v>500</x:v>
      </x:c>
      <x:c r="J1023" s="133" t="n">
        <x:v>455</x:v>
      </x:c>
      <x:c r="K1023" s="149" t="str">
        <x:v>GEOMATRIES</x:v>
      </x:c>
      <x:c r="L1023" s="150" t="str">
        <x:v>Exact/source-linked match</x:v>
      </x:c>
      <x:c r="M1023" s="149" t="str">
        <x:v>WS-RATES:8:10</x:v>
      </x:c>
    </x:row>
    <x:row r="1024">
      <x:c r="A1024" t="n">
        <x:v>1025</x:v>
      </x:c>
      <x:c r="B1024" t="n">
        <x:v>50</x:v>
      </x:c>
      <x:c r="C1024" t="n">
        <x:v>11</x:v>
      </x:c>
      <x:c r="D1024" s="99" t="str">
        <x:v>FANCY GEOMETRY A-1180</x:v>
      </x:c>
      <x:c r="E1024" s="132" t="n">
        <x:v>300</x:v>
      </x:c>
      <x:c r="F1024" t="n">
        <x:v>50</x:v>
      </x:c>
      <x:c r="G1024" t="n">
        <x:v>24</x:v>
      </x:c>
      <x:c r="H1024" s="99" t="str">
        <x:v>FANCY GEOMETRY A-1180</x:v>
      </x:c>
      <x:c r="I1024" s="133" t="n">
        <x:v>300</x:v>
      </x:c>
      <x:c r="J1024" s="133" t="n">
        <x:v>270</x:v>
      </x:c>
      <x:c r="K1024" s="149" t="str">
        <x:v>FANCY GEOMETRY</x:v>
      </x:c>
      <x:c r="L1024" s="150" t="str">
        <x:v>Exact/source-linked match</x:v>
      </x:c>
      <x:c r="M1024" s="149" t="str">
        <x:v>WS-RATES:50:24</x:v>
      </x:c>
    </x:row>
    <x:row r="1025">
      <x:c r="A1025" t="n">
        <x:v>1026</x:v>
      </x:c>
      <x:c r="B1025" t="n">
        <x:v>50</x:v>
      </x:c>
      <x:c r="C1025" t="n">
        <x:v>15</x:v>
      </x:c>
      <x:c r="D1025" s="99" t="str">
        <x:v>FANCY GEOMETRY A-307</x:v>
      </x:c>
      <x:c r="E1025" s="132" t="n">
        <x:v>420</x:v>
      </x:c>
      <x:c r="F1025" t="n">
        <x:v>50</x:v>
      </x:c>
      <x:c r="G1025" t="n">
        <x:v>28</x:v>
      </x:c>
      <x:c r="H1025" s="99" t="str">
        <x:v>FANCY GEOMETRY A-307</x:v>
      </x:c>
      <x:c r="I1025" s="133" t="n">
        <x:v>420</x:v>
      </x:c>
      <x:c r="J1025" s="133" t="n">
        <x:v>390</x:v>
      </x:c>
      <x:c r="K1025" s="149" t="str">
        <x:v>FANCY GEOMETRY</x:v>
      </x:c>
      <x:c r="L1025" s="150" t="str">
        <x:v>Exact/source-linked match</x:v>
      </x:c>
      <x:c r="M1025" s="149" t="str">
        <x:v>WS-RATES:50:28</x:v>
      </x:c>
    </x:row>
    <x:row r="1026">
      <x:c r="A1026" t="n">
        <x:v>1027</x:v>
      </x:c>
      <x:c r="B1026" t="n">
        <x:v>50</x:v>
      </x:c>
      <x:c r="C1026" t="n">
        <x:v>9</x:v>
      </x:c>
      <x:c r="D1026" s="99" t="str">
        <x:v>FANCY GEOMETRY A-776</x:v>
      </x:c>
      <x:c r="E1026" s="132" t="n">
        <x:v>300</x:v>
      </x:c>
      <x:c r="F1026" t="n">
        <x:v>50</x:v>
      </x:c>
      <x:c r="G1026" t="n">
        <x:v>22</x:v>
      </x:c>
      <x:c r="H1026" s="99" t="str">
        <x:v>FANCY GEOMETRY A-776</x:v>
      </x:c>
      <x:c r="I1026" s="133" t="n">
        <x:v>300</x:v>
      </x:c>
      <x:c r="J1026" s="133" t="n">
        <x:v>280</x:v>
      </x:c>
      <x:c r="K1026" s="149" t="str">
        <x:v>FANCY GEOMETRY</x:v>
      </x:c>
      <x:c r="L1026" s="150" t="str">
        <x:v>Exact/source-linked match</x:v>
      </x:c>
      <x:c r="M1026" s="149" t="str">
        <x:v>WS-RATES:50:22</x:v>
      </x:c>
    </x:row>
    <x:row r="1027">
      <x:c r="A1027" t="n">
        <x:v>1028</x:v>
      </x:c>
      <x:c r="B1027" t="n">
        <x:v>5</x:v>
      </x:c>
      <x:c r="C1027" t="n">
        <x:v>19</x:v>
      </x:c>
      <x:c r="D1027" s="99" t="str">
        <x:v>FANCY GEOMETRY A1204</x:v>
      </x:c>
      <x:c r="E1027" s="132" t="n">
        <x:v>260</x:v>
      </x:c>
      <x:c r="F1027" t="n">
        <x:v>5</x:v>
      </x:c>
      <x:c r="G1027" t="n">
        <x:v>32</x:v>
      </x:c>
      <x:c r="H1027" s="99" t="str">
        <x:v>FANCY GEOMETRY A1204</x:v>
      </x:c>
      <x:c r="I1027" s="133" t="n">
        <x:v>260</x:v>
      </x:c>
      <x:c r="J1027" s="133" t="n">
        <x:v>230</x:v>
      </x:c>
      <x:c r="K1027" s="149" t="str">
        <x:v>GEOMATRIES</x:v>
      </x:c>
      <x:c r="L1027" s="150" t="str">
        <x:v>Exact/source-linked match</x:v>
      </x:c>
      <x:c r="M1027" s="149" t="str">
        <x:v>WS-RATES:5:32</x:v>
      </x:c>
    </x:row>
    <x:row r="1028">
      <x:c r="A1028" t="n">
        <x:v>1029</x:v>
      </x:c>
      <x:c r="B1028" t="n">
        <x:v>5</x:v>
      </x:c>
      <x:c r="C1028" t="n">
        <x:v>18</x:v>
      </x:c>
      <x:c r="D1028" s="99" t="str">
        <x:v>FANCY GEOMETRY BX3971</x:v>
      </x:c>
      <x:c r="E1028" s="132" t="n">
        <x:v>390</x:v>
      </x:c>
      <x:c r="F1028" t="n">
        <x:v>5</x:v>
      </x:c>
      <x:c r="G1028" t="n">
        <x:v>31</x:v>
      </x:c>
      <x:c r="H1028" s="99" t="str">
        <x:v>FANCY GEOMETRY BX3971</x:v>
      </x:c>
      <x:c r="I1028" s="133" t="n">
        <x:v>390</x:v>
      </x:c>
      <x:c r="J1028" s="133" t="n">
        <x:v>350</x:v>
      </x:c>
      <x:c r="K1028" s="149" t="str">
        <x:v>GEOMATRIES</x:v>
      </x:c>
      <x:c r="L1028" s="150" t="str">
        <x:v>Exact/source-linked match</x:v>
      </x:c>
      <x:c r="M1028" s="149" t="str">
        <x:v>WS-RATES:5:31</x:v>
      </x:c>
    </x:row>
    <x:row r="1029">
      <x:c r="A1029" t="n">
        <x:v>1030</x:v>
      </x:c>
      <x:c r="B1029" t="n">
        <x:v>50</x:v>
      </x:c>
      <x:c r="C1029" t="n">
        <x:v>6</x:v>
      </x:c>
      <x:c r="D1029" s="99" t="str">
        <x:v>FANCY GEOMETRY CAR (M)</x:v>
      </x:c>
      <x:c r="E1029" s="132" t="n">
        <x:v>300</x:v>
      </x:c>
      <x:c r="F1029" t="n">
        <x:v>50</x:v>
      </x:c>
      <x:c r="G1029" t="n">
        <x:v>19</x:v>
      </x:c>
      <x:c r="H1029" s="99" t="str">
        <x:v>FANCY GEOMETRY CAR (M)</x:v>
      </x:c>
      <x:c r="I1029" s="133" t="n">
        <x:v>300</x:v>
      </x:c>
      <x:c r="J1029" s="133" t="n">
        <x:v>265</x:v>
      </x:c>
      <x:c r="K1029" s="149" t="str">
        <x:v>FANCY GEOMETRY</x:v>
      </x:c>
      <x:c r="L1029" s="150" t="str">
        <x:v>Exact/source-linked match</x:v>
      </x:c>
      <x:c r="M1029" s="149" t="str">
        <x:v>WS-RATES:50:19</x:v>
      </x:c>
    </x:row>
    <x:row r="1030">
      <x:c r="A1030" t="n">
        <x:v>1031</x:v>
      </x:c>
      <x:c r="B1030" t="n">
        <x:v>50</x:v>
      </x:c>
      <x:c r="C1030" t="n">
        <x:v>3</x:v>
      </x:c>
      <x:c r="D1030" s="99" t="str">
        <x:v>FANCY GEOMETRY CAR (S)</x:v>
      </x:c>
      <x:c r="E1030" s="132" t="n">
        <x:v>240</x:v>
      </x:c>
      <x:c r="F1030" t="n">
        <x:v>50</x:v>
      </x:c>
      <x:c r="G1030" t="n">
        <x:v>16</x:v>
      </x:c>
      <x:c r="H1030" s="99" t="str">
        <x:v>FANCY GEOMETRY CAR (S)</x:v>
      </x:c>
      <x:c r="I1030" s="133" t="n">
        <x:v>240</x:v>
      </x:c>
      <x:c r="J1030" s="133" t="n">
        <x:v>200</x:v>
      </x:c>
      <x:c r="K1030" s="149" t="str">
        <x:v>FANCY GEOMETRY</x:v>
      </x:c>
      <x:c r="L1030" s="150" t="str">
        <x:v>Exact/source-linked match</x:v>
      </x:c>
      <x:c r="M1030" s="149" t="str">
        <x:v>WS-RATES:50:16</x:v>
      </x:c>
    </x:row>
    <x:row r="1031">
      <x:c r="A1031" t="n">
        <x:v>1032</x:v>
      </x:c>
      <x:c r="B1031" t="n">
        <x:v>50</x:v>
      </x:c>
      <x:c r="C1031" t="n">
        <x:v>16</x:v>
      </x:c>
      <x:c r="D1031" s="99" t="str">
        <x:v>FANCY GEOMETRY JH-221</x:v>
      </x:c>
      <x:c r="E1031" s="132" t="n">
        <x:v>300</x:v>
      </x:c>
      <x:c r="F1031" t="n">
        <x:v>50</x:v>
      </x:c>
      <x:c r="G1031" t="n">
        <x:v>29</x:v>
      </x:c>
      <x:c r="H1031" s="99" t="str">
        <x:v>FANCY GEOMETRY JH-221</x:v>
      </x:c>
      <x:c r="I1031" s="133" t="n">
        <x:v>300</x:v>
      </x:c>
      <x:c r="J1031" s="133" t="n">
        <x:v>270</x:v>
      </x:c>
      <x:c r="K1031" s="149" t="str">
        <x:v>FANCY GEOMETRY</x:v>
      </x:c>
      <x:c r="L1031" s="150" t="str">
        <x:v>Exact/source-linked match</x:v>
      </x:c>
      <x:c r="M1031" s="149" t="str">
        <x:v>WS-RATES:50:29</x:v>
      </x:c>
    </x:row>
    <x:row r="1032">
      <x:c r="A1032" t="n">
        <x:v>1033</x:v>
      </x:c>
      <x:c r="B1032" t="n">
        <x:v>50</x:v>
      </x:c>
      <x:c r="C1032" t="n">
        <x:v>8</x:v>
      </x:c>
      <x:c r="D1032" s="99" t="str">
        <x:v>FANCY GEOMETRY LPY-771</x:v>
      </x:c>
      <x:c r="E1032" s="132" t="n">
        <x:v>300</x:v>
      </x:c>
      <x:c r="F1032" t="n">
        <x:v>50</x:v>
      </x:c>
      <x:c r="G1032" t="n">
        <x:v>21</x:v>
      </x:c>
      <x:c r="H1032" s="99" t="str">
        <x:v>FANCY GEOMETRY LPY-771</x:v>
      </x:c>
      <x:c r="I1032" s="133" t="n">
        <x:v>300</x:v>
      </x:c>
      <x:c r="J1032" s="133" t="n">
        <x:v>280</x:v>
      </x:c>
      <x:c r="K1032" s="149" t="str">
        <x:v>FANCY GEOMETRY</x:v>
      </x:c>
      <x:c r="L1032" s="150" t="str">
        <x:v>Exact/source-linked match</x:v>
      </x:c>
      <x:c r="M1032" s="149" t="str">
        <x:v>WS-RATES:50:21</x:v>
      </x:c>
    </x:row>
    <x:row r="1033">
      <x:c r="A1033" t="n">
        <x:v>1034</x:v>
      </x:c>
      <x:c r="B1033" t="n">
        <x:v>50</x:v>
      </x:c>
      <x:c r="C1033" t="n">
        <x:v>19</x:v>
      </x:c>
      <x:c r="D1033" s="99" t="str">
        <x:v>FANCY GEOMETRY QY-10</x:v>
      </x:c>
      <x:c r="E1033" s="132" t="n">
        <x:v>260</x:v>
      </x:c>
      <x:c r="F1033" t="n">
        <x:v>50</x:v>
      </x:c>
      <x:c r="G1033" t="n">
        <x:v>32</x:v>
      </x:c>
      <x:c r="H1033" s="99" t="str">
        <x:v>FANCY GEOMETRY QY-10</x:v>
      </x:c>
      <x:c r="I1033" s="133" t="n">
        <x:v>260</x:v>
      </x:c>
      <x:c r="J1033" s="133" t="n">
        <x:v>230</x:v>
      </x:c>
      <x:c r="K1033" s="149" t="str">
        <x:v>FANCY GEOMETRY</x:v>
      </x:c>
      <x:c r="L1033" s="150" t="str">
        <x:v>Exact/source-linked match</x:v>
      </x:c>
      <x:c r="M1033" s="149" t="str">
        <x:v>WS-RATES:50:32</x:v>
      </x:c>
    </x:row>
    <x:row r="1034">
      <x:c r="A1034" t="n">
        <x:v>1035</x:v>
      </x:c>
      <x:c r="B1034" t="n">
        <x:v>5</x:v>
      </x:c>
      <x:c r="C1034" t="n">
        <x:v>20</x:v>
      </x:c>
      <x:c r="D1034" s="99" t="str">
        <x:v>FANCY GEOMETRY UP278</x:v>
      </x:c>
      <x:c r="E1034" s="132" t="n">
        <x:v>400</x:v>
      </x:c>
      <x:c r="F1034" t="n">
        <x:v>5</x:v>
      </x:c>
      <x:c r="G1034" t="n">
        <x:v>33</x:v>
      </x:c>
      <x:c r="H1034" s="99" t="str">
        <x:v>FANCY GEOMETRY UP278</x:v>
      </x:c>
      <x:c r="I1034" s="133" t="n">
        <x:v>400</x:v>
      </x:c>
      <x:c r="J1034" s="133" t="n">
        <x:v>360</x:v>
      </x:c>
      <x:c r="K1034" s="149" t="str">
        <x:v>GEOMATRIES</x:v>
      </x:c>
      <x:c r="L1034" s="150" t="str">
        <x:v>Exact/source-linked match</x:v>
      </x:c>
      <x:c r="M1034" s="149" t="str">
        <x:v>WS-RATES:5:33</x:v>
      </x:c>
    </x:row>
    <x:row r="1035">
      <x:c r="A1035" t="n">
        <x:v>1036</x:v>
      </x:c>
      <x:c r="B1035" t="n">
        <x:v>50</x:v>
      </x:c>
      <x:c r="C1035" t="n">
        <x:v>26</x:v>
      </x:c>
      <x:c r="D1035" s="99" t="str">
        <x:v>FANCY GEOMETRY W-81</x:v>
      </x:c>
      <x:c r="E1035" s="132" t="n">
        <x:v>260</x:v>
      </x:c>
      <x:c r="F1035" t="n">
        <x:v>51</x:v>
      </x:c>
      <x:c r="G1035" t="n">
        <x:v>3</x:v>
      </x:c>
      <x:c r="H1035" s="99" t="str">
        <x:v>FANCY GEOMETRY W-81</x:v>
      </x:c>
      <x:c r="I1035" s="133" t="n">
        <x:v>260</x:v>
      </x:c>
      <x:c r="J1035" s="133" t="n">
        <x:v>230</x:v>
      </x:c>
      <x:c r="K1035" s="149" t="str">
        <x:v>FANCY GEOMETRY</x:v>
      </x:c>
      <x:c r="L1035" s="150" t="str">
        <x:v>Exact/source-linked match</x:v>
      </x:c>
      <x:c r="M1035" s="149" t="str">
        <x:v>WS-RATES:51:3</x:v>
      </x:c>
    </x:row>
    <x:row r="1036">
      <x:c r="A1036" t="n">
        <x:v>1037</x:v>
      </x:c>
      <x:c r="B1036" t="n">
        <x:v>5</x:v>
      </x:c>
      <x:c r="C1036" t="n">
        <x:v>17</x:v>
      </x:c>
      <x:c r="D1036" s="99" t="str">
        <x:v>FANCY GEOMETRY W770</x:v>
      </x:c>
      <x:c r="E1036" s="132" t="n">
        <x:v>340</x:v>
      </x:c>
      <x:c r="F1036" t="n">
        <x:v>5</x:v>
      </x:c>
      <x:c r="G1036" t="n">
        <x:v>30</x:v>
      </x:c>
      <x:c r="H1036" s="99" t="str">
        <x:v>FANCY GEOMETRY W770</x:v>
      </x:c>
      <x:c r="I1036" s="133" t="n">
        <x:v>340</x:v>
      </x:c>
      <x:c r="J1036" s="133" t="n">
        <x:v>300</x:v>
      </x:c>
      <x:c r="K1036" s="149" t="str">
        <x:v>GEOMATRIES</x:v>
      </x:c>
      <x:c r="L1036" s="150" t="str">
        <x:v>Exact/source-linked match</x:v>
      </x:c>
      <x:c r="M1036" s="149" t="str">
        <x:v>WS-RATES:5:30</x:v>
      </x:c>
    </x:row>
    <x:row r="1037">
      <x:c r="A1037" t="n">
        <x:v>1038</x:v>
      </x:c>
      <x:c r="B1037" t="n">
        <x:v>7</x:v>
      </x:c>
      <x:c r="C1037" t="n">
        <x:v>35</x:v>
      </x:c>
      <x:c r="D1037" s="99" t="str">
        <x:v>FANCY GEOMETRY YH0005</x:v>
      </x:c>
      <x:c r="E1037" s="132" t="n">
        <x:v>390</x:v>
      </x:c>
      <x:c r="F1037" t="n">
        <x:v>8</x:v>
      </x:c>
      <x:c r="G1037" t="n">
        <x:v>12</x:v>
      </x:c>
      <x:c r="H1037" s="99" t="str">
        <x:v>FANCY GEOMETRY YH0005</x:v>
      </x:c>
      <x:c r="I1037" s="133" t="n">
        <x:v>390</x:v>
      </x:c>
      <x:c r="J1037" s="133" t="n">
        <x:v>355</x:v>
      </x:c>
      <x:c r="K1037" s="149" t="str">
        <x:v>GEOMATRIES</x:v>
      </x:c>
      <x:c r="L1037" s="150" t="str">
        <x:v>Exact/source-linked match</x:v>
      </x:c>
      <x:c r="M1037" s="149" t="str">
        <x:v>WS-RATES:8:12</x:v>
      </x:c>
    </x:row>
    <x:row r="1038">
      <x:c r="A1038" t="n">
        <x:v>1039</x:v>
      </x:c>
      <x:c r="B1038" t="n">
        <x:v>5</x:v>
      </x:c>
      <x:c r="C1038" t="n">
        <x:v>16</x:v>
      </x:c>
      <x:c r="D1038" s="99" t="str">
        <x:v>FANCY GEOMETRY ZL750</x:v>
      </x:c>
      <x:c r="E1038" s="132" t="n">
        <x:v>390</x:v>
      </x:c>
      <x:c r="F1038" t="n">
        <x:v>5</x:v>
      </x:c>
      <x:c r="G1038" t="n">
        <x:v>29</x:v>
      </x:c>
      <x:c r="H1038" s="99" t="str">
        <x:v>FANCY GEOMETRY ZL750</x:v>
      </x:c>
      <x:c r="I1038" s="133" t="n">
        <x:v>390</x:v>
      </x:c>
      <x:c r="J1038" s="133" t="n">
        <x:v>350</x:v>
      </x:c>
      <x:c r="K1038" s="149" t="str">
        <x:v>GEOMATRIES</x:v>
      </x:c>
      <x:c r="L1038" s="150" t="str">
        <x:v>Exact/source-linked match</x:v>
      </x:c>
      <x:c r="M1038" s="149" t="str">
        <x:v>WS-RATES:5:29</x:v>
      </x:c>
    </x:row>
    <x:row r="1039">
      <x:c r="A1039" t="n">
        <x:v>1040</x:v>
      </x:c>
      <x:c r="B1039" t="n">
        <x:v>34</x:v>
      </x:c>
      <x:c r="C1039" t="n">
        <x:v>25</x:v>
      </x:c>
      <x:c r="D1039" s="99" t="str">
        <x:v>FOX COMPASS (1PCS)</x:v>
      </x:c>
      <x:c r="E1039" s="132" t="n">
        <x:v>70</x:v>
      </x:c>
      <x:c r="F1039" t="n">
        <x:v>35</x:v>
      </x:c>
      <x:c r="G1039" t="n">
        <x:v>2</x:v>
      </x:c>
      <x:c r="H1039" s="99" t="str">
        <x:v>FOX COMPASS (1PCS)</x:v>
      </x:c>
      <x:c r="I1039" s="133" t="n">
        <x:v>70</x:v>
      </x:c>
      <x:c r="J1039" s="133" t="n">
        <x:v>65</x:v>
      </x:c>
      <x:c r="K1039" s="149" t="str">
        <x:v>COMPASS</x:v>
      </x:c>
      <x:c r="L1039" s="150" t="str">
        <x:v>Exact/source-linked match</x:v>
      </x:c>
      <x:c r="M1039" s="149" t="str">
        <x:v>WS-RATES:35:2</x:v>
      </x:c>
    </x:row>
    <x:row r="1040">
      <x:c r="A1040" t="n">
        <x:v>1041</x:v>
      </x:c>
      <x:c r="B1040" t="n">
        <x:v>34</x:v>
      </x:c>
      <x:c r="C1040" t="n">
        <x:v>6</x:v>
      </x:c>
      <x:c r="D1040" s="99" t="str">
        <x:v>GAME GEOMETRY 1 PCS</x:v>
      </x:c>
      <x:c r="E1040" s="132" t="n">
        <x:v>55</x:v>
      </x:c>
      <x:c r="F1040" t="n">
        <x:v>34</x:v>
      </x:c>
      <x:c r="G1040" t="n">
        <x:v>19</x:v>
      </x:c>
      <x:c r="H1040" s="99" t="str">
        <x:v>GAME GEOMETRY 1 PCS</x:v>
      </x:c>
      <x:c r="I1040" s="133" t="n">
        <x:v>55</x:v>
      </x:c>
      <x:c r="J1040" s="133" t="n">
        <x:v>50</x:v>
      </x:c>
      <x:c r="K1040" s="149" t="str">
        <x:v>pencil box</x:v>
      </x:c>
      <x:c r="L1040" s="150" t="str">
        <x:v>Exact/source-linked match</x:v>
      </x:c>
      <x:c r="M1040" s="149" t="str">
        <x:v>WS-RATES:34:19</x:v>
      </x:c>
    </x:row>
    <x:row r="1041">
      <x:c r="A1041" t="n">
        <x:v>1042</x:v>
      </x:c>
      <x:c r="B1041" t="n">
        <x:v>51</x:v>
      </x:c>
      <x:c r="C1041" t="n">
        <x:v>36</x:v>
      </x:c>
      <x:c r="D1041" s="99" t="str">
        <x:v>KIDCO D SET SQUARE</x:v>
      </x:c>
      <x:c r="E1041" s="132" t="n">
        <x:v>57</x:v>
      </x:c>
      <x:c r="F1041" t="n">
        <x:v>52</x:v>
      </x:c>
      <x:c r="G1041" t="n">
        <x:v>13</x:v>
      </x:c>
      <x:c r="H1041" s="99" t="str">
        <x:v>KIDCO D SET SQUARE</x:v>
      </x:c>
      <x:c r="I1041" s="133" t="n">
        <x:v>57</x:v>
      </x:c>
      <x:c r="J1041" s="133" t="n">
        <x:v>46</x:v>
      </x:c>
      <x:c r="K1041" s="149" t="str">
        <x:v>D-SET SQARE</x:v>
      </x:c>
      <x:c r="L1041" s="150" t="str">
        <x:v>Exact/source-linked match</x:v>
      </x:c>
      <x:c r="M1041" s="149" t="str">
        <x:v>WS-RATES:52:13</x:v>
      </x:c>
    </x:row>
    <x:row r="1042">
      <x:c r="A1042" t="n">
        <x:v>1043</x:v>
      </x:c>
      <x:c r="B1042" t="n">
        <x:v>51</x:v>
      </x:c>
      <x:c r="C1042" t="n">
        <x:v>33</x:v>
      </x:c>
      <x:c r="D1042" s="99" t="str">
        <x:v>KIDCO K1200 GEOMETRY</x:v>
      </x:c>
      <x:c r="E1042" s="132" t="n">
        <x:v>130</x:v>
      </x:c>
      <x:c r="F1042" t="n">
        <x:v>52</x:v>
      </x:c>
      <x:c r="G1042" t="n">
        <x:v>10</x:v>
      </x:c>
      <x:c r="H1042" s="99" t="str">
        <x:v>KIDCO K1200 GEOMETRY</x:v>
      </x:c>
      <x:c r="I1042" s="133" t="n">
        <x:v>130</x:v>
      </x:c>
      <x:c r="J1042" s="133" t="n">
        <x:v>95</x:v>
      </x:c>
      <x:c r="K1042" s="149" t="str">
        <x:v>GEOMATRIES</x:v>
      </x:c>
      <x:c r="L1042" s="150" t="str">
        <x:v>Exact/source-linked match</x:v>
      </x:c>
      <x:c r="M1042" s="149" t="str">
        <x:v>WS-RATES:52:10</x:v>
      </x:c>
    </x:row>
    <x:row r="1043">
      <x:c r="A1043" t="n">
        <x:v>1044</x:v>
      </x:c>
      <x:c r="B1043" t="n">
        <x:v>51</x:v>
      </x:c>
      <x:c r="C1043" t="n">
        <x:v>30</x:v>
      </x:c>
      <x:c r="D1043" s="99" t="str">
        <x:v>KIDCO K600 GEOMETRY</x:v>
      </x:c>
      <x:c r="E1043" s="132" t="n">
        <x:v>120</x:v>
      </x:c>
      <x:c r="F1043" t="n">
        <x:v>52</x:v>
      </x:c>
      <x:c r="G1043" t="n">
        <x:v>7</x:v>
      </x:c>
      <x:c r="H1043" s="99" t="str">
        <x:v>KIDCO K600 GEOMETRY</x:v>
      </x:c>
      <x:c r="I1043" s="133" t="n">
        <x:v>120</x:v>
      </x:c>
      <x:c r="J1043" s="133" t="n">
        <x:v>95</x:v>
      </x:c>
      <x:c r="K1043" s="149" t="str">
        <x:v>GEOMATRIES</x:v>
      </x:c>
      <x:c r="L1043" s="150" t="str">
        <x:v>Exact/source-linked match</x:v>
      </x:c>
      <x:c r="M1043" s="149" t="str">
        <x:v>WS-RATES:52:7</x:v>
      </x:c>
    </x:row>
    <x:row r="1044">
      <x:c r="A1044" t="n">
        <x:v>1045</x:v>
      </x:c>
      <x:c r="B1044" t="n">
        <x:v>51</x:v>
      </x:c>
      <x:c r="C1044" t="n">
        <x:v>28</x:v>
      </x:c>
      <x:c r="D1044" s="99" t="str">
        <x:v>KIDDY GEOMETRY (CRYSTAL</x:v>
      </x:c>
      <x:c r="E1044" s="132" t="n">
        <x:v>75</x:v>
      </x:c>
      <x:c r="F1044" t="n">
        <x:v>52</x:v>
      </x:c>
      <x:c r="G1044" t="n">
        <x:v>5</x:v>
      </x:c>
      <x:c r="H1044" s="99" t="str">
        <x:v>KIDDY GEOMETRY (CRYSTAL)</x:v>
      </x:c>
      <x:c r="I1044" s="133" t="n">
        <x:v>75</x:v>
      </x:c>
      <x:c r="J1044" s="133" t="n">
        <x:v>68</x:v>
      </x:c>
      <x:c r="K1044" s="149" t="str">
        <x:v>GEOMATRIES</x:v>
      </x:c>
      <x:c r="L1044" s="150" t="str">
        <x:v>Exact/source-linked match</x:v>
      </x:c>
      <x:c r="M1044" s="149" t="str">
        <x:v>WS-RATES:52:5</x:v>
      </x:c>
    </x:row>
    <x:row r="1045">
      <x:c r="A1045" t="n">
        <x:v>1046</x:v>
      </x:c>
      <x:c r="B1045" t="n">
        <x:v>51</x:v>
      </x:c>
      <x:c r="C1045" t="n">
        <x:v>27</x:v>
      </x:c>
      <x:c r="D1045" s="99" t="str">
        <x:v>KIDDY K1500 MATH BOX</x:v>
      </x:c>
      <x:c r="E1045" s="132" t="n">
        <x:v>230</x:v>
      </x:c>
      <x:c r="F1045" t="n">
        <x:v>52</x:v>
      </x:c>
      <x:c r="G1045" t="n">
        <x:v>4</x:v>
      </x:c>
      <x:c r="H1045" s="99" t="str">
        <x:v>KIDDY K1500 MATH BOX</x:v>
      </x:c>
      <x:c r="I1045" s="133" t="n">
        <x:v>230</x:v>
      </x:c>
      <x:c r="J1045" s="133" t="n">
        <x:v>190</x:v>
      </x:c>
      <x:c r="K1045" s="149" t="str">
        <x:v>GEOMATRIES</x:v>
      </x:c>
      <x:c r="L1045" s="150" t="str">
        <x:v>Exact/source-linked match</x:v>
      </x:c>
      <x:c r="M1045" s="149" t="str">
        <x:v>WS-RATES:52:4</x:v>
      </x:c>
    </x:row>
    <x:row r="1046">
      <x:c r="A1046" t="n">
        <x:v>1047</x:v>
      </x:c>
      <x:c r="B1046" t="n">
        <x:v>14</x:v>
      </x:c>
      <x:c r="C1046" t="n">
        <x:v>23</x:v>
      </x:c>
      <x:c r="D1046" s="99" t="str">
        <x:v>KIDDY SET SQUARE</x:v>
      </x:c>
      <x:c r="E1046" s="132" t="n">
        <x:v>35</x:v>
      </x:c>
      <x:c r="F1046" t="n">
        <x:v>14</x:v>
      </x:c>
      <x:c r="G1046" t="n">
        <x:v>36</x:v>
      </x:c>
      <x:c r="H1046" s="99" t="str">
        <x:v>KIDDY SET SQUARE</x:v>
      </x:c>
      <x:c r="I1046" s="133" t="n">
        <x:v>35</x:v>
      </x:c>
      <x:c r="J1046" s="133" t="n">
        <x:v>30</x:v>
      </x:c>
      <x:c r="K1046" s="149" t="str">
        <x:v>D-SET SQARE</x:v>
      </x:c>
      <x:c r="L1046" s="150" t="str">
        <x:v>Exact/source-linked match</x:v>
      </x:c>
      <x:c r="M1046" s="149" t="str">
        <x:v>WS-RATES:14:36</x:v>
      </x:c>
    </x:row>
    <x:row r="1047">
      <x:c r="A1047" t="n">
        <x:v>1048</x:v>
      </x:c>
      <x:c r="B1047" t="n">
        <x:v>33</x:v>
      </x:c>
      <x:c r="C1047" t="n">
        <x:v>27</x:v>
      </x:c>
      <x:c r="D1047" s="99" t="str">
        <x:v>MARSHAL MATH BOX</x:v>
      </x:c>
      <x:c r="E1047" s="132" t="n">
        <x:v>210</x:v>
      </x:c>
      <x:c r="F1047" t="n">
        <x:v>34</x:v>
      </x:c>
      <x:c r="G1047" t="n">
        <x:v>4</x:v>
      </x:c>
      <x:c r="H1047" s="99" t="str">
        <x:v>MARSHAL MATH BOX</x:v>
      </x:c>
      <x:c r="I1047" s="133" t="n">
        <x:v>210</x:v>
      </x:c>
      <x:c r="J1047" s="133" t="n">
        <x:v>180</x:v>
      </x:c>
      <x:c r="K1047" s="149" t="str">
        <x:v>pencil box</x:v>
      </x:c>
      <x:c r="L1047" s="150" t="str">
        <x:v>Exact/source-linked match</x:v>
      </x:c>
      <x:c r="M1047" s="149" t="str">
        <x:v>WS-RATES:34:4</x:v>
      </x:c>
    </x:row>
    <x:row r="1048">
      <x:c r="A1048" t="n">
        <x:v>1049</x:v>
      </x:c>
      <x:c r="B1048" t="n">
        <x:v>34</x:v>
      </x:c>
      <x:c r="C1048" t="n">
        <x:v>22</x:v>
      </x:c>
      <x:c r="D1048" s="99" t="str">
        <x:v>OREO D SET SQUARE(1PCS)</x:v>
      </x:c>
      <x:c r="E1048" s="132" t="n">
        <x:v>42</x:v>
      </x:c>
      <x:c r="F1048" t="n">
        <x:v>34</x:v>
      </x:c>
      <x:c r="G1048" t="n">
        <x:v>35</x:v>
      </x:c>
      <x:c r="H1048" s="99" t="str">
        <x:v>OREO D SET SQUARE(1PCS)</x:v>
      </x:c>
      <x:c r="I1048" s="133" t="n">
        <x:v>42</x:v>
      </x:c>
      <x:c r="J1048" s="133" t="n">
        <x:v>37</x:v>
      </x:c>
      <x:c r="K1048" s="149" t="str">
        <x:v>D-SET SQARE</x:v>
      </x:c>
      <x:c r="L1048" s="150" t="str">
        <x:v>Exact/source-linked match</x:v>
      </x:c>
      <x:c r="M1048" s="149" t="str">
        <x:v>WS-RATES:34:35</x:v>
      </x:c>
    </x:row>
    <x:row r="1049">
      <x:c r="A1049" t="n">
        <x:v>1050</x:v>
      </x:c>
      <x:c r="B1049" t="n">
        <x:v>54</x:v>
      </x:c>
      <x:c r="C1049" t="n">
        <x:v>32</x:v>
      </x:c>
      <x:c r="D1049" s="99" t="str">
        <x:v>ORO MATH BOX 1 PCS</x:v>
      </x:c>
      <x:c r="E1049" s="132" t="n">
        <x:v>275</x:v>
      </x:c>
      <x:c r="F1049" t="n">
        <x:v>55</x:v>
      </x:c>
      <x:c r="G1049" t="n">
        <x:v>9</x:v>
      </x:c>
      <x:c r="H1049" s="99" t="str">
        <x:v>ORO MATH BOX 1 PCS</x:v>
      </x:c>
      <x:c r="I1049" s="133" t="n">
        <x:v>275</x:v>
      </x:c>
      <x:c r="J1049" s="133" t="n">
        <x:v>220</x:v>
      </x:c>
      <x:c r="K1049" s="149" t="str">
        <x:v>GEOMATRIES</x:v>
      </x:c>
      <x:c r="L1049" s="150" t="str">
        <x:v>Exact/source-linked match</x:v>
      </x:c>
      <x:c r="M1049" s="149" t="str">
        <x:v>WS-RATES:55:9</x:v>
      </x:c>
    </x:row>
    <x:row r="1050">
      <x:c r="A1050" t="n">
        <x:v>1051</x:v>
      </x:c>
      <x:c r="B1050" t="n">
        <x:v>4</x:v>
      </x:c>
      <x:c r="C1050" t="n">
        <x:v>15</x:v>
      </x:c>
      <x:c r="D1050" s="99" t="str">
        <x:v>PIANO MATH BOX (502)</x:v>
      </x:c>
      <x:c r="E1050" s="132" t="n">
        <x:v>300</x:v>
      </x:c>
      <x:c r="F1050" t="n">
        <x:v>4</x:v>
      </x:c>
      <x:c r="G1050" t="n">
        <x:v>28</x:v>
      </x:c>
      <x:c r="H1050" s="99" t="str">
        <x:v>PIANO MATH BOX (502)</x:v>
      </x:c>
      <x:c r="I1050" s="133" t="n">
        <x:v>300</x:v>
      </x:c>
      <x:c r="J1050" s="133" t="n">
        <x:v>285</x:v>
      </x:c>
      <x:c r="K1050" s="149" t="str">
        <x:v>GEOMATRIES</x:v>
      </x:c>
      <x:c r="L1050" s="150" t="str">
        <x:v>Exact/source-linked match</x:v>
      </x:c>
      <x:c r="M1050" s="149" t="str">
        <x:v>WS-RATES:4:28</x:v>
      </x:c>
    </x:row>
    <x:row r="1051">
      <x:c r="A1051" t="n">
        <x:v>1052</x:v>
      </x:c>
      <x:c r="B1051" t="n">
        <x:v>58</x:v>
      </x:c>
      <x:c r="C1051" t="n">
        <x:v>22</x:v>
      </x:c>
      <x:c r="D1051" s="99" t="str">
        <x:v>PIANO MATH BOX (WR 503)</x:v>
      </x:c>
      <x:c r="E1051" s="132" t="n">
        <x:v>320</x:v>
      </x:c>
      <x:c r="F1051" t="n">
        <x:v>58</x:v>
      </x:c>
      <x:c r="G1051" t="n">
        <x:v>35</x:v>
      </x:c>
      <x:c r="H1051" s="99" t="str">
        <x:v>PIANO MATH BOX (WR 503)</x:v>
      </x:c>
      <x:c r="I1051" s="133" t="n">
        <x:v>320</x:v>
      </x:c>
      <x:c r="J1051" s="133" t="n">
        <x:v>304</x:v>
      </x:c>
      <x:c r="K1051" s="149" t="str">
        <x:v>GEOMATRIES</x:v>
      </x:c>
      <x:c r="L1051" s="150" t="str">
        <x:v>Exact/source-linked match</x:v>
      </x:c>
      <x:c r="M1051" s="149" t="str">
        <x:v>WS-RATES:58:35</x:v>
      </x:c>
    </x:row>
    <x:row r="1052">
      <x:c r="A1052" t="n">
        <x:v>1053</x:v>
      </x:c>
      <x:c r="B1052" t="n">
        <x:v>18</x:v>
      </x:c>
      <x:c r="C1052" t="n">
        <x:v>4</x:v>
      </x:c>
      <x:c r="D1052" s="99" t="str">
        <x:v>PIANO MATH BOX 504</x:v>
      </x:c>
      <x:c r="E1052" s="132" t="n">
        <x:v>290</x:v>
      </x:c>
      <x:c r="F1052" t="n">
        <x:v>18</x:v>
      </x:c>
      <x:c r="G1052" t="n">
        <x:v>17</x:v>
      </x:c>
      <x:c r="H1052" s="99" t="str">
        <x:v>PIANO MATH BOX 504</x:v>
      </x:c>
      <x:c r="I1052" s="133" t="n">
        <x:v>290</x:v>
      </x:c>
      <x:c r="J1052" s="133" t="n">
        <x:v>276</x:v>
      </x:c>
      <x:c r="K1052" s="149" t="str">
        <x:v>GEOMATRIES</x:v>
      </x:c>
      <x:c r="L1052" s="150" t="str">
        <x:v>Exact/source-linked match</x:v>
      </x:c>
      <x:c r="M1052" s="149" t="str">
        <x:v>WS-RATES:18:17</x:v>
      </x:c>
    </x:row>
    <x:row r="1053">
      <x:c r="A1053" t="n">
        <x:v>1054</x:v>
      </x:c>
      <x:c r="B1053" t="n">
        <x:v>9</x:v>
      </x:c>
      <x:c r="C1053" t="n">
        <x:v>11</x:v>
      </x:c>
      <x:c r="D1053" s="99" t="str">
        <x:v>PUR GEOMETRY 302</x:v>
      </x:c>
      <x:c r="E1053" s="132" t="n">
        <x:v>175</x:v>
      </x:c>
      <x:c r="F1053" t="n">
        <x:v>9</x:v>
      </x:c>
      <x:c r="G1053" t="n">
        <x:v>24</x:v>
      </x:c>
      <x:c r="H1053" s="99" t="str">
        <x:v>PUR GEOMETRY 302</x:v>
      </x:c>
      <x:c r="I1053" s="133" t="n">
        <x:v>175</x:v>
      </x:c>
      <x:c r="J1053" s="133" t="n">
        <x:v>145</x:v>
      </x:c>
      <x:c r="K1053" s="149" t="str">
        <x:v>D-SET SQARE</x:v>
      </x:c>
      <x:c r="L1053" s="150" t="str">
        <x:v>Exact/source-linked match</x:v>
      </x:c>
      <x:c r="M1053" s="149" t="str">
        <x:v>WS-RATES:9:24</x:v>
      </x:c>
    </x:row>
    <x:row r="1054">
      <x:c r="A1054" t="n">
        <x:v>1055</x:v>
      </x:c>
      <x:c r="B1054" t="n">
        <x:v>5</x:v>
      </x:c>
      <x:c r="C1054" t="n">
        <x:v>8</x:v>
      </x:c>
      <x:c r="D1054" s="99" t="str">
        <x:v>RAYS COMPASS</x:v>
      </x:c>
      <x:c r="E1054" s="132" t="n">
        <x:v>72</x:v>
      </x:c>
      <x:c r="F1054" t="n">
        <x:v>5</x:v>
      </x:c>
      <x:c r="G1054" t="n">
        <x:v>21</x:v>
      </x:c>
      <x:c r="H1054" s="99" t="str">
        <x:v>RAYS COMPASS</x:v>
      </x:c>
      <x:c r="I1054" s="133" t="n">
        <x:v>72</x:v>
      </x:c>
      <x:c r="J1054" s="133" t="n">
        <x:v>71</x:v>
      </x:c>
      <x:c r="K1054" s="149" t="str">
        <x:v>COMPASS</x:v>
      </x:c>
      <x:c r="L1054" s="150" t="str">
        <x:v>Exact/source-linked match</x:v>
      </x:c>
      <x:c r="M1054" s="149" t="str">
        <x:v>WS-RATES:5:21</x:v>
      </x:c>
    </x:row>
    <x:row r="1055">
      <x:c r="A1055" t="n">
        <x:v>1056</x:v>
      </x:c>
      <x:c r="B1055" t="n">
        <x:v>22</x:v>
      </x:c>
      <x:c r="C1055" t="n">
        <x:v>19</x:v>
      </x:c>
      <x:c r="D1055" s="99" t="str">
        <x:v>RAYS MATH BOX</x:v>
      </x:c>
      <x:c r="E1055" s="132" t="n">
        <x:v>300</x:v>
      </x:c>
      <x:c r="F1055" t="n">
        <x:v>22</x:v>
      </x:c>
      <x:c r="G1055" t="n">
        <x:v>32</x:v>
      </x:c>
      <x:c r="H1055" s="99" t="str">
        <x:v>RAYS MATH BOX</x:v>
      </x:c>
      <x:c r="I1055" s="133" t="n">
        <x:v>300</x:v>
      </x:c>
      <x:c r="J1055" s="133" t="n">
        <x:v>285</x:v>
      </x:c>
      <x:c r="K1055" s="149" t="str">
        <x:v>GEOMATRIES</x:v>
      </x:c>
      <x:c r="L1055" s="150" t="str">
        <x:v>Exact/source-linked match</x:v>
      </x:c>
      <x:c r="M1055" s="149" t="str">
        <x:v>WS-RATES:22:32</x:v>
      </x:c>
    </x:row>
    <x:row r="1056">
      <x:c r="A1056" t="n">
        <x:v>1057</x:v>
      </x:c>
      <x:c r="B1056" t="n">
        <x:v>34</x:v>
      </x:c>
      <x:c r="C1056" t="n">
        <x:v>2</x:v>
      </x:c>
      <x:c r="D1056" s="99" t="str">
        <x:v>SM COMPASS 1 PCS</x:v>
      </x:c>
      <x:c r="E1056" s="132" t="n">
        <x:v>50</x:v>
      </x:c>
      <x:c r="F1056" t="n">
        <x:v>34</x:v>
      </x:c>
      <x:c r="G1056" t="n">
        <x:v>15</x:v>
      </x:c>
      <x:c r="H1056" s="99" t="str">
        <x:v>SM COMPASS 1 PCS</x:v>
      </x:c>
      <x:c r="I1056" s="133" t="n">
        <x:v>50</x:v>
      </x:c>
      <x:c r="J1056" s="133" t="n">
        <x:v>50</x:v>
      </x:c>
      <x:c r="K1056" s="149" t="str">
        <x:v>COMPASS</x:v>
      </x:c>
      <x:c r="L1056" s="150" t="str">
        <x:v>Exact/source-linked match</x:v>
      </x:c>
      <x:c r="M1056" s="149" t="str">
        <x:v>WS-RATES:34:15</x:v>
      </x:c>
    </x:row>
    <x:row r="1057">
      <x:c r="A1057" t="n">
        <x:v>1058</x:v>
      </x:c>
      <x:c r="B1057" t="n">
        <x:v>42</x:v>
      </x:c>
      <x:c r="C1057" t="n">
        <x:v>34</x:v>
      </x:c>
      <x:c r="D1057" s="99" t="str">
        <x:v>SM COMPASS PATA</x:v>
      </x:c>
      <x:c r="E1057" s="132" t="n">
        <x:v>480</x:v>
      </x:c>
      <x:c r="F1057" t="n">
        <x:v>43</x:v>
      </x:c>
      <x:c r="G1057" t="n">
        <x:v>11</x:v>
      </x:c>
      <x:c r="H1057" s="99" t="str">
        <x:v>SM COMPASS PATA</x:v>
      </x:c>
      <x:c r="I1057" s="133" t="n">
        <x:v>480</x:v>
      </x:c>
      <x:c r="J1057" s="133" t="n">
        <x:v>288</x:v>
      </x:c>
      <x:c r="K1057" s="149" t="str">
        <x:v>COMPASS</x:v>
      </x:c>
      <x:c r="L1057" s="150" t="str">
        <x:v>Exact/source-linked match</x:v>
      </x:c>
      <x:c r="M1057" s="149" t="str">
        <x:v>WS-RATES:43:11</x:v>
      </x:c>
    </x:row>
    <x:row r="1058">
      <x:c r="A1058" t="n">
        <x:v>1059</x:v>
      </x:c>
      <x:c r="B1058" t="n">
        <x:v>43</x:v>
      </x:c>
      <x:c r="C1058" t="n">
        <x:v>3</x:v>
      </x:c>
      <x:c r="D1058" s="99" t="str">
        <x:v>SM SET SQUARE</x:v>
      </x:c>
      <x:c r="E1058" s="132" t="n">
        <x:v>42</x:v>
      </x:c>
      <x:c r="F1058" t="n">
        <x:v>43</x:v>
      </x:c>
      <x:c r="G1058" t="n">
        <x:v>16</x:v>
      </x:c>
      <x:c r="H1058" s="99" t="str">
        <x:v>SM SET SQUARE</x:v>
      </x:c>
      <x:c r="I1058" s="133" t="n">
        <x:v>42</x:v>
      </x:c>
      <x:c r="J1058" s="133" t="n">
        <x:v>39</x:v>
      </x:c>
      <x:c r="K1058" s="149" t="str">
        <x:v>D-SET SQARE</x:v>
      </x:c>
      <x:c r="L1058" s="150" t="str">
        <x:v>Exact/source-linked match</x:v>
      </x:c>
      <x:c r="M1058" s="149" t="str">
        <x:v>WS-RATES:43:16</x:v>
      </x:c>
    </x:row>
    <x:row r="1059">
      <x:c r="A1059" t="n">
        <x:v>1060</x:v>
      </x:c>
      <x:c r="B1059" t="n">
        <x:v>8</x:v>
      </x:c>
      <x:c r="C1059" t="n">
        <x:v>22</x:v>
      </x:c>
      <x:c r="D1059" s="99" t="str">
        <x:v>SUPER SHINE SET SQUARE(1</x:v>
      </x:c>
      <x:c r="E1059" s="132" t="n">
        <x:v>30</x:v>
      </x:c>
      <x:c r="F1059" t="n">
        <x:v>8</x:v>
      </x:c>
      <x:c r="G1059" t="n">
        <x:v>35</x:v>
      </x:c>
      <x:c r="H1059" s="99" t="str">
        <x:v>SUPER SHINE SET SQUARE(1PCS)</x:v>
      </x:c>
      <x:c r="I1059" s="133" t="n">
        <x:v>30</x:v>
      </x:c>
      <x:c r="J1059" s="133" t="n">
        <x:v>23</x:v>
      </x:c>
      <x:c r="K1059" s="149" t="str">
        <x:v>D-SET SQARE</x:v>
      </x:c>
      <x:c r="L1059" s="150" t="str">
        <x:v>Truncated-name completion</x:v>
      </x:c>
      <x:c r="M1059" s="149" t="str">
        <x:v>WS-RATES:8:35</x:v>
      </x:c>
    </x:row>
    <x:row r="1060">
      <x:c r="A1060" t="n">
        <x:v>1061</x:v>
      </x:c>
      <x:c r="B1060" t="n">
        <x:v>49</x:v>
      </x:c>
      <x:c r="C1060" t="n">
        <x:v>37</x:v>
      </x:c>
      <x:c r="D1060" s="99" t="str">
        <x:v>GIFT BAG ITS A BOY/GIRL</x:v>
      </x:c>
      <x:c r="E1060" s="132" t="n">
        <x:v>780</x:v>
      </x:c>
      <x:c r="F1060" t="n">
        <x:v>50</x:v>
      </x:c>
      <x:c r="G1060" t="n">
        <x:v>14</x:v>
      </x:c>
      <x:c r="H1060" s="99" t="str">
        <x:v>GIFT BAG ITS A BOY/GIRL</x:v>
      </x:c>
      <x:c r="I1060" s="133" t="n">
        <x:v>780</x:v>
      </x:c>
      <x:c r="J1060" s="133" t="n">
        <x:v>750</x:v>
      </x:c>
      <x:c r="K1060" s="149" t="str">
        <x:v>BAGS</x:v>
      </x:c>
      <x:c r="L1060" s="150" t="str">
        <x:v>Exact/source-linked match</x:v>
      </x:c>
      <x:c r="M1060" s="149" t="str">
        <x:v>WS-RATES:50:14</x:v>
      </x:c>
    </x:row>
    <x:row r="1061">
      <x:c r="A1061" t="n">
        <x:v>1062</x:v>
      </x:c>
      <x:c r="B1061" t="n">
        <x:v>50</x:v>
      </x:c>
      <x:c r="C1061" t="n">
        <x:v>5</x:v>
      </x:c>
      <x:c r="D1061" s="99" t="str">
        <x:v>GIFT BAG LH</x:v>
      </x:c>
      <x:c r="E1061" s="132" t="n">
        <x:v>1220</x:v>
      </x:c>
      <x:c r="F1061" t="n">
        <x:v>50</x:v>
      </x:c>
      <x:c r="G1061" t="n">
        <x:v>18</x:v>
      </x:c>
      <x:c r="H1061" s="99" t="str">
        <x:v>GIFT BAG LH</x:v>
      </x:c>
      <x:c r="I1061" s="133" t="n">
        <x:v>1220</x:v>
      </x:c>
      <x:c r="J1061" s="133" t="n">
        <x:v>1180</x:v>
      </x:c>
      <x:c r="K1061" s="149" t="str">
        <x:v>BAGS</x:v>
      </x:c>
      <x:c r="L1061" s="150" t="str">
        <x:v>Exact/source-linked match</x:v>
      </x:c>
      <x:c r="M1061" s="149" t="str">
        <x:v>WS-RATES:50:18</x:v>
      </x:c>
    </x:row>
    <x:row r="1062">
      <x:c r="A1062" t="n">
        <x:v>1063</x:v>
      </x:c>
      <x:c r="B1062" t="n">
        <x:v>50</x:v>
      </x:c>
      <x:c r="C1062" t="n">
        <x:v>4</x:v>
      </x:c>
      <x:c r="D1062" s="99" t="str">
        <x:v>GIFT BAG LV</x:v>
      </x:c>
      <x:c r="E1062" s="132" t="n">
        <x:v>1220</x:v>
      </x:c>
      <x:c r="F1062" t="n">
        <x:v>50</x:v>
      </x:c>
      <x:c r="G1062" t="n">
        <x:v>17</x:v>
      </x:c>
      <x:c r="H1062" s="99" t="str">
        <x:v>GIFT BAG LV</x:v>
      </x:c>
      <x:c r="I1062" s="133" t="n">
        <x:v>1220</x:v>
      </x:c>
      <x:c r="J1062" s="133" t="n">
        <x:v>1180</x:v>
      </x:c>
      <x:c r="K1062" s="149" t="str">
        <x:v>BAGS</x:v>
      </x:c>
      <x:c r="L1062" s="150" t="str">
        <x:v>Exact/source-linked match</x:v>
      </x:c>
      <x:c r="M1062" s="149" t="str">
        <x:v>WS-RATES:50:17</x:v>
      </x:c>
    </x:row>
    <x:row r="1063">
      <x:c r="A1063" t="n">
        <x:v>1064</x:v>
      </x:c>
      <x:c r="B1063" t="n">
        <x:v>50</x:v>
      </x:c>
      <x:c r="C1063" t="n">
        <x:v>18</x:v>
      </x:c>
      <x:c r="D1063" s="99" t="str">
        <x:v>GIFT BAG M1H</x:v>
      </x:c>
      <x:c r="E1063" s="132" t="n">
        <x:v>1040</x:v>
      </x:c>
      <x:c r="F1063" t="n">
        <x:v>50</x:v>
      </x:c>
      <x:c r="G1063" t="n">
        <x:v>31</x:v>
      </x:c>
      <x:c r="H1063" s="99" t="str">
        <x:v>GIFT BAG M1H</x:v>
      </x:c>
      <x:c r="I1063" s="133" t="n">
        <x:v>1040</x:v>
      </x:c>
      <x:c r="J1063" s="133" t="n">
        <x:v>1000</x:v>
      </x:c>
      <x:c r="K1063" s="149" t="str">
        <x:v>BAGS</x:v>
      </x:c>
      <x:c r="L1063" s="150" t="str">
        <x:v>Exact/source-linked match</x:v>
      </x:c>
      <x:c r="M1063" s="149" t="str">
        <x:v>WS-RATES:50:31</x:v>
      </x:c>
    </x:row>
    <x:row r="1064">
      <x:c r="A1064" t="n">
        <x:v>1065</x:v>
      </x:c>
      <x:c r="B1064" t="n">
        <x:v>50</x:v>
      </x:c>
      <x:c r="C1064" t="n">
        <x:v>21</x:v>
      </x:c>
      <x:c r="D1064" s="99" t="str">
        <x:v>GIFT BAG M1V</x:v>
      </x:c>
      <x:c r="E1064" s="132" t="n">
        <x:v>1040</x:v>
      </x:c>
      <x:c r="F1064" t="n">
        <x:v>50</x:v>
      </x:c>
      <x:c r="G1064" t="n">
        <x:v>34</x:v>
      </x:c>
      <x:c r="H1064" s="99" t="str">
        <x:v>GIFT BAG M1V</x:v>
      </x:c>
      <x:c r="I1064" s="133" t="n">
        <x:v>1040</x:v>
      </x:c>
      <x:c r="J1064" s="133" t="n">
        <x:v>1000</x:v>
      </x:c>
      <x:c r="K1064" s="149" t="str">
        <x:v>BAGS</x:v>
      </x:c>
      <x:c r="L1064" s="150" t="str">
        <x:v>Exact/source-linked match</x:v>
      </x:c>
      <x:c r="M1064" s="149" t="str">
        <x:v>WS-RATES:50:34</x:v>
      </x:c>
    </x:row>
    <x:row r="1065">
      <x:c r="A1065" t="n">
        <x:v>1066</x:v>
      </x:c>
      <x:c r="B1065" t="n">
        <x:v>50</x:v>
      </x:c>
      <x:c r="C1065" t="n">
        <x:v>7</x:v>
      </x:c>
      <x:c r="D1065" s="99" t="str">
        <x:v>GIFT BAG M2H</x:v>
      </x:c>
      <x:c r="E1065" s="132" t="n">
        <x:v>990</x:v>
      </x:c>
      <x:c r="F1065" t="n">
        <x:v>50</x:v>
      </x:c>
      <x:c r="G1065" t="n">
        <x:v>20</x:v>
      </x:c>
      <x:c r="H1065" s="99" t="str">
        <x:v>GIFT BAG M2H</x:v>
      </x:c>
      <x:c r="I1065" s="133" t="n">
        <x:v>990</x:v>
      </x:c>
      <x:c r="J1065" s="133" t="n">
        <x:v>945</x:v>
      </x:c>
      <x:c r="K1065" s="149" t="str">
        <x:v>BAGS</x:v>
      </x:c>
      <x:c r="L1065" s="150" t="str">
        <x:v>Exact/source-linked match</x:v>
      </x:c>
      <x:c r="M1065" s="149" t="str">
        <x:v>WS-RATES:50:20</x:v>
      </x:c>
    </x:row>
    <x:row r="1066">
      <x:c r="A1066" t="n">
        <x:v>1067</x:v>
      </x:c>
      <x:c r="B1066" t="n">
        <x:v>50</x:v>
      </x:c>
      <x:c r="C1066" t="n">
        <x:v>10</x:v>
      </x:c>
      <x:c r="D1066" s="99" t="str">
        <x:v>GIFT BAG M2V</x:v>
      </x:c>
      <x:c r="E1066" s="132" t="n">
        <x:v>990</x:v>
      </x:c>
      <x:c r="F1066" t="n">
        <x:v>50</x:v>
      </x:c>
      <x:c r="G1066" t="n">
        <x:v>23</x:v>
      </x:c>
      <x:c r="H1066" s="99" t="str">
        <x:v>GIFT BAG M2V</x:v>
      </x:c>
      <x:c r="I1066" s="133" t="n">
        <x:v>990</x:v>
      </x:c>
      <x:c r="J1066" s="133" t="n">
        <x:v>945</x:v>
      </x:c>
      <x:c r="K1066" s="149" t="str">
        <x:v>BAGS</x:v>
      </x:c>
      <x:c r="L1066" s="150" t="str">
        <x:v>Exact/source-linked match</x:v>
      </x:c>
      <x:c r="M1066" s="149" t="str">
        <x:v>WS-RATES:50:23</x:v>
      </x:c>
    </x:row>
    <x:row r="1067">
      <x:c r="A1067" t="n">
        <x:v>1068</x:v>
      </x:c>
      <x:c r="B1067" t="n">
        <x:v>50</x:v>
      </x:c>
      <x:c r="C1067" t="n">
        <x:v>13</x:v>
      </x:c>
      <x:c r="D1067" s="99" t="str">
        <x:v>GIFT BAG M4</x:v>
      </x:c>
      <x:c r="E1067" s="132" t="n">
        <x:v>660</x:v>
      </x:c>
      <x:c r="F1067" t="n">
        <x:v>50</x:v>
      </x:c>
      <x:c r="G1067" t="n">
        <x:v>26</x:v>
      </x:c>
      <x:c r="H1067" s="99" t="str">
        <x:v>GIFT BAG M4</x:v>
      </x:c>
      <x:c r="I1067" s="133" t="n">
        <x:v>660</x:v>
      </x:c>
      <x:c r="J1067" s="133" t="n">
        <x:v>630</x:v>
      </x:c>
      <x:c r="K1067" s="149" t="str">
        <x:v>BAGS</x:v>
      </x:c>
      <x:c r="L1067" s="150" t="str">
        <x:v>Exact/source-linked match</x:v>
      </x:c>
      <x:c r="M1067" s="149" t="str">
        <x:v>WS-RATES:50:26</x:v>
      </x:c>
    </x:row>
    <x:row r="1068">
      <x:c r="A1068" t="n">
        <x:v>1069</x:v>
      </x:c>
      <x:c r="B1068" t="n">
        <x:v>50</x:v>
      </x:c>
      <x:c r="C1068" t="n">
        <x:v>34</x:v>
      </x:c>
      <x:c r="D1068" s="99" t="str">
        <x:v>GIFT BAG S1</x:v>
      </x:c>
      <x:c r="E1068" s="132" t="n">
        <x:v>600</x:v>
      </x:c>
      <x:c r="F1068" t="n">
        <x:v>51</x:v>
      </x:c>
      <x:c r="G1068" t="n">
        <x:v>11</x:v>
      </x:c>
      <x:c r="H1068" s="99" t="str">
        <x:v>GIFT BAG S1</x:v>
      </x:c>
      <x:c r="I1068" s="133" t="n">
        <x:v>600</x:v>
      </x:c>
      <x:c r="J1068" s="133" t="n">
        <x:v>550</x:v>
      </x:c>
      <x:c r="K1068" s="149" t="str">
        <x:v>BAGS</x:v>
      </x:c>
      <x:c r="L1068" s="150" t="str">
        <x:v>Exact/source-linked match</x:v>
      </x:c>
      <x:c r="M1068" s="149" t="str">
        <x:v>WS-RATES:51:11</x:v>
      </x:c>
    </x:row>
    <x:row r="1069">
      <x:c r="A1069" t="n">
        <x:v>1070</x:v>
      </x:c>
      <x:c r="B1069" t="n">
        <x:v>50</x:v>
      </x:c>
      <x:c r="C1069" t="n">
        <x:v>33</x:v>
      </x:c>
      <x:c r="D1069" s="99" t="str">
        <x:v>GIFT BAG S2</x:v>
      </x:c>
      <x:c r="E1069" s="132" t="n">
        <x:v>550</x:v>
      </x:c>
      <x:c r="F1069" t="n">
        <x:v>51</x:v>
      </x:c>
      <x:c r="G1069" t="n">
        <x:v>10</x:v>
      </x:c>
      <x:c r="H1069" s="99" t="str">
        <x:v>GIFT BAG S2</x:v>
      </x:c>
      <x:c r="I1069" s="133" t="n">
        <x:v>550</x:v>
      </x:c>
      <x:c r="J1069" s="133" t="n">
        <x:v>500</x:v>
      </x:c>
      <x:c r="K1069" s="149" t="str">
        <x:v>BAGS</x:v>
      </x:c>
      <x:c r="L1069" s="150" t="str">
        <x:v>Exact/source-linked match</x:v>
      </x:c>
      <x:c r="M1069" s="149" t="str">
        <x:v>WS-RATES:51:10</x:v>
      </x:c>
    </x:row>
    <x:row r="1070">
      <x:c r="A1070" t="n">
        <x:v>1071</x:v>
      </x:c>
      <x:c r="B1070" t="n">
        <x:v>50</x:v>
      </x:c>
      <x:c r="C1070" t="n">
        <x:v>31</x:v>
      </x:c>
      <x:c r="D1070" s="99" t="str">
        <x:v>GIFT BAG S3</x:v>
      </x:c>
      <x:c r="E1070" s="132" t="n">
        <x:v>490</x:v>
      </x:c>
      <x:c r="F1070" t="n">
        <x:v>51</x:v>
      </x:c>
      <x:c r="G1070" t="n">
        <x:v>8</x:v>
      </x:c>
      <x:c r="H1070" s="99" t="str">
        <x:v>GIFT BAG S3</x:v>
      </x:c>
      <x:c r="I1070" s="133" t="n">
        <x:v>490</x:v>
      </x:c>
      <x:c r="J1070" s="133" t="n">
        <x:v>450</x:v>
      </x:c>
      <x:c r="K1070" s="149" t="str">
        <x:v>BAGS</x:v>
      </x:c>
      <x:c r="L1070" s="150" t="str">
        <x:v>Exact/source-linked match</x:v>
      </x:c>
      <x:c r="M1070" s="149" t="str">
        <x:v>WS-RATES:51:8</x:v>
      </x:c>
    </x:row>
    <x:row r="1071">
      <x:c r="A1071" t="n">
        <x:v>1072</x:v>
      </x:c>
      <x:c r="B1071" t="n">
        <x:v>50</x:v>
      </x:c>
      <x:c r="C1071" t="n">
        <x:v>30</x:v>
      </x:c>
      <x:c r="D1071" s="99" t="str">
        <x:v>GIFT BAG S4</x:v>
      </x:c>
      <x:c r="E1071" s="132" t="n">
        <x:v>400</x:v>
      </x:c>
      <x:c r="F1071" t="n">
        <x:v>51</x:v>
      </x:c>
      <x:c r="G1071" t="n">
        <x:v>7</x:v>
      </x:c>
      <x:c r="H1071" s="99" t="str">
        <x:v>GIFT BAG S4</x:v>
      </x:c>
      <x:c r="I1071" s="133" t="n">
        <x:v>400</x:v>
      </x:c>
      <x:c r="J1071" s="133" t="n">
        <x:v>365</x:v>
      </x:c>
      <x:c r="K1071" s="149" t="str">
        <x:v>BAGS</x:v>
      </x:c>
      <x:c r="L1071" s="150" t="str">
        <x:v>Exact/source-linked match</x:v>
      </x:c>
      <x:c r="M1071" s="149" t="str">
        <x:v>WS-RATES:51:7</x:v>
      </x:c>
    </x:row>
    <x:row r="1072">
      <x:c r="A1072" t="n">
        <x:v>1073</x:v>
      </x:c>
      <x:c r="B1072" t="n">
        <x:v>50</x:v>
      </x:c>
      <x:c r="C1072" t="n">
        <x:v>25</x:v>
      </x:c>
      <x:c r="D1072" s="99" t="str">
        <x:v>GIFT BAG S5</x:v>
      </x:c>
      <x:c r="E1072" s="132" t="n">
        <x:v>420</x:v>
      </x:c>
      <x:c r="F1072" t="n">
        <x:v>51</x:v>
      </x:c>
      <x:c r="G1072" t="n">
        <x:v>2</x:v>
      </x:c>
      <x:c r="H1072" s="99" t="str">
        <x:v>GIFT BAG S5</x:v>
      </x:c>
      <x:c r="I1072" s="133" t="n">
        <x:v>420</x:v>
      </x:c>
      <x:c r="J1072" s="133" t="n">
        <x:v>390</x:v>
      </x:c>
      <x:c r="K1072" s="149" t="str">
        <x:v>BAGS</x:v>
      </x:c>
      <x:c r="L1072" s="150" t="str">
        <x:v>Exact/source-linked match</x:v>
      </x:c>
      <x:c r="M1072" s="149" t="str">
        <x:v>WS-RATES:51:2</x:v>
      </x:c>
    </x:row>
    <x:row r="1073">
      <x:c r="A1073" t="n">
        <x:v>1074</x:v>
      </x:c>
      <x:c r="B1073" t="n">
        <x:v>50</x:v>
      </x:c>
      <x:c r="C1073" t="n">
        <x:v>23</x:v>
      </x:c>
      <x:c r="D1073" s="99" t="str">
        <x:v>GIFT BAG UMRAH</x:v>
      </x:c>
      <x:c r="E1073" s="132" t="n">
        <x:v>780</x:v>
      </x:c>
      <x:c r="F1073" t="n">
        <x:v>50</x:v>
      </x:c>
      <x:c r="G1073" t="n">
        <x:v>36</x:v>
      </x:c>
      <x:c r="H1073" s="99" t="str">
        <x:v>GIFT BAG UMRAH</x:v>
      </x:c>
      <x:c r="I1073" s="133" t="n">
        <x:v>780</x:v>
      </x:c>
      <x:c r="J1073" s="133" t="n">
        <x:v>750</x:v>
      </x:c>
      <x:c r="K1073" s="149" t="str">
        <x:v>BAGS</x:v>
      </x:c>
      <x:c r="L1073" s="150" t="str">
        <x:v>Exact/source-linked match</x:v>
      </x:c>
      <x:c r="M1073" s="149" t="str">
        <x:v>WS-RATES:50:36</x:v>
      </x:c>
    </x:row>
    <x:row r="1074">
      <x:c r="A1074" t="n">
        <x:v>1075</x:v>
      </x:c>
      <x:c r="B1074" t="n">
        <x:v>50</x:v>
      </x:c>
      <x:c r="C1074" t="n">
        <x:v>2</x:v>
      </x:c>
      <x:c r="D1074" s="99" t="str">
        <x:v>GIFT BAG XL</x:v>
      </x:c>
      <x:c r="E1074" s="132" t="n">
        <x:v>1440</x:v>
      </x:c>
      <x:c r="F1074" t="n">
        <x:v>50</x:v>
      </x:c>
      <x:c r="G1074" t="n">
        <x:v>15</x:v>
      </x:c>
      <x:c r="H1074" s="99" t="str">
        <x:v>GIFT BAG XL</x:v>
      </x:c>
      <x:c r="I1074" s="133" t="n">
        <x:v>1440</x:v>
      </x:c>
      <x:c r="J1074" s="133" t="n">
        <x:v>1355</x:v>
      </x:c>
      <x:c r="K1074" s="149" t="str">
        <x:v>BAGS</x:v>
      </x:c>
      <x:c r="L1074" s="150" t="str">
        <x:v>Exact/source-linked match</x:v>
      </x:c>
      <x:c r="M1074" s="149" t="str">
        <x:v>WS-RATES:50:15</x:v>
      </x:c>
    </x:row>
    <x:row r="1075">
      <x:c r="A1075" t="n">
        <x:v>1076</x:v>
      </x:c>
      <x:c r="B1075" t="n">
        <x:v>38</x:v>
      </x:c>
      <x:c r="C1075" t="n">
        <x:v>21</x:v>
      </x:c>
      <x:c r="D1075" s="99" t="str">
        <x:v>GIFT PAPER</x:v>
      </x:c>
      <x:c r="E1075" s="132" t="n">
        <x:v>11.67</x:v>
      </x:c>
      <x:c r="F1075" t="n">
        <x:v>38</x:v>
      </x:c>
      <x:c r="G1075" t="n">
        <x:v>34</x:v>
      </x:c>
      <x:c r="H1075" s="99" t="str">
        <x:v>GIFT PAPER</x:v>
      </x:c>
      <x:c r="I1075" s="133" t="n">
        <x:v>11.67</x:v>
      </x:c>
      <x:c r="J1075" s="133" t="n">
        <x:v>10</x:v>
      </x:c>
      <x:c r="K1075" s="149" t="str">
        <x:v>GLITTER SHEETS</x:v>
      </x:c>
      <x:c r="L1075" s="150" t="str">
        <x:v>Exact/source-linked match</x:v>
      </x:c>
      <x:c r="M1075" s="149" t="str">
        <x:v>WS-RATES:38:34</x:v>
      </x:c>
    </x:row>
    <x:row r="1076">
      <x:c r="A1076" t="n">
        <x:v>1077</x:v>
      </x:c>
      <x:c r="B1076" t="n">
        <x:v>5</x:v>
      </x:c>
      <x:c r="C1076" t="n">
        <x:v>22</x:v>
      </x:c>
      <x:c r="D1076" s="99" t="str">
        <x:v>GIFT RIBBON (1/2 INCH)</x:v>
      </x:c>
      <x:c r="E1076" s="132" t="n">
        <x:v>45</x:v>
      </x:c>
      <x:c r="F1076" t="n">
        <x:v>5</x:v>
      </x:c>
      <x:c r="G1076" t="n">
        <x:v>35</x:v>
      </x:c>
      <x:c r="H1076" s="99" t="str">
        <x:v>GIFT RIBBON (1/2 INCH)</x:v>
      </x:c>
      <x:c r="I1076" s="133" t="n">
        <x:v>45</x:v>
      </x:c>
      <x:c r="J1076" s="133" t="n">
        <x:v>40</x:v>
      </x:c>
      <x:c r="K1076" s="149" t="str">
        <x:v>BALL POINT</x:v>
      </x:c>
      <x:c r="L1076" s="150" t="str">
        <x:v>Exact/source-linked match</x:v>
      </x:c>
      <x:c r="M1076" s="149" t="str">
        <x:v>WS-RATES:5:35</x:v>
      </x:c>
    </x:row>
    <x:row r="1077">
      <x:c r="A1077" t="n">
        <x:v>1078</x:v>
      </x:c>
      <x:c r="B1077" t="n">
        <x:v>8</x:v>
      </x:c>
      <x:c r="C1077" t="n">
        <x:v>14</x:v>
      </x:c>
      <x:c r="D1077" s="99" t="str">
        <x:v>GIFT RIBBON (1INCH)</x:v>
      </x:c>
      <x:c r="E1077" s="132" t="n">
        <x:v>100</x:v>
      </x:c>
      <x:c r="F1077" t="n">
        <x:v>8</x:v>
      </x:c>
      <x:c r="G1077" t="n">
        <x:v>27</x:v>
      </x:c>
      <x:c r="H1077" s="99" t="str">
        <x:v>GIFT RIBBON (1INCH)</x:v>
      </x:c>
      <x:c r="I1077" s="133" t="n">
        <x:v>100</x:v>
      </x:c>
      <x:c r="J1077" s="133" t="n">
        <x:v>80</x:v>
      </x:c>
      <x:c r="K1077" s="149" t="str">
        <x:v>CHINA</x:v>
      </x:c>
      <x:c r="L1077" s="150" t="str">
        <x:v>Exact/source-linked match</x:v>
      </x:c>
      <x:c r="M1077" s="149" t="str">
        <x:v>WS-RATES:8:27</x:v>
      </x:c>
    </x:row>
    <x:row r="1078">
      <x:c r="A1078" t="n">
        <x:v>1079</x:v>
      </x:c>
      <x:c r="B1078" t="n">
        <x:v>5</x:v>
      </x:c>
      <x:c r="C1078" t="n">
        <x:v>21</x:v>
      </x:c>
      <x:c r="D1078" s="99" t="str">
        <x:v>GIFT RIBBON (2 INCH)</x:v>
      </x:c>
      <x:c r="E1078" s="132" t="n">
        <x:v>155</x:v>
      </x:c>
      <x:c r="F1078" t="n">
        <x:v>5</x:v>
      </x:c>
      <x:c r="G1078" t="n">
        <x:v>34</x:v>
      </x:c>
      <x:c r="H1078" s="99" t="str">
        <x:v>GIFT RIBBON (2 INCH)</x:v>
      </x:c>
      <x:c r="I1078" s="133" t="n">
        <x:v>155</x:v>
      </x:c>
      <x:c r="J1078" s="133" t="n">
        <x:v>140</x:v>
      </x:c>
      <x:c r="K1078" s="149" t="str">
        <x:v>BALL POINT</x:v>
      </x:c>
      <x:c r="L1078" s="150" t="str">
        <x:v>Exact/source-linked match</x:v>
      </x:c>
      <x:c r="M1078" s="149" t="str">
        <x:v>WS-RATES:5:34</x:v>
      </x:c>
    </x:row>
    <x:row r="1079">
      <x:c r="A1079" t="n">
        <x:v>1080</x:v>
      </x:c>
      <x:c r="B1079" t="n">
        <x:v>34</x:v>
      </x:c>
      <x:c r="C1079" t="n">
        <x:v>21</x:v>
      </x:c>
      <x:c r="D1079" s="99" t="str">
        <x:v>GIFT RIBBON L</x:v>
      </x:c>
      <x:c r="E1079" s="132" t="n">
        <x:v>50</x:v>
      </x:c>
      <x:c r="F1079" t="n">
        <x:v>34</x:v>
      </x:c>
      <x:c r="G1079" t="n">
        <x:v>34</x:v>
      </x:c>
      <x:c r="H1079" s="99" t="str">
        <x:v>GIFT RIBBON L</x:v>
      </x:c>
      <x:c r="I1079" s="133" t="n">
        <x:v>50</x:v>
      </x:c>
      <x:c r="J1079" s="133" t="n">
        <x:v>40</x:v>
      </x:c>
      <x:c r="K1079" s="149" t="str">
        <x:v>CHINA</x:v>
      </x:c>
      <x:c r="L1079" s="150" t="str">
        <x:v>Exact/source-linked match</x:v>
      </x:c>
      <x:c r="M1079" s="149" t="str">
        <x:v>WS-RATES:34:34</x:v>
      </x:c>
    </x:row>
    <x:row r="1080">
      <x:c r="A1080" t="n">
        <x:v>1081</x:v>
      </x:c>
      <x:c r="B1080" t="n">
        <x:v>34</x:v>
      </x:c>
      <x:c r="C1080" t="n">
        <x:v>19</x:v>
      </x:c>
      <x:c r="D1080" s="99" t="str">
        <x:v>GIFT RIBBON M</x:v>
      </x:c>
      <x:c r="E1080" s="132" t="n">
        <x:v>40</x:v>
      </x:c>
      <x:c r="F1080" t="n">
        <x:v>34</x:v>
      </x:c>
      <x:c r="G1080" t="n">
        <x:v>32</x:v>
      </x:c>
      <x:c r="H1080" s="99" t="str">
        <x:v>GIFT RIBBON M</x:v>
      </x:c>
      <x:c r="I1080" s="133" t="n">
        <x:v>40</x:v>
      </x:c>
      <x:c r="J1080" s="133" t="n">
        <x:v>30</x:v>
      </x:c>
      <x:c r="K1080" s="149" t="str">
        <x:v>CHINA</x:v>
      </x:c>
      <x:c r="L1080" s="150" t="str">
        <x:v>Exact/source-linked match</x:v>
      </x:c>
      <x:c r="M1080" s="149" t="str">
        <x:v>WS-RATES:34:32</x:v>
      </x:c>
    </x:row>
    <x:row r="1081">
      <x:c r="A1081" t="n">
        <x:v>1082</x:v>
      </x:c>
      <x:c r="B1081" t="n">
        <x:v>51</x:v>
      </x:c>
      <x:c r="C1081" t="n">
        <x:v>2</x:v>
      </x:c>
      <x:c r="D1081" s="99" t="str">
        <x:v>GIFT RIBBON ROLE</x:v>
      </x:c>
      <x:c r="E1081" s="132" t="n">
        <x:v>600</x:v>
      </x:c>
      <x:c r="F1081" t="n">
        <x:v>51</x:v>
      </x:c>
      <x:c r="G1081" t="n">
        <x:v>15</x:v>
      </x:c>
      <x:c r="H1081" s="99" t="str">
        <x:v>GIFT RIBBON ROLE</x:v>
      </x:c>
      <x:c r="I1081" s="133" t="n">
        <x:v>600</x:v>
      </x:c>
      <x:c r="J1081" s="133" t="n">
        <x:v>520</x:v>
      </x:c>
      <x:c r="K1081" s="149" t="str">
        <x:v>CHINA</x:v>
      </x:c>
      <x:c r="L1081" s="150" t="str">
        <x:v>Exact/source-linked match</x:v>
      </x:c>
      <x:c r="M1081" s="149" t="str">
        <x:v>WS-RATES:51:15</x:v>
      </x:c>
    </x:row>
    <x:row r="1082">
      <x:c r="A1082" t="n">
        <x:v>1083</x:v>
      </x:c>
      <x:c r="B1082" t="n">
        <x:v>34</x:v>
      </x:c>
      <x:c r="C1082" t="n">
        <x:v>18</x:v>
      </x:c>
      <x:c r="D1082" s="99" t="str">
        <x:v>GIFT RIBBON S</x:v>
      </x:c>
      <x:c r="E1082" s="132" t="n">
        <x:v>30</x:v>
      </x:c>
      <x:c r="F1082" t="n">
        <x:v>34</x:v>
      </x:c>
      <x:c r="G1082" t="n">
        <x:v>31</x:v>
      </x:c>
      <x:c r="H1082" s="99" t="str">
        <x:v>GIFT RIBBON S</x:v>
      </x:c>
      <x:c r="I1082" s="133" t="n">
        <x:v>30</x:v>
      </x:c>
      <x:c r="J1082" s="133" t="n">
        <x:v>20</x:v>
      </x:c>
      <x:c r="K1082" s="149" t="str">
        <x:v>CHINA</x:v>
      </x:c>
      <x:c r="L1082" s="150" t="str">
        <x:v>Exact/source-linked match</x:v>
      </x:c>
      <x:c r="M1082" s="149" t="str">
        <x:v>WS-RATES:34:31</x:v>
      </x:c>
    </x:row>
    <x:row r="1083">
      <x:c r="A1083" t="n">
        <x:v>1084</x:v>
      </x:c>
      <x:c r="B1083" t="n">
        <x:v>2</x:v>
      </x:c>
      <x:c r="C1083" t="n">
        <x:v>26</x:v>
      </x:c>
      <x:c r="D1083" s="99" t="str">
        <x:v>BEEDS BOX</x:v>
      </x:c>
      <x:c r="E1083" s="132" t="n">
        <x:v>260</x:v>
      </x:c>
      <x:c r="F1083" t="n">
        <x:v>3</x:v>
      </x:c>
      <x:c r="G1083" t="n">
        <x:v>4</x:v>
      </x:c>
      <x:c r="H1083" s="99" t="str">
        <x:v>BEEDS BOX</x:v>
      </x:c>
      <x:c r="I1083" s="133" t="n">
        <x:v>260</x:v>
      </x:c>
      <x:c r="J1083" s="133" t="n">
        <x:v>228</x:v>
      </x:c>
      <x:c r="K1083" s="149" t="str">
        <x:v>CHINA</x:v>
      </x:c>
      <x:c r="L1083" s="150" t="str">
        <x:v>Exact/source-linked match</x:v>
      </x:c>
      <x:c r="M1083" s="149" t="str">
        <x:v>WS-RATES:3:4</x:v>
      </x:c>
    </x:row>
    <x:row r="1084">
      <x:c r="A1084" t="n">
        <x:v>1085</x:v>
      </x:c>
      <x:c r="B1084" t="n">
        <x:v>15</x:v>
      </x:c>
      <x:c r="C1084" t="n">
        <x:v>3</x:v>
      </x:c>
      <x:c r="D1084" s="99" t="str">
        <x:v>BEEDS PATTA (LARGE)</x:v>
      </x:c>
      <x:c r="E1084" s="132" t="n">
        <x:v>65</x:v>
      </x:c>
      <x:c r="F1084" t="n">
        <x:v>15</x:v>
      </x:c>
      <x:c r="G1084" t="n">
        <x:v>16</x:v>
      </x:c>
      <x:c r="H1084" s="99" t="str">
        <x:v>BEEDS PATTA (LARGE)</x:v>
      </x:c>
      <x:c r="I1084" s="133" t="n">
        <x:v>65</x:v>
      </x:c>
      <x:c r="J1084" s="133" t="n">
        <x:v>56</x:v>
      </x:c>
      <x:c r="K1084" s="149" t="str">
        <x:v>BALL POINT</x:v>
      </x:c>
      <x:c r="L1084" s="150" t="str">
        <x:v>Exact/source-linked match</x:v>
      </x:c>
      <x:c r="M1084" s="149" t="str">
        <x:v>WS-RATES:15:16</x:v>
      </x:c>
    </x:row>
    <x:row r="1085">
      <x:c r="A1085" t="n">
        <x:v>1086</x:v>
      </x:c>
      <x:c r="B1085" t="n">
        <x:v>15</x:v>
      </x:c>
      <x:c r="C1085" t="n">
        <x:v>2</x:v>
      </x:c>
      <x:c r="D1085" s="99" t="str">
        <x:v>BEEDS PATTA (LONG)</x:v>
      </x:c>
      <x:c r="E1085" s="132" t="n">
        <x:v>80</x:v>
      </x:c>
      <x:c r="F1085" t="n">
        <x:v>15</x:v>
      </x:c>
      <x:c r="G1085" t="n">
        <x:v>15</x:v>
      </x:c>
      <x:c r="H1085" s="99" t="str">
        <x:v>BEEDS PATTA (LONG)</x:v>
      </x:c>
      <x:c r="I1085" s="133" t="n">
        <x:v>80</x:v>
      </x:c>
      <x:c r="J1085" s="133" t="n">
        <x:v>67</x:v>
      </x:c>
      <x:c r="K1085" s="149" t="str">
        <x:v>STICKERS</x:v>
      </x:c>
      <x:c r="L1085" s="150" t="str">
        <x:v>Exact/source-linked match</x:v>
      </x:c>
      <x:c r="M1085" s="149" t="str">
        <x:v>WS-RATES:15:15</x:v>
      </x:c>
    </x:row>
    <x:row r="1086">
      <x:c r="A1086" t="n">
        <x:v>1087</x:v>
      </x:c>
      <x:c r="B1086" t="n">
        <x:v>15</x:v>
      </x:c>
      <x:c r="C1086" t="n">
        <x:v>4</x:v>
      </x:c>
      <x:c r="D1086" s="99" t="str">
        <x:v>BEEDS PATTA (SMALL)</x:v>
      </x:c>
      <x:c r="E1086" s="132" t="n">
        <x:v>60</x:v>
      </x:c>
      <x:c r="F1086" t="n">
        <x:v>15</x:v>
      </x:c>
      <x:c r="G1086" t="n">
        <x:v>17</x:v>
      </x:c>
      <x:c r="H1086" s="99" t="str">
        <x:v>BEEDS PATTA (SMALL)</x:v>
      </x:c>
      <x:c r="I1086" s="133" t="n">
        <x:v>60</x:v>
      </x:c>
      <x:c r="J1086" s="133" t="n">
        <x:v>49</x:v>
      </x:c>
      <x:c r="K1086" s="149" t="str">
        <x:v>BALL POINT</x:v>
      </x:c>
      <x:c r="L1086" s="150" t="str">
        <x:v>Exact/source-linked match</x:v>
      </x:c>
      <x:c r="M1086" s="149" t="str">
        <x:v>WS-RATES:15:17</x:v>
      </x:c>
    </x:row>
    <x:row r="1087">
      <x:c r="A1087" t="n">
        <x:v>1088</x:v>
      </x:c>
      <x:c r="B1087" t="n">
        <x:v>19</x:v>
      </x:c>
      <x:c r="C1087" t="n">
        <x:v>7</x:v>
      </x:c>
      <x:c r="D1087" s="99" t="str">
        <x:v>FISH WIRE</x:v>
      </x:c>
      <x:c r="E1087" s="132" t="n">
        <x:v>60</x:v>
      </x:c>
      <x:c r="F1087" t="n">
        <x:v>19</x:v>
      </x:c>
      <x:c r="G1087" t="n">
        <x:v>20</x:v>
      </x:c>
      <x:c r="H1087" s="99" t="str">
        <x:v>FISH WIRE</x:v>
      </x:c>
      <x:c r="I1087" s="133" t="n">
        <x:v>60</x:v>
      </x:c>
      <x:c r="J1087" s="133" t="n">
        <x:v>0</x:v>
      </x:c>
      <x:c r="K1087" s="149" t="str">
        <x:v>BALL POINT</x:v>
      </x:c>
      <x:c r="L1087" s="150" t="str">
        <x:v>Exact/source-linked match</x:v>
      </x:c>
      <x:c r="M1087" s="149" t="str">
        <x:v>WS-RATES:19:20</x:v>
      </x:c>
    </x:row>
    <x:row r="1088">
      <x:c r="A1088" t="n">
        <x:v>1089</x:v>
      </x:c>
      <x:c r="B1088" t="n">
        <x:v>38</x:v>
      </x:c>
      <x:c r="C1088" t="n">
        <x:v>13</x:v>
      </x:c>
      <x:c r="D1088" s="99" t="str">
        <x:v>FOAM BALL LARGE(1PCS)</x:v>
      </x:c>
      <x:c r="E1088" s="132" t="n">
        <x:v>130</x:v>
      </x:c>
      <x:c r="F1088" t="n">
        <x:v>38</x:v>
      </x:c>
      <x:c r="G1088" t="n">
        <x:v>26</x:v>
      </x:c>
      <x:c r="H1088" s="99" t="str">
        <x:v>FOAM BALL LARGE(1PCS)</x:v>
      </x:c>
      <x:c r="I1088" s="133" t="n">
        <x:v>130</x:v>
      </x:c>
      <x:c r="J1088" s="133" t="n">
        <x:v>120</x:v>
      </x:c>
      <x:c r="K1088" s="149" t="str">
        <x:v>BALL</x:v>
      </x:c>
      <x:c r="L1088" s="150" t="str">
        <x:v>Exact/source-linked match</x:v>
      </x:c>
      <x:c r="M1088" s="149" t="str">
        <x:v>WS-RATES:38:26</x:v>
      </x:c>
    </x:row>
    <x:row r="1089">
      <x:c r="A1089" t="n">
        <x:v>1090</x:v>
      </x:c>
      <x:c r="B1089" t="n">
        <x:v>38</x:v>
      </x:c>
      <x:c r="C1089" t="n">
        <x:v>15</x:v>
      </x:c>
      <x:c r="D1089" s="99" t="str">
        <x:v>FOAM BALL MEDIUM(1PCS)</x:v>
      </x:c>
      <x:c r="E1089" s="132" t="n">
        <x:v>65</x:v>
      </x:c>
      <x:c r="F1089" t="n">
        <x:v>38</x:v>
      </x:c>
      <x:c r="G1089" t="n">
        <x:v>28</x:v>
      </x:c>
      <x:c r="H1089" s="99" t="str">
        <x:v>FOAM BALL MEDIUM(1PCS)</x:v>
      </x:c>
      <x:c r="I1089" s="133" t="n">
        <x:v>65</x:v>
      </x:c>
      <x:c r="J1089" s="133" t="n">
        <x:v>54</x:v>
      </x:c>
      <x:c r="K1089" s="149" t="str">
        <x:v>BALL</x:v>
      </x:c>
      <x:c r="L1089" s="150" t="str">
        <x:v>Exact/source-linked match</x:v>
      </x:c>
      <x:c r="M1089" s="149" t="str">
        <x:v>WS-RATES:38:28</x:v>
      </x:c>
    </x:row>
    <x:row r="1090">
      <x:c r="A1090" t="n">
        <x:v>1091</x:v>
      </x:c>
      <x:c r="B1090" t="n">
        <x:v>38</x:v>
      </x:c>
      <x:c r="C1090" t="n">
        <x:v>18</x:v>
      </x:c>
      <x:c r="D1090" s="99" t="str">
        <x:v>FOAM BALL SMALL(1PCS)</x:v>
      </x:c>
      <x:c r="E1090" s="132" t="n">
        <x:v>45</x:v>
      </x:c>
      <x:c r="F1090" t="n">
        <x:v>38</x:v>
      </x:c>
      <x:c r="G1090" t="n">
        <x:v>31</x:v>
      </x:c>
      <x:c r="H1090" s="99" t="str">
        <x:v>FOAM BALL SMALL(1PCS)</x:v>
      </x:c>
      <x:c r="I1090" s="133" t="n">
        <x:v>45</x:v>
      </x:c>
      <x:c r="J1090" s="133" t="n">
        <x:v>39</x:v>
      </x:c>
      <x:c r="K1090" s="149" t="str">
        <x:v>BALL</x:v>
      </x:c>
      <x:c r="L1090" s="150" t="str">
        <x:v>Exact/source-linked match</x:v>
      </x:c>
      <x:c r="M1090" s="149" t="str">
        <x:v>WS-RATES:38:31</x:v>
      </x:c>
    </x:row>
    <x:row r="1091">
      <x:c r="A1091" t="n">
        <x:v>1092</x:v>
      </x:c>
      <x:c r="B1091" t="n">
        <x:v>38</x:v>
      </x:c>
      <x:c r="C1091" t="n">
        <x:v>12</x:v>
      </x:c>
      <x:c r="D1091" s="99" t="str">
        <x:v>FOAMIC GLITTER</x:v>
      </x:c>
      <x:c r="E1091" s="132" t="n">
        <x:v>270</x:v>
      </x:c>
      <x:c r="F1091" t="n">
        <x:v>38</x:v>
      </x:c>
      <x:c r="G1091" t="n">
        <x:v>25</x:v>
      </x:c>
      <x:c r="H1091" s="99" t="str">
        <x:v>FOAMIC GLITTER</x:v>
      </x:c>
      <x:c r="I1091" s="133" t="n">
        <x:v>270</x:v>
      </x:c>
      <x:c r="J1091" s="133" t="n">
        <x:v>250</x:v>
      </x:c>
      <x:c r="K1091" s="149" t="str">
        <x:v>GLITTER SHEETS</x:v>
      </x:c>
      <x:c r="L1091" s="150" t="str">
        <x:v>Exact/source-linked match</x:v>
      </x:c>
      <x:c r="M1091" s="149" t="str">
        <x:v>WS-RATES:38:25</x:v>
      </x:c>
    </x:row>
    <x:row r="1092">
      <x:c r="A1092" t="n">
        <x:v>1093</x:v>
      </x:c>
      <x:c r="B1092" t="n">
        <x:v>51</x:v>
      </x:c>
      <x:c r="C1092" t="n">
        <x:v>21</x:v>
      </x:c>
      <x:c r="D1092" s="99" t="str">
        <x:v>FOAMIC SIMPLE 19x19</x:v>
      </x:c>
      <x:c r="E1092" s="132" t="n">
        <x:v>270</x:v>
      </x:c>
      <x:c r="F1092" t="n">
        <x:v>51</x:v>
      </x:c>
      <x:c r="G1092" t="n">
        <x:v>34</x:v>
      </x:c>
      <x:c r="H1092" s="99" t="str">
        <x:v>FOAMIC SIMPLE 19x19</x:v>
      </x:c>
      <x:c r="I1092" s="133" t="n">
        <x:v>270</x:v>
      </x:c>
      <x:c r="J1092" s="133" t="n">
        <x:v>240</x:v>
      </x:c>
      <x:c r="K1092" s="149" t="str">
        <x:v>NEW LIFE</x:v>
      </x:c>
      <x:c r="L1092" s="150" t="str">
        <x:v>Exact/source-linked match</x:v>
      </x:c>
      <x:c r="M1092" s="149" t="str">
        <x:v>WS-RATES:51:34</x:v>
      </x:c>
    </x:row>
    <x:row r="1093">
      <x:c r="A1093" t="n">
        <x:v>1094</x:v>
      </x:c>
      <x:c r="B1093" t="n">
        <x:v>21</x:v>
      </x:c>
      <x:c r="C1093" t="n">
        <x:v>28</x:v>
      </x:c>
      <x:c r="D1093" s="99" t="str">
        <x:v>GLITTER DUST CHINA</x:v>
      </x:c>
      <x:c r="E1093" s="132" t="n">
        <x:v>240</x:v>
      </x:c>
      <x:c r="F1093" t="n">
        <x:v>22</x:v>
      </x:c>
      <x:c r="G1093" t="n">
        <x:v>5</x:v>
      </x:c>
      <x:c r="H1093" s="99" t="str">
        <x:v>GLITTER DUST CHINA</x:v>
      </x:c>
      <x:c r="I1093" s="133" t="n">
        <x:v>240</x:v>
      </x:c>
      <x:c r="J1093" s="133" t="n">
        <x:v>213</x:v>
      </x:c>
      <x:c r="K1093" s="149" t="str">
        <x:v>CHINA</x:v>
      </x:c>
      <x:c r="L1093" s="150" t="str">
        <x:v>Exact/source-linked match</x:v>
      </x:c>
      <x:c r="M1093" s="149" t="str">
        <x:v>WS-RATES:22:5</x:v>
      </x:c>
    </x:row>
    <x:row r="1094">
      <x:c r="A1094" t="n">
        <x:v>1095</x:v>
      </x:c>
      <x:c r="B1094" t="n">
        <x:v>33</x:v>
      </x:c>
      <x:c r="C1094" t="n">
        <x:v>28</x:v>
      </x:c>
      <x:c r="D1094" s="99" t="str">
        <x:v>GLITTER DUST LOCAL</x:v>
      </x:c>
      <x:c r="E1094" s="132" t="n">
        <x:v>70</x:v>
      </x:c>
      <x:c r="F1094" t="n">
        <x:v>34</x:v>
      </x:c>
      <x:c r="G1094" t="n">
        <x:v>5</x:v>
      </x:c>
      <x:c r="H1094" s="99" t="str">
        <x:v>GLITTER DUST LOCAL</x:v>
      </x:c>
      <x:c r="I1094" s="133" t="n">
        <x:v>70</x:v>
      </x:c>
      <x:c r="J1094" s="133" t="n">
        <x:v>50</x:v>
      </x:c>
      <x:c r="K1094" s="149" t="str">
        <x:v>GLITTER DUST</x:v>
      </x:c>
      <x:c r="L1094" s="150" t="str">
        <x:v>Exact/source-linked match</x:v>
      </x:c>
      <x:c r="M1094" s="149" t="str">
        <x:v>WS-RATES:34:5</x:v>
      </x:c>
    </x:row>
    <x:row r="1095">
      <x:c r="A1095" t="n">
        <x:v>1096</x:v>
      </x:c>
      <x:c r="B1095" t="n">
        <x:v>42</x:v>
      </x:c>
      <x:c r="C1095" t="n">
        <x:v>12</x:v>
      </x:c>
      <x:c r="D1095" s="99" t="str">
        <x:v>ICE CREAM STICK COLOUR (</x:v>
      </x:c>
      <x:c r="E1095" s="132" t="n">
        <x:v>21</x:v>
      </x:c>
      <x:c r="F1095" t="n">
        <x:v>42</x:v>
      </x:c>
      <x:c r="G1095" t="n">
        <x:v>25</x:v>
      </x:c>
      <x:c r="H1095" s="99" t="str">
        <x:v>ICE CREAM STICK COLOUR (S)</x:v>
      </x:c>
      <x:c r="I1095" s="133" t="n">
        <x:v>21</x:v>
      </x:c>
      <x:c r="J1095" s="133" t="n">
        <x:v>14</x:v>
      </x:c>
      <x:c r="K1095" s="149" t="str">
        <x:v>STICKS</x:v>
      </x:c>
      <x:c r="L1095" s="150" t="str">
        <x:v>Truncated-name completion</x:v>
      </x:c>
      <x:c r="M1095" s="149" t="str">
        <x:v>WS-RATES:42:25</x:v>
      </x:c>
    </x:row>
    <x:row r="1096">
      <x:c r="A1096" t="n">
        <x:v>1097</x:v>
      </x:c>
      <x:c r="B1096" t="n">
        <x:v>42</x:v>
      </x:c>
      <x:c r="C1096" t="n">
        <x:v>9</x:v>
      </x:c>
      <x:c r="D1096" s="99" t="str">
        <x:v>ICE CREAM STICK COLOUR (</x:v>
      </x:c>
      <x:c r="E1096" s="132" t="n">
        <x:v>38</x:v>
      </x:c>
      <x:c r="F1096" t="n">
        <x:v>42</x:v>
      </x:c>
      <x:c r="G1096" t="n">
        <x:v>22</x:v>
      </x:c>
      <x:c r="H1096" s="99" t="str">
        <x:v>ICE CREAM STICK COLOUR (L)</x:v>
      </x:c>
      <x:c r="I1096" s="133" t="n">
        <x:v>38</x:v>
      </x:c>
      <x:c r="J1096" s="133" t="n">
        <x:v>25</x:v>
      </x:c>
      <x:c r="K1096" s="149" t="str">
        <x:v>STICKS</x:v>
      </x:c>
      <x:c r="L1096" s="150" t="str">
        <x:v>Truncated-name completion</x:v>
      </x:c>
      <x:c r="M1096" s="149" t="str">
        <x:v>WS-RATES:42:22</x:v>
      </x:c>
    </x:row>
    <x:row r="1097">
      <x:c r="A1097" t="n">
        <x:v>1098</x:v>
      </x:c>
      <x:c r="B1097" t="n">
        <x:v>42</x:v>
      </x:c>
      <x:c r="C1097" t="n">
        <x:v>17</x:v>
      </x:c>
      <x:c r="D1097" s="99" t="str">
        <x:v>ICE CREAM STICK WHITE (L)</x:v>
      </x:c>
      <x:c r="E1097" s="132" t="n">
        <x:v>33</x:v>
      </x:c>
      <x:c r="F1097" t="n">
        <x:v>42</x:v>
      </x:c>
      <x:c r="G1097" t="n">
        <x:v>30</x:v>
      </x:c>
      <x:c r="H1097" s="99" t="str">
        <x:v>ICE CREAM STICK WHITE (L)</x:v>
      </x:c>
      <x:c r="I1097" s="133" t="n">
        <x:v>33</x:v>
      </x:c>
      <x:c r="J1097" s="133" t="n">
        <x:v>22</x:v>
      </x:c>
      <x:c r="K1097" s="149" t="str">
        <x:v>STICKS</x:v>
      </x:c>
      <x:c r="L1097" s="150" t="str">
        <x:v>Exact/source-linked match</x:v>
      </x:c>
      <x:c r="M1097" s="149" t="str">
        <x:v>WS-RATES:42:30</x:v>
      </x:c>
    </x:row>
    <x:row r="1098">
      <x:c r="A1098" t="n">
        <x:v>1099</x:v>
      </x:c>
      <x:c r="B1098" t="n">
        <x:v>42</x:v>
      </x:c>
      <x:c r="C1098" t="n">
        <x:v>21</x:v>
      </x:c>
      <x:c r="D1098" s="99" t="str">
        <x:v>ICE CREAM STICK WHITE (S)</x:v>
      </x:c>
      <x:c r="E1098" s="132" t="n">
        <x:v>16</x:v>
      </x:c>
      <x:c r="F1098" t="n">
        <x:v>42</x:v>
      </x:c>
      <x:c r="G1098" t="n">
        <x:v>34</x:v>
      </x:c>
      <x:c r="H1098" s="99" t="str">
        <x:v>ICE CREAM STICK WHITE (S)</x:v>
      </x:c>
      <x:c r="I1098" s="133" t="n">
        <x:v>16</x:v>
      </x:c>
      <x:c r="J1098" s="133" t="n">
        <x:v>10</x:v>
      </x:c>
      <x:c r="K1098" s="149" t="str">
        <x:v>STICKS</x:v>
      </x:c>
      <x:c r="L1098" s="150" t="str">
        <x:v>Exact/source-linked match</x:v>
      </x:c>
      <x:c r="M1098" s="149" t="str">
        <x:v>WS-RATES:42:34</x:v>
      </x:c>
    </x:row>
    <x:row r="1099">
      <x:c r="A1099" t="n">
        <x:v>1100</x:v>
      </x:c>
      <x:c r="B1099" t="n">
        <x:v>39</x:v>
      </x:c>
      <x:c r="C1099" t="n">
        <x:v>23</x:v>
      </x:c>
      <x:c r="D1099" s="99" t="str">
        <x:v>JUMPING ROPE BEEDS</x:v>
      </x:c>
      <x:c r="E1099" s="132" t="n">
        <x:v>350</x:v>
      </x:c>
      <x:c r="F1099" t="n">
        <x:v>39</x:v>
      </x:c>
      <x:c r="G1099" t="n">
        <x:v>36</x:v>
      </x:c>
      <x:c r="H1099" s="99" t="str">
        <x:v>JUMPING ROPE BEEDS</x:v>
      </x:c>
      <x:c r="I1099" s="133" t="n">
        <x:v>350</x:v>
      </x:c>
      <x:c r="J1099" s="133" t="n">
        <x:v>320</x:v>
      </x:c>
      <x:c r="K1099" s="149" t="str">
        <x:v>CHINA</x:v>
      </x:c>
      <x:c r="L1099" s="150" t="str">
        <x:v>Exact/source-linked match</x:v>
      </x:c>
      <x:c r="M1099" s="149" t="str">
        <x:v>WS-RATES:39:36</x:v>
      </x:c>
    </x:row>
    <x:row r="1100">
      <x:c r="A1100" t="n">
        <x:v>1101</x:v>
      </x:c>
      <x:c r="B1100" t="n">
        <x:v>39</x:v>
      </x:c>
      <x:c r="C1100" t="n">
        <x:v>22</x:v>
      </x:c>
      <x:c r="D1100" s="99" t="str">
        <x:v>JUMPING ROPE FULL FOAM</x:v>
      </x:c>
      <x:c r="E1100" s="132" t="n">
        <x:v>330</x:v>
      </x:c>
      <x:c r="F1100" t="n">
        <x:v>39</x:v>
      </x:c>
      <x:c r="G1100" t="n">
        <x:v>35</x:v>
      </x:c>
      <x:c r="H1100" s="99" t="str">
        <x:v>JUMPING ROPE FULL FOAM</x:v>
      </x:c>
      <x:c r="I1100" s="133" t="n">
        <x:v>330</x:v>
      </x:c>
      <x:c r="J1100" s="133" t="n">
        <x:v>300</x:v>
      </x:c>
      <x:c r="K1100" s="149" t="str">
        <x:v>CHINA</x:v>
      </x:c>
      <x:c r="L1100" s="150" t="str">
        <x:v>Exact/source-linked match</x:v>
      </x:c>
      <x:c r="M1100" s="149" t="str">
        <x:v>WS-RATES:39:35</x:v>
      </x:c>
    </x:row>
    <x:row r="1101">
      <x:c r="A1101" t="n">
        <x:v>1102</x:v>
      </x:c>
      <x:c r="B1101" t="n">
        <x:v>39</x:v>
      </x:c>
      <x:c r="C1101" t="n">
        <x:v>20</x:v>
      </x:c>
      <x:c r="D1101" s="99" t="str">
        <x:v>JUMPING ROPE HALF FOAM</x:v>
      </x:c>
      <x:c r="E1101" s="132" t="n">
        <x:v>300</x:v>
      </x:c>
      <x:c r="F1101" t="n">
        <x:v>39</x:v>
      </x:c>
      <x:c r="G1101" t="n">
        <x:v>33</x:v>
      </x:c>
      <x:c r="H1101" s="99" t="str">
        <x:v>JUMPING ROPE HALF FOAM</x:v>
      </x:c>
      <x:c r="I1101" s="133" t="n">
        <x:v>300</x:v>
      </x:c>
      <x:c r="J1101" s="133" t="n">
        <x:v>270</x:v>
      </x:c>
      <x:c r="K1101" s="149" t="str">
        <x:v>CHINA</x:v>
      </x:c>
      <x:c r="L1101" s="150" t="str">
        <x:v>Exact/source-linked match</x:v>
      </x:c>
      <x:c r="M1101" s="149" t="str">
        <x:v>WS-RATES:39:33</x:v>
      </x:c>
    </x:row>
    <x:row r="1102">
      <x:c r="A1102" t="n">
        <x:v>1103</x:v>
      </x:c>
      <x:c r="B1102" t="n">
        <x:v>17</x:v>
      </x:c>
      <x:c r="C1102" t="n">
        <x:v>5</x:v>
      </x:c>
      <x:c r="D1102" s="99" t="str">
        <x:v>LUDDO DANA COLOUR(18M</x:v>
      </x:c>
      <x:c r="E1102" s="132" t="n">
        <x:v>16</x:v>
      </x:c>
      <x:c r="F1102" t="n">
        <x:v>17</x:v>
      </x:c>
      <x:c r="G1102" t="n">
        <x:v>18</x:v>
      </x:c>
      <x:c r="H1102" s="99" t="str">
        <x:v>LUDDO DANA COLOUR(18MM)</x:v>
      </x:c>
      <x:c r="I1102" s="133" t="n">
        <x:v>16</x:v>
      </x:c>
      <x:c r="J1102" s="133" t="n">
        <x:v>13.5</x:v>
      </x:c>
      <x:c r="K1102" s="149" t="str">
        <x:v>CHINA</x:v>
      </x:c>
      <x:c r="L1102" s="150" t="str">
        <x:v>Truncated-name completion</x:v>
      </x:c>
      <x:c r="M1102" s="149" t="str">
        <x:v>WS-RATES:17:18</x:v>
      </x:c>
    </x:row>
    <x:row r="1103">
      <x:c r="A1103" t="n">
        <x:v>1104</x:v>
      </x:c>
      <x:c r="B1103" t="n">
        <x:v>44</x:v>
      </x:c>
      <x:c r="C1103" t="n">
        <x:v>31</x:v>
      </x:c>
      <x:c r="D1103" s="99" t="str">
        <x:v>PANAMA GLITTER DUST 24 P</x:v>
      </x:c>
      <x:c r="E1103" s="132" t="n">
        <x:v>340</x:v>
      </x:c>
      <x:c r="F1103" t="n">
        <x:v>45</x:v>
      </x:c>
      <x:c r="G1103" t="n">
        <x:v>8</x:v>
      </x:c>
      <x:c r="H1103" s="99" t="str">
        <x:v>PANAMA GLITTER DUST 24 PCS</x:v>
      </x:c>
      <x:c r="I1103" s="133" t="n">
        <x:v>340</x:v>
      </x:c>
      <x:c r="J1103" s="133" t="n">
        <x:v>315</x:v>
      </x:c>
      <x:c r="K1103" s="149" t="str">
        <x:v>GLITTER DUST</x:v>
      </x:c>
      <x:c r="L1103" s="150" t="str">
        <x:v>Truncated-name completion</x:v>
      </x:c>
      <x:c r="M1103" s="149" t="str">
        <x:v>WS-RATES:45:8</x:v>
      </x:c>
    </x:row>
    <x:row r="1104">
      <x:c r="A1104" t="n">
        <x:v>1105</x:v>
      </x:c>
      <x:c r="B1104" t="n">
        <x:v>44</x:v>
      </x:c>
      <x:c r="C1104" t="n">
        <x:v>32</x:v>
      </x:c>
      <x:c r="D1104" s="99" t="str">
        <x:v>PANAMA GLITTER DUST 48 P</x:v>
      </x:c>
      <x:c r="E1104" s="132" t="n">
        <x:v>540</x:v>
      </x:c>
      <x:c r="F1104" t="n">
        <x:v>45</x:v>
      </x:c>
      <x:c r="G1104" t="n">
        <x:v>9</x:v>
      </x:c>
      <x:c r="H1104" s="99" t="str">
        <x:v>PANAMA GLITTER DUST 48 PCS</x:v>
      </x:c>
      <x:c r="I1104" s="133" t="n">
        <x:v>540</x:v>
      </x:c>
      <x:c r="J1104" s="133" t="n">
        <x:v>480</x:v>
      </x:c>
      <x:c r="K1104" s="149" t="str">
        <x:v>GLITTER DUST</x:v>
      </x:c>
      <x:c r="L1104" s="150" t="str">
        <x:v>Truncated-name completion</x:v>
      </x:c>
      <x:c r="M1104" s="149" t="str">
        <x:v>WS-RATES:45:9</x:v>
      </x:c>
    </x:row>
    <x:row r="1105">
      <x:c r="A1105" t="n">
        <x:v>1106</x:v>
      </x:c>
      <x:c r="B1105" t="n">
        <x:v>26</x:v>
      </x:c>
      <x:c r="C1105" t="n">
        <x:v>26</x:v>
      </x:c>
      <x:c r="D1105" s="99" t="str">
        <x:v>SHASHLIK STICK 10 inch i p</x:v>
      </x:c>
      <x:c r="E1105" s="132" t="n">
        <x:v>95</x:v>
      </x:c>
      <x:c r="F1105" t="n">
        <x:v>27</x:v>
      </x:c>
      <x:c r="G1105" t="n">
        <x:v>3</x:v>
      </x:c>
      <x:c r="H1105" s="99" t="str">
        <x:v>SHASHLIK STICK 10 inch i pack</x:v>
      </x:c>
      <x:c r="I1105" s="133" t="n">
        <x:v>95</x:v>
      </x:c>
      <x:c r="J1105" s="133" t="n">
        <x:v>75</x:v>
      </x:c>
      <x:c r="K1105" s="149" t="str">
        <x:v>CHINA</x:v>
      </x:c>
      <x:c r="L1105" s="150" t="str">
        <x:v>Truncated-name completion</x:v>
      </x:c>
      <x:c r="M1105" s="149" t="str">
        <x:v>WS-RATES:27:3</x:v>
      </x:c>
    </x:row>
    <x:row r="1106">
      <x:c r="A1106" t="n">
        <x:v>1107</x:v>
      </x:c>
      <x:c r="B1106" t="n">
        <x:v>23</x:v>
      </x:c>
      <x:c r="C1106" t="n">
        <x:v>37</x:v>
      </x:c>
      <x:c r="D1106" s="99" t="str">
        <x:v>SHASHLIK STICK 12 INCH</x:v>
      </x:c>
      <x:c r="E1106" s="132" t="n">
        <x:v>130</x:v>
      </x:c>
      <x:c r="F1106" t="n">
        <x:v>24</x:v>
      </x:c>
      <x:c r="G1106" t="n">
        <x:v>14</x:v>
      </x:c>
      <x:c r="H1106" s="99" t="str">
        <x:v>SHASHLIK STICK 12 INCH</x:v>
      </x:c>
      <x:c r="I1106" s="133" t="n">
        <x:v>130</x:v>
      </x:c>
      <x:c r="J1106" s="133" t="n">
        <x:v>90</x:v>
      </x:c>
      <x:c r="K1106" s="149" t="str">
        <x:v>CHINA</x:v>
      </x:c>
      <x:c r="L1106" s="150" t="str">
        <x:v>Exact/source-linked match</x:v>
      </x:c>
      <x:c r="M1106" s="149" t="str">
        <x:v>WS-RATES:24:14</x:v>
      </x:c>
    </x:row>
    <x:row r="1107">
      <x:c r="A1107" t="n">
        <x:v>1108</x:v>
      </x:c>
      <x:c r="B1107" t="n">
        <x:v>26</x:v>
      </x:c>
      <x:c r="C1107" t="n">
        <x:v>25</x:v>
      </x:c>
      <x:c r="D1107" s="99" t="str">
        <x:v>SHASHLIK STICK 14 INCH</x:v>
      </x:c>
      <x:c r="E1107" s="132" t="n">
        <x:v>140</x:v>
      </x:c>
      <x:c r="F1107" t="n">
        <x:v>27</x:v>
      </x:c>
      <x:c r="G1107" t="n">
        <x:v>2</x:v>
      </x:c>
      <x:c r="H1107" s="99" t="str">
        <x:v>SHASHLIK STICK 14 INCH</x:v>
      </x:c>
      <x:c r="I1107" s="133" t="n">
        <x:v>140</x:v>
      </x:c>
      <x:c r="J1107" s="133" t="n">
        <x:v>120</x:v>
      </x:c>
      <x:c r="K1107" s="149" t="str">
        <x:v>CHINA</x:v>
      </x:c>
      <x:c r="L1107" s="150" t="str">
        <x:v>Exact/source-linked match</x:v>
      </x:c>
      <x:c r="M1107" s="149" t="str">
        <x:v>WS-RATES:27:2</x:v>
      </x:c>
    </x:row>
    <x:row r="1108">
      <x:c r="A1108" t="n">
        <x:v>1109</x:v>
      </x:c>
      <x:c r="B1108" t="n">
        <x:v>24</x:v>
      </x:c>
      <x:c r="C1108" t="n">
        <x:v>3</x:v>
      </x:c>
      <x:c r="D1108" s="99" t="str">
        <x:v>SHASHLIK STICK 6 INCH</x:v>
      </x:c>
      <x:c r="E1108" s="132" t="n">
        <x:v>45</x:v>
      </x:c>
      <x:c r="F1108" t="n">
        <x:v>24</x:v>
      </x:c>
      <x:c r="G1108" t="n">
        <x:v>16</x:v>
      </x:c>
      <x:c r="H1108" s="99" t="str">
        <x:v>SHASHLIK STICK 6 INCH</x:v>
      </x:c>
      <x:c r="I1108" s="133" t="n">
        <x:v>45</x:v>
      </x:c>
      <x:c r="J1108" s="133" t="n">
        <x:v>36</x:v>
      </x:c>
      <x:c r="K1108" s="149" t="str">
        <x:v>CHINA</x:v>
      </x:c>
      <x:c r="L1108" s="150" t="str">
        <x:v>Exact/source-linked match</x:v>
      </x:c>
      <x:c r="M1108" s="149" t="str">
        <x:v>WS-RATES:24:16</x:v>
      </x:c>
    </x:row>
    <x:row r="1109">
      <x:c r="A1109" t="n">
        <x:v>1110</x:v>
      </x:c>
      <x:c r="B1109" t="n">
        <x:v>24</x:v>
      </x:c>
      <x:c r="C1109" t="n">
        <x:v>2</x:v>
      </x:c>
      <x:c r="D1109" s="99" t="str">
        <x:v>SHASHLIK STICK 8 INCH</x:v>
      </x:c>
      <x:c r="E1109" s="132" t="n">
        <x:v>80</x:v>
      </x:c>
      <x:c r="F1109" t="n">
        <x:v>24</x:v>
      </x:c>
      <x:c r="G1109" t="n">
        <x:v>15</x:v>
      </x:c>
      <x:c r="H1109" s="99" t="str">
        <x:v>SHASHLIK STICK 8 INCH</x:v>
      </x:c>
      <x:c r="I1109" s="133" t="n">
        <x:v>80</x:v>
      </x:c>
      <x:c r="J1109" s="133" t="n">
        <x:v>67</x:v>
      </x:c>
      <x:c r="K1109" s="149" t="str">
        <x:v>CHINA</x:v>
      </x:c>
      <x:c r="L1109" s="150" t="str">
        <x:v>Exact/source-linked match</x:v>
      </x:c>
      <x:c r="M1109" s="149" t="str">
        <x:v>WS-RATES:24:15</x:v>
      </x:c>
    </x:row>
    <x:row r="1110">
      <x:c r="A1110" t="n">
        <x:v>1111</x:v>
      </x:c>
      <x:c r="B1110" t="n">
        <x:v>19</x:v>
      </x:c>
      <x:c r="C1110" t="n">
        <x:v>8</x:v>
      </x:c>
      <x:c r="D1110" s="99" t="str">
        <x:v>THERMAPORE SHEET</x:v>
      </x:c>
      <x:c r="E1110" s="132" t="n">
        <x:v>550</x:v>
      </x:c>
      <x:c r="F1110" t="n">
        <x:v>19</x:v>
      </x:c>
      <x:c r="G1110" t="n">
        <x:v>21</x:v>
      </x:c>
      <x:c r="H1110" s="99" t="str">
        <x:v>THERMAPORE SHEET</x:v>
      </x:c>
      <x:c r="I1110" s="133" t="n">
        <x:v>550</x:v>
      </x:c>
      <x:c r="J1110" s="133" t="n">
        <x:v>530</x:v>
      </x:c>
      <x:c r="K1110" s="149" t="str">
        <x:v>BALL POINT</x:v>
      </x:c>
      <x:c r="L1110" s="150" t="str">
        <x:v>Exact/source-linked match</x:v>
      </x:c>
      <x:c r="M1110" s="149" t="str">
        <x:v>WS-RATES:19:21</x:v>
      </x:c>
    </x:row>
    <x:row r="1111">
      <x:c r="A1111" t="n">
        <x:v>1112</x:v>
      </x:c>
      <x:c r="B1111" t="n">
        <x:v>23</x:v>
      </x:c>
      <x:c r="C1111" t="n">
        <x:v>14</x:v>
      </x:c>
      <x:c r="D1111" s="99" t="str">
        <x:v>AD 555 PENCIL</x:v>
      </x:c>
      <x:c r="E1111" s="132" t="n">
        <x:v>1520</x:v>
      </x:c>
      <x:c r="F1111" t="n">
        <x:v>23</x:v>
      </x:c>
      <x:c r="G1111" t="n">
        <x:v>27</x:v>
      </x:c>
      <x:c r="H1111" s="99" t="str">
        <x:v>AD 555 PENCIL</x:v>
      </x:c>
      <x:c r="I1111" s="133" t="n">
        <x:v>1520</x:v>
      </x:c>
      <x:c r="J1111" s="133" t="n">
        <x:v>1500</x:v>
      </x:c>
      <x:c r="K1111" s="149" t="str">
        <x:v>PENCILS</x:v>
      </x:c>
      <x:c r="L1111" s="150" t="str">
        <x:v>Exact/source-linked match</x:v>
      </x:c>
      <x:c r="M1111" s="149" t="str">
        <x:v>WS-RATES:23:27</x:v>
      </x:c>
    </x:row>
    <x:row r="1112">
      <x:c r="A1112" t="n">
        <x:v>1113</x:v>
      </x:c>
      <x:c r="B1112" t="n">
        <x:v>4</x:v>
      </x:c>
      <x:c r="C1112" t="n">
        <x:v>29</x:v>
      </x:c>
      <x:c r="D1112" s="99" t="str">
        <x:v>ARCO PENCIL</x:v>
      </x:c>
      <x:c r="E1112" s="132" t="n">
        <x:v>168</x:v>
      </x:c>
      <x:c r="F1112" t="n">
        <x:v>5</x:v>
      </x:c>
      <x:c r="G1112" t="n">
        <x:v>6</x:v>
      </x:c>
      <x:c r="H1112" s="99" t="str">
        <x:v>ARCO PENCIL</x:v>
      </x:c>
      <x:c r="I1112" s="133" t="n">
        <x:v>168</x:v>
      </x:c>
      <x:c r="J1112" s="133" t="n">
        <x:v>156</x:v>
      </x:c>
      <x:c r="K1112" s="149" t="str">
        <x:v>PENCILS</x:v>
      </x:c>
      <x:c r="L1112" s="150" t="str">
        <x:v>Exact/source-linked match</x:v>
      </x:c>
      <x:c r="M1112" s="149" t="str">
        <x:v>WS-RATES:5:6</x:v>
      </x:c>
    </x:row>
    <x:row r="1113">
      <x:c r="A1113" t="n">
        <x:v>1114</x:v>
      </x:c>
      <x:c r="B1113" t="n">
        <x:v>9</x:v>
      </x:c>
      <x:c r="C1113" t="n">
        <x:v>15</x:v>
      </x:c>
      <x:c r="D1113" s="99" t="str">
        <x:v>AS BROWNY GOLD PENCIL</x:v>
      </x:c>
      <x:c r="E1113" s="132" t="n">
        <x:v>165</x:v>
      </x:c>
      <x:c r="F1113" t="n">
        <x:v>9</x:v>
      </x:c>
      <x:c r="G1113" t="n">
        <x:v>28</x:v>
      </x:c>
      <x:c r="H1113" s="99" t="str">
        <x:v>AS BROWNY GOLD PENCIL</x:v>
      </x:c>
      <x:c r="I1113" s="133" t="n">
        <x:v>165</x:v>
      </x:c>
      <x:c r="J1113" s="133" t="n">
        <x:v>149</x:v>
      </x:c>
      <x:c r="K1113" s="149" t="str">
        <x:v>PENCILS</x:v>
      </x:c>
      <x:c r="L1113" s="150" t="str">
        <x:v>Exact/source-linked match</x:v>
      </x:c>
      <x:c r="M1113" s="149" t="str">
        <x:v>WS-RATES:9:28</x:v>
      </x:c>
    </x:row>
    <x:row r="1114">
      <x:c r="A1114" t="n">
        <x:v>1115</x:v>
      </x:c>
      <x:c r="B1114" t="n">
        <x:v>42</x:v>
      </x:c>
      <x:c r="C1114" t="n">
        <x:v>5</x:v>
      </x:c>
      <x:c r="D1114" s="99" t="str">
        <x:v>CHARCOAL PENCIL PKT</x:v>
      </x:c>
      <x:c r="E1114" s="132" t="n">
        <x:v>480</x:v>
      </x:c>
      <x:c r="F1114" t="n">
        <x:v>42</x:v>
      </x:c>
      <x:c r="G1114" t="n">
        <x:v>18</x:v>
      </x:c>
      <x:c r="H1114" s="99" t="str">
        <x:v>CHARCOAL PENCIL PKT</x:v>
      </x:c>
      <x:c r="I1114" s="133" t="n">
        <x:v>480</x:v>
      </x:c>
      <x:c r="J1114" s="133" t="n">
        <x:v>440</x:v>
      </x:c>
      <x:c r="K1114" s="149" t="str">
        <x:v>PENCILS</x:v>
      </x:c>
      <x:c r="L1114" s="150" t="str">
        <x:v>Exact/source-linked match</x:v>
      </x:c>
      <x:c r="M1114" s="149" t="str">
        <x:v>WS-RATES:42:18</x:v>
      </x:c>
    </x:row>
    <x:row r="1115">
      <x:c r="A1115" t="n">
        <x:v>1116</x:v>
      </x:c>
      <x:c r="B1115" t="n">
        <x:v>24</x:v>
      </x:c>
      <x:c r="C1115" t="n">
        <x:v>29</x:v>
      </x:c>
      <x:c r="D1115" s="99" t="str">
        <x:v>CHINA PENCIL FLAIR</x:v>
      </x:c>
      <x:c r="E1115" s="132" t="n">
        <x:v>1500</x:v>
      </x:c>
      <x:c r="F1115" t="n">
        <x:v>25</x:v>
      </x:c>
      <x:c r="G1115" t="n">
        <x:v>6</x:v>
      </x:c>
      <x:c r="H1115" s="99" t="str">
        <x:v>CHINA PENCIL FLAIR</x:v>
      </x:c>
      <x:c r="I1115" s="133" t="n">
        <x:v>1500</x:v>
      </x:c>
      <x:c r="J1115" s="133" t="n">
        <x:v>1410</x:v>
      </x:c>
      <x:c r="K1115" s="149" t="str">
        <x:v>PENCILS</x:v>
      </x:c>
      <x:c r="L1115" s="150" t="str">
        <x:v>Exact/source-linked match</x:v>
      </x:c>
      <x:c r="M1115" s="149" t="str">
        <x:v>WS-RATES:25:6</x:v>
      </x:c>
    </x:row>
    <x:row r="1116">
      <x:c r="A1116" t="n">
        <x:v>1117</x:v>
      </x:c>
      <x:c r="B1116" t="n">
        <x:v>23</x:v>
      </x:c>
      <x:c r="C1116" t="n">
        <x:v>15</x:v>
      </x:c>
      <x:c r="D1116" s="99" t="str">
        <x:v>CHINA PENCIL FLAIR(12 PC)</x:v>
      </x:c>
      <x:c r="E1116" s="132" t="n">
        <x:v>125</x:v>
      </x:c>
      <x:c r="F1116" t="n">
        <x:v>23</x:v>
      </x:c>
      <x:c r="G1116" t="n">
        <x:v>28</x:v>
      </x:c>
      <x:c r="H1116" s="99" t="str">
        <x:v>CHINA PENCIL FLAIR(12 PC)</x:v>
      </x:c>
      <x:c r="I1116" s="133" t="n">
        <x:v>125</x:v>
      </x:c>
      <x:c r="J1116" s="133" t="n">
        <x:v>118</x:v>
      </x:c>
      <x:c r="K1116" s="149" t="str">
        <x:v>PENCILS</x:v>
      </x:c>
      <x:c r="L1116" s="150" t="str">
        <x:v>Exact/source-linked match</x:v>
      </x:c>
      <x:c r="M1116" s="149" t="str">
        <x:v>WS-RATES:23:28</x:v>
      </x:c>
    </x:row>
    <x:row r="1117">
      <x:c r="A1117" t="n">
        <x:v>1118</x:v>
      </x:c>
      <x:c r="B1117" t="n">
        <x:v>18</x:v>
      </x:c>
      <x:c r="C1117" t="n">
        <x:v>9</x:v>
      </x:c>
      <x:c r="D1117" s="99" t="str">
        <x:v>CHINA PENCIL R/T</x:v>
      </x:c>
      <x:c r="E1117" s="132" t="n">
        <x:v>150</x:v>
      </x:c>
      <x:c r="F1117" t="n">
        <x:v>18</x:v>
      </x:c>
      <x:c r="G1117" t="n">
        <x:v>22</x:v>
      </x:c>
      <x:c r="H1117" s="99" t="str">
        <x:v>CHINA PENCIL R/T</x:v>
      </x:c>
      <x:c r="I1117" s="133" t="n">
        <x:v>150</x:v>
      </x:c>
      <x:c r="J1117" s="133" t="n">
        <x:v>142</x:v>
      </x:c>
      <x:c r="K1117" s="149" t="str">
        <x:v>PENCILS</x:v>
      </x:c>
      <x:c r="L1117" s="150" t="str">
        <x:v>Exact/source-linked match</x:v>
      </x:c>
      <x:c r="M1117" s="149" t="str">
        <x:v>WS-RATES:18:22</x:v>
      </x:c>
    </x:row>
    <x:row r="1118">
      <x:c r="A1118" t="n">
        <x:v>1119</x:v>
      </x:c>
      <x:c r="B1118" t="n">
        <x:v>18</x:v>
      </x:c>
      <x:c r="C1118" t="n">
        <x:v>8</x:v>
      </x:c>
      <x:c r="D1118" s="99" t="str">
        <x:v>CHINA PENCIL W/R</x:v>
      </x:c>
      <x:c r="E1118" s="132" t="n">
        <x:v>140</x:v>
      </x:c>
      <x:c r="F1118" t="n">
        <x:v>18</x:v>
      </x:c>
      <x:c r="G1118" t="n">
        <x:v>21</x:v>
      </x:c>
      <x:c r="H1118" s="99" t="str">
        <x:v>CHINA PENCIL W/R</x:v>
      </x:c>
      <x:c r="I1118" s="133" t="n">
        <x:v>140</x:v>
      </x:c>
      <x:c r="J1118" s="133" t="n">
        <x:v>132</x:v>
      </x:c>
      <x:c r="K1118" s="149" t="str">
        <x:v>PENCILS</x:v>
      </x:c>
      <x:c r="L1118" s="150" t="str">
        <x:v>Exact/source-linked match</x:v>
      </x:c>
      <x:c r="M1118" s="149" t="str">
        <x:v>WS-RATES:18:21</x:v>
      </x:c>
    </x:row>
    <x:row r="1119">
      <x:c r="A1119" t="n">
        <x:v>1120</x:v>
      </x:c>
      <x:c r="B1119" t="n">
        <x:v>51</x:v>
      </x:c>
      <x:c r="C1119" t="n">
        <x:v>6</x:v>
      </x:c>
      <x:c r="D1119" s="99" t="str">
        <x:v>CLUTCH PENCIL</x:v>
      </x:c>
      <x:c r="E1119" s="132" t="n">
        <x:v>55</x:v>
      </x:c>
      <x:c r="F1119" t="n">
        <x:v>51</x:v>
      </x:c>
      <x:c r="G1119" t="n">
        <x:v>19</x:v>
      </x:c>
      <x:c r="H1119" s="99" t="str">
        <x:v>CLUTCH PENCIL</x:v>
      </x:c>
      <x:c r="I1119" s="133" t="n">
        <x:v>55</x:v>
      </x:c>
      <x:c r="J1119" s="133" t="n">
        <x:v>50</x:v>
      </x:c>
      <x:c r="K1119" s="149" t="str">
        <x:v>FANCY PENCIL</x:v>
      </x:c>
      <x:c r="L1119" s="150" t="str">
        <x:v>Exact/source-linked match</x:v>
      </x:c>
      <x:c r="M1119" s="149" t="str">
        <x:v>WS-RATES:51:19</x:v>
      </x:c>
    </x:row>
    <x:row r="1120">
      <x:c r="A1120" t="n">
        <x:v>1121</x:v>
      </x:c>
      <x:c r="B1120" t="n">
        <x:v>34</x:v>
      </x:c>
      <x:c r="C1120" t="n">
        <x:v>5</x:v>
      </x:c>
      <x:c r="D1120" s="99" t="str">
        <x:v>DAR TRANSPRANT PENCIL B</x:v>
      </x:c>
      <x:c r="E1120" s="132" t="n">
        <x:v>65</x:v>
      </x:c>
      <x:c r="F1120" t="n">
        <x:v>34</x:v>
      </x:c>
      <x:c r="G1120" t="n">
        <x:v>18</x:v>
      </x:c>
      <x:c r="H1120" s="99" t="str">
        <x:v>DAR TRANSPRANT PENCIL BOX 1</x:v>
      </x:c>
      <x:c r="I1120" s="133" t="n">
        <x:v>65</x:v>
      </x:c>
      <x:c r="J1120" s="133" t="n">
        <x:v>55</x:v>
      </x:c>
      <x:c r="K1120" s="149" t="str">
        <x:v>pencil box</x:v>
      </x:c>
      <x:c r="L1120" s="150" t="str">
        <x:v>Truncated-name completion</x:v>
      </x:c>
      <x:c r="M1120" s="149" t="str">
        <x:v>WS-RATES:34:18</x:v>
      </x:c>
    </x:row>
    <x:row r="1121">
      <x:c r="A1121" t="n">
        <x:v>1122</x:v>
      </x:c>
      <x:c r="B1121" t="n">
        <x:v>22</x:v>
      </x:c>
      <x:c r="C1121" t="n">
        <x:v>11</x:v>
      </x:c>
      <x:c r="D1121" s="99" t="str">
        <x:v>DEER ARTO GRAPH PENCIL</x:v>
      </x:c>
      <x:c r="E1121" s="132" t="n">
        <x:v>160</x:v>
      </x:c>
      <x:c r="F1121" t="n">
        <x:v>22</x:v>
      </x:c>
      <x:c r="G1121" t="n">
        <x:v>24</x:v>
      </x:c>
      <x:c r="H1121" s="99" t="str">
        <x:v>DEER ARTO GRAPH PENCIL</x:v>
      </x:c>
      <x:c r="I1121" s="133" t="n">
        <x:v>160</x:v>
      </x:c>
      <x:c r="J1121" s="133" t="n">
        <x:v>144</x:v>
      </x:c>
      <x:c r="K1121" s="149" t="str">
        <x:v>PENCILS</x:v>
      </x:c>
      <x:c r="L1121" s="150" t="str">
        <x:v>Exact/source-linked match</x:v>
      </x:c>
      <x:c r="M1121" s="149" t="str">
        <x:v>WS-RATES:22:24</x:v>
      </x:c>
    </x:row>
    <x:row r="1122">
      <x:c r="A1122" t="n">
        <x:v>1123</x:v>
      </x:c>
      <x:c r="B1122" t="n">
        <x:v>52</x:v>
      </x:c>
      <x:c r="C1122" t="n">
        <x:v>24</x:v>
      </x:c>
      <x:c r="D1122" s="99" t="str">
        <x:v>DEER OFFIPRO PENCIL</x:v>
      </x:c>
      <x:c r="E1122" s="132" t="n">
        <x:v>180</x:v>
      </x:c>
      <x:c r="F1122" t="n">
        <x:v>52</x:v>
      </x:c>
      <x:c r="G1122" t="n">
        <x:v>37</x:v>
      </x:c>
      <x:c r="H1122" s="99" t="str">
        <x:v>DEER OFFIPRO PENCIL</x:v>
      </x:c>
      <x:c r="I1122" s="133" t="n">
        <x:v>180</x:v>
      </x:c>
      <x:c r="J1122" s="133" t="n">
        <x:v>176</x:v>
      </x:c>
      <x:c r="K1122" s="149" t="str">
        <x:v>PENCILS</x:v>
      </x:c>
      <x:c r="L1122" s="150" t="str">
        <x:v>Exact/source-linked match</x:v>
      </x:c>
      <x:c r="M1122" s="149" t="str">
        <x:v>WS-RATES:52:37</x:v>
      </x:c>
    </x:row>
    <x:row r="1123">
      <x:c r="A1123" t="n">
        <x:v>1124</x:v>
      </x:c>
      <x:c r="B1123" t="n">
        <x:v>17</x:v>
      </x:c>
      <x:c r="C1123" t="n">
        <x:v>21</x:v>
      </x:c>
      <x:c r="D1123" s="99" t="str">
        <x:v>DEER SUPER EXCEL PENCIL</x:v>
      </x:c>
      <x:c r="E1123" s="132" t="n">
        <x:v>96</x:v>
      </x:c>
      <x:c r="F1123" t="n">
        <x:v>53</x:v>
      </x:c>
      <x:c r="G1123" t="n">
        <x:v>4</x:v>
      </x:c>
      <x:c r="H1123" s="99" t="str">
        <x:v>DEER SUPER EXCEL PENCIL</x:v>
      </x:c>
      <x:c r="I1123" s="133" t="n">
        <x:v>96</x:v>
      </x:c>
      <x:c r="J1123" s="133" t="n">
        <x:v>74</x:v>
      </x:c>
      <x:c r="K1123" s="149" t="str">
        <x:v>PENCILS</x:v>
      </x:c>
      <x:c r="L1123" s="150" t="str">
        <x:v>Exact/source-linked match</x:v>
      </x:c>
      <x:c r="M1123" s="149" t="str">
        <x:v>WS-RATES:53:4</x:v>
      </x:c>
    </x:row>
    <x:row r="1124">
      <x:c r="A1124" t="n">
        <x:v>1125</x:v>
      </x:c>
      <x:c r="B1124" t="n">
        <x:v>52</x:v>
      </x:c>
      <x:c r="C1124" t="n">
        <x:v>27</x:v>
      </x:c>
      <x:c r="D1124" s="99" t="str">
        <x:v>DEER SUPER EXCEL PENCIL</x:v>
      </x:c>
      <x:c r="E1124" s="132" t="n">
        <x:v>96</x:v>
      </x:c>
      <x:c r="F1124" t="n">
        <x:v>17</x:v>
      </x:c>
      <x:c r="G1124" t="n">
        <x:v>34</x:v>
      </x:c>
      <x:c r="H1124" s="99" t="str">
        <x:v>DEER SUPER EXCEL PENCIL R/T</x:v>
      </x:c>
      <x:c r="I1124" s="133" t="n">
        <x:v>96</x:v>
      </x:c>
      <x:c r="J1124" s="133" t="n">
        <x:v>80</x:v>
      </x:c>
      <x:c r="K1124" s="149" t="str">
        <x:v>PENCILS</x:v>
      </x:c>
      <x:c r="L1124" s="150" t="str">
        <x:v>Truncated-name completion</x:v>
      </x:c>
      <x:c r="M1124" s="149" t="str">
        <x:v>WS-RATES:17:34</x:v>
      </x:c>
    </x:row>
    <x:row r="1125">
      <x:c r="A1125" t="n">
        <x:v>1126</x:v>
      </x:c>
      <x:c r="B1125" t="n">
        <x:v>34</x:v>
      </x:c>
      <x:c r="C1125" t="n">
        <x:v>24</x:v>
      </x:c>
      <x:c r="D1125" s="99" t="str">
        <x:v>DEER SUPER WRITER 300</x:v>
      </x:c>
      <x:c r="E1125" s="132" t="n">
        <x:v>48</x:v>
      </x:c>
      <x:c r="F1125" t="n">
        <x:v>34</x:v>
      </x:c>
      <x:c r="G1125" t="n">
        <x:v>37</x:v>
      </x:c>
      <x:c r="H1125" s="99" t="str">
        <x:v>DEER SUPER WRITER 300</x:v>
      </x:c>
      <x:c r="I1125" s="133" t="n">
        <x:v>48</x:v>
      </x:c>
      <x:c r="J1125" s="133" t="n">
        <x:v>43</x:v>
      </x:c>
      <x:c r="K1125" s="149" t="str">
        <x:v>PENCILS</x:v>
      </x:c>
      <x:c r="L1125" s="150" t="str">
        <x:v>Exact/source-linked match</x:v>
      </x:c>
      <x:c r="M1125" s="149" t="str">
        <x:v>WS-RATES:34:37</x:v>
      </x:c>
    </x:row>
    <x:row r="1126">
      <x:c r="A1126" t="n">
        <x:v>1127</x:v>
      </x:c>
      <x:c r="B1126" t="n">
        <x:v>27</x:v>
      </x:c>
      <x:c r="C1126" t="n">
        <x:v>13</x:v>
      </x:c>
      <x:c r="D1126" s="99" t="str">
        <x:v>DEER TIGER PENCIL</x:v>
      </x:c>
      <x:c r="E1126" s="132" t="n">
        <x:v>86</x:v>
      </x:c>
      <x:c r="F1126" t="n">
        <x:v>27</x:v>
      </x:c>
      <x:c r="G1126" t="n">
        <x:v>26</x:v>
      </x:c>
      <x:c r="H1126" s="99" t="str">
        <x:v>DEER TIGER PENCIL</x:v>
      </x:c>
      <x:c r="I1126" s="133" t="n">
        <x:v>86</x:v>
      </x:c>
      <x:c r="J1126" s="133" t="n">
        <x:v>77</x:v>
      </x:c>
      <x:c r="K1126" s="149" t="str">
        <x:v>PENCILS</x:v>
      </x:c>
      <x:c r="L1126" s="150" t="str">
        <x:v>Exact/source-linked match</x:v>
      </x:c>
      <x:c r="M1126" s="149" t="str">
        <x:v>WS-RATES:27:26</x:v>
      </x:c>
    </x:row>
    <x:row r="1127">
      <x:c r="A1127" t="n">
        <x:v>1128</x:v>
      </x:c>
      <x:c r="B1127" t="n">
        <x:v>52</x:v>
      </x:c>
      <x:c r="C1127" t="n">
        <x:v>23</x:v>
      </x:c>
      <x:c r="D1127" s="99" t="str">
        <x:v>DEER WONDER PENCIL</x:v>
      </x:c>
      <x:c r="E1127" s="132" t="n">
        <x:v>166</x:v>
      </x:c>
      <x:c r="F1127" t="n">
        <x:v>52</x:v>
      </x:c>
      <x:c r="G1127" t="n">
        <x:v>36</x:v>
      </x:c>
      <x:c r="H1127" s="99" t="str">
        <x:v>DEER WONDER PENCIL</x:v>
      </x:c>
      <x:c r="I1127" s="133" t="n">
        <x:v>166</x:v>
      </x:c>
      <x:c r="J1127" s="133" t="n">
        <x:v>145</x:v>
      </x:c>
      <x:c r="K1127" s="149" t="str">
        <x:v>PENCILS</x:v>
      </x:c>
      <x:c r="L1127" s="150" t="str">
        <x:v>Exact/source-linked match</x:v>
      </x:c>
      <x:c r="M1127" s="149" t="str">
        <x:v>WS-RATES:52:36</x:v>
      </x:c>
    </x:row>
    <x:row r="1128">
      <x:c r="A1128" t="n">
        <x:v>1129</x:v>
      </x:c>
      <x:c r="B1128" t="n">
        <x:v>52</x:v>
      </x:c>
      <x:c r="C1128" t="n">
        <x:v>25</x:v>
      </x:c>
      <x:c r="D1128" s="99" t="str">
        <x:v>DEER YAHOO PENCIL</x:v>
      </x:c>
      <x:c r="E1128" s="132" t="n">
        <x:v>176</x:v>
      </x:c>
      <x:c r="F1128" t="n">
        <x:v>53</x:v>
      </x:c>
      <x:c r="G1128" t="n">
        <x:v>2</x:v>
      </x:c>
      <x:c r="H1128" s="99" t="str">
        <x:v>DEER YAHOO PENCIL</x:v>
      </x:c>
      <x:c r="I1128" s="133" t="n">
        <x:v>176</x:v>
      </x:c>
      <x:c r="J1128" s="133" t="n">
        <x:v>170</x:v>
      </x:c>
      <x:c r="K1128" s="149" t="str">
        <x:v>PENCILS</x:v>
      </x:c>
      <x:c r="L1128" s="150" t="str">
        <x:v>Exact/source-linked match</x:v>
      </x:c>
      <x:c r="M1128" s="149" t="str">
        <x:v>WS-RATES:53:2</x:v>
      </x:c>
    </x:row>
    <x:row r="1129">
      <x:c r="A1129" t="n">
        <x:v>1130</x:v>
      </x:c>
      <x:c r="B1129" t="n">
        <x:v>21</x:v>
      </x:c>
      <x:c r="C1129" t="n">
        <x:v>31</x:v>
      </x:c>
      <x:c r="D1129" s="99" t="str">
        <x:v>DOLLAR 333 PENCIL</x:v>
      </x:c>
      <x:c r="E1129" s="132" t="n">
        <x:v>177</x:v>
      </x:c>
      <x:c r="F1129" t="n">
        <x:v>22</x:v>
      </x:c>
      <x:c r="G1129" t="n">
        <x:v>8</x:v>
      </x:c>
      <x:c r="H1129" s="99" t="str">
        <x:v>DOLLAR 333 PENCIL</x:v>
      </x:c>
      <x:c r="I1129" s="133" t="n">
        <x:v>177</x:v>
      </x:c>
      <x:c r="J1129" s="133" t="n">
        <x:v>168</x:v>
      </x:c>
      <x:c r="K1129" s="149" t="str">
        <x:v>PENCILS</x:v>
      </x:c>
      <x:c r="L1129" s="150" t="str">
        <x:v>Exact/source-linked match</x:v>
      </x:c>
      <x:c r="M1129" s="149" t="str">
        <x:v>WS-RATES:22:8</x:v>
      </x:c>
    </x:row>
    <x:row r="1130">
      <x:c r="A1130" t="n">
        <x:v>1131</x:v>
      </x:c>
      <x:c r="B1130" t="n">
        <x:v>21</x:v>
      </x:c>
      <x:c r="C1130" t="n">
        <x:v>32</x:v>
      </x:c>
      <x:c r="D1130" s="99" t="str">
        <x:v>DOLLAR 444 PENCIL</x:v>
      </x:c>
      <x:c r="E1130" s="132" t="n">
        <x:v>170</x:v>
      </x:c>
      <x:c r="F1130" t="n">
        <x:v>22</x:v>
      </x:c>
      <x:c r="G1130" t="n">
        <x:v>9</x:v>
      </x:c>
      <x:c r="H1130" s="99" t="str">
        <x:v>DOLLAR 444 PENCIL</x:v>
      </x:c>
      <x:c r="I1130" s="133" t="n">
        <x:v>170</x:v>
      </x:c>
      <x:c r="J1130" s="133" t="n">
        <x:v>162</x:v>
      </x:c>
      <x:c r="K1130" s="149" t="str">
        <x:v>PENCILS</x:v>
      </x:c>
      <x:c r="L1130" s="150" t="str">
        <x:v>Exact/source-linked match</x:v>
      </x:c>
      <x:c r="M1130" s="149" t="str">
        <x:v>WS-RATES:22:9</x:v>
      </x:c>
    </x:row>
    <x:row r="1131">
      <x:c r="A1131" t="n">
        <x:v>1132</x:v>
      </x:c>
      <x:c r="B1131" t="n">
        <x:v>60</x:v>
      </x:c>
      <x:c r="C1131" t="n">
        <x:v>3</x:v>
      </x:c>
      <x:c r="D1131" s="99" t="str">
        <x:v>DOLLAR 555 PENCIL</x:v>
      </x:c>
      <x:c r="E1131" s="132" t="n">
        <x:v>186</x:v>
      </x:c>
      <x:c r="F1131" t="n">
        <x:v>60</x:v>
      </x:c>
      <x:c r="G1131" t="n">
        <x:v>16</x:v>
      </x:c>
      <x:c r="H1131" s="99" t="str">
        <x:v>DOLLAR 555 PENCIL</x:v>
      </x:c>
      <x:c r="I1131" s="133" t="n">
        <x:v>186</x:v>
      </x:c>
      <x:c r="J1131" s="133" t="n">
        <x:v>176</x:v>
      </x:c>
      <x:c r="K1131" s="149" t="str">
        <x:v>PENCILS</x:v>
      </x:c>
      <x:c r="L1131" s="150" t="str">
        <x:v>Exact/source-linked match</x:v>
      </x:c>
      <x:c r="M1131" s="149" t="str">
        <x:v>WS-RATES:60:16</x:v>
      </x:c>
    </x:row>
    <x:row r="1132">
      <x:c r="A1132" t="n">
        <x:v>1133</x:v>
      </x:c>
      <x:c r="B1132" t="n">
        <x:v>9</x:v>
      </x:c>
      <x:c r="C1132" t="n">
        <x:v>20</x:v>
      </x:c>
      <x:c r="D1132" s="99" t="str">
        <x:v>DOLLAR MIX PENCIL 24BOX</x:v>
      </x:c>
      <x:c r="E1132" s="132" t="n">
        <x:v>4000</x:v>
      </x:c>
      <x:c r="F1132" t="n">
        <x:v>9</x:v>
      </x:c>
      <x:c r="G1132" t="n">
        <x:v>33</x:v>
      </x:c>
      <x:c r="H1132" s="99" t="str">
        <x:v>DOLLAR MIX PENCIL 24BOX</x:v>
      </x:c>
      <x:c r="I1132" s="133" t="n">
        <x:v>4000</x:v>
      </x:c>
      <x:c r="J1132" s="133" t="n">
        <x:v>3920</x:v>
      </x:c>
      <x:c r="K1132" s="149" t="str">
        <x:v>PENCILS</x:v>
      </x:c>
      <x:c r="L1132" s="150" t="str">
        <x:v>Exact/source-linked match</x:v>
      </x:c>
      <x:c r="M1132" s="149" t="str">
        <x:v>WS-RATES:9:33</x:v>
      </x:c>
    </x:row>
    <x:row r="1133">
      <x:c r="A1133" t="n">
        <x:v>1134</x:v>
      </x:c>
      <x:c r="B1133" t="n">
        <x:v>59</x:v>
      </x:c>
      <x:c r="C1133" t="n">
        <x:v>34</x:v>
      </x:c>
      <x:c r="D1133" s="99" t="str">
        <x:v>DOLLAR MY PENCIL 111</x:v>
      </x:c>
      <x:c r="E1133" s="132" t="n">
        <x:v>160</x:v>
      </x:c>
      <x:c r="F1133" t="n">
        <x:v>60</x:v>
      </x:c>
      <x:c r="G1133" t="n">
        <x:v>11</x:v>
      </x:c>
      <x:c r="H1133" s="99" t="str">
        <x:v>DOLLAR MY PENCIL 111</x:v>
      </x:c>
      <x:c r="I1133" s="133" t="n">
        <x:v>160</x:v>
      </x:c>
      <x:c r="J1133" s="133" t="n">
        <x:v>152</x:v>
      </x:c>
      <x:c r="K1133" s="149" t="str">
        <x:v>PENCILS</x:v>
      </x:c>
      <x:c r="L1133" s="150" t="str">
        <x:v>Exact/source-linked match</x:v>
      </x:c>
      <x:c r="M1133" s="149" t="str">
        <x:v>WS-RATES:60:11</x:v>
      </x:c>
    </x:row>
    <x:row r="1134">
      <x:c r="A1134" t="n">
        <x:v>1135</x:v>
      </x:c>
      <x:c r="B1134" t="n">
        <x:v>60</x:v>
      </x:c>
      <x:c r="C1134" t="n">
        <x:v>2</x:v>
      </x:c>
      <x:c r="D1134" s="99" t="str">
        <x:v>DOLLAR MY PENCIL 222</x:v>
      </x:c>
      <x:c r="E1134" s="132" t="n">
        <x:v>182</x:v>
      </x:c>
      <x:c r="F1134" t="n">
        <x:v>60</x:v>
      </x:c>
      <x:c r="G1134" t="n">
        <x:v>15</x:v>
      </x:c>
      <x:c r="H1134" s="99" t="str">
        <x:v>DOLLAR MY PENCIL 222</x:v>
      </x:c>
      <x:c r="I1134" s="133" t="n">
        <x:v>182</x:v>
      </x:c>
      <x:c r="J1134" s="133" t="n">
        <x:v>173</x:v>
      </x:c>
      <x:c r="K1134" s="149" t="str">
        <x:v>PENCILS</x:v>
      </x:c>
      <x:c r="L1134" s="150" t="str">
        <x:v>Exact/source-linked match</x:v>
      </x:c>
      <x:c r="M1134" s="149" t="str">
        <x:v>WS-RATES:60:15</x:v>
      </x:c>
    </x:row>
    <x:row r="1135">
      <x:c r="A1135" t="n">
        <x:v>1136</x:v>
      </x:c>
      <x:c r="B1135" t="n">
        <x:v>59</x:v>
      </x:c>
      <x:c r="C1135" t="n">
        <x:v>32</x:v>
      </x:c>
      <x:c r="D1135" s="99" t="str">
        <x:v>DOLLAR MY PENCIL 222 JAR</x:v>
      </x:c>
      <x:c r="E1135" s="132" t="n">
        <x:v>370</x:v>
      </x:c>
      <x:c r="F1135" t="n">
        <x:v>60</x:v>
      </x:c>
      <x:c r="G1135" t="n">
        <x:v>9</x:v>
      </x:c>
      <x:c r="H1135" s="99" t="str">
        <x:v>DOLLAR MY PENCIL 222 JAR</x:v>
      </x:c>
      <x:c r="I1135" s="133" t="n">
        <x:v>370</x:v>
      </x:c>
      <x:c r="J1135" s="133" t="n">
        <x:v>352</x:v>
      </x:c>
      <x:c r="K1135" s="149" t="str">
        <x:v>PENCIL JAR</x:v>
      </x:c>
      <x:c r="L1135" s="150" t="str">
        <x:v>Exact/source-linked match</x:v>
      </x:c>
      <x:c r="M1135" s="149" t="str">
        <x:v>WS-RATES:60:9</x:v>
      </x:c>
    </x:row>
    <x:row r="1136">
      <x:c r="A1136" t="n">
        <x:v>1137</x:v>
      </x:c>
      <x:c r="B1136" t="n">
        <x:v>59</x:v>
      </x:c>
      <x:c r="C1136" t="n">
        <x:v>36</x:v>
      </x:c>
      <x:c r="D1136" s="99" t="str">
        <x:v>DOLLAR MY PENCIL 456</x:v>
      </x:c>
      <x:c r="E1136" s="132" t="n">
        <x:v>167</x:v>
      </x:c>
      <x:c r="F1136" t="n">
        <x:v>60</x:v>
      </x:c>
      <x:c r="G1136" t="n">
        <x:v>13</x:v>
      </x:c>
      <x:c r="H1136" s="99" t="str">
        <x:v>DOLLAR MY PENCIL 456</x:v>
      </x:c>
      <x:c r="I1136" s="133" t="n">
        <x:v>167</x:v>
      </x:c>
      <x:c r="J1136" s="133" t="n">
        <x:v>150</x:v>
      </x:c>
      <x:c r="K1136" s="149" t="str">
        <x:v>PENCILS</x:v>
      </x:c>
      <x:c r="L1136" s="150" t="str">
        <x:v>Exact/source-linked match</x:v>
      </x:c>
      <x:c r="M1136" s="149" t="str">
        <x:v>WS-RATES:60:13</x:v>
      </x:c>
    </x:row>
    <x:row r="1137">
      <x:c r="A1137" t="n">
        <x:v>1138</x:v>
      </x:c>
      <x:c r="B1137" t="n">
        <x:v>59</x:v>
      </x:c>
      <x:c r="C1137" t="n">
        <x:v>30</x:v>
      </x:c>
      <x:c r="D1137" s="99" t="str">
        <x:v>DOLLAR MY PENCIL 456 JAR</x:v>
      </x:c>
      <x:c r="E1137" s="132" t="n">
        <x:v>340</x:v>
      </x:c>
      <x:c r="F1137" t="n">
        <x:v>60</x:v>
      </x:c>
      <x:c r="G1137" t="n">
        <x:v>7</x:v>
      </x:c>
      <x:c r="H1137" s="99" t="str">
        <x:v>DOLLAR MY PENCIL 456 JAR</x:v>
      </x:c>
      <x:c r="I1137" s="133" t="n">
        <x:v>340</x:v>
      </x:c>
      <x:c r="J1137" s="133" t="n">
        <x:v>324.72</x:v>
      </x:c>
      <x:c r="K1137" s="149" t="str">
        <x:v>PENCIL JAR</x:v>
      </x:c>
      <x:c r="L1137" s="150" t="str">
        <x:v>Exact/source-linked match</x:v>
      </x:c>
      <x:c r="M1137" s="149" t="str">
        <x:v>WS-RATES:60:7</x:v>
      </x:c>
    </x:row>
    <x:row r="1138">
      <x:c r="A1138" t="n">
        <x:v>1139</x:v>
      </x:c>
      <x:c r="B1138" t="n">
        <x:v>26</x:v>
      </x:c>
      <x:c r="C1138" t="n">
        <x:v>36</x:v>
      </x:c>
      <x:c r="D1138" s="99" t="str">
        <x:v>DOLLAR MY PENCIL 666 WO</x:v>
      </x:c>
      <x:c r="E1138" s="132" t="n">
        <x:v>157</x:v>
      </x:c>
      <x:c r="F1138" t="n">
        <x:v>27</x:v>
      </x:c>
      <x:c r="G1138" t="n">
        <x:v>13</x:v>
      </x:c>
      <x:c r="H1138" s="99" t="str">
        <x:v>DOLLAR MY PENCIL 666 WOODEN</x:v>
      </x:c>
      <x:c r="I1138" s="133" t="n">
        <x:v>157</x:v>
      </x:c>
      <x:c r="J1138" s="133" t="n">
        <x:v>150</x:v>
      </x:c>
      <x:c r="K1138" s="149" t="str">
        <x:v>PENCILS</x:v>
      </x:c>
      <x:c r="L1138" s="150" t="str">
        <x:v>Truncated-name completion</x:v>
      </x:c>
      <x:c r="M1138" s="149" t="str">
        <x:v>WS-RATES:27:13</x:v>
      </x:c>
    </x:row>
    <x:row r="1139">
      <x:c r="A1139" t="n">
        <x:v>1140</x:v>
      </x:c>
      <x:c r="B1139" t="n">
        <x:v>5</x:v>
      </x:c>
      <x:c r="C1139" t="n">
        <x:v>31</x:v>
      </x:c>
      <x:c r="D1139" s="99" t="str">
        <x:v>DOLLAR PENCIL WATER BOT</x:v>
      </x:c>
      <x:c r="E1139" s="132" t="n">
        <x:v>698</x:v>
      </x:c>
      <x:c r="F1139" t="n">
        <x:v>6</x:v>
      </x:c>
      <x:c r="G1139" t="n">
        <x:v>8</x:v>
      </x:c>
      <x:c r="H1139" s="99" t="str">
        <x:v>DOLLAR PENCIL WATER BOTTLE P</x:v>
      </x:c>
      <x:c r="I1139" s="133" t="n">
        <x:v>698</x:v>
      </x:c>
      <x:c r="J1139" s="133" t="n">
        <x:v>664</x:v>
      </x:c>
      <x:c r="K1139" s="149" t="str">
        <x:v>PENCILS</x:v>
      </x:c>
      <x:c r="L1139" s="150" t="str">
        <x:v>Truncated-name completion</x:v>
      </x:c>
      <x:c r="M1139" s="149" t="str">
        <x:v>WS-RATES:6:8</x:v>
      </x:c>
    </x:row>
    <x:row r="1140">
      <x:c r="A1140" t="n">
        <x:v>1141</x:v>
      </x:c>
      <x:c r="B1140" t="n">
        <x:v>54</x:v>
      </x:c>
      <x:c r="C1140" t="n">
        <x:v>18</x:v>
      </x:c>
      <x:c r="D1140" s="99" t="str">
        <x:v>DUX 222 PENCIL JAR</x:v>
      </x:c>
      <x:c r="E1140" s="132" t="n">
        <x:v>700</x:v>
      </x:c>
      <x:c r="F1140" t="n">
        <x:v>54</x:v>
      </x:c>
      <x:c r="G1140" t="n">
        <x:v>31</x:v>
      </x:c>
      <x:c r="H1140" s="99" t="str">
        <x:v>DUX 222 PENCIL JAR</x:v>
      </x:c>
      <x:c r="I1140" s="133" t="n">
        <x:v>700</x:v>
      </x:c>
      <x:c r="J1140" s="133" t="n">
        <x:v>670</x:v>
      </x:c>
      <x:c r="K1140" s="149" t="str">
        <x:v>PENCIL JAR</x:v>
      </x:c>
      <x:c r="L1140" s="150" t="str">
        <x:v>Exact/source-linked match</x:v>
      </x:c>
      <x:c r="M1140" s="149" t="str">
        <x:v>WS-RATES:54:31</x:v>
      </x:c>
    </x:row>
    <x:row r="1141">
      <x:c r="A1141" t="n">
        <x:v>1142</x:v>
      </x:c>
      <x:c r="B1141" t="n">
        <x:v>25</x:v>
      </x:c>
      <x:c r="C1141" t="n">
        <x:v>27</x:v>
      </x:c>
      <x:c r="D1141" s="99" t="str">
        <x:v>DUX 666 PENCIL</x:v>
      </x:c>
      <x:c r="E1141" s="132" t="n">
        <x:v>770</x:v>
      </x:c>
      <x:c r="F1141" t="n">
        <x:v>26</x:v>
      </x:c>
      <x:c r="G1141" t="n">
        <x:v>4</x:v>
      </x:c>
      <x:c r="H1141" s="99" t="str">
        <x:v>DUX 666 PENCIL</x:v>
      </x:c>
      <x:c r="I1141" s="133" t="n">
        <x:v>770</x:v>
      </x:c>
      <x:c r="J1141" s="133" t="n">
        <x:v>750</x:v>
      </x:c>
      <x:c r="K1141" s="149" t="str">
        <x:v>PENCILS</x:v>
      </x:c>
      <x:c r="L1141" s="150" t="str">
        <x:v>Exact/source-linked match</x:v>
      </x:c>
      <x:c r="M1141" s="149" t="str">
        <x:v>WS-RATES:26:4</x:v>
      </x:c>
    </x:row>
    <x:row r="1142">
      <x:c r="A1142" t="n">
        <x:v>1143</x:v>
      </x:c>
      <x:c r="B1142" t="n">
        <x:v>53</x:v>
      </x:c>
      <x:c r="C1142" t="n">
        <x:v>26</x:v>
      </x:c>
      <x:c r="D1142" s="99" t="str">
        <x:v>DUX BROWN PENCIL</x:v>
      </x:c>
      <x:c r="E1142" s="132" t="n">
        <x:v>208</x:v>
      </x:c>
      <x:c r="F1142" t="n">
        <x:v>54</x:v>
      </x:c>
      <x:c r="G1142" t="n">
        <x:v>3</x:v>
      </x:c>
      <x:c r="H1142" s="99" t="str">
        <x:v>DUX BROWN PENCIL</x:v>
      </x:c>
      <x:c r="I1142" s="133" t="n">
        <x:v>208</x:v>
      </x:c>
      <x:c r="J1142" s="133" t="n">
        <x:v>198</x:v>
      </x:c>
      <x:c r="K1142" s="149" t="str">
        <x:v>PENCIL COLOR</x:v>
      </x:c>
      <x:c r="L1142" s="150" t="str">
        <x:v>Exact/source-linked match</x:v>
      </x:c>
      <x:c r="M1142" s="149" t="str">
        <x:v>WS-RATES:54:3</x:v>
      </x:c>
    </x:row>
    <x:row r="1143">
      <x:c r="A1143" t="n">
        <x:v>1144</x:v>
      </x:c>
      <x:c r="B1143" t="n">
        <x:v>54</x:v>
      </x:c>
      <x:c r="C1143" t="n">
        <x:v>17</x:v>
      </x:c>
      <x:c r="D1143" s="99" t="str">
        <x:v>DUX BROWN PENCIL JAR</x:v>
      </x:c>
      <x:c r="E1143" s="132" t="n">
        <x:v>832</x:v>
      </x:c>
      <x:c r="F1143" t="n">
        <x:v>54</x:v>
      </x:c>
      <x:c r="G1143" t="n">
        <x:v>30</x:v>
      </x:c>
      <x:c r="H1143" s="99" t="str">
        <x:v>DUX BROWN PENCIL JAR</x:v>
      </x:c>
      <x:c r="I1143" s="133" t="n">
        <x:v>832</x:v>
      </x:c>
      <x:c r="J1143" s="133" t="n">
        <x:v>800</x:v>
      </x:c>
      <x:c r="K1143" s="149" t="str">
        <x:v>PENCIL JAR</x:v>
      </x:c>
      <x:c r="L1143" s="150" t="str">
        <x:v>Exact/source-linked match</x:v>
      </x:c>
      <x:c r="M1143" s="149" t="str">
        <x:v>WS-RATES:54:30</x:v>
      </x:c>
    </x:row>
    <x:row r="1144">
      <x:c r="A1144" t="n">
        <x:v>1145</x:v>
      </x:c>
      <x:c r="B1144" t="n">
        <x:v>7</x:v>
      </x:c>
      <x:c r="C1144" t="n">
        <x:v>8</x:v>
      </x:c>
      <x:c r="D1144" s="99" t="str">
        <x:v>DUX CHOCO PENCIL</x:v>
      </x:c>
      <x:c r="E1144" s="132" t="n">
        <x:v>396</x:v>
      </x:c>
      <x:c r="F1144" t="n">
        <x:v>7</x:v>
      </x:c>
      <x:c r="G1144" t="n">
        <x:v>21</x:v>
      </x:c>
      <x:c r="H1144" s="99" t="str">
        <x:v>DUX CHOCO PENCIL</x:v>
      </x:c>
      <x:c r="I1144" s="133" t="n">
        <x:v>396</x:v>
      </x:c>
      <x:c r="J1144" s="133" t="n">
        <x:v>375</x:v>
      </x:c>
      <x:c r="K1144" s="149" t="str">
        <x:v>PENCILS</x:v>
      </x:c>
      <x:c r="L1144" s="150" t="str">
        <x:v>Exact/source-linked match</x:v>
      </x:c>
      <x:c r="M1144" s="149" t="str">
        <x:v>WS-RATES:7:21</x:v>
      </x:c>
    </x:row>
    <x:row r="1145">
      <x:c r="A1145" t="n">
        <x:v>1146</x:v>
      </x:c>
      <x:c r="B1145" t="n">
        <x:v>54</x:v>
      </x:c>
      <x:c r="C1145" t="n">
        <x:v>5</x:v>
      </x:c>
      <x:c r="D1145" s="99" t="str">
        <x:v>DUX FRIES PENCIL 555(GLAS</x:v>
      </x:c>
      <x:c r="E1145" s="132" t="n">
        <x:v>480</x:v>
      </x:c>
      <x:c r="F1145" t="n">
        <x:v>54</x:v>
      </x:c>
      <x:c r="G1145" t="n">
        <x:v>18</x:v>
      </x:c>
      <x:c r="H1145" s="99" t="str">
        <x:v>DUX FRIES PENCIL 555(GLASS)</x:v>
      </x:c>
      <x:c r="I1145" s="133" t="n">
        <x:v>480</x:v>
      </x:c>
      <x:c r="J1145" s="133" t="n">
        <x:v>460</x:v>
      </x:c>
      <x:c r="K1145" s="149" t="str">
        <x:v>PENCIL JAR</x:v>
      </x:c>
      <x:c r="L1145" s="150" t="str">
        <x:v>Truncated-name completion</x:v>
      </x:c>
      <x:c r="M1145" s="149" t="str">
        <x:v>WS-RATES:54:18</x:v>
      </x:c>
    </x:row>
    <x:row r="1146">
      <x:c r="A1146" t="n">
        <x:v>1147</x:v>
      </x:c>
      <x:c r="B1146" t="n">
        <x:v>19</x:v>
      </x:c>
      <x:c r="C1146" t="n">
        <x:v>18</x:v>
      </x:c>
      <x:c r="D1146" s="99" t="str">
        <x:v>DUX POP PENCIL (24pc)</x:v>
      </x:c>
      <x:c r="E1146" s="132" t="n">
        <x:v>372</x:v>
      </x:c>
      <x:c r="F1146" t="n">
        <x:v>19</x:v>
      </x:c>
      <x:c r="G1146" t="n">
        <x:v>31</x:v>
      </x:c>
      <x:c r="H1146" s="99" t="str">
        <x:v>DUX POP PENCIL (24pc)</x:v>
      </x:c>
      <x:c r="I1146" s="133" t="n">
        <x:v>372</x:v>
      </x:c>
      <x:c r="J1146" s="133" t="n">
        <x:v>356</x:v>
      </x:c>
      <x:c r="K1146" s="149" t="str">
        <x:v>PENCILS</x:v>
      </x:c>
      <x:c r="L1146" s="150" t="str">
        <x:v>Exact/source-linked match</x:v>
      </x:c>
      <x:c r="M1146" s="149" t="str">
        <x:v>WS-RATES:19:31</x:v>
      </x:c>
    </x:row>
    <x:row r="1147">
      <x:c r="A1147" t="n">
        <x:v>1148</x:v>
      </x:c>
      <x:c r="B1147" t="n">
        <x:v>53</x:v>
      </x:c>
      <x:c r="C1147" t="n">
        <x:v>36</x:v>
      </x:c>
      <x:c r="D1147" s="99" t="str">
        <x:v>DUX SILVER PENCIL 7000</x:v>
      </x:c>
      <x:c r="E1147" s="132" t="n">
        <x:v>196</x:v>
      </x:c>
      <x:c r="F1147" t="n">
        <x:v>54</x:v>
      </x:c>
      <x:c r="G1147" t="n">
        <x:v>13</x:v>
      </x:c>
      <x:c r="H1147" s="99" t="str">
        <x:v>DUX SILVER PENCIL 7000</x:v>
      </x:c>
      <x:c r="I1147" s="133" t="n">
        <x:v>196</x:v>
      </x:c>
      <x:c r="J1147" s="133" t="n">
        <x:v>186</x:v>
      </x:c>
      <x:c r="K1147" s="149" t="str">
        <x:v>PENCILS</x:v>
      </x:c>
      <x:c r="L1147" s="150" t="str">
        <x:v>Exact/source-linked match</x:v>
      </x:c>
      <x:c r="M1147" s="149" t="str">
        <x:v>WS-RATES:54:13</x:v>
      </x:c>
    </x:row>
    <x:row r="1148">
      <x:c r="A1148" t="n">
        <x:v>1149</x:v>
      </x:c>
      <x:c r="B1148" t="n">
        <x:v>8</x:v>
      </x:c>
      <x:c r="C1148" t="n">
        <x:v>32</x:v>
      </x:c>
      <x:c r="D1148" s="99" t="str">
        <x:v>DUX SILVER PENCIL 7001 (2</x:v>
      </x:c>
      <x:c r="E1148" s="132" t="n">
        <x:v>384</x:v>
      </x:c>
      <x:c r="F1148" t="n">
        <x:v>9</x:v>
      </x:c>
      <x:c r="G1148" t="n">
        <x:v>9</x:v>
      </x:c>
      <x:c r="H1148" s="99" t="str">
        <x:v>DUX SILVER PENCIL 7001 (24PCS</x:v>
      </x:c>
      <x:c r="I1148" s="133" t="n">
        <x:v>384</x:v>
      </x:c>
      <x:c r="J1148" s="133" t="n">
        <x:v>345</x:v>
      </x:c>
      <x:c r="K1148" s="149" t="str">
        <x:v>PENCILS</x:v>
      </x:c>
      <x:c r="L1148" s="150" t="str">
        <x:v>Truncated-name completion</x:v>
      </x:c>
      <x:c r="M1148" s="149" t="str">
        <x:v>WS-RATES:9:9</x:v>
      </x:c>
    </x:row>
    <x:row r="1149">
      <x:c r="A1149" t="n">
        <x:v>1150</x:v>
      </x:c>
      <x:c r="B1149" t="n">
        <x:v>25</x:v>
      </x:c>
      <x:c r="C1149" t="n">
        <x:v>23</x:v>
      </x:c>
      <x:c r="D1149" s="99" t="str">
        <x:v>DUX SILVER PENCIL JAR (48</x:v>
      </x:c>
      <x:c r="E1149" s="132" t="n">
        <x:v>784</x:v>
      </x:c>
      <x:c r="F1149" t="n">
        <x:v>25</x:v>
      </x:c>
      <x:c r="G1149" t="n">
        <x:v>36</x:v>
      </x:c>
      <x:c r="H1149" s="99" t="str">
        <x:v>DUX SILVER PENCIL JAR (48 pc)</x:v>
      </x:c>
      <x:c r="I1149" s="133" t="n">
        <x:v>784</x:v>
      </x:c>
      <x:c r="J1149" s="133" t="n">
        <x:v>746</x:v>
      </x:c>
      <x:c r="K1149" s="149" t="str">
        <x:v>PENCILS</x:v>
      </x:c>
      <x:c r="L1149" s="150" t="str">
        <x:v>Truncated-name completion</x:v>
      </x:c>
      <x:c r="M1149" s="149" t="str">
        <x:v>WS-RATES:25:36</x:v>
      </x:c>
    </x:row>
    <x:row r="1150">
      <x:c r="A1150" t="n">
        <x:v>1151</x:v>
      </x:c>
      <x:c r="B1150" t="n">
        <x:v>53</x:v>
      </x:c>
      <x:c r="C1150" t="n">
        <x:v>28</x:v>
      </x:c>
      <x:c r="D1150" s="99" t="str">
        <x:v>DUX TI KONE PENCIL</x:v>
      </x:c>
      <x:c r="E1150" s="132" t="n">
        <x:v>178</x:v>
      </x:c>
      <x:c r="F1150" t="n">
        <x:v>54</x:v>
      </x:c>
      <x:c r="G1150" t="n">
        <x:v>5</x:v>
      </x:c>
      <x:c r="H1150" s="99" t="str">
        <x:v>DUX TI KONE PENCIL</x:v>
      </x:c>
      <x:c r="I1150" s="133" t="n">
        <x:v>178</x:v>
      </x:c>
      <x:c r="J1150" s="133" t="n">
        <x:v>170</x:v>
      </x:c>
      <x:c r="K1150" s="149" t="str">
        <x:v>PENCILS</x:v>
      </x:c>
      <x:c r="L1150" s="150" t="str">
        <x:v>Exact/source-linked match</x:v>
      </x:c>
      <x:c r="M1150" s="149" t="str">
        <x:v>WS-RATES:54:5</x:v>
      </x:c>
    </x:row>
    <x:row r="1151">
      <x:c r="A1151" t="n">
        <x:v>1152</x:v>
      </x:c>
      <x:c r="B1151" t="n">
        <x:v>54</x:v>
      </x:c>
      <x:c r="C1151" t="n">
        <x:v>2</x:v>
      </x:c>
      <x:c r="D1151" s="99" t="str">
        <x:v>DUX TRIWITER 777 PENCIL(</x:v>
      </x:c>
      <x:c r="E1151" s="132" t="n">
        <x:v>880</x:v>
      </x:c>
      <x:c r="F1151" t="n">
        <x:v>54</x:v>
      </x:c>
      <x:c r="G1151" t="n">
        <x:v>15</x:v>
      </x:c>
      <x:c r="H1151" s="99" t="str">
        <x:v>DUX TRIWITER 777 PENCIL(GLAS</x:v>
      </x:c>
      <x:c r="I1151" s="133" t="n">
        <x:v>880</x:v>
      </x:c>
      <x:c r="J1151" s="133" t="n">
        <x:v>860</x:v>
      </x:c>
      <x:c r="K1151" s="149" t="str">
        <x:v>PENCIL JAR</x:v>
      </x:c>
      <x:c r="L1151" s="150" t="str">
        <x:v>Truncated-name completion</x:v>
      </x:c>
      <x:c r="M1151" s="149" t="str">
        <x:v>WS-RATES:54:15</x:v>
      </x:c>
    </x:row>
    <x:row r="1152">
      <x:c r="A1152" t="n">
        <x:v>1153</x:v>
      </x:c>
      <x:c r="B1152" t="n">
        <x:v>6</x:v>
      </x:c>
      <x:c r="C1152" t="n">
        <x:v>25</x:v>
      </x:c>
      <x:c r="D1152" s="99" t="str">
        <x:v>FANCY PENCIL 660</x:v>
      </x:c>
      <x:c r="E1152" s="132" t="n">
        <x:v>30</x:v>
      </x:c>
      <x:c r="F1152" t="n">
        <x:v>7</x:v>
      </x:c>
      <x:c r="G1152" t="n">
        <x:v>2</x:v>
      </x:c>
      <x:c r="H1152" s="99" t="str">
        <x:v>FANCY PENCIL 660</x:v>
      </x:c>
      <x:c r="I1152" s="133" t="n">
        <x:v>30</x:v>
      </x:c>
      <x:c r="J1152" s="133" t="n">
        <x:v>26</x:v>
      </x:c>
      <x:c r="K1152" s="149" t="str">
        <x:v>PENCILS</x:v>
      </x:c>
      <x:c r="L1152" s="150" t="str">
        <x:v>Exact/source-linked match</x:v>
      </x:c>
      <x:c r="M1152" s="149" t="str">
        <x:v>WS-RATES:7:2</x:v>
      </x:c>
    </x:row>
    <x:row r="1153">
      <x:c r="A1153" t="n">
        <x:v>1154</x:v>
      </x:c>
      <x:c r="B1153" t="n">
        <x:v>54</x:v>
      </x:c>
      <x:c r="C1153" t="n">
        <x:v>9</x:v>
      </x:c>
      <x:c r="D1153" s="99" t="str">
        <x:v>G/F BROWN PENCIL</x:v>
      </x:c>
      <x:c r="E1153" s="132" t="n">
        <x:v>175</x:v>
      </x:c>
      <x:c r="F1153" t="n">
        <x:v>54</x:v>
      </x:c>
      <x:c r="G1153" t="n">
        <x:v>22</x:v>
      </x:c>
      <x:c r="H1153" s="99" t="str">
        <x:v>G/F BROWN PENCIL</x:v>
      </x:c>
      <x:c r="I1153" s="133" t="n">
        <x:v>175</x:v>
      </x:c>
      <x:c r="J1153" s="133" t="n">
        <x:v>163</x:v>
      </x:c>
      <x:c r="K1153" s="149" t="str">
        <x:v>PENCILS</x:v>
      </x:c>
      <x:c r="L1153" s="150" t="str">
        <x:v>Exact/source-linked match</x:v>
      </x:c>
      <x:c r="M1153" s="149" t="str">
        <x:v>WS-RATES:54:22</x:v>
      </x:c>
    </x:row>
    <x:row r="1154">
      <x:c r="A1154" t="n">
        <x:v>1155</x:v>
      </x:c>
      <x:c r="B1154" t="n">
        <x:v>2</x:v>
      </x:c>
      <x:c r="C1154" t="n">
        <x:v>14</x:v>
      </x:c>
      <x:c r="D1154" s="99" t="str">
        <x:v>G/F SHINY PENCIL</x:v>
      </x:c>
      <x:c r="E1154" s="132" t="n">
        <x:v>176</x:v>
      </x:c>
      <x:c r="F1154" t="n">
        <x:v>2</x:v>
      </x:c>
      <x:c r="G1154" t="n">
        <x:v>28</x:v>
      </x:c>
      <x:c r="H1154" s="99" t="str">
        <x:v>G/F SHINY PENCIL</x:v>
      </x:c>
      <x:c r="I1154" s="133" t="n">
        <x:v>176</x:v>
      </x:c>
      <x:c r="J1154" s="133" t="n">
        <x:v>163</x:v>
      </x:c>
      <x:c r="K1154" s="149" t="str">
        <x:v>PENCILS</x:v>
      </x:c>
      <x:c r="L1154" s="150" t="str">
        <x:v>Exact/source-linked match</x:v>
      </x:c>
      <x:c r="M1154" s="149" t="str">
        <x:v>WS-RATES:2:28</x:v>
      </x:c>
    </x:row>
    <x:row r="1155">
      <x:c r="A1155" t="n">
        <x:v>1156</x:v>
      </x:c>
      <x:c r="B1155" t="n">
        <x:v>28</x:v>
      </x:c>
      <x:c r="C1155" t="n">
        <x:v>17</x:v>
      </x:c>
      <x:c r="D1155" s="99" t="str">
        <x:v>G/F SKETCH PENCIL</x:v>
      </x:c>
      <x:c r="E1155" s="132" t="n">
        <x:v>200</x:v>
      </x:c>
      <x:c r="F1155" t="n">
        <x:v>28</x:v>
      </x:c>
      <x:c r="G1155" t="n">
        <x:v>30</x:v>
      </x:c>
      <x:c r="H1155" s="99" t="str">
        <x:v>G/F SKETCH PENCIL</x:v>
      </x:c>
      <x:c r="I1155" s="133" t="n">
        <x:v>200</x:v>
      </x:c>
      <x:c r="J1155" s="133" t="n">
        <x:v>179</x:v>
      </x:c>
      <x:c r="K1155" s="149" t="str">
        <x:v>PENCILS</x:v>
      </x:c>
      <x:c r="L1155" s="150" t="str">
        <x:v>Exact/source-linked match</x:v>
      </x:c>
      <x:c r="M1155" s="149" t="str">
        <x:v>WS-RATES:28:30</x:v>
      </x:c>
    </x:row>
    <x:row r="1156">
      <x:c r="A1156" t="n">
        <x:v>1157</x:v>
      </x:c>
      <x:c r="B1156" t="n">
        <x:v>20</x:v>
      </x:c>
      <x:c r="C1156" t="n">
        <x:v>2</x:v>
      </x:c>
      <x:c r="D1156" s="99" t="str">
        <x:v>G/F SKETCH PENCIL (NEW)</x:v>
      </x:c>
      <x:c r="E1156" s="132" t="n">
        <x:v>275</x:v>
      </x:c>
      <x:c r="F1156" t="n">
        <x:v>20</x:v>
      </x:c>
      <x:c r="G1156" t="n">
        <x:v>15</x:v>
      </x:c>
      <x:c r="H1156" s="99" t="str">
        <x:v>G/F SKETCH PENCIL (NEW)</x:v>
      </x:c>
      <x:c r="I1156" s="133" t="n">
        <x:v>275</x:v>
      </x:c>
      <x:c r="J1156" s="133" t="n">
        <x:v>255</x:v>
      </x:c>
      <x:c r="K1156" s="149" t="str">
        <x:v>PENCILS</x:v>
      </x:c>
      <x:c r="L1156" s="150" t="str">
        <x:v>Exact/source-linked match</x:v>
      </x:c>
      <x:c r="M1156" s="149" t="str">
        <x:v>WS-RATES:20:15</x:v>
      </x:c>
    </x:row>
    <x:row r="1157">
      <x:c r="A1157" t="n">
        <x:v>1158</x:v>
      </x:c>
      <x:c r="B1157" t="n">
        <x:v>16</x:v>
      </x:c>
      <x:c r="C1157" t="n">
        <x:v>3</x:v>
      </x:c>
      <x:c r="D1157" s="99" t="str">
        <x:v>GAME SIKKA PENCIL(32PC)</x:v>
      </x:c>
      <x:c r="E1157" s="132" t="n">
        <x:v>1280</x:v>
      </x:c>
      <x:c r="F1157" t="n">
        <x:v>16</x:v>
      </x:c>
      <x:c r="G1157" t="n">
        <x:v>16</x:v>
      </x:c>
      <x:c r="H1157" s="99" t="str">
        <x:v>GAME SIKKA PENCIL(32PC)</x:v>
      </x:c>
      <x:c r="I1157" s="133" t="n">
        <x:v>1280</x:v>
      </x:c>
      <x:c r="J1157" s="133" t="n">
        <x:v>1185</x:v>
      </x:c>
      <x:c r="K1157" s="149" t="str">
        <x:v>FANCY PENCIL</x:v>
      </x:c>
      <x:c r="L1157" s="150" t="str">
        <x:v>Exact/source-linked match</x:v>
      </x:c>
      <x:c r="M1157" s="149" t="str">
        <x:v>WS-RATES:16:16</x:v>
      </x:c>
    </x:row>
    <x:row r="1158">
      <x:c r="A1158" t="n">
        <x:v>1159</x:v>
      </x:c>
      <x:c r="B1158" t="n">
        <x:v>53</x:v>
      </x:c>
      <x:c r="C1158" t="n">
        <x:v>2</x:v>
      </x:c>
      <x:c r="D1158" s="99" t="str">
        <x:v>M&amp;G PENCIL 3000</x:v>
      </x:c>
      <x:c r="E1158" s="132" t="n">
        <x:v>186</x:v>
      </x:c>
      <x:c r="F1158" t="n">
        <x:v>53</x:v>
      </x:c>
      <x:c r="G1158" t="n">
        <x:v>15</x:v>
      </x:c>
      <x:c r="H1158" s="99" t="str">
        <x:v>M&amp;G PENCIL 3000</x:v>
      </x:c>
      <x:c r="I1158" s="133" t="n">
        <x:v>186</x:v>
      </x:c>
      <x:c r="J1158" s="133" t="n">
        <x:v>176</x:v>
      </x:c>
      <x:c r="K1158" s="149" t="str">
        <x:v>PENCILS</x:v>
      </x:c>
      <x:c r="L1158" s="150" t="str">
        <x:v>Exact/source-linked match</x:v>
      </x:c>
      <x:c r="M1158" s="149" t="str">
        <x:v>WS-RATES:53:15</x:v>
      </x:c>
    </x:row>
    <x:row r="1159">
      <x:c r="A1159" t="n">
        <x:v>1160</x:v>
      </x:c>
      <x:c r="B1159" t="n">
        <x:v>57</x:v>
      </x:c>
      <x:c r="C1159" t="n">
        <x:v>17</x:v>
      </x:c>
      <x:c r="D1159" s="99" t="str">
        <x:v>MERCURY 7620 PENCIL (GLA</x:v>
      </x:c>
      <x:c r="E1159" s="132" t="n">
        <x:v>690</x:v>
      </x:c>
      <x:c r="F1159" t="n">
        <x:v>57</x:v>
      </x:c>
      <x:c r="G1159" t="n">
        <x:v>30</x:v>
      </x:c>
      <x:c r="H1159" s="99" t="str">
        <x:v>MERCURY 7620 PENCIL (GLASS)</x:v>
      </x:c>
      <x:c r="I1159" s="133" t="n">
        <x:v>690</x:v>
      </x:c>
      <x:c r="J1159" s="133" t="n">
        <x:v>630</x:v>
      </x:c>
      <x:c r="K1159" s="149" t="str">
        <x:v>PENCIL JAR</x:v>
      </x:c>
      <x:c r="L1159" s="150" t="str">
        <x:v>Truncated-name completion</x:v>
      </x:c>
      <x:c r="M1159" s="149" t="str">
        <x:v>WS-RATES:57:30</x:v>
      </x:c>
    </x:row>
    <x:row r="1160">
      <x:c r="A1160" t="n">
        <x:v>1161</x:v>
      </x:c>
      <x:c r="B1160" t="n">
        <x:v>57</x:v>
      </x:c>
      <x:c r="C1160" t="n">
        <x:v>20</x:v>
      </x:c>
      <x:c r="D1160" s="99" t="str">
        <x:v>MERCURY 7720 PENCIL (GLA</x:v>
      </x:c>
      <x:c r="E1160" s="132" t="n">
        <x:v>660</x:v>
      </x:c>
      <x:c r="F1160" t="n">
        <x:v>57</x:v>
      </x:c>
      <x:c r="G1160" t="n">
        <x:v>33</x:v>
      </x:c>
      <x:c r="H1160" s="99" t="str">
        <x:v>MERCURY 7720 PENCIL (GLASS)</x:v>
      </x:c>
      <x:c r="I1160" s="133" t="n">
        <x:v>660</x:v>
      </x:c>
      <x:c r="J1160" s="133" t="n">
        <x:v>603</x:v>
      </x:c>
      <x:c r="K1160" s="149" t="str">
        <x:v>PENCIL JAR</x:v>
      </x:c>
      <x:c r="L1160" s="150" t="str">
        <x:v>Truncated-name completion</x:v>
      </x:c>
      <x:c r="M1160" s="149" t="str">
        <x:v>WS-RATES:57:33</x:v>
      </x:c>
    </x:row>
    <x:row r="1161">
      <x:c r="A1161" t="n">
        <x:v>1162</x:v>
      </x:c>
      <x:c r="B1161" t="n">
        <x:v>57</x:v>
      </x:c>
      <x:c r="C1161" t="n">
        <x:v>23</x:v>
      </x:c>
      <x:c r="D1161" s="99" t="str">
        <x:v>MERCURY 7820 PENCIL (GLA</x:v>
      </x:c>
      <x:c r="E1161" s="132" t="n">
        <x:v>732</x:v>
      </x:c>
      <x:c r="F1161" t="n">
        <x:v>57</x:v>
      </x:c>
      <x:c r="G1161" t="n">
        <x:v>36</x:v>
      </x:c>
      <x:c r="H1161" s="99" t="str">
        <x:v>MERCURY 7820 PENCIL (GLASS)</x:v>
      </x:c>
      <x:c r="I1161" s="133" t="n">
        <x:v>732</x:v>
      </x:c>
      <x:c r="J1161" s="133" t="n">
        <x:v>725</x:v>
      </x:c>
      <x:c r="K1161" s="149" t="str">
        <x:v>PENCIL JAR</x:v>
      </x:c>
      <x:c r="L1161" s="150" t="str">
        <x:v>Truncated-name completion</x:v>
      </x:c>
      <x:c r="M1161" s="149" t="str">
        <x:v>WS-RATES:57:36</x:v>
      </x:c>
    </x:row>
    <x:row r="1162">
      <x:c r="A1162" t="n">
        <x:v>1163</x:v>
      </x:c>
      <x:c r="B1162" t="n">
        <x:v>57</x:v>
      </x:c>
      <x:c r="C1162" t="n">
        <x:v>22</x:v>
      </x:c>
      <x:c r="D1162" s="99" t="str">
        <x:v>MERCURY 7820 PENCIL (JAR</x:v>
      </x:c>
      <x:c r="E1162" s="132" t="n">
        <x:v>756</x:v>
      </x:c>
      <x:c r="F1162" t="n">
        <x:v>57</x:v>
      </x:c>
      <x:c r="G1162" t="n">
        <x:v>35</x:v>
      </x:c>
      <x:c r="H1162" s="99" t="str">
        <x:v>MERCURY 7820 PENCIL (JAR)</x:v>
      </x:c>
      <x:c r="I1162" s="133" t="n">
        <x:v>756</x:v>
      </x:c>
      <x:c r="J1162" s="133" t="n">
        <x:v>750</x:v>
      </x:c>
      <x:c r="K1162" s="149" t="str">
        <x:v>PENCIL JAR</x:v>
      </x:c>
      <x:c r="L1162" s="150" t="str">
        <x:v>Exact/source-linked match</x:v>
      </x:c>
      <x:c r="M1162" s="149" t="str">
        <x:v>WS-RATES:57:35</x:v>
      </x:c>
    </x:row>
    <x:row r="1163">
      <x:c r="A1163" t="n">
        <x:v>1164</x:v>
      </x:c>
      <x:c r="B1163" t="n">
        <x:v>57</x:v>
      </x:c>
      <x:c r="C1163" t="n">
        <x:v>21</x:v>
      </x:c>
      <x:c r="D1163" s="99" t="str">
        <x:v>MERCURY 8120 PENCIL (GLA</x:v>
      </x:c>
      <x:c r="E1163" s="132" t="n">
        <x:v>708</x:v>
      </x:c>
      <x:c r="F1163" t="n">
        <x:v>57</x:v>
      </x:c>
      <x:c r="G1163" t="n">
        <x:v>34</x:v>
      </x:c>
      <x:c r="H1163" s="99" t="str">
        <x:v>MERCURY 8120 PENCIL (GLASS)</x:v>
      </x:c>
      <x:c r="I1163" s="133" t="n">
        <x:v>708</x:v>
      </x:c>
      <x:c r="J1163" s="133" t="n">
        <x:v>642</x:v>
      </x:c>
      <x:c r="K1163" s="149" t="str">
        <x:v>PENCIL JAR</x:v>
      </x:c>
      <x:c r="L1163" s="150" t="str">
        <x:v>Truncated-name completion</x:v>
      </x:c>
      <x:c r="M1163" s="149" t="str">
        <x:v>WS-RATES:57:34</x:v>
      </x:c>
    </x:row>
    <x:row r="1164">
      <x:c r="A1164" t="n">
        <x:v>1165</x:v>
      </x:c>
      <x:c r="B1164" t="n">
        <x:v>19</x:v>
      </x:c>
      <x:c r="C1164" t="n">
        <x:v>24</x:v>
      </x:c>
      <x:c r="D1164" s="99" t="str">
        <x:v>MERCURY 8220 PENCIL (GLA</x:v>
      </x:c>
      <x:c r="E1164" s="132" t="n">
        <x:v>748</x:v>
      </x:c>
      <x:c r="F1164" t="n">
        <x:v>19</x:v>
      </x:c>
      <x:c r="G1164" t="n">
        <x:v>37</x:v>
      </x:c>
      <x:c r="H1164" s="99" t="str">
        <x:v>MERCURY 8220 PENCIL (GLASS)</x:v>
      </x:c>
      <x:c r="I1164" s="133" t="n">
        <x:v>748</x:v>
      </x:c>
      <x:c r="J1164" s="133" t="n">
        <x:v>680</x:v>
      </x:c>
      <x:c r="K1164" s="149" t="str">
        <x:v>PENCIL JAR</x:v>
      </x:c>
      <x:c r="L1164" s="150" t="str">
        <x:v>Truncated-name completion</x:v>
      </x:c>
      <x:c r="M1164" s="149" t="str">
        <x:v>WS-RATES:19:37</x:v>
      </x:c>
    </x:row>
    <x:row r="1165">
      <x:c r="A1165" t="n">
        <x:v>1166</x:v>
      </x:c>
      <x:c r="B1165" t="n">
        <x:v>17</x:v>
      </x:c>
      <x:c r="C1165" t="n">
        <x:v>32</x:v>
      </x:c>
      <x:c r="D1165" s="99" t="str">
        <x:v>MERCURY FUSION PENCIL 4</x:v>
      </x:c>
      <x:c r="E1165" s="132" t="n">
        <x:v>150</x:v>
      </x:c>
      <x:c r="F1165" t="n">
        <x:v>18</x:v>
      </x:c>
      <x:c r="G1165" t="n">
        <x:v>9</x:v>
      </x:c>
      <x:c r="H1165" s="99" t="str">
        <x:v>MERCURY FUSION PENCIL 4110</x:v>
      </x:c>
      <x:c r="I1165" s="133" t="n">
        <x:v>150</x:v>
      </x:c>
      <x:c r="J1165" s="133" t="n">
        <x:v>136</x:v>
      </x:c>
      <x:c r="K1165" s="149" t="str">
        <x:v>PENCILS</x:v>
      </x:c>
      <x:c r="L1165" s="150" t="str">
        <x:v>Truncated-name completion</x:v>
      </x:c>
      <x:c r="M1165" s="149" t="str">
        <x:v>WS-RATES:18:9</x:v>
      </x:c>
    </x:row>
    <x:row r="1166">
      <x:c r="A1166" t="n">
        <x:v>1167</x:v>
      </x:c>
      <x:c r="B1166" t="n">
        <x:v>19</x:v>
      </x:c>
      <x:c r="C1166" t="n">
        <x:v>23</x:v>
      </x:c>
      <x:c r="D1166" s="99" t="str">
        <x:v>MERCURY TWINKLE PENCIL</x:v>
      </x:c>
      <x:c r="E1166" s="132" t="n">
        <x:v>180</x:v>
      </x:c>
      <x:c r="F1166" t="n">
        <x:v>19</x:v>
      </x:c>
      <x:c r="G1166" t="n">
        <x:v>36</x:v>
      </x:c>
      <x:c r="H1166" s="99" t="str">
        <x:v>MERCURY TWINKLE PENCIL</x:v>
      </x:c>
      <x:c r="I1166" s="133" t="n">
        <x:v>178</x:v>
      </x:c>
      <x:c r="J1166" s="133" t="n">
        <x:v>166</x:v>
      </x:c>
      <x:c r="K1166" s="149" t="str">
        <x:v>PENCIL JAR</x:v>
      </x:c>
      <x:c r="L1166" s="150" t="str">
        <x:v>Exact/source-linked match</x:v>
      </x:c>
      <x:c r="M1166" s="149" t="str">
        <x:v>WS-RATES:19:36</x:v>
      </x:c>
    </x:row>
    <x:row r="1167">
      <x:c r="A1167" t="n">
        <x:v>1168</x:v>
      </x:c>
      <x:c r="B1167" t="n">
        <x:v>2</x:v>
      </x:c>
      <x:c r="C1167" t="n">
        <x:v>18</x:v>
      </x:c>
      <x:c r="D1167" s="99" t="str">
        <x:v>NEW DUX PENCIL 888</x:v>
      </x:c>
      <x:c r="E1167" s="132" t="n">
        <x:v>175</x:v>
      </x:c>
      <x:c r="F1167" t="n">
        <x:v>2</x:v>
      </x:c>
      <x:c r="G1167" t="n">
        <x:v>32</x:v>
      </x:c>
      <x:c r="H1167" s="99" t="str">
        <x:v>NEW DUX PENCIL 888</x:v>
      </x:c>
      <x:c r="I1167" s="133" t="n">
        <x:v>175</x:v>
      </x:c>
      <x:c r="J1167" s="133" t="n">
        <x:v>169</x:v>
      </x:c>
      <x:c r="K1167" s="149" t="str">
        <x:v>PENCILS</x:v>
      </x:c>
      <x:c r="L1167" s="150" t="str">
        <x:v>Exact/source-linked match</x:v>
      </x:c>
      <x:c r="M1167" s="149" t="str">
        <x:v>WS-RATES:2:32</x:v>
      </x:c>
    </x:row>
    <x:row r="1168">
      <x:c r="A1168" t="n">
        <x:v>1169</x:v>
      </x:c>
      <x:c r="B1168" t="n">
        <x:v>20</x:v>
      </x:c>
      <x:c r="C1168" t="n">
        <x:v>10</x:v>
      </x:c>
      <x:c r="D1168" s="99" t="str">
        <x:v>ORCHARD PENCIL 48 PCS JA</x:v>
      </x:c>
      <x:c r="E1168" s="132" t="n">
        <x:v>600</x:v>
      </x:c>
      <x:c r="F1168" t="n">
        <x:v>20</x:v>
      </x:c>
      <x:c r="G1168" t="n">
        <x:v>23</x:v>
      </x:c>
      <x:c r="H1168" s="99" t="str">
        <x:v>ORCHARD PENCIL 48 PCS JAR</x:v>
      </x:c>
      <x:c r="I1168" s="133" t="n">
        <x:v>600</x:v>
      </x:c>
      <x:c r="J1168" s="133" t="n">
        <x:v>544</x:v>
      </x:c>
      <x:c r="K1168" s="149" t="str">
        <x:v>PENCILS</x:v>
      </x:c>
      <x:c r="L1168" s="150" t="str">
        <x:v>Truncated-name completion</x:v>
      </x:c>
      <x:c r="M1168" s="149" t="str">
        <x:v>WS-RATES:20:23</x:v>
      </x:c>
    </x:row>
    <x:row r="1169">
      <x:c r="A1169" t="n">
        <x:v>1170</x:v>
      </x:c>
      <x:c r="B1169" t="n">
        <x:v>54</x:v>
      </x:c>
      <x:c r="C1169" t="n">
        <x:v>35</x:v>
      </x:c>
      <x:c r="D1169" s="99" t="str">
        <x:v>ORO COCO BEAR PENCIL BO</x:v>
      </x:c>
      <x:c r="E1169" s="132" t="n">
        <x:v>190</x:v>
      </x:c>
      <x:c r="F1169" t="n">
        <x:v>55</x:v>
      </x:c>
      <x:c r="G1169" t="n">
        <x:v>12</x:v>
      </x:c>
      <x:c r="H1169" s="99" t="str">
        <x:v>ORO COCO BEAR PENCIL BOX</x:v>
      </x:c>
      <x:c r="I1169" s="133" t="n">
        <x:v>190</x:v>
      </x:c>
      <x:c r="J1169" s="133" t="n">
        <x:v>155</x:v>
      </x:c>
      <x:c r="K1169" s="149" t="str">
        <x:v>GEOMATRIES</x:v>
      </x:c>
      <x:c r="L1169" s="150" t="str">
        <x:v>Truncated-name completion</x:v>
      </x:c>
      <x:c r="M1169" s="149" t="str">
        <x:v>WS-RATES:55:12</x:v>
      </x:c>
    </x:row>
    <x:row r="1170">
      <x:c r="A1170" t="n">
        <x:v>1171</x:v>
      </x:c>
      <x:c r="B1170" t="n">
        <x:v>1</x:v>
      </x:c>
      <x:c r="C1170" t="n">
        <x:v>32</x:v>
      </x:c>
      <x:c r="D1170" s="99" t="str">
        <x:v>ORO GRANITE PENCIL</x:v>
      </x:c>
      <x:c r="E1170" s="132" t="n">
        <x:v>192</x:v>
      </x:c>
      <x:c r="F1170" t="n">
        <x:v>2</x:v>
      </x:c>
      <x:c r="G1170" t="n">
        <x:v>10</x:v>
      </x:c>
      <x:c r="H1170" s="99" t="str">
        <x:v>ORO GRANITE PENCIL</x:v>
      </x:c>
      <x:c r="I1170" s="133" t="n">
        <x:v>192</x:v>
      </x:c>
      <x:c r="J1170" s="133" t="n">
        <x:v>185</x:v>
      </x:c>
      <x:c r="K1170" s="149" t="str">
        <x:v>PENCILS</x:v>
      </x:c>
      <x:c r="L1170" s="150" t="str">
        <x:v>Exact/source-linked match</x:v>
      </x:c>
      <x:c r="M1170" s="149" t="str">
        <x:v>WS-RATES:2:10</x:v>
      </x:c>
    </x:row>
    <x:row r="1171">
      <x:c r="A1171" t="n">
        <x:v>1172</x:v>
      </x:c>
      <x:c r="B1171" t="n">
        <x:v>55</x:v>
      </x:c>
      <x:c r="C1171" t="n">
        <x:v>27</x:v>
      </x:c>
      <x:c r="D1171" s="99" t="str">
        <x:v>ORO PLATINO PENCIL 12PCS</x:v>
      </x:c>
      <x:c r="E1171" s="132" t="n">
        <x:v>188</x:v>
      </x:c>
      <x:c r="F1171" t="n">
        <x:v>56</x:v>
      </x:c>
      <x:c r="G1171" t="n">
        <x:v>4</x:v>
      </x:c>
      <x:c r="H1171" s="99" t="str">
        <x:v>ORO PLATINO PENCIL 12PCS</x:v>
      </x:c>
      <x:c r="I1171" s="133" t="n">
        <x:v>188</x:v>
      </x:c>
      <x:c r="J1171" s="133" t="n">
        <x:v>176</x:v>
      </x:c>
      <x:c r="K1171" s="149" t="str">
        <x:v>PENCILS</x:v>
      </x:c>
      <x:c r="L1171" s="150" t="str">
        <x:v>Exact/source-linked match</x:v>
      </x:c>
      <x:c r="M1171" s="149" t="str">
        <x:v>WS-RATES:56:4</x:v>
      </x:c>
    </x:row>
    <x:row r="1172">
      <x:c r="A1172" t="n">
        <x:v>1173</x:v>
      </x:c>
      <x:c r="B1172" t="n">
        <x:v>55</x:v>
      </x:c>
      <x:c r="C1172" t="n">
        <x:v>26</x:v>
      </x:c>
      <x:c r="D1172" s="99" t="str">
        <x:v>ORO PREMIA PENCIL 12PCS</x:v>
      </x:c>
      <x:c r="E1172" s="132" t="n">
        <x:v>192</x:v>
      </x:c>
      <x:c r="F1172" t="n">
        <x:v>56</x:v>
      </x:c>
      <x:c r="G1172" t="n">
        <x:v>3</x:v>
      </x:c>
      <x:c r="H1172" s="99" t="str">
        <x:v>ORO PREMIA PENCIL 12PCS</x:v>
      </x:c>
      <x:c r="I1172" s="133" t="n">
        <x:v>192</x:v>
      </x:c>
      <x:c r="J1172" s="133" t="n">
        <x:v>183</x:v>
      </x:c>
      <x:c r="K1172" s="149" t="str">
        <x:v>PENCILS</x:v>
      </x:c>
      <x:c r="L1172" s="150" t="str">
        <x:v>Exact/source-linked match</x:v>
      </x:c>
      <x:c r="M1172" s="149" t="str">
        <x:v>WS-RATES:56:3</x:v>
      </x:c>
    </x:row>
    <x:row r="1173">
      <x:c r="A1173" t="n">
        <x:v>1174</x:v>
      </x:c>
      <x:c r="B1173" t="n">
        <x:v>55</x:v>
      </x:c>
      <x:c r="C1173" t="n">
        <x:v>28</x:v>
      </x:c>
      <x:c r="D1173" s="99" t="str">
        <x:v>ORO SPLASH PENCIL 12PCS</x:v>
      </x:c>
      <x:c r="E1173" s="132" t="n">
        <x:v>192</x:v>
      </x:c>
      <x:c r="F1173" t="n">
        <x:v>56</x:v>
      </x:c>
      <x:c r="G1173" t="n">
        <x:v>5</x:v>
      </x:c>
      <x:c r="H1173" s="99" t="str">
        <x:v>ORO SPLASH PENCIL 12PCS</x:v>
      </x:c>
      <x:c r="I1173" s="133" t="n">
        <x:v>192</x:v>
      </x:c>
      <x:c r="J1173" s="133" t="n">
        <x:v>183</x:v>
      </x:c>
      <x:c r="K1173" s="149" t="str">
        <x:v>PENCILS</x:v>
      </x:c>
      <x:c r="L1173" s="150" t="str">
        <x:v>Exact/source-linked match</x:v>
      </x:c>
      <x:c r="M1173" s="149" t="str">
        <x:v>WS-RATES:56:5</x:v>
      </x:c>
    </x:row>
    <x:row r="1174">
      <x:c r="A1174" t="n">
        <x:v>1175</x:v>
      </x:c>
      <x:c r="B1174" t="n">
        <x:v>55</x:v>
      </x:c>
      <x:c r="C1174" t="n">
        <x:v>29</x:v>
      </x:c>
      <x:c r="D1174" s="99" t="str">
        <x:v>ORO TRIFLE PENCIL (6PCS)</x:v>
      </x:c>
      <x:c r="E1174" s="132" t="n">
        <x:v>108</x:v>
      </x:c>
      <x:c r="F1174" t="n">
        <x:v>56</x:v>
      </x:c>
      <x:c r="G1174" t="n">
        <x:v>6</x:v>
      </x:c>
      <x:c r="H1174" s="99" t="str">
        <x:v>ORO TRIFLE PENCIL (6PCS)</x:v>
      </x:c>
      <x:c r="I1174" s="133" t="n">
        <x:v>108</x:v>
      </x:c>
      <x:c r="J1174" s="133" t="n">
        <x:v>99</x:v>
      </x:c>
      <x:c r="K1174" s="149" t="str">
        <x:v>PENCILS</x:v>
      </x:c>
      <x:c r="L1174" s="150" t="str">
        <x:v>Exact/source-linked match</x:v>
      </x:c>
      <x:c r="M1174" s="149" t="str">
        <x:v>WS-RATES:56:6</x:v>
      </x:c>
    </x:row>
    <x:row r="1175">
      <x:c r="A1175" t="n">
        <x:v>1176</x:v>
      </x:c>
      <x:c r="B1175" t="n">
        <x:v>55</x:v>
      </x:c>
      <x:c r="C1175" t="n">
        <x:v>25</x:v>
      </x:c>
      <x:c r="D1175" s="99" t="str">
        <x:v>ORO TRIMETAL PENCIL 12PC</x:v>
      </x:c>
      <x:c r="E1175" s="132" t="n">
        <x:v>192</x:v>
      </x:c>
      <x:c r="F1175" t="n">
        <x:v>56</x:v>
      </x:c>
      <x:c r="G1175" t="n">
        <x:v>2</x:v>
      </x:c>
      <x:c r="H1175" s="99" t="str">
        <x:v>ORO TRIMETAL PENCIL 12PCS</x:v>
      </x:c>
      <x:c r="I1175" s="133" t="n">
        <x:v>192</x:v>
      </x:c>
      <x:c r="J1175" s="133" t="n">
        <x:v>184</x:v>
      </x:c>
      <x:c r="K1175" s="149" t="str">
        <x:v>PENCILS</x:v>
      </x:c>
      <x:c r="L1175" s="150" t="str">
        <x:v>Truncated-name completion</x:v>
      </x:c>
      <x:c r="M1175" s="149" t="str">
        <x:v>WS-RATES:56:2</x:v>
      </x:c>
    </x:row>
    <x:row r="1176">
      <x:c r="A1176" t="n">
        <x:v>1177</x:v>
      </x:c>
      <x:c r="B1176" t="n">
        <x:v>18</x:v>
      </x:c>
      <x:c r="C1176" t="n">
        <x:v>34</x:v>
      </x:c>
      <x:c r="D1176" s="99" t="str">
        <x:v>ORO TRITUK PENCIL</x:v>
      </x:c>
      <x:c r="E1176" s="132" t="n">
        <x:v>188</x:v>
      </x:c>
      <x:c r="F1176" t="n">
        <x:v>19</x:v>
      </x:c>
      <x:c r="G1176" t="n">
        <x:v>11</x:v>
      </x:c>
      <x:c r="H1176" s="99" t="str">
        <x:v>ORO TRITUK PENCIL</x:v>
      </x:c>
      <x:c r="I1176" s="133" t="n">
        <x:v>188</x:v>
      </x:c>
      <x:c r="J1176" s="133" t="n">
        <x:v>175</x:v>
      </x:c>
      <x:c r="K1176" s="149" t="str">
        <x:v>PENCILS</x:v>
      </x:c>
      <x:c r="L1176" s="150" t="str">
        <x:v>Exact/source-linked match</x:v>
      </x:c>
      <x:c r="M1176" s="149" t="str">
        <x:v>WS-RATES:19:11</x:v>
      </x:c>
    </x:row>
    <x:row r="1177">
      <x:c r="A1177" t="n">
        <x:v>1178</x:v>
      </x:c>
      <x:c r="B1177" t="n">
        <x:v>7</x:v>
      </x:c>
      <x:c r="C1177" t="n">
        <x:v>12</x:v>
      </x:c>
      <x:c r="D1177" s="99" t="str">
        <x:v>ORO TRYPOP PENCIL</x:v>
      </x:c>
      <x:c r="E1177" s="132" t="n">
        <x:v>184</x:v>
      </x:c>
      <x:c r="F1177" t="n">
        <x:v>7</x:v>
      </x:c>
      <x:c r="G1177" t="n">
        <x:v>25</x:v>
      </x:c>
      <x:c r="H1177" s="99" t="str">
        <x:v>ORO TRYPOP PENCIL</x:v>
      </x:c>
      <x:c r="I1177" s="133" t="n">
        <x:v>184</x:v>
      </x:c>
      <x:c r="J1177" s="133" t="n">
        <x:v>176</x:v>
      </x:c>
      <x:c r="K1177" s="149" t="str">
        <x:v>PENCILS</x:v>
      </x:c>
      <x:c r="L1177" s="150" t="str">
        <x:v>Exact/source-linked match</x:v>
      </x:c>
      <x:c r="M1177" s="149" t="str">
        <x:v>WS-RATES:7:25</x:v>
      </x:c>
    </x:row>
    <x:row r="1178">
      <x:c r="A1178" t="n">
        <x:v>1179</x:v>
      </x:c>
      <x:c r="B1178" t="n">
        <x:v>8</x:v>
      </x:c>
      <x:c r="C1178" t="n">
        <x:v>28</x:v>
      </x:c>
      <x:c r="D1178" s="99" t="str">
        <x:v>PIANO BROWN PENCIL</x:v>
      </x:c>
      <x:c r="E1178" s="132" t="n">
        <x:v>181</x:v>
      </x:c>
      <x:c r="F1178" t="n">
        <x:v>9</x:v>
      </x:c>
      <x:c r="G1178" t="n">
        <x:v>5</x:v>
      </x:c>
      <x:c r="H1178" s="99" t="str">
        <x:v>PIANO BROWN PENCIL</x:v>
      </x:c>
      <x:c r="I1178" s="133" t="n">
        <x:v>181</x:v>
      </x:c>
      <x:c r="J1178" s="133" t="n">
        <x:v>172</x:v>
      </x:c>
      <x:c r="K1178" s="149" t="str">
        <x:v>PENCILS</x:v>
      </x:c>
      <x:c r="L1178" s="150" t="str">
        <x:v>Exact/source-linked match</x:v>
      </x:c>
      <x:c r="M1178" s="149" t="str">
        <x:v>WS-RATES:9:5</x:v>
      </x:c>
    </x:row>
    <x:row r="1179">
      <x:c r="A1179" t="n">
        <x:v>1180</x:v>
      </x:c>
      <x:c r="B1179" t="n">
        <x:v>59</x:v>
      </x:c>
      <x:c r="C1179" t="n">
        <x:v>20</x:v>
      </x:c>
      <x:c r="D1179" s="99" t="str">
        <x:v>PIANO CHILLI POP PENCIL</x:v>
      </x:c>
      <x:c r="E1179" s="132" t="n">
        <x:v>170</x:v>
      </x:c>
      <x:c r="F1179" t="n">
        <x:v>59</x:v>
      </x:c>
      <x:c r="G1179" t="n">
        <x:v>33</x:v>
      </x:c>
      <x:c r="H1179" s="99" t="str">
        <x:v>PIANO CHILLI POP PENCIL</x:v>
      </x:c>
      <x:c r="I1179" s="133" t="n">
        <x:v>170</x:v>
      </x:c>
      <x:c r="J1179" s="133" t="n">
        <x:v>161.5</x:v>
      </x:c>
      <x:c r="K1179" s="149" t="str">
        <x:v>PENCILS</x:v>
      </x:c>
      <x:c r="L1179" s="150" t="str">
        <x:v>Exact/source-linked match</x:v>
      </x:c>
      <x:c r="M1179" s="149" t="str">
        <x:v>WS-RATES:59:33</x:v>
      </x:c>
    </x:row>
    <x:row r="1180">
      <x:c r="A1180" t="n">
        <x:v>1181</x:v>
      </x:c>
      <x:c r="B1180" t="n">
        <x:v>8</x:v>
      </x:c>
      <x:c r="C1180" t="n">
        <x:v>26</x:v>
      </x:c>
      <x:c r="D1180" s="99" t="str">
        <x:v>PIANO EXECUTIVE 333 PENC</x:v>
      </x:c>
      <x:c r="E1180" s="132" t="n">
        <x:v>178</x:v>
      </x:c>
      <x:c r="F1180" t="n">
        <x:v>9</x:v>
      </x:c>
      <x:c r="G1180" t="n">
        <x:v>3</x:v>
      </x:c>
      <x:c r="H1180" s="99" t="str">
        <x:v>PIANO EXECUTIVE 333 PENCIL</x:v>
      </x:c>
      <x:c r="I1180" s="133" t="n">
        <x:v>178</x:v>
      </x:c>
      <x:c r="J1180" s="133" t="n">
        <x:v>169</x:v>
      </x:c>
      <x:c r="K1180" s="149" t="str">
        <x:v>PENCILS</x:v>
      </x:c>
      <x:c r="L1180" s="150" t="str">
        <x:v>Truncated-name completion</x:v>
      </x:c>
      <x:c r="M1180" s="149" t="str">
        <x:v>WS-RATES:9:3</x:v>
      </x:c>
    </x:row>
    <x:row r="1181">
      <x:c r="A1181" t="n">
        <x:v>1182</x:v>
      </x:c>
      <x:c r="B1181" t="n">
        <x:v>8</x:v>
      </x:c>
      <x:c r="C1181" t="n">
        <x:v>25</x:v>
      </x:c>
      <x:c r="D1181" s="99" t="str">
        <x:v>PIANO METALLIC 111 PENCI</x:v>
      </x:c>
      <x:c r="E1181" s="132" t="n">
        <x:v>178</x:v>
      </x:c>
      <x:c r="F1181" t="n">
        <x:v>9</x:v>
      </x:c>
      <x:c r="G1181" t="n">
        <x:v>2</x:v>
      </x:c>
      <x:c r="H1181" s="99" t="str">
        <x:v>PIANO METALLIC 111 PENCIL</x:v>
      </x:c>
      <x:c r="I1181" s="133" t="n">
        <x:v>178</x:v>
      </x:c>
      <x:c r="J1181" s="133" t="n">
        <x:v>168</x:v>
      </x:c>
      <x:c r="K1181" s="149" t="str">
        <x:v>PENCILS</x:v>
      </x:c>
      <x:c r="L1181" s="150" t="str">
        <x:v>Truncated-name completion</x:v>
      </x:c>
      <x:c r="M1181" s="149" t="str">
        <x:v>WS-RATES:9:2</x:v>
      </x:c>
    </x:row>
    <x:row r="1182">
      <x:c r="A1182" t="n">
        <x:v>1183</x:v>
      </x:c>
      <x:c r="B1182" t="n">
        <x:v>58</x:v>
      </x:c>
      <x:c r="C1182" t="n">
        <x:v>28</x:v>
      </x:c>
      <x:c r="D1182" s="99" t="str">
        <x:v>PIANO PREMIUM PENCIL</x:v>
      </x:c>
      <x:c r="E1182" s="132" t="n">
        <x:v>190</x:v>
      </x:c>
      <x:c r="F1182" t="n">
        <x:v>59</x:v>
      </x:c>
      <x:c r="G1182" t="n">
        <x:v>5</x:v>
      </x:c>
      <x:c r="H1182" s="99" t="str">
        <x:v>PIANO PREMIUM PENCIL</x:v>
      </x:c>
      <x:c r="I1182" s="133" t="n">
        <x:v>190</x:v>
      </x:c>
      <x:c r="J1182" s="133" t="n">
        <x:v>180.5</x:v>
      </x:c>
      <x:c r="K1182" s="149" t="str">
        <x:v>PENCILS</x:v>
      </x:c>
      <x:c r="L1182" s="150" t="str">
        <x:v>Exact/source-linked match</x:v>
      </x:c>
      <x:c r="M1182" s="149" t="str">
        <x:v>WS-RATES:59:5</x:v>
      </x:c>
    </x:row>
    <x:row r="1183">
      <x:c r="A1183" t="n">
        <x:v>1184</x:v>
      </x:c>
      <x:c r="B1183" t="n">
        <x:v>8</x:v>
      </x:c>
      <x:c r="C1183" t="n">
        <x:v>27</x:v>
      </x:c>
      <x:c r="D1183" s="99" t="str">
        <x:v>PIANO RANGEEN PENCIL</x:v>
      </x:c>
      <x:c r="E1183" s="132" t="n">
        <x:v>177</x:v>
      </x:c>
      <x:c r="F1183" t="n">
        <x:v>9</x:v>
      </x:c>
      <x:c r="G1183" t="n">
        <x:v>4</x:v>
      </x:c>
      <x:c r="H1183" s="99" t="str">
        <x:v>PIANO RANGEEN PENCIL</x:v>
      </x:c>
      <x:c r="I1183" s="133" t="n">
        <x:v>177</x:v>
      </x:c>
      <x:c r="J1183" s="133" t="n">
        <x:v>169</x:v>
      </x:c>
      <x:c r="K1183" s="149" t="str">
        <x:v>PENCILS</x:v>
      </x:c>
      <x:c r="L1183" s="150" t="str">
        <x:v>Exact/source-linked match</x:v>
      </x:c>
      <x:c r="M1183" s="149" t="str">
        <x:v>WS-RATES:9:4</x:v>
      </x:c>
    </x:row>
    <x:row r="1184">
      <x:c r="A1184" t="n">
        <x:v>1185</x:v>
      </x:c>
      <x:c r="B1184" t="n">
        <x:v>58</x:v>
      </x:c>
      <x:c r="C1184" t="n">
        <x:v>27</x:v>
      </x:c>
      <x:c r="D1184" s="99" t="str">
        <x:v>PIANO STAR PENCIL</x:v>
      </x:c>
      <x:c r="E1184" s="132" t="n">
        <x:v>167</x:v>
      </x:c>
      <x:c r="F1184" t="n">
        <x:v>59</x:v>
      </x:c>
      <x:c r="G1184" t="n">
        <x:v>4</x:v>
      </x:c>
      <x:c r="H1184" s="99" t="str">
        <x:v>PIANO STAR PENCIL</x:v>
      </x:c>
      <x:c r="I1184" s="133" t="n">
        <x:v>167</x:v>
      </x:c>
      <x:c r="J1184" s="133" t="n">
        <x:v>159.5</x:v>
      </x:c>
      <x:c r="K1184" s="149" t="str">
        <x:v>PENCILS</x:v>
      </x:c>
      <x:c r="L1184" s="150" t="str">
        <x:v>Exact/source-linked match</x:v>
      </x:c>
      <x:c r="M1184" s="149" t="str">
        <x:v>WS-RATES:59:4</x:v>
      </x:c>
    </x:row>
    <x:row r="1185">
      <x:c r="A1185" t="n">
        <x:v>1186</x:v>
      </x:c>
      <x:c r="B1185" t="n">
        <x:v>25</x:v>
      </x:c>
      <x:c r="C1185" t="n">
        <x:v>19</x:v>
      </x:c>
      <x:c r="D1185" s="99" t="str">
        <x:v>PIANO TINTED</x:v>
      </x:c>
      <x:c r="E1185" s="132" t="n">
        <x:v>115</x:v>
      </x:c>
      <x:c r="F1185" t="n">
        <x:v>25</x:v>
      </x:c>
      <x:c r="G1185" t="n">
        <x:v>32</x:v>
      </x:c>
      <x:c r="H1185" s="99" t="str">
        <x:v>PIANO TINTED</x:v>
      </x:c>
      <x:c r="I1185" s="133" t="n">
        <x:v>115</x:v>
      </x:c>
      <x:c r="J1185" s="133" t="n">
        <x:v>109</x:v>
      </x:c>
      <x:c r="K1185" s="149" t="str">
        <x:v>BALL POINT</x:v>
      </x:c>
      <x:c r="L1185" s="150" t="str">
        <x:v>Exact/source-linked match</x:v>
      </x:c>
      <x:c r="M1185" s="149" t="str">
        <x:v>WS-RATES:25:32</x:v>
      </x:c>
    </x:row>
    <x:row r="1186">
      <x:c r="A1186" t="n">
        <x:v>1187</x:v>
      </x:c>
      <x:c r="B1186" t="n">
        <x:v>23</x:v>
      </x:c>
      <x:c r="C1186" t="n">
        <x:v>11</x:v>
      </x:c>
      <x:c r="D1186" s="99" t="str">
        <x:v>SIKKA PENCIL (4PC)</x:v>
      </x:c>
      <x:c r="E1186" s="132" t="n">
        <x:v>64</x:v>
      </x:c>
      <x:c r="F1186" t="n">
        <x:v>23</x:v>
      </x:c>
      <x:c r="G1186" t="n">
        <x:v>24</x:v>
      </x:c>
      <x:c r="H1186" s="99" t="str">
        <x:v>SIKKA PENCIL (4PC)</x:v>
      </x:c>
      <x:c r="I1186" s="133" t="n">
        <x:v>64</x:v>
      </x:c>
      <x:c r="J1186" s="133" t="n">
        <x:v>55</x:v>
      </x:c>
      <x:c r="K1186" s="149" t="str">
        <x:v>PENCILS</x:v>
      </x:c>
      <x:c r="L1186" s="150" t="str">
        <x:v>Exact/source-linked match</x:v>
      </x:c>
      <x:c r="M1186" s="149" t="str">
        <x:v>WS-RATES:23:24</x:v>
      </x:c>
    </x:row>
    <x:row r="1187">
      <x:c r="A1187" t="n">
        <x:v>1188</x:v>
      </x:c>
      <x:c r="B1187" t="n">
        <x:v>51</x:v>
      </x:c>
      <x:c r="C1187" t="n">
        <x:v>19</x:v>
      </x:c>
      <x:c r="D1187" s="99" t="str">
        <x:v>SIKKA PENCIL CT (42PCS)</x:v>
      </x:c>
      <x:c r="E1187" s="132" t="n">
        <x:v>950</x:v>
      </x:c>
      <x:c r="F1187" t="n">
        <x:v>51</x:v>
      </x:c>
      <x:c r="G1187" t="n">
        <x:v>32</x:v>
      </x:c>
      <x:c r="H1187" s="99" t="str">
        <x:v>SIKKA PENCIL CT (42PCS)</x:v>
      </x:c>
      <x:c r="I1187" s="133" t="n">
        <x:v>950</x:v>
      </x:c>
      <x:c r="J1187" s="133" t="n">
        <x:v>820</x:v>
      </x:c>
      <x:c r="K1187" s="149" t="str">
        <x:v>PENCILS</x:v>
      </x:c>
      <x:c r="L1187" s="150" t="str">
        <x:v>Exact/source-linked match</x:v>
      </x:c>
      <x:c r="M1187" s="149" t="str">
        <x:v>WS-RATES:51:32</x:v>
      </x:c>
    </x:row>
    <x:row r="1188">
      <x:c r="A1188" t="n">
        <x:v>1189</x:v>
      </x:c>
      <x:c r="B1188" t="n">
        <x:v>51</x:v>
      </x:c>
      <x:c r="C1188" t="n">
        <x:v>25</x:v>
      </x:c>
      <x:c r="D1188" s="99" t="str">
        <x:v>SIKKA PENCIL DIL (32PCS)</x:v>
      </x:c>
      <x:c r="E1188" s="132" t="n">
        <x:v>1280</x:v>
      </x:c>
      <x:c r="F1188" t="n">
        <x:v>52</x:v>
      </x:c>
      <x:c r="G1188" t="n">
        <x:v>2</x:v>
      </x:c>
      <x:c r="H1188" s="99" t="str">
        <x:v>SIKKA PENCIL DIL (32PCS)</x:v>
      </x:c>
      <x:c r="I1188" s="133" t="n">
        <x:v>1280</x:v>
      </x:c>
      <x:c r="J1188" s="133" t="n">
        <x:v>1200</x:v>
      </x:c>
      <x:c r="K1188" s="149" t="str">
        <x:v>PENCILS</x:v>
      </x:c>
      <x:c r="L1188" s="150" t="str">
        <x:v>Exact/source-linked match</x:v>
      </x:c>
      <x:c r="M1188" s="149" t="str">
        <x:v>WS-RATES:52:2</x:v>
      </x:c>
    </x:row>
    <x:row r="1189">
      <x:c r="A1189" t="n">
        <x:v>1190</x:v>
      </x:c>
      <x:c r="B1189" t="n">
        <x:v>48</x:v>
      </x:c>
      <x:c r="C1189" t="n">
        <x:v>18</x:v>
      </x:c>
      <x:c r="D1189" s="99" t="str">
        <x:v>SIKKA PENCIL FAN (42PCS)</x:v>
      </x:c>
      <x:c r="E1189" s="132" t="n">
        <x:v>950</x:v>
      </x:c>
      <x:c r="F1189" t="n">
        <x:v>48</x:v>
      </x:c>
      <x:c r="G1189" t="n">
        <x:v>31</x:v>
      </x:c>
      <x:c r="H1189" s="99" t="str">
        <x:v>SIKKA PENCIL FAN (42PCS)</x:v>
      </x:c>
      <x:c r="I1189" s="133" t="n">
        <x:v>950</x:v>
      </x:c>
      <x:c r="J1189" s="133" t="n">
        <x:v>820</x:v>
      </x:c>
      <x:c r="K1189" s="149" t="str">
        <x:v>FANCY PENCIL</x:v>
      </x:c>
      <x:c r="L1189" s="150" t="str">
        <x:v>Exact/source-linked match</x:v>
      </x:c>
      <x:c r="M1189" s="149" t="str">
        <x:v>WS-RATES:48:31</x:v>
      </x:c>
    </x:row>
    <x:row r="1190">
      <x:c r="A1190" t="n">
        <x:v>1191</x:v>
      </x:c>
      <x:c r="B1190" t="n">
        <x:v>17</x:v>
      </x:c>
      <x:c r="C1190" t="n">
        <x:v>28</x:v>
      </x:c>
      <x:c r="D1190" s="99" t="str">
        <x:v>SIKKA PENCIL FAN (48PCS)</x:v>
      </x:c>
      <x:c r="E1190" s="132" t="n">
        <x:v>1020</x:v>
      </x:c>
      <x:c r="F1190" t="n">
        <x:v>18</x:v>
      </x:c>
      <x:c r="G1190" t="n">
        <x:v>5</x:v>
      </x:c>
      <x:c r="H1190" s="99" t="str">
        <x:v>SIKKA PENCIL FAN (48PCS)</x:v>
      </x:c>
      <x:c r="I1190" s="133" t="n">
        <x:v>1020</x:v>
      </x:c>
      <x:c r="J1190" s="133" t="n">
        <x:v>940</x:v>
      </x:c>
      <x:c r="K1190" s="149" t="str">
        <x:v>FANCY PENCIL</x:v>
      </x:c>
      <x:c r="L1190" s="150" t="str">
        <x:v>Exact/source-linked match</x:v>
      </x:c>
      <x:c r="M1190" s="149" t="str">
        <x:v>WS-RATES:18:5</x:v>
      </x:c>
    </x:row>
    <x:row r="1191">
      <x:c r="A1191" t="n">
        <x:v>1192</x:v>
      </x:c>
      <x:c r="B1191" t="n">
        <x:v>15</x:v>
      </x:c>
      <x:c r="C1191" t="n">
        <x:v>7</x:v>
      </x:c>
      <x:c r="D1191" s="99" t="str">
        <x:v>SIKKA PENCIL GALAXY(621 2</x:v>
      </x:c>
      <x:c r="E1191" s="132" t="n">
        <x:v>45</x:v>
      </x:c>
      <x:c r="F1191" t="n">
        <x:v>15</x:v>
      </x:c>
      <x:c r="G1191" t="n">
        <x:v>20</x:v>
      </x:c>
      <x:c r="H1191" s="99" t="str">
        <x:v>SIKKA PENCIL GALAXY(621 2) 30</x:v>
      </x:c>
      <x:c r="I1191" s="133" t="n">
        <x:v>45</x:v>
      </x:c>
      <x:c r="J1191" s="133" t="n">
        <x:v>42.5</x:v>
      </x:c>
      <x:c r="K1191" s="149" t="str">
        <x:v>FANCY PENCIL</x:v>
      </x:c>
      <x:c r="L1191" s="150" t="str">
        <x:v>Truncated-name completion</x:v>
      </x:c>
      <x:c r="M1191" s="149" t="str">
        <x:v>WS-RATES:15:20</x:v>
      </x:c>
    </x:row>
    <x:row r="1192">
      <x:c r="A1192" t="n">
        <x:v>1193</x:v>
      </x:c>
      <x:c r="B1192" t="n">
        <x:v>18</x:v>
      </x:c>
      <x:c r="C1192" t="n">
        <x:v>18</x:v>
      </x:c>
      <x:c r="D1192" s="99" t="str">
        <x:v>SIKKA PENCIL GAME (36pcs)</x:v>
      </x:c>
      <x:c r="E1192" s="132" t="n">
        <x:v>1440</x:v>
      </x:c>
      <x:c r="F1192" t="n">
        <x:v>18</x:v>
      </x:c>
      <x:c r="G1192" t="n">
        <x:v>31</x:v>
      </x:c>
      <x:c r="H1192" s="99" t="str">
        <x:v>SIKKA PENCIL GAME (36pcs)</x:v>
      </x:c>
      <x:c r="I1192" s="133" t="n">
        <x:v>1440</x:v>
      </x:c>
      <x:c r="J1192" s="133" t="n">
        <x:v>1380</x:v>
      </x:c>
      <x:c r="K1192" s="149" t="str">
        <x:v>PENCILS</x:v>
      </x:c>
      <x:c r="L1192" s="150" t="str">
        <x:v>Exact/source-linked match</x:v>
      </x:c>
      <x:c r="M1192" s="149" t="str">
        <x:v>WS-RATES:18:31</x:v>
      </x:c>
    </x:row>
    <x:row r="1193">
      <x:c r="A1193" t="n">
        <x:v>1194</x:v>
      </x:c>
      <x:c r="B1193" t="n">
        <x:v>15</x:v>
      </x:c>
      <x:c r="C1193" t="n">
        <x:v>8</x:v>
      </x:c>
      <x:c r="D1193" s="99" t="str">
        <x:v>SIKKA PENCIL KANGHI SHEE</x:v>
      </x:c>
      <x:c r="E1193" s="132" t="n">
        <x:v>44</x:v>
      </x:c>
      <x:c r="F1193" t="n">
        <x:v>15</x:v>
      </x:c>
      <x:c r="G1193" t="n">
        <x:v>21</x:v>
      </x:c>
      <x:c r="H1193" s="99" t="str">
        <x:v>SIKKA PENCIL KANGHI SHEESHA (</x:v>
      </x:c>
      <x:c r="I1193" s="133" t="n">
        <x:v>44</x:v>
      </x:c>
      <x:c r="J1193" s="133" t="n">
        <x:v>41.5</x:v>
      </x:c>
      <x:c r="K1193" s="149" t="str">
        <x:v>FANCY PENCIL</x:v>
      </x:c>
      <x:c r="L1193" s="150" t="str">
        <x:v>Truncated-name completion</x:v>
      </x:c>
      <x:c r="M1193" s="149" t="str">
        <x:v>WS-RATES:15:21</x:v>
      </x:c>
    </x:row>
    <x:row r="1194">
      <x:c r="A1194" t="n">
        <x:v>1195</x:v>
      </x:c>
      <x:c r="B1194" t="n">
        <x:v>40</x:v>
      </x:c>
      <x:c r="C1194" t="n">
        <x:v>35</x:v>
      </x:c>
      <x:c r="D1194" s="99" t="str">
        <x:v>SKECH PENCIL (G/F)</x:v>
      </x:c>
      <x:c r="E1194" s="132" t="n">
        <x:v>190</x:v>
      </x:c>
      <x:c r="F1194" t="n">
        <x:v>41</x:v>
      </x:c>
      <x:c r="G1194" t="n">
        <x:v>12</x:v>
      </x:c>
      <x:c r="H1194" s="99" t="str">
        <x:v>SKECH PENCIL (G/F)</x:v>
      </x:c>
      <x:c r="I1194" s="133" t="n">
        <x:v>190</x:v>
      </x:c>
      <x:c r="J1194" s="133" t="n">
        <x:v>180</x:v>
      </x:c>
      <x:c r="K1194" s="149" t="str">
        <x:v>PENCILS</x:v>
      </x:c>
      <x:c r="L1194" s="150" t="str">
        <x:v>Exact/source-linked match</x:v>
      </x:c>
      <x:c r="M1194" s="149" t="str">
        <x:v>WS-RATES:41:12</x:v>
      </x:c>
    </x:row>
    <x:row r="1195">
      <x:c r="A1195" t="n">
        <x:v>1196</x:v>
      </x:c>
      <x:c r="B1195" t="n">
        <x:v>28</x:v>
      </x:c>
      <x:c r="C1195" t="n">
        <x:v>14</x:v>
      </x:c>
      <x:c r="D1195" s="99" t="str">
        <x:v>STAEDTLER 0.5 MM</x:v>
      </x:c>
      <x:c r="E1195" s="132" t="n">
        <x:v>410</x:v>
      </x:c>
      <x:c r="F1195" t="n">
        <x:v>28</x:v>
      </x:c>
      <x:c r="G1195" t="n">
        <x:v>27</x:v>
      </x:c>
      <x:c r="H1195" s="99" t="str">
        <x:v>STAEDTLER 0.5 MM</x:v>
      </x:c>
      <x:c r="I1195" s="133" t="n">
        <x:v>410</x:v>
      </x:c>
      <x:c r="J1195" s="133" t="n">
        <x:v>385</x:v>
      </x:c>
      <x:c r="K1195" s="149" t="str">
        <x:v>CHINA</x:v>
      </x:c>
      <x:c r="L1195" s="150" t="str">
        <x:v>Exact/source-linked match</x:v>
      </x:c>
      <x:c r="M1195" s="149" t="str">
        <x:v>WS-RATES:28:27</x:v>
      </x:c>
    </x:row>
    <x:row r="1196">
      <x:c r="A1196" t="n">
        <x:v>1197</x:v>
      </x:c>
      <x:c r="B1196" t="n">
        <x:v>12</x:v>
      </x:c>
      <x:c r="C1196" t="n">
        <x:v>3</x:v>
      </x:c>
      <x:c r="D1196" s="99" t="str">
        <x:v>TICK ALIF PENCIL</x:v>
      </x:c>
      <x:c r="E1196" s="132" t="n">
        <x:v>170</x:v>
      </x:c>
      <x:c r="F1196" t="n">
        <x:v>12</x:v>
      </x:c>
      <x:c r="G1196" t="n">
        <x:v>16</x:v>
      </x:c>
      <x:c r="H1196" s="99" t="str">
        <x:v>TICK ALIF PENCIL</x:v>
      </x:c>
      <x:c r="I1196" s="133" t="n">
        <x:v>170</x:v>
      </x:c>
      <x:c r="J1196" s="133" t="n">
        <x:v>160</x:v>
      </x:c>
      <x:c r="K1196" s="149" t="str">
        <x:v>PENCILS</x:v>
      </x:c>
      <x:c r="L1196" s="150" t="str">
        <x:v>Exact/source-linked match</x:v>
      </x:c>
      <x:c r="M1196" s="149" t="str">
        <x:v>WS-RATES:12:16</x:v>
      </x:c>
    </x:row>
    <x:row r="1197">
      <x:c r="A1197" t="n">
        <x:v>1198</x:v>
      </x:c>
      <x:c r="B1197" t="n">
        <x:v>25</x:v>
      </x:c>
      <x:c r="C1197" t="n">
        <x:v>21</x:v>
      </x:c>
      <x:c r="D1197" s="99" t="str">
        <x:v>XRAY ORIGNAL</x:v>
      </x:c>
      <x:c r="E1197" s="132" t="n">
        <x:v>450</x:v>
      </x:c>
      <x:c r="F1197" t="n">
        <x:v>25</x:v>
      </x:c>
      <x:c r="G1197" t="n">
        <x:v>34</x:v>
      </x:c>
      <x:c r="H1197" s="99" t="str">
        <x:v>XRAY ORIGNAL</x:v>
      </x:c>
      <x:c r="I1197" s="133" t="n">
        <x:v>450</x:v>
      </x:c>
      <x:c r="J1197" s="133" t="n">
        <x:v>410</x:v>
      </x:c>
      <x:c r="K1197" s="149" t="str">
        <x:v>CHINA</x:v>
      </x:c>
      <x:c r="L1197" s="150" t="str">
        <x:v>Exact/source-linked match</x:v>
      </x:c>
      <x:c r="M1197" s="149" t="str">
        <x:v>WS-RATES:25:34</x:v>
      </x:c>
    </x:row>
    <x:row r="1198">
      <x:c r="A1198" t="n">
        <x:v>1199</x:v>
      </x:c>
      <x:c r="B1198" t="n">
        <x:v>34</x:v>
      </x:c>
      <x:c r="C1198" t="n">
        <x:v>14</x:v>
      </x:c>
      <x:c r="D1198" s="99" t="str">
        <x:v>GIFT CARD</x:v>
      </x:c>
      <x:c r="E1198" s="132" t="n">
        <x:v>32</x:v>
      </x:c>
      <x:c r="F1198" t="n">
        <x:v>34</x:v>
      </x:c>
      <x:c r="G1198" t="n">
        <x:v>27</x:v>
      </x:c>
      <x:c r="H1198" s="99" t="str">
        <x:v>GIFT CARD</x:v>
      </x:c>
      <x:c r="I1198" s="133" t="n">
        <x:v>32</x:v>
      </x:c>
      <x:c r="J1198" s="133" t="n">
        <x:v>25</x:v>
      </x:c>
      <x:c r="K1198" s="149" t="str">
        <x:v>CHINA</x:v>
      </x:c>
      <x:c r="L1198" s="150" t="str">
        <x:v>Exact/source-linked match</x:v>
      </x:c>
      <x:c r="M1198" s="149" t="str">
        <x:v>WS-RATES:34:27</x:v>
      </x:c>
    </x:row>
    <x:row r="1199">
      <x:c r="A1199" t="n">
        <x:v>1200</x:v>
      </x:c>
      <x:c r="B1199" t="n">
        <x:v>10</x:v>
      </x:c>
      <x:c r="C1199" t="n">
        <x:v>19</x:v>
      </x:c>
      <x:c r="D1199" s="99" t="str">
        <x:v>HAPPY BIRTHDAY CARD DIS</x:v>
      </x:c>
      <x:c r="E1199" s="132" t="n">
        <x:v>100</x:v>
      </x:c>
      <x:c r="F1199" t="n">
        <x:v>10</x:v>
      </x:c>
      <x:c r="G1199" t="n">
        <x:v>32</x:v>
      </x:c>
      <x:c r="H1199" s="99" t="str">
        <x:v>HAPPY BIRTHDAY CARD DISPLAY</x:v>
      </x:c>
      <x:c r="I1199" s="133" t="n">
        <x:v>100</x:v>
      </x:c>
      <x:c r="J1199" s="133" t="n">
        <x:v>72</x:v>
      </x:c>
      <x:c r="K1199" s="149" t="str">
        <x:v>CHINA</x:v>
      </x:c>
      <x:c r="L1199" s="150" t="str">
        <x:v>Truncated-name completion</x:v>
      </x:c>
      <x:c r="M1199" s="149" t="str">
        <x:v>WS-RATES:10:32</x:v>
      </x:c>
    </x:row>
    <x:row r="1200">
      <x:c r="A1200" t="n">
        <x:v>1201</x:v>
      </x:c>
      <x:c r="B1200" t="n">
        <x:v>10</x:v>
      </x:c>
      <x:c r="C1200" t="n">
        <x:v>20</x:v>
      </x:c>
      <x:c r="D1200" s="99" t="str">
        <x:v>HAPPY BIRTHDAY CARD DIS</x:v>
      </x:c>
      <x:c r="E1200" s="132" t="n">
        <x:v>140</x:v>
      </x:c>
      <x:c r="F1200" t="n">
        <x:v>10</x:v>
      </x:c>
      <x:c r="G1200" t="n">
        <x:v>33</x:v>
      </x:c>
      <x:c r="H1200" s="99" t="str">
        <x:v>HAPPY BIRTHDAY CARD DISPLAY</x:v>
      </x:c>
      <x:c r="I1200" s="133" t="n">
        <x:v>140</x:v>
      </x:c>
      <x:c r="J1200" s="133" t="n">
        <x:v>112</x:v>
      </x:c>
      <x:c r="K1200" s="149" t="str">
        <x:v>CHINA</x:v>
      </x:c>
      <x:c r="L1200" s="150" t="str">
        <x:v>Truncated-name completion</x:v>
      </x:c>
      <x:c r="M1200" s="149" t="str">
        <x:v>WS-RATES:10:33</x:v>
      </x:c>
    </x:row>
    <x:row r="1201">
      <x:c r="A1201" t="n">
        <x:v>1202</x:v>
      </x:c>
      <x:c r="B1201" t="n">
        <x:v>35</x:v>
      </x:c>
      <x:c r="C1201" t="n">
        <x:v>24</x:v>
      </x:c>
      <x:c r="D1201" s="99" t="str">
        <x:v>DL DOUBLE HOLE PUNCH DL</x:v>
      </x:c>
      <x:c r="E1201" s="132" t="n">
        <x:v>200</x:v>
      </x:c>
      <x:c r="F1201" t="n">
        <x:v>35</x:v>
      </x:c>
      <x:c r="G1201" t="n">
        <x:v>37</x:v>
      </x:c>
      <x:c r="H1201" s="99" t="str">
        <x:v>DL DOUBLE HOLE PUNCH DL8230</x:v>
      </x:c>
      <x:c r="I1201" s="133" t="n">
        <x:v>200</x:v>
      </x:c>
      <x:c r="J1201" s="133" t="n">
        <x:v>170</x:v>
      </x:c>
      <x:c r="K1201" s="149" t="str">
        <x:v>STAPLERS</x:v>
      </x:c>
      <x:c r="L1201" s="150" t="str">
        <x:v>Truncated-name completion</x:v>
      </x:c>
      <x:c r="M1201" s="149" t="str">
        <x:v>WS-RATES:35:37</x:v>
      </x:c>
    </x:row>
    <x:row r="1202">
      <x:c r="A1202" t="n">
        <x:v>1203</x:v>
      </x:c>
      <x:c r="B1202" t="n">
        <x:v>35</x:v>
      </x:c>
      <x:c r="C1202" t="n">
        <x:v>23</x:v>
      </x:c>
      <x:c r="D1202" s="99" t="str">
        <x:v>DL DOUBLE HOLE PUNCH DL</x:v>
      </x:c>
      <x:c r="E1202" s="132" t="n">
        <x:v>330</x:v>
      </x:c>
      <x:c r="F1202" t="n">
        <x:v>35</x:v>
      </x:c>
      <x:c r="G1202" t="n">
        <x:v>36</x:v>
      </x:c>
      <x:c r="H1202" s="99" t="str">
        <x:v>DL DOUBLE HOLE PUNCH DL0820</x:v>
      </x:c>
      <x:c r="I1202" s="133" t="n">
        <x:v>330</x:v>
      </x:c>
      <x:c r="J1202" s="133" t="n">
        <x:v>290</x:v>
      </x:c>
      <x:c r="K1202" s="149" t="str">
        <x:v>STAPLERS</x:v>
      </x:c>
      <x:c r="L1202" s="150" t="str">
        <x:v>Truncated-name completion</x:v>
      </x:c>
      <x:c r="M1202" s="149" t="str">
        <x:v>WS-RATES:35:36</x:v>
      </x:c>
    </x:row>
    <x:row r="1203">
      <x:c r="A1203" t="n">
        <x:v>1204</x:v>
      </x:c>
      <x:c r="B1203" t="n">
        <x:v>35</x:v>
      </x:c>
      <x:c r="C1203" t="n">
        <x:v>25</x:v>
      </x:c>
      <x:c r="D1203" s="99" t="str">
        <x:v>DL DOUBLE HOLE PUNCH DL</x:v>
      </x:c>
      <x:c r="E1203" s="132" t="n">
        <x:v>500</x:v>
      </x:c>
      <x:c r="F1203" t="n">
        <x:v>36</x:v>
      </x:c>
      <x:c r="G1203" t="n">
        <x:v>2</x:v>
      </x:c>
      <x:c r="H1203" s="99" t="str">
        <x:v>DL DOUBLE HOLE PUNCH DL8250</x:v>
      </x:c>
      <x:c r="I1203" s="133" t="n">
        <x:v>500</x:v>
      </x:c>
      <x:c r="J1203" s="133" t="n">
        <x:v>490</x:v>
      </x:c>
      <x:c r="K1203" s="149" t="str">
        <x:v>STAPLERS</x:v>
      </x:c>
      <x:c r="L1203" s="150" t="str">
        <x:v>Truncated-name completion</x:v>
      </x:c>
      <x:c r="M1203" s="149" t="str">
        <x:v>WS-RATES:36:2</x:v>
      </x:c>
    </x:row>
    <x:row r="1204">
      <x:c r="A1204" t="n">
        <x:v>1205</x:v>
      </x:c>
      <x:c r="B1204" t="n">
        <x:v>35</x:v>
      </x:c>
      <x:c r="C1204" t="n">
        <x:v>27</x:v>
      </x:c>
      <x:c r="D1204" s="99" t="str">
        <x:v>DL ONE HOLE PUNCH DL110</x:v>
      </x:c>
      <x:c r="E1204" s="132" t="n">
        <x:v>150</x:v>
      </x:c>
      <x:c r="F1204" t="n">
        <x:v>36</x:v>
      </x:c>
      <x:c r="G1204" t="n">
        <x:v>4</x:v>
      </x:c>
      <x:c r="H1204" s="99" t="str">
        <x:v>DL ONE HOLE PUNCH DL1101</x:v>
      </x:c>
      <x:c r="I1204" s="133" t="n">
        <x:v>150</x:v>
      </x:c>
      <x:c r="J1204" s="133" t="n">
        <x:v>150</x:v>
      </x:c>
      <x:c r="K1204" s="149" t="str">
        <x:v>STAPLERS</x:v>
      </x:c>
      <x:c r="L1204" s="150" t="str">
        <x:v>Truncated-name completion</x:v>
      </x:c>
      <x:c r="M1204" s="149" t="str">
        <x:v>WS-RATES:36:4</x:v>
      </x:c>
    </x:row>
    <x:row r="1205">
      <x:c r="A1205" t="n">
        <x:v>1206</x:v>
      </x:c>
      <x:c r="B1205" t="n">
        <x:v>19</x:v>
      </x:c>
      <x:c r="C1205" t="n">
        <x:v>20</x:v>
      </x:c>
      <x:c r="D1205" s="99" t="str">
        <x:v>DOUBLE HOLE PUNCH 102 T</x:v>
      </x:c>
      <x:c r="E1205" s="132" t="n">
        <x:v>600</x:v>
      </x:c>
      <x:c r="F1205" t="n">
        <x:v>19</x:v>
      </x:c>
      <x:c r="G1205" t="n">
        <x:v>33</x:v>
      </x:c>
      <x:c r="H1205" s="99" t="str">
        <x:v>DOUBLE HOLE PUNCH 102 THREE</x:v>
      </x:c>
      <x:c r="I1205" s="133" t="n">
        <x:v>600</x:v>
      </x:c>
      <x:c r="J1205" s="133" t="n">
        <x:v>565</x:v>
      </x:c>
      <x:c r="K1205" s="149" t="str">
        <x:v>STAPLERS</x:v>
      </x:c>
      <x:c r="L1205" s="150" t="str">
        <x:v>Truncated-name completion</x:v>
      </x:c>
      <x:c r="M1205" s="149" t="str">
        <x:v>WS-RATES:19:33</x:v>
      </x:c>
    </x:row>
    <x:row r="1206">
      <x:c r="A1206" t="n">
        <x:v>1207</x:v>
      </x:c>
      <x:c r="B1206" t="n">
        <x:v>19</x:v>
      </x:c>
      <x:c r="C1206" t="n">
        <x:v>19</x:v>
      </x:c>
      <x:c r="D1206" s="99" t="str">
        <x:v>DOUBLE HOLE PUNCH 104 T</x:v>
      </x:c>
      <x:c r="E1206" s="132" t="n">
        <x:v>1000</x:v>
      </x:c>
      <x:c r="F1206" t="n">
        <x:v>19</x:v>
      </x:c>
      <x:c r="G1206" t="n">
        <x:v>32</x:v>
      </x:c>
      <x:c r="H1206" s="99" t="str">
        <x:v>DOUBLE HOLE PUNCH 104 THREE</x:v>
      </x:c>
      <x:c r="I1206" s="133" t="n">
        <x:v>1000</x:v>
      </x:c>
      <x:c r="J1206" s="133" t="n">
        <x:v>960</x:v>
      </x:c>
      <x:c r="K1206" s="149" t="str">
        <x:v>STAPLERS</x:v>
      </x:c>
      <x:c r="L1206" s="150" t="str">
        <x:v>Truncated-name completion</x:v>
      </x:c>
      <x:c r="M1206" s="149" t="str">
        <x:v>WS-RATES:19:32</x:v>
      </x:c>
    </x:row>
    <x:row r="1207">
      <x:c r="A1207" t="n">
        <x:v>1208</x:v>
      </x:c>
      <x:c r="B1207" t="n">
        <x:v>19</x:v>
      </x:c>
      <x:c r="C1207" t="n">
        <x:v>21</x:v>
      </x:c>
      <x:c r="D1207" s="99" t="str">
        <x:v>DOUBLE HOLE PUNCH 137 T</x:v>
      </x:c>
      <x:c r="E1207" s="132" t="n">
        <x:v>460</x:v>
      </x:c>
      <x:c r="F1207" t="n">
        <x:v>19</x:v>
      </x:c>
      <x:c r="G1207" t="n">
        <x:v>34</x:v>
      </x:c>
      <x:c r="H1207" s="99" t="str">
        <x:v>DOUBLE HOLE PUNCH 137 THREE</x:v>
      </x:c>
      <x:c r="I1207" s="133" t="n">
        <x:v>460</x:v>
      </x:c>
      <x:c r="J1207" s="133" t="n">
        <x:v>425</x:v>
      </x:c>
      <x:c r="K1207" s="149" t="str">
        <x:v>STAPLERS</x:v>
      </x:c>
      <x:c r="L1207" s="150" t="str">
        <x:v>Truncated-name completion</x:v>
      </x:c>
      <x:c r="M1207" s="149" t="str">
        <x:v>WS-RATES:19:34</x:v>
      </x:c>
    </x:row>
    <x:row r="1208">
      <x:c r="A1208" t="n">
        <x:v>1209</x:v>
      </x:c>
      <x:c r="B1208" t="n">
        <x:v>18</x:v>
      </x:c>
      <x:c r="C1208" t="n">
        <x:v>19</x:v>
      </x:c>
      <x:c r="D1208" s="99" t="str">
        <x:v>DOUBLE WHOLE PUNCH (SX</x:v>
      </x:c>
      <x:c r="E1208" s="132" t="n">
        <x:v>200</x:v>
      </x:c>
      <x:c r="F1208" t="n">
        <x:v>18</x:v>
      </x:c>
      <x:c r="G1208" t="n">
        <x:v>32</x:v>
      </x:c>
      <x:c r="H1208" s="99" t="str">
        <x:v>DOUBLE WHOLE PUNCH (SX 8230)</x:v>
      </x:c>
      <x:c r="I1208" s="133" t="n">
        <x:v>200</x:v>
      </x:c>
      <x:c r="J1208" s="133" t="n">
        <x:v>185</x:v>
      </x:c>
      <x:c r="K1208" s="149" t="str">
        <x:v>CHINA DAIRIES</x:v>
      </x:c>
      <x:c r="L1208" s="150" t="str">
        <x:v>Truncated-name completion</x:v>
      </x:c>
      <x:c r="M1208" s="149" t="str">
        <x:v>WS-RATES:18:32</x:v>
      </x:c>
    </x:row>
    <x:row r="1209">
      <x:c r="A1209" t="n">
        <x:v>1210</x:v>
      </x:c>
      <x:c r="B1209" t="n">
        <x:v>35</x:v>
      </x:c>
      <x:c r="C1209" t="n">
        <x:v>16</x:v>
      </x:c>
      <x:c r="D1209" s="99" t="str">
        <x:v>M&amp;G DOUBLE HOLE PUNCH</x:v>
      </x:c>
      <x:c r="E1209" s="132" t="n">
        <x:v>700</x:v>
      </x:c>
      <x:c r="F1209" t="n">
        <x:v>35</x:v>
      </x:c>
      <x:c r="G1209" t="n">
        <x:v>29</x:v>
      </x:c>
      <x:c r="H1209" s="99" t="str">
        <x:v>M&amp;G DOUBLE HOLE PUNCH 916CU</x:v>
      </x:c>
      <x:c r="I1209" s="133" t="n">
        <x:v>700</x:v>
      </x:c>
      <x:c r="J1209" s="133" t="n">
        <x:v>650</x:v>
      </x:c>
      <x:c r="K1209" s="149" t="str">
        <x:v>STAPLERS</x:v>
      </x:c>
      <x:c r="L1209" s="150" t="str">
        <x:v>Truncated-name completion</x:v>
      </x:c>
      <x:c r="M1209" s="149" t="str">
        <x:v>WS-RATES:35:29</x:v>
      </x:c>
    </x:row>
    <x:row r="1210">
      <x:c r="A1210" t="n">
        <x:v>1211</x:v>
      </x:c>
      <x:c r="B1210" t="n">
        <x:v>35</x:v>
      </x:c>
      <x:c r="C1210" t="n">
        <x:v>20</x:v>
      </x:c>
      <x:c r="D1210" s="99" t="str">
        <x:v>M&amp;G FASTER 10 DOUBLE PU</x:v>
      </x:c>
      <x:c r="E1210" s="132" t="n">
        <x:v>330</x:v>
      </x:c>
      <x:c r="F1210" t="n">
        <x:v>35</x:v>
      </x:c>
      <x:c r="G1210" t="n">
        <x:v>33</x:v>
      </x:c>
      <x:c r="H1210" s="99" t="str">
        <x:v>M&amp;G FASTER 10 DOUBLE PUNCH</x:v>
      </x:c>
      <x:c r="I1210" s="133" t="n">
        <x:v>330</x:v>
      </x:c>
      <x:c r="J1210" s="133" t="n">
        <x:v>305</x:v>
      </x:c>
      <x:c r="K1210" s="149" t="str">
        <x:v>STAPLERS</x:v>
      </x:c>
      <x:c r="L1210" s="150" t="str">
        <x:v>Truncated-name completion</x:v>
      </x:c>
      <x:c r="M1210" s="149" t="str">
        <x:v>WS-RATES:35:33</x:v>
      </x:c>
    </x:row>
    <x:row r="1211">
      <x:c r="A1211" t="n">
        <x:v>1212</x:v>
      </x:c>
      <x:c r="B1211" t="n">
        <x:v>35</x:v>
      </x:c>
      <x:c r="C1211" t="n">
        <x:v>14</x:v>
      </x:c>
      <x:c r="D1211" s="99" t="str">
        <x:v>THREE FLOWERS DOUBLE H</x:v>
      </x:c>
      <x:c r="E1211" s="132" t="n">
        <x:v>620</x:v>
      </x:c>
      <x:c r="F1211" t="n">
        <x:v>35</x:v>
      </x:c>
      <x:c r="G1211" t="n">
        <x:v>27</x:v>
      </x:c>
      <x:c r="H1211" s="99" t="str">
        <x:v>THREE FLOWERS DOUBLE HOLE P</x:v>
      </x:c>
      <x:c r="I1211" s="133" t="n">
        <x:v>620</x:v>
      </x:c>
      <x:c r="J1211" s="133" t="n">
        <x:v>560</x:v>
      </x:c>
      <x:c r="K1211" s="149" t="str">
        <x:v>STAPLERS</x:v>
      </x:c>
      <x:c r="L1211" s="150" t="str">
        <x:v>Truncated-name completion</x:v>
      </x:c>
      <x:c r="M1211" s="149" t="str">
        <x:v>WS-RATES:35:27</x:v>
      </x:c>
    </x:row>
    <x:row r="1212">
      <x:c r="A1212" t="n">
        <x:v>1213</x:v>
      </x:c>
      <x:c r="B1212" t="n">
        <x:v>8</x:v>
      </x:c>
      <x:c r="C1212" t="n">
        <x:v>3</x:v>
      </x:c>
      <x:c r="D1212" s="99" t="str">
        <x:v>CARD CHUTAKI S</x:v>
      </x:c>
      <x:c r="E1212" s="132" t="n">
        <x:v>9</x:v>
      </x:c>
      <x:c r="F1212" t="n">
        <x:v>8</x:v>
      </x:c>
      <x:c r="G1212" t="n">
        <x:v>16</x:v>
      </x:c>
      <x:c r="H1212" s="99" t="str">
        <x:v>CARD CHUTAKI S</x:v>
      </x:c>
      <x:c r="I1212" s="133" t="n">
        <x:v>9</x:v>
      </x:c>
      <x:c r="J1212" s="133" t="n">
        <x:v>6.25</x:v>
      </x:c>
      <x:c r="K1212" s="149" t="str">
        <x:v>CHINA</x:v>
      </x:c>
      <x:c r="L1212" s="150" t="str">
        <x:v>Exact/source-linked match</x:v>
      </x:c>
      <x:c r="M1212" s="149" t="str">
        <x:v>WS-RATES:8:16</x:v>
      </x:c>
    </x:row>
    <x:row r="1213">
      <x:c r="A1213" t="n">
        <x:v>1214</x:v>
      </x:c>
      <x:c r="B1213" t="n">
        <x:v>43</x:v>
      </x:c>
      <x:c r="C1213" t="n">
        <x:v>30</x:v>
      </x:c>
      <x:c r="D1213" s="99" t="str">
        <x:v>CARD CHUTKI L</x:v>
      </x:c>
      <x:c r="E1213" s="132" t="n">
        <x:v>12</x:v>
      </x:c>
      <x:c r="F1213" t="n">
        <x:v>44</x:v>
      </x:c>
      <x:c r="G1213" t="n">
        <x:v>7</x:v>
      </x:c>
      <x:c r="H1213" s="99" t="str">
        <x:v>CARD CHUTKI L</x:v>
      </x:c>
      <x:c r="I1213" s="133" t="n">
        <x:v>12</x:v>
      </x:c>
      <x:c r="J1213" s="133" t="n">
        <x:v>10</x:v>
      </x:c>
      <x:c r="K1213" s="149" t="str">
        <x:v>CHINA</x:v>
      </x:c>
      <x:c r="L1213" s="150" t="str">
        <x:v>Exact/source-linked match</x:v>
      </x:c>
      <x:c r="M1213" s="149" t="str">
        <x:v>WS-RATES:44:7</x:v>
      </x:c>
    </x:row>
    <x:row r="1214">
      <x:c r="A1214" t="n">
        <x:v>1215</x:v>
      </x:c>
      <x:c r="B1214" t="n">
        <x:v>49</x:v>
      </x:c>
      <x:c r="C1214" t="n">
        <x:v>5</x:v>
      </x:c>
      <x:c r="D1214" s="99" t="str">
        <x:v>CARD DORI LARGE(50PCS)</x:v>
      </x:c>
      <x:c r="E1214" s="132" t="n">
        <x:v>650</x:v>
      </x:c>
      <x:c r="F1214" t="n">
        <x:v>49</x:v>
      </x:c>
      <x:c r="G1214" t="n">
        <x:v>18</x:v>
      </x:c>
      <x:c r="H1214" s="99" t="str">
        <x:v>CARD DORI LARGE(50PCS)</x:v>
      </x:c>
      <x:c r="I1214" s="133" t="n">
        <x:v>650</x:v>
      </x:c>
      <x:c r="J1214" s="133" t="n">
        <x:v>550</x:v>
      </x:c>
      <x:c r="K1214" s="149" t="str">
        <x:v>CHINA</x:v>
      </x:c>
      <x:c r="L1214" s="150" t="str">
        <x:v>Exact/source-linked match</x:v>
      </x:c>
      <x:c r="M1214" s="149" t="str">
        <x:v>WS-RATES:49:18</x:v>
      </x:c>
    </x:row>
    <x:row r="1215">
      <x:c r="A1215" t="n">
        <x:v>1216</x:v>
      </x:c>
      <x:c r="B1215" t="n">
        <x:v>49</x:v>
      </x:c>
      <x:c r="C1215" t="n">
        <x:v>7</x:v>
      </x:c>
      <x:c r="D1215" s="99" t="str">
        <x:v>CARD DORI MEDIUM(50PCS)</x:v>
      </x:c>
      <x:c r="E1215" s="132" t="n">
        <x:v>475</x:v>
      </x:c>
      <x:c r="F1215" t="n">
        <x:v>49</x:v>
      </x:c>
      <x:c r="G1215" t="n">
        <x:v>20</x:v>
      </x:c>
      <x:c r="H1215" s="99" t="str">
        <x:v>CARD DORI MEDIUM(50PCS)</x:v>
      </x:c>
      <x:c r="I1215" s="133" t="n">
        <x:v>475</x:v>
      </x:c>
      <x:c r="J1215" s="133" t="n">
        <x:v>425</x:v>
      </x:c>
      <x:c r="K1215" s="149" t="str">
        <x:v>CHINA</x:v>
      </x:c>
      <x:c r="L1215" s="150" t="str">
        <x:v>Exact/source-linked match</x:v>
      </x:c>
      <x:c r="M1215" s="149" t="str">
        <x:v>WS-RATES:49:20</x:v>
      </x:c>
    </x:row>
    <x:row r="1216">
      <x:c r="A1216" t="n">
        <x:v>1217</x:v>
      </x:c>
      <x:c r="B1216" t="n">
        <x:v>57</x:v>
      </x:c>
      <x:c r="C1216" t="n">
        <x:v>3</x:v>
      </x:c>
      <x:c r="D1216" s="99" t="str">
        <x:v>DOLLAR 30ML INK</x:v>
      </x:c>
      <x:c r="E1216" s="132" t="n">
        <x:v>37</x:v>
      </x:c>
      <x:c r="F1216" t="n">
        <x:v>57</x:v>
      </x:c>
      <x:c r="G1216" t="n">
        <x:v>16</x:v>
      </x:c>
      <x:c r="H1216" s="99" t="str">
        <x:v>DOLLAR 30ML INK</x:v>
      </x:c>
      <x:c r="I1216" s="133" t="n">
        <x:v>37</x:v>
      </x:c>
      <x:c r="J1216" s="133" t="n">
        <x:v>35.65</x:v>
      </x:c>
      <x:c r="K1216" s="149" t="str">
        <x:v>FOUNTAIN INK</x:v>
      </x:c>
      <x:c r="L1216" s="150" t="str">
        <x:v>Exact/source-linked match</x:v>
      </x:c>
      <x:c r="M1216" s="149" t="str">
        <x:v>WS-RATES:57:16</x:v>
      </x:c>
    </x:row>
    <x:row r="1217">
      <x:c r="A1217" t="n">
        <x:v>1218</x:v>
      </x:c>
      <x:c r="B1217" t="n">
        <x:v>57</x:v>
      </x:c>
      <x:c r="C1217" t="n">
        <x:v>19</x:v>
      </x:c>
      <x:c r="D1217" s="99" t="str">
        <x:v>DOLLAR 30ML INK (BOX)</x:v>
      </x:c>
      <x:c r="E1217" s="132" t="n">
        <x:v>441</x:v>
      </x:c>
      <x:c r="F1217" t="n">
        <x:v>57</x:v>
      </x:c>
      <x:c r="G1217" t="n">
        <x:v>32</x:v>
      </x:c>
      <x:c r="H1217" s="99" t="str">
        <x:v>DOLLAR 30ML INK (BOX)</x:v>
      </x:c>
      <x:c r="I1217" s="133" t="n">
        <x:v>441</x:v>
      </x:c>
      <x:c r="J1217" s="133" t="n">
        <x:v>427.77</x:v>
      </x:c>
      <x:c r="K1217" s="149" t="str">
        <x:v>FOUNTAIN INK</x:v>
      </x:c>
      <x:c r="L1217" s="150" t="str">
        <x:v>Exact/source-linked match</x:v>
      </x:c>
      <x:c r="M1217" s="149" t="str">
        <x:v>WS-RATES:57:32</x:v>
      </x:c>
    </x:row>
    <x:row r="1218">
      <x:c r="A1218" t="n">
        <x:v>1219</x:v>
      </x:c>
      <x:c r="B1218" t="n">
        <x:v>57</x:v>
      </x:c>
      <x:c r="C1218" t="n">
        <x:v>18</x:v>
      </x:c>
      <x:c r="D1218" s="99" t="str">
        <x:v>DOLLAR 60ML (BOX)</x:v>
      </x:c>
      <x:c r="E1218" s="132" t="n">
        <x:v>641</x:v>
      </x:c>
      <x:c r="F1218" t="n">
        <x:v>57</x:v>
      </x:c>
      <x:c r="G1218" t="n">
        <x:v>31</x:v>
      </x:c>
      <x:c r="H1218" s="99" t="str">
        <x:v>DOLLAR 60ML (BOX)</x:v>
      </x:c>
      <x:c r="I1218" s="133" t="n">
        <x:v>641</x:v>
      </x:c>
      <x:c r="J1218" s="133" t="n">
        <x:v>621.77</x:v>
      </x:c>
      <x:c r="K1218" s="149" t="str">
        <x:v>FOUNTAIN INK</x:v>
      </x:c>
      <x:c r="L1218" s="150" t="str">
        <x:v>Exact/source-linked match</x:v>
      </x:c>
      <x:c r="M1218" s="149" t="str">
        <x:v>WS-RATES:57:31</x:v>
      </x:c>
    </x:row>
    <x:row r="1219">
      <x:c r="A1219" t="n">
        <x:v>1220</x:v>
      </x:c>
      <x:c r="B1219" t="n">
        <x:v>57</x:v>
      </x:c>
      <x:c r="C1219" t="n">
        <x:v>4</x:v>
      </x:c>
      <x:c r="D1219" s="99" t="str">
        <x:v>DOLLAR 60ML INK(1PC)</x:v>
      </x:c>
      <x:c r="E1219" s="132" t="n">
        <x:v>54</x:v>
      </x:c>
      <x:c r="F1219" t="n">
        <x:v>57</x:v>
      </x:c>
      <x:c r="G1219" t="n">
        <x:v>17</x:v>
      </x:c>
      <x:c r="H1219" s="99" t="str">
        <x:v>DOLLAR 60ML INK(1PC)</x:v>
      </x:c>
      <x:c r="I1219" s="133" t="n">
        <x:v>54</x:v>
      </x:c>
      <x:c r="J1219" s="133" t="n">
        <x:v>51.81</x:v>
      </x:c>
      <x:c r="K1219" s="149" t="str">
        <x:v>FOUNTAIN INK</x:v>
      </x:c>
      <x:c r="L1219" s="150" t="str">
        <x:v>Exact/source-linked match</x:v>
      </x:c>
      <x:c r="M1219" s="149" t="str">
        <x:v>WS-RATES:57:17</x:v>
      </x:c>
    </x:row>
    <x:row r="1220">
      <x:c r="A1220" t="n">
        <x:v>1221</x:v>
      </x:c>
      <x:c r="B1220" t="n">
        <x:v>5</x:v>
      </x:c>
      <x:c r="C1220" t="n">
        <x:v>33</x:v>
      </x:c>
      <x:c r="D1220" s="99" t="str">
        <x:v>DOLLAR BOARD INK 100ML</x:v>
      </x:c>
      <x:c r="E1220" s="132" t="n">
        <x:v>430</x:v>
      </x:c>
      <x:c r="F1220" t="n">
        <x:v>6</x:v>
      </x:c>
      <x:c r="G1220" t="n">
        <x:v>10</x:v>
      </x:c>
      <x:c r="H1220" s="99" t="str">
        <x:v>DOLLAR BOARD INK 100ML</x:v>
      </x:c>
      <x:c r="I1220" s="133" t="n">
        <x:v>430</x:v>
      </x:c>
      <x:c r="J1220" s="133" t="n">
        <x:v>408</x:v>
      </x:c>
      <x:c r="K1220" s="149" t="str">
        <x:v>BOARD INK</x:v>
      </x:c>
      <x:c r="L1220" s="150" t="str">
        <x:v>Exact/source-linked match</x:v>
      </x:c>
      <x:c r="M1220" s="149" t="str">
        <x:v>WS-RATES:6:10</x:v>
      </x:c>
    </x:row>
    <x:row r="1221">
      <x:c r="A1221" t="n">
        <x:v>1222</x:v>
      </x:c>
      <x:c r="B1221" t="n">
        <x:v>27</x:v>
      </x:c>
      <x:c r="C1221" t="n">
        <x:v>25</x:v>
      </x:c>
      <x:c r="D1221" s="99" t="str">
        <x:v>DOLLAR BOARD INK 15ml (1</x:v>
      </x:c>
      <x:c r="E1221" s="132" t="n">
        <x:v>87</x:v>
      </x:c>
      <x:c r="F1221" t="n">
        <x:v>28</x:v>
      </x:c>
      <x:c r="G1221" t="n">
        <x:v>2</x:v>
      </x:c>
      <x:c r="H1221" s="99" t="str">
        <x:v>DOLLAR BOARD INK 15ml (1 PC)</x:v>
      </x:c>
      <x:c r="I1221" s="133" t="n">
        <x:v>87</x:v>
      </x:c>
      <x:c r="J1221" s="133" t="n">
        <x:v>84.15</x:v>
      </x:c>
      <x:c r="K1221" s="149" t="str">
        <x:v>BOARD INK</x:v>
      </x:c>
      <x:c r="L1221" s="150" t="str">
        <x:v>Truncated-name completion</x:v>
      </x:c>
      <x:c r="M1221" s="149" t="str">
        <x:v>WS-RATES:28:2</x:v>
      </x:c>
    </x:row>
    <x:row r="1222">
      <x:c r="A1222" t="n">
        <x:v>1223</x:v>
      </x:c>
      <x:c r="B1222" t="n">
        <x:v>56</x:v>
      </x:c>
      <x:c r="C1222" t="n">
        <x:v>37</x:v>
      </x:c>
      <x:c r="D1222" s="99" t="str">
        <x:v>DOLLAR BOARD INK 15ml (B</x:v>
      </x:c>
      <x:c r="E1222" s="132" t="n">
        <x:v>1041</x:v>
      </x:c>
      <x:c r="F1222" t="n">
        <x:v>57</x:v>
      </x:c>
      <x:c r="G1222" t="n">
        <x:v>14</x:v>
      </x:c>
      <x:c r="H1222" s="99" t="str">
        <x:v>DOLLAR BOARD INK 15ml (BOX)</x:v>
      </x:c>
      <x:c r="I1222" s="133" t="n">
        <x:v>1041</x:v>
      </x:c>
      <x:c r="J1222" s="133" t="n">
        <x:v>1009.8</x:v>
      </x:c>
      <x:c r="K1222" s="149" t="str">
        <x:v>BOARD &amp; PERMANENT</x:v>
      </x:c>
      <x:c r="L1222" s="150" t="str">
        <x:v>Truncated-name completion</x:v>
      </x:c>
      <x:c r="M1222" s="149" t="str">
        <x:v>WS-RATES:57:14</x:v>
      </x:c>
    </x:row>
    <x:row r="1223">
      <x:c r="A1223" t="n">
        <x:v>1224</x:v>
      </x:c>
      <x:c r="B1223" t="n">
        <x:v>60</x:v>
      </x:c>
      <x:c r="C1223" t="n">
        <x:v>12</x:v>
      </x:c>
      <x:c r="D1223" s="99" t="str">
        <x:v>DOLLAR INK 30 ML (BOX)</x:v>
      </x:c>
      <x:c r="E1223" s="132" t="n">
        <x:v>441</x:v>
      </x:c>
      <x:c r="F1223" t="n">
        <x:v>60</x:v>
      </x:c>
      <x:c r="G1223" t="n">
        <x:v>25</x:v>
      </x:c>
      <x:c r="H1223" s="99" t="str">
        <x:v>DOLLAR INK 30 ML (BOX)</x:v>
      </x:c>
      <x:c r="I1223" s="133" t="n">
        <x:v>441</x:v>
      </x:c>
      <x:c r="J1223" s="133" t="n">
        <x:v>427.77</x:v>
      </x:c>
      <x:c r="K1223" s="149" t="str">
        <x:v>FOUNTAIN INK</x:v>
      </x:c>
      <x:c r="L1223" s="150" t="str">
        <x:v>Exact/source-linked match</x:v>
      </x:c>
      <x:c r="M1223" s="149" t="str">
        <x:v>WS-RATES:60:25</x:v>
      </x:c>
    </x:row>
    <x:row r="1224">
      <x:c r="A1224" t="n">
        <x:v>1225</x:v>
      </x:c>
      <x:c r="B1224" t="n">
        <x:v>60</x:v>
      </x:c>
      <x:c r="C1224" t="n">
        <x:v>10</x:v>
      </x:c>
      <x:c r="D1224" s="99" t="str">
        <x:v>DOLLAR INK 60 ML (BOX)</x:v>
      </x:c>
      <x:c r="E1224" s="132" t="n">
        <x:v>641</x:v>
      </x:c>
      <x:c r="F1224" t="n">
        <x:v>60</x:v>
      </x:c>
      <x:c r="G1224" t="n">
        <x:v>23</x:v>
      </x:c>
      <x:c r="H1224" s="99" t="str">
        <x:v>DOLLAR INK 60 ML (BOX)</x:v>
      </x:c>
      <x:c r="I1224" s="133" t="n">
        <x:v>641</x:v>
      </x:c>
      <x:c r="J1224" s="133" t="n">
        <x:v>621.77</x:v>
      </x:c>
      <x:c r="K1224" s="149" t="str">
        <x:v>FOUNTAIN INK</x:v>
      </x:c>
      <x:c r="L1224" s="150" t="str">
        <x:v>Exact/source-linked match</x:v>
      </x:c>
      <x:c r="M1224" s="149" t="str">
        <x:v>WS-RATES:60:23</x:v>
      </x:c>
    </x:row>
    <x:row r="1225">
      <x:c r="A1225" t="n">
        <x:v>1226</x:v>
      </x:c>
      <x:c r="B1225" t="n">
        <x:v>54</x:v>
      </x:c>
      <x:c r="C1225" t="n">
        <x:v>16</x:v>
      </x:c>
      <x:c r="D1225" s="99" t="str">
        <x:v>G/F INK CARTRIDGE</x:v>
      </x:c>
      <x:c r="E1225" s="132" t="n">
        <x:v>28</x:v>
      </x:c>
      <x:c r="F1225" t="n">
        <x:v>54</x:v>
      </x:c>
      <x:c r="G1225" t="n">
        <x:v>29</x:v>
      </x:c>
      <x:c r="H1225" s="99" t="str">
        <x:v>G/F INK CARTRIDGE</x:v>
      </x:c>
      <x:c r="I1225" s="133" t="n">
        <x:v>28</x:v>
      </x:c>
      <x:c r="J1225" s="133" t="n">
        <x:v>26</x:v>
      </x:c>
      <x:c r="K1225" s="149" t="str">
        <x:v>CARTRIDGE</x:v>
      </x:c>
      <x:c r="L1225" s="150" t="str">
        <x:v>Exact/source-linked match</x:v>
      </x:c>
      <x:c r="M1225" s="149" t="str">
        <x:v>WS-RATES:54:29</x:v>
      </x:c>
    </x:row>
    <x:row r="1226">
      <x:c r="A1226" t="n">
        <x:v>1227</x:v>
      </x:c>
      <x:c r="B1226" t="n">
        <x:v>33</x:v>
      </x:c>
      <x:c r="C1226" t="n">
        <x:v>26</x:v>
      </x:c>
      <x:c r="D1226" s="99" t="str">
        <x:v>NAFEES 500 ML INK</x:v>
      </x:c>
      <x:c r="E1226" s="132" t="n">
        <x:v>370</x:v>
      </x:c>
      <x:c r="F1226" t="n">
        <x:v>34</x:v>
      </x:c>
      <x:c r="G1226" t="n">
        <x:v>3</x:v>
      </x:c>
      <x:c r="H1226" s="99" t="str">
        <x:v>NAFEES 500 ML INK</x:v>
      </x:c>
      <x:c r="I1226" s="133" t="n">
        <x:v>370</x:v>
      </x:c>
      <x:c r="J1226" s="133" t="n">
        <x:v>350</x:v>
      </x:c>
      <x:c r="K1226" s="149" t="str">
        <x:v>FOUNTAIN INK</x:v>
      </x:c>
      <x:c r="L1226" s="150" t="str">
        <x:v>Exact/source-linked match</x:v>
      </x:c>
      <x:c r="M1226" s="149" t="str">
        <x:v>WS-RATES:34:3</x:v>
      </x:c>
    </x:row>
    <x:row r="1227">
      <x:c r="A1227" t="n">
        <x:v>1228</x:v>
      </x:c>
      <x:c r="B1227" t="n">
        <x:v>33</x:v>
      </x:c>
      <x:c r="C1227" t="n">
        <x:v>25</x:v>
      </x:c>
      <x:c r="D1227" s="99" t="str">
        <x:v>PIANO BOARD INK 120ML</x:v>
      </x:c>
      <x:c r="E1227" s="132" t="n">
        <x:v>410</x:v>
      </x:c>
      <x:c r="F1227" t="n">
        <x:v>34</x:v>
      </x:c>
      <x:c r="G1227" t="n">
        <x:v>2</x:v>
      </x:c>
      <x:c r="H1227" s="99" t="str">
        <x:v>PIANO BOARD INK 120ML</x:v>
      </x:c>
      <x:c r="I1227" s="133" t="n">
        <x:v>410</x:v>
      </x:c>
      <x:c r="J1227" s="133" t="n">
        <x:v>390</x:v>
      </x:c>
      <x:c r="K1227" s="149" t="str">
        <x:v>BOARD INK</x:v>
      </x:c>
      <x:c r="L1227" s="150" t="str">
        <x:v>Exact/source-linked match</x:v>
      </x:c>
      <x:c r="M1227" s="149" t="str">
        <x:v>WS-RATES:34:2</x:v>
      </x:c>
    </x:row>
    <x:row r="1228">
      <x:c r="A1228" t="n">
        <x:v>1229</x:v>
      </x:c>
      <x:c r="B1228" t="n">
        <x:v>59</x:v>
      </x:c>
      <x:c r="C1228" t="n">
        <x:v>25</x:v>
      </x:c>
      <x:c r="D1228" s="99" t="str">
        <x:v>PIANO BOARD INK 15ML</x:v>
      </x:c>
      <x:c r="E1228" s="132" t="n">
        <x:v>74</x:v>
      </x:c>
      <x:c r="F1228" t="n">
        <x:v>60</x:v>
      </x:c>
      <x:c r="G1228" t="n">
        <x:v>2</x:v>
      </x:c>
      <x:c r="H1228" s="99" t="str">
        <x:v>PIANO BOARD INK 15ML</x:v>
      </x:c>
      <x:c r="I1228" s="133" t="n">
        <x:v>74</x:v>
      </x:c>
      <x:c r="J1228" s="133" t="n">
        <x:v>71.78</x:v>
      </x:c>
      <x:c r="K1228" s="149" t="str">
        <x:v>BOARD INK</x:v>
      </x:c>
      <x:c r="L1228" s="150" t="str">
        <x:v>Exact/source-linked match</x:v>
      </x:c>
      <x:c r="M1228" s="149" t="str">
        <x:v>WS-RATES:60:2</x:v>
      </x:c>
    </x:row>
    <x:row r="1229">
      <x:c r="A1229" t="n">
        <x:v>1230</x:v>
      </x:c>
      <x:c r="B1229" t="n">
        <x:v>59</x:v>
      </x:c>
      <x:c r="C1229" t="n">
        <x:v>27</x:v>
      </x:c>
      <x:c r="D1229" s="99" t="str">
        <x:v>PIANO BOARD INK 15ML (BO</x:v>
      </x:c>
      <x:c r="E1229" s="132" t="n">
        <x:v>888</x:v>
      </x:c>
      <x:c r="F1229" t="n">
        <x:v>60</x:v>
      </x:c>
      <x:c r="G1229" t="n">
        <x:v>4</x:v>
      </x:c>
      <x:c r="H1229" s="99" t="str">
        <x:v>PIANO BOARD INK 15ML (BOX)</x:v>
      </x:c>
      <x:c r="I1229" s="133" t="n">
        <x:v>888</x:v>
      </x:c>
      <x:c r="J1229" s="133" t="n">
        <x:v>843.6</x:v>
      </x:c>
      <x:c r="K1229" s="149" t="str">
        <x:v>BOARD INK</x:v>
      </x:c>
      <x:c r="L1229" s="150" t="str">
        <x:v>Truncated-name completion</x:v>
      </x:c>
      <x:c r="M1229" s="149" t="str">
        <x:v>WS-RATES:60:4</x:v>
      </x:c>
    </x:row>
    <x:row r="1230">
      <x:c r="A1230" t="n">
        <x:v>1231</x:v>
      </x:c>
      <x:c r="B1230" t="n">
        <x:v>58</x:v>
      </x:c>
      <x:c r="C1230" t="n">
        <x:v>12</x:v>
      </x:c>
      <x:c r="D1230" s="99" t="str">
        <x:v>PIANO BOARD INK 60ML</x:v>
      </x:c>
      <x:c r="E1230" s="132" t="n">
        <x:v>228</x:v>
      </x:c>
      <x:c r="F1230" t="n">
        <x:v>58</x:v>
      </x:c>
      <x:c r="G1230" t="n">
        <x:v>25</x:v>
      </x:c>
      <x:c r="H1230" s="99" t="str">
        <x:v>PIANO BOARD INK 60ML</x:v>
      </x:c>
      <x:c r="I1230" s="133" t="n">
        <x:v>228</x:v>
      </x:c>
      <x:c r="J1230" s="133" t="n">
        <x:v>216.6</x:v>
      </x:c>
      <x:c r="K1230" s="149" t="str">
        <x:v>BOARD INK</x:v>
      </x:c>
      <x:c r="L1230" s="150" t="str">
        <x:v>Exact/source-linked match</x:v>
      </x:c>
      <x:c r="M1230" s="149" t="str">
        <x:v>WS-RATES:58:25</x:v>
      </x:c>
    </x:row>
    <x:row r="1231">
      <x:c r="A1231" t="n">
        <x:v>1232</x:v>
      </x:c>
      <x:c r="B1231" t="n">
        <x:v>58</x:v>
      </x:c>
      <x:c r="C1231" t="n">
        <x:v>16</x:v>
      </x:c>
      <x:c r="D1231" s="99" t="str">
        <x:v>PIANO INK 30ML</x:v>
      </x:c>
      <x:c r="E1231" s="132" t="n">
        <x:v>30.5</x:v>
      </x:c>
      <x:c r="F1231" t="n">
        <x:v>58</x:v>
      </x:c>
      <x:c r="G1231" t="n">
        <x:v>29</x:v>
      </x:c>
      <x:c r="H1231" s="99" t="str">
        <x:v>PIANO INK 30ML</x:v>
      </x:c>
      <x:c r="I1231" s="133" t="n">
        <x:v>30.5</x:v>
      </x:c>
      <x:c r="J1231" s="133" t="n">
        <x:v>28.97</x:v>
      </x:c>
      <x:c r="K1231" s="149" t="str">
        <x:v>FOUNTAIN INK</x:v>
      </x:c>
      <x:c r="L1231" s="150" t="str">
        <x:v>Exact/source-linked match</x:v>
      </x:c>
      <x:c r="M1231" s="149" t="str">
        <x:v>WS-RATES:58:29</x:v>
      </x:c>
    </x:row>
    <x:row r="1232">
      <x:c r="A1232" t="n">
        <x:v>1233</x:v>
      </x:c>
      <x:c r="B1232" t="n">
        <x:v>58</x:v>
      </x:c>
      <x:c r="C1232" t="n">
        <x:v>15</x:v>
      </x:c>
      <x:c r="D1232" s="99" t="str">
        <x:v>PIANO INK 30ML (BOX)</x:v>
      </x:c>
      <x:c r="E1232" s="132" t="n">
        <x:v>366</x:v>
      </x:c>
      <x:c r="F1232" t="n">
        <x:v>58</x:v>
      </x:c>
      <x:c r="G1232" t="n">
        <x:v>28</x:v>
      </x:c>
      <x:c r="H1232" s="99" t="str">
        <x:v>PIANO INK 30ML (BOX)</x:v>
      </x:c>
      <x:c r="I1232" s="133" t="n">
        <x:v>366</x:v>
      </x:c>
      <x:c r="J1232" s="133" t="n">
        <x:v>347.7</x:v>
      </x:c>
      <x:c r="K1232" s="149" t="str">
        <x:v>FOUNTAIN INK</x:v>
      </x:c>
      <x:c r="L1232" s="150" t="str">
        <x:v>Exact/source-linked match</x:v>
      </x:c>
      <x:c r="M1232" s="149" t="str">
        <x:v>WS-RATES:58:28</x:v>
      </x:c>
    </x:row>
    <x:row r="1233">
      <x:c r="A1233" t="n">
        <x:v>1234</x:v>
      </x:c>
      <x:c r="B1233" t="n">
        <x:v>58</x:v>
      </x:c>
      <x:c r="C1233" t="n">
        <x:v>13</x:v>
      </x:c>
      <x:c r="D1233" s="99" t="str">
        <x:v>PIANO INK 60 ML (BOX)</x:v>
      </x:c>
      <x:c r="E1233" s="132" t="n">
        <x:v>564</x:v>
      </x:c>
      <x:c r="F1233" t="n">
        <x:v>58</x:v>
      </x:c>
      <x:c r="G1233" t="n">
        <x:v>26</x:v>
      </x:c>
      <x:c r="H1233" s="99" t="str">
        <x:v>PIANO INK 60 ML (BOX)</x:v>
      </x:c>
      <x:c r="I1233" s="133" t="n">
        <x:v>564</x:v>
      </x:c>
      <x:c r="J1233" s="133" t="n">
        <x:v>535.8</x:v>
      </x:c>
      <x:c r="K1233" s="149" t="str">
        <x:v>FOUNTAIN INK</x:v>
      </x:c>
      <x:c r="L1233" s="150" t="str">
        <x:v>Exact/source-linked match</x:v>
      </x:c>
      <x:c r="M1233" s="149" t="str">
        <x:v>WS-RATES:58:26</x:v>
      </x:c>
    </x:row>
    <x:row r="1234">
      <x:c r="A1234" t="n">
        <x:v>1235</x:v>
      </x:c>
      <x:c r="B1234" t="n">
        <x:v>58</x:v>
      </x:c>
      <x:c r="C1234" t="n">
        <x:v>14</x:v>
      </x:c>
      <x:c r="D1234" s="99" t="str">
        <x:v>PIANO INK 60ML</x:v>
      </x:c>
      <x:c r="E1234" s="132" t="n">
        <x:v>47</x:v>
      </x:c>
      <x:c r="F1234" t="n">
        <x:v>58</x:v>
      </x:c>
      <x:c r="G1234" t="n">
        <x:v>27</x:v>
      </x:c>
      <x:c r="H1234" s="99" t="str">
        <x:v>PIANO INK 60ML</x:v>
      </x:c>
      <x:c r="I1234" s="133" t="n">
        <x:v>47</x:v>
      </x:c>
      <x:c r="J1234" s="133" t="n">
        <x:v>44.65</x:v>
      </x:c>
      <x:c r="K1234" s="149" t="str">
        <x:v>FOUNTAIN INK</x:v>
      </x:c>
      <x:c r="L1234" s="150" t="str">
        <x:v>Exact/source-linked match</x:v>
      </x:c>
      <x:c r="M1234" s="149" t="str">
        <x:v>WS-RATES:58:27</x:v>
      </x:c>
    </x:row>
    <x:row r="1235">
      <x:c r="A1235" t="n">
        <x:v>1236</x:v>
      </x:c>
      <x:c r="B1235" t="n">
        <x:v>26</x:v>
      </x:c>
      <x:c r="C1235" t="n">
        <x:v>11</x:v>
      </x:c>
      <x:c r="D1235" s="99" t="str">
        <x:v>PIANO PERMANENT INK</x:v>
      </x:c>
      <x:c r="E1235" s="132" t="n">
        <x:v>60</x:v>
      </x:c>
      <x:c r="F1235" t="n">
        <x:v>26</x:v>
      </x:c>
      <x:c r="G1235" t="n">
        <x:v>24</x:v>
      </x:c>
      <x:c r="H1235" s="99" t="str">
        <x:v>PIANO PERMANENT INK</x:v>
      </x:c>
      <x:c r="I1235" s="133" t="n">
        <x:v>60</x:v>
      </x:c>
      <x:c r="J1235" s="133" t="n">
        <x:v>57</x:v>
      </x:c>
      <x:c r="K1235" s="149" t="str">
        <x:v>BOARD INK</x:v>
      </x:c>
      <x:c r="L1235" s="150" t="str">
        <x:v>Exact/source-linked match</x:v>
      </x:c>
      <x:c r="M1235" s="149" t="str">
        <x:v>WS-RATES:26:24</x:v>
      </x:c>
    </x:row>
    <x:row r="1236">
      <x:c r="A1236" t="n">
        <x:v>1237</x:v>
      </x:c>
      <x:c r="B1236" t="n">
        <x:v>58</x:v>
      </x:c>
      <x:c r="C1236" t="n">
        <x:v>9</x:v>
      </x:c>
      <x:c r="D1236" s="99" t="str">
        <x:v>PIANO SMART (SED) INK PE</x:v>
      </x:c>
      <x:c r="E1236" s="132" t="n">
        <x:v>590</x:v>
      </x:c>
      <x:c r="F1236" t="n">
        <x:v>58</x:v>
      </x:c>
      <x:c r="G1236" t="n">
        <x:v>22</x:v>
      </x:c>
      <x:c r="H1236" s="99" t="str">
        <x:v>PIANO SMART (SED) INK PEN</x:v>
      </x:c>
      <x:c r="I1236" s="133" t="n">
        <x:v>590</x:v>
      </x:c>
      <x:c r="J1236" s="133" t="n">
        <x:v>560</x:v>
      </x:c>
      <x:c r="K1236" s="149" t="str">
        <x:v>Fountain pen</x:v>
      </x:c>
      <x:c r="L1236" s="150" t="str">
        <x:v>Truncated-name completion</x:v>
      </x:c>
      <x:c r="M1236" s="149" t="str">
        <x:v>WS-RATES:58:22</x:v>
      </x:c>
    </x:row>
    <x:row r="1237">
      <x:c r="A1237" t="n">
        <x:v>1238</x:v>
      </x:c>
      <x:c r="B1237" t="n">
        <x:v>36</x:v>
      </x:c>
      <x:c r="C1237" t="n">
        <x:v>17</x:v>
      </x:c>
      <x:c r="D1237" s="99" t="str">
        <x:v>ROSHNAI</x:v>
      </x:c>
      <x:c r="E1237" s="132" t="n">
        <x:v>55</x:v>
      </x:c>
      <x:c r="F1237" t="n">
        <x:v>36</x:v>
      </x:c>
      <x:c r="G1237" t="n">
        <x:v>30</x:v>
      </x:c>
      <x:c r="H1237" s="99" t="str">
        <x:v>ROSHNAI</x:v>
      </x:c>
      <x:c r="I1237" s="133" t="n">
        <x:v>55</x:v>
      </x:c>
      <x:c r="J1237" s="133" t="n">
        <x:v>42</x:v>
      </x:c>
      <x:c r="K1237" s="149" t="str">
        <x:v>CHINA</x:v>
      </x:c>
      <x:c r="L1237" s="150" t="str">
        <x:v>Exact/source-linked match</x:v>
      </x:c>
      <x:c r="M1237" s="149" t="str">
        <x:v>WS-RATES:36:30</x:v>
      </x:c>
    </x:row>
    <x:row r="1238">
      <x:c r="A1238" t="n">
        <x:v>1239</x:v>
      </x:c>
      <x:c r="B1238" t="n">
        <x:v>34</x:v>
      </x:c>
      <x:c r="C1238" t="n">
        <x:v>33</x:v>
      </x:c>
      <x:c r="D1238" s="99" t="str">
        <x:v>STAMP PAD INK</x:v>
      </x:c>
      <x:c r="E1238" s="132" t="n">
        <x:v>41</x:v>
      </x:c>
      <x:c r="F1238" t="n">
        <x:v>35</x:v>
      </x:c>
      <x:c r="G1238" t="n">
        <x:v>10</x:v>
      </x:c>
      <x:c r="H1238" s="99" t="str">
        <x:v>STAMP PAD INK</x:v>
      </x:c>
      <x:c r="I1238" s="133" t="n">
        <x:v>41</x:v>
      </x:c>
      <x:c r="J1238" s="133" t="n">
        <x:v>35</x:v>
      </x:c>
      <x:c r="K1238" s="149" t="str">
        <x:v>CHINA</x:v>
      </x:c>
      <x:c r="L1238" s="150" t="str">
        <x:v>Exact/source-linked match</x:v>
      </x:c>
      <x:c r="M1238" s="149" t="str">
        <x:v>WS-RATES:35:10</x:v>
      </x:c>
    </x:row>
    <x:row r="1239">
      <x:c r="A1239" t="n">
        <x:v>1240</x:v>
      </x:c>
      <x:c r="B1239" t="n">
        <x:v>25</x:v>
      </x:c>
      <x:c r="C1239" t="n">
        <x:v>28</x:v>
      </x:c>
      <x:c r="D1239" s="99" t="str">
        <x:v>CUBE KEY CHAIN</x:v>
      </x:c>
      <x:c r="E1239" s="132" t="n">
        <x:v>456</x:v>
      </x:c>
      <x:c r="F1239" t="n">
        <x:v>26</x:v>
      </x:c>
      <x:c r="G1239" t="n">
        <x:v>5</x:v>
      </x:c>
      <x:c r="H1239" s="99" t="str">
        <x:v>CUBE KEY CHAIN</x:v>
      </x:c>
      <x:c r="I1239" s="133" t="n">
        <x:v>456</x:v>
      </x:c>
      <x:c r="J1239" s="133" t="n">
        <x:v>410</x:v>
      </x:c>
      <x:c r="K1239" s="149" t="str">
        <x:v>CHINA</x:v>
      </x:c>
      <x:c r="L1239" s="150" t="str">
        <x:v>Exact/source-linked match</x:v>
      </x:c>
      <x:c r="M1239" s="149" t="str">
        <x:v>WS-RATES:26:5</x:v>
      </x:c>
    </x:row>
    <x:row r="1240">
      <x:c r="A1240" t="n">
        <x:v>1241</x:v>
      </x:c>
      <x:c r="B1240" t="n">
        <x:v>11</x:v>
      </x:c>
      <x:c r="C1240" t="n">
        <x:v>10</x:v>
      </x:c>
      <x:c r="D1240" s="99" t="str">
        <x:v>KEY CHAIN NO 1</x:v>
      </x:c>
      <x:c r="E1240" s="132" t="n">
        <x:v>360</x:v>
      </x:c>
      <x:c r="F1240" t="n">
        <x:v>11</x:v>
      </x:c>
      <x:c r="G1240" t="n">
        <x:v>23</x:v>
      </x:c>
      <x:c r="H1240" s="99" t="str">
        <x:v>KEY CHAIN NO 1</x:v>
      </x:c>
      <x:c r="I1240" s="133" t="n">
        <x:v>360</x:v>
      </x:c>
      <x:c r="J1240" s="133" t="n">
        <x:v>290</x:v>
      </x:c>
      <x:c r="K1240" s="149" t="str">
        <x:v>KEY CHAINS</x:v>
      </x:c>
      <x:c r="L1240" s="150" t="str">
        <x:v>Exact/source-linked match</x:v>
      </x:c>
      <x:c r="M1240" s="149" t="str">
        <x:v>WS-RATES:11:23</x:v>
      </x:c>
    </x:row>
    <x:row r="1241">
      <x:c r="A1241" t="n">
        <x:v>1242</x:v>
      </x:c>
      <x:c r="B1241" t="n">
        <x:v>10</x:v>
      </x:c>
      <x:c r="C1241" t="n">
        <x:v>37</x:v>
      </x:c>
      <x:c r="D1241" s="99" t="str">
        <x:v>KEY CHAIN NO 10</x:v>
      </x:c>
      <x:c r="E1241" s="132" t="n">
        <x:v>600</x:v>
      </x:c>
      <x:c r="F1241" t="n">
        <x:v>11</x:v>
      </x:c>
      <x:c r="G1241" t="n">
        <x:v>14</x:v>
      </x:c>
      <x:c r="H1241" s="99" t="str">
        <x:v>KEY CHAIN NO 10</x:v>
      </x:c>
      <x:c r="I1241" s="133" t="n">
        <x:v>600</x:v>
      </x:c>
      <x:c r="J1241" s="133" t="n">
        <x:v>480</x:v>
      </x:c>
      <x:c r="K1241" s="149" t="str">
        <x:v>KEY CHAINS</x:v>
      </x:c>
      <x:c r="L1241" s="150" t="str">
        <x:v>Exact/source-linked match</x:v>
      </x:c>
      <x:c r="M1241" s="149" t="str">
        <x:v>WS-RATES:11:14</x:v>
      </x:c>
    </x:row>
    <x:row r="1242">
      <x:c r="A1242" t="n">
        <x:v>1243</x:v>
      </x:c>
      <x:c r="B1242" t="n">
        <x:v>10</x:v>
      </x:c>
      <x:c r="C1242" t="n">
        <x:v>36</x:v>
      </x:c>
      <x:c r="D1242" s="99" t="str">
        <x:v>KEY CHAIN NO 11</x:v>
      </x:c>
      <x:c r="E1242" s="132" t="n">
        <x:v>720</x:v>
      </x:c>
      <x:c r="F1242" t="n">
        <x:v>11</x:v>
      </x:c>
      <x:c r="G1242" t="n">
        <x:v>13</x:v>
      </x:c>
      <x:c r="H1242" s="99" t="str">
        <x:v>KEY CHAIN NO 11</x:v>
      </x:c>
      <x:c r="I1242" s="133" t="n">
        <x:v>720</x:v>
      </x:c>
      <x:c r="J1242" s="133" t="n">
        <x:v>660</x:v>
      </x:c>
      <x:c r="K1242" s="149" t="str">
        <x:v>KEY CHAINS</x:v>
      </x:c>
      <x:c r="L1242" s="150" t="str">
        <x:v>Exact/source-linked match</x:v>
      </x:c>
      <x:c r="M1242" s="149" t="str">
        <x:v>WS-RATES:11:13</x:v>
      </x:c>
    </x:row>
    <x:row r="1243">
      <x:c r="A1243" t="n">
        <x:v>1244</x:v>
      </x:c>
      <x:c r="B1243" t="n">
        <x:v>10</x:v>
      </x:c>
      <x:c r="C1243" t="n">
        <x:v>35</x:v>
      </x:c>
      <x:c r="D1243" s="99" t="str">
        <x:v>KEY CHAIN NO 12</x:v>
      </x:c>
      <x:c r="E1243" s="132" t="n">
        <x:v>2640</x:v>
      </x:c>
      <x:c r="F1243" t="n">
        <x:v>11</x:v>
      </x:c>
      <x:c r="G1243" t="n">
        <x:v>12</x:v>
      </x:c>
      <x:c r="H1243" s="99" t="str">
        <x:v>KEY CHAIN NO 12</x:v>
      </x:c>
      <x:c r="I1243" s="133" t="n">
        <x:v>2640</x:v>
      </x:c>
      <x:c r="J1243" s="133" t="n">
        <x:v>2520</x:v>
      </x:c>
      <x:c r="K1243" s="149" t="str">
        <x:v>KEY CHAINS</x:v>
      </x:c>
      <x:c r="L1243" s="150" t="str">
        <x:v>Exact/source-linked match</x:v>
      </x:c>
      <x:c r="M1243" s="149" t="str">
        <x:v>WS-RATES:11:12</x:v>
      </x:c>
    </x:row>
    <x:row r="1244">
      <x:c r="A1244" t="n">
        <x:v>1245</x:v>
      </x:c>
      <x:c r="B1244" t="n">
        <x:v>10</x:v>
      </x:c>
      <x:c r="C1244" t="n">
        <x:v>34</x:v>
      </x:c>
      <x:c r="D1244" s="99" t="str">
        <x:v>KEY CHAIN NO 13</x:v>
      </x:c>
      <x:c r="E1244" s="132" t="n">
        <x:v>1680</x:v>
      </x:c>
      <x:c r="F1244" t="n">
        <x:v>11</x:v>
      </x:c>
      <x:c r="G1244" t="n">
        <x:v>11</x:v>
      </x:c>
      <x:c r="H1244" s="99" t="str">
        <x:v>KEY CHAIN NO 13</x:v>
      </x:c>
      <x:c r="I1244" s="133" t="n">
        <x:v>1680</x:v>
      </x:c>
      <x:c r="J1244" s="133" t="n">
        <x:v>1620</x:v>
      </x:c>
      <x:c r="K1244" s="149" t="str">
        <x:v>KEY CHAINS</x:v>
      </x:c>
      <x:c r="L1244" s="150" t="str">
        <x:v>Exact/source-linked match</x:v>
      </x:c>
      <x:c r="M1244" s="149" t="str">
        <x:v>WS-RATES:11:11</x:v>
      </x:c>
    </x:row>
    <x:row r="1245">
      <x:c r="A1245" t="n">
        <x:v>1246</x:v>
      </x:c>
      <x:c r="B1245" t="n">
        <x:v>10</x:v>
      </x:c>
      <x:c r="C1245" t="n">
        <x:v>33</x:v>
      </x:c>
      <x:c r="D1245" s="99" t="str">
        <x:v>KEY CHAIN NO 14</x:v>
      </x:c>
      <x:c r="E1245" s="132" t="n">
        <x:v>540</x:v>
      </x:c>
      <x:c r="F1245" t="n">
        <x:v>11</x:v>
      </x:c>
      <x:c r="G1245" t="n">
        <x:v>10</x:v>
      </x:c>
      <x:c r="H1245" s="99" t="str">
        <x:v>KEY CHAIN NO 14</x:v>
      </x:c>
      <x:c r="I1245" s="133" t="n">
        <x:v>540</x:v>
      </x:c>
      <x:c r="J1245" s="133" t="n">
        <x:v>480</x:v>
      </x:c>
      <x:c r="K1245" s="149" t="str">
        <x:v>KEY CHAINS</x:v>
      </x:c>
      <x:c r="L1245" s="150" t="str">
        <x:v>Exact/source-linked match</x:v>
      </x:c>
      <x:c r="M1245" s="149" t="str">
        <x:v>WS-RATES:11:10</x:v>
      </x:c>
    </x:row>
    <x:row r="1246">
      <x:c r="A1246" t="n">
        <x:v>1247</x:v>
      </x:c>
      <x:c r="B1246" t="n">
        <x:v>11</x:v>
      </x:c>
      <x:c r="C1246" t="n">
        <x:v>9</x:v>
      </x:c>
      <x:c r="D1246" s="99" t="str">
        <x:v>KEY CHAIN NO 2</x:v>
      </x:c>
      <x:c r="E1246" s="132" t="n">
        <x:v>540</x:v>
      </x:c>
      <x:c r="F1246" t="n">
        <x:v>11</x:v>
      </x:c>
      <x:c r="G1246" t="n">
        <x:v>22</x:v>
      </x:c>
      <x:c r="H1246" s="99" t="str">
        <x:v>KEY CHAIN NO 2</x:v>
      </x:c>
      <x:c r="I1246" s="133" t="n">
        <x:v>540</x:v>
      </x:c>
      <x:c r="J1246" s="133" t="n">
        <x:v>430</x:v>
      </x:c>
      <x:c r="K1246" s="149" t="str">
        <x:v>KEY CHAINS</x:v>
      </x:c>
      <x:c r="L1246" s="150" t="str">
        <x:v>Exact/source-linked match</x:v>
      </x:c>
      <x:c r="M1246" s="149" t="str">
        <x:v>WS-RATES:11:22</x:v>
      </x:c>
    </x:row>
    <x:row r="1247">
      <x:c r="A1247" t="n">
        <x:v>1248</x:v>
      </x:c>
      <x:c r="B1247" t="n">
        <x:v>11</x:v>
      </x:c>
      <x:c r="C1247" t="n">
        <x:v>8</x:v>
      </x:c>
      <x:c r="D1247" s="99" t="str">
        <x:v>KEY CHAIN NO 3</x:v>
      </x:c>
      <x:c r="E1247" s="132" t="n">
        <x:v>980</x:v>
      </x:c>
      <x:c r="F1247" t="n">
        <x:v>11</x:v>
      </x:c>
      <x:c r="G1247" t="n">
        <x:v>21</x:v>
      </x:c>
      <x:c r="H1247" s="99" t="str">
        <x:v>KEY CHAIN NO 3</x:v>
      </x:c>
      <x:c r="I1247" s="133" t="n">
        <x:v>980</x:v>
      </x:c>
      <x:c r="J1247" s="133" t="n">
        <x:v>890</x:v>
      </x:c>
      <x:c r="K1247" s="149" t="str">
        <x:v>KEY CHAINS</x:v>
      </x:c>
      <x:c r="L1247" s="150" t="str">
        <x:v>Exact/source-linked match</x:v>
      </x:c>
      <x:c r="M1247" s="149" t="str">
        <x:v>WS-RATES:11:21</x:v>
      </x:c>
    </x:row>
    <x:row r="1248">
      <x:c r="A1248" t="n">
        <x:v>1249</x:v>
      </x:c>
      <x:c r="B1248" t="n">
        <x:v>11</x:v>
      </x:c>
      <x:c r="C1248" t="n">
        <x:v>7</x:v>
      </x:c>
      <x:c r="D1248" s="99" t="str">
        <x:v>KEY CHAIN NO 4</x:v>
      </x:c>
      <x:c r="E1248" s="132" t="n">
        <x:v>960</x:v>
      </x:c>
      <x:c r="F1248" t="n">
        <x:v>11</x:v>
      </x:c>
      <x:c r="G1248" t="n">
        <x:v>20</x:v>
      </x:c>
      <x:c r="H1248" s="99" t="str">
        <x:v>KEY CHAIN NO 4</x:v>
      </x:c>
      <x:c r="I1248" s="133" t="n">
        <x:v>960</x:v>
      </x:c>
      <x:c r="J1248" s="133" t="n">
        <x:v>890</x:v>
      </x:c>
      <x:c r="K1248" s="149" t="str">
        <x:v>KEY CHAINS</x:v>
      </x:c>
      <x:c r="L1248" s="150" t="str">
        <x:v>Exact/source-linked match</x:v>
      </x:c>
      <x:c r="M1248" s="149" t="str">
        <x:v>WS-RATES:11:20</x:v>
      </x:c>
    </x:row>
    <x:row r="1249">
      <x:c r="A1249" t="n">
        <x:v>1250</x:v>
      </x:c>
      <x:c r="B1249" t="n">
        <x:v>11</x:v>
      </x:c>
      <x:c r="C1249" t="n">
        <x:v>6</x:v>
      </x:c>
      <x:c r="D1249" s="99" t="str">
        <x:v>KEY CHAIN NO 5</x:v>
      </x:c>
      <x:c r="E1249" s="132" t="n">
        <x:v>600</x:v>
      </x:c>
      <x:c r="F1249" t="n">
        <x:v>11</x:v>
      </x:c>
      <x:c r="G1249" t="n">
        <x:v>19</x:v>
      </x:c>
      <x:c r="H1249" s="99" t="str">
        <x:v>KEY CHAIN NO 5</x:v>
      </x:c>
      <x:c r="I1249" s="133" t="n">
        <x:v>600</x:v>
      </x:c>
      <x:c r="J1249" s="133" t="n">
        <x:v>520</x:v>
      </x:c>
      <x:c r="K1249" s="149" t="str">
        <x:v>KEY CHAINS</x:v>
      </x:c>
      <x:c r="L1249" s="150" t="str">
        <x:v>Exact/source-linked match</x:v>
      </x:c>
      <x:c r="M1249" s="149" t="str">
        <x:v>WS-RATES:11:19</x:v>
      </x:c>
    </x:row>
    <x:row r="1250">
      <x:c r="A1250" t="n">
        <x:v>1251</x:v>
      </x:c>
      <x:c r="B1250" t="n">
        <x:v>11</x:v>
      </x:c>
      <x:c r="C1250" t="n">
        <x:v>5</x:v>
      </x:c>
      <x:c r="D1250" s="99" t="str">
        <x:v>KEY CHAIN NO 6</x:v>
      </x:c>
      <x:c r="E1250" s="132" t="n">
        <x:v>660</x:v>
      </x:c>
      <x:c r="F1250" t="n">
        <x:v>11</x:v>
      </x:c>
      <x:c r="G1250" t="n">
        <x:v>18</x:v>
      </x:c>
      <x:c r="H1250" s="99" t="str">
        <x:v>KEY CHAIN NO 6</x:v>
      </x:c>
      <x:c r="I1250" s="133" t="n">
        <x:v>660</x:v>
      </x:c>
      <x:c r="J1250" s="133" t="n">
        <x:v>600</x:v>
      </x:c>
      <x:c r="K1250" s="149" t="str">
        <x:v>KEY CHAINS</x:v>
      </x:c>
      <x:c r="L1250" s="150" t="str">
        <x:v>Exact/source-linked match</x:v>
      </x:c>
      <x:c r="M1250" s="149" t="str">
        <x:v>WS-RATES:11:18</x:v>
      </x:c>
    </x:row>
    <x:row r="1251">
      <x:c r="A1251" t="n">
        <x:v>1252</x:v>
      </x:c>
      <x:c r="B1251" t="n">
        <x:v>11</x:v>
      </x:c>
      <x:c r="C1251" t="n">
        <x:v>4</x:v>
      </x:c>
      <x:c r="D1251" s="99" t="str">
        <x:v>KEY CHAIN NO 7</x:v>
      </x:c>
      <x:c r="E1251" s="132" t="n">
        <x:v>600</x:v>
      </x:c>
      <x:c r="F1251" t="n">
        <x:v>11</x:v>
      </x:c>
      <x:c r="G1251" t="n">
        <x:v>17</x:v>
      </x:c>
      <x:c r="H1251" s="99" t="str">
        <x:v>KEY CHAIN NO 7</x:v>
      </x:c>
      <x:c r="I1251" s="133" t="n">
        <x:v>600</x:v>
      </x:c>
      <x:c r="J1251" s="133" t="n">
        <x:v>540</x:v>
      </x:c>
      <x:c r="K1251" s="149" t="str">
        <x:v>KEY CHAINS</x:v>
      </x:c>
      <x:c r="L1251" s="150" t="str">
        <x:v>Exact/source-linked match</x:v>
      </x:c>
      <x:c r="M1251" s="149" t="str">
        <x:v>WS-RATES:11:17</x:v>
      </x:c>
    </x:row>
    <x:row r="1252">
      <x:c r="A1252" t="n">
        <x:v>1253</x:v>
      </x:c>
      <x:c r="B1252" t="n">
        <x:v>11</x:v>
      </x:c>
      <x:c r="C1252" t="n">
        <x:v>3</x:v>
      </x:c>
      <x:c r="D1252" s="99" t="str">
        <x:v>KEY CHAIN NO 8</x:v>
      </x:c>
      <x:c r="E1252" s="132" t="n">
        <x:v>840</x:v>
      </x:c>
      <x:c r="F1252" t="n">
        <x:v>11</x:v>
      </x:c>
      <x:c r="G1252" t="n">
        <x:v>16</x:v>
      </x:c>
      <x:c r="H1252" s="99" t="str">
        <x:v>KEY CHAIN NO 8</x:v>
      </x:c>
      <x:c r="I1252" s="133" t="n">
        <x:v>840</x:v>
      </x:c>
      <x:c r="J1252" s="133" t="n">
        <x:v>790</x:v>
      </x:c>
      <x:c r="K1252" s="149" t="str">
        <x:v>KEY CHAINS</x:v>
      </x:c>
      <x:c r="L1252" s="150" t="str">
        <x:v>Exact/source-linked match</x:v>
      </x:c>
      <x:c r="M1252" s="149" t="str">
        <x:v>WS-RATES:11:16</x:v>
      </x:c>
    </x:row>
    <x:row r="1253">
      <x:c r="A1253" t="n">
        <x:v>1254</x:v>
      </x:c>
      <x:c r="B1253" t="n">
        <x:v>11</x:v>
      </x:c>
      <x:c r="C1253" t="n">
        <x:v>2</x:v>
      </x:c>
      <x:c r="D1253" s="99" t="str">
        <x:v>KEY CHAIN NO 9</x:v>
      </x:c>
      <x:c r="E1253" s="132" t="n">
        <x:v>1080</x:v>
      </x:c>
      <x:c r="F1253" t="n">
        <x:v>11</x:v>
      </x:c>
      <x:c r="G1253" t="n">
        <x:v>15</x:v>
      </x:c>
      <x:c r="H1253" s="99" t="str">
        <x:v>KEY CHAIN NO 9</x:v>
      </x:c>
      <x:c r="I1253" s="133" t="n">
        <x:v>1080</x:v>
      </x:c>
      <x:c r="J1253" s="133" t="n">
        <x:v>900</x:v>
      </x:c>
      <x:c r="K1253" s="149" t="str">
        <x:v>KEY CHAINS</x:v>
      </x:c>
      <x:c r="L1253" s="150" t="str">
        <x:v>Exact/source-linked match</x:v>
      </x:c>
      <x:c r="M1253" s="149" t="str">
        <x:v>WS-RATES:11:15</x:v>
      </x:c>
    </x:row>
    <x:row r="1254">
      <x:c r="A1254" t="n">
        <x:v>1255</x:v>
      </x:c>
      <x:c r="B1254" t="n">
        <x:v>33</x:v>
      </x:c>
      <x:c r="C1254" t="n">
        <x:v>14</x:v>
      </x:c>
      <x:c r="D1254" s="99" t="str">
        <x:v>3D ROOM DECOR STICKER</x:v>
      </x:c>
      <x:c r="E1254" s="132" t="n">
        <x:v>100</x:v>
      </x:c>
      <x:c r="F1254" t="n">
        <x:v>33</x:v>
      </x:c>
      <x:c r="G1254" t="n">
        <x:v>27</x:v>
      </x:c>
      <x:c r="H1254" s="99" t="str">
        <x:v>3D ROOM DECOR STICKER</x:v>
      </x:c>
      <x:c r="I1254" s="133" t="n">
        <x:v>100</x:v>
      </x:c>
      <x:c r="J1254" s="133" t="n">
        <x:v>82</x:v>
      </x:c>
      <x:c r="K1254" s="149" t="str">
        <x:v>STEAKER</x:v>
      </x:c>
      <x:c r="L1254" s="150" t="str">
        <x:v>Exact/source-linked match</x:v>
      </x:c>
      <x:c r="M1254" s="149" t="str">
        <x:v>WS-RATES:33:27</x:v>
      </x:c>
    </x:row>
    <x:row r="1255">
      <x:c r="A1255" t="n">
        <x:v>1256</x:v>
      </x:c>
      <x:c r="B1255" t="n">
        <x:v>17</x:v>
      </x:c>
      <x:c r="C1255" t="n">
        <x:v>9</x:v>
      </x:c>
      <x:c r="D1255" s="99" t="str">
        <x:v>3D STICKER NEW (1PCS)</x:v>
      </x:c>
      <x:c r="E1255" s="132" t="n">
        <x:v>125</x:v>
      </x:c>
      <x:c r="F1255" t="n">
        <x:v>17</x:v>
      </x:c>
      <x:c r="G1255" t="n">
        <x:v>22</x:v>
      </x:c>
      <x:c r="H1255" s="99" t="str">
        <x:v>3D STICKER NEW (1PCS)</x:v>
      </x:c>
      <x:c r="I1255" s="133" t="n">
        <x:v>125</x:v>
      </x:c>
      <x:c r="J1255" s="133" t="n">
        <x:v>100</x:v>
      </x:c>
      <x:c r="K1255" s="149" t="str">
        <x:v>STICKERS</x:v>
      </x:c>
      <x:c r="L1255" s="150" t="str">
        <x:v>Exact/source-linked match</x:v>
      </x:c>
      <x:c r="M1255" s="149" t="str">
        <x:v>WS-RATES:17:22</x:v>
      </x:c>
    </x:row>
    <x:row r="1256">
      <x:c r="A1256" t="n">
        <x:v>1257</x:v>
      </x:c>
      <x:c r="B1256" t="n">
        <x:v>33</x:v>
      </x:c>
      <x:c r="C1256" t="n">
        <x:v>16</x:v>
      </x:c>
      <x:c r="D1256" s="99" t="str">
        <x:v>3D STICKER NO 60</x:v>
      </x:c>
      <x:c r="E1256" s="132" t="n">
        <x:v>60</x:v>
      </x:c>
      <x:c r="F1256" t="n">
        <x:v>33</x:v>
      </x:c>
      <x:c r="G1256" t="n">
        <x:v>29</x:v>
      </x:c>
      <x:c r="H1256" s="99" t="str">
        <x:v>3D STICKER NO 60</x:v>
      </x:c>
      <x:c r="I1256" s="133" t="n">
        <x:v>60</x:v>
      </x:c>
      <x:c r="J1256" s="133" t="n">
        <x:v>45</x:v>
      </x:c>
      <x:c r="K1256" s="149" t="str">
        <x:v>BALL POINT</x:v>
      </x:c>
      <x:c r="L1256" s="150" t="str">
        <x:v>Exact/source-linked match</x:v>
      </x:c>
      <x:c r="M1256" s="149" t="str">
        <x:v>WS-RATES:33:29</x:v>
      </x:c>
    </x:row>
    <x:row r="1257">
      <x:c r="A1257" t="n">
        <x:v>1258</x:v>
      </x:c>
      <x:c r="B1257" t="n">
        <x:v>9</x:v>
      </x:c>
      <x:c r="C1257" t="n">
        <x:v>8</x:v>
      </x:c>
      <x:c r="D1257" s="99" t="str">
        <x:v>3D STICKER WORLD 3+</x:v>
      </x:c>
      <x:c r="E1257" s="132" t="n">
        <x:v>65</x:v>
      </x:c>
      <x:c r="F1257" t="n">
        <x:v>9</x:v>
      </x:c>
      <x:c r="G1257" t="n">
        <x:v>21</x:v>
      </x:c>
      <x:c r="H1257" s="99" t="str">
        <x:v>3D STICKER WORLD 3+</x:v>
      </x:c>
      <x:c r="I1257" s="133" t="n">
        <x:v>65</x:v>
      </x:c>
      <x:c r="J1257" s="133" t="n">
        <x:v>47</x:v>
      </x:c>
      <x:c r="K1257" s="149" t="str">
        <x:v>STICKERS</x:v>
      </x:c>
      <x:c r="L1257" s="150" t="str">
        <x:v>Exact/source-linked match</x:v>
      </x:c>
      <x:c r="M1257" s="149" t="str">
        <x:v>WS-RATES:9:21</x:v>
      </x:c>
    </x:row>
    <x:row r="1258">
      <x:c r="A1258" t="n">
        <x:v>1259</x:v>
      </x:c>
      <x:c r="B1258" t="n">
        <x:v>17</x:v>
      </x:c>
      <x:c r="C1258" t="n">
        <x:v>8</x:v>
      </x:c>
      <x:c r="D1258" s="99" t="str">
        <x:v>3D STICKERS SMALL NEW</x:v>
      </x:c>
      <x:c r="E1258" s="132" t="n">
        <x:v>70</x:v>
      </x:c>
      <x:c r="F1258" t="n">
        <x:v>17</x:v>
      </x:c>
      <x:c r="G1258" t="n">
        <x:v>21</x:v>
      </x:c>
      <x:c r="H1258" s="99" t="str">
        <x:v>3D STICKERS SMALL NEW</x:v>
      </x:c>
      <x:c r="I1258" s="133" t="n">
        <x:v>70</x:v>
      </x:c>
      <x:c r="J1258" s="133" t="n">
        <x:v>55</x:v>
      </x:c>
      <x:c r="K1258" s="149" t="str">
        <x:v>STICKERS</x:v>
      </x:c>
      <x:c r="L1258" s="150" t="str">
        <x:v>Exact/source-linked match</x:v>
      </x:c>
      <x:c r="M1258" s="149" t="str">
        <x:v>WS-RATES:17:21</x:v>
      </x:c>
    </x:row>
    <x:row r="1259">
      <x:c r="A1259" t="n">
        <x:v>1260</x:v>
      </x:c>
      <x:c r="B1259" t="n">
        <x:v>11</x:v>
      </x:c>
      <x:c r="C1259" t="n">
        <x:v>12</x:v>
      </x:c>
      <x:c r="D1259" s="99" t="str">
        <x:v>3D WALL STICKER</x:v>
      </x:c>
      <x:c r="E1259" s="132" t="n">
        <x:v>220</x:v>
      </x:c>
      <x:c r="F1259" t="n">
        <x:v>11</x:v>
      </x:c>
      <x:c r="G1259" t="n">
        <x:v>25</x:v>
      </x:c>
      <x:c r="H1259" s="99" t="str">
        <x:v>3D WALL STICKER</x:v>
      </x:c>
      <x:c r="I1259" s="133" t="n">
        <x:v>220</x:v>
      </x:c>
      <x:c r="J1259" s="133" t="n">
        <x:v>198</x:v>
      </x:c>
      <x:c r="K1259" s="149" t="str">
        <x:v>STICKERS</x:v>
      </x:c>
      <x:c r="L1259" s="150" t="str">
        <x:v>Exact/source-linked match</x:v>
      </x:c>
      <x:c r="M1259" s="149" t="str">
        <x:v>WS-RATES:11:25</x:v>
      </x:c>
    </x:row>
    <x:row r="1260">
      <x:c r="A1260" t="n">
        <x:v>1261</x:v>
      </x:c>
      <x:c r="B1260" t="n">
        <x:v>34</x:v>
      </x:c>
      <x:c r="C1260" t="n">
        <x:v>31</x:v>
      </x:c>
      <x:c r="D1260" s="99" t="str">
        <x:v>NAME STICKER SMALL PKT</x:v>
      </x:c>
      <x:c r="E1260" s="132" t="n">
        <x:v>145</x:v>
      </x:c>
      <x:c r="F1260" t="n">
        <x:v>35</x:v>
      </x:c>
      <x:c r="G1260" t="n">
        <x:v>8</x:v>
      </x:c>
      <x:c r="H1260" s="99" t="str">
        <x:v>NAME STICKER SMALL PKT</x:v>
      </x:c>
      <x:c r="I1260" s="133" t="n">
        <x:v>145</x:v>
      </x:c>
      <x:c r="J1260" s="133" t="n">
        <x:v>125</x:v>
      </x:c>
      <x:c r="K1260" s="149" t="str">
        <x:v>STICKERS</x:v>
      </x:c>
      <x:c r="L1260" s="150" t="str">
        <x:v>Exact/source-linked match</x:v>
      </x:c>
      <x:c r="M1260" s="149" t="str">
        <x:v>WS-RATES:35:8</x:v>
      </x:c>
    </x:row>
    <x:row r="1261">
      <x:c r="A1261" t="n">
        <x:v>1262</x:v>
      </x:c>
      <x:c r="B1261" t="n">
        <x:v>60</x:v>
      </x:c>
      <x:c r="C1261" t="n">
        <x:v>16</x:v>
      </x:c>
      <x:c r="D1261" s="99" t="str">
        <x:v>PRICE TAG COLOUR</x:v>
      </x:c>
      <x:c r="E1261" s="132" t="n">
        <x:v>320</x:v>
      </x:c>
      <x:c r="F1261" t="n">
        <x:v>60</x:v>
      </x:c>
      <x:c r="G1261" t="n">
        <x:v>29</x:v>
      </x:c>
      <x:c r="H1261" s="99" t="str">
        <x:v>PRICE TAG COLOUR</x:v>
      </x:c>
      <x:c r="I1261" s="133" t="n">
        <x:v>320</x:v>
      </x:c>
      <x:c r="J1261" s="133" t="n">
        <x:v>290</x:v>
      </x:c>
      <x:c r="K1261" s="149" t="str">
        <x:v>CHINA</x:v>
      </x:c>
      <x:c r="L1261" s="150" t="str">
        <x:v>Exact/source-linked match</x:v>
      </x:c>
      <x:c r="M1261" s="149" t="str">
        <x:v>WS-RATES:60:29</x:v>
      </x:c>
    </x:row>
    <x:row r="1262">
      <x:c r="A1262" t="n">
        <x:v>1263</x:v>
      </x:c>
      <x:c r="B1262" t="n">
        <x:v>48</x:v>
      </x:c>
      <x:c r="C1262" t="n">
        <x:v>24</x:v>
      </x:c>
      <x:c r="D1262" s="99" t="str">
        <x:v>PRICE TAG COLOUR.</x:v>
      </x:c>
      <x:c r="E1262" s="132" t="n">
        <x:v>320</x:v>
      </x:c>
      <x:c r="F1262" t="n">
        <x:v>48</x:v>
      </x:c>
      <x:c r="G1262" t="n">
        <x:v>37</x:v>
      </x:c>
      <x:c r="H1262" s="99" t="str">
        <x:v>PRICE TAG COLOUR.</x:v>
      </x:c>
      <x:c r="I1262" s="133" t="n">
        <x:v>320</x:v>
      </x:c>
      <x:c r="J1262" s="133" t="n">
        <x:v>290</x:v>
      </x:c>
      <x:c r="K1262" s="149" t="str">
        <x:v>CHINA</x:v>
      </x:c>
      <x:c r="L1262" s="150" t="str">
        <x:v>Exact/source-linked match</x:v>
      </x:c>
      <x:c r="M1262" s="149" t="str">
        <x:v>WS-RATES:48:37</x:v>
      </x:c>
    </x:row>
    <x:row r="1263">
      <x:c r="A1263" t="n">
        <x:v>1264</x:v>
      </x:c>
      <x:c r="B1263" t="n">
        <x:v>9</x:v>
      </x:c>
      <x:c r="C1263" t="n">
        <x:v>28</x:v>
      </x:c>
      <x:c r="D1263" s="99" t="str">
        <x:v>PRICE TAG MACHINE</x:v>
      </x:c>
      <x:c r="E1263" s="132" t="n">
        <x:v>850</x:v>
      </x:c>
      <x:c r="F1263" t="n">
        <x:v>10</x:v>
      </x:c>
      <x:c r="G1263" t="n">
        <x:v>5</x:v>
      </x:c>
      <x:c r="H1263" s="99" t="str">
        <x:v>PRICE TAG MACHINE</x:v>
      </x:c>
      <x:c r="I1263" s="133" t="n">
        <x:v>850</x:v>
      </x:c>
      <x:c r="J1263" s="133" t="n">
        <x:v>670</x:v>
      </x:c>
      <x:c r="K1263" s="149" t="str">
        <x:v>CHINA DAIRIES</x:v>
      </x:c>
      <x:c r="L1263" s="150" t="str">
        <x:v>Exact/source-linked match</x:v>
      </x:c>
      <x:c r="M1263" s="149" t="str">
        <x:v>WS-RATES:10:5</x:v>
      </x:c>
    </x:row>
    <x:row r="1264">
      <x:c r="A1264" t="n">
        <x:v>1265</x:v>
      </x:c>
      <x:c r="B1264" t="n">
        <x:v>21</x:v>
      </x:c>
      <x:c r="C1264" t="n">
        <x:v>4</x:v>
      </x:c>
      <x:c r="D1264" s="99" t="str">
        <x:v>PRICE TAG WHITE DL</x:v>
      </x:c>
      <x:c r="E1264" s="132" t="n">
        <x:v>250</x:v>
      </x:c>
      <x:c r="F1264" t="n">
        <x:v>21</x:v>
      </x:c>
      <x:c r="G1264" t="n">
        <x:v>17</x:v>
      </x:c>
      <x:c r="H1264" s="99" t="str">
        <x:v>PRICE TAG WHITE DL</x:v>
      </x:c>
      <x:c r="I1264" s="133" t="n">
        <x:v>250</x:v>
      </x:c>
      <x:c r="J1264" s="133" t="n">
        <x:v>220</x:v>
      </x:c>
      <x:c r="K1264" s="149" t="str">
        <x:v>CHINA</x:v>
      </x:c>
      <x:c r="L1264" s="150" t="str">
        <x:v>Exact/source-linked match</x:v>
      </x:c>
      <x:c r="M1264" s="149" t="str">
        <x:v>WS-RATES:21:17</x:v>
      </x:c>
    </x:row>
    <x:row r="1265">
      <x:c r="A1265" t="n">
        <x:v>1266</x:v>
      </x:c>
      <x:c r="B1265" t="n">
        <x:v>48</x:v>
      </x:c>
      <x:c r="C1265" t="n">
        <x:v>22</x:v>
      </x:c>
      <x:c r="D1265" s="99" t="str">
        <x:v>PRICE TAG WHITE ROCKET</x:v>
      </x:c>
      <x:c r="E1265" s="132" t="n">
        <x:v>380</x:v>
      </x:c>
      <x:c r="F1265" t="n">
        <x:v>48</x:v>
      </x:c>
      <x:c r="G1265" t="n">
        <x:v>35</x:v>
      </x:c>
      <x:c r="H1265" s="99" t="str">
        <x:v>PRICE TAG WHITE ROCKET</x:v>
      </x:c>
      <x:c r="I1265" s="133" t="n">
        <x:v>380</x:v>
      </x:c>
      <x:c r="J1265" s="133" t="n">
        <x:v>350</x:v>
      </x:c>
      <x:c r="K1265" s="149" t="str">
        <x:v>CHINA</x:v>
      </x:c>
      <x:c r="L1265" s="150" t="str">
        <x:v>Exact/source-linked match</x:v>
      </x:c>
      <x:c r="M1265" s="149" t="str">
        <x:v>WS-RATES:48:35</x:v>
      </x:c>
    </x:row>
    <x:row r="1266">
      <x:c r="A1266" t="n">
        <x:v>1267</x:v>
      </x:c>
      <x:c r="B1266" t="n">
        <x:v>19</x:v>
      </x:c>
      <x:c r="C1266" t="n">
        <x:v>3</x:v>
      </x:c>
      <x:c r="D1266" s="99" t="str">
        <x:v>PRICE TAG WHITE TICO</x:v>
      </x:c>
      <x:c r="E1266" s="132" t="n">
        <x:v>350</x:v>
      </x:c>
      <x:c r="F1266" t="n">
        <x:v>19</x:v>
      </x:c>
      <x:c r="G1266" t="n">
        <x:v>16</x:v>
      </x:c>
      <x:c r="H1266" s="99" t="str">
        <x:v>PRICE TAG WHITE TICO</x:v>
      </x:c>
      <x:c r="I1266" s="133" t="n">
        <x:v>350</x:v>
      </x:c>
      <x:c r="J1266" s="133" t="n">
        <x:v>310</x:v>
      </x:c>
      <x:c r="K1266" s="149" t="str">
        <x:v>CHINA</x:v>
      </x:c>
      <x:c r="L1266" s="150" t="str">
        <x:v>Exact/source-linked match</x:v>
      </x:c>
      <x:c r="M1266" s="149" t="str">
        <x:v>WS-RATES:19:16</x:v>
      </x:c>
    </x:row>
    <x:row r="1267">
      <x:c r="A1267" t="n">
        <x:v>1268</x:v>
      </x:c>
      <x:c r="B1267" t="n">
        <x:v>33</x:v>
      </x:c>
      <x:c r="C1267" t="n">
        <x:v>15</x:v>
      </x:c>
      <x:c r="D1267" s="99" t="str">
        <x:v>ROOM DECOR STICKER</x:v>
      </x:c>
      <x:c r="E1267" s="132" t="n">
        <x:v>80</x:v>
      </x:c>
      <x:c r="F1267" t="n">
        <x:v>33</x:v>
      </x:c>
      <x:c r="G1267" t="n">
        <x:v>28</x:v>
      </x:c>
      <x:c r="H1267" s="99" t="str">
        <x:v>ROOM DECOR STICKER</x:v>
      </x:c>
      <x:c r="I1267" s="133" t="n">
        <x:v>80</x:v>
      </x:c>
      <x:c r="J1267" s="133" t="n">
        <x:v>65</x:v>
      </x:c>
      <x:c r="K1267" s="149" t="str">
        <x:v>STEAKER</x:v>
      </x:c>
      <x:c r="L1267" s="150" t="str">
        <x:v>Exact/source-linked match</x:v>
      </x:c>
      <x:c r="M1267" s="149" t="str">
        <x:v>WS-RATES:33:28</x:v>
      </x:c>
    </x:row>
    <x:row r="1268">
      <x:c r="A1268" t="n">
        <x:v>1269</x:v>
      </x:c>
      <x:c r="B1268" t="n">
        <x:v>45</x:v>
      </x:c>
      <x:c r="C1268" t="n">
        <x:v>22</x:v>
      </x:c>
      <x:c r="D1268" s="99" t="str">
        <x:v>SCHOOL STICKERS</x:v>
      </x:c>
      <x:c r="E1268" s="132" t="n">
        <x:v>24</x:v>
      </x:c>
      <x:c r="F1268" t="n">
        <x:v>45</x:v>
      </x:c>
      <x:c r="G1268" t="n">
        <x:v>35</x:v>
      </x:c>
      <x:c r="H1268" s="99" t="str">
        <x:v>SCHOOL STICKERS</x:v>
      </x:c>
      <x:c r="I1268" s="133" t="n">
        <x:v>24</x:v>
      </x:c>
      <x:c r="J1268" s="133" t="n">
        <x:v>20</x:v>
      </x:c>
      <x:c r="K1268" s="149" t="str">
        <x:v>GUM STICK</x:v>
      </x:c>
      <x:c r="L1268" s="150" t="str">
        <x:v>Exact/source-linked match</x:v>
      </x:c>
      <x:c r="M1268" s="149" t="str">
        <x:v>WS-RATES:45:35</x:v>
      </x:c>
    </x:row>
    <x:row r="1269">
      <x:c r="A1269" t="n">
        <x:v>1270</x:v>
      </x:c>
      <x:c r="B1269" t="n">
        <x:v>13</x:v>
      </x:c>
      <x:c r="C1269" t="n">
        <x:v>32</x:v>
      </x:c>
      <x:c r="D1269" s="99" t="str">
        <x:v>SMILEY STICKER COA-12</x:v>
      </x:c>
      <x:c r="E1269" s="132" t="n">
        <x:v>50</x:v>
      </x:c>
      <x:c r="F1269" t="n">
        <x:v>14</x:v>
      </x:c>
      <x:c r="G1269" t="n">
        <x:v>9</x:v>
      </x:c>
      <x:c r="H1269" s="99" t="str">
        <x:v>SMILEY STICKER COA-12</x:v>
      </x:c>
      <x:c r="I1269" s="133" t="n">
        <x:v>50</x:v>
      </x:c>
      <x:c r="J1269" s="133" t="n">
        <x:v>36</x:v>
      </x:c>
      <x:c r="K1269" s="149" t="str">
        <x:v>CHINA</x:v>
      </x:c>
      <x:c r="L1269" s="150" t="str">
        <x:v>Exact/source-linked match</x:v>
      </x:c>
      <x:c r="M1269" s="149" t="str">
        <x:v>WS-RATES:14:9</x:v>
      </x:c>
    </x:row>
    <x:row r="1270">
      <x:c r="A1270" t="n">
        <x:v>1271</x:v>
      </x:c>
      <x:c r="B1270" t="n">
        <x:v>33</x:v>
      </x:c>
      <x:c r="C1270" t="n">
        <x:v>18</x:v>
      </x:c>
      <x:c r="D1270" s="99" t="str">
        <x:v>STAR STICKER NO 40</x:v>
      </x:c>
      <x:c r="E1270" s="132" t="n">
        <x:v>40</x:v>
      </x:c>
      <x:c r="F1270" t="n">
        <x:v>33</x:v>
      </x:c>
      <x:c r="G1270" t="n">
        <x:v>31</x:v>
      </x:c>
      <x:c r="H1270" s="99" t="str">
        <x:v>STAR STICKER NO 40</x:v>
      </x:c>
      <x:c r="I1270" s="133" t="n">
        <x:v>40</x:v>
      </x:c>
      <x:c r="J1270" s="133" t="n">
        <x:v>30</x:v>
      </x:c>
      <x:c r="K1270" s="149" t="str">
        <x:v>PAINT BRUSH</x:v>
      </x:c>
      <x:c r="L1270" s="150" t="str">
        <x:v>Exact/source-linked match</x:v>
      </x:c>
      <x:c r="M1270" s="149" t="str">
        <x:v>WS-RATES:33:31</x:v>
      </x:c>
    </x:row>
    <x:row r="1271">
      <x:c r="A1271" t="n">
        <x:v>1272</x:v>
      </x:c>
      <x:c r="B1271" t="n">
        <x:v>15</x:v>
      </x:c>
      <x:c r="C1271" t="n">
        <x:v>5</x:v>
      </x:c>
      <x:c r="D1271" s="99" t="str">
        <x:v>STICKER 3D SMILEY 201 212</x:v>
      </x:c>
      <x:c r="E1271" s="132" t="n">
        <x:v>70</x:v>
      </x:c>
      <x:c r="F1271" t="n">
        <x:v>15</x:v>
      </x:c>
      <x:c r="G1271" t="n">
        <x:v>18</x:v>
      </x:c>
      <x:c r="H1271" s="99" t="str">
        <x:v>STICKER 3D SMILEY 201 212</x:v>
      </x:c>
      <x:c r="I1271" s="133" t="n">
        <x:v>70</x:v>
      </x:c>
      <x:c r="J1271" s="133" t="n">
        <x:v>60</x:v>
      </x:c>
      <x:c r="K1271" s="149" t="str">
        <x:v>STICKERS</x:v>
      </x:c>
      <x:c r="L1271" s="150" t="str">
        <x:v>Exact/source-linked match</x:v>
      </x:c>
      <x:c r="M1271" s="149" t="str">
        <x:v>WS-RATES:15:18</x:v>
      </x:c>
    </x:row>
    <x:row r="1272">
      <x:c r="A1272" t="n">
        <x:v>1273</x:v>
      </x:c>
      <x:c r="B1272" t="n">
        <x:v>20</x:v>
      </x:c>
      <x:c r="C1272" t="n">
        <x:v>29</x:v>
      </x:c>
      <x:c r="D1272" s="99" t="str">
        <x:v>STICKER BUTTER FLY 3PC</x:v>
      </x:c>
      <x:c r="E1272" s="132" t="n">
        <x:v>45</x:v>
      </x:c>
      <x:c r="F1272" t="n">
        <x:v>21</x:v>
      </x:c>
      <x:c r="G1272" t="n">
        <x:v>6</x:v>
      </x:c>
      <x:c r="H1272" s="99" t="str">
        <x:v>STICKER BUTTER FLY 3PC</x:v>
      </x:c>
      <x:c r="I1272" s="133" t="n">
        <x:v>45</x:v>
      </x:c>
      <x:c r="J1272" s="133" t="n">
        <x:v>38</x:v>
      </x:c>
      <x:c r="K1272" s="149" t="str">
        <x:v>STICKERS</x:v>
      </x:c>
      <x:c r="L1272" s="150" t="str">
        <x:v>Exact/source-linked match</x:v>
      </x:c>
      <x:c r="M1272" s="149" t="str">
        <x:v>WS-RATES:21:6</x:v>
      </x:c>
    </x:row>
    <x:row r="1273">
      <x:c r="A1273" t="n">
        <x:v>1274</x:v>
      </x:c>
      <x:c r="B1273" t="n">
        <x:v>20</x:v>
      </x:c>
      <x:c r="C1273" t="n">
        <x:v>28</x:v>
      </x:c>
      <x:c r="D1273" s="99" t="str">
        <x:v>STICKER BUTTER FLY 4PC</x:v>
      </x:c>
      <x:c r="E1273" s="132" t="n">
        <x:v>55</x:v>
      </x:c>
      <x:c r="F1273" t="n">
        <x:v>21</x:v>
      </x:c>
      <x:c r="G1273" t="n">
        <x:v>5</x:v>
      </x:c>
      <x:c r="H1273" s="99" t="str">
        <x:v>STICKER BUTTER FLY 4PC</x:v>
      </x:c>
      <x:c r="I1273" s="133" t="n">
        <x:v>55</x:v>
      </x:c>
      <x:c r="J1273" s="133" t="n">
        <x:v>45</x:v>
      </x:c>
      <x:c r="K1273" s="149" t="str">
        <x:v>STICKERS</x:v>
      </x:c>
      <x:c r="L1273" s="150" t="str">
        <x:v>Exact/source-linked match</x:v>
      </x:c>
      <x:c r="M1273" s="149" t="str">
        <x:v>WS-RATES:21:5</x:v>
      </x:c>
    </x:row>
    <x:row r="1274">
      <x:c r="A1274" t="n">
        <x:v>1275</x:v>
      </x:c>
      <x:c r="B1274" t="n">
        <x:v>24</x:v>
      </x:c>
      <x:c r="C1274" t="n">
        <x:v>4</x:v>
      </x:c>
      <x:c r="D1274" s="99" t="str">
        <x:v>STICKER LARGE 3D</x:v>
      </x:c>
      <x:c r="E1274" s="132" t="n">
        <x:v>110</x:v>
      </x:c>
      <x:c r="F1274" t="n">
        <x:v>24</x:v>
      </x:c>
      <x:c r="G1274" t="n">
        <x:v>17</x:v>
      </x:c>
      <x:c r="H1274" s="99" t="str">
        <x:v>STICKER LARGE 3D</x:v>
      </x:c>
      <x:c r="I1274" s="133" t="n">
        <x:v>110</x:v>
      </x:c>
      <x:c r="J1274" s="133" t="n">
        <x:v>92</x:v>
      </x:c>
      <x:c r="K1274" s="149" t="str">
        <x:v>STICKERS</x:v>
      </x:c>
      <x:c r="L1274" s="150" t="str">
        <x:v>Exact/source-linked match</x:v>
      </x:c>
      <x:c r="M1274" s="149" t="str">
        <x:v>WS-RATES:24:17</x:v>
      </x:c>
    </x:row>
    <x:row r="1275">
      <x:c r="A1275" t="n">
        <x:v>1276</x:v>
      </x:c>
      <x:c r="B1275" t="n">
        <x:v>33</x:v>
      </x:c>
      <x:c r="C1275" t="n">
        <x:v>17</x:v>
      </x:c>
      <x:c r="D1275" s="99" t="str">
        <x:v>STICKER NO 35</x:v>
      </x:c>
      <x:c r="E1275" s="132" t="n">
        <x:v>35</x:v>
      </x:c>
      <x:c r="F1275" t="n">
        <x:v>33</x:v>
      </x:c>
      <x:c r="G1275" t="n">
        <x:v>30</x:v>
      </x:c>
      <x:c r="H1275" s="99" t="str">
        <x:v>STICKER NO 35</x:v>
      </x:c>
      <x:c r="I1275" s="133" t="n">
        <x:v>35</x:v>
      </x:c>
      <x:c r="J1275" s="133" t="n">
        <x:v>30</x:v>
      </x:c>
      <x:c r="K1275" s="149" t="str">
        <x:v>STAPLERS</x:v>
      </x:c>
      <x:c r="L1275" s="150" t="str">
        <x:v>Exact/source-linked match</x:v>
      </x:c>
      <x:c r="M1275" s="149" t="str">
        <x:v>WS-RATES:33:30</x:v>
      </x:c>
    </x:row>
    <x:row r="1276">
      <x:c r="A1276" t="n">
        <x:v>1277</x:v>
      </x:c>
      <x:c r="B1276" t="n">
        <x:v>27</x:v>
      </x:c>
      <x:c r="C1276" t="n">
        <x:v>29</x:v>
      </x:c>
      <x:c r="D1276" s="99" t="str">
        <x:v>STICKER PUFFY</x:v>
      </x:c>
      <x:c r="E1276" s="132" t="n">
        <x:v>8.5</x:v>
      </x:c>
      <x:c r="F1276" t="n">
        <x:v>28</x:v>
      </x:c>
      <x:c r="G1276" t="n">
        <x:v>6</x:v>
      </x:c>
      <x:c r="H1276" s="99" t="str">
        <x:v>STICKER PUFFY</x:v>
      </x:c>
      <x:c r="I1276" s="133" t="n">
        <x:v>8.5</x:v>
      </x:c>
      <x:c r="J1276" s="133" t="n">
        <x:v>7</x:v>
      </x:c>
      <x:c r="K1276" s="149" t="str">
        <x:v>STICKERS</x:v>
      </x:c>
      <x:c r="L1276" s="150" t="str">
        <x:v>Exact/source-linked match</x:v>
      </x:c>
      <x:c r="M1276" s="149" t="str">
        <x:v>WS-RATES:28:6</x:v>
      </x:c>
    </x:row>
    <x:row r="1277">
      <x:c r="A1277" t="n">
        <x:v>1278</x:v>
      </x:c>
      <x:c r="B1277" t="n">
        <x:v>21</x:v>
      </x:c>
      <x:c r="C1277" t="n">
        <x:v>27</x:v>
      </x:c>
      <x:c r="D1277" s="99" t="str">
        <x:v>STICKER SMILEY 45</x:v>
      </x:c>
      <x:c r="E1277" s="132" t="n">
        <x:v>45</x:v>
      </x:c>
      <x:c r="F1277" t="n">
        <x:v>22</x:v>
      </x:c>
      <x:c r="G1277" t="n">
        <x:v>4</x:v>
      </x:c>
      <x:c r="H1277" s="99" t="str">
        <x:v>STICKER SMILEY 45</x:v>
      </x:c>
      <x:c r="I1277" s="133" t="n">
        <x:v>45</x:v>
      </x:c>
      <x:c r="J1277" s="133" t="n">
        <x:v>31</x:v>
      </x:c>
      <x:c r="K1277" s="149" t="str">
        <x:v>STICKERS</x:v>
      </x:c>
      <x:c r="L1277" s="150" t="str">
        <x:v>Exact/source-linked match</x:v>
      </x:c>
      <x:c r="M1277" s="149" t="str">
        <x:v>WS-RATES:22:4</x:v>
      </x:c>
    </x:row>
    <x:row r="1278">
      <x:c r="A1278" t="n">
        <x:v>1279</x:v>
      </x:c>
      <x:c r="B1278" t="n">
        <x:v>16</x:v>
      </x:c>
      <x:c r="C1278" t="n">
        <x:v>28</x:v>
      </x:c>
      <x:c r="D1278" s="99" t="str">
        <x:v>STICKER TJA ABC</x:v>
      </x:c>
      <x:c r="E1278" s="132" t="n">
        <x:v>85</x:v>
      </x:c>
      <x:c r="F1278" t="n">
        <x:v>17</x:v>
      </x:c>
      <x:c r="G1278" t="n">
        <x:v>5</x:v>
      </x:c>
      <x:c r="H1278" s="99" t="str">
        <x:v>STICKER TJA ABC</x:v>
      </x:c>
      <x:c r="I1278" s="133" t="n">
        <x:v>85</x:v>
      </x:c>
      <x:c r="J1278" s="133" t="n">
        <x:v>66</x:v>
      </x:c>
      <x:c r="K1278" s="149" t="str">
        <x:v>STICKERS</x:v>
      </x:c>
      <x:c r="L1278" s="150" t="str">
        <x:v>Exact/source-linked match</x:v>
      </x:c>
      <x:c r="M1278" s="149" t="str">
        <x:v>WS-RATES:17:5</x:v>
      </x:c>
    </x:row>
    <x:row r="1279">
      <x:c r="A1279" t="n">
        <x:v>1280</x:v>
      </x:c>
      <x:c r="B1279" t="n">
        <x:v>16</x:v>
      </x:c>
      <x:c r="C1279" t="n">
        <x:v>29</x:v>
      </x:c>
      <x:c r="D1279" s="99" t="str">
        <x:v>STICKER TJK ABC</x:v>
      </x:c>
      <x:c r="E1279" s="132" t="n">
        <x:v>70</x:v>
      </x:c>
      <x:c r="F1279" t="n">
        <x:v>17</x:v>
      </x:c>
      <x:c r="G1279" t="n">
        <x:v>6</x:v>
      </x:c>
      <x:c r="H1279" s="99" t="str">
        <x:v>STICKER TJK ABC</x:v>
      </x:c>
      <x:c r="I1279" s="133" t="n">
        <x:v>70</x:v>
      </x:c>
      <x:c r="J1279" s="133" t="n">
        <x:v>65</x:v>
      </x:c>
      <x:c r="K1279" s="149" t="str">
        <x:v>STICKERS</x:v>
      </x:c>
      <x:c r="L1279" s="150" t="str">
        <x:v>Exact/source-linked match</x:v>
      </x:c>
      <x:c r="M1279" s="149" t="str">
        <x:v>WS-RATES:17:6</x:v>
      </x:c>
    </x:row>
    <x:row r="1280">
      <x:c r="A1280" t="n">
        <x:v>1281</x:v>
      </x:c>
      <x:c r="B1280" t="n">
        <x:v>16</x:v>
      </x:c>
      <x:c r="C1280" t="n">
        <x:v>26</x:v>
      </x:c>
      <x:c r="D1280" s="99" t="str">
        <x:v>STICKER TLG004</x:v>
      </x:c>
      <x:c r="E1280" s="132" t="n">
        <x:v>55</x:v>
      </x:c>
      <x:c r="F1280" t="n">
        <x:v>17</x:v>
      </x:c>
      <x:c r="G1280" t="n">
        <x:v>3</x:v>
      </x:c>
      <x:c r="H1280" s="99" t="str">
        <x:v>STICKER TLG004</x:v>
      </x:c>
      <x:c r="I1280" s="133" t="n">
        <x:v>55</x:v>
      </x:c>
      <x:c r="J1280" s="133" t="n">
        <x:v>40</x:v>
      </x:c>
      <x:c r="K1280" s="149" t="str">
        <x:v>STICKERS</x:v>
      </x:c>
      <x:c r="L1280" s="150" t="str">
        <x:v>Exact/source-linked match</x:v>
      </x:c>
      <x:c r="M1280" s="149" t="str">
        <x:v>WS-RATES:17:3</x:v>
      </x:c>
    </x:row>
    <x:row r="1281">
      <x:c r="A1281" t="n">
        <x:v>1282</x:v>
      </x:c>
      <x:c r="B1281" t="n">
        <x:v>16</x:v>
      </x:c>
      <x:c r="C1281" t="n">
        <x:v>25</x:v>
      </x:c>
      <x:c r="D1281" s="99" t="str">
        <x:v>STICKER WXAA</x:v>
      </x:c>
      <x:c r="E1281" s="132" t="n">
        <x:v>65</x:v>
      </x:c>
      <x:c r="F1281" t="n">
        <x:v>17</x:v>
      </x:c>
      <x:c r="G1281" t="n">
        <x:v>2</x:v>
      </x:c>
      <x:c r="H1281" s="99" t="str">
        <x:v>STICKER WXAA</x:v>
      </x:c>
      <x:c r="I1281" s="133" t="n">
        <x:v>65</x:v>
      </x:c>
      <x:c r="J1281" s="133" t="n">
        <x:v>51</x:v>
      </x:c>
      <x:c r="K1281" s="149" t="str">
        <x:v>STICKERS</x:v>
      </x:c>
      <x:c r="L1281" s="150" t="str">
        <x:v>Exact/source-linked match</x:v>
      </x:c>
      <x:c r="M1281" s="149" t="str">
        <x:v>WS-RATES:17:2</x:v>
      </x:c>
    </x:row>
    <x:row r="1282">
      <x:c r="A1282" t="n">
        <x:v>1283</x:v>
      </x:c>
      <x:c r="B1282" t="n">
        <x:v>16</x:v>
      </x:c>
      <x:c r="C1282" t="n">
        <x:v>27</x:v>
      </x:c>
      <x:c r="D1282" s="99" t="str">
        <x:v>STICKER YH99</x:v>
      </x:c>
      <x:c r="E1282" s="132" t="n">
        <x:v>100</x:v>
      </x:c>
      <x:c r="F1282" t="n">
        <x:v>17</x:v>
      </x:c>
      <x:c r="G1282" t="n">
        <x:v>4</x:v>
      </x:c>
      <x:c r="H1282" s="99" t="str">
        <x:v>STICKER YH99</x:v>
      </x:c>
      <x:c r="I1282" s="133" t="n">
        <x:v>100</x:v>
      </x:c>
      <x:c r="J1282" s="133" t="n">
        <x:v>57</x:v>
      </x:c>
      <x:c r="K1282" s="149" t="str">
        <x:v>STICKERS</x:v>
      </x:c>
      <x:c r="L1282" s="150" t="str">
        <x:v>Exact/source-linked match</x:v>
      </x:c>
      <x:c r="M1282" s="149" t="str">
        <x:v>WS-RATES:17:4</x:v>
      </x:c>
    </x:row>
    <x:row r="1283">
      <x:c r="A1283" t="n">
        <x:v>1284</x:v>
      </x:c>
      <x:c r="B1283" t="n">
        <x:v>16</x:v>
      </x:c>
      <x:c r="C1283" t="n">
        <x:v>24</x:v>
      </x:c>
      <x:c r="D1283" s="99" t="str">
        <x:v>STICKER YK002</x:v>
      </x:c>
      <x:c r="E1283" s="132" t="n">
        <x:v>55</x:v>
      </x:c>
      <x:c r="F1283" t="n">
        <x:v>16</x:v>
      </x:c>
      <x:c r="G1283" t="n">
        <x:v>37</x:v>
      </x:c>
      <x:c r="H1283" s="99" t="str">
        <x:v>STICKER YK002</x:v>
      </x:c>
      <x:c r="I1283" s="133" t="n">
        <x:v>55</x:v>
      </x:c>
      <x:c r="J1283" s="133" t="n">
        <x:v>35</x:v>
      </x:c>
      <x:c r="K1283" s="149" t="str">
        <x:v>STICKERS</x:v>
      </x:c>
      <x:c r="L1283" s="150" t="str">
        <x:v>Exact/source-linked match</x:v>
      </x:c>
      <x:c r="M1283" s="149" t="str">
        <x:v>WS-RATES:16:37</x:v>
      </x:c>
    </x:row>
    <x:row r="1284">
      <x:c r="A1284" t="n">
        <x:v>1285</x:v>
      </x:c>
      <x:c r="B1284" t="n">
        <x:v>7</x:v>
      </x:c>
      <x:c r="C1284" t="n">
        <x:v>24</x:v>
      </x:c>
      <x:c r="D1284" s="99" t="str">
        <x:v>STICKER YXH</x:v>
      </x:c>
      <x:c r="E1284" s="132" t="n">
        <x:v>35</x:v>
      </x:c>
      <x:c r="F1284" t="n">
        <x:v>7</x:v>
      </x:c>
      <x:c r="G1284" t="n">
        <x:v>37</x:v>
      </x:c>
      <x:c r="H1284" s="99" t="str">
        <x:v>STICKER YXH</x:v>
      </x:c>
      <x:c r="I1284" s="133" t="n">
        <x:v>35</x:v>
      </x:c>
      <x:c r="J1284" s="133" t="n">
        <x:v>24</x:v>
      </x:c>
      <x:c r="K1284" s="149" t="str">
        <x:v>STICKERS</x:v>
      </x:c>
      <x:c r="L1284" s="150" t="str">
        <x:v>Exact/source-linked match</x:v>
      </x:c>
      <x:c r="M1284" s="149" t="str">
        <x:v>WS-RATES:7:37</x:v>
      </x:c>
    </x:row>
    <x:row r="1285">
      <x:c r="A1285" t="n">
        <x:v>1286</x:v>
      </x:c>
      <x:c r="B1285" t="n">
        <x:v>7</x:v>
      </x:c>
      <x:c r="C1285" t="n">
        <x:v>25</x:v>
      </x:c>
      <x:c r="D1285" s="99" t="str">
        <x:v>STICKER YZ</x:v>
      </x:c>
      <x:c r="E1285" s="132" t="n">
        <x:v>45</x:v>
      </x:c>
      <x:c r="F1285" t="n">
        <x:v>8</x:v>
      </x:c>
      <x:c r="G1285" t="n">
        <x:v>2</x:v>
      </x:c>
      <x:c r="H1285" s="99" t="str">
        <x:v>STICKER YZ</x:v>
      </x:c>
      <x:c r="I1285" s="133" t="n">
        <x:v>45</x:v>
      </x:c>
      <x:c r="J1285" s="133" t="n">
        <x:v>26</x:v>
      </x:c>
      <x:c r="K1285" s="149" t="str">
        <x:v>STICKERS</x:v>
      </x:c>
      <x:c r="L1285" s="150" t="str">
        <x:v>Exact/source-linked match</x:v>
      </x:c>
      <x:c r="M1285" s="149" t="str">
        <x:v>WS-RATES:8:2</x:v>
      </x:c>
    </x:row>
    <x:row r="1286">
      <x:c r="A1286" t="n">
        <x:v>1287</x:v>
      </x:c>
      <x:c r="B1286" t="n">
        <x:v>10</x:v>
      </x:c>
      <x:c r="C1286" t="n">
        <x:v>12</x:v>
      </x:c>
      <x:c r="D1286" s="99" t="str">
        <x:v>FAIRY LIGHT</x:v>
      </x:c>
      <x:c r="E1286" s="132" t="n">
        <x:v>80</x:v>
      </x:c>
      <x:c r="F1286" t="n">
        <x:v>10</x:v>
      </x:c>
      <x:c r="G1286" t="n">
        <x:v>25</x:v>
      </x:c>
      <x:c r="H1286" s="99" t="str">
        <x:v>FAIRY LIGHT</x:v>
      </x:c>
      <x:c r="I1286" s="133" t="n">
        <x:v>80</x:v>
      </x:c>
      <x:c r="J1286" s="133" t="n">
        <x:v>52</x:v>
      </x:c>
      <x:c r="K1286" s="149" t="str">
        <x:v>CHINA</x:v>
      </x:c>
      <x:c r="L1286" s="150" t="str">
        <x:v>Exact/source-linked match</x:v>
      </x:c>
      <x:c r="M1286" s="149" t="str">
        <x:v>WS-RATES:10:25</x:v>
      </x:c>
    </x:row>
    <x:row r="1287">
      <x:c r="A1287" t="n">
        <x:v>1288</x:v>
      </x:c>
      <x:c r="B1287" t="n">
        <x:v>18</x:v>
      </x:c>
      <x:c r="C1287" t="n">
        <x:v>17</x:v>
      </x:c>
      <x:c r="D1287" s="99" t="str">
        <x:v>LASER LIGHT LARGE PACK</x:v>
      </x:c>
      <x:c r="E1287" s="132" t="n">
        <x:v>1200</x:v>
      </x:c>
      <x:c r="F1287" t="n">
        <x:v>18</x:v>
      </x:c>
      <x:c r="G1287" t="n">
        <x:v>30</x:v>
      </x:c>
      <x:c r="H1287" s="99" t="str">
        <x:v>LASER LIGHT LARGE PACK</x:v>
      </x:c>
      <x:c r="I1287" s="133" t="n">
        <x:v>1200</x:v>
      </x:c>
      <x:c r="J1287" s="133" t="n">
        <x:v>1100</x:v>
      </x:c>
      <x:c r="K1287" s="149" t="str">
        <x:v>PENCILS</x:v>
      </x:c>
      <x:c r="L1287" s="150" t="str">
        <x:v>Exact/source-linked match</x:v>
      </x:c>
      <x:c r="M1287" s="149" t="str">
        <x:v>WS-RATES:18:30</x:v>
      </x:c>
    </x:row>
    <x:row r="1288">
      <x:c r="A1288" t="n">
        <x:v>1289</x:v>
      </x:c>
      <x:c r="B1288" t="n">
        <x:v>47</x:v>
      </x:c>
      <x:c r="C1288" t="n">
        <x:v>5</x:v>
      </x:c>
      <x:c r="D1288" s="99" t="str">
        <x:v>LASER LIGHT S PACK</x:v>
      </x:c>
      <x:c r="E1288" s="132" t="n">
        <x:v>800</x:v>
      </x:c>
      <x:c r="F1288" t="n">
        <x:v>47</x:v>
      </x:c>
      <x:c r="G1288" t="n">
        <x:v>18</x:v>
      </x:c>
      <x:c r="H1288" s="99" t="str">
        <x:v>LASER LIGHT S PACK</x:v>
      </x:c>
      <x:c r="I1288" s="133" t="n">
        <x:v>800</x:v>
      </x:c>
      <x:c r="J1288" s="133" t="n">
        <x:v>710</x:v>
      </x:c>
      <x:c r="K1288" s="149" t="str">
        <x:v>CHINA</x:v>
      </x:c>
      <x:c r="L1288" s="150" t="str">
        <x:v>Exact/source-linked match</x:v>
      </x:c>
      <x:c r="M1288" s="149" t="str">
        <x:v>WS-RATES:47:18</x:v>
      </x:c>
    </x:row>
    <x:row r="1289">
      <x:c r="A1289" t="n">
        <x:v>1290</x:v>
      </x:c>
      <x:c r="B1289" t="n">
        <x:v>49</x:v>
      </x:c>
      <x:c r="C1289" t="n">
        <x:v>10</x:v>
      </x:c>
      <x:c r="D1289" s="99" t="str">
        <x:v>TABLET LCD 10.5 INCH</x:v>
      </x:c>
      <x:c r="E1289" s="132" t="n">
        <x:v>390</x:v>
      </x:c>
      <x:c r="F1289" t="n">
        <x:v>49</x:v>
      </x:c>
      <x:c r="G1289" t="n">
        <x:v>23</x:v>
      </x:c>
      <x:c r="H1289" s="99" t="str">
        <x:v>TABLET LCD 10.5 INCH</x:v>
      </x:c>
      <x:c r="I1289" s="133" t="n">
        <x:v>390</x:v>
      </x:c>
      <x:c r="J1289" s="133" t="n">
        <x:v>350</x:v>
      </x:c>
      <x:c r="K1289" s="149" t="str">
        <x:v>CHINA</x:v>
      </x:c>
      <x:c r="L1289" s="150" t="str">
        <x:v>Exact/source-linked match</x:v>
      </x:c>
      <x:c r="M1289" s="149" t="str">
        <x:v>WS-RATES:49:23</x:v>
      </x:c>
    </x:row>
    <x:row r="1290">
      <x:c r="A1290" t="n">
        <x:v>1291</x:v>
      </x:c>
      <x:c r="B1290" t="n">
        <x:v>49</x:v>
      </x:c>
      <x:c r="C1290" t="n">
        <x:v>8</x:v>
      </x:c>
      <x:c r="D1290" s="99" t="str">
        <x:v>TABLET LCD 12 INCH</x:v>
      </x:c>
      <x:c r="E1290" s="132" t="n">
        <x:v>440</x:v>
      </x:c>
      <x:c r="F1290" t="n">
        <x:v>49</x:v>
      </x:c>
      <x:c r="G1290" t="n">
        <x:v>21</x:v>
      </x:c>
      <x:c r="H1290" s="99" t="str">
        <x:v>TABLET LCD 12 INCH</x:v>
      </x:c>
      <x:c r="I1290" s="133" t="n">
        <x:v>440</x:v>
      </x:c>
      <x:c r="J1290" s="133" t="n">
        <x:v>365</x:v>
      </x:c>
      <x:c r="K1290" s="149" t="str">
        <x:v>CHINA</x:v>
      </x:c>
      <x:c r="L1290" s="150" t="str">
        <x:v>Exact/source-linked match</x:v>
      </x:c>
      <x:c r="M1290" s="149" t="str">
        <x:v>WS-RATES:49:21</x:v>
      </x:c>
    </x:row>
    <x:row r="1291">
      <x:c r="A1291" t="n">
        <x:v>1292</x:v>
      </x:c>
      <x:c r="B1291" t="n">
        <x:v>49</x:v>
      </x:c>
      <x:c r="C1291" t="n">
        <x:v>14</x:v>
      </x:c>
      <x:c r="D1291" s="99" t="str">
        <x:v>TABLET LCD 6.5 INCH</x:v>
      </x:c>
      <x:c r="E1291" s="132" t="n">
        <x:v>210</x:v>
      </x:c>
      <x:c r="F1291" t="n">
        <x:v>49</x:v>
      </x:c>
      <x:c r="G1291" t="n">
        <x:v>27</x:v>
      </x:c>
      <x:c r="H1291" s="99" t="str">
        <x:v>TABLET LCD 6.5 INCH</x:v>
      </x:c>
      <x:c r="I1291" s="133" t="n">
        <x:v>210</x:v>
      </x:c>
      <x:c r="J1291" s="133" t="n">
        <x:v>185</x:v>
      </x:c>
      <x:c r="K1291" s="149" t="str">
        <x:v>CHINA</x:v>
      </x:c>
      <x:c r="L1291" s="150" t="str">
        <x:v>Exact/source-linked match</x:v>
      </x:c>
      <x:c r="M1291" s="149" t="str">
        <x:v>WS-RATES:49:27</x:v>
      </x:c>
    </x:row>
    <x:row r="1292">
      <x:c r="A1292" t="n">
        <x:v>1293</x:v>
      </x:c>
      <x:c r="B1292" t="n">
        <x:v>49</x:v>
      </x:c>
      <x:c r="C1292" t="n">
        <x:v>11</x:v>
      </x:c>
      <x:c r="D1292" s="99" t="str">
        <x:v>TABLET LCD 8.5 INCH</x:v>
      </x:c>
      <x:c r="E1292" s="132" t="n">
        <x:v>250</x:v>
      </x:c>
      <x:c r="F1292" t="n">
        <x:v>49</x:v>
      </x:c>
      <x:c r="G1292" t="n">
        <x:v>24</x:v>
      </x:c>
      <x:c r="H1292" s="99" t="str">
        <x:v>TABLET LCD 8.5 INCH</x:v>
      </x:c>
      <x:c r="I1292" s="133" t="n">
        <x:v>250</x:v>
      </x:c>
      <x:c r="J1292" s="133" t="n">
        <x:v>220</x:v>
      </x:c>
      <x:c r="K1292" s="149" t="str">
        <x:v>CHINA</x:v>
      </x:c>
      <x:c r="L1292" s="150" t="str">
        <x:v>Exact/source-linked match</x:v>
      </x:c>
      <x:c r="M1292" s="149" t="str">
        <x:v>WS-RATES:49:24</x:v>
      </x:c>
    </x:row>
    <x:row r="1293">
      <x:c r="A1293" t="n">
        <x:v>1294</x:v>
      </x:c>
      <x:c r="B1293" t="n">
        <x:v>23</x:v>
      </x:c>
      <x:c r="C1293" t="n">
        <x:v>5</x:v>
      </x:c>
      <x:c r="D1293" s="99" t="str">
        <x:v>LUNCH BOX BUTTER FLY</x:v>
      </x:c>
      <x:c r="E1293" s="132" t="n">
        <x:v>200</x:v>
      </x:c>
      <x:c r="F1293" t="n">
        <x:v>23</x:v>
      </x:c>
      <x:c r="G1293" t="n">
        <x:v>18</x:v>
      </x:c>
      <x:c r="H1293" s="99" t="str">
        <x:v>LUNCH BOX BUTTER FLY</x:v>
      </x:c>
      <x:c r="I1293" s="133" t="n">
        <x:v>200</x:v>
      </x:c>
      <x:c r="J1293" s="133" t="n">
        <x:v>155</x:v>
      </x:c>
      <x:c r="K1293" s="149" t="str">
        <x:v>CHINA</x:v>
      </x:c>
      <x:c r="L1293" s="150" t="str">
        <x:v>Exact/source-linked match</x:v>
      </x:c>
      <x:c r="M1293" s="149" t="str">
        <x:v>WS-RATES:23:18</x:v>
      </x:c>
    </x:row>
    <x:row r="1294">
      <x:c r="A1294" t="n">
        <x:v>1295</x:v>
      </x:c>
      <x:c r="B1294" t="n">
        <x:v>24</x:v>
      </x:c>
      <x:c r="C1294" t="n">
        <x:v>22</x:v>
      </x:c>
      <x:c r="D1294" s="99" t="str">
        <x:v>LUNCH BOX DISNEY + NEW</x:v>
      </x:c>
      <x:c r="E1294" s="132" t="n">
        <x:v>240</x:v>
      </x:c>
      <x:c r="F1294" t="n">
        <x:v>24</x:v>
      </x:c>
      <x:c r="G1294" t="n">
        <x:v>35</x:v>
      </x:c>
      <x:c r="H1294" s="99" t="str">
        <x:v>LUNCH BOX DISNEY + NEW</x:v>
      </x:c>
      <x:c r="I1294" s="133" t="n">
        <x:v>240</x:v>
      </x:c>
      <x:c r="J1294" s="133" t="n">
        <x:v>210</x:v>
      </x:c>
      <x:c r="K1294" s="149" t="str">
        <x:v>CHINA</x:v>
      </x:c>
      <x:c r="L1294" s="150" t="str">
        <x:v>Exact/source-linked match</x:v>
      </x:c>
      <x:c r="M1294" s="149" t="str">
        <x:v>WS-RATES:24:35</x:v>
      </x:c>
    </x:row>
    <x:row r="1295">
      <x:c r="A1295" t="n">
        <x:v>1296</x:v>
      </x:c>
      <x:c r="B1295" t="n">
        <x:v>4</x:v>
      </x:c>
      <x:c r="C1295" t="n">
        <x:v>25</x:v>
      </x:c>
      <x:c r="D1295" s="99" t="str">
        <x:v>LUNCH BOX HUNTER</x:v>
      </x:c>
      <x:c r="E1295" s="132" t="n">
        <x:v>245</x:v>
      </x:c>
      <x:c r="F1295" t="n">
        <x:v>5</x:v>
      </x:c>
      <x:c r="G1295" t="n">
        <x:v>2</x:v>
      </x:c>
      <x:c r="H1295" s="99" t="str">
        <x:v>LUNCH BOX HUNTER</x:v>
      </x:c>
      <x:c r="I1295" s="133" t="n">
        <x:v>245</x:v>
      </x:c>
      <x:c r="J1295" s="133" t="n">
        <x:v>210</x:v>
      </x:c>
      <x:c r="K1295" s="149" t="str">
        <x:v>CHINA</x:v>
      </x:c>
      <x:c r="L1295" s="150" t="str">
        <x:v>Exact/source-linked match</x:v>
      </x:c>
      <x:c r="M1295" s="149" t="str">
        <x:v>WS-RATES:5:2</x:v>
      </x:c>
    </x:row>
    <x:row r="1296">
      <x:c r="A1296" t="n">
        <x:v>1297</x:v>
      </x:c>
      <x:c r="B1296" t="n">
        <x:v>23</x:v>
      </x:c>
      <x:c r="C1296" t="n">
        <x:v>7</x:v>
      </x:c>
      <x:c r="D1296" s="99" t="str">
        <x:v>LUNCH BOX JUMBO</x:v>
      </x:c>
      <x:c r="E1296" s="132" t="n">
        <x:v>220</x:v>
      </x:c>
      <x:c r="F1296" t="n">
        <x:v>23</x:v>
      </x:c>
      <x:c r="G1296" t="n">
        <x:v>20</x:v>
      </x:c>
      <x:c r="H1296" s="99" t="str">
        <x:v>LUNCH BOX JUMBO</x:v>
      </x:c>
      <x:c r="I1296" s="133" t="n">
        <x:v>220</x:v>
      </x:c>
      <x:c r="J1296" s="133" t="n">
        <x:v>190</x:v>
      </x:c>
      <x:c r="K1296" s="149" t="str">
        <x:v>CHINA</x:v>
      </x:c>
      <x:c r="L1296" s="150" t="str">
        <x:v>Exact/source-linked match</x:v>
      </x:c>
      <x:c r="M1296" s="149" t="str">
        <x:v>WS-RATES:23:20</x:v>
      </x:c>
    </x:row>
    <x:row r="1297">
      <x:c r="A1297" t="n">
        <x:v>1298</x:v>
      </x:c>
      <x:c r="B1297" t="n">
        <x:v>4</x:v>
      </x:c>
      <x:c r="C1297" t="n">
        <x:v>23</x:v>
      </x:c>
      <x:c r="D1297" s="99" t="str">
        <x:v>LUNCH BOX KIDCO</x:v>
      </x:c>
      <x:c r="E1297" s="132" t="n">
        <x:v>320</x:v>
      </x:c>
      <x:c r="F1297" t="n">
        <x:v>4</x:v>
      </x:c>
      <x:c r="G1297" t="n">
        <x:v>36</x:v>
      </x:c>
      <x:c r="H1297" s="99" t="str">
        <x:v>LUNCH BOX KIDCO</x:v>
      </x:c>
      <x:c r="I1297" s="133" t="n">
        <x:v>320</x:v>
      </x:c>
      <x:c r="J1297" s="133" t="n">
        <x:v>280</x:v>
      </x:c>
      <x:c r="K1297" s="149" t="str">
        <x:v>CHINA</x:v>
      </x:c>
      <x:c r="L1297" s="150" t="str">
        <x:v>Exact/source-linked match</x:v>
      </x:c>
      <x:c r="M1297" s="149" t="str">
        <x:v>WS-RATES:4:36</x:v>
      </x:c>
    </x:row>
    <x:row r="1298">
      <x:c r="A1298" t="n">
        <x:v>1299</x:v>
      </x:c>
      <x:c r="B1298" t="n">
        <x:v>23</x:v>
      </x:c>
      <x:c r="C1298" t="n">
        <x:v>2</x:v>
      </x:c>
      <x:c r="D1298" s="99" t="str">
        <x:v>LUNCH BOX magic</x:v>
      </x:c>
      <x:c r="E1298" s="132" t="n">
        <x:v>240</x:v>
      </x:c>
      <x:c r="F1298" t="n">
        <x:v>23</x:v>
      </x:c>
      <x:c r="G1298" t="n">
        <x:v>15</x:v>
      </x:c>
      <x:c r="H1298" s="99" t="str">
        <x:v>LUNCH BOX magic</x:v>
      </x:c>
      <x:c r="I1298" s="133" t="n">
        <x:v>240</x:v>
      </x:c>
      <x:c r="J1298" s="133" t="n">
        <x:v>210</x:v>
      </x:c>
      <x:c r="K1298" s="149" t="str">
        <x:v>CHINA</x:v>
      </x:c>
      <x:c r="L1298" s="150" t="str">
        <x:v>Exact/source-linked match</x:v>
      </x:c>
      <x:c r="M1298" s="149" t="str">
        <x:v>WS-RATES:23:15</x:v>
      </x:c>
    </x:row>
    <x:row r="1299">
      <x:c r="A1299" t="n">
        <x:v>1300</x:v>
      </x:c>
      <x:c r="B1299" t="n">
        <x:v>23</x:v>
      </x:c>
      <x:c r="C1299" t="n">
        <x:v>10</x:v>
      </x:c>
      <x:c r="D1299" s="99" t="str">
        <x:v>LUNCH BOX SANDWICH</x:v>
      </x:c>
      <x:c r="E1299" s="132" t="n">
        <x:v>220</x:v>
      </x:c>
      <x:c r="F1299" t="n">
        <x:v>23</x:v>
      </x:c>
      <x:c r="G1299" t="n">
        <x:v>23</x:v>
      </x:c>
      <x:c r="H1299" s="99" t="str">
        <x:v>LUNCH BOX SANDWICH</x:v>
      </x:c>
      <x:c r="I1299" s="133" t="n">
        <x:v>220</x:v>
      </x:c>
      <x:c r="J1299" s="133" t="n">
        <x:v>190</x:v>
      </x:c>
      <x:c r="K1299" s="149" t="str">
        <x:v>CHINA</x:v>
      </x:c>
      <x:c r="L1299" s="150" t="str">
        <x:v>Exact/source-linked match</x:v>
      </x:c>
      <x:c r="M1299" s="149" t="str">
        <x:v>WS-RATES:23:23</x:v>
      </x:c>
    </x:row>
    <x:row r="1300">
      <x:c r="A1300" t="n">
        <x:v>1301</x:v>
      </x:c>
      <x:c r="B1300" t="n">
        <x:v>23</x:v>
      </x:c>
      <x:c r="C1300" t="n">
        <x:v>8</x:v>
      </x:c>
      <x:c r="D1300" s="99" t="str">
        <x:v>LUNCH BOX SLASH</x:v>
      </x:c>
      <x:c r="E1300" s="132" t="n">
        <x:v>220</x:v>
      </x:c>
      <x:c r="F1300" t="n">
        <x:v>23</x:v>
      </x:c>
      <x:c r="G1300" t="n">
        <x:v>21</x:v>
      </x:c>
      <x:c r="H1300" s="99" t="str">
        <x:v>LUNCH BOX SLASH</x:v>
      </x:c>
      <x:c r="I1300" s="133" t="n">
        <x:v>220</x:v>
      </x:c>
      <x:c r="J1300" s="133" t="n">
        <x:v>190</x:v>
      </x:c>
      <x:c r="K1300" s="149" t="str">
        <x:v>CHINA</x:v>
      </x:c>
      <x:c r="L1300" s="150" t="str">
        <x:v>Exact/source-linked match</x:v>
      </x:c>
      <x:c r="M1300" s="149" t="str">
        <x:v>WS-RATES:23:21</x:v>
      </x:c>
    </x:row>
    <x:row r="1301">
      <x:c r="A1301" t="n">
        <x:v>1302</x:v>
      </x:c>
      <x:c r="B1301" t="n">
        <x:v>56</x:v>
      </x:c>
      <x:c r="C1301" t="n">
        <x:v>26</x:v>
      </x:c>
      <x:c r="D1301" s="99" t="str">
        <x:v>/DOLLAR MARKER</x:v>
      </x:c>
      <x:c r="E1301" s="132" t="n">
        <x:v>159</x:v>
      </x:c>
      <x:c r="F1301" t="n">
        <x:v>57</x:v>
      </x:c>
      <x:c r="G1301" t="n">
        <x:v>3</x:v>
      </x:c>
      <x:c r="H1301" s="99" t="str">
        <x:v>/DOLLAR MARKER</x:v>
      </x:c>
      <x:c r="I1301" s="133" t="n">
        <x:v>159</x:v>
      </x:c>
      <x:c r="J1301" s="133" t="n">
        <x:v>154.233</x:v>
      </x:c>
      <x:c r="K1301" s="149" t="str">
        <x:v>MARKER</x:v>
      </x:c>
      <x:c r="L1301" s="150" t="str">
        <x:v>Exact/source-linked match</x:v>
      </x:c>
      <x:c r="M1301" s="149" t="str">
        <x:v>WS-RATES:57:3</x:v>
      </x:c>
    </x:row>
    <x:row r="1302">
      <x:c r="A1302" t="n">
        <x:v>1303</x:v>
      </x:c>
      <x:c r="B1302" t="n">
        <x:v>18</x:v>
      </x:c>
      <x:c r="C1302" t="n">
        <x:v>27</x:v>
      </x:c>
      <x:c r="D1302" s="99" t="str">
        <x:v>BRITO MARKER</x:v>
      </x:c>
      <x:c r="E1302" s="132" t="n">
        <x:v>0</x:v>
      </x:c>
      <x:c r="F1302" t="n">
        <x:v>19</x:v>
      </x:c>
      <x:c r="G1302" t="n">
        <x:v>4</x:v>
      </x:c>
      <x:c r="H1302" s="99" t="str">
        <x:v>BRITO MARKER</x:v>
      </x:c>
      <x:c r="I1302" s="133" t="n">
        <x:v>0</x:v>
      </x:c>
      <x:c r="J1302" s="133" t="n">
        <x:v>0</x:v>
      </x:c>
      <x:c r="K1302" s="149" t="str">
        <x:v>BALL POINT</x:v>
      </x:c>
      <x:c r="L1302" s="150" t="str">
        <x:v>Exact/source-linked match</x:v>
      </x:c>
      <x:c r="M1302" s="149" t="str">
        <x:v>WS-RATES:19:4</x:v>
      </x:c>
    </x:row>
    <x:row r="1303">
      <x:c r="A1303" t="n">
        <x:v>1304</x:v>
      </x:c>
      <x:c r="B1303" t="n">
        <x:v>7</x:v>
      </x:c>
      <x:c r="C1303" t="n">
        <x:v>19</x:v>
      </x:c>
      <x:c r="D1303" s="99" t="str">
        <x:v>CHINA FOAM BOARD MARKE</x:v>
      </x:c>
      <x:c r="E1303" s="132" t="n">
        <x:v>15</x:v>
      </x:c>
      <x:c r="F1303" t="n">
        <x:v>7</x:v>
      </x:c>
      <x:c r="G1303" t="n">
        <x:v>32</x:v>
      </x:c>
      <x:c r="H1303" s="99" t="str">
        <x:v>CHINA FOAM BOARD MARKER</x:v>
      </x:c>
      <x:c r="I1303" s="133" t="n">
        <x:v>15</x:v>
      </x:c>
      <x:c r="J1303" s="133" t="n">
        <x:v>9.5</x:v>
      </x:c>
      <x:c r="K1303" s="149" t="str">
        <x:v>MARKER</x:v>
      </x:c>
      <x:c r="L1303" s="150" t="str">
        <x:v>Truncated-name completion</x:v>
      </x:c>
      <x:c r="M1303" s="149" t="str">
        <x:v>WS-RATES:7:32</x:v>
      </x:c>
    </x:row>
    <x:row r="1304">
      <x:c r="A1304" t="n">
        <x:v>1305</x:v>
      </x:c>
      <x:c r="B1304" t="n">
        <x:v>20</x:v>
      </x:c>
      <x:c r="C1304" t="n">
        <x:v>19</x:v>
      </x:c>
      <x:c r="D1304" s="99" t="str">
        <x:v>CHINA PAINT MARKER SMAL</x:v>
      </x:c>
      <x:c r="E1304" s="132" t="n">
        <x:v>85</x:v>
      </x:c>
      <x:c r="F1304" t="n">
        <x:v>20</x:v>
      </x:c>
      <x:c r="G1304" t="n">
        <x:v>32</x:v>
      </x:c>
      <x:c r="H1304" s="99" t="str">
        <x:v>CHINA PAINT MARKER SMALL</x:v>
      </x:c>
      <x:c r="I1304" s="133" t="n">
        <x:v>85</x:v>
      </x:c>
      <x:c r="J1304" s="133" t="n">
        <x:v>75</x:v>
      </x:c>
      <x:c r="K1304" s="149" t="str">
        <x:v>PAINT MARKERS</x:v>
      </x:c>
      <x:c r="L1304" s="150" t="str">
        <x:v>Truncated-name completion</x:v>
      </x:c>
      <x:c r="M1304" s="149" t="str">
        <x:v>WS-RATES:20:32</x:v>
      </x:c>
    </x:row>
    <x:row r="1305">
      <x:c r="A1305" t="n">
        <x:v>1306</x:v>
      </x:c>
      <x:c r="B1305" t="n">
        <x:v>2</x:v>
      </x:c>
      <x:c r="C1305" t="n">
        <x:v>11</x:v>
      </x:c>
      <x:c r="D1305" s="99" t="str">
        <x:v>CLARO FUN MARKER</x:v>
      </x:c>
      <x:c r="E1305" s="132" t="n">
        <x:v>99</x:v>
      </x:c>
      <x:c r="F1305" t="n">
        <x:v>2</x:v>
      </x:c>
      <x:c r="G1305" t="n">
        <x:v>25</x:v>
      </x:c>
      <x:c r="H1305" s="99" t="str">
        <x:v>CLARO FUN MARKER</x:v>
      </x:c>
      <x:c r="I1305" s="133" t="n">
        <x:v>99</x:v>
      </x:c>
      <x:c r="J1305" s="133" t="n">
        <x:v>89</x:v>
      </x:c>
      <x:c r="K1305" s="149" t="str">
        <x:v>POINTER</x:v>
      </x:c>
      <x:c r="L1305" s="150" t="str">
        <x:v>Exact/source-linked match</x:v>
      </x:c>
      <x:c r="M1305" s="149" t="str">
        <x:v>WS-RATES:2:25</x:v>
      </x:c>
    </x:row>
    <x:row r="1306">
      <x:c r="A1306" t="n">
        <x:v>1307</x:v>
      </x:c>
      <x:c r="B1306" t="n">
        <x:v>52</x:v>
      </x:c>
      <x:c r="C1306" t="n">
        <x:v>29</x:v>
      </x:c>
      <x:c r="D1306" s="99" t="str">
        <x:v>DEER 12 PCS JUMBO MARKE</x:v>
      </x:c>
      <x:c r="E1306" s="132" t="n">
        <x:v>420</x:v>
      </x:c>
      <x:c r="F1306" t="n">
        <x:v>53</x:v>
      </x:c>
      <x:c r="G1306" t="n">
        <x:v>6</x:v>
      </x:c>
      <x:c r="H1306" s="99" t="str">
        <x:v>DEER 12 PCS JUMBO MARKER COL</x:v>
      </x:c>
      <x:c r="I1306" s="133" t="n">
        <x:v>420</x:v>
      </x:c>
      <x:c r="J1306" s="133" t="n">
        <x:v>378</x:v>
      </x:c>
      <x:c r="K1306" s="149" t="str">
        <x:v>MARKER</x:v>
      </x:c>
      <x:c r="L1306" s="150" t="str">
        <x:v>Truncated-name completion</x:v>
      </x:c>
      <x:c r="M1306" s="149" t="str">
        <x:v>WS-RATES:53:6</x:v>
      </x:c>
    </x:row>
    <x:row r="1307">
      <x:c r="A1307" t="n">
        <x:v>1308</x:v>
      </x:c>
      <x:c r="B1307" t="n">
        <x:v>52</x:v>
      </x:c>
      <x:c r="C1307" t="n">
        <x:v>19</x:v>
      </x:c>
      <x:c r="D1307" s="99" t="str">
        <x:v>DEER BOARD MARKER</x:v>
      </x:c>
      <x:c r="E1307" s="132" t="n">
        <x:v>580</x:v>
      </x:c>
      <x:c r="F1307" t="n">
        <x:v>52</x:v>
      </x:c>
      <x:c r="G1307" t="n">
        <x:v>32</x:v>
      </x:c>
      <x:c r="H1307" s="99" t="str">
        <x:v>DEER BOARD MARKER</x:v>
      </x:c>
      <x:c r="I1307" s="133" t="n">
        <x:v>580</x:v>
      </x:c>
      <x:c r="J1307" s="133" t="n">
        <x:v>468</x:v>
      </x:c>
      <x:c r="K1307" s="149" t="str">
        <x:v>BOARD &amp; PERMANENT</x:v>
      </x:c>
      <x:c r="L1307" s="150" t="str">
        <x:v>Exact/source-linked match</x:v>
      </x:c>
      <x:c r="M1307" s="149" t="str">
        <x:v>WS-RATES:52:32</x:v>
      </x:c>
    </x:row>
    <x:row r="1308">
      <x:c r="A1308" t="n">
        <x:v>1309</x:v>
      </x:c>
      <x:c r="B1308" t="n">
        <x:v>52</x:v>
      </x:c>
      <x:c r="C1308" t="n">
        <x:v>13</x:v>
      </x:c>
      <x:c r="D1308" s="99" t="str">
        <x:v>DEER BOARD MARKER 1 PCS</x:v>
      </x:c>
      <x:c r="E1308" s="132" t="n">
        <x:v>49</x:v>
      </x:c>
      <x:c r="F1308" t="n">
        <x:v>52</x:v>
      </x:c>
      <x:c r="G1308" t="n">
        <x:v>26</x:v>
      </x:c>
      <x:c r="H1308" s="99" t="str">
        <x:v>DEER BOARD MARKER 1 PCS</x:v>
      </x:c>
      <x:c r="I1308" s="133" t="n">
        <x:v>49</x:v>
      </x:c>
      <x:c r="J1308" s="133" t="n">
        <x:v>39</x:v>
      </x:c>
      <x:c r="K1308" s="149" t="str">
        <x:v>BOARD &amp; PERMANENT</x:v>
      </x:c>
      <x:c r="L1308" s="150" t="str">
        <x:v>Exact/source-linked match</x:v>
      </x:c>
      <x:c r="M1308" s="149" t="str">
        <x:v>WS-RATES:52:26</x:v>
      </x:c>
    </x:row>
    <x:row r="1309">
      <x:c r="A1309" t="n">
        <x:v>1310</x:v>
      </x:c>
      <x:c r="B1309" t="n">
        <x:v>52</x:v>
      </x:c>
      <x:c r="C1309" t="n">
        <x:v>18</x:v>
      </x:c>
      <x:c r="D1309" s="99" t="str">
        <x:v>DEER PERMANENT MARKER</x:v>
      </x:c>
      <x:c r="E1309" s="132" t="n">
        <x:v>454</x:v>
      </x:c>
      <x:c r="F1309" t="n">
        <x:v>52</x:v>
      </x:c>
      <x:c r="G1309" t="n">
        <x:v>31</x:v>
      </x:c>
      <x:c r="H1309" s="99" t="str">
        <x:v>DEER PERMANENT MARKER</x:v>
      </x:c>
      <x:c r="I1309" s="133" t="n">
        <x:v>454</x:v>
      </x:c>
      <x:c r="J1309" s="133" t="n">
        <x:v>376</x:v>
      </x:c>
      <x:c r="K1309" s="149" t="str">
        <x:v>BOARD &amp; PERMANENT</x:v>
      </x:c>
      <x:c r="L1309" s="150" t="str">
        <x:v>Exact/source-linked match</x:v>
      </x:c>
      <x:c r="M1309" s="149" t="str">
        <x:v>WS-RATES:52:31</x:v>
      </x:c>
    </x:row>
    <x:row r="1310">
      <x:c r="A1310" t="n">
        <x:v>1311</x:v>
      </x:c>
      <x:c r="B1310" t="n">
        <x:v>26</x:v>
      </x:c>
      <x:c r="C1310" t="n">
        <x:v>33</x:v>
      </x:c>
      <x:c r="D1310" s="99" t="str">
        <x:v>DOLLAR BOARD MARKER (1P</x:v>
      </x:c>
      <x:c r="E1310" s="132" t="n">
        <x:v>57</x:v>
      </x:c>
      <x:c r="F1310" t="n">
        <x:v>27</x:v>
      </x:c>
      <x:c r="G1310" t="n">
        <x:v>10</x:v>
      </x:c>
      <x:c r="H1310" s="99" t="str">
        <x:v>DOLLAR BOARD MARKER (1PC)</x:v>
      </x:c>
      <x:c r="I1310" s="133" t="n">
        <x:v>57</x:v>
      </x:c>
      <x:c r="J1310" s="133" t="n">
        <x:v>53.35</x:v>
      </x:c>
      <x:c r="K1310" s="149" t="str">
        <x:v>BOARD &amp; PERMANENT</x:v>
      </x:c>
      <x:c r="L1310" s="150" t="str">
        <x:v>Truncated-name completion</x:v>
      </x:c>
      <x:c r="M1310" s="149" t="str">
        <x:v>WS-RATES:27:10</x:v>
      </x:c>
    </x:row>
    <x:row r="1311">
      <x:c r="A1311" t="n">
        <x:v>1312</x:v>
      </x:c>
      <x:c r="B1311" t="n">
        <x:v>57</x:v>
      </x:c>
      <x:c r="C1311" t="n">
        <x:v>2</x:v>
      </x:c>
      <x:c r="D1311" s="99" t="str">
        <x:v>DOLLAR BOARD MARKER (B</x:v>
      </x:c>
      <x:c r="E1311" s="132" t="n">
        <x:v>677</x:v>
      </x:c>
      <x:c r="F1311" t="n">
        <x:v>57</x:v>
      </x:c>
      <x:c r="G1311" t="n">
        <x:v>15</x:v>
      </x:c>
      <x:c r="H1311" s="99" t="str">
        <x:v>DOLLAR BOARD MARKER (BOX)</x:v>
      </x:c>
      <x:c r="I1311" s="133" t="n">
        <x:v>677</x:v>
      </x:c>
      <x:c r="J1311" s="133" t="n">
        <x:v>656.7</x:v>
      </x:c>
      <x:c r="K1311" s="149" t="str">
        <x:v>BOARD &amp; PERMANENT</x:v>
      </x:c>
      <x:c r="L1311" s="150" t="str">
        <x:v>Truncated-name completion</x:v>
      </x:c>
      <x:c r="M1311" s="149" t="str">
        <x:v>WS-RATES:57:15</x:v>
      </x:c>
    </x:row>
    <x:row r="1312">
      <x:c r="A1312" t="n">
        <x:v>1313</x:v>
      </x:c>
      <x:c r="B1312" t="n">
        <x:v>27</x:v>
      </x:c>
      <x:c r="C1312" t="n">
        <x:v>32</x:v>
      </x:c>
      <x:c r="D1312" s="99" t="str">
        <x:v>DOLLAR ECONO MARKER</x:v>
      </x:c>
      <x:c r="E1312" s="132" t="n">
        <x:v>88</x:v>
      </x:c>
      <x:c r="F1312" t="n">
        <x:v>28</x:v>
      </x:c>
      <x:c r="G1312" t="n">
        <x:v>9</x:v>
      </x:c>
      <x:c r="H1312" s="99" t="str">
        <x:v>DOLLAR ECONO MARKER</x:v>
      </x:c>
      <x:c r="I1312" s="133" t="n">
        <x:v>88</x:v>
      </x:c>
      <x:c r="J1312" s="133" t="n">
        <x:v>85.36</x:v>
      </x:c>
      <x:c r="K1312" s="149" t="str">
        <x:v>MARKER</x:v>
      </x:c>
      <x:c r="L1312" s="150" t="str">
        <x:v>Exact/source-linked match</x:v>
      </x:c>
      <x:c r="M1312" s="149" t="str">
        <x:v>WS-RATES:28:9</x:v>
      </x:c>
    </x:row>
    <x:row r="1313">
      <x:c r="A1313" t="n">
        <x:v>1314</x:v>
      </x:c>
      <x:c r="B1313" t="n">
        <x:v>27</x:v>
      </x:c>
      <x:c r="C1313" t="n">
        <x:v>28</x:v>
      </x:c>
      <x:c r="D1313" s="99" t="str">
        <x:v>DOLLAR NEON (1 PC)</x:v>
      </x:c>
      <x:c r="E1313" s="132" t="n">
        <x:v>57</x:v>
      </x:c>
      <x:c r="F1313" t="n">
        <x:v>28</x:v>
      </x:c>
      <x:c r="G1313" t="n">
        <x:v>5</x:v>
      </x:c>
      <x:c r="H1313" s="99" t="str">
        <x:v>DOLLAR NEON (1 PC)</x:v>
      </x:c>
      <x:c r="I1313" s="133" t="n">
        <x:v>57</x:v>
      </x:c>
      <x:c r="J1313" s="133" t="n">
        <x:v>55.3</x:v>
      </x:c>
      <x:c r="K1313" s="149" t="str">
        <x:v>HIGHLIGHTER</x:v>
      </x:c>
      <x:c r="L1313" s="150" t="str">
        <x:v>Exact/source-linked match</x:v>
      </x:c>
      <x:c r="M1313" s="149" t="str">
        <x:v>WS-RATES:28:5</x:v>
      </x:c>
    </x:row>
    <x:row r="1314">
      <x:c r="A1314" t="n">
        <x:v>1315</x:v>
      </x:c>
      <x:c r="B1314" t="n">
        <x:v>56</x:v>
      </x:c>
      <x:c r="C1314" t="n">
        <x:v>34</x:v>
      </x:c>
      <x:c r="D1314" s="99" t="str">
        <x:v>DOLLAR NEON (15pcs)</x:v>
      </x:c>
      <x:c r="E1314" s="132" t="n">
        <x:v>870</x:v>
      </x:c>
      <x:c r="F1314" t="n">
        <x:v>57</x:v>
      </x:c>
      <x:c r="G1314" t="n">
        <x:v>11</x:v>
      </x:c>
      <x:c r="H1314" s="99" t="str">
        <x:v>DOLLAR NEON (15pcs)</x:v>
      </x:c>
      <x:c r="I1314" s="133" t="n">
        <x:v>870</x:v>
      </x:c>
      <x:c r="J1314" s="133" t="n">
        <x:v>844</x:v>
      </x:c>
      <x:c r="K1314" s="149" t="str">
        <x:v>HIGHLIGHTER</x:v>
      </x:c>
      <x:c r="L1314" s="150" t="str">
        <x:v>Exact/source-linked match</x:v>
      </x:c>
      <x:c r="M1314" s="149" t="str">
        <x:v>WS-RATES:57:11</x:v>
      </x:c>
    </x:row>
    <x:row r="1315">
      <x:c r="A1315" t="n">
        <x:v>1316</x:v>
      </x:c>
      <x:c r="B1315" t="n">
        <x:v>56</x:v>
      </x:c>
      <x:c r="C1315" t="n">
        <x:v>35</x:v>
      </x:c>
      <x:c r="D1315" s="99" t="str">
        <x:v>DOLLAR NEON (30pcs)</x:v>
      </x:c>
      <x:c r="E1315" s="132" t="n">
        <x:v>1740</x:v>
      </x:c>
      <x:c r="F1315" t="n">
        <x:v>57</x:v>
      </x:c>
      <x:c r="G1315" t="n">
        <x:v>12</x:v>
      </x:c>
      <x:c r="H1315" s="99" t="str">
        <x:v>DOLLAR NEON (30pcs)</x:v>
      </x:c>
      <x:c r="I1315" s="133" t="n">
        <x:v>1740</x:v>
      </x:c>
      <x:c r="J1315" s="133" t="n">
        <x:v>1687.78</x:v>
      </x:c>
      <x:c r="K1315" s="149" t="str">
        <x:v>HIGHLIGHTER</x:v>
      </x:c>
      <x:c r="L1315" s="150" t="str">
        <x:v>Exact/source-linked match</x:v>
      </x:c>
      <x:c r="M1315" s="149" t="str">
        <x:v>WS-RATES:57:12</x:v>
      </x:c>
    </x:row>
    <x:row r="1316">
      <x:c r="A1316" t="n">
        <x:v>1317</x:v>
      </x:c>
      <x:c r="B1316" t="n">
        <x:v>56</x:v>
      </x:c>
      <x:c r="C1316" t="n">
        <x:v>36</x:v>
      </x:c>
      <x:c r="D1316" s="99" t="str">
        <x:v>DOLLAR NEON 10 PCS</x:v>
      </x:c>
      <x:c r="E1316" s="132" t="n">
        <x:v>580</x:v>
      </x:c>
      <x:c r="F1316" t="n">
        <x:v>57</x:v>
      </x:c>
      <x:c r="G1316" t="n">
        <x:v>13</x:v>
      </x:c>
      <x:c r="H1316" s="99" t="str">
        <x:v>DOLLAR NEON 10 PCS</x:v>
      </x:c>
      <x:c r="I1316" s="133" t="n">
        <x:v>580</x:v>
      </x:c>
      <x:c r="J1316" s="133" t="n">
        <x:v>562.6</x:v>
      </x:c>
      <x:c r="K1316" s="149" t="str">
        <x:v>HIGHLIGHTER</x:v>
      </x:c>
      <x:c r="L1316" s="150" t="str">
        <x:v>Exact/source-linked match</x:v>
      </x:c>
      <x:c r="M1316" s="149" t="str">
        <x:v>WS-RATES:57:13</x:v>
      </x:c>
    </x:row>
    <x:row r="1317">
      <x:c r="A1317" t="n">
        <x:v>1318</x:v>
      </x:c>
      <x:c r="B1317" t="n">
        <x:v>57</x:v>
      </x:c>
      <x:c r="C1317" t="n">
        <x:v>26</x:v>
      </x:c>
      <x:c r="D1317" s="99" t="str">
        <x:v>DOLLAR PERMANENT MARKE</x:v>
      </x:c>
      <x:c r="E1317" s="132" t="n">
        <x:v>56</x:v>
      </x:c>
      <x:c r="F1317" t="n">
        <x:v>58</x:v>
      </x:c>
      <x:c r="G1317" t="n">
        <x:v>3</x:v>
      </x:c>
      <x:c r="H1317" s="99" t="str">
        <x:v>DOLLAR PERMANENT MARKER 1 P</x:v>
      </x:c>
      <x:c r="I1317" s="133" t="n">
        <x:v>56</x:v>
      </x:c>
      <x:c r="J1317" s="133" t="n">
        <x:v>53.92</x:v>
      </x:c>
      <x:c r="K1317" s="149" t="str">
        <x:v>BOARD &amp; PERMANENT</x:v>
      </x:c>
      <x:c r="L1317" s="150" t="str">
        <x:v>Truncated-name completion</x:v>
      </x:c>
      <x:c r="M1317" s="149" t="str">
        <x:v>WS-RATES:58:3</x:v>
      </x:c>
    </x:row>
    <x:row r="1318">
      <x:c r="A1318" t="n">
        <x:v>1319</x:v>
      </x:c>
      <x:c r="B1318" t="n">
        <x:v>57</x:v>
      </x:c>
      <x:c r="C1318" t="n">
        <x:v>24</x:v>
      </x:c>
      <x:c r="D1318" s="99" t="str">
        <x:v>DOLLAR PERMANENT MARKE</x:v>
      </x:c>
      <x:c r="E1318" s="132" t="n">
        <x:v>667</x:v>
      </x:c>
      <x:c r="F1318" t="n">
        <x:v>57</x:v>
      </x:c>
      <x:c r="G1318" t="n">
        <x:v>37</x:v>
      </x:c>
      <x:c r="H1318" s="99" t="str">
        <x:v>DOLLAR PERMANENT MARKER(BO</x:v>
      </x:c>
      <x:c r="I1318" s="133" t="n">
        <x:v>667</x:v>
      </x:c>
      <x:c r="J1318" s="133" t="n">
        <x:v>647</x:v>
      </x:c>
      <x:c r="K1318" s="149" t="str">
        <x:v>BOARD &amp; PERMANENT</x:v>
      </x:c>
      <x:c r="L1318" s="150" t="str">
        <x:v>Truncated-name completion</x:v>
      </x:c>
      <x:c r="M1318" s="149" t="str">
        <x:v>WS-RATES:57:37</x:v>
      </x:c>
    </x:row>
    <x:row r="1319">
      <x:c r="A1319" t="n">
        <x:v>1320</x:v>
      </x:c>
      <x:c r="B1319" t="n">
        <x:v>44</x:v>
      </x:c>
      <x:c r="C1319" t="n">
        <x:v>26</x:v>
      </x:c>
      <x:c r="D1319" s="99" t="str">
        <x:v>DUAL HIGHLIGHTER</x:v>
      </x:c>
      <x:c r="E1319" s="132" t="n">
        <x:v>680</x:v>
      </x:c>
      <x:c r="F1319" t="n">
        <x:v>45</x:v>
      </x:c>
      <x:c r="G1319" t="n">
        <x:v>3</x:v>
      </x:c>
      <x:c r="H1319" s="99" t="str">
        <x:v>DUAL HIGHLIGHTER</x:v>
      </x:c>
      <x:c r="I1319" s="133" t="n">
        <x:v>680</x:v>
      </x:c>
      <x:c r="J1319" s="133" t="n">
        <x:v>600</x:v>
      </x:c>
      <x:c r="K1319" s="149" t="str">
        <x:v>HIGHLIGHTER</x:v>
      </x:c>
      <x:c r="L1319" s="150" t="str">
        <x:v>Exact/source-linked match</x:v>
      </x:c>
      <x:c r="M1319" s="149" t="str">
        <x:v>WS-RATES:45:3</x:v>
      </x:c>
    </x:row>
    <x:row r="1320">
      <x:c r="A1320" t="n">
        <x:v>1321</x:v>
      </x:c>
      <x:c r="B1320" t="n">
        <x:v>25</x:v>
      </x:c>
      <x:c r="C1320" t="n">
        <x:v>5</x:v>
      </x:c>
      <x:c r="D1320" s="99" t="str">
        <x:v>KITA HIGHLIGHTER (36PCS)</x:v>
      </x:c>
      <x:c r="E1320" s="132" t="n">
        <x:v>1368</x:v>
      </x:c>
      <x:c r="F1320" t="n">
        <x:v>25</x:v>
      </x:c>
      <x:c r="G1320" t="n">
        <x:v>18</x:v>
      </x:c>
      <x:c r="H1320" s="99" t="str">
        <x:v>KITA HIGHLIGHTER (36PCS)</x:v>
      </x:c>
      <x:c r="I1320" s="133" t="n">
        <x:v>1368</x:v>
      </x:c>
      <x:c r="J1320" s="133" t="n">
        <x:v>1190</x:v>
      </x:c>
      <x:c r="K1320" s="149" t="str">
        <x:v>HIGHLIGHTER</x:v>
      </x:c>
      <x:c r="L1320" s="150" t="str">
        <x:v>Exact/source-linked match</x:v>
      </x:c>
      <x:c r="M1320" s="149" t="str">
        <x:v>WS-RATES:25:18</x:v>
      </x:c>
    </x:row>
    <x:row r="1321">
      <x:c r="A1321" t="n">
        <x:v>1322</x:v>
      </x:c>
      <x:c r="B1321" t="n">
        <x:v>25</x:v>
      </x:c>
      <x:c r="C1321" t="n">
        <x:v>4</x:v>
      </x:c>
      <x:c r="D1321" s="99" t="str">
        <x:v>KITA HIGHLIGHTER(1PC)</x:v>
      </x:c>
      <x:c r="E1321" s="132" t="n">
        <x:v>40</x:v>
      </x:c>
      <x:c r="F1321" t="n">
        <x:v>25</x:v>
      </x:c>
      <x:c r="G1321" t="n">
        <x:v>17</x:v>
      </x:c>
      <x:c r="H1321" s="99" t="str">
        <x:v>KITA HIGHLIGHTER(1PC)</x:v>
      </x:c>
      <x:c r="I1321" s="133" t="n">
        <x:v>40</x:v>
      </x:c>
      <x:c r="J1321" s="133" t="n">
        <x:v>33</x:v>
      </x:c>
      <x:c r="K1321" s="149" t="str">
        <x:v>HIGHLIGHTER</x:v>
      </x:c>
      <x:c r="L1321" s="150" t="str">
        <x:v>Exact/source-linked match</x:v>
      </x:c>
      <x:c r="M1321" s="149" t="str">
        <x:v>WS-RATES:25:17</x:v>
      </x:c>
    </x:row>
    <x:row r="1322">
      <x:c r="A1322" t="n">
        <x:v>1323</x:v>
      </x:c>
      <x:c r="B1322" t="n">
        <x:v>17</x:v>
      </x:c>
      <x:c r="C1322" t="n">
        <x:v>25</x:v>
      </x:c>
      <x:c r="D1322" s="99" t="str">
        <x:v>MASTER 2 IN 1 0405 MARKE</x:v>
      </x:c>
      <x:c r="E1322" s="132" t="n">
        <x:v>340</x:v>
      </x:c>
      <x:c r="F1322" t="n">
        <x:v>18</x:v>
      </x:c>
      <x:c r="G1322" t="n">
        <x:v>2</x:v>
      </x:c>
      <x:c r="H1322" s="99" t="str">
        <x:v>MASTER 2 IN 1 0405 MARKER</x:v>
      </x:c>
      <x:c r="I1322" s="133" t="n">
        <x:v>340</x:v>
      </x:c>
      <x:c r="J1322" s="133" t="n">
        <x:v>325</x:v>
      </x:c>
      <x:c r="K1322" s="149" t="str">
        <x:v>MARKER</x:v>
      </x:c>
      <x:c r="L1322" s="150" t="str">
        <x:v>Truncated-name completion</x:v>
      </x:c>
      <x:c r="M1322" s="149" t="str">
        <x:v>WS-RATES:18:2</x:v>
      </x:c>
    </x:row>
    <x:row r="1323">
      <x:c r="A1323" t="n">
        <x:v>1324</x:v>
      </x:c>
      <x:c r="B1323" t="n">
        <x:v>57</x:v>
      </x:c>
      <x:c r="C1323" t="n">
        <x:v>16</x:v>
      </x:c>
      <x:c r="D1323" s="99" t="str">
        <x:v>MERCURY CUT MARKER</x:v>
      </x:c>
      <x:c r="E1323" s="132" t="n">
        <x:v>91</x:v>
      </x:c>
      <x:c r="F1323" t="n">
        <x:v>57</x:v>
      </x:c>
      <x:c r="G1323" t="n">
        <x:v>29</x:v>
      </x:c>
      <x:c r="H1323" s="99" t="str">
        <x:v>MERCURY CUT MARKER</x:v>
      </x:c>
      <x:c r="I1323" s="133" t="n">
        <x:v>88</x:v>
      </x:c>
      <x:c r="J1323" s="133" t="n">
        <x:v>81</x:v>
      </x:c>
      <x:c r="K1323" s="149" t="str">
        <x:v>CUT MARKERS</x:v>
      </x:c>
      <x:c r="L1323" s="150" t="str">
        <x:v>Exact/source-linked match</x:v>
      </x:c>
      <x:c r="M1323" s="149" t="str">
        <x:v>WS-RATES:57:29</x:v>
      </x:c>
    </x:row>
    <x:row r="1324">
      <x:c r="A1324" t="n">
        <x:v>1325</x:v>
      </x:c>
      <x:c r="B1324" t="n">
        <x:v>57</x:v>
      </x:c>
      <x:c r="C1324" t="n">
        <x:v>15</x:v>
      </x:c>
      <x:c r="D1324" s="99" t="str">
        <x:v>MERCURY CUT MARKER 804</x:v>
      </x:c>
      <x:c r="E1324" s="132" t="n">
        <x:v>145</x:v>
      </x:c>
      <x:c r="F1324" t="n">
        <x:v>57</x:v>
      </x:c>
      <x:c r="G1324" t="n">
        <x:v>28</x:v>
      </x:c>
      <x:c r="H1324" s="99" t="str">
        <x:v>MERCURY CUT MARKER 804</x:v>
      </x:c>
      <x:c r="I1324" s="133" t="n">
        <x:v>145</x:v>
      </x:c>
      <x:c r="J1324" s="133" t="n">
        <x:v>135</x:v>
      </x:c>
      <x:c r="K1324" s="149" t="str">
        <x:v>CUT MARKERS</x:v>
      </x:c>
      <x:c r="L1324" s="150" t="str">
        <x:v>Exact/source-linked match</x:v>
      </x:c>
      <x:c r="M1324" s="149" t="str">
        <x:v>WS-RATES:57:28</x:v>
      </x:c>
    </x:row>
    <x:row r="1325">
      <x:c r="A1325" t="n">
        <x:v>1326</x:v>
      </x:c>
      <x:c r="B1325" t="n">
        <x:v>57</x:v>
      </x:c>
      <x:c r="C1325" t="n">
        <x:v>14</x:v>
      </x:c>
      <x:c r="D1325" s="99" t="str">
        <x:v>MERCURY CUT MARKER 805</x:v>
      </x:c>
      <x:c r="E1325" s="132" t="n">
        <x:v>160</x:v>
      </x:c>
      <x:c r="F1325" t="n">
        <x:v>57</x:v>
      </x:c>
      <x:c r="G1325" t="n">
        <x:v>27</x:v>
      </x:c>
      <x:c r="H1325" s="99" t="str">
        <x:v>MERCURY CUT MARKER 805</x:v>
      </x:c>
      <x:c r="I1325" s="133" t="n">
        <x:v>160</x:v>
      </x:c>
      <x:c r="J1325" s="133" t="n">
        <x:v>152</x:v>
      </x:c>
      <x:c r="K1325" s="149" t="str">
        <x:v>CUT MARKERS</x:v>
      </x:c>
      <x:c r="L1325" s="150" t="str">
        <x:v>Exact/source-linked match</x:v>
      </x:c>
      <x:c r="M1325" s="149" t="str">
        <x:v>WS-RATES:57:27</x:v>
      </x:c>
    </x:row>
    <x:row r="1326">
      <x:c r="A1326" t="n">
        <x:v>1327</x:v>
      </x:c>
      <x:c r="B1326" t="n">
        <x:v>57</x:v>
      </x:c>
      <x:c r="C1326" t="n">
        <x:v>13</x:v>
      </x:c>
      <x:c r="D1326" s="99" t="str">
        <x:v>MERCURY FIBRE TIP MARKE</x:v>
      </x:c>
      <x:c r="E1326" s="132" t="n">
        <x:v>87</x:v>
      </x:c>
      <x:c r="F1326" t="n">
        <x:v>57</x:v>
      </x:c>
      <x:c r="G1326" t="n">
        <x:v>26</x:v>
      </x:c>
      <x:c r="H1326" s="99" t="str">
        <x:v>MERCURY FIBRE TIP MARKER</x:v>
      </x:c>
      <x:c r="I1326" s="133" t="n">
        <x:v>87</x:v>
      </x:c>
      <x:c r="J1326" s="133" t="n">
        <x:v>79</x:v>
      </x:c>
      <x:c r="K1326" s="149" t="str">
        <x:v>MARKER</x:v>
      </x:c>
      <x:c r="L1326" s="150" t="str">
        <x:v>Truncated-name completion</x:v>
      </x:c>
      <x:c r="M1326" s="149" t="str">
        <x:v>WS-RATES:57:26</x:v>
      </x:c>
    </x:row>
    <x:row r="1327">
      <x:c r="A1327" t="n">
        <x:v>1328</x:v>
      </x:c>
      <x:c r="B1327" t="n">
        <x:v>1</x:v>
      </x:c>
      <x:c r="C1327" t="n">
        <x:v>6</x:v>
      </x:c>
      <x:c r="D1327" s="99" t="str">
        <x:v>MERCURY HIGHLIGHTER JAR</x:v>
      </x:c>
      <x:c r="E1327" s="132" t="n">
        <x:v>1620</x:v>
      </x:c>
      <x:c r="F1327" t="n">
        <x:v>1</x:v>
      </x:c>
      <x:c r="G1327" t="n">
        <x:v>20</x:v>
      </x:c>
      <x:c r="H1327" s="99" t="str">
        <x:v>MERCURY HIGHLIGHTER JAR (36P</x:v>
      </x:c>
      <x:c r="I1327" s="133" t="n">
        <x:v>1620</x:v>
      </x:c>
      <x:c r="J1327" s="133" t="n">
        <x:v>1571</x:v>
      </x:c>
      <x:c r="K1327" s="149" t="str">
        <x:v>HIGHLIGHTER</x:v>
      </x:c>
      <x:c r="L1327" s="150" t="str">
        <x:v>Truncated-name completion</x:v>
      </x:c>
      <x:c r="M1327" s="149" t="str">
        <x:v>WS-RATES:1:20</x:v>
      </x:c>
    </x:row>
    <x:row r="1328">
      <x:c r="A1328" t="n">
        <x:v>1329</x:v>
      </x:c>
      <x:c r="B1328" t="n">
        <x:v>44</x:v>
      </x:c>
      <x:c r="C1328" t="n">
        <x:v>30</x:v>
      </x:c>
      <x:c r="D1328" s="99" t="str">
        <x:v>PAINT MARKER CHINA</x:v>
      </x:c>
      <x:c r="E1328" s="132" t="n">
        <x:v>115</x:v>
      </x:c>
      <x:c r="F1328" t="n">
        <x:v>45</x:v>
      </x:c>
      <x:c r="G1328" t="n">
        <x:v>7</x:v>
      </x:c>
      <x:c r="H1328" s="99" t="str">
        <x:v>PAINT MARKER CHINA</x:v>
      </x:c>
      <x:c r="I1328" s="133" t="n">
        <x:v>115</x:v>
      </x:c>
      <x:c r="J1328" s="133" t="n">
        <x:v>105</x:v>
      </x:c>
      <x:c r="K1328" s="149" t="str">
        <x:v>PAINT MARKERS</x:v>
      </x:c>
      <x:c r="L1328" s="150" t="str">
        <x:v>Exact/source-linked match</x:v>
      </x:c>
      <x:c r="M1328" s="149" t="str">
        <x:v>WS-RATES:45:7</x:v>
      </x:c>
    </x:row>
    <x:row r="1329">
      <x:c r="A1329" t="n">
        <x:v>1330</x:v>
      </x:c>
      <x:c r="B1329" t="n">
        <x:v>44</x:v>
      </x:c>
      <x:c r="C1329" t="n">
        <x:v>34</x:v>
      </x:c>
      <x:c r="D1329" s="99" t="str">
        <x:v>PAINT MARKER CHINA W/G/</x:v>
      </x:c>
      <x:c r="E1329" s="132" t="n">
        <x:v>115</x:v>
      </x:c>
      <x:c r="F1329" t="n">
        <x:v>45</x:v>
      </x:c>
      <x:c r="G1329" t="n">
        <x:v>11</x:v>
      </x:c>
      <x:c r="H1329" s="99" t="str">
        <x:v>PAINT MARKER CHINA W/G/S</x:v>
      </x:c>
      <x:c r="I1329" s="133" t="n">
        <x:v>115</x:v>
      </x:c>
      <x:c r="J1329" s="133" t="n">
        <x:v>105</x:v>
      </x:c>
      <x:c r="K1329" s="149" t="str">
        <x:v>PAINT MARKERS</x:v>
      </x:c>
      <x:c r="L1329" s="150" t="str">
        <x:v>Truncated-name completion</x:v>
      </x:c>
      <x:c r="M1329" s="149" t="str">
        <x:v>WS-RATES:45:11</x:v>
      </x:c>
    </x:row>
    <x:row r="1330">
      <x:c r="A1330" t="n">
        <x:v>1331</x:v>
      </x:c>
      <x:c r="B1330" t="n">
        <x:v>26</x:v>
      </x:c>
      <x:c r="C1330" t="n">
        <x:v>12</x:v>
      </x:c>
      <x:c r="D1330" s="99" t="str">
        <x:v>PAINT MARKER M&amp;G 1 PCS</x:v>
      </x:c>
      <x:c r="E1330" s="132" t="n">
        <x:v>160</x:v>
      </x:c>
      <x:c r="F1330" t="n">
        <x:v>26</x:v>
      </x:c>
      <x:c r="G1330" t="n">
        <x:v>25</x:v>
      </x:c>
      <x:c r="H1330" s="99" t="str">
        <x:v>PAINT MARKER M&amp;G 1 PCS</x:v>
      </x:c>
      <x:c r="I1330" s="133" t="n">
        <x:v>160</x:v>
      </x:c>
      <x:c r="J1330" s="133" t="n">
        <x:v>149</x:v>
      </x:c>
      <x:c r="K1330" s="149" t="str">
        <x:v>PAINT MARKERS</x:v>
      </x:c>
      <x:c r="L1330" s="150" t="str">
        <x:v>Exact/source-linked match</x:v>
      </x:c>
      <x:c r="M1330" s="149" t="str">
        <x:v>WS-RATES:26:25</x:v>
      </x:c>
    </x:row>
    <x:row r="1331">
      <x:c r="A1331" t="n">
        <x:v>1332</x:v>
      </x:c>
      <x:c r="B1331" t="n">
        <x:v>26</x:v>
      </x:c>
      <x:c r="C1331" t="n">
        <x:v>18</x:v>
      </x:c>
      <x:c r="D1331" s="99" t="str">
        <x:v>PIANO BOARD MARKER 1 PC</x:v>
      </x:c>
      <x:c r="E1331" s="132" t="n">
        <x:v>50</x:v>
      </x:c>
      <x:c r="F1331" t="n">
        <x:v>26</x:v>
      </x:c>
      <x:c r="G1331" t="n">
        <x:v>31</x:v>
      </x:c>
      <x:c r="H1331" s="99" t="str">
        <x:v>PIANO BOARD MARKER 1 PCS</x:v>
      </x:c>
      <x:c r="I1331" s="133" t="n">
        <x:v>50</x:v>
      </x:c>
      <x:c r="J1331" s="133" t="n">
        <x:v>45</x:v>
      </x:c>
      <x:c r="K1331" s="149" t="str">
        <x:v>BOARD &amp; PERMANENT</x:v>
      </x:c>
      <x:c r="L1331" s="150" t="str">
        <x:v>Truncated-name completion</x:v>
      </x:c>
      <x:c r="M1331" s="149" t="str">
        <x:v>WS-RATES:26:31</x:v>
      </x:c>
    </x:row>
    <x:row r="1332">
      <x:c r="A1332" t="n">
        <x:v>1333</x:v>
      </x:c>
      <x:c r="B1332" t="n">
        <x:v>59</x:v>
      </x:c>
      <x:c r="C1332" t="n">
        <x:v>21</x:v>
      </x:c>
      <x:c r="D1332" s="99" t="str">
        <x:v>PIANO BOARD MARKER(BOX)</x:v>
      </x:c>
      <x:c r="E1332" s="132" t="n">
        <x:v>600</x:v>
      </x:c>
      <x:c r="F1332" t="n">
        <x:v>59</x:v>
      </x:c>
      <x:c r="G1332" t="n">
        <x:v>34</x:v>
      </x:c>
      <x:c r="H1332" s="99" t="str">
        <x:v>PIANO BOARD MARKER(BOX)</x:v>
      </x:c>
      <x:c r="I1332" s="133" t="n">
        <x:v>600</x:v>
      </x:c>
      <x:c r="J1332" s="133" t="n">
        <x:v>570</x:v>
      </x:c>
      <x:c r="K1332" s="149" t="str">
        <x:v>BOARD &amp; PERMANENT</x:v>
      </x:c>
      <x:c r="L1332" s="150" t="str">
        <x:v>Exact/source-linked match</x:v>
      </x:c>
      <x:c r="M1332" s="149" t="str">
        <x:v>WS-RATES:59:34</x:v>
      </x:c>
    </x:row>
    <x:row r="1333">
      <x:c r="A1333" t="n">
        <x:v>1334</x:v>
      </x:c>
      <x:c r="B1333" t="n">
        <x:v>25</x:v>
      </x:c>
      <x:c r="C1333" t="n">
        <x:v>18</x:v>
      </x:c>
      <x:c r="D1333" s="99" t="str">
        <x:v>PIANO COLOUR MARKER (ST</x:v>
      </x:c>
      <x:c r="E1333" s="132" t="n">
        <x:v>200</x:v>
      </x:c>
      <x:c r="F1333" t="n">
        <x:v>25</x:v>
      </x:c>
      <x:c r="G1333" t="n">
        <x:v>31</x:v>
      </x:c>
      <x:c r="H1333" s="99" t="str">
        <x:v>PIANO COLOUR MARKER (ST 10)</x:v>
      </x:c>
      <x:c r="I1333" s="133" t="n">
        <x:v>200</x:v>
      </x:c>
      <x:c r="J1333" s="133" t="n">
        <x:v>190</x:v>
      </x:c>
      <x:c r="K1333" s="149" t="str">
        <x:v>MARKER COLOR</x:v>
      </x:c>
      <x:c r="L1333" s="150" t="str">
        <x:v>Truncated-name completion</x:v>
      </x:c>
      <x:c r="M1333" s="149" t="str">
        <x:v>WS-RATES:25:31</x:v>
      </x:c>
    </x:row>
    <x:row r="1334">
      <x:c r="A1334" t="n">
        <x:v>1335</x:v>
      </x:c>
      <x:c r="B1334" t="n">
        <x:v>23</x:v>
      </x:c>
      <x:c r="C1334" t="n">
        <x:v>17</x:v>
      </x:c>
      <x:c r="D1334" s="99" t="str">
        <x:v>PIANO COLOUR MARKER(ST</x:v>
      </x:c>
      <x:c r="E1334" s="132" t="n">
        <x:v>120</x:v>
      </x:c>
      <x:c r="F1334" t="n">
        <x:v>23</x:v>
      </x:c>
      <x:c r="G1334" t="n">
        <x:v>30</x:v>
      </x:c>
      <x:c r="H1334" s="99" t="str">
        <x:v>PIANO COLOUR MARKER(ST 6)</x:v>
      </x:c>
      <x:c r="I1334" s="133" t="n">
        <x:v>120</x:v>
      </x:c>
      <x:c r="J1334" s="133" t="n">
        <x:v>114</x:v>
      </x:c>
      <x:c r="K1334" s="149" t="str">
        <x:v>MARKER COLOR</x:v>
      </x:c>
      <x:c r="L1334" s="150" t="str">
        <x:v>Truncated-name completion</x:v>
      </x:c>
      <x:c r="M1334" s="149" t="str">
        <x:v>WS-RATES:23:30</x:v>
      </x:c>
    </x:row>
    <x:row r="1335">
      <x:c r="A1335" t="n">
        <x:v>1336</x:v>
      </x:c>
      <x:c r="B1335" t="n">
        <x:v>58</x:v>
      </x:c>
      <x:c r="C1335" t="n">
        <x:v>36</x:v>
      </x:c>
      <x:c r="D1335" s="99" t="str">
        <x:v>PIANO HIGHLIGHTER 10PCS</x:v>
      </x:c>
      <x:c r="E1335" s="132" t="n">
        <x:v>480</x:v>
      </x:c>
      <x:c r="F1335" t="n">
        <x:v>59</x:v>
      </x:c>
      <x:c r="G1335" t="n">
        <x:v>13</x:v>
      </x:c>
      <x:c r="H1335" s="99" t="str">
        <x:v>PIANO HIGHLIGHTER 10PCS</x:v>
      </x:c>
      <x:c r="I1335" s="133" t="n">
        <x:v>480</x:v>
      </x:c>
      <x:c r="J1335" s="133" t="n">
        <x:v>456</x:v>
      </x:c>
      <x:c r="K1335" s="149" t="str">
        <x:v>HIGHLIGHTER</x:v>
      </x:c>
      <x:c r="L1335" s="150" t="str">
        <x:v>Exact/source-linked match</x:v>
      </x:c>
      <x:c r="M1335" s="149" t="str">
        <x:v>WS-RATES:59:13</x:v>
      </x:c>
    </x:row>
    <x:row r="1336">
      <x:c r="A1336" t="n">
        <x:v>1337</x:v>
      </x:c>
      <x:c r="B1336" t="n">
        <x:v>59</x:v>
      </x:c>
      <x:c r="C1336" t="n">
        <x:v>13</x:v>
      </x:c>
      <x:c r="D1336" s="99" t="str">
        <x:v>PIANO MARKER</x:v>
      </x:c>
      <x:c r="E1336" s="132" t="n">
        <x:v>115</x:v>
      </x:c>
      <x:c r="F1336" t="n">
        <x:v>59</x:v>
      </x:c>
      <x:c r="G1336" t="n">
        <x:v>26</x:v>
      </x:c>
      <x:c r="H1336" s="99" t="str">
        <x:v>PIANO MARKER</x:v>
      </x:c>
      <x:c r="I1336" s="133" t="n">
        <x:v>115</x:v>
      </x:c>
      <x:c r="J1336" s="133" t="n">
        <x:v>109.25</x:v>
      </x:c>
      <x:c r="K1336" s="149" t="str">
        <x:v>MARKER</x:v>
      </x:c>
      <x:c r="L1336" s="150" t="str">
        <x:v>Exact/source-linked match</x:v>
      </x:c>
      <x:c r="M1336" s="149" t="str">
        <x:v>WS-RATES:59:26</x:v>
      </x:c>
    </x:row>
    <x:row r="1337">
      <x:c r="A1337" t="n">
        <x:v>1338</x:v>
      </x:c>
      <x:c r="B1337" t="n">
        <x:v>26</x:v>
      </x:c>
      <x:c r="C1337" t="n">
        <x:v>17</x:v>
      </x:c>
      <x:c r="D1337" s="99" t="str">
        <x:v>PIANO PERMANENT MARKER</x:v>
      </x:c>
      <x:c r="E1337" s="132" t="n">
        <x:v>45</x:v>
      </x:c>
      <x:c r="F1337" t="n">
        <x:v>26</x:v>
      </x:c>
      <x:c r="G1337" t="n">
        <x:v>30</x:v>
      </x:c>
      <x:c r="H1337" s="99" t="str">
        <x:v>PIANO PERMANENT MARKER 1 PC</x:v>
      </x:c>
      <x:c r="I1337" s="133" t="n">
        <x:v>45</x:v>
      </x:c>
      <x:c r="J1337" s="133" t="n">
        <x:v>41</x:v>
      </x:c>
      <x:c r="K1337" s="149" t="str">
        <x:v>BOARD &amp; PERMANENT</x:v>
      </x:c>
      <x:c r="L1337" s="150" t="str">
        <x:v>Truncated-name completion</x:v>
      </x:c>
      <x:c r="M1337" s="149" t="str">
        <x:v>WS-RATES:26:30</x:v>
      </x:c>
    </x:row>
    <x:row r="1338">
      <x:c r="A1338" t="n">
        <x:v>1339</x:v>
      </x:c>
      <x:c r="B1338" t="n">
        <x:v>59</x:v>
      </x:c>
      <x:c r="C1338" t="n">
        <x:v>23</x:v>
      </x:c>
      <x:c r="D1338" s="99" t="str">
        <x:v>PIANO PERMANENT MARKER</x:v>
      </x:c>
      <x:c r="E1338" s="132" t="n">
        <x:v>538</x:v>
      </x:c>
      <x:c r="F1338" t="n">
        <x:v>59</x:v>
      </x:c>
      <x:c r="G1338" t="n">
        <x:v>36</x:v>
      </x:c>
      <x:c r="H1338" s="99" t="str">
        <x:v>PIANO PERMANENT MARKER(BOX)</x:v>
      </x:c>
      <x:c r="I1338" s="133" t="n">
        <x:v>538</x:v>
      </x:c>
      <x:c r="J1338" s="133" t="n">
        <x:v>511</x:v>
      </x:c>
      <x:c r="K1338" s="149" t="str">
        <x:v>BOARD &amp; PERMANENT</x:v>
      </x:c>
      <x:c r="L1338" s="150" t="str">
        <x:v>Truncated-name completion</x:v>
      </x:c>
      <x:c r="M1338" s="149" t="str">
        <x:v>WS-RATES:59:36</x:v>
      </x:c>
    </x:row>
    <x:row r="1339">
      <x:c r="A1339" t="n">
        <x:v>1340</x:v>
      </x:c>
      <x:c r="B1339" t="n">
        <x:v>59</x:v>
      </x:c>
      <x:c r="C1339" t="n">
        <x:v>33</x:v>
      </x:c>
      <x:c r="D1339" s="99" t="str">
        <x:v>PIANO SMART BOARD MARK</x:v>
      </x:c>
      <x:c r="E1339" s="132" t="n">
        <x:v>270</x:v>
      </x:c>
      <x:c r="F1339" t="n">
        <x:v>60</x:v>
      </x:c>
      <x:c r="G1339" t="n">
        <x:v>10</x:v>
      </x:c>
      <x:c r="H1339" s="99" t="str">
        <x:v>PIANO SMART BOARD MARKER</x:v>
      </x:c>
      <x:c r="I1339" s="133" t="n">
        <x:v>270</x:v>
      </x:c>
      <x:c r="J1339" s="133" t="n">
        <x:v>256.5</x:v>
      </x:c>
      <x:c r="K1339" s="149" t="str">
        <x:v>BOARD &amp; PERMANENT</x:v>
      </x:c>
      <x:c r="L1339" s="150" t="str">
        <x:v>Truncated-name completion</x:v>
      </x:c>
      <x:c r="M1339" s="149" t="str">
        <x:v>WS-RATES:60:10</x:v>
      </x:c>
    </x:row>
    <x:row r="1340">
      <x:c r="A1340" t="n">
        <x:v>1341</x:v>
      </x:c>
      <x:c r="B1340" t="n">
        <x:v>58</x:v>
      </x:c>
      <x:c r="C1340" t="n">
        <x:v>34</x:v>
      </x:c>
      <x:c r="D1340" s="99" t="str">
        <x:v>PIANO SMART HIGHLIGHTER</x:v>
      </x:c>
      <x:c r="E1340" s="132" t="n">
        <x:v>290</x:v>
      </x:c>
      <x:c r="F1340" t="n">
        <x:v>59</x:v>
      </x:c>
      <x:c r="G1340" t="n">
        <x:v>11</x:v>
      </x:c>
      <x:c r="H1340" s="99" t="str">
        <x:v>PIANO SMART HIGHLIGHTER</x:v>
      </x:c>
      <x:c r="I1340" s="133" t="n">
        <x:v>290</x:v>
      </x:c>
      <x:c r="J1340" s="133" t="n">
        <x:v>275.5</x:v>
      </x:c>
      <x:c r="K1340" s="149" t="str">
        <x:v>HIGHLIGHTER</x:v>
      </x:c>
      <x:c r="L1340" s="150" t="str">
        <x:v>Exact/source-linked match</x:v>
      </x:c>
      <x:c r="M1340" s="149" t="str">
        <x:v>WS-RATES:59:11</x:v>
      </x:c>
    </x:row>
    <x:row r="1341">
      <x:c r="A1341" t="n">
        <x:v>1342</x:v>
      </x:c>
      <x:c r="B1341" t="n">
        <x:v>59</x:v>
      </x:c>
      <x:c r="C1341" t="n">
        <x:v>5</x:v>
      </x:c>
      <x:c r="D1341" s="99" t="str">
        <x:v>TEMPO CUT MARKER</x:v>
      </x:c>
      <x:c r="E1341" s="132" t="n">
        <x:v>94</x:v>
      </x:c>
      <x:c r="F1341" t="n">
        <x:v>59</x:v>
      </x:c>
      <x:c r="G1341" t="n">
        <x:v>18</x:v>
      </x:c>
      <x:c r="H1341" s="99" t="str">
        <x:v>TEMPO CUT MARKER</x:v>
      </x:c>
      <x:c r="I1341" s="133" t="n">
        <x:v>94</x:v>
      </x:c>
      <x:c r="J1341" s="133" t="n">
        <x:v>87.4</x:v>
      </x:c>
      <x:c r="K1341" s="149" t="str">
        <x:v>CUT MARKERS</x:v>
      </x:c>
      <x:c r="L1341" s="150" t="str">
        <x:v>Exact/source-linked match</x:v>
      </x:c>
      <x:c r="M1341" s="149" t="str">
        <x:v>WS-RATES:59:18</x:v>
      </x:c>
    </x:row>
    <x:row r="1342">
      <x:c r="A1342" t="n">
        <x:v>1343</x:v>
      </x:c>
      <x:c r="B1342" t="n">
        <x:v>21</x:v>
      </x:c>
      <x:c r="C1342" t="n">
        <x:v>33</x:v>
      </x:c>
      <x:c r="D1342" s="99" t="str">
        <x:v>TURBO CUT MARKER</x:v>
      </x:c>
      <x:c r="E1342" s="132" t="n">
        <x:v>70</x:v>
      </x:c>
      <x:c r="F1342" t="n">
        <x:v>22</x:v>
      </x:c>
      <x:c r="G1342" t="n">
        <x:v>10</x:v>
      </x:c>
      <x:c r="H1342" s="99" t="str">
        <x:v>TURBO CUT MARKER</x:v>
      </x:c>
      <x:c r="I1342" s="133" t="n">
        <x:v>70</x:v>
      </x:c>
      <x:c r="J1342" s="133" t="n">
        <x:v>65</x:v>
      </x:c>
      <x:c r="K1342" s="149" t="str">
        <x:v>MARKER</x:v>
      </x:c>
      <x:c r="L1342" s="150" t="str">
        <x:v>Exact/source-linked match</x:v>
      </x:c>
      <x:c r="M1342" s="149" t="str">
        <x:v>WS-RATES:22:10</x:v>
      </x:c>
    </x:row>
    <x:row r="1343">
      <x:c r="A1343" t="n">
        <x:v>1344</x:v>
      </x:c>
      <x:c r="B1343" t="n">
        <x:v>15</x:v>
      </x:c>
      <x:c r="C1343" t="n">
        <x:v>20</x:v>
      </x:c>
      <x:c r="D1343" s="99" t="str">
        <x:v>TURBO MARKER</x:v>
      </x:c>
      <x:c r="E1343" s="132" t="n">
        <x:v>60</x:v>
      </x:c>
      <x:c r="F1343" t="n">
        <x:v>15</x:v>
      </x:c>
      <x:c r="G1343" t="n">
        <x:v>33</x:v>
      </x:c>
      <x:c r="H1343" s="99" t="str">
        <x:v>TURBO MARKER</x:v>
      </x:c>
      <x:c r="I1343" s="133" t="n">
        <x:v>60</x:v>
      </x:c>
      <x:c r="J1343" s="133" t="n">
        <x:v>56</x:v>
      </x:c>
      <x:c r="K1343" s="149" t="str">
        <x:v>CUT MARKERS</x:v>
      </x:c>
      <x:c r="L1343" s="150" t="str">
        <x:v>Exact/source-linked match</x:v>
      </x:c>
      <x:c r="M1343" s="149" t="str">
        <x:v>WS-RATES:15:33</x:v>
      </x:c>
    </x:row>
    <x:row r="1344">
      <x:c r="A1344" t="n">
        <x:v>1345</x:v>
      </x:c>
      <x:c r="B1344" t="n">
        <x:v>56</x:v>
      </x:c>
      <x:c r="C1344" t="n">
        <x:v>11</x:v>
      </x:c>
      <x:c r="D1344" s="99" t="str">
        <x:v>UNI PAINT MARKER</x:v>
      </x:c>
      <x:c r="E1344" s="132" t="n">
        <x:v>230</x:v>
      </x:c>
      <x:c r="F1344" t="n">
        <x:v>56</x:v>
      </x:c>
      <x:c r="G1344" t="n">
        <x:v>24</x:v>
      </x:c>
      <x:c r="H1344" s="99" t="str">
        <x:v>UNI PAINT MARKER</x:v>
      </x:c>
      <x:c r="I1344" s="133" t="n">
        <x:v>230</x:v>
      </x:c>
      <x:c r="J1344" s="133" t="n">
        <x:v>198</x:v>
      </x:c>
      <x:c r="K1344" s="149" t="str">
        <x:v>PAINT MARKERS</x:v>
      </x:c>
      <x:c r="L1344" s="150" t="str">
        <x:v>Exact/source-linked match</x:v>
      </x:c>
      <x:c r="M1344" s="149" t="str">
        <x:v>WS-RATES:56:24</x:v>
      </x:c>
    </x:row>
    <x:row r="1345">
      <x:c r="A1345" t="n">
        <x:v>1346</x:v>
      </x:c>
      <x:c r="B1345" t="n">
        <x:v>24</x:v>
      </x:c>
      <x:c r="C1345" t="n">
        <x:v>17</x:v>
      </x:c>
      <x:c r="D1345" s="99" t="str">
        <x:v>CHIT PAD</x:v>
      </x:c>
      <x:c r="E1345" s="132" t="n">
        <x:v>50</x:v>
      </x:c>
      <x:c r="F1345" t="n">
        <x:v>24</x:v>
      </x:c>
      <x:c r="G1345" t="n">
        <x:v>30</x:v>
      </x:c>
      <x:c r="H1345" s="99" t="str">
        <x:v>CHIT PAD</x:v>
      </x:c>
      <x:c r="I1345" s="133" t="n">
        <x:v>50</x:v>
      </x:c>
      <x:c r="J1345" s="133" t="n">
        <x:v>42</x:v>
      </x:c>
      <x:c r="K1345" s="149" t="str">
        <x:v>CHINA</x:v>
      </x:c>
      <x:c r="L1345" s="150" t="str">
        <x:v>Exact/source-linked match</x:v>
      </x:c>
      <x:c r="M1345" s="149" t="str">
        <x:v>WS-RATES:24:30</x:v>
      </x:c>
    </x:row>
    <x:row r="1346">
      <x:c r="A1346" t="n">
        <x:v>1347</x:v>
      </x:c>
      <x:c r="B1346" t="n">
        <x:v>46</x:v>
      </x:c>
      <x:c r="C1346" t="n">
        <x:v>37</x:v>
      </x:c>
      <x:c r="D1346" s="99" t="str">
        <x:v>IPHONE PAD S</x:v>
      </x:c>
      <x:c r="E1346" s="132" t="n">
        <x:v>50</x:v>
      </x:c>
      <x:c r="F1346" t="n">
        <x:v>47</x:v>
      </x:c>
      <x:c r="G1346" t="n">
        <x:v>14</x:v>
      </x:c>
      <x:c r="H1346" s="99" t="str">
        <x:v>IPHONE PAD S</x:v>
      </x:c>
      <x:c r="I1346" s="133" t="n">
        <x:v>50</x:v>
      </x:c>
      <x:c r="J1346" s="133" t="n">
        <x:v>49</x:v>
      </x:c>
      <x:c r="K1346" s="149" t="str">
        <x:v>CHINA</x:v>
      </x:c>
      <x:c r="L1346" s="150" t="str">
        <x:v>Exact/source-linked match</x:v>
      </x:c>
      <x:c r="M1346" s="149" t="str">
        <x:v>WS-RATES:47:14</x:v>
      </x:c>
    </x:row>
    <x:row r="1347">
      <x:c r="A1347" t="n">
        <x:v>1348</x:v>
      </x:c>
      <x:c r="B1347" t="n">
        <x:v>32</x:v>
      </x:c>
      <x:c r="C1347" t="n">
        <x:v>34</x:v>
      </x:c>
      <x:c r="D1347" s="99" t="str">
        <x:v>K 10 NOTE BOOK</x:v>
      </x:c>
      <x:c r="E1347" s="132" t="n">
        <x:v>270</x:v>
      </x:c>
      <x:c r="F1347" t="n">
        <x:v>33</x:v>
      </x:c>
      <x:c r="G1347" t="n">
        <x:v>11</x:v>
      </x:c>
      <x:c r="H1347" s="99" t="str">
        <x:v>K 10 NOTE BOOK</x:v>
      </x:c>
      <x:c r="I1347" s="133" t="n">
        <x:v>270</x:v>
      </x:c>
      <x:c r="J1347" s="133" t="n">
        <x:v>229.545454545455</x:v>
      </x:c>
      <x:c r="K1347" s="149" t="str">
        <x:v>copies</x:v>
      </x:c>
      <x:c r="L1347" s="150" t="str">
        <x:v>Exact/source-linked match</x:v>
      </x:c>
      <x:c r="M1347" s="149" t="str">
        <x:v>WS-RATES:33:11</x:v>
      </x:c>
    </x:row>
    <x:row r="1348">
      <x:c r="A1348" t="n">
        <x:v>1349</x:v>
      </x:c>
      <x:c r="B1348" t="n">
        <x:v>32</x:v>
      </x:c>
      <x:c r="C1348" t="n">
        <x:v>36</x:v>
      </x:c>
      <x:c r="D1348" s="99" t="str">
        <x:v>K 12 NOTE BOOK</x:v>
      </x:c>
      <x:c r="E1348" s="132" t="n">
        <x:v>320</x:v>
      </x:c>
      <x:c r="F1348" t="n">
        <x:v>33</x:v>
      </x:c>
      <x:c r="G1348" t="n">
        <x:v>13</x:v>
      </x:c>
      <x:c r="H1348" s="99" t="str">
        <x:v>K 12 NOTE BOOK</x:v>
      </x:c>
      <x:c r="I1348" s="133" t="n">
        <x:v>320</x:v>
      </x:c>
      <x:c r="J1348" s="133" t="n">
        <x:v>279.744525547445</x:v>
      </x:c>
      <x:c r="K1348" s="149" t="str">
        <x:v>copies</x:v>
      </x:c>
      <x:c r="L1348" s="150" t="str">
        <x:v>Exact/source-linked match</x:v>
      </x:c>
      <x:c r="M1348" s="149" t="str">
        <x:v>WS-RATES:33:13</x:v>
      </x:c>
    </x:row>
    <x:row r="1349">
      <x:c r="A1349" t="n">
        <x:v>1350</x:v>
      </x:c>
      <x:c r="B1349" t="n">
        <x:v>7</x:v>
      </x:c>
      <x:c r="C1349" t="n">
        <x:v>27</x:v>
      </x:c>
      <x:c r="D1349" s="99" t="str">
        <x:v>NOTE BOOK 8625</x:v>
      </x:c>
      <x:c r="E1349" s="132" t="n">
        <x:v>290</x:v>
      </x:c>
      <x:c r="F1349" t="n">
        <x:v>8</x:v>
      </x:c>
      <x:c r="G1349" t="n">
        <x:v>4</x:v>
      </x:c>
      <x:c r="H1349" s="99" t="str">
        <x:v>NOTE BOOK 8625</x:v>
      </x:c>
      <x:c r="I1349" s="133" t="n">
        <x:v>290</x:v>
      </x:c>
      <x:c r="J1349" s="133" t="n">
        <x:v>245</x:v>
      </x:c>
      <x:c r="K1349" s="149" t="str">
        <x:v>CHINA DAIRIES</x:v>
      </x:c>
      <x:c r="L1349" s="150" t="str">
        <x:v>Exact/source-linked match</x:v>
      </x:c>
      <x:c r="M1349" s="149" t="str">
        <x:v>WS-RATES:8:4</x:v>
      </x:c>
    </x:row>
    <x:row r="1350">
      <x:c r="A1350" t="n">
        <x:v>1351</x:v>
      </x:c>
      <x:c r="B1350" t="n">
        <x:v>6</x:v>
      </x:c>
      <x:c r="C1350" t="n">
        <x:v>20</x:v>
      </x:c>
      <x:c r="D1350" s="99" t="str">
        <x:v>NOTEBOOK SUNNY K</x:v>
      </x:c>
      <x:c r="E1350" s="132" t="n">
        <x:v>350</x:v>
      </x:c>
      <x:c r="F1350" t="n">
        <x:v>6</x:v>
      </x:c>
      <x:c r="G1350" t="n">
        <x:v>33</x:v>
      </x:c>
      <x:c r="H1350" s="99" t="str">
        <x:v>NOTEBOOK SUNNY K</x:v>
      </x:c>
      <x:c r="I1350" s="133" t="n">
        <x:v>350</x:v>
      </x:c>
      <x:c r="J1350" s="133" t="n">
        <x:v>300</x:v>
      </x:c>
      <x:c r="K1350" s="149" t="str">
        <x:v>CHINA DAIRIES</x:v>
      </x:c>
      <x:c r="L1350" s="150" t="str">
        <x:v>Exact/source-linked match</x:v>
      </x:c>
      <x:c r="M1350" s="149" t="str">
        <x:v>WS-RATES:6:33</x:v>
      </x:c>
    </x:row>
    <x:row r="1351">
      <x:c r="A1351" t="n">
        <x:v>1352</x:v>
      </x:c>
      <x:c r="B1351" t="n">
        <x:v>32</x:v>
      </x:c>
      <x:c r="C1351" t="n">
        <x:v>35</x:v>
      </x:c>
      <x:c r="D1351" s="99" t="str">
        <x:v>SM 10 NOTE BOOK</x:v>
      </x:c>
      <x:c r="E1351" s="132" t="n">
        <x:v>480</x:v>
      </x:c>
      <x:c r="F1351" t="n">
        <x:v>33</x:v>
      </x:c>
      <x:c r="G1351" t="n">
        <x:v>12</x:v>
      </x:c>
      <x:c r="H1351" s="99" t="str">
        <x:v>SM 10 NOTE BOOK</x:v>
      </x:c>
      <x:c r="I1351" s="133" t="n">
        <x:v>480</x:v>
      </x:c>
      <x:c r="J1351" s="133" t="n">
        <x:v>450</x:v>
      </x:c>
      <x:c r="K1351" s="149" t="str">
        <x:v>copies</x:v>
      </x:c>
      <x:c r="L1351" s="150" t="str">
        <x:v>Exact/source-linked match</x:v>
      </x:c>
      <x:c r="M1351" s="149" t="str">
        <x:v>WS-RATES:33:12</x:v>
      </x:c>
    </x:row>
    <x:row r="1352">
      <x:c r="A1352" t="n">
        <x:v>1353</x:v>
      </x:c>
      <x:c r="B1352" t="n">
        <x:v>32</x:v>
      </x:c>
      <x:c r="C1352" t="n">
        <x:v>37</x:v>
      </x:c>
      <x:c r="D1352" s="99" t="str">
        <x:v>SM 8 NOTE BOOK</x:v>
      </x:c>
      <x:c r="E1352" s="132" t="n">
        <x:v>420</x:v>
      </x:c>
      <x:c r="F1352" t="n">
        <x:v>33</x:v>
      </x:c>
      <x:c r="G1352" t="n">
        <x:v>14</x:v>
      </x:c>
      <x:c r="H1352" s="99" t="str">
        <x:v>SM 8 NOTE BOOK</x:v>
      </x:c>
      <x:c r="I1352" s="133" t="n">
        <x:v>420</x:v>
      </x:c>
      <x:c r="J1352" s="133" t="n">
        <x:v>400</x:v>
      </x:c>
      <x:c r="K1352" s="149" t="str">
        <x:v>copies</x:v>
      </x:c>
      <x:c r="L1352" s="150" t="str">
        <x:v>Exact/source-linked match</x:v>
      </x:c>
      <x:c r="M1352" s="149" t="str">
        <x:v>WS-RATES:33:14</x:v>
      </x:c>
    </x:row>
    <x:row r="1353">
      <x:c r="A1353" t="n">
        <x:v>1354</x:v>
      </x:c>
      <x:c r="B1353" t="n">
        <x:v>33</x:v>
      </x:c>
      <x:c r="C1353" t="n">
        <x:v>2</x:v>
      </x:c>
      <x:c r="D1353" s="99" t="str">
        <x:v>U8 NOTE BOOK 68GM</x:v>
      </x:c>
      <x:c r="E1353" s="132" t="n">
        <x:v>180</x:v>
      </x:c>
      <x:c r="F1353" t="n">
        <x:v>33</x:v>
      </x:c>
      <x:c r="G1353" t="n">
        <x:v>15</x:v>
      </x:c>
      <x:c r="H1353" s="99" t="str">
        <x:v>U8 NOTE BOOK 68GM</x:v>
      </x:c>
      <x:c r="I1353" s="133" t="n">
        <x:v>180</x:v>
      </x:c>
      <x:c r="J1353" s="133" t="n">
        <x:v>165</x:v>
      </x:c>
      <x:c r="K1353" s="149" t="str">
        <x:v>copies</x:v>
      </x:c>
      <x:c r="L1353" s="150" t="str">
        <x:v>Exact/source-linked match</x:v>
      </x:c>
      <x:c r="M1353" s="149" t="str">
        <x:v>WS-RATES:33:15</x:v>
      </x:c>
    </x:row>
    <x:row r="1354">
      <x:c r="A1354" t="n">
        <x:v>1355</x:v>
      </x:c>
      <x:c r="B1354" t="n">
        <x:v>24</x:v>
      </x:c>
      <x:c r="C1354" t="n">
        <x:v>7</x:v>
      </x:c>
      <x:c r="D1354" s="99" t="str">
        <x:v>BULBULAY CHINA SMALL (1</x:v>
      </x:c>
      <x:c r="E1354" s="132" t="n">
        <x:v>70</x:v>
      </x:c>
      <x:c r="F1354" t="n">
        <x:v>24</x:v>
      </x:c>
      <x:c r="G1354" t="n">
        <x:v>20</x:v>
      </x:c>
      <x:c r="H1354" s="99" t="str">
        <x:v>BULBULAY CHINA SMALL (1 PC)</x:v>
      </x:c>
      <x:c r="I1354" s="133" t="n">
        <x:v>70</x:v>
      </x:c>
      <x:c r="J1354" s="133" t="n">
        <x:v>56</x:v>
      </x:c>
      <x:c r="K1354" s="149" t="str">
        <x:v>CHINA</x:v>
      </x:c>
      <x:c r="L1354" s="150" t="str">
        <x:v>Truncated-name completion</x:v>
      </x:c>
      <x:c r="M1354" s="149" t="str">
        <x:v>WS-RATES:24:20</x:v>
      </x:c>
    </x:row>
    <x:row r="1355">
      <x:c r="A1355" t="n">
        <x:v>1356</x:v>
      </x:c>
      <x:c r="B1355" t="n">
        <x:v>24</x:v>
      </x:c>
      <x:c r="C1355" t="n">
        <x:v>30</x:v>
      </x:c>
      <x:c r="D1355" s="99" t="str">
        <x:v>BULBULAY FEEDER</x:v>
      </x:c>
      <x:c r="E1355" s="132" t="n">
        <x:v>30</x:v>
      </x:c>
      <x:c r="F1355" t="n">
        <x:v>25</x:v>
      </x:c>
      <x:c r="G1355" t="n">
        <x:v>7</x:v>
      </x:c>
      <x:c r="H1355" s="99" t="str">
        <x:v>BULBULAY FEEDER</x:v>
      </x:c>
      <x:c r="I1355" s="133" t="n">
        <x:v>30</x:v>
      </x:c>
      <x:c r="J1355" s="133" t="n">
        <x:v>26</x:v>
      </x:c>
      <x:c r="K1355" s="149" t="str">
        <x:v>CHINA</x:v>
      </x:c>
      <x:c r="L1355" s="150" t="str">
        <x:v>Exact/source-linked match</x:v>
      </x:c>
      <x:c r="M1355" s="149" t="str">
        <x:v>WS-RATES:25:7</x:v>
      </x:c>
    </x:row>
    <x:row r="1356">
      <x:c r="A1356" t="n">
        <x:v>1357</x:v>
      </x:c>
      <x:c r="B1356" t="n">
        <x:v>24</x:v>
      </x:c>
      <x:c r="C1356" t="n">
        <x:v>31</x:v>
      </x:c>
      <x:c r="D1356" s="99" t="str">
        <x:v>BULBULAY PHANKA</x:v>
      </x:c>
      <x:c r="E1356" s="132" t="n">
        <x:v>50</x:v>
      </x:c>
      <x:c r="F1356" t="n">
        <x:v>25</x:v>
      </x:c>
      <x:c r="G1356" t="n">
        <x:v>8</x:v>
      </x:c>
      <x:c r="H1356" s="99" t="str">
        <x:v>BULBULAY PHANKA</x:v>
      </x:c>
      <x:c r="I1356" s="133" t="n">
        <x:v>50</x:v>
      </x:c>
      <x:c r="J1356" s="133" t="n">
        <x:v>41</x:v>
      </x:c>
      <x:c r="K1356" s="149" t="str">
        <x:v>CHINA</x:v>
      </x:c>
      <x:c r="L1356" s="150" t="str">
        <x:v>Exact/source-linked match</x:v>
      </x:c>
      <x:c r="M1356" s="149" t="str">
        <x:v>WS-RATES:25:8</x:v>
      </x:c>
    </x:row>
    <x:row r="1357">
      <x:c r="A1357" t="n">
        <x:v>1358</x:v>
      </x:c>
      <x:c r="B1357" t="n">
        <x:v>24</x:v>
      </x:c>
      <x:c r="C1357" t="n">
        <x:v>5</x:v>
      </x:c>
      <x:c r="D1357" s="99" t="str">
        <x:v>BULBULAY POKIMON LARGE</x:v>
      </x:c>
      <x:c r="E1357" s="132" t="n">
        <x:v>80</x:v>
      </x:c>
      <x:c r="F1357" t="n">
        <x:v>24</x:v>
      </x:c>
      <x:c r="G1357" t="n">
        <x:v>18</x:v>
      </x:c>
      <x:c r="H1357" s="99" t="str">
        <x:v>BULBULAY POKIMON LARGE</x:v>
      </x:c>
      <x:c r="I1357" s="133" t="n">
        <x:v>80</x:v>
      </x:c>
      <x:c r="J1357" s="133" t="n">
        <x:v>70</x:v>
      </x:c>
      <x:c r="K1357" s="149" t="str">
        <x:v>CHINA</x:v>
      </x:c>
      <x:c r="L1357" s="150" t="str">
        <x:v>Exact/source-linked match</x:v>
      </x:c>
      <x:c r="M1357" s="149" t="str">
        <x:v>WS-RATES:24:18</x:v>
      </x:c>
    </x:row>
    <x:row r="1358">
      <x:c r="A1358" t="n">
        <x:v>1359</x:v>
      </x:c>
      <x:c r="B1358" t="n">
        <x:v>23</x:v>
      </x:c>
      <x:c r="C1358" t="n">
        <x:v>27</x:v>
      </x:c>
      <x:c r="D1358" s="99" t="str">
        <x:v>BULBULAY SMALL 48PC</x:v>
      </x:c>
      <x:c r="E1358" s="132" t="n">
        <x:v>720</x:v>
      </x:c>
      <x:c r="F1358" t="n">
        <x:v>24</x:v>
      </x:c>
      <x:c r="G1358" t="n">
        <x:v>4</x:v>
      </x:c>
      <x:c r="H1358" s="99" t="str">
        <x:v>BULBULAY SMALL 48PC</x:v>
      </x:c>
      <x:c r="I1358" s="133" t="n">
        <x:v>720</x:v>
      </x:c>
      <x:c r="J1358" s="133" t="n">
        <x:v>620</x:v>
      </x:c>
      <x:c r="K1358" s="149" t="str">
        <x:v>CHINA</x:v>
      </x:c>
      <x:c r="L1358" s="150" t="str">
        <x:v>Exact/source-linked match</x:v>
      </x:c>
      <x:c r="M1358" s="149" t="str">
        <x:v>WS-RATES:24:4</x:v>
      </x:c>
    </x:row>
    <x:row r="1359">
      <x:c r="A1359" t="n">
        <x:v>1360</x:v>
      </x:c>
      <x:c r="B1359" t="n">
        <x:v>48</x:v>
      </x:c>
      <x:c r="C1359" t="n">
        <x:v>19</x:v>
      </x:c>
      <x:c r="D1359" s="99" t="str">
        <x:v>CRYSTAL SLIME NUMBER 82</x:v>
      </x:c>
      <x:c r="E1359" s="132" t="n">
        <x:v>82</x:v>
      </x:c>
      <x:c r="F1359" t="n">
        <x:v>48</x:v>
      </x:c>
      <x:c r="G1359" t="n">
        <x:v>32</x:v>
      </x:c>
      <x:c r="H1359" s="99" t="str">
        <x:v>CRYSTAL SLIME NUMBER 82</x:v>
      </x:c>
      <x:c r="I1359" s="133" t="n">
        <x:v>82</x:v>
      </x:c>
      <x:c r="J1359" s="133" t="n">
        <x:v>62</x:v>
      </x:c>
      <x:c r="K1359" s="149" t="str">
        <x:v>CHINA</x:v>
      </x:c>
      <x:c r="L1359" s="150" t="str">
        <x:v>Exact/source-linked match</x:v>
      </x:c>
      <x:c r="M1359" s="149" t="str">
        <x:v>WS-RATES:48:32</x:v>
      </x:c>
    </x:row>
    <x:row r="1360">
      <x:c r="A1360" t="n">
        <x:v>1361</x:v>
      </x:c>
      <x:c r="B1360" t="n">
        <x:v>48</x:v>
      </x:c>
      <x:c r="C1360" t="n">
        <x:v>16</x:v>
      </x:c>
      <x:c r="D1360" s="99" t="str">
        <x:v>CRYSTAL SLIME SMALL</x:v>
      </x:c>
      <x:c r="E1360" s="132" t="n">
        <x:v>31</x:v>
      </x:c>
      <x:c r="F1360" t="n">
        <x:v>48</x:v>
      </x:c>
      <x:c r="G1360" t="n">
        <x:v>29</x:v>
      </x:c>
      <x:c r="H1360" s="99" t="str">
        <x:v>CRYSTAL SLIME SMALL</x:v>
      </x:c>
      <x:c r="I1360" s="133" t="n">
        <x:v>31</x:v>
      </x:c>
      <x:c r="J1360" s="133" t="n">
        <x:v>25</x:v>
      </x:c>
      <x:c r="K1360" s="149" t="str">
        <x:v>CHINA</x:v>
      </x:c>
      <x:c r="L1360" s="150" t="str">
        <x:v>Exact/source-linked match</x:v>
      </x:c>
      <x:c r="M1360" s="149" t="str">
        <x:v>WS-RATES:48:29</x:v>
      </x:c>
    </x:row>
    <x:row r="1361">
      <x:c r="A1361" t="n">
        <x:v>1362</x:v>
      </x:c>
      <x:c r="B1361" t="n">
        <x:v>15</x:v>
      </x:c>
      <x:c r="C1361" t="n">
        <x:v>15</x:v>
      </x:c>
      <x:c r="D1361" s="99" t="str">
        <x:v>CUBE SINGLE</x:v>
      </x:c>
      <x:c r="E1361" s="132" t="n">
        <x:v>100</x:v>
      </x:c>
      <x:c r="F1361" t="n">
        <x:v>15</x:v>
      </x:c>
      <x:c r="G1361" t="n">
        <x:v>28</x:v>
      </x:c>
      <x:c r="H1361" s="99" t="str">
        <x:v>CUBE SINGLE</x:v>
      </x:c>
      <x:c r="I1361" s="133" t="n">
        <x:v>100</x:v>
      </x:c>
      <x:c r="J1361" s="133" t="n">
        <x:v>82</x:v>
      </x:c>
      <x:c r="K1361" s="149" t="str">
        <x:v>CHINA DAIRIES</x:v>
      </x:c>
      <x:c r="L1361" s="150" t="str">
        <x:v>Exact/source-linked match</x:v>
      </x:c>
      <x:c r="M1361" s="149" t="str">
        <x:v>WS-RATES:15:28</x:v>
      </x:c>
    </x:row>
    <x:row r="1362">
      <x:c r="A1362" t="n">
        <x:v>1363</x:v>
      </x:c>
      <x:c r="B1362" t="n">
        <x:v>48</x:v>
      </x:c>
      <x:c r="C1362" t="n">
        <x:v>13</x:v>
      </x:c>
      <x:c r="D1362" s="99" t="str">
        <x:v>DRUM JELLY SLIME</x:v>
      </x:c>
      <x:c r="E1362" s="132" t="n">
        <x:v>450</x:v>
      </x:c>
      <x:c r="F1362" t="n">
        <x:v>48</x:v>
      </x:c>
      <x:c r="G1362" t="n">
        <x:v>26</x:v>
      </x:c>
      <x:c r="H1362" s="99" t="str">
        <x:v>DRUM JELLY SLIME</x:v>
      </x:c>
      <x:c r="I1362" s="133" t="n">
        <x:v>450</x:v>
      </x:c>
      <x:c r="J1362" s="133" t="n">
        <x:v>350</x:v>
      </x:c>
      <x:c r="K1362" s="149" t="str">
        <x:v>CHINA</x:v>
      </x:c>
      <x:c r="L1362" s="150" t="str">
        <x:v>Exact/source-linked match</x:v>
      </x:c>
      <x:c r="M1362" s="149" t="str">
        <x:v>WS-RATES:48:26</x:v>
      </x:c>
    </x:row>
    <x:row r="1363">
      <x:c r="A1363" t="n">
        <x:v>1364</x:v>
      </x:c>
      <x:c r="B1363" t="n">
        <x:v>51</x:v>
      </x:c>
      <x:c r="C1363" t="n">
        <x:v>14</x:v>
      </x:c>
      <x:c r="D1363" s="99" t="str">
        <x:v>MAGIC CUBE QYTOYS</x:v>
      </x:c>
      <x:c r="E1363" s="132" t="n">
        <x:v>200</x:v>
      </x:c>
      <x:c r="F1363" t="n">
        <x:v>51</x:v>
      </x:c>
      <x:c r="G1363" t="n">
        <x:v>27</x:v>
      </x:c>
      <x:c r="H1363" s="99" t="str">
        <x:v>MAGIC CUBE QYTOYS</x:v>
      </x:c>
      <x:c r="I1363" s="133" t="n">
        <x:v>200</x:v>
      </x:c>
      <x:c r="J1363" s="133" t="n">
        <x:v>167</x:v>
      </x:c>
      <x:c r="K1363" s="149" t="str">
        <x:v>CHINA</x:v>
      </x:c>
      <x:c r="L1363" s="150" t="str">
        <x:v>Exact/source-linked match</x:v>
      </x:c>
      <x:c r="M1363" s="149" t="str">
        <x:v>WS-RATES:51:27</x:v>
      </x:c>
    </x:row>
    <x:row r="1364">
      <x:c r="A1364" t="n">
        <x:v>1365</x:v>
      </x:c>
      <x:c r="B1364" t="n">
        <x:v>44</x:v>
      </x:c>
      <x:c r="C1364" t="n">
        <x:v>6</x:v>
      </x:c>
      <x:c r="D1364" s="99" t="str">
        <x:v>POKER</x:v>
      </x:c>
      <x:c r="E1364" s="132" t="n">
        <x:v>150</x:v>
      </x:c>
      <x:c r="F1364" t="n">
        <x:v>44</x:v>
      </x:c>
      <x:c r="G1364" t="n">
        <x:v>19</x:v>
      </x:c>
      <x:c r="H1364" s="99" t="str">
        <x:v>POKER</x:v>
      </x:c>
      <x:c r="I1364" s="133" t="n">
        <x:v>150</x:v>
      </x:c>
      <x:c r="J1364" s="133" t="n">
        <x:v>125</x:v>
      </x:c>
      <x:c r="K1364" s="149" t="str">
        <x:v>CHINA</x:v>
      </x:c>
      <x:c r="L1364" s="150" t="str">
        <x:v>Exact/source-linked match</x:v>
      </x:c>
      <x:c r="M1364" s="149" t="str">
        <x:v>WS-RATES:44:19</x:v>
      </x:c>
    </x:row>
    <x:row r="1365">
      <x:c r="A1365" t="n">
        <x:v>1366</x:v>
      </x:c>
      <x:c r="B1365" t="n">
        <x:v>15</x:v>
      </x:c>
      <x:c r="C1365" t="n">
        <x:v>9</x:v>
      </x:c>
      <x:c r="D1365" s="99" t="str">
        <x:v>POKIMO CARD (SINGLE FAN</x:v>
      </x:c>
      <x:c r="E1365" s="132" t="n">
        <x:v>120</x:v>
      </x:c>
      <x:c r="F1365" t="n">
        <x:v>15</x:v>
      </x:c>
      <x:c r="G1365" t="n">
        <x:v>22</x:v>
      </x:c>
      <x:c r="H1365" s="99" t="str">
        <x:v>POKIMO CARD (SINGLE FANCY)</x:v>
      </x:c>
      <x:c r="I1365" s="133" t="n">
        <x:v>120</x:v>
      </x:c>
      <x:c r="J1365" s="133" t="n">
        <x:v>98</x:v>
      </x:c>
      <x:c r="K1365" s="149" t="str">
        <x:v>CARD COVER</x:v>
      </x:c>
      <x:c r="L1365" s="150" t="str">
        <x:v>Truncated-name completion</x:v>
      </x:c>
      <x:c r="M1365" s="149" t="str">
        <x:v>WS-RATES:15:22</x:v>
      </x:c>
    </x:row>
    <x:row r="1366">
      <x:c r="A1366" t="n">
        <x:v>1367</x:v>
      </x:c>
      <x:c r="B1366" t="n">
        <x:v>15</x:v>
      </x:c>
      <x:c r="C1366" t="n">
        <x:v>10</x:v>
      </x:c>
      <x:c r="D1366" s="99" t="str">
        <x:v>POKIMON CARD CHINA</x:v>
      </x:c>
      <x:c r="E1366" s="132" t="n">
        <x:v>630</x:v>
      </x:c>
      <x:c r="F1366" t="n">
        <x:v>15</x:v>
      </x:c>
      <x:c r="G1366" t="n">
        <x:v>23</x:v>
      </x:c>
      <x:c r="H1366" s="99" t="str">
        <x:v>POKIMON CARD CHINA</x:v>
      </x:c>
      <x:c r="I1366" s="133" t="n">
        <x:v>630</x:v>
      </x:c>
      <x:c r="J1366" s="133" t="n">
        <x:v>585</x:v>
      </x:c>
      <x:c r="K1366" s="149" t="str">
        <x:v>CHINA</x:v>
      </x:c>
      <x:c r="L1366" s="150" t="str">
        <x:v>Exact/source-linked match</x:v>
      </x:c>
      <x:c r="M1366" s="149" t="str">
        <x:v>WS-RATES:15:23</x:v>
      </x:c>
    </x:row>
    <x:row r="1367">
      <x:c r="A1367" t="n">
        <x:v>1368</x:v>
      </x:c>
      <x:c r="B1367" t="n">
        <x:v>21</x:v>
      </x:c>
      <x:c r="C1367" t="n">
        <x:v>16</x:v>
      </x:c>
      <x:c r="D1367" s="99" t="str">
        <x:v>POKIMON CARD LOCAL</x:v>
      </x:c>
      <x:c r="E1367" s="132" t="n">
        <x:v>280</x:v>
      </x:c>
      <x:c r="F1367" t="n">
        <x:v>21</x:v>
      </x:c>
      <x:c r="G1367" t="n">
        <x:v>29</x:v>
      </x:c>
      <x:c r="H1367" s="99" t="str">
        <x:v>POKIMON CARD LOCAL</x:v>
      </x:c>
      <x:c r="I1367" s="133" t="n">
        <x:v>280</x:v>
      </x:c>
      <x:c r="J1367" s="133" t="n">
        <x:v>245</x:v>
      </x:c>
      <x:c r="K1367" s="149" t="str">
        <x:v>CHINA</x:v>
      </x:c>
      <x:c r="L1367" s="150" t="str">
        <x:v>Exact/source-linked match</x:v>
      </x:c>
      <x:c r="M1367" s="149" t="str">
        <x:v>WS-RATES:21:29</x:v>
      </x:c>
    </x:row>
    <x:row r="1368">
      <x:c r="A1368" t="n">
        <x:v>1369</x:v>
      </x:c>
      <x:c r="B1368" t="n">
        <x:v>14</x:v>
      </x:c>
      <x:c r="C1368" t="n">
        <x:v>7</x:v>
      </x:c>
      <x:c r="D1368" s="99" t="str">
        <x:v>SPINNER</x:v>
      </x:c>
      <x:c r="E1368" s="132" t="n">
        <x:v>0</x:v>
      </x:c>
      <x:c r="F1368" t="n">
        <x:v>14</x:v>
      </x:c>
      <x:c r="G1368" t="n">
        <x:v>20</x:v>
      </x:c>
      <x:c r="H1368" s="99" t="str">
        <x:v>SPINNER</x:v>
      </x:c>
      <x:c r="I1368" s="133" t="n">
        <x:v>0</x:v>
      </x:c>
      <x:c r="J1368" s="133" t="n">
        <x:v>0</x:v>
      </x:c>
      <x:c r="K1368" s="149" t="str">
        <x:v>BALL POINT</x:v>
      </x:c>
      <x:c r="L1368" s="150" t="str">
        <x:v>Exact/source-linked match</x:v>
      </x:c>
      <x:c r="M1368" s="149" t="str">
        <x:v>WS-RATES:14:20</x:v>
      </x:c>
    </x:row>
    <x:row r="1369">
      <x:c r="A1369" t="n">
        <x:v>1370</x:v>
      </x:c>
      <x:c r="B1369" t="n">
        <x:v>13</x:v>
      </x:c>
      <x:c r="C1369" t="n">
        <x:v>34</x:v>
      </x:c>
      <x:c r="D1369" s="99" t="str">
        <x:v>SPINNER (L)</x:v>
      </x:c>
      <x:c r="E1369" s="132" t="n">
        <x:v>125</x:v>
      </x:c>
      <x:c r="F1369" t="n">
        <x:v>14</x:v>
      </x:c>
      <x:c r="G1369" t="n">
        <x:v>11</x:v>
      </x:c>
      <x:c r="H1369" s="99" t="str">
        <x:v>SPINNER (L)</x:v>
      </x:c>
      <x:c r="I1369" s="133" t="n">
        <x:v>125</x:v>
      </x:c>
      <x:c r="J1369" s="133" t="n">
        <x:v>110</x:v>
      </x:c>
      <x:c r="K1369" s="149" t="str">
        <x:v>LR</x:v>
      </x:c>
      <x:c r="L1369" s="150" t="str">
        <x:v>Exact/source-linked match</x:v>
      </x:c>
      <x:c r="M1369" s="149" t="str">
        <x:v>WS-RATES:14:11</x:v>
      </x:c>
    </x:row>
    <x:row r="1370">
      <x:c r="A1370" t="n">
        <x:v>1371</x:v>
      </x:c>
      <x:c r="B1370" t="n">
        <x:v>13</x:v>
      </x:c>
      <x:c r="C1370" t="n">
        <x:v>35</x:v>
      </x:c>
      <x:c r="D1370" s="99" t="str">
        <x:v>SPINNER (M)</x:v>
      </x:c>
      <x:c r="E1370" s="132" t="n">
        <x:v>105</x:v>
      </x:c>
      <x:c r="F1370" t="n">
        <x:v>14</x:v>
      </x:c>
      <x:c r="G1370" t="n">
        <x:v>12</x:v>
      </x:c>
      <x:c r="H1370" s="99" t="str">
        <x:v>SPINNER (M)</x:v>
      </x:c>
      <x:c r="I1370" s="133" t="n">
        <x:v>105</x:v>
      </x:c>
      <x:c r="J1370" s="133" t="n">
        <x:v>90</x:v>
      </x:c>
      <x:c r="K1370" s="149" t="str">
        <x:v>LR</x:v>
      </x:c>
      <x:c r="L1370" s="150" t="str">
        <x:v>Exact/source-linked match</x:v>
      </x:c>
      <x:c r="M1370" s="149" t="str">
        <x:v>WS-RATES:14:12</x:v>
      </x:c>
    </x:row>
    <x:row r="1371">
      <x:c r="A1371" t="n">
        <x:v>1372</x:v>
      </x:c>
      <x:c r="B1371" t="n">
        <x:v>13</x:v>
      </x:c>
      <x:c r="C1371" t="n">
        <x:v>36</x:v>
      </x:c>
      <x:c r="D1371" s="99" t="str">
        <x:v>SPINNER (S)</x:v>
      </x:c>
      <x:c r="E1371" s="132" t="n">
        <x:v>80</x:v>
      </x:c>
      <x:c r="F1371" t="n">
        <x:v>14</x:v>
      </x:c>
      <x:c r="G1371" t="n">
        <x:v>13</x:v>
      </x:c>
      <x:c r="H1371" s="99" t="str">
        <x:v>SPINNER (S)</x:v>
      </x:c>
      <x:c r="I1371" s="133" t="n">
        <x:v>80</x:v>
      </x:c>
      <x:c r="J1371" s="133" t="n">
        <x:v>62</x:v>
      </x:c>
      <x:c r="K1371" s="149" t="str">
        <x:v>LR</x:v>
      </x:c>
      <x:c r="L1371" s="150" t="str">
        <x:v>Exact/source-linked match</x:v>
      </x:c>
      <x:c r="M1371" s="149" t="str">
        <x:v>WS-RATES:14:13</x:v>
      </x:c>
    </x:row>
    <x:row r="1372">
      <x:c r="A1372" t="n">
        <x:v>1373</x:v>
      </x:c>
      <x:c r="B1372" t="n">
        <x:v>6</x:v>
      </x:c>
      <x:c r="C1372" t="n">
        <x:v>6</x:v>
      </x:c>
      <x:c r="D1372" s="99" t="str">
        <x:v>NOTE CHECKER MACHINE</x:v>
      </x:c>
      <x:c r="E1372" s="132" t="n">
        <x:v>1000</x:v>
      </x:c>
      <x:c r="F1372" t="n">
        <x:v>6</x:v>
      </x:c>
      <x:c r="G1372" t="n">
        <x:v>19</x:v>
      </x:c>
      <x:c r="H1372" s="99" t="str">
        <x:v>NOTE CHECKER MACHINE</x:v>
      </x:c>
      <x:c r="I1372" s="133" t="n">
        <x:v>1000</x:v>
      </x:c>
      <x:c r="J1372" s="133" t="n">
        <x:v>750</x:v>
      </x:c>
      <x:c r="K1372" s="149" t="str">
        <x:v>CHINA</x:v>
      </x:c>
      <x:c r="L1372" s="150" t="str">
        <x:v>Exact/source-linked match</x:v>
      </x:c>
      <x:c r="M1372" s="149" t="str">
        <x:v>WS-RATES:6:19</x:v>
      </x:c>
    </x:row>
    <x:row r="1373">
      <x:c r="A1373" t="n">
        <x:v>1374</x:v>
      </x:c>
      <x:c r="B1373" t="n">
        <x:v>49</x:v>
      </x:c>
      <x:c r="C1373" t="n">
        <x:v>4</x:v>
      </x:c>
      <x:c r="D1373" s="99" t="str">
        <x:v>NOTE CHECKER PEN</x:v>
      </x:c>
      <x:c r="E1373" s="132" t="n">
        <x:v>130</x:v>
      </x:c>
      <x:c r="F1373" t="n">
        <x:v>49</x:v>
      </x:c>
      <x:c r="G1373" t="n">
        <x:v>17</x:v>
      </x:c>
      <x:c r="H1373" s="99" t="str">
        <x:v>NOTE CHECKER PEN</x:v>
      </x:c>
      <x:c r="I1373" s="133" t="n">
        <x:v>130</x:v>
      </x:c>
      <x:c r="J1373" s="133" t="n">
        <x:v>125</x:v>
      </x:c>
      <x:c r="K1373" s="149" t="str">
        <x:v>CHINA</x:v>
      </x:c>
      <x:c r="L1373" s="150" t="str">
        <x:v>Exact/source-linked match</x:v>
      </x:c>
      <x:c r="M1373" s="149" t="str">
        <x:v>WS-RATES:49:17</x:v>
      </x:c>
    </x:row>
    <x:row r="1374">
      <x:c r="A1374" t="n">
        <x:v>1375</x:v>
      </x:c>
      <x:c r="B1374" t="n">
        <x:v>37</x:v>
      </x:c>
      <x:c r="C1374" t="n">
        <x:v>29</x:v>
      </x:c>
      <x:c r="D1374" s="99" t="str">
        <x:v>PLASTIC ROLL 100 METER (6</x:v>
      </x:c>
      <x:c r="E1374" s="132" t="n">
        <x:v>9000</x:v>
      </x:c>
      <x:c r="F1374" t="n">
        <x:v>38</x:v>
      </x:c>
      <x:c r="G1374" t="n">
        <x:v>6</x:v>
      </x:c>
      <x:c r="H1374" s="99" t="str">
        <x:v>PLASTIC ROLL 100 METER (6mm)</x:v>
      </x:c>
      <x:c r="I1374" s="133" t="n">
        <x:v>9000</x:v>
      </x:c>
      <x:c r="J1374" s="133" t="n">
        <x:v>8500</x:v>
      </x:c>
      <x:c r="K1374" s="149" t="str">
        <x:v>NEW LIFE</x:v>
      </x:c>
      <x:c r="L1374" s="150" t="str">
        <x:v>Truncated-name completion</x:v>
      </x:c>
      <x:c r="M1374" s="149" t="str">
        <x:v>WS-RATES:38:6</x:v>
      </x:c>
    </x:row>
    <x:row r="1375">
      <x:c r="A1375" t="n">
        <x:v>1376</x:v>
      </x:c>
      <x:c r="B1375" t="n">
        <x:v>37</x:v>
      </x:c>
      <x:c r="C1375" t="n">
        <x:v>33</x:v>
      </x:c>
      <x:c r="D1375" s="99" t="str">
        <x:v>PLASTIC ROLL 50 METER</x:v>
      </x:c>
      <x:c r="E1375" s="132" t="n">
        <x:v>5100</x:v>
      </x:c>
      <x:c r="F1375" t="n">
        <x:v>38</x:v>
      </x:c>
      <x:c r="G1375" t="n">
        <x:v>10</x:v>
      </x:c>
      <x:c r="H1375" s="99" t="str">
        <x:v>PLASTIC ROLL 50 METER</x:v>
      </x:c>
      <x:c r="I1375" s="133" t="n">
        <x:v>5100</x:v>
      </x:c>
      <x:c r="J1375" s="133" t="n">
        <x:v>4870</x:v>
      </x:c>
      <x:c r="K1375" s="149" t="str">
        <x:v>NEW LIFE</x:v>
      </x:c>
      <x:c r="L1375" s="150" t="str">
        <x:v>Exact/source-linked match</x:v>
      </x:c>
      <x:c r="M1375" s="149" t="str">
        <x:v>WS-RATES:38:10</x:v>
      </x:c>
    </x:row>
    <x:row r="1376">
      <x:c r="A1376" t="n">
        <x:v>1377</x:v>
      </x:c>
      <x:c r="B1376" t="n">
        <x:v>38</x:v>
      </x:c>
      <x:c r="C1376" t="n">
        <x:v>16</x:v>
      </x:c>
      <x:c r="D1376" s="99" t="str">
        <x:v>PLASTIC SHEET A</x:v>
      </x:c>
      <x:c r="E1376" s="132" t="n">
        <x:v>1520</x:v>
      </x:c>
      <x:c r="F1376" t="n">
        <x:v>38</x:v>
      </x:c>
      <x:c r="G1376" t="n">
        <x:v>29</x:v>
      </x:c>
      <x:c r="H1376" s="99" t="str">
        <x:v>PLASTIC SHEET A</x:v>
      </x:c>
      <x:c r="I1376" s="133" t="n">
        <x:v>1520</x:v>
      </x:c>
      <x:c r="J1376" s="133" t="n">
        <x:v>1400</x:v>
      </x:c>
      <x:c r="K1376" s="149" t="str">
        <x:v>GLITTER SHEETS</x:v>
      </x:c>
      <x:c r="L1376" s="150" t="str">
        <x:v>Exact/source-linked match</x:v>
      </x:c>
      <x:c r="M1376" s="149" t="str">
        <x:v>WS-RATES:38:29</x:v>
      </x:c>
    </x:row>
    <x:row r="1377">
      <x:c r="A1377" t="n">
        <x:v>1378</x:v>
      </x:c>
      <x:c r="B1377" t="n">
        <x:v>38</x:v>
      </x:c>
      <x:c r="C1377" t="n">
        <x:v>17</x:v>
      </x:c>
      <x:c r="D1377" s="99" t="str">
        <x:v>PLASTIC SHEET A+ (GREEN</x:v>
      </x:c>
      <x:c r="E1377" s="132" t="n">
        <x:v>2200</x:v>
      </x:c>
      <x:c r="F1377" t="n">
        <x:v>38</x:v>
      </x:c>
      <x:c r="G1377" t="n">
        <x:v>30</x:v>
      </x:c>
      <x:c r="H1377" s="99" t="str">
        <x:v>PLASTIC SHEET A+ (GREEN+BLAC</x:v>
      </x:c>
      <x:c r="I1377" s="133" t="n">
        <x:v>2200</x:v>
      </x:c>
      <x:c r="J1377" s="133" t="n">
        <x:v>1350</x:v>
      </x:c>
      <x:c r="K1377" s="149" t="str">
        <x:v>GLITTER SHEETS</x:v>
      </x:c>
      <x:c r="L1377" s="150" t="str">
        <x:v>Truncated-name completion</x:v>
      </x:c>
      <x:c r="M1377" s="149" t="str">
        <x:v>WS-RATES:38:30</x:v>
      </x:c>
    </x:row>
    <x:row r="1378">
      <x:c r="A1378" t="n">
        <x:v>1379</x:v>
      </x:c>
      <x:c r="B1378" t="n">
        <x:v>38</x:v>
      </x:c>
      <x:c r="C1378" t="n">
        <x:v>19</x:v>
      </x:c>
      <x:c r="D1378" s="99" t="str">
        <x:v>PLASTIC SHEET A+ RED</x:v>
      </x:c>
      <x:c r="E1378" s="132" t="n">
        <x:v>2350</x:v>
      </x:c>
      <x:c r="F1378" t="n">
        <x:v>38</x:v>
      </x:c>
      <x:c r="G1378" t="n">
        <x:v>32</x:v>
      </x:c>
      <x:c r="H1378" s="99" t="str">
        <x:v>PLASTIC SHEET A+ RED</x:v>
      </x:c>
      <x:c r="I1378" s="133" t="n">
        <x:v>2350</x:v>
      </x:c>
      <x:c r="J1378" s="133" t="n">
        <x:v>2180</x:v>
      </x:c>
      <x:c r="K1378" s="149" t="str">
        <x:v>GLITTER SHEETS</x:v>
      </x:c>
      <x:c r="L1378" s="150" t="str">
        <x:v>Exact/source-linked match</x:v>
      </x:c>
      <x:c r="M1378" s="149" t="str">
        <x:v>WS-RATES:38:32</x:v>
      </x:c>
    </x:row>
    <x:row r="1379">
      <x:c r="A1379" t="n">
        <x:v>1380</x:v>
      </x:c>
      <x:c r="B1379" t="n">
        <x:v>38</x:v>
      </x:c>
      <x:c r="C1379" t="n">
        <x:v>14</x:v>
      </x:c>
      <x:c r="D1379" s="99" t="str">
        <x:v>PLASTIC SHEET B</x:v>
      </x:c>
      <x:c r="E1379" s="132" t="n">
        <x:v>1100</x:v>
      </x:c>
      <x:c r="F1379" t="n">
        <x:v>38</x:v>
      </x:c>
      <x:c r="G1379" t="n">
        <x:v>27</x:v>
      </x:c>
      <x:c r="H1379" s="99" t="str">
        <x:v>PLASTIC SHEET B</x:v>
      </x:c>
      <x:c r="I1379" s="133" t="n">
        <x:v>1100</x:v>
      </x:c>
      <x:c r="J1379" s="133" t="n">
        <x:v>950</x:v>
      </x:c>
      <x:c r="K1379" s="149" t="str">
        <x:v>GLITTER SHEETS</x:v>
      </x:c>
      <x:c r="L1379" s="150" t="str">
        <x:v>Exact/source-linked match</x:v>
      </x:c>
      <x:c r="M1379" s="149" t="str">
        <x:v>WS-RATES:38:27</x:v>
      </x:c>
    </x:row>
    <x:row r="1380">
      <x:c r="A1380" t="n">
        <x:v>1381</x:v>
      </x:c>
      <x:c r="B1380" t="n">
        <x:v>25</x:v>
      </x:c>
      <x:c r="C1380" t="n">
        <x:v>24</x:v>
      </x:c>
      <x:c r="D1380" s="99" t="str">
        <x:v>PLASTIC SHEET PRINT</x:v>
      </x:c>
      <x:c r="E1380" s="132" t="n">
        <x:v>1400</x:v>
      </x:c>
      <x:c r="F1380" t="n">
        <x:v>25</x:v>
      </x:c>
      <x:c r="G1380" t="n">
        <x:v>37</x:v>
      </x:c>
      <x:c r="H1380" s="99" t="str">
        <x:v>PLASTIC SHEET PRINT</x:v>
      </x:c>
      <x:c r="I1380" s="133" t="n">
        <x:v>1400</x:v>
      </x:c>
      <x:c r="J1380" s="133" t="n">
        <x:v>1120</x:v>
      </x:c>
      <x:c r="K1380" s="149" t="str">
        <x:v>PLASTIC SHEET/ROLL</x:v>
      </x:c>
      <x:c r="L1380" s="150" t="str">
        <x:v>Exact/source-linked match</x:v>
      </x:c>
      <x:c r="M1380" s="149" t="str">
        <x:v>WS-RATES:25:37</x:v>
      </x:c>
    </x:row>
    <x:row r="1381">
      <x:c r="A1381" t="n">
        <x:v>1382</x:v>
      </x:c>
      <x:c r="B1381" t="n">
        <x:v>1</x:v>
      </x:c>
      <x:c r="C1381" t="n">
        <x:v>24</x:v>
      </x:c>
      <x:c r="D1381" s="99" t="str">
        <x:v>TRANSPARENT BAG LARGE</x:v>
      </x:c>
      <x:c r="E1381" s="132" t="n">
        <x:v>1680</x:v>
      </x:c>
      <x:c r="F1381" t="n">
        <x:v>2</x:v>
      </x:c>
      <x:c r="G1381" t="n">
        <x:v>2</x:v>
      </x:c>
      <x:c r="H1381" s="99" t="str">
        <x:v>TRANSPARENT BAG LARGE</x:v>
      </x:c>
      <x:c r="I1381" s="133" t="n">
        <x:v>1680</x:v>
      </x:c>
      <x:c r="J1381" s="133" t="n">
        <x:v>1380</x:v>
      </x:c>
      <x:c r="K1381" s="149" t="str">
        <x:v>BAGS</x:v>
      </x:c>
      <x:c r="L1381" s="150" t="str">
        <x:v>Exact/source-linked match</x:v>
      </x:c>
      <x:c r="M1381" s="149" t="str">
        <x:v>WS-RATES:2:2</x:v>
      </x:c>
    </x:row>
    <x:row r="1382">
      <x:c r="A1382" t="n">
        <x:v>1383</x:v>
      </x:c>
      <x:c r="B1382" t="n">
        <x:v>1</x:v>
      </x:c>
      <x:c r="C1382" t="n">
        <x:v>19</x:v>
      </x:c>
      <x:c r="D1382" s="99" t="str">
        <x:v>TRANSPARENT BAG LARGE(1</x:v>
      </x:c>
      <x:c r="E1382" s="132" t="n">
        <x:v>140</x:v>
      </x:c>
      <x:c r="F1382" t="n">
        <x:v>1</x:v>
      </x:c>
      <x:c r="G1382" t="n">
        <x:v>33</x:v>
      </x:c>
      <x:c r="H1382" s="99" t="str">
        <x:v>TRANSPARENT BAG LARGE(1PC)</x:v>
      </x:c>
      <x:c r="I1382" s="133" t="n">
        <x:v>140</x:v>
      </x:c>
      <x:c r="J1382" s="133" t="n">
        <x:v>125</x:v>
      </x:c>
      <x:c r="K1382" s="149" t="str">
        <x:v>BAGS</x:v>
      </x:c>
      <x:c r="L1382" s="150" t="str">
        <x:v>Truncated-name completion</x:v>
      </x:c>
      <x:c r="M1382" s="149" t="str">
        <x:v>WS-RATES:1:33</x:v>
      </x:c>
    </x:row>
    <x:row r="1383">
      <x:c r="A1383" t="n">
        <x:v>1384</x:v>
      </x:c>
      <x:c r="B1383" t="n">
        <x:v>1</x:v>
      </x:c>
      <x:c r="C1383" t="n">
        <x:v>18</x:v>
      </x:c>
      <x:c r="D1383" s="99" t="str">
        <x:v>TRANSPARENT BAG MEDIUM</x:v>
      </x:c>
      <x:c r="E1383" s="132" t="n">
        <x:v>100</x:v>
      </x:c>
      <x:c r="F1383" t="n">
        <x:v>1</x:v>
      </x:c>
      <x:c r="G1383" t="n">
        <x:v>32</x:v>
      </x:c>
      <x:c r="H1383" s="99" t="str">
        <x:v>TRANSPARENT BAG MEDIUM(1PC)</x:v>
      </x:c>
      <x:c r="I1383" s="133" t="n">
        <x:v>100</x:v>
      </x:c>
      <x:c r="J1383" s="133" t="n">
        <x:v>90</x:v>
      </x:c>
      <x:c r="K1383" s="149" t="str">
        <x:v>BAGS</x:v>
      </x:c>
      <x:c r="L1383" s="150" t="str">
        <x:v>Corrected package/variant match</x:v>
      </x:c>
      <x:c r="M1383" s="149" t="str">
        <x:v>WS-RATES:1:32</x:v>
      </x:c>
    </x:row>
    <x:row r="1384">
      <x:c r="A1384" t="n">
        <x:v>1385</x:v>
      </x:c>
      <x:c r="B1384" t="n">
        <x:v>1</x:v>
      </x:c>
      <x:c r="C1384" t="n">
        <x:v>25</x:v>
      </x:c>
      <x:c r="D1384" s="99" t="str">
        <x:v>TRANSPARENT BAG MEDIUM</x:v>
      </x:c>
      <x:c r="E1384" s="132" t="n">
        <x:v>1200</x:v>
      </x:c>
      <x:c r="F1384" t="n">
        <x:v>2</x:v>
      </x:c>
      <x:c r="G1384" t="n">
        <x:v>3</x:v>
      </x:c>
      <x:c r="H1384" s="99" t="str">
        <x:v>TRANSPARENT BAG MEDIUM</x:v>
      </x:c>
      <x:c r="I1384" s="133" t="n">
        <x:v>1200</x:v>
      </x:c>
      <x:c r="J1384" s="133" t="n">
        <x:v>970</x:v>
      </x:c>
      <x:c r="K1384" s="149" t="str">
        <x:v>BAGS</x:v>
      </x:c>
      <x:c r="L1384" s="150" t="str">
        <x:v>Corrected package/variant match</x:v>
      </x:c>
      <x:c r="M1384" s="149" t="str">
        <x:v>WS-RATES:2:3</x:v>
      </x:c>
    </x:row>
    <x:row r="1385">
      <x:c r="A1385" t="n">
        <x:v>1386</x:v>
      </x:c>
      <x:c r="B1385" t="n">
        <x:v>1</x:v>
      </x:c>
      <x:c r="C1385" t="n">
        <x:v>26</x:v>
      </x:c>
      <x:c r="D1385" s="99" t="str">
        <x:v>TRANSPARENT BAG SMALL</x:v>
      </x:c>
      <x:c r="E1385" s="132" t="n">
        <x:v>960</x:v>
      </x:c>
      <x:c r="F1385" t="n">
        <x:v>2</x:v>
      </x:c>
      <x:c r="G1385" t="n">
        <x:v>4</x:v>
      </x:c>
      <x:c r="H1385" s="99" t="str">
        <x:v>TRANSPARENT BAG SMALL</x:v>
      </x:c>
      <x:c r="I1385" s="133" t="n">
        <x:v>960</x:v>
      </x:c>
      <x:c r="J1385" s="133" t="n">
        <x:v>720</x:v>
      </x:c>
      <x:c r="K1385" s="149" t="str">
        <x:v>BAGS</x:v>
      </x:c>
      <x:c r="L1385" s="150" t="str">
        <x:v>Exact/source-linked match</x:v>
      </x:c>
      <x:c r="M1385" s="149" t="str">
        <x:v>WS-RATES:2:4</x:v>
      </x:c>
    </x:row>
    <x:row r="1386">
      <x:c r="A1386" t="n">
        <x:v>1387</x:v>
      </x:c>
      <x:c r="B1386" t="n">
        <x:v>1</x:v>
      </x:c>
      <x:c r="C1386" t="n">
        <x:v>17</x:v>
      </x:c>
      <x:c r="D1386" s="99" t="str">
        <x:v>TRANSPARENT BAG SMALL(1</x:v>
      </x:c>
      <x:c r="E1386" s="132" t="n">
        <x:v>80</x:v>
      </x:c>
      <x:c r="F1386" t="n">
        <x:v>1</x:v>
      </x:c>
      <x:c r="G1386" t="n">
        <x:v>31</x:v>
      </x:c>
      <x:c r="H1386" s="99" t="str">
        <x:v>TRANSPARENT BAG SMALL(1PC)</x:v>
      </x:c>
      <x:c r="I1386" s="133" t="n">
        <x:v>80</x:v>
      </x:c>
      <x:c r="J1386" s="133" t="n">
        <x:v>70</x:v>
      </x:c>
      <x:c r="K1386" s="149" t="str">
        <x:v>BAGS</x:v>
      </x:c>
      <x:c r="L1386" s="150" t="str">
        <x:v>Truncated-name completion</x:v>
      </x:c>
      <x:c r="M1386" s="149" t="str">
        <x:v>WS-RATES:1:31</x:v>
      </x:c>
    </x:row>
    <x:row r="1387">
      <x:c r="A1387" t="n">
        <x:v>1388</x:v>
      </x:c>
      <x:c r="B1387" t="n">
        <x:v>52</x:v>
      </x:c>
      <x:c r="C1387" t="n">
        <x:v>15</x:v>
      </x:c>
      <x:c r="D1387" s="99" t="str">
        <x:v>7 STAR POSTER COLOUR (30</x:v>
      </x:c>
      <x:c r="E1387" s="132" t="n">
        <x:v>350</x:v>
      </x:c>
      <x:c r="F1387" t="n">
        <x:v>52</x:v>
      </x:c>
      <x:c r="G1387" t="n">
        <x:v>28</x:v>
      </x:c>
      <x:c r="H1387" s="99" t="str">
        <x:v>7 STAR POSTER COLOUR (30ML)</x:v>
      </x:c>
      <x:c r="I1387" s="133" t="n">
        <x:v>350</x:v>
      </x:c>
      <x:c r="J1387" s="133" t="n">
        <x:v>300</x:v>
      </x:c>
      <x:c r="K1387" s="149" t="str">
        <x:v>POSTER COLORS</x:v>
      </x:c>
      <x:c r="L1387" s="150" t="str">
        <x:v>Truncated-name completion</x:v>
      </x:c>
      <x:c r="M1387" s="149" t="str">
        <x:v>WS-RATES:52:28</x:v>
      </x:c>
    </x:row>
    <x:row r="1388">
      <x:c r="A1388" t="n">
        <x:v>1389</x:v>
      </x:c>
      <x:c r="B1388" t="n">
        <x:v>35</x:v>
      </x:c>
      <x:c r="C1388" t="n">
        <x:v>6</x:v>
      </x:c>
      <x:c r="D1388" s="99" t="str">
        <x:v>ACRYLIC PAINT COLOUR</x:v>
      </x:c>
      <x:c r="E1388" s="132" t="n">
        <x:v>390</x:v>
      </x:c>
      <x:c r="F1388" t="n">
        <x:v>35</x:v>
      </x:c>
      <x:c r="G1388" t="n">
        <x:v>19</x:v>
      </x:c>
      <x:c r="H1388" s="99" t="str">
        <x:v>ACRYLIC PAINT COLOUR</x:v>
      </x:c>
      <x:c r="I1388" s="133" t="n">
        <x:v>390</x:v>
      </x:c>
      <x:c r="J1388" s="133" t="n">
        <x:v>360</x:v>
      </x:c>
      <x:c r="K1388" s="149" t="str">
        <x:v>CHINA</x:v>
      </x:c>
      <x:c r="L1388" s="150" t="str">
        <x:v>Exact/source-linked match</x:v>
      </x:c>
      <x:c r="M1388" s="149" t="str">
        <x:v>WS-RATES:35:19</x:v>
      </x:c>
    </x:row>
    <x:row r="1389">
      <x:c r="A1389" t="n">
        <x:v>1391</x:v>
      </x:c>
      <x:c r="B1389" t="n">
        <x:v>45</x:v>
      </x:c>
      <x:c r="C1389" t="n">
        <x:v>19</x:v>
      </x:c>
      <x:c r="D1389" s="99" t="str">
        <x:v>ANDA WATER COLOUR M 80</x:v>
      </x:c>
      <x:c r="E1389" s="132" t="n">
        <x:v>115</x:v>
      </x:c>
      <x:c r="F1389" t="n">
        <x:v>45</x:v>
      </x:c>
      <x:c r="G1389" t="n">
        <x:v>32</x:v>
      </x:c>
      <x:c r="H1389" s="99" t="str">
        <x:v>ANDA WATER COLOUR M 8028/80</x:v>
      </x:c>
      <x:c r="I1389" s="133" t="n">
        <x:v>115</x:v>
      </x:c>
      <x:c r="J1389" s="133" t="n">
        <x:v>100</x:v>
      </x:c>
      <x:c r="K1389" s="149" t="str">
        <x:v>WATER COLORS</x:v>
      </x:c>
      <x:c r="L1389" s="150" t="str">
        <x:v>Truncated-name completion</x:v>
      </x:c>
      <x:c r="M1389" s="149" t="str">
        <x:v>WS-RATES:45:32</x:v>
      </x:c>
    </x:row>
    <x:row r="1390">
      <x:c r="A1390" t="n">
        <x:v>1392</x:v>
      </x:c>
      <x:c r="B1390" t="n">
        <x:v>4</x:v>
      </x:c>
      <x:c r="C1390" t="n">
        <x:v>19</x:v>
      </x:c>
      <x:c r="D1390" s="99" t="str">
        <x:v>ANDA WATER COLOUR MINI</x:v>
      </x:c>
      <x:c r="E1390" s="132" t="n">
        <x:v>70</x:v>
      </x:c>
      <x:c r="F1390" t="n">
        <x:v>4</x:v>
      </x:c>
      <x:c r="G1390" t="n">
        <x:v>32</x:v>
      </x:c>
      <x:c r="H1390" s="99" t="str">
        <x:v>ANDA WATER COLOUR MINI 8023</x:v>
      </x:c>
      <x:c r="I1390" s="133" t="n">
        <x:v>70</x:v>
      </x:c>
      <x:c r="J1390" s="133" t="n">
        <x:v>50</x:v>
      </x:c>
      <x:c r="K1390" s="149" t="str">
        <x:v>WATER COLORS</x:v>
      </x:c>
      <x:c r="L1390" s="150" t="str">
        <x:v>Truncated-name completion</x:v>
      </x:c>
      <x:c r="M1390" s="149" t="str">
        <x:v>WS-RATES:4:32</x:v>
      </x:c>
    </x:row>
    <x:row r="1391">
      <x:c r="A1391" t="n">
        <x:v>1393</x:v>
      </x:c>
      <x:c r="B1391" t="n">
        <x:v>45</x:v>
      </x:c>
      <x:c r="C1391" t="n">
        <x:v>21</x:v>
      </x:c>
      <x:c r="D1391" s="99" t="str">
        <x:v>ANDA WATER COLOUR S 802</x:v>
      </x:c>
      <x:c r="E1391" s="132" t="n">
        <x:v>85</x:v>
      </x:c>
      <x:c r="F1391" t="n">
        <x:v>45</x:v>
      </x:c>
      <x:c r="G1391" t="n">
        <x:v>34</x:v>
      </x:c>
      <x:c r="H1391" s="99" t="str">
        <x:v>ANDA WATER COLOUR S 8025</x:v>
      </x:c>
      <x:c r="I1391" s="133" t="n">
        <x:v>85</x:v>
      </x:c>
      <x:c r="J1391" s="133" t="n">
        <x:v>72</x:v>
      </x:c>
      <x:c r="K1391" s="149" t="str">
        <x:v>WATER COLORS</x:v>
      </x:c>
      <x:c r="L1391" s="150" t="str">
        <x:v>Truncated-name completion</x:v>
      </x:c>
      <x:c r="M1391" s="149" t="str">
        <x:v>WS-RATES:45:34</x:v>
      </x:c>
    </x:row>
    <x:row r="1392">
      <x:c r="A1392" t="n">
        <x:v>1394</x:v>
      </x:c>
      <x:c r="B1392" t="n">
        <x:v>27</x:v>
      </x:c>
      <x:c r="C1392" t="n">
        <x:v>24</x:v>
      </x:c>
      <x:c r="D1392" s="99" t="str">
        <x:v>ARTIST POSTER COLOUR 30</x:v>
      </x:c>
      <x:c r="E1392" s="132" t="n">
        <x:v>360</x:v>
      </x:c>
      <x:c r="F1392" t="n">
        <x:v>27</x:v>
      </x:c>
      <x:c r="G1392" t="n">
        <x:v>37</x:v>
      </x:c>
      <x:c r="H1392" s="99" t="str">
        <x:v>ARTIST POSTER COLOUR 30ML</x:v>
      </x:c>
      <x:c r="I1392" s="133" t="n">
        <x:v>360</x:v>
      </x:c>
      <x:c r="J1392" s="133" t="n">
        <x:v>0</x:v>
      </x:c>
      <x:c r="K1392" s="149" t="str">
        <x:v>POSTER COLORS</x:v>
      </x:c>
      <x:c r="L1392" s="150" t="str">
        <x:v>Truncated-name completion</x:v>
      </x:c>
      <x:c r="M1392" s="149" t="str">
        <x:v>WS-RATES:27:37</x:v>
      </x:c>
    </x:row>
    <x:row r="1393">
      <x:c r="A1393" t="n">
        <x:v>1395</x:v>
      </x:c>
      <x:c r="B1393" t="n">
        <x:v>36</x:v>
      </x:c>
      <x:c r="C1393" t="n">
        <x:v>2</x:v>
      </x:c>
      <x:c r="D1393" s="99" t="str">
        <x:v>ARTIST POSTER COLOUR 6+</x:v>
      </x:c>
      <x:c r="E1393" s="132" t="n">
        <x:v>130</x:v>
      </x:c>
      <x:c r="F1393" t="n">
        <x:v>36</x:v>
      </x:c>
      <x:c r="G1393" t="n">
        <x:v>15</x:v>
      </x:c>
      <x:c r="H1393" s="99" t="str">
        <x:v>ARTIST POSTER COLOUR 6+1</x:v>
      </x:c>
      <x:c r="I1393" s="133" t="n">
        <x:v>130</x:v>
      </x:c>
      <x:c r="J1393" s="133" t="n">
        <x:v>100</x:v>
      </x:c>
      <x:c r="K1393" s="149" t="str">
        <x:v>POSTER COLORS</x:v>
      </x:c>
      <x:c r="L1393" s="150" t="str">
        <x:v>Truncated-name completion</x:v>
      </x:c>
      <x:c r="M1393" s="149" t="str">
        <x:v>WS-RATES:36:15</x:v>
      </x:c>
    </x:row>
    <x:row r="1394">
      <x:c r="A1394" t="n">
        <x:v>1396</x:v>
      </x:c>
      <x:c r="B1394" t="n">
        <x:v>35</x:v>
      </x:c>
      <x:c r="C1394" t="n">
        <x:v>37</x:v>
      </x:c>
      <x:c r="D1394" s="99" t="str">
        <x:v>ARTIST POSTER COLOUR JU</x:v>
      </x:c>
      <x:c r="E1394" s="132" t="n">
        <x:v>210</x:v>
      </x:c>
      <x:c r="F1394" t="n">
        <x:v>36</x:v>
      </x:c>
      <x:c r="G1394" t="n">
        <x:v>14</x:v>
      </x:c>
      <x:c r="H1394" s="99" t="str">
        <x:v>ARTIST POSTER COLOUR JUNIOR</x:v>
      </x:c>
      <x:c r="I1394" s="133" t="n">
        <x:v>210</x:v>
      </x:c>
      <x:c r="J1394" s="133" t="n">
        <x:v>185</x:v>
      </x:c>
      <x:c r="K1394" s="149" t="str">
        <x:v>POSTER COLORS</x:v>
      </x:c>
      <x:c r="L1394" s="150" t="str">
        <x:v>Truncated-name completion</x:v>
      </x:c>
      <x:c r="M1394" s="149" t="str">
        <x:v>WS-RATES:36:14</x:v>
      </x:c>
    </x:row>
    <x:row r="1395">
      <x:c r="A1395" t="n">
        <x:v>1397</x:v>
      </x:c>
      <x:c r="B1395" t="n">
        <x:v>12</x:v>
      </x:c>
      <x:c r="C1395" t="n">
        <x:v>27</x:v>
      </x:c>
      <x:c r="D1395" s="99" t="str">
        <x:v>CAMEL WATER COLOUR CWC</x:v>
      </x:c>
      <x:c r="E1395" s="132" t="n">
        <x:v>275</x:v>
      </x:c>
      <x:c r="F1395" t="n">
        <x:v>13</x:v>
      </x:c>
      <x:c r="G1395" t="n">
        <x:v>4</x:v>
      </x:c>
      <x:c r="H1395" s="99" t="str">
        <x:v>CAMEL WATER COLOUR CWC280</x:v>
      </x:c>
      <x:c r="I1395" s="133" t="n">
        <x:v>275</x:v>
      </x:c>
      <x:c r="J1395" s="133" t="n">
        <x:v>258.5</x:v>
      </x:c>
      <x:c r="K1395" s="149" t="str">
        <x:v>WATER COLORS</x:v>
      </x:c>
      <x:c r="L1395" s="150" t="str">
        <x:v>Truncated-name completion</x:v>
      </x:c>
      <x:c r="M1395" s="149" t="str">
        <x:v>WS-RATES:13:4</x:v>
      </x:c>
    </x:row>
    <x:row r="1396">
      <x:c r="A1396" t="n">
        <x:v>1398</x:v>
      </x:c>
      <x:c r="B1396" t="n">
        <x:v>35</x:v>
      </x:c>
      <x:c r="C1396" t="n">
        <x:v>33</x:v>
      </x:c>
      <x:c r="D1396" s="99" t="str">
        <x:v>CHAMPION POSTER COLOUR</x:v>
      </x:c>
      <x:c r="E1396" s="132" t="n">
        <x:v>120</x:v>
      </x:c>
      <x:c r="F1396" t="n">
        <x:v>36</x:v>
      </x:c>
      <x:c r="G1396" t="n">
        <x:v>10</x:v>
      </x:c>
      <x:c r="H1396" s="99" t="str">
        <x:v>CHAMPION POSTER COLOUR 6+1</x:v>
      </x:c>
      <x:c r="I1396" s="133" t="n">
        <x:v>120</x:v>
      </x:c>
      <x:c r="J1396" s="133" t="n">
        <x:v>100</x:v>
      </x:c>
      <x:c r="K1396" s="149" t="str">
        <x:v>POSTER COLORS</x:v>
      </x:c>
      <x:c r="L1396" s="150" t="str">
        <x:v>Truncated-name completion</x:v>
      </x:c>
      <x:c r="M1396" s="149" t="str">
        <x:v>WS-RATES:36:10</x:v>
      </x:c>
    </x:row>
    <x:row r="1397">
      <x:c r="A1397" t="n">
        <x:v>1399</x:v>
      </x:c>
      <x:c r="B1397" t="n">
        <x:v>39</x:v>
      </x:c>
      <x:c r="C1397" t="n">
        <x:v>6</x:v>
      </x:c>
      <x:c r="D1397" s="99" t="str">
        <x:v>CHINA WATER COLOUR (1pc</x:v>
      </x:c>
      <x:c r="E1397" s="132" t="n">
        <x:v>31</x:v>
      </x:c>
      <x:c r="F1397" t="n">
        <x:v>39</x:v>
      </x:c>
      <x:c r="G1397" t="n">
        <x:v>19</x:v>
      </x:c>
      <x:c r="H1397" s="99" t="str">
        <x:v>CHINA WATER COLOUR (1pcs)</x:v>
      </x:c>
      <x:c r="I1397" s="133" t="n">
        <x:v>31</x:v>
      </x:c>
      <x:c r="J1397" s="133" t="n">
        <x:v>27</x:v>
      </x:c>
      <x:c r="K1397" s="149" t="str">
        <x:v>WATER COLORS</x:v>
      </x:c>
      <x:c r="L1397" s="150" t="str">
        <x:v>Truncated-name completion</x:v>
      </x:c>
      <x:c r="M1397" s="149" t="str">
        <x:v>WS-RATES:39:19</x:v>
      </x:c>
    </x:row>
    <x:row r="1398">
      <x:c r="A1398" t="n">
        <x:v>1400</x:v>
      </x:c>
      <x:c r="B1398" t="n">
        <x:v>52</x:v>
      </x:c>
      <x:c r="C1398" t="n">
        <x:v>35</x:v>
      </x:c>
      <x:c r="D1398" s="99" t="str">
        <x:v>DEER BUTTERFLY WATER CO</x:v>
      </x:c>
      <x:c r="E1398" s="132" t="n">
        <x:v>85</x:v>
      </x:c>
      <x:c r="F1398" t="n">
        <x:v>53</x:v>
      </x:c>
      <x:c r="G1398" t="n">
        <x:v>12</x:v>
      </x:c>
      <x:c r="H1398" s="99" t="str">
        <x:v>DEER BUTTERFLY WATER COLOUR</x:v>
      </x:c>
      <x:c r="I1398" s="133" t="n">
        <x:v>85</x:v>
      </x:c>
      <x:c r="J1398" s="133" t="n">
        <x:v>75</x:v>
      </x:c>
      <x:c r="K1398" s="149" t="str">
        <x:v>WATER COLORS</x:v>
      </x:c>
      <x:c r="L1398" s="150" t="str">
        <x:v>Truncated-name completion</x:v>
      </x:c>
      <x:c r="M1398" s="149" t="str">
        <x:v>WS-RATES:53:12</x:v>
      </x:c>
    </x:row>
    <x:row r="1399">
      <x:c r="A1399" t="n">
        <x:v>1401</x:v>
      </x:c>
      <x:c r="B1399" t="n">
        <x:v>35</x:v>
      </x:c>
      <x:c r="C1399" t="n">
        <x:v>30</x:v>
      </x:c>
      <x:c r="D1399" s="99" t="str">
        <x:v>FOX JUNIOR POSTER COLOU</x:v>
      </x:c>
      <x:c r="E1399" s="132" t="n">
        <x:v>210</x:v>
      </x:c>
      <x:c r="F1399" t="n">
        <x:v>36</x:v>
      </x:c>
      <x:c r="G1399" t="n">
        <x:v>7</x:v>
      </x:c>
      <x:c r="H1399" s="99" t="str">
        <x:v>FOX JUNIOR POSTER COLOUR</x:v>
      </x:c>
      <x:c r="I1399" s="133" t="n">
        <x:v>210</x:v>
      </x:c>
      <x:c r="J1399" s="133" t="n">
        <x:v>185</x:v>
      </x:c>
      <x:c r="K1399" s="149" t="str">
        <x:v>POSTER COLORS</x:v>
      </x:c>
      <x:c r="L1399" s="150" t="str">
        <x:v>Truncated-name completion</x:v>
      </x:c>
      <x:c r="M1399" s="149" t="str">
        <x:v>WS-RATES:36:7</x:v>
      </x:c>
    </x:row>
    <x:row r="1400">
      <x:c r="A1400" t="n">
        <x:v>1402</x:v>
      </x:c>
      <x:c r="B1400" t="n">
        <x:v>35</x:v>
      </x:c>
      <x:c r="C1400" t="n">
        <x:v>35</x:v>
      </x:c>
      <x:c r="D1400" s="99" t="str">
        <x:v>FOX POSTER COLOUR 6+1</x:v>
      </x:c>
      <x:c r="E1400" s="132" t="n">
        <x:v>120</x:v>
      </x:c>
      <x:c r="F1400" t="n">
        <x:v>36</x:v>
      </x:c>
      <x:c r="G1400" t="n">
        <x:v>12</x:v>
      </x:c>
      <x:c r="H1400" s="99" t="str">
        <x:v>FOX POSTER COLOUR 6+1</x:v>
      </x:c>
      <x:c r="I1400" s="133" t="n">
        <x:v>120</x:v>
      </x:c>
      <x:c r="J1400" s="133" t="n">
        <x:v>100</x:v>
      </x:c>
      <x:c r="K1400" s="149" t="str">
        <x:v>POSTER COLORS</x:v>
      </x:c>
      <x:c r="L1400" s="150" t="str">
        <x:v>Exact/source-linked match</x:v>
      </x:c>
      <x:c r="M1400" s="149" t="str">
        <x:v>WS-RATES:36:12</x:v>
      </x:c>
    </x:row>
    <x:row r="1401">
      <x:c r="A1401" t="n">
        <x:v>1403</x:v>
      </x:c>
      <x:c r="B1401" t="n">
        <x:v>54</x:v>
      </x:c>
      <x:c r="C1401" t="n">
        <x:v>7</x:v>
      </x:c>
      <x:c r="D1401" s="99" t="str">
        <x:v>G/F POSTER COLOUR 30ML</x:v>
      </x:c>
      <x:c r="E1401" s="132" t="n">
        <x:v>502</x:v>
      </x:c>
      <x:c r="F1401" t="n">
        <x:v>54</x:v>
      </x:c>
      <x:c r="G1401" t="n">
        <x:v>20</x:v>
      </x:c>
      <x:c r="H1401" s="99" t="str">
        <x:v>G/F POSTER COLOUR 30ML</x:v>
      </x:c>
      <x:c r="I1401" s="133" t="n">
        <x:v>502</x:v>
      </x:c>
      <x:c r="J1401" s="133" t="n">
        <x:v>466</x:v>
      </x:c>
      <x:c r="K1401" s="149" t="str">
        <x:v>POSTER COLORS</x:v>
      </x:c>
      <x:c r="L1401" s="150" t="str">
        <x:v>Exact/source-linked match</x:v>
      </x:c>
      <x:c r="M1401" s="149" t="str">
        <x:v>WS-RATES:54:20</x:v>
      </x:c>
    </x:row>
    <x:row r="1402">
      <x:c r="A1402" t="n">
        <x:v>1404</x:v>
      </x:c>
      <x:c r="B1402" t="n">
        <x:v>54</x:v>
      </x:c>
      <x:c r="C1402" t="n">
        <x:v>8</x:v>
      </x:c>
      <x:c r="D1402" s="99" t="str">
        <x:v>G/F POSTER COLOUR 6+1</x:v>
      </x:c>
      <x:c r="E1402" s="132" t="n">
        <x:v>165</x:v>
      </x:c>
      <x:c r="F1402" t="n">
        <x:v>54</x:v>
      </x:c>
      <x:c r="G1402" t="n">
        <x:v>21</x:v>
      </x:c>
      <x:c r="H1402" s="99" t="str">
        <x:v>G/F POSTER COLOUR 6+1</x:v>
      </x:c>
      <x:c r="I1402" s="133" t="n">
        <x:v>165</x:v>
      </x:c>
      <x:c r="J1402" s="133" t="n">
        <x:v>153</x:v>
      </x:c>
      <x:c r="K1402" s="149" t="str">
        <x:v>POSTER COLORS</x:v>
      </x:c>
      <x:c r="L1402" s="150" t="str">
        <x:v>Exact/source-linked match</x:v>
      </x:c>
      <x:c r="M1402" s="149" t="str">
        <x:v>WS-RATES:54:21</x:v>
      </x:c>
    </x:row>
    <x:row r="1403">
      <x:c r="A1403" t="n">
        <x:v>1405</x:v>
      </x:c>
      <x:c r="B1403" t="n">
        <x:v>26</x:v>
      </x:c>
      <x:c r="C1403" t="n">
        <x:v>4</x:v>
      </x:c>
      <x:c r="D1403" s="99" t="str">
        <x:v>G/F POSTER COLOUR JUNIO</x:v>
      </x:c>
      <x:c r="E1403" s="132" t="n">
        <x:v>232</x:v>
      </x:c>
      <x:c r="F1403" t="n">
        <x:v>26</x:v>
      </x:c>
      <x:c r="G1403" t="n">
        <x:v>17</x:v>
      </x:c>
      <x:c r="H1403" s="99" t="str">
        <x:v>G/F POSTER COLOUR JUNIOR</x:v>
      </x:c>
      <x:c r="I1403" s="133" t="n">
        <x:v>232</x:v>
      </x:c>
      <x:c r="J1403" s="133" t="n">
        <x:v>214</x:v>
      </x:c>
      <x:c r="K1403" s="149" t="str">
        <x:v>POSTER COLORS</x:v>
      </x:c>
      <x:c r="L1403" s="150" t="str">
        <x:v>Truncated-name completion</x:v>
      </x:c>
      <x:c r="M1403" s="149" t="str">
        <x:v>WS-RATES:26:17</x:v>
      </x:c>
    </x:row>
    <x:row r="1404">
      <x:c r="A1404" t="n">
        <x:v>1406</x:v>
      </x:c>
      <x:c r="B1404" t="n">
        <x:v>34</x:v>
      </x:c>
      <x:c r="C1404" t="n">
        <x:v>28</x:v>
      </x:c>
      <x:c r="D1404" s="99" t="str">
        <x:v>HAPPY POSTER COLOUR 6</x:v>
      </x:c>
      <x:c r="E1404" s="132" t="n">
        <x:v>110</x:v>
      </x:c>
      <x:c r="F1404" t="n">
        <x:v>35</x:v>
      </x:c>
      <x:c r="G1404" t="n">
        <x:v>5</x:v>
      </x:c>
      <x:c r="H1404" s="99" t="str">
        <x:v>HAPPY POSTER COLOUR 6</x:v>
      </x:c>
      <x:c r="I1404" s="133" t="n">
        <x:v>110</x:v>
      </x:c>
      <x:c r="J1404" s="133" t="n">
        <x:v>100</x:v>
      </x:c>
      <x:c r="K1404" s="149" t="str">
        <x:v>POSTER COLORS</x:v>
      </x:c>
      <x:c r="L1404" s="150" t="str">
        <x:v>Exact/source-linked match</x:v>
      </x:c>
      <x:c r="M1404" s="149" t="str">
        <x:v>WS-RATES:35:5</x:v>
      </x:c>
    </x:row>
    <x:row r="1405">
      <x:c r="A1405" t="n">
        <x:v>1407</x:v>
      </x:c>
      <x:c r="B1405" t="n">
        <x:v>25</x:v>
      </x:c>
      <x:c r="C1405" t="n">
        <x:v>6</x:v>
      </x:c>
      <x:c r="D1405" s="99" t="str">
        <x:v>KIDCO 6+1 POSTER COLOUR</x:v>
      </x:c>
      <x:c r="E1405" s="132" t="n">
        <x:v>155</x:v>
      </x:c>
      <x:c r="F1405" t="n">
        <x:v>25</x:v>
      </x:c>
      <x:c r="G1405" t="n">
        <x:v>19</x:v>
      </x:c>
      <x:c r="H1405" s="99" t="str">
        <x:v>KIDCO 6+1 POSTER COLOUR</x:v>
      </x:c>
      <x:c r="I1405" s="133" t="n">
        <x:v>155</x:v>
      </x:c>
      <x:c r="J1405" s="133" t="n">
        <x:v>142</x:v>
      </x:c>
      <x:c r="K1405" s="149" t="str">
        <x:v>POSTER COLORS</x:v>
      </x:c>
      <x:c r="L1405" s="150" t="str">
        <x:v>Exact/source-linked match</x:v>
      </x:c>
      <x:c r="M1405" s="149" t="str">
        <x:v>WS-RATES:25:19</x:v>
      </x:c>
    </x:row>
    <x:row r="1406">
      <x:c r="A1406" t="n">
        <x:v>1408</x:v>
      </x:c>
      <x:c r="B1406" t="n">
        <x:v>52</x:v>
      </x:c>
      <x:c r="C1406" t="n">
        <x:v>17</x:v>
      </x:c>
      <x:c r="D1406" s="99" t="str">
        <x:v>KIDCO POSTER COLOUR (30</x:v>
      </x:c>
      <x:c r="E1406" s="132" t="n">
        <x:v>440</x:v>
      </x:c>
      <x:c r="F1406" t="n">
        <x:v>52</x:v>
      </x:c>
      <x:c r="G1406" t="n">
        <x:v>30</x:v>
      </x:c>
      <x:c r="H1406" s="99" t="str">
        <x:v>KIDCO POSTER COLOUR (30ML)</x:v>
      </x:c>
      <x:c r="I1406" s="133" t="n">
        <x:v>440</x:v>
      </x:c>
      <x:c r="J1406" s="133" t="n">
        <x:v>408</x:v>
      </x:c>
      <x:c r="K1406" s="149" t="str">
        <x:v>POSTER COLORS</x:v>
      </x:c>
      <x:c r="L1406" s="150" t="str">
        <x:v>Truncated-name completion</x:v>
      </x:c>
      <x:c r="M1406" s="149" t="str">
        <x:v>WS-RATES:52:30</x:v>
      </x:c>
    </x:row>
    <x:row r="1407">
      <x:c r="A1407" t="n">
        <x:v>1409</x:v>
      </x:c>
      <x:c r="B1407" t="n">
        <x:v>16</x:v>
      </x:c>
      <x:c r="C1407" t="n">
        <x:v>4</x:v>
      </x:c>
      <x:c r="D1407" s="99" t="str">
        <x:v>KIDCO WATER COLOUR BRU</x:v>
      </x:c>
      <x:c r="E1407" s="132" t="n">
        <x:v>310</x:v>
      </x:c>
      <x:c r="F1407" t="n">
        <x:v>16</x:v>
      </x:c>
      <x:c r="G1407" t="n">
        <x:v>17</x:v>
      </x:c>
      <x:c r="H1407" s="99" t="str">
        <x:v>KIDCO WATER COLOUR BRUSH M</x:v>
      </x:c>
      <x:c r="I1407" s="133" t="n">
        <x:v>310</x:v>
      </x:c>
      <x:c r="J1407" s="133" t="n">
        <x:v>290</x:v>
      </x:c>
      <x:c r="K1407" s="149" t="str">
        <x:v>MARKER</x:v>
      </x:c>
      <x:c r="L1407" s="150" t="str">
        <x:v>Truncated-name completion</x:v>
      </x:c>
      <x:c r="M1407" s="149" t="str">
        <x:v>WS-RATES:16:17</x:v>
      </x:c>
    </x:row>
    <x:row r="1408">
      <x:c r="A1408" t="n">
        <x:v>1410</x:v>
      </x:c>
      <x:c r="B1408" t="n">
        <x:v>1</x:v>
      </x:c>
      <x:c r="C1408" t="n">
        <x:v>21</x:v>
      </x:c>
      <x:c r="D1408" s="99" t="str">
        <x:v>MERCURY ACRYLIC BRUSH M</x:v>
      </x:c>
      <x:c r="E1408" s="132" t="n">
        <x:v>384</x:v>
      </x:c>
      <x:c r="F1408" t="n">
        <x:v>1</x:v>
      </x:c>
      <x:c r="G1408" t="n">
        <x:v>35</x:v>
      </x:c>
      <x:c r="H1408" s="99" t="str">
        <x:v>MERCURY ACRYLIC BRUSH MARKE</x:v>
      </x:c>
      <x:c r="I1408" s="133" t="n">
        <x:v>384</x:v>
      </x:c>
      <x:c r="J1408" s="133" t="n">
        <x:v>372</x:v>
      </x:c>
      <x:c r="K1408" s="149" t="str">
        <x:v>BRUSHES</x:v>
      </x:c>
      <x:c r="L1408" s="150" t="str">
        <x:v>Truncated-name completion</x:v>
      </x:c>
      <x:c r="M1408" s="149" t="str">
        <x:v>WS-RATES:1:35</x:v>
      </x:c>
    </x:row>
    <x:row r="1409">
      <x:c r="A1409" t="n">
        <x:v>1411</x:v>
      </x:c>
      <x:c r="B1409" t="n">
        <x:v>28</x:v>
      </x:c>
      <x:c r="C1409" t="n">
        <x:v>18</x:v>
      </x:c>
      <x:c r="D1409" s="99" t="str">
        <x:v>OMEGA ACRYLIC 75ML</x:v>
      </x:c>
      <x:c r="E1409" s="132" t="n">
        <x:v>230</x:v>
      </x:c>
      <x:c r="F1409" t="n">
        <x:v>28</x:v>
      </x:c>
      <x:c r="G1409" t="n">
        <x:v>31</x:v>
      </x:c>
      <x:c r="H1409" s="99" t="str">
        <x:v>OMEGA ACRYLIC 75ML</x:v>
      </x:c>
      <x:c r="I1409" s="133" t="n">
        <x:v>230</x:v>
      </x:c>
      <x:c r="J1409" s="133" t="n">
        <x:v>195</x:v>
      </x:c>
      <x:c r="K1409" s="149" t="str">
        <x:v>COLORING KIT</x:v>
      </x:c>
      <x:c r="L1409" s="150" t="str">
        <x:v>Exact/source-linked match</x:v>
      </x:c>
      <x:c r="M1409" s="149" t="str">
        <x:v>WS-RATES:28:31</x:v>
      </x:c>
    </x:row>
    <x:row r="1410">
      <x:c r="A1410" t="n">
        <x:v>1412</x:v>
      </x:c>
      <x:c r="B1410" t="n">
        <x:v>12</x:v>
      </x:c>
      <x:c r="C1410" t="n">
        <x:v>19</x:v>
      </x:c>
      <x:c r="D1410" s="99" t="str">
        <x:v>OMEGA ACRYLIC 75ML (G/S)</x:v>
      </x:c>
      <x:c r="E1410" s="132" t="n">
        <x:v>350</x:v>
      </x:c>
      <x:c r="F1410" t="n">
        <x:v>12</x:v>
      </x:c>
      <x:c r="G1410" t="n">
        <x:v>32</x:v>
      </x:c>
      <x:c r="H1410" s="99" t="str">
        <x:v>OMEGA ACRYLIC 75ML (G/S)</x:v>
      </x:c>
      <x:c r="I1410" s="133" t="n">
        <x:v>350</x:v>
      </x:c>
      <x:c r="J1410" s="133" t="n">
        <x:v>330</x:v>
      </x:c>
      <x:c r="K1410" s="149" t="str">
        <x:v>COLORING KIT</x:v>
      </x:c>
      <x:c r="L1410" s="150" t="str">
        <x:v>Exact/source-linked match</x:v>
      </x:c>
      <x:c r="M1410" s="149" t="str">
        <x:v>WS-RATES:12:32</x:v>
      </x:c>
    </x:row>
    <x:row r="1411">
      <x:c r="A1411" t="n">
        <x:v>1413</x:v>
      </x:c>
      <x:c r="B1411" t="n">
        <x:v>36</x:v>
      </x:c>
      <x:c r="C1411" t="n">
        <x:v>9</x:v>
      </x:c>
      <x:c r="D1411" s="99" t="str">
        <x:v>OREGA 6+1 POSTER COLOU</x:v>
      </x:c>
      <x:c r="E1411" s="132" t="n">
        <x:v>130</x:v>
      </x:c>
      <x:c r="F1411" t="n">
        <x:v>36</x:v>
      </x:c>
      <x:c r="G1411" t="n">
        <x:v>22</x:v>
      </x:c>
      <x:c r="H1411" s="99" t="str">
        <x:v>OREGA 6+1 POSTER COLOUR</x:v>
      </x:c>
      <x:c r="I1411" s="133" t="n">
        <x:v>130</x:v>
      </x:c>
      <x:c r="J1411" s="133" t="n">
        <x:v>100</x:v>
      </x:c>
      <x:c r="K1411" s="149" t="str">
        <x:v>POSTER COLORS</x:v>
      </x:c>
      <x:c r="L1411" s="150" t="str">
        <x:v>Truncated-name completion</x:v>
      </x:c>
      <x:c r="M1411" s="149" t="str">
        <x:v>WS-RATES:36:22</x:v>
      </x:c>
    </x:row>
    <x:row r="1412">
      <x:c r="A1412" t="n">
        <x:v>1414</x:v>
      </x:c>
      <x:c r="B1412" t="n">
        <x:v>36</x:v>
      </x:c>
      <x:c r="C1412" t="n">
        <x:v>7</x:v>
      </x:c>
      <x:c r="D1412" s="99" t="str">
        <x:v>OREGA JUNIOR POSTER COL</x:v>
      </x:c>
      <x:c r="E1412" s="132" t="n">
        <x:v>210</x:v>
      </x:c>
      <x:c r="F1412" t="n">
        <x:v>36</x:v>
      </x:c>
      <x:c r="G1412" t="n">
        <x:v>20</x:v>
      </x:c>
      <x:c r="H1412" s="99" t="str">
        <x:v>OREGA JUNIOR POSTER COLOUR</x:v>
      </x:c>
      <x:c r="I1412" s="133" t="n">
        <x:v>210</x:v>
      </x:c>
      <x:c r="J1412" s="133" t="n">
        <x:v>185</x:v>
      </x:c>
      <x:c r="K1412" s="149" t="str">
        <x:v>POSTER COLORS</x:v>
      </x:c>
      <x:c r="L1412" s="150" t="str">
        <x:v>Truncated-name completion</x:v>
      </x:c>
      <x:c r="M1412" s="149" t="str">
        <x:v>WS-RATES:36:20</x:v>
      </x:c>
    </x:row>
    <x:row r="1413">
      <x:c r="A1413" t="n">
        <x:v>1415</x:v>
      </x:c>
      <x:c r="B1413" t="n">
        <x:v>21</x:v>
      </x:c>
      <x:c r="C1413" t="n">
        <x:v>37</x:v>
      </x:c>
      <x:c r="D1413" s="99" t="str">
        <x:v>SILVER X 6+1 POSTER COLO</x:v>
      </x:c>
      <x:c r="E1413" s="132" t="n">
        <x:v>135</x:v>
      </x:c>
      <x:c r="F1413" t="n">
        <x:v>22</x:v>
      </x:c>
      <x:c r="G1413" t="n">
        <x:v>14</x:v>
      </x:c>
      <x:c r="H1413" s="99" t="str">
        <x:v>SILVER X 6+1 POSTER COLOUR</x:v>
      </x:c>
      <x:c r="I1413" s="133" t="n">
        <x:v>135</x:v>
      </x:c>
      <x:c r="J1413" s="133" t="n">
        <x:v>115</x:v>
      </x:c>
      <x:c r="K1413" s="149" t="str">
        <x:v>POSTER COLORS</x:v>
      </x:c>
      <x:c r="L1413" s="150" t="str">
        <x:v>Truncated-name completion</x:v>
      </x:c>
      <x:c r="M1413" s="149" t="str">
        <x:v>WS-RATES:22:14</x:v>
      </x:c>
    </x:row>
    <x:row r="1414">
      <x:c r="A1414" t="n">
        <x:v>1416</x:v>
      </x:c>
      <x:c r="B1414" t="n">
        <x:v>13</x:v>
      </x:c>
      <x:c r="C1414" t="n">
        <x:v>21</x:v>
      </x:c>
      <x:c r="D1414" s="99" t="str">
        <x:v>SM+URO 6+1 POSTER COLO</x:v>
      </x:c>
      <x:c r="E1414" s="132" t="n">
        <x:v>120</x:v>
      </x:c>
      <x:c r="F1414" t="n">
        <x:v>13</x:v>
      </x:c>
      <x:c r="G1414" t="n">
        <x:v>34</x:v>
      </x:c>
      <x:c r="H1414" s="99" t="str">
        <x:v>SM+URO 6+1 POSTER COLOUR</x:v>
      </x:c>
      <x:c r="I1414" s="133" t="n">
        <x:v>120</x:v>
      </x:c>
      <x:c r="J1414" s="133" t="n">
        <x:v>0</x:v>
      </x:c>
      <x:c r="K1414" s="149" t="str">
        <x:v>POSTER COLORS</x:v>
      </x:c>
      <x:c r="L1414" s="150" t="str">
        <x:v>Truncated-name completion</x:v>
      </x:c>
      <x:c r="M1414" s="149" t="str">
        <x:v>WS-RATES:13:34</x:v>
      </x:c>
    </x:row>
    <x:row r="1415">
      <x:c r="A1415" t="n">
        <x:v>1417</x:v>
      </x:c>
      <x:c r="B1415" t="n">
        <x:v>5</x:v>
      </x:c>
      <x:c r="C1415" t="n">
        <x:v>23</x:v>
      </x:c>
      <x:c r="D1415" s="99" t="str">
        <x:v>URO POSTER COLOUR 30ML</x:v>
      </x:c>
      <x:c r="E1415" s="132" t="n">
        <x:v>400</x:v>
      </x:c>
      <x:c r="F1415" t="n">
        <x:v>5</x:v>
      </x:c>
      <x:c r="G1415" t="n">
        <x:v>36</x:v>
      </x:c>
      <x:c r="H1415" s="99" t="str">
        <x:v>URO POSTER COLOUR 30ML</x:v>
      </x:c>
      <x:c r="I1415" s="133" t="n">
        <x:v>400</x:v>
      </x:c>
      <x:c r="J1415" s="133" t="n">
        <x:v>365</x:v>
      </x:c>
      <x:c r="K1415" s="149" t="str">
        <x:v>POSTER COLORS</x:v>
      </x:c>
      <x:c r="L1415" s="150" t="str">
        <x:v>Exact/source-linked match</x:v>
      </x:c>
      <x:c r="M1415" s="149" t="str">
        <x:v>WS-RATES:5:36</x:v>
      </x:c>
    </x:row>
    <x:row r="1416">
      <x:c r="A1416" t="n">
        <x:v>1418</x:v>
      </x:c>
      <x:c r="B1416" t="n">
        <x:v>25</x:v>
      </x:c>
      <x:c r="C1416" t="n">
        <x:v>26</x:v>
      </x:c>
      <x:c r="D1416" s="99" t="str">
        <x:v>WAMIQ POSTER COLOUR 30</x:v>
      </x:c>
      <x:c r="E1416" s="132" t="n">
        <x:v>380</x:v>
      </x:c>
      <x:c r="F1416" t="n">
        <x:v>26</x:v>
      </x:c>
      <x:c r="G1416" t="n">
        <x:v>3</x:v>
      </x:c>
      <x:c r="H1416" s="99" t="str">
        <x:v>WAMIQ POSTER COLOUR 30ML</x:v>
      </x:c>
      <x:c r="I1416" s="133" t="n">
        <x:v>380</x:v>
      </x:c>
      <x:c r="J1416" s="133" t="n">
        <x:v>340</x:v>
      </x:c>
      <x:c r="K1416" s="149" t="str">
        <x:v>POSTER COLORS</x:v>
      </x:c>
      <x:c r="L1416" s="150" t="str">
        <x:v>Truncated-name completion</x:v>
      </x:c>
      <x:c r="M1416" s="149" t="str">
        <x:v>WS-RATES:26:3</x:v>
      </x:c>
    </x:row>
    <x:row r="1417">
      <x:c r="A1417" t="n">
        <x:v>1419</x:v>
      </x:c>
      <x:c r="B1417" t="n">
        <x:v>47</x:v>
      </x:c>
      <x:c r="C1417" t="n">
        <x:v>20</x:v>
      </x:c>
      <x:c r="D1417" s="99" t="str">
        <x:v>WATER COLOUR LARGE (12</x:v>
      </x:c>
      <x:c r="E1417" s="132" t="n">
        <x:v>130</x:v>
      </x:c>
      <x:c r="F1417" t="n">
        <x:v>47</x:v>
      </x:c>
      <x:c r="G1417" t="n">
        <x:v>33</x:v>
      </x:c>
      <x:c r="H1417" s="99" t="str">
        <x:v>WATER COLOUR LARGE (12PCS)</x:v>
      </x:c>
      <x:c r="I1417" s="133" t="n">
        <x:v>130</x:v>
      </x:c>
      <x:c r="J1417" s="133" t="n">
        <x:v>115</x:v>
      </x:c>
      <x:c r="K1417" s="149" t="str">
        <x:v>WATER COLORS</x:v>
      </x:c>
      <x:c r="L1417" s="150" t="str">
        <x:v>Truncated-name completion</x:v>
      </x:c>
      <x:c r="M1417" s="149" t="str">
        <x:v>WS-RATES:47:33</x:v>
      </x:c>
    </x:row>
    <x:row r="1418">
      <x:c r="A1418" t="n">
        <x:v>1420</x:v>
      </x:c>
      <x:c r="B1418" t="n">
        <x:v>47</x:v>
      </x:c>
      <x:c r="C1418" t="n">
        <x:v>17</x:v>
      </x:c>
      <x:c r="D1418" s="99" t="str">
        <x:v>WATER COLOUR LARGE (16</x:v>
      </x:c>
      <x:c r="E1418" s="132" t="n">
        <x:v>150</x:v>
      </x:c>
      <x:c r="F1418" t="n">
        <x:v>47</x:v>
      </x:c>
      <x:c r="G1418" t="n">
        <x:v>30</x:v>
      </x:c>
      <x:c r="H1418" s="99" t="str">
        <x:v>WATER COLOUR LARGE (16PCS)</x:v>
      </x:c>
      <x:c r="I1418" s="133" t="n">
        <x:v>150</x:v>
      </x:c>
      <x:c r="J1418" s="133" t="n">
        <x:v>115</x:v>
      </x:c>
      <x:c r="K1418" s="149" t="str">
        <x:v>WATER COLORS</x:v>
      </x:c>
      <x:c r="L1418" s="150" t="str">
        <x:v>Truncated-name completion</x:v>
      </x:c>
      <x:c r="M1418" s="149" t="str">
        <x:v>WS-RATES:47:30</x:v>
      </x:c>
    </x:row>
    <x:row r="1419">
      <x:c r="A1419" t="n">
        <x:v>1421</x:v>
      </x:c>
      <x:c r="B1419" t="n">
        <x:v>34</x:v>
      </x:c>
      <x:c r="C1419" t="n">
        <x:v>15</x:v>
      </x:c>
      <x:c r="D1419" s="99" t="str">
        <x:v>WATER COLOUR LOCAL</x:v>
      </x:c>
      <x:c r="E1419" s="132" t="n">
        <x:v>18.34</x:v>
      </x:c>
      <x:c r="F1419" t="n">
        <x:v>34</x:v>
      </x:c>
      <x:c r="G1419" t="n">
        <x:v>28</x:v>
      </x:c>
      <x:c r="H1419" s="99" t="str">
        <x:v>WATER COLOUR LOCAL</x:v>
      </x:c>
      <x:c r="I1419" s="133" t="n">
        <x:v>18.34</x:v>
      </x:c>
      <x:c r="J1419" s="133" t="n">
        <x:v>17</x:v>
      </x:c>
      <x:c r="K1419" s="149" t="str">
        <x:v>WATER COLORS</x:v>
      </x:c>
      <x:c r="L1419" s="150" t="str">
        <x:v>Exact/source-linked match</x:v>
      </x:c>
      <x:c r="M1419" s="149" t="str">
        <x:v>WS-RATES:34:28</x:v>
      </x:c>
    </x:row>
    <x:row r="1420">
      <x:c r="A1420" t="n">
        <x:v>1422</x:v>
      </x:c>
      <x:c r="B1420" t="n">
        <x:v>47</x:v>
      </x:c>
      <x:c r="C1420" t="n">
        <x:v>23</x:v>
      </x:c>
      <x:c r="D1420" s="99" t="str">
        <x:v>WATER COLOUR SMALL (12</x:v>
      </x:c>
      <x:c r="E1420" s="132" t="n">
        <x:v>90</x:v>
      </x:c>
      <x:c r="F1420" t="n">
        <x:v>47</x:v>
      </x:c>
      <x:c r="G1420" t="n">
        <x:v>36</x:v>
      </x:c>
      <x:c r="H1420" s="99" t="str">
        <x:v>WATER COLOUR SMALL (12PCS)</x:v>
      </x:c>
      <x:c r="I1420" s="133" t="n">
        <x:v>90</x:v>
      </x:c>
      <x:c r="J1420" s="133" t="n">
        <x:v>75</x:v>
      </x:c>
      <x:c r="K1420" s="149" t="str">
        <x:v>WATER COLORS</x:v>
      </x:c>
      <x:c r="L1420" s="150" t="str">
        <x:v>Truncated-name completion</x:v>
      </x:c>
      <x:c r="M1420" s="149" t="str">
        <x:v>WS-RATES:47:36</x:v>
      </x:c>
    </x:row>
    <x:row r="1421">
      <x:c r="A1421" t="n">
        <x:v>1423</x:v>
      </x:c>
      <x:c r="B1421" t="n">
        <x:v>6</x:v>
      </x:c>
      <x:c r="C1421" t="n">
        <x:v>9</x:v>
      </x:c>
      <x:c r="D1421" s="99" t="str">
        <x:v>WATER PAINT COLOUR</x:v>
      </x:c>
      <x:c r="E1421" s="132" t="n">
        <x:v>400</x:v>
      </x:c>
      <x:c r="F1421" t="n">
        <x:v>6</x:v>
      </x:c>
      <x:c r="G1421" t="n">
        <x:v>22</x:v>
      </x:c>
      <x:c r="H1421" s="99" t="str">
        <x:v>WATER PAINT COLOUR</x:v>
      </x:c>
      <x:c r="I1421" s="133" t="n">
        <x:v>400</x:v>
      </x:c>
      <x:c r="J1421" s="133" t="n">
        <x:v>360</x:v>
      </x:c>
      <x:c r="K1421" s="149" t="str">
        <x:v>PAINT BRUSH</x:v>
      </x:c>
      <x:c r="L1421" s="150" t="str">
        <x:v>Exact/source-linked match</x:v>
      </x:c>
      <x:c r="M1421" s="149" t="str">
        <x:v>WS-RATES:6:22</x:v>
      </x:c>
    </x:row>
    <x:row r="1422">
      <x:c r="A1422" t="n">
        <x:v>1424</x:v>
      </x:c>
      <x:c r="B1422" t="n">
        <x:v>22</x:v>
      </x:c>
      <x:c r="C1422" t="n">
        <x:v>12</x:v>
      </x:c>
      <x:c r="D1422" s="99" t="str">
        <x:v>COLOUR ASSINMENT PAPER</x:v>
      </x:c>
      <x:c r="E1422" s="132" t="n">
        <x:v>140</x:v>
      </x:c>
      <x:c r="F1422" t="n">
        <x:v>22</x:v>
      </x:c>
      <x:c r="G1422" t="n">
        <x:v>25</x:v>
      </x:c>
      <x:c r="H1422" s="99" t="str">
        <x:v>COLOUR ASSINMENT PAPER</x:v>
      </x:c>
      <x:c r="I1422" s="133" t="n">
        <x:v>140</x:v>
      </x:c>
      <x:c r="J1422" s="133" t="n">
        <x:v>120</x:v>
      </x:c>
      <x:c r="K1422" s="149" t="str">
        <x:v>PAPER</x:v>
      </x:c>
      <x:c r="L1422" s="150" t="str">
        <x:v>Exact/source-linked match</x:v>
      </x:c>
      <x:c r="M1422" s="149" t="str">
        <x:v>WS-RATES:22:25</x:v>
      </x:c>
    </x:row>
    <x:row r="1423">
      <x:c r="A1423" t="n">
        <x:v>1425</x:v>
      </x:c>
      <x:c r="B1423" t="n">
        <x:v>37</x:v>
      </x:c>
      <x:c r="C1423" t="n">
        <x:v>37</x:v>
      </x:c>
      <x:c r="D1423" s="99" t="str">
        <x:v>CRAFT PAPER 12PCS</x:v>
      </x:c>
      <x:c r="E1423" s="132" t="n">
        <x:v>80</x:v>
      </x:c>
      <x:c r="F1423" t="n">
        <x:v>38</x:v>
      </x:c>
      <x:c r="G1423" t="n">
        <x:v>14</x:v>
      </x:c>
      <x:c r="H1423" s="99" t="str">
        <x:v>CRAFT PAPER 12PCS</x:v>
      </x:c>
      <x:c r="I1423" s="133" t="n">
        <x:v>80</x:v>
      </x:c>
      <x:c r="J1423" s="133" t="n">
        <x:v>60</x:v>
      </x:c>
      <x:c r="K1423" s="149" t="str">
        <x:v>NEW LIFE</x:v>
      </x:c>
      <x:c r="L1423" s="150" t="str">
        <x:v>Exact/source-linked match</x:v>
      </x:c>
      <x:c r="M1423" s="149" t="str">
        <x:v>WS-RATES:38:14</x:v>
      </x:c>
    </x:row>
    <x:row r="1424">
      <x:c r="A1424" t="n">
        <x:v>1426</x:v>
      </x:c>
      <x:c r="B1424" t="n">
        <x:v>25</x:v>
      </x:c>
      <x:c r="C1424" t="n">
        <x:v>34</x:v>
      </x:c>
      <x:c r="D1424" s="99" t="str">
        <x:v>GRAPH PAPER</x:v>
      </x:c>
      <x:c r="E1424" s="132" t="n">
        <x:v>10.5</x:v>
      </x:c>
      <x:c r="F1424" t="n">
        <x:v>26</x:v>
      </x:c>
      <x:c r="G1424" t="n">
        <x:v>11</x:v>
      </x:c>
      <x:c r="H1424" s="99" t="str">
        <x:v>GRAPH PAPER</x:v>
      </x:c>
      <x:c r="I1424" s="133" t="n">
        <x:v>10.5</x:v>
      </x:c>
      <x:c r="J1424" s="133" t="n">
        <x:v>9</x:v>
      </x:c>
      <x:c r="K1424" s="149" t="str">
        <x:v>PAPER</x:v>
      </x:c>
      <x:c r="L1424" s="150" t="str">
        <x:v>Exact/source-linked match</x:v>
      </x:c>
      <x:c r="M1424" s="149" t="str">
        <x:v>WS-RATES:26:11</x:v>
      </x:c>
    </x:row>
    <x:row r="1425">
      <x:c r="A1425" t="n">
        <x:v>1427</x:v>
      </x:c>
      <x:c r="B1425" t="n">
        <x:v>28</x:v>
      </x:c>
      <x:c r="C1425" t="n">
        <x:v>32</x:v>
      </x:c>
      <x:c r="D1425" s="99" t="str">
        <x:v>IMP PAPER</x:v>
      </x:c>
      <x:c r="E1425" s="132" t="n">
        <x:v>73</x:v>
      </x:c>
      <x:c r="F1425" t="n">
        <x:v>29</x:v>
      </x:c>
      <x:c r="G1425" t="n">
        <x:v>9</x:v>
      </x:c>
      <x:c r="H1425" s="99" t="str">
        <x:v>IMP PAPER</x:v>
      </x:c>
      <x:c r="I1425" s="133" t="n">
        <x:v>73</x:v>
      </x:c>
      <x:c r="J1425" s="133" t="n">
        <x:v>70</x:v>
      </x:c>
      <x:c r="K1425" s="149" t="str">
        <x:v>PAPER</x:v>
      </x:c>
      <x:c r="L1425" s="150" t="str">
        <x:v>Exact/source-linked match</x:v>
      </x:c>
      <x:c r="M1425" s="149" t="str">
        <x:v>WS-RATES:29:9</x:v>
      </x:c>
    </x:row>
    <x:row r="1426">
      <x:c r="A1426" t="n">
        <x:v>1428</x:v>
      </x:c>
      <x:c r="B1426" t="n">
        <x:v>28</x:v>
      </x:c>
      <x:c r="C1426" t="n">
        <x:v>33</x:v>
      </x:c>
      <x:c r="D1426" s="99" t="str">
        <x:v>IMP PAPER CENTURY</x:v>
      </x:c>
      <x:c r="E1426" s="132" t="n">
        <x:v>90</x:v>
      </x:c>
      <x:c r="F1426" t="n">
        <x:v>29</x:v>
      </x:c>
      <x:c r="G1426" t="n">
        <x:v>10</x:v>
      </x:c>
      <x:c r="H1426" s="99" t="str">
        <x:v>IMP PAPER CENTURY</x:v>
      </x:c>
      <x:c r="I1426" s="133" t="n">
        <x:v>90</x:v>
      </x:c>
      <x:c r="J1426" s="133" t="n">
        <x:v>86</x:v>
      </x:c>
      <x:c r="K1426" s="149" t="str">
        <x:v>PAPER</x:v>
      </x:c>
      <x:c r="L1426" s="150" t="str">
        <x:v>Exact/source-linked match</x:v>
      </x:c>
      <x:c r="M1426" s="149" t="str">
        <x:v>WS-RATES:29:10</x:v>
      </x:c>
    </x:row>
    <x:row r="1427">
      <x:c r="A1427" t="n">
        <x:v>1429</x:v>
      </x:c>
      <x:c r="B1427" t="n">
        <x:v>26</x:v>
      </x:c>
      <x:c r="C1427" t="n">
        <x:v>23</x:v>
      </x:c>
      <x:c r="D1427" s="99" t="str">
        <x:v>IMP PAPER PREMIER</x:v>
      </x:c>
      <x:c r="E1427" s="132" t="n">
        <x:v>80</x:v>
      </x:c>
      <x:c r="F1427" t="n">
        <x:v>26</x:v>
      </x:c>
      <x:c r="G1427" t="n">
        <x:v>36</x:v>
      </x:c>
      <x:c r="H1427" s="99" t="str">
        <x:v>IMP PAPER PREMIER</x:v>
      </x:c>
      <x:c r="I1427" s="133" t="n">
        <x:v>80</x:v>
      </x:c>
      <x:c r="J1427" s="133" t="n">
        <x:v>74</x:v>
      </x:c>
      <x:c r="K1427" s="149" t="str">
        <x:v>PAPER WRITE</x:v>
      </x:c>
      <x:c r="L1427" s="150" t="str">
        <x:v>Exact/source-linked match</x:v>
      </x:c>
      <x:c r="M1427" s="149" t="str">
        <x:v>WS-RATES:26:36</x:v>
      </x:c>
    </x:row>
    <x:row r="1428">
      <x:c r="A1428" t="n">
        <x:v>1430</x:v>
      </x:c>
      <x:c r="B1428" t="n">
        <x:v>45</x:v>
      </x:c>
      <x:c r="C1428" t="n">
        <x:v>2</x:v>
      </x:c>
      <x:c r="D1428" s="99" t="str">
        <x:v>KCR CARBON PAPER</x:v>
      </x:c>
      <x:c r="E1428" s="132" t="n">
        <x:v>640</x:v>
      </x:c>
      <x:c r="F1428" t="n">
        <x:v>45</x:v>
      </x:c>
      <x:c r="G1428" t="n">
        <x:v>15</x:v>
      </x:c>
      <x:c r="H1428" s="99" t="str">
        <x:v>KCR CARBON PAPER</x:v>
      </x:c>
      <x:c r="I1428" s="133" t="n">
        <x:v>640</x:v>
      </x:c>
      <x:c r="J1428" s="133" t="n">
        <x:v>590</x:v>
      </x:c>
      <x:c r="K1428" s="149" t="str">
        <x:v>CHINA</x:v>
      </x:c>
      <x:c r="L1428" s="150" t="str">
        <x:v>Exact/source-linked match</x:v>
      </x:c>
      <x:c r="M1428" s="149" t="str">
        <x:v>WS-RATES:45:15</x:v>
      </x:c>
    </x:row>
    <x:row r="1429">
      <x:c r="A1429" t="n">
        <x:v>1431</x:v>
      </x:c>
      <x:c r="B1429" t="n">
        <x:v>34</x:v>
      </x:c>
      <x:c r="C1429" t="n">
        <x:v>32</x:v>
      </x:c>
      <x:c r="D1429" s="99" t="str">
        <x:v>PAPER CLIP 28MM</x:v>
      </x:c>
      <x:c r="E1429" s="132" t="n">
        <x:v>450</x:v>
      </x:c>
      <x:c r="F1429" t="n">
        <x:v>35</x:v>
      </x:c>
      <x:c r="G1429" t="n">
        <x:v>9</x:v>
      </x:c>
      <x:c r="H1429" s="99" t="str">
        <x:v>PAPER CLIP 28MM</x:v>
      </x:c>
      <x:c r="I1429" s="133" t="n">
        <x:v>450</x:v>
      </x:c>
      <x:c r="J1429" s="133" t="n">
        <x:v>415</x:v>
      </x:c>
      <x:c r="K1429" s="149" t="str">
        <x:v>STAPLERS</x:v>
      </x:c>
      <x:c r="L1429" s="150" t="str">
        <x:v>Exact/source-linked match</x:v>
      </x:c>
      <x:c r="M1429" s="149" t="str">
        <x:v>WS-RATES:35:9</x:v>
      </x:c>
    </x:row>
    <x:row r="1430">
      <x:c r="A1430" t="n">
        <x:v>1432</x:v>
      </x:c>
      <x:c r="B1430" t="n">
        <x:v>16</x:v>
      </x:c>
      <x:c r="C1430" t="n">
        <x:v>7</x:v>
      </x:c>
      <x:c r="D1430" s="99" t="str">
        <x:v>PAPER CLIP 33MM</x:v>
      </x:c>
      <x:c r="E1430" s="132" t="n">
        <x:v>500</x:v>
      </x:c>
      <x:c r="F1430" t="n">
        <x:v>16</x:v>
      </x:c>
      <x:c r="G1430" t="n">
        <x:v>20</x:v>
      </x:c>
      <x:c r="H1430" s="99" t="str">
        <x:v>PAPER CLIP 33MM</x:v>
      </x:c>
      <x:c r="I1430" s="133" t="n">
        <x:v>500</x:v>
      </x:c>
      <x:c r="J1430" s="133" t="n">
        <x:v>465</x:v>
      </x:c>
      <x:c r="K1430" s="149" t="str">
        <x:v>STAPLERS</x:v>
      </x:c>
      <x:c r="L1430" s="150" t="str">
        <x:v>Exact/source-linked match</x:v>
      </x:c>
      <x:c r="M1430" s="149" t="str">
        <x:v>WS-RATES:16:20</x:v>
      </x:c>
    </x:row>
    <x:row r="1431">
      <x:c r="A1431" t="n">
        <x:v>1433</x:v>
      </x:c>
      <x:c r="B1431" t="n">
        <x:v>16</x:v>
      </x:c>
      <x:c r="C1431" t="n">
        <x:v>9</x:v>
      </x:c>
      <x:c r="D1431" s="99" t="str">
        <x:v>PAPER FASTNER</x:v>
      </x:c>
      <x:c r="E1431" s="132" t="n">
        <x:v>175</x:v>
      </x:c>
      <x:c r="F1431" t="n">
        <x:v>16</x:v>
      </x:c>
      <x:c r="G1431" t="n">
        <x:v>22</x:v>
      </x:c>
      <x:c r="H1431" s="99" t="str">
        <x:v>PAPER FASTNER</x:v>
      </x:c>
      <x:c r="I1431" s="133" t="n">
        <x:v>175</x:v>
      </x:c>
      <x:c r="J1431" s="133" t="n">
        <x:v>155</x:v>
      </x:c>
      <x:c r="K1431" s="149" t="str">
        <x:v>BALL POINT</x:v>
      </x:c>
      <x:c r="L1431" s="150" t="str">
        <x:v>Exact/source-linked match</x:v>
      </x:c>
      <x:c r="M1431" s="149" t="str">
        <x:v>WS-RATES:16:22</x:v>
      </x:c>
    </x:row>
    <x:row r="1432">
      <x:c r="A1432" t="n">
        <x:v>1434</x:v>
      </x:c>
      <x:c r="B1432" t="n">
        <x:v>8</x:v>
      </x:c>
      <x:c r="C1432" t="n">
        <x:v>33</x:v>
      </x:c>
      <x:c r="D1432" s="99" t="str">
        <x:v>RUBI CARBON PAPER</x:v>
      </x:c>
      <x:c r="E1432" s="132" t="n">
        <x:v>400</x:v>
      </x:c>
      <x:c r="F1432" t="n">
        <x:v>9</x:v>
      </x:c>
      <x:c r="G1432" t="n">
        <x:v>10</x:v>
      </x:c>
      <x:c r="H1432" s="99" t="str">
        <x:v>RUBI CARBON PAPER</x:v>
      </x:c>
      <x:c r="I1432" s="133" t="n">
        <x:v>400</x:v>
      </x:c>
      <x:c r="J1432" s="133" t="n">
        <x:v>375</x:v>
      </x:c>
      <x:c r="K1432" s="149" t="str">
        <x:v>CHINA DAIRIES</x:v>
      </x:c>
      <x:c r="L1432" s="150" t="str">
        <x:v>Exact/source-linked match</x:v>
      </x:c>
      <x:c r="M1432" s="149" t="str">
        <x:v>WS-RATES:9:10</x:v>
      </x:c>
    </x:row>
    <x:row r="1433">
      <x:c r="A1433" t="n">
        <x:v>1435</x:v>
      </x:c>
      <x:c r="B1433" t="n">
        <x:v>28</x:v>
      </x:c>
      <x:c r="C1433" t="n">
        <x:v>21</x:v>
      </x:c>
      <x:c r="D1433" s="99" t="str">
        <x:v>THERMAL PAPER ROLL (36)</x:v>
      </x:c>
      <x:c r="E1433" s="132" t="n">
        <x:v>170</x:v>
      </x:c>
      <x:c r="F1433" t="n">
        <x:v>28</x:v>
      </x:c>
      <x:c r="G1433" t="n">
        <x:v>34</x:v>
      </x:c>
      <x:c r="H1433" s="99" t="str">
        <x:v>THERMAL PAPER ROLL (36)</x:v>
      </x:c>
      <x:c r="I1433" s="133" t="n">
        <x:v>170</x:v>
      </x:c>
      <x:c r="J1433" s="133" t="n">
        <x:v>133</x:v>
      </x:c>
      <x:c r="K1433" s="149" t="str">
        <x:v>THERMAL ROLL</x:v>
      </x:c>
      <x:c r="L1433" s="150" t="str">
        <x:v>Exact/source-linked match</x:v>
      </x:c>
      <x:c r="M1433" s="149" t="str">
        <x:v>WS-RATES:28:34</x:v>
      </x:c>
    </x:row>
    <x:row r="1434">
      <x:c r="A1434" t="n">
        <x:v>1436</x:v>
      </x:c>
      <x:c r="B1434" t="n">
        <x:v>28</x:v>
      </x:c>
      <x:c r="C1434" t="n">
        <x:v>20</x:v>
      </x:c>
      <x:c r="D1434" s="99" t="str">
        <x:v>THERMAL PAPER ROLL (50)</x:v>
      </x:c>
      <x:c r="E1434" s="132" t="n">
        <x:v>220</x:v>
      </x:c>
      <x:c r="F1434" t="n">
        <x:v>28</x:v>
      </x:c>
      <x:c r="G1434" t="n">
        <x:v>33</x:v>
      </x:c>
      <x:c r="H1434" s="99" t="str">
        <x:v>THERMAL PAPER ROLL (50)</x:v>
      </x:c>
      <x:c r="I1434" s="133" t="n">
        <x:v>220</x:v>
      </x:c>
      <x:c r="J1434" s="133" t="n">
        <x:v>205</x:v>
      </x:c>
      <x:c r="K1434" s="149" t="str">
        <x:v>THERMAL ROLL</x:v>
      </x:c>
      <x:c r="L1434" s="150" t="str">
        <x:v>Exact/source-linked match</x:v>
      </x:c>
      <x:c r="M1434" s="149" t="str">
        <x:v>WS-RATES:28:33</x:v>
      </x:c>
    </x:row>
    <x:row r="1435">
      <x:c r="A1435" t="n">
        <x:v>1437</x:v>
      </x:c>
      <x:c r="B1435" t="n">
        <x:v>28</x:v>
      </x:c>
      <x:c r="C1435" t="n">
        <x:v>19</x:v>
      </x:c>
      <x:c r="D1435" s="99" t="str">
        <x:v>THERMAL PAPER ROLL (60)</x:v>
      </x:c>
      <x:c r="E1435" s="132" t="n">
        <x:v>240</x:v>
      </x:c>
      <x:c r="F1435" t="n">
        <x:v>28</x:v>
      </x:c>
      <x:c r="G1435" t="n">
        <x:v>32</x:v>
      </x:c>
      <x:c r="H1435" s="99" t="str">
        <x:v>THERMAL PAPER ROLL (60)</x:v>
      </x:c>
      <x:c r="I1435" s="133" t="n">
        <x:v>240</x:v>
      </x:c>
      <x:c r="J1435" s="133" t="n">
        <x:v>230</x:v>
      </x:c>
      <x:c r="K1435" s="149" t="str">
        <x:v>THERMAL ROLL</x:v>
      </x:c>
      <x:c r="L1435" s="150" t="str">
        <x:v>Exact/source-linked match</x:v>
      </x:c>
      <x:c r="M1435" s="149" t="str">
        <x:v>WS-RATES:28:32</x:v>
      </x:c>
    </x:row>
    <x:row r="1436">
      <x:c r="A1436" t="n">
        <x:v>1438</x:v>
      </x:c>
      <x:c r="B1436" t="n">
        <x:v>28</x:v>
      </x:c>
      <x:c r="C1436" t="n">
        <x:v>22</x:v>
      </x:c>
      <x:c r="D1436" s="99" t="str">
        <x:v>THERMAL PAPER ROLL (70)</x:v>
      </x:c>
      <x:c r="E1436" s="132" t="n">
        <x:v>280</x:v>
      </x:c>
      <x:c r="F1436" t="n">
        <x:v>28</x:v>
      </x:c>
      <x:c r="G1436" t="n">
        <x:v>35</x:v>
      </x:c>
      <x:c r="H1436" s="99" t="str">
        <x:v>THERMAL PAPER ROLL (70)</x:v>
      </x:c>
      <x:c r="I1436" s="133" t="n">
        <x:v>280</x:v>
      </x:c>
      <x:c r="J1436" s="133" t="n">
        <x:v>243</x:v>
      </x:c>
      <x:c r="K1436" s="149" t="str">
        <x:v>THERMAL ROLL</x:v>
      </x:c>
      <x:c r="L1436" s="150" t="str">
        <x:v>Exact/source-linked match</x:v>
      </x:c>
      <x:c r="M1436" s="149" t="str">
        <x:v>WS-RATES:28:35</x:v>
      </x:c>
    </x:row>
    <x:row r="1437">
      <x:c r="A1437" t="n">
        <x:v>1439</x:v>
      </x:c>
      <x:c r="B1437" t="n">
        <x:v>26</x:v>
      </x:c>
      <x:c r="C1437" t="n">
        <x:v>10</x:v>
      </x:c>
      <x:c r="D1437" s="99" t="str">
        <x:v>BINDER CLIP 19mm</x:v>
      </x:c>
      <x:c r="E1437" s="132" t="n">
        <x:v>62</x:v>
      </x:c>
      <x:c r="F1437" t="n">
        <x:v>26</x:v>
      </x:c>
      <x:c r="G1437" t="n">
        <x:v>23</x:v>
      </x:c>
      <x:c r="H1437" s="99" t="str">
        <x:v>BINDER CLIP 19mm</x:v>
      </x:c>
      <x:c r="I1437" s="133" t="n">
        <x:v>62</x:v>
      </x:c>
      <x:c r="J1437" s="133" t="n">
        <x:v>55</x:v>
      </x:c>
      <x:c r="K1437" s="149" t="str">
        <x:v>CHINA</x:v>
      </x:c>
      <x:c r="L1437" s="150" t="str">
        <x:v>Exact/source-linked match</x:v>
      </x:c>
      <x:c r="M1437" s="149" t="str">
        <x:v>WS-RATES:26:23</x:v>
      </x:c>
    </x:row>
    <x:row r="1438">
      <x:c r="A1438" t="n">
        <x:v>1440</x:v>
      </x:c>
      <x:c r="B1438" t="n">
        <x:v>37</x:v>
      </x:c>
      <x:c r="C1438" t="n">
        <x:v>14</x:v>
      </x:c>
      <x:c r="D1438" s="99" t="str">
        <x:v>BINDER CLIP 25mm</x:v>
      </x:c>
      <x:c r="E1438" s="132" t="n">
        <x:v>100</x:v>
      </x:c>
      <x:c r="F1438" t="n">
        <x:v>37</x:v>
      </x:c>
      <x:c r="G1438" t="n">
        <x:v>27</x:v>
      </x:c>
      <x:c r="H1438" s="99" t="str">
        <x:v>BINDER CLIP 25mm</x:v>
      </x:c>
      <x:c r="I1438" s="133" t="n">
        <x:v>100</x:v>
      </x:c>
      <x:c r="J1438" s="133" t="n">
        <x:v>80</x:v>
      </x:c>
      <x:c r="K1438" s="149" t="str">
        <x:v>CHINA</x:v>
      </x:c>
      <x:c r="L1438" s="150" t="str">
        <x:v>Exact/source-linked match</x:v>
      </x:c>
      <x:c r="M1438" s="149" t="str">
        <x:v>WS-RATES:37:27</x:v>
      </x:c>
    </x:row>
    <x:row r="1439">
      <x:c r="A1439" t="n">
        <x:v>1441</x:v>
      </x:c>
      <x:c r="B1439" t="n">
        <x:v>37</x:v>
      </x:c>
      <x:c r="C1439" t="n">
        <x:v>8</x:v>
      </x:c>
      <x:c r="D1439" s="99" t="str">
        <x:v>BINDER CLIP 32mm</x:v>
      </x:c>
      <x:c r="E1439" s="132" t="n">
        <x:v>150</x:v>
      </x:c>
      <x:c r="F1439" t="n">
        <x:v>37</x:v>
      </x:c>
      <x:c r="G1439" t="n">
        <x:v>21</x:v>
      </x:c>
      <x:c r="H1439" s="99" t="str">
        <x:v>BINDER CLIP 32mm</x:v>
      </x:c>
      <x:c r="I1439" s="133" t="n">
        <x:v>150</x:v>
      </x:c>
      <x:c r="J1439" s="133" t="n">
        <x:v>110</x:v>
      </x:c>
      <x:c r="K1439" s="149" t="str">
        <x:v>CHINA</x:v>
      </x:c>
      <x:c r="L1439" s="150" t="str">
        <x:v>Exact/source-linked match</x:v>
      </x:c>
      <x:c r="M1439" s="149" t="str">
        <x:v>WS-RATES:37:21</x:v>
      </x:c>
    </x:row>
    <x:row r="1440">
      <x:c r="A1440" t="n">
        <x:v>1442</x:v>
      </x:c>
      <x:c r="B1440" t="n">
        <x:v>37</x:v>
      </x:c>
      <x:c r="C1440" t="n">
        <x:v>12</x:v>
      </x:c>
      <x:c r="D1440" s="99" t="str">
        <x:v>BINDER CLIP 41mm</x:v>
      </x:c>
      <x:c r="E1440" s="132" t="n">
        <x:v>210</x:v>
      </x:c>
      <x:c r="F1440" t="n">
        <x:v>37</x:v>
      </x:c>
      <x:c r="G1440" t="n">
        <x:v>25</x:v>
      </x:c>
      <x:c r="H1440" s="99" t="str">
        <x:v>BINDER CLIP 41mm</x:v>
      </x:c>
      <x:c r="I1440" s="133" t="n">
        <x:v>210</x:v>
      </x:c>
      <x:c r="J1440" s="133" t="n">
        <x:v>185</x:v>
      </x:c>
      <x:c r="K1440" s="149" t="str">
        <x:v>CHINA</x:v>
      </x:c>
      <x:c r="L1440" s="150" t="str">
        <x:v>Exact/source-linked match</x:v>
      </x:c>
      <x:c r="M1440" s="149" t="str">
        <x:v>WS-RATES:37:25</x:v>
      </x:c>
    </x:row>
    <x:row r="1441">
      <x:c r="A1441" t="n">
        <x:v>1443</x:v>
      </x:c>
      <x:c r="B1441" t="n">
        <x:v>37</x:v>
      </x:c>
      <x:c r="C1441" t="n">
        <x:v>11</x:v>
      </x:c>
      <x:c r="D1441" s="99" t="str">
        <x:v>BINDER CLIP 51mm</x:v>
      </x:c>
      <x:c r="E1441" s="132" t="n">
        <x:v>320</x:v>
      </x:c>
      <x:c r="F1441" t="n">
        <x:v>37</x:v>
      </x:c>
      <x:c r="G1441" t="n">
        <x:v>24</x:v>
      </x:c>
      <x:c r="H1441" s="99" t="str">
        <x:v>BINDER CLIP 51mm</x:v>
      </x:c>
      <x:c r="I1441" s="133" t="n">
        <x:v>320</x:v>
      </x:c>
      <x:c r="J1441" s="133" t="n">
        <x:v>290</x:v>
      </x:c>
      <x:c r="K1441" s="149" t="str">
        <x:v>CHINA</x:v>
      </x:c>
      <x:c r="L1441" s="150" t="str">
        <x:v>Exact/source-linked match</x:v>
      </x:c>
      <x:c r="M1441" s="149" t="str">
        <x:v>WS-RATES:37:24</x:v>
      </x:c>
    </x:row>
    <x:row r="1442">
      <x:c r="A1442" t="n">
        <x:v>1444</x:v>
      </x:c>
      <x:c r="B1442" t="n">
        <x:v>37</x:v>
      </x:c>
      <x:c r="C1442" t="n">
        <x:v>15</x:v>
      </x:c>
      <x:c r="D1442" s="99" t="str">
        <x:v>BINDER CLIP COLOUR FULL</x:v>
      </x:c>
      <x:c r="E1442" s="132" t="n">
        <x:v>300</x:v>
      </x:c>
      <x:c r="F1442" t="n">
        <x:v>37</x:v>
      </x:c>
      <x:c r="G1442" t="n">
        <x:v>28</x:v>
      </x:c>
      <x:c r="H1442" s="99" t="str">
        <x:v>BINDER CLIP COLOUR FULL 51mm</x:v>
      </x:c>
      <x:c r="I1442" s="133" t="n">
        <x:v>300</x:v>
      </x:c>
      <x:c r="J1442" s="133" t="n">
        <x:v>270</x:v>
      </x:c>
      <x:c r="K1442" s="149" t="str">
        <x:v>CHINA</x:v>
      </x:c>
      <x:c r="L1442" s="150" t="str">
        <x:v>Truncated-name completion</x:v>
      </x:c>
      <x:c r="M1442" s="149" t="str">
        <x:v>WS-RATES:37:28</x:v>
      </x:c>
    </x:row>
    <x:row r="1443">
      <x:c r="A1443" t="n">
        <x:v>1445</x:v>
      </x:c>
      <x:c r="B1443" t="n">
        <x:v>37</x:v>
      </x:c>
      <x:c r="C1443" t="n">
        <x:v>16</x:v>
      </x:c>
      <x:c r="D1443" s="99" t="str">
        <x:v>BINDER CLIP COLOUR FULL</x:v>
      </x:c>
      <x:c r="E1443" s="132" t="n">
        <x:v>500</x:v>
      </x:c>
      <x:c r="F1443" t="n">
        <x:v>37</x:v>
      </x:c>
      <x:c r="G1443" t="n">
        <x:v>29</x:v>
      </x:c>
      <x:c r="H1443" s="99" t="str">
        <x:v>BINDER CLIP COLOUR FULL 41mm</x:v>
      </x:c>
      <x:c r="I1443" s="133" t="n">
        <x:v>500</x:v>
      </x:c>
      <x:c r="J1443" s="133" t="n">
        <x:v>450</x:v>
      </x:c>
      <x:c r="K1443" s="149" t="str">
        <x:v>CHINA</x:v>
      </x:c>
      <x:c r="L1443" s="150" t="str">
        <x:v>Truncated-name completion</x:v>
      </x:c>
      <x:c r="M1443" s="149" t="str">
        <x:v>WS-RATES:37:29</x:v>
      </x:c>
    </x:row>
    <x:row r="1444">
      <x:c r="A1444" t="n">
        <x:v>1446</x:v>
      </x:c>
      <x:c r="B1444" t="n">
        <x:v>47</x:v>
      </x:c>
      <x:c r="C1444" t="n">
        <x:v>25</x:v>
      </x:c>
      <x:c r="D1444" s="99" t="str">
        <x:v>CLIP BOARD CHAMAK 1 PCS</x:v>
      </x:c>
      <x:c r="E1444" s="132" t="n">
        <x:v>60</x:v>
      </x:c>
      <x:c r="F1444" t="n">
        <x:v>48</x:v>
      </x:c>
      <x:c r="G1444" t="n">
        <x:v>2</x:v>
      </x:c>
      <x:c r="H1444" s="99" t="str">
        <x:v>CLIP BOARD CHAMAK 1 PCS</x:v>
      </x:c>
      <x:c r="I1444" s="133" t="n">
        <x:v>60</x:v>
      </x:c>
      <x:c r="J1444" s="133" t="n">
        <x:v>50</x:v>
      </x:c>
      <x:c r="K1444" s="149" t="str">
        <x:v>CLIP BOARD</x:v>
      </x:c>
      <x:c r="L1444" s="150" t="str">
        <x:v>Exact/source-linked match</x:v>
      </x:c>
      <x:c r="M1444" s="149" t="str">
        <x:v>WS-RATES:48:2</x:v>
      </x:c>
    </x:row>
    <x:row r="1445">
      <x:c r="A1445" t="n">
        <x:v>1447</x:v>
      </x:c>
      <x:c r="B1445" t="n">
        <x:v>47</x:v>
      </x:c>
      <x:c r="C1445" t="n">
        <x:v>15</x:v>
      </x:c>
      <x:c r="D1445" s="99" t="str">
        <x:v>CLIP BOARD CRYSTAL PAK</x:v>
      </x:c>
      <x:c r="E1445" s="132" t="n">
        <x:v>190</x:v>
      </x:c>
      <x:c r="F1445" t="n">
        <x:v>47</x:v>
      </x:c>
      <x:c r="G1445" t="n">
        <x:v>28</x:v>
      </x:c>
      <x:c r="H1445" s="99" t="str">
        <x:v>CLIP BOARD CRYSTAL PAK</x:v>
      </x:c>
      <x:c r="I1445" s="133" t="n">
        <x:v>190</x:v>
      </x:c>
      <x:c r="J1445" s="133" t="n">
        <x:v>185</x:v>
      </x:c>
      <x:c r="K1445" s="149" t="str">
        <x:v>CLIP BOARD</x:v>
      </x:c>
      <x:c r="L1445" s="150" t="str">
        <x:v>Exact/source-linked match</x:v>
      </x:c>
      <x:c r="M1445" s="149" t="str">
        <x:v>WS-RATES:47:28</x:v>
      </x:c>
    </x:row>
    <x:row r="1446">
      <x:c r="A1446" t="n">
        <x:v>1448</x:v>
      </x:c>
      <x:c r="B1446" t="n">
        <x:v>47</x:v>
      </x:c>
      <x:c r="C1446" t="n">
        <x:v>19</x:v>
      </x:c>
      <x:c r="D1446" s="99" t="str">
        <x:v>CLIP BOARD FORMICA 1 PCS</x:v>
      </x:c>
      <x:c r="E1446" s="132" t="n">
        <x:v>78</x:v>
      </x:c>
      <x:c r="F1446" t="n">
        <x:v>47</x:v>
      </x:c>
      <x:c r="G1446" t="n">
        <x:v>32</x:v>
      </x:c>
      <x:c r="H1446" s="99" t="str">
        <x:v>CLIP BOARD FORMICA 1 PCS</x:v>
      </x:c>
      <x:c r="I1446" s="133" t="n">
        <x:v>78</x:v>
      </x:c>
      <x:c r="J1446" s="133" t="n">
        <x:v>60</x:v>
      </x:c>
      <x:c r="K1446" s="149" t="str">
        <x:v>CLIP BOARD</x:v>
      </x:c>
      <x:c r="L1446" s="150" t="str">
        <x:v>Exact/source-linked match</x:v>
      </x:c>
      <x:c r="M1446" s="149" t="str">
        <x:v>WS-RATES:47:32</x:v>
      </x:c>
    </x:row>
    <x:row r="1447">
      <x:c r="A1447" t="n">
        <x:v>1449</x:v>
      </x:c>
      <x:c r="B1447" t="n">
        <x:v>47</x:v>
      </x:c>
      <x:c r="C1447" t="n">
        <x:v>18</x:v>
      </x:c>
      <x:c r="D1447" s="99" t="str">
        <x:v>CLIP BOARD FORMICA DOUB</x:v>
      </x:c>
      <x:c r="E1447" s="132" t="n">
        <x:v>125</x:v>
      </x:c>
      <x:c r="F1447" t="n">
        <x:v>47</x:v>
      </x:c>
      <x:c r="G1447" t="n">
        <x:v>31</x:v>
      </x:c>
      <x:c r="H1447" s="99" t="str">
        <x:v>CLIP BOARD FORMICA DOUBLE SH</x:v>
      </x:c>
      <x:c r="I1447" s="133" t="n">
        <x:v>125</x:v>
      </x:c>
      <x:c r="J1447" s="133" t="n">
        <x:v>103</x:v>
      </x:c>
      <x:c r="K1447" s="149" t="str">
        <x:v>CLIP BOARD</x:v>
      </x:c>
      <x:c r="L1447" s="150" t="str">
        <x:v>Truncated-name completion</x:v>
      </x:c>
      <x:c r="M1447" s="149" t="str">
        <x:v>WS-RATES:47:31</x:v>
      </x:c>
    </x:row>
    <x:row r="1448">
      <x:c r="A1448" t="n">
        <x:v>1450</x:v>
      </x:c>
      <x:c r="B1448" t="n">
        <x:v>13</x:v>
      </x:c>
      <x:c r="C1448" t="n">
        <x:v>29</x:v>
      </x:c>
      <x:c r="D1448" s="99" t="str">
        <x:v>CLIP BOARD GLITTER</x:v>
      </x:c>
      <x:c r="E1448" s="132" t="n">
        <x:v>62</x:v>
      </x:c>
      <x:c r="F1448" t="n">
        <x:v>14</x:v>
      </x:c>
      <x:c r="G1448" t="n">
        <x:v>6</x:v>
      </x:c>
      <x:c r="H1448" s="99" t="str">
        <x:v>CLIP BOARD GLITTER</x:v>
      </x:c>
      <x:c r="I1448" s="133" t="n">
        <x:v>62</x:v>
      </x:c>
      <x:c r="J1448" s="133" t="n">
        <x:v>55</x:v>
      </x:c>
      <x:c r="K1448" s="149" t="str">
        <x:v>CHINA DAIRIES</x:v>
      </x:c>
      <x:c r="L1448" s="150" t="str">
        <x:v>Exact/source-linked match</x:v>
      </x:c>
      <x:c r="M1448" s="149" t="str">
        <x:v>WS-RATES:14:6</x:v>
      </x:c>
    </x:row>
    <x:row r="1449">
      <x:c r="A1449" t="n">
        <x:v>1452</x:v>
      </x:c>
      <x:c r="B1449" t="n">
        <x:v>19</x:v>
      </x:c>
      <x:c r="C1449" t="n">
        <x:v>32</x:v>
      </x:c>
      <x:c r="D1449" s="99" t="str">
        <x:v>CLIP BOARD MURAKO(1PC)</x:v>
      </x:c>
      <x:c r="E1449" s="132" t="n">
        <x:v>85</x:v>
      </x:c>
      <x:c r="F1449" t="n">
        <x:v>20</x:v>
      </x:c>
      <x:c r="G1449" t="n">
        <x:v>9</x:v>
      </x:c>
      <x:c r="H1449" s="99" t="str">
        <x:v>CLIP BOARD MURAKO(1PC)</x:v>
      </x:c>
      <x:c r="I1449" s="133" t="n">
        <x:v>85</x:v>
      </x:c>
      <x:c r="J1449" s="133" t="n">
        <x:v>76</x:v>
      </x:c>
      <x:c r="K1449" s="149" t="str">
        <x:v>CLIP BOARD</x:v>
      </x:c>
      <x:c r="L1449" s="150" t="str">
        <x:v>Exact/source-linked match</x:v>
      </x:c>
      <x:c r="M1449" s="149" t="str">
        <x:v>WS-RATES:20:9</x:v>
      </x:c>
    </x:row>
    <x:row r="1450">
      <x:c r="A1450" t="n">
        <x:v>1453</x:v>
      </x:c>
      <x:c r="B1450" t="n">
        <x:v>26</x:v>
      </x:c>
      <x:c r="C1450" t="n">
        <x:v>7</x:v>
      </x:c>
      <x:c r="D1450" s="99" t="str">
        <x:v>CLIP BOARD SMALL</x:v>
      </x:c>
      <x:c r="E1450" s="132" t="n">
        <x:v>50</x:v>
      </x:c>
      <x:c r="F1450" t="n">
        <x:v>26</x:v>
      </x:c>
      <x:c r="G1450" t="n">
        <x:v>20</x:v>
      </x:c>
      <x:c r="H1450" s="99" t="str">
        <x:v>CLIP BOARD SMALL</x:v>
      </x:c>
      <x:c r="I1450" s="133" t="n">
        <x:v>50</x:v>
      </x:c>
      <x:c r="J1450" s="133" t="n">
        <x:v>0</x:v>
      </x:c>
      <x:c r="K1450" s="149" t="str">
        <x:v>CLIP BOARD</x:v>
      </x:c>
      <x:c r="L1450" s="150" t="str">
        <x:v>Exact/source-linked match</x:v>
      </x:c>
      <x:c r="M1450" s="149" t="str">
        <x:v>WS-RATES:26:20</x:v>
      </x:c>
    </x:row>
    <x:row r="1451">
      <x:c r="A1451" t="n">
        <x:v>1454</x:v>
      </x:c>
      <x:c r="B1451" t="n">
        <x:v>19</x:v>
      </x:c>
      <x:c r="C1451" t="n">
        <x:v>34</x:v>
      </x:c>
      <x:c r="D1451" s="99" t="str">
        <x:v>CLIP BOARD TASWEERI 1 SO</x:v>
      </x:c>
      <x:c r="E1451" s="132" t="n">
        <x:v>58</x:v>
      </x:c>
      <x:c r="F1451" t="n">
        <x:v>20</x:v>
      </x:c>
      <x:c r="G1451" t="n">
        <x:v>11</x:v>
      </x:c>
      <x:c r="H1451" s="99" t="str">
        <x:v>CLIP BOARD TASWEERI 1 SOOTER</x:v>
      </x:c>
      <x:c r="I1451" s="133" t="n">
        <x:v>58</x:v>
      </x:c>
      <x:c r="J1451" s="133" t="n">
        <x:v>44</x:v>
      </x:c>
      <x:c r="K1451" s="149" t="str">
        <x:v>CLIP BOARD</x:v>
      </x:c>
      <x:c r="L1451" s="150" t="str">
        <x:v>Truncated-name completion</x:v>
      </x:c>
      <x:c r="M1451" s="149" t="str">
        <x:v>WS-RATES:20:11</x:v>
      </x:c>
    </x:row>
    <x:row r="1452">
      <x:c r="A1452" t="n">
        <x:v>1455</x:v>
      </x:c>
      <x:c r="B1452" t="n">
        <x:v>22</x:v>
      </x:c>
      <x:c r="C1452" t="n">
        <x:v>28</x:v>
      </x:c>
      <x:c r="D1452" s="99" t="str">
        <x:v>CLIP BOARD TASWEERI 707</x:v>
      </x:c>
      <x:c r="E1452" s="132" t="n">
        <x:v>100</x:v>
      </x:c>
      <x:c r="F1452" t="n">
        <x:v>23</x:v>
      </x:c>
      <x:c r="G1452" t="n">
        <x:v>5</x:v>
      </x:c>
      <x:c r="H1452" s="99" t="str">
        <x:v>CLIP BOARD TASWEERI 707</x:v>
      </x:c>
      <x:c r="I1452" s="133" t="n">
        <x:v>95</x:v>
      </x:c>
      <x:c r="J1452" s="133" t="n">
        <x:v>74.3193277310924</x:v>
      </x:c>
      <x:c r="K1452" s="149" t="str">
        <x:v>CLIP BOARD</x:v>
      </x:c>
      <x:c r="L1452" s="150" t="str">
        <x:v>Exact/source-linked match</x:v>
      </x:c>
      <x:c r="M1452" s="149" t="str">
        <x:v>WS-RATES:23:5</x:v>
      </x:c>
    </x:row>
    <x:row r="1453">
      <x:c r="A1453" t="n">
        <x:v>1456</x:v>
      </x:c>
      <x:c r="B1453" t="n">
        <x:v>47</x:v>
      </x:c>
      <x:c r="C1453" t="n">
        <x:v>21</x:v>
      </x:c>
      <x:c r="D1453" s="99" t="str">
        <x:v>CLIP BOARD TASWEERI 708</x:v>
      </x:c>
      <x:c r="E1453" s="132" t="n">
        <x:v>72</x:v>
      </x:c>
      <x:c r="F1453" t="n">
        <x:v>47</x:v>
      </x:c>
      <x:c r="G1453" t="n">
        <x:v>34</x:v>
      </x:c>
      <x:c r="H1453" s="99" t="str">
        <x:v>CLIP BOARD TASWEERI 708</x:v>
      </x:c>
      <x:c r="I1453" s="133" t="n">
        <x:v>72</x:v>
      </x:c>
      <x:c r="J1453" s="133" t="n">
        <x:v>62</x:v>
      </x:c>
      <x:c r="K1453" s="149" t="str">
        <x:v>CLIP BOARD</x:v>
      </x:c>
      <x:c r="L1453" s="150" t="str">
        <x:v>Exact/source-linked match</x:v>
      </x:c>
      <x:c r="M1453" s="149" t="str">
        <x:v>WS-RATES:47:34</x:v>
      </x:c>
    </x:row>
    <x:row r="1454">
      <x:c r="A1454" t="n">
        <x:v>1457</x:v>
      </x:c>
      <x:c r="B1454" t="n">
        <x:v>19</x:v>
      </x:c>
      <x:c r="C1454" t="n">
        <x:v>33</x:v>
      </x:c>
      <x:c r="D1454" s="99" t="str">
        <x:v>CLIP BOARD TASWEERI U</x:v>
      </x:c>
      <x:c r="E1454" s="132" t="n">
        <x:v>60</x:v>
      </x:c>
      <x:c r="F1454" t="n">
        <x:v>20</x:v>
      </x:c>
      <x:c r="G1454" t="n">
        <x:v>10</x:v>
      </x:c>
      <x:c r="H1454" s="99" t="str">
        <x:v>CLIP BOARD TASWEERI U</x:v>
      </x:c>
      <x:c r="I1454" s="133" t="n">
        <x:v>60</x:v>
      </x:c>
      <x:c r="J1454" s="133" t="n">
        <x:v>55</x:v>
      </x:c>
      <x:c r="K1454" s="149" t="str">
        <x:v>CLIP BOARD</x:v>
      </x:c>
      <x:c r="L1454" s="150" t="str">
        <x:v>Exact/source-linked match</x:v>
      </x:c>
      <x:c r="M1454" s="149" t="str">
        <x:v>WS-RATES:20:10</x:v>
      </x:c>
    </x:row>
    <x:row r="1455">
      <x:c r="A1455" t="n">
        <x:v>1459</x:v>
      </x:c>
      <x:c r="B1455" t="n">
        <x:v>11</x:v>
      </x:c>
      <x:c r="C1455" t="n">
        <x:v>11</x:v>
      </x:c>
      <x:c r="D1455" s="99" t="str">
        <x:v>3D HOME DECORE</x:v>
      </x:c>
      <x:c r="E1455" s="132" t="n">
        <x:v>180</x:v>
      </x:c>
      <x:c r="F1455" t="n">
        <x:v>11</x:v>
      </x:c>
      <x:c r="G1455" t="n">
        <x:v>24</x:v>
      </x:c>
      <x:c r="H1455" s="99" t="str">
        <x:v>3D HOME DECORE</x:v>
      </x:c>
      <x:c r="I1455" s="133" t="n">
        <x:v>180</x:v>
      </x:c>
      <x:c r="J1455" s="133" t="n">
        <x:v>163</x:v>
      </x:c>
      <x:c r="K1455" s="149" t="str">
        <x:v>STICKERS</x:v>
      </x:c>
      <x:c r="L1455" s="150" t="str">
        <x:v>Exact/source-linked match</x:v>
      </x:c>
      <x:c r="M1455" s="149" t="str">
        <x:v>WS-RATES:11:24</x:v>
      </x:c>
    </x:row>
    <x:row r="1456">
      <x:c r="A1456" t="n">
        <x:v>1460</x:v>
      </x:c>
      <x:c r="B1456" t="n">
        <x:v>40</x:v>
      </x:c>
      <x:c r="C1456" t="n">
        <x:v>3</x:v>
      </x:c>
      <x:c r="D1456" s="99" t="str">
        <x:v>BAAT PAKKI DISPLAY</x:v>
      </x:c>
      <x:c r="E1456" s="132" t="n">
        <x:v>190</x:v>
      </x:c>
      <x:c r="F1456" t="n">
        <x:v>40</x:v>
      </x:c>
      <x:c r="G1456" t="n">
        <x:v>16</x:v>
      </x:c>
      <x:c r="H1456" s="99" t="str">
        <x:v>BAAT PAKKI DISPLAY</x:v>
      </x:c>
      <x:c r="I1456" s="133" t="n">
        <x:v>190</x:v>
      </x:c>
      <x:c r="J1456" s="133" t="n">
        <x:v>165</x:v>
      </x:c>
      <x:c r="K1456" s="149" t="str">
        <x:v>DISPLAY</x:v>
      </x:c>
      <x:c r="L1456" s="150" t="str">
        <x:v>Exact/source-linked match</x:v>
      </x:c>
      <x:c r="M1456" s="149" t="str">
        <x:v>WS-RATES:40:16</x:v>
      </x:c>
    </x:row>
    <x:row r="1457">
      <x:c r="A1457" t="n">
        <x:v>1461</x:v>
      </x:c>
      <x:c r="B1457" t="n">
        <x:v>39</x:v>
      </x:c>
      <x:c r="C1457" t="n">
        <x:v>31</x:v>
      </x:c>
      <x:c r="D1457" s="99" t="str">
        <x:v>BABY BOY DISPLAY</x:v>
      </x:c>
      <x:c r="E1457" s="132" t="n">
        <x:v>185</x:v>
      </x:c>
      <x:c r="F1457" t="n">
        <x:v>40</x:v>
      </x:c>
      <x:c r="G1457" t="n">
        <x:v>8</x:v>
      </x:c>
      <x:c r="H1457" s="99" t="str">
        <x:v>BABY BOY DISPLAY</x:v>
      </x:c>
      <x:c r="I1457" s="133" t="n">
        <x:v>185</x:v>
      </x:c>
      <x:c r="J1457" s="133" t="n">
        <x:v>170</x:v>
      </x:c>
      <x:c r="K1457" s="149" t="str">
        <x:v>DISPLAY</x:v>
      </x:c>
      <x:c r="L1457" s="150" t="str">
        <x:v>Exact/source-linked match</x:v>
      </x:c>
      <x:c r="M1457" s="149" t="str">
        <x:v>WS-RATES:40:8</x:v>
      </x:c>
    </x:row>
    <x:row r="1458">
      <x:c r="A1458" t="n">
        <x:v>1462</x:v>
      </x:c>
      <x:c r="B1458" t="n">
        <x:v>30</x:v>
      </x:c>
      <x:c r="C1458" t="n">
        <x:v>24</x:v>
      </x:c>
      <x:c r="D1458" s="99" t="str">
        <x:v>BALOON 14 AUGUST</x:v>
      </x:c>
      <x:c r="E1458" s="132" t="n">
        <x:v>320</x:v>
      </x:c>
      <x:c r="F1458" t="n">
        <x:v>30</x:v>
      </x:c>
      <x:c r="G1458" t="n">
        <x:v>37</x:v>
      </x:c>
      <x:c r="H1458" s="99" t="str">
        <x:v>BALOON 14 AUGUST</x:v>
      </x:c>
      <x:c r="I1458" s="133" t="n">
        <x:v>320</x:v>
      </x:c>
      <x:c r="J1458" s="133" t="n">
        <x:v>300</x:v>
      </x:c>
      <x:c r="K1458" s="149" t="str">
        <x:v>BALLOONS</x:v>
      </x:c>
      <x:c r="L1458" s="150" t="str">
        <x:v>Exact/source-linked match</x:v>
      </x:c>
      <x:c r="M1458" s="149" t="str">
        <x:v>WS-RATES:30:37</x:v>
      </x:c>
    </x:row>
    <x:row r="1459">
      <x:c r="A1459" t="n">
        <x:v>1463</x:v>
      </x:c>
      <x:c r="B1459" t="n">
        <x:v>38</x:v>
      </x:c>
      <x:c r="C1459" t="n">
        <x:v>22</x:v>
      </x:c>
      <x:c r="D1459" s="99" t="str">
        <x:v>BALOON BIRTHDAY (R 2.5)</x:v>
      </x:c>
      <x:c r="E1459" s="132" t="n">
        <x:v>340</x:v>
      </x:c>
      <x:c r="F1459" t="n">
        <x:v>38</x:v>
      </x:c>
      <x:c r="G1459" t="n">
        <x:v>35</x:v>
      </x:c>
      <x:c r="H1459" s="99" t="str">
        <x:v>BALOON BIRTHDAY (R 2.5)</x:v>
      </x:c>
      <x:c r="I1459" s="133" t="n">
        <x:v>340</x:v>
      </x:c>
      <x:c r="J1459" s="133" t="n">
        <x:v>315</x:v>
      </x:c>
      <x:c r="K1459" s="149" t="str">
        <x:v>BALLOONS</x:v>
      </x:c>
      <x:c r="L1459" s="150" t="str">
        <x:v>Exact/source-linked match</x:v>
      </x:c>
      <x:c r="M1459" s="149" t="str">
        <x:v>WS-RATES:38:35</x:v>
      </x:c>
    </x:row>
    <x:row r="1460">
      <x:c r="A1460" t="n">
        <x:v>1464</x:v>
      </x:c>
      <x:c r="B1460" t="n">
        <x:v>40</x:v>
      </x:c>
      <x:c r="C1460" t="n">
        <x:v>24</x:v>
      </x:c>
      <x:c r="D1460" s="99" t="str">
        <x:v>BALOON BIRTHDAY R3</x:v>
      </x:c>
      <x:c r="E1460" s="132" t="n">
        <x:v>380</x:v>
      </x:c>
      <x:c r="F1460" t="n">
        <x:v>40</x:v>
      </x:c>
      <x:c r="G1460" t="n">
        <x:v>37</x:v>
      </x:c>
      <x:c r="H1460" s="99" t="str">
        <x:v>BALOON BIRTHDAY R3</x:v>
      </x:c>
      <x:c r="I1460" s="133" t="n">
        <x:v>380</x:v>
      </x:c>
      <x:c r="J1460" s="133" t="n">
        <x:v>350</x:v>
      </x:c>
      <x:c r="K1460" s="149" t="str">
        <x:v>BALLOONS</x:v>
      </x:c>
      <x:c r="L1460" s="150" t="str">
        <x:v>Exact/source-linked match</x:v>
      </x:c>
      <x:c r="M1460" s="149" t="str">
        <x:v>WS-RATES:40:37</x:v>
      </x:c>
    </x:row>
    <x:row r="1461">
      <x:c r="A1461" t="n">
        <x:v>1465</x:v>
      </x:c>
      <x:c r="B1461" t="n">
        <x:v>3</x:v>
      </x:c>
      <x:c r="C1461" t="n">
        <x:v>12</x:v>
      </x:c>
      <x:c r="D1461" s="99" t="str">
        <x:v>BALOON CARD H.B (40PCS)</x:v>
      </x:c>
      <x:c r="E1461" s="132" t="n">
        <x:v>250</x:v>
      </x:c>
      <x:c r="F1461" t="n">
        <x:v>3</x:v>
      </x:c>
      <x:c r="G1461" t="n">
        <x:v>26</x:v>
      </x:c>
      <x:c r="H1461" s="99" t="str">
        <x:v>BALOON CARD H.B (40PCS)</x:v>
      </x:c>
      <x:c r="I1461" s="133" t="n">
        <x:v>250</x:v>
      </x:c>
      <x:c r="J1461" s="133" t="n">
        <x:v>215</x:v>
      </x:c>
      <x:c r="K1461" s="149" t="str">
        <x:v>BALLOONS</x:v>
      </x:c>
      <x:c r="L1461" s="150" t="str">
        <x:v>Exact/source-linked match</x:v>
      </x:c>
      <x:c r="M1461" s="149" t="str">
        <x:v>WS-RATES:3:26</x:v>
      </x:c>
    </x:row>
    <x:row r="1462">
      <x:c r="A1462" t="n">
        <x:v>1466</x:v>
      </x:c>
      <x:c r="B1462" t="n">
        <x:v>3</x:v>
      </x:c>
      <x:c r="C1462" t="n">
        <x:v>13</x:v>
      </x:c>
      <x:c r="D1462" s="99" t="str">
        <x:v>BALOON CARD R3 (40PCS)</x:v>
      </x:c>
      <x:c r="E1462" s="132" t="n">
        <x:v>280</x:v>
      </x:c>
      <x:c r="F1462" t="n">
        <x:v>3</x:v>
      </x:c>
      <x:c r="G1462" t="n">
        <x:v>27</x:v>
      </x:c>
      <x:c r="H1462" s="99" t="str">
        <x:v>BALOON CARD R3 (40PCS)</x:v>
      </x:c>
      <x:c r="I1462" s="133" t="n">
        <x:v>280</x:v>
      </x:c>
      <x:c r="J1462" s="133" t="n">
        <x:v>235</x:v>
      </x:c>
      <x:c r="K1462" s="149" t="str">
        <x:v>BALLOONS</x:v>
      </x:c>
      <x:c r="L1462" s="150" t="str">
        <x:v>Exact/source-linked match</x:v>
      </x:c>
      <x:c r="M1462" s="149" t="str">
        <x:v>WS-RATES:3:27</x:v>
      </x:c>
    </x:row>
    <x:row r="1463">
      <x:c r="A1463" t="n">
        <x:v>1467</x:v>
      </x:c>
      <x:c r="B1463" t="n">
        <x:v>7</x:v>
      </x:c>
      <x:c r="C1463" t="n">
        <x:v>14</x:v>
      </x:c>
      <x:c r="D1463" s="99" t="str">
        <x:v>BALOON DILL</x:v>
      </x:c>
      <x:c r="E1463" s="132" t="n">
        <x:v>320</x:v>
      </x:c>
      <x:c r="F1463" t="n">
        <x:v>7</x:v>
      </x:c>
      <x:c r="G1463" t="n">
        <x:v>27</x:v>
      </x:c>
      <x:c r="H1463" s="99" t="str">
        <x:v>BALOON DILL</x:v>
      </x:c>
      <x:c r="I1463" s="133" t="n">
        <x:v>320</x:v>
      </x:c>
      <x:c r="J1463" s="133" t="n">
        <x:v>295</x:v>
      </x:c>
      <x:c r="K1463" s="149" t="str">
        <x:v>BALLOONS</x:v>
      </x:c>
      <x:c r="L1463" s="150" t="str">
        <x:v>Exact/source-linked match</x:v>
      </x:c>
      <x:c r="M1463" s="149" t="str">
        <x:v>WS-RATES:7:27</x:v>
      </x:c>
    </x:row>
    <x:row r="1464">
      <x:c r="A1464" t="n">
        <x:v>1468</x:v>
      </x:c>
      <x:c r="B1464" t="n">
        <x:v>7</x:v>
      </x:c>
      <x:c r="C1464" t="n">
        <x:v>15</x:v>
      </x:c>
      <x:c r="D1464" s="99" t="str">
        <x:v>BALOON EID+RAMAZAN MU</x:v>
      </x:c>
      <x:c r="E1464" s="132" t="n">
        <x:v>370</x:v>
      </x:c>
      <x:c r="F1464" t="n">
        <x:v>7</x:v>
      </x:c>
      <x:c r="G1464" t="n">
        <x:v>28</x:v>
      </x:c>
      <x:c r="H1464" s="99" t="str">
        <x:v>BALOON EID+RAMAZAN MUBARIK</x:v>
      </x:c>
      <x:c r="I1464" s="133" t="n">
        <x:v>370</x:v>
      </x:c>
      <x:c r="J1464" s="133" t="n">
        <x:v>345</x:v>
      </x:c>
      <x:c r="K1464" s="149" t="str">
        <x:v>BALLOONS</x:v>
      </x:c>
      <x:c r="L1464" s="150" t="str">
        <x:v>Truncated-name completion</x:v>
      </x:c>
      <x:c r="M1464" s="149" t="str">
        <x:v>WS-RATES:7:28</x:v>
      </x:c>
    </x:row>
    <x:row r="1465">
      <x:c r="A1465" t="n">
        <x:v>1469</x:v>
      </x:c>
      <x:c r="B1465" t="n">
        <x:v>10</x:v>
      </x:c>
      <x:c r="C1465" t="n">
        <x:v>6</x:v>
      </x:c>
      <x:c r="D1465" s="99" t="str">
        <x:v>BALOON METALIC (10PCS)</x:v>
      </x:c>
      <x:c r="E1465" s="132" t="n">
        <x:v>90</x:v>
      </x:c>
      <x:c r="F1465" t="n">
        <x:v>10</x:v>
      </x:c>
      <x:c r="G1465" t="n">
        <x:v>19</x:v>
      </x:c>
      <x:c r="H1465" s="99" t="str">
        <x:v>BALOON METALIC (10PCS)</x:v>
      </x:c>
      <x:c r="I1465" s="133" t="n">
        <x:v>90</x:v>
      </x:c>
      <x:c r="J1465" s="133" t="n">
        <x:v>72</x:v>
      </x:c>
      <x:c r="K1465" s="149" t="str">
        <x:v>CHINA</x:v>
      </x:c>
      <x:c r="L1465" s="150" t="str">
        <x:v>Exact/source-linked match</x:v>
      </x:c>
      <x:c r="M1465" s="149" t="str">
        <x:v>WS-RATES:10:19</x:v>
      </x:c>
    </x:row>
    <x:row r="1466">
      <x:c r="A1466" t="n">
        <x:v>1470</x:v>
      </x:c>
      <x:c r="B1466" t="n">
        <x:v>16</x:v>
      </x:c>
      <x:c r="C1466" t="n">
        <x:v>23</x:v>
      </x:c>
      <x:c r="D1466" s="99" t="str">
        <x:v>BALOON MILKY 100PCS</x:v>
      </x:c>
      <x:c r="E1466" s="132" t="n">
        <x:v>290</x:v>
      </x:c>
      <x:c r="F1466" t="n">
        <x:v>16</x:v>
      </x:c>
      <x:c r="G1466" t="n">
        <x:v>36</x:v>
      </x:c>
      <x:c r="H1466" s="99" t="str">
        <x:v>BALOON MILKY 100PCS</x:v>
      </x:c>
      <x:c r="I1466" s="133" t="n">
        <x:v>290</x:v>
      </x:c>
      <x:c r="J1466" s="133" t="n">
        <x:v>255</x:v>
      </x:c>
      <x:c r="K1466" s="149" t="str">
        <x:v>BALLOONS</x:v>
      </x:c>
      <x:c r="L1466" s="150" t="str">
        <x:v>Exact/source-linked match</x:v>
      </x:c>
      <x:c r="M1466" s="149" t="str">
        <x:v>WS-RATES:16:36</x:v>
      </x:c>
    </x:row>
    <x:row r="1467">
      <x:c r="A1467" t="n">
        <x:v>1471</x:v>
      </x:c>
      <x:c r="B1467" t="n">
        <x:v>17</x:v>
      </x:c>
      <x:c r="C1467" t="n">
        <x:v>17</x:v>
      </x:c>
      <x:c r="D1467" s="99" t="str">
        <x:v>BALOON MULTI LARGE</x:v>
      </x:c>
      <x:c r="E1467" s="132" t="n">
        <x:v>190</x:v>
      </x:c>
      <x:c r="F1467" t="n">
        <x:v>17</x:v>
      </x:c>
      <x:c r="G1467" t="n">
        <x:v>30</x:v>
      </x:c>
      <x:c r="H1467" s="99" t="str">
        <x:v>BALOON MULTI LARGE</x:v>
      </x:c>
      <x:c r="I1467" s="133" t="n">
        <x:v>190</x:v>
      </x:c>
      <x:c r="J1467" s="133" t="n">
        <x:v>140</x:v>
      </x:c>
      <x:c r="K1467" s="149" t="str">
        <x:v>CHINA</x:v>
      </x:c>
      <x:c r="L1467" s="150" t="str">
        <x:v>Exact/source-linked match</x:v>
      </x:c>
      <x:c r="M1467" s="149" t="str">
        <x:v>WS-RATES:17:30</x:v>
      </x:c>
    </x:row>
    <x:row r="1468">
      <x:c r="A1468" t="n">
        <x:v>1472</x:v>
      </x:c>
      <x:c r="B1468" t="n">
        <x:v>38</x:v>
      </x:c>
      <x:c r="C1468" t="n">
        <x:v>23</x:v>
      </x:c>
      <x:c r="D1468" s="99" t="str">
        <x:v>BALOON MULTI SMALL</x:v>
      </x:c>
      <x:c r="E1468" s="132" t="n">
        <x:v>130</x:v>
      </x:c>
      <x:c r="F1468" t="n">
        <x:v>38</x:v>
      </x:c>
      <x:c r="G1468" t="n">
        <x:v>36</x:v>
      </x:c>
      <x:c r="H1468" s="99" t="str">
        <x:v>BALOON MULTI SMALL</x:v>
      </x:c>
      <x:c r="I1468" s="133" t="n">
        <x:v>130</x:v>
      </x:c>
      <x:c r="J1468" s="133" t="n">
        <x:v>108</x:v>
      </x:c>
      <x:c r="K1468" s="149" t="str">
        <x:v>BALLOONS</x:v>
      </x:c>
      <x:c r="L1468" s="150" t="str">
        <x:v>Exact/source-linked match</x:v>
      </x:c>
      <x:c r="M1468" s="149" t="str">
        <x:v>WS-RATES:38:36</x:v>
      </x:c>
    </x:row>
    <x:row r="1469">
      <x:c r="A1469" t="n">
        <x:v>1473</x:v>
      </x:c>
      <x:c r="B1469" t="n">
        <x:v>10</x:v>
      </x:c>
      <x:c r="C1469" t="n">
        <x:v>7</x:v>
      </x:c>
      <x:c r="D1469" s="99" t="str">
        <x:v>BALOON PUMP</x:v>
      </x:c>
      <x:c r="E1469" s="132" t="n">
        <x:v>150</x:v>
      </x:c>
      <x:c r="F1469" t="n">
        <x:v>10</x:v>
      </x:c>
      <x:c r="G1469" t="n">
        <x:v>20</x:v>
      </x:c>
      <x:c r="H1469" s="99" t="str">
        <x:v>BALOON PUMP</x:v>
      </x:c>
      <x:c r="I1469" s="133" t="n">
        <x:v>150</x:v>
      </x:c>
      <x:c r="J1469" s="133" t="n">
        <x:v>155</x:v>
      </x:c>
      <x:c r="K1469" s="149" t="str">
        <x:v>CHINA</x:v>
      </x:c>
      <x:c r="L1469" s="150" t="str">
        <x:v>Exact/source-linked match</x:v>
      </x:c>
      <x:c r="M1469" s="149" t="str">
        <x:v>WS-RATES:10:20</x:v>
      </x:c>
    </x:row>
    <x:row r="1470">
      <x:c r="A1470" t="n">
        <x:v>1474</x:v>
      </x:c>
      <x:c r="B1470" t="n">
        <x:v>38</x:v>
      </x:c>
      <x:c r="C1470" t="n">
        <x:v>25</x:v>
      </x:c>
      <x:c r="D1470" s="99" t="str">
        <x:v>BALOON SHINE (50PCS)</x:v>
      </x:c>
      <x:c r="E1470" s="132" t="n">
        <x:v>280</x:v>
      </x:c>
      <x:c r="F1470" t="n">
        <x:v>39</x:v>
      </x:c>
      <x:c r="G1470" t="n">
        <x:v>2</x:v>
      </x:c>
      <x:c r="H1470" s="99" t="str">
        <x:v>BALOON SHINE (50PCS)</x:v>
      </x:c>
      <x:c r="I1470" s="133" t="n">
        <x:v>280</x:v>
      </x:c>
      <x:c r="J1470" s="133" t="n">
        <x:v>265</x:v>
      </x:c>
      <x:c r="K1470" s="149" t="str">
        <x:v>BALLOONS</x:v>
      </x:c>
      <x:c r="L1470" s="150" t="str">
        <x:v>Exact/source-linked match</x:v>
      </x:c>
      <x:c r="M1470" s="149" t="str">
        <x:v>WS-RATES:39:2</x:v>
      </x:c>
    </x:row>
    <x:row r="1471">
      <x:c r="A1471" t="n">
        <x:v>1475</x:v>
      </x:c>
      <x:c r="B1471" t="n">
        <x:v>14</x:v>
      </x:c>
      <x:c r="C1471" t="n">
        <x:v>10</x:v>
      </x:c>
      <x:c r="D1471" s="99" t="str">
        <x:v>BALOON SINGLE COLOUR BA</x:v>
      </x:c>
      <x:c r="E1471" s="132" t="n">
        <x:v>260</x:v>
      </x:c>
      <x:c r="F1471" t="n">
        <x:v>14</x:v>
      </x:c>
      <x:c r="G1471" t="n">
        <x:v>23</x:v>
      </x:c>
      <x:c r="H1471" s="99" t="str">
        <x:v>BALOON SINGLE COLOUR BABY+P</x:v>
      </x:c>
      <x:c r="I1471" s="133" t="n">
        <x:v>260</x:v>
      </x:c>
      <x:c r="J1471" s="133" t="n">
        <x:v>220</x:v>
      </x:c>
      <x:c r="K1471" s="149" t="str">
        <x:v>BALLOONS</x:v>
      </x:c>
      <x:c r="L1471" s="150" t="str">
        <x:v>Truncated-name completion</x:v>
      </x:c>
      <x:c r="M1471" s="149" t="str">
        <x:v>WS-RATES:14:23</x:v>
      </x:c>
    </x:row>
    <x:row r="1472">
      <x:c r="A1472" t="n">
        <x:v>1476</x:v>
      </x:c>
      <x:c r="B1472" t="n">
        <x:v>38</x:v>
      </x:c>
      <x:c r="C1472" t="n">
        <x:v>28</x:v>
      </x:c>
      <x:c r="D1472" s="99" t="str">
        <x:v>BALOON SINGLE COLOUR PA</x:v>
      </x:c>
      <x:c r="E1472" s="132" t="n">
        <x:v>260</x:v>
      </x:c>
      <x:c r="F1472" t="n">
        <x:v>39</x:v>
      </x:c>
      <x:c r="G1472" t="n">
        <x:v>5</x:v>
      </x:c>
      <x:c r="H1472" s="99" t="str">
        <x:v>BALOON SINGLE COLOUR PANDA</x:v>
      </x:c>
      <x:c r="I1472" s="133" t="n">
        <x:v>260</x:v>
      </x:c>
      <x:c r="J1472" s="133" t="n">
        <x:v>260</x:v>
      </x:c>
      <x:c r="K1472" s="149" t="str">
        <x:v>BALLOONS</x:v>
      </x:c>
      <x:c r="L1472" s="150" t="str">
        <x:v>Truncated-name completion</x:v>
      </x:c>
      <x:c r="M1472" s="149" t="str">
        <x:v>WS-RATES:39:5</x:v>
      </x:c>
    </x:row>
    <x:row r="1473">
      <x:c r="A1473" t="n">
        <x:v>1477</x:v>
      </x:c>
      <x:c r="B1473" t="n">
        <x:v>38</x:v>
      </x:c>
      <x:c r="C1473" t="n">
        <x:v>27</x:v>
      </x:c>
      <x:c r="D1473" s="99" t="str">
        <x:v>BALOON SMALL 500PCS</x:v>
      </x:c>
      <x:c r="E1473" s="132" t="n">
        <x:v>180</x:v>
      </x:c>
      <x:c r="F1473" t="n">
        <x:v>39</x:v>
      </x:c>
      <x:c r="G1473" t="n">
        <x:v>4</x:v>
      </x:c>
      <x:c r="H1473" s="99" t="str">
        <x:v>BALOON SMALL 500PCS</x:v>
      </x:c>
      <x:c r="I1473" s="133" t="n">
        <x:v>180</x:v>
      </x:c>
      <x:c r="J1473" s="133" t="n">
        <x:v>160</x:v>
      </x:c>
      <x:c r="K1473" s="149" t="str">
        <x:v>BALLOONS</x:v>
      </x:c>
      <x:c r="L1473" s="150" t="str">
        <x:v>Exact/source-linked match</x:v>
      </x:c>
      <x:c r="M1473" s="149" t="str">
        <x:v>WS-RATES:39:4</x:v>
      </x:c>
    </x:row>
    <x:row r="1474">
      <x:c r="A1474" t="n">
        <x:v>1478</x:v>
      </x:c>
      <x:c r="B1474" t="n">
        <x:v>10</x:v>
      </x:c>
      <x:c r="C1474" t="n">
        <x:v>16</x:v>
      </x:c>
      <x:c r="D1474" s="99" t="str">
        <x:v>BALOON STAND</x:v>
      </x:c>
      <x:c r="E1474" s="132" t="n">
        <x:v>230</x:v>
      </x:c>
      <x:c r="F1474" t="n">
        <x:v>10</x:v>
      </x:c>
      <x:c r="G1474" t="n">
        <x:v>29</x:v>
      </x:c>
      <x:c r="H1474" s="99" t="str">
        <x:v>BALOON STAND</x:v>
      </x:c>
      <x:c r="I1474" s="133" t="n">
        <x:v>230</x:v>
      </x:c>
      <x:c r="J1474" s="133" t="n">
        <x:v>175</x:v>
      </x:c>
      <x:c r="K1474" s="149" t="str">
        <x:v>CHINA</x:v>
      </x:c>
      <x:c r="L1474" s="150" t="str">
        <x:v>Exact/source-linked match</x:v>
      </x:c>
      <x:c r="M1474" s="149" t="str">
        <x:v>WS-RATES:10:29</x:v>
      </x:c>
    </x:row>
    <x:row r="1475">
      <x:c r="A1475" t="n">
        <x:v>1479</x:v>
      </x:c>
      <x:c r="B1475" t="n">
        <x:v>26</x:v>
      </x:c>
      <x:c r="C1475" t="n">
        <x:v>35</x:v>
      </x:c>
      <x:c r="D1475" s="99" t="str">
        <x:v>BIRTHDAY BALOON S (R2)</x:v>
      </x:c>
      <x:c r="E1475" s="132" t="n">
        <x:v>300</x:v>
      </x:c>
      <x:c r="F1475" t="n">
        <x:v>27</x:v>
      </x:c>
      <x:c r="G1475" t="n">
        <x:v>12</x:v>
      </x:c>
      <x:c r="H1475" s="99" t="str">
        <x:v>BIRTHDAY BALOON S (R2)</x:v>
      </x:c>
      <x:c r="I1475" s="133" t="n">
        <x:v>300</x:v>
      </x:c>
      <x:c r="J1475" s="133" t="n">
        <x:v>285</x:v>
      </x:c>
      <x:c r="K1475" s="149" t="str">
        <x:v>BALLOONS</x:v>
      </x:c>
      <x:c r="L1475" s="150" t="str">
        <x:v>Exact/source-linked match</x:v>
      </x:c>
      <x:c r="M1475" s="149" t="str">
        <x:v>WS-RATES:27:12</x:v>
      </x:c>
    </x:row>
    <x:row r="1476">
      <x:c r="A1476" t="n">
        <x:v>1480</x:v>
      </x:c>
      <x:c r="B1476" t="n">
        <x:v>40</x:v>
      </x:c>
      <x:c r="C1476" t="n">
        <x:v>23</x:v>
      </x:c>
      <x:c r="D1476" s="99" t="str">
        <x:v>BIRTHDAY CAP 1</x:v>
      </x:c>
      <x:c r="E1476" s="132" t="n">
        <x:v>30</x:v>
      </x:c>
      <x:c r="F1476" t="n">
        <x:v>40</x:v>
      </x:c>
      <x:c r="G1476" t="n">
        <x:v>36</x:v>
      </x:c>
      <x:c r="H1476" s="99" t="str">
        <x:v>BIRTHDAY CAP 1</x:v>
      </x:c>
      <x:c r="I1476" s="133" t="n">
        <x:v>30</x:v>
      </x:c>
      <x:c r="J1476" s="133" t="n">
        <x:v>19</x:v>
      </x:c>
      <x:c r="K1476" s="149" t="str">
        <x:v>BIRTHDAY</x:v>
      </x:c>
      <x:c r="L1476" s="150" t="str">
        <x:v>Exact/source-linked match</x:v>
      </x:c>
      <x:c r="M1476" s="149" t="str">
        <x:v>WS-RATES:40:36</x:v>
      </x:c>
    </x:row>
    <x:row r="1477">
      <x:c r="A1477" t="n">
        <x:v>1481</x:v>
      </x:c>
      <x:c r="B1477" t="n">
        <x:v>40</x:v>
      </x:c>
      <x:c r="C1477" t="n">
        <x:v>21</x:v>
      </x:c>
      <x:c r="D1477" s="99" t="str">
        <x:v>BIRTHDAY CAP 2</x:v>
      </x:c>
      <x:c r="E1477" s="132" t="n">
        <x:v>40</x:v>
      </x:c>
      <x:c r="F1477" t="n">
        <x:v>40</x:v>
      </x:c>
      <x:c r="G1477" t="n">
        <x:v>34</x:v>
      </x:c>
      <x:c r="H1477" s="99" t="str">
        <x:v>BIRTHDAY CAP 2</x:v>
      </x:c>
      <x:c r="I1477" s="133" t="n">
        <x:v>40</x:v>
      </x:c>
      <x:c r="J1477" s="133" t="n">
        <x:v>31</x:v>
      </x:c>
      <x:c r="K1477" s="149" t="str">
        <x:v>BIRTHDAY</x:v>
      </x:c>
      <x:c r="L1477" s="150" t="str">
        <x:v>Exact/source-linked match</x:v>
      </x:c>
      <x:c r="M1477" s="149" t="str">
        <x:v>WS-RATES:40:34</x:v>
      </x:c>
    </x:row>
    <x:row r="1478">
      <x:c r="A1478" t="n">
        <x:v>1482</x:v>
      </x:c>
      <x:c r="B1478" t="n">
        <x:v>40</x:v>
      </x:c>
      <x:c r="C1478" t="n">
        <x:v>20</x:v>
      </x:c>
      <x:c r="D1478" s="99" t="str">
        <x:v>BIRTHDAY CAP 3</x:v>
      </x:c>
      <x:c r="E1478" s="132" t="n">
        <x:v>65</x:v>
      </x:c>
      <x:c r="F1478" t="n">
        <x:v>40</x:v>
      </x:c>
      <x:c r="G1478" t="n">
        <x:v>33</x:v>
      </x:c>
      <x:c r="H1478" s="99" t="str">
        <x:v>BIRTHDAY CAP 3</x:v>
      </x:c>
      <x:c r="I1478" s="133" t="n">
        <x:v>65</x:v>
      </x:c>
      <x:c r="J1478" s="133" t="n">
        <x:v>41</x:v>
      </x:c>
      <x:c r="K1478" s="149" t="str">
        <x:v>BIRTHDAY</x:v>
      </x:c>
      <x:c r="L1478" s="150" t="str">
        <x:v>Exact/source-linked match</x:v>
      </x:c>
      <x:c r="M1478" s="149" t="str">
        <x:v>WS-RATES:40:33</x:v>
      </x:c>
    </x:row>
    <x:row r="1479">
      <x:c r="A1479" t="n">
        <x:v>1483</x:v>
      </x:c>
      <x:c r="B1479" t="n">
        <x:v>10</x:v>
      </x:c>
      <x:c r="C1479" t="n">
        <x:v>24</x:v>
      </x:c>
      <x:c r="D1479" s="99" t="str">
        <x:v>BIRTHDAY CAP 4</x:v>
      </x:c>
      <x:c r="E1479" s="132" t="n">
        <x:v>60</x:v>
      </x:c>
      <x:c r="F1479" t="n">
        <x:v>10</x:v>
      </x:c>
      <x:c r="G1479" t="n">
        <x:v>37</x:v>
      </x:c>
      <x:c r="H1479" s="99" t="str">
        <x:v>BIRTHDAY CAP 4</x:v>
      </x:c>
      <x:c r="I1479" s="133" t="n">
        <x:v>60</x:v>
      </x:c>
      <x:c r="J1479" s="133" t="n">
        <x:v>46</x:v>
      </x:c>
      <x:c r="K1479" s="149" t="str">
        <x:v>CHINA</x:v>
      </x:c>
      <x:c r="L1479" s="150" t="str">
        <x:v>Exact/source-linked match</x:v>
      </x:c>
      <x:c r="M1479" s="149" t="str">
        <x:v>WS-RATES:10:37</x:v>
      </x:c>
    </x:row>
    <x:row r="1480">
      <x:c r="A1480" t="n">
        <x:v>1484</x:v>
      </x:c>
      <x:c r="B1480" t="n">
        <x:v>10</x:v>
      </x:c>
      <x:c r="C1480" t="n">
        <x:v>23</x:v>
      </x:c>
      <x:c r="D1480" s="99" t="str">
        <x:v>BIRTHDAY CAP 5</x:v>
      </x:c>
      <x:c r="E1480" s="132" t="n">
        <x:v>100</x:v>
      </x:c>
      <x:c r="F1480" t="n">
        <x:v>10</x:v>
      </x:c>
      <x:c r="G1480" t="n">
        <x:v>36</x:v>
      </x:c>
      <x:c r="H1480" s="99" t="str">
        <x:v>BIRTHDAY CAP 5</x:v>
      </x:c>
      <x:c r="I1480" s="133" t="n">
        <x:v>100</x:v>
      </x:c>
      <x:c r="J1480" s="133" t="n">
        <x:v>72</x:v>
      </x:c>
      <x:c r="K1480" s="149" t="str">
        <x:v>CHINA</x:v>
      </x:c>
      <x:c r="L1480" s="150" t="str">
        <x:v>Exact/source-linked match</x:v>
      </x:c>
      <x:c r="M1480" s="149" t="str">
        <x:v>WS-RATES:10:36</x:v>
      </x:c>
    </x:row>
    <x:row r="1481">
      <x:c r="A1481" t="n">
        <x:v>1485</x:v>
      </x:c>
      <x:c r="B1481" t="n">
        <x:v>10</x:v>
      </x:c>
      <x:c r="C1481" t="n">
        <x:v>22</x:v>
      </x:c>
      <x:c r="D1481" s="99" t="str">
        <x:v>BIRTHDAY CAP 6</x:v>
      </x:c>
      <x:c r="E1481" s="132" t="n">
        <x:v>80</x:v>
      </x:c>
      <x:c r="F1481" t="n">
        <x:v>10</x:v>
      </x:c>
      <x:c r="G1481" t="n">
        <x:v>35</x:v>
      </x:c>
      <x:c r="H1481" s="99" t="str">
        <x:v>BIRTHDAY CAP 6</x:v>
      </x:c>
      <x:c r="I1481" s="133" t="n">
        <x:v>80</x:v>
      </x:c>
      <x:c r="J1481" s="133" t="n">
        <x:v>66</x:v>
      </x:c>
      <x:c r="K1481" s="149" t="str">
        <x:v>CHINA</x:v>
      </x:c>
      <x:c r="L1481" s="150" t="str">
        <x:v>Exact/source-linked match</x:v>
      </x:c>
      <x:c r="M1481" s="149" t="str">
        <x:v>WS-RATES:10:35</x:v>
      </x:c>
    </x:row>
    <x:row r="1482">
      <x:c r="A1482" t="n">
        <x:v>1486</x:v>
      </x:c>
      <x:c r="B1482" t="n">
        <x:v>10</x:v>
      </x:c>
      <x:c r="C1482" t="n">
        <x:v>21</x:v>
      </x:c>
      <x:c r="D1482" s="99" t="str">
        <x:v>BIRTHDAY CAP 7</x:v>
      </x:c>
      <x:c r="E1482" s="132" t="n">
        <x:v>130</x:v>
      </x:c>
      <x:c r="F1482" t="n">
        <x:v>10</x:v>
      </x:c>
      <x:c r="G1482" t="n">
        <x:v>34</x:v>
      </x:c>
      <x:c r="H1482" s="99" t="str">
        <x:v>BIRTHDAY CAP 7</x:v>
      </x:c>
      <x:c r="I1482" s="133" t="n">
        <x:v>130</x:v>
      </x:c>
      <x:c r="J1482" s="133" t="n">
        <x:v>111</x:v>
      </x:c>
      <x:c r="K1482" s="149" t="str">
        <x:v>CHINA</x:v>
      </x:c>
      <x:c r="L1482" s="150" t="str">
        <x:v>Exact/source-linked match</x:v>
      </x:c>
      <x:c r="M1482" s="149" t="str">
        <x:v>WS-RATES:10:34</x:v>
      </x:c>
    </x:row>
    <x:row r="1483">
      <x:c r="A1483" t="n">
        <x:v>1487</x:v>
      </x:c>
      <x:c r="B1483" t="n">
        <x:v>39</x:v>
      </x:c>
      <x:c r="C1483" t="n">
        <x:v>32</x:v>
      </x:c>
      <x:c r="D1483" s="99" t="str">
        <x:v>BIRTHDAY GIRL DISPLAY</x:v>
      </x:c>
      <x:c r="E1483" s="132" t="n">
        <x:v>200</x:v>
      </x:c>
      <x:c r="F1483" t="n">
        <x:v>40</x:v>
      </x:c>
      <x:c r="G1483" t="n">
        <x:v>9</x:v>
      </x:c>
      <x:c r="H1483" s="99" t="str">
        <x:v>BIRTHDAY GIRL DISPLAY</x:v>
      </x:c>
      <x:c r="I1483" s="133" t="n">
        <x:v>200</x:v>
      </x:c>
      <x:c r="J1483" s="133" t="n">
        <x:v>180</x:v>
      </x:c>
      <x:c r="K1483" s="149" t="str">
        <x:v>DISPLAY</x:v>
      </x:c>
      <x:c r="L1483" s="150" t="str">
        <x:v>Exact/source-linked match</x:v>
      </x:c>
      <x:c r="M1483" s="149" t="str">
        <x:v>WS-RATES:40:9</x:v>
      </x:c>
    </x:row>
    <x:row r="1484">
      <x:c r="A1484" t="n">
        <x:v>1488</x:v>
      </x:c>
      <x:c r="B1484" t="n">
        <x:v>40</x:v>
      </x:c>
      <x:c r="C1484" t="n">
        <x:v>12</x:v>
      </x:c>
      <x:c r="D1484" s="99" t="str">
        <x:v>BRIDAL SHOWER DISPLAY</x:v>
      </x:c>
      <x:c r="E1484" s="132" t="n">
        <x:v>210</x:v>
      </x:c>
      <x:c r="F1484" t="n">
        <x:v>40</x:v>
      </x:c>
      <x:c r="G1484" t="n">
        <x:v>25</x:v>
      </x:c>
      <x:c r="H1484" s="99" t="str">
        <x:v>BRIDAL SHOWER DISPLAY</x:v>
      </x:c>
      <x:c r="I1484" s="133" t="n">
        <x:v>210</x:v>
      </x:c>
      <x:c r="J1484" s="133" t="n">
        <x:v>200</x:v>
      </x:c>
      <x:c r="K1484" s="149" t="str">
        <x:v>DISPLAY</x:v>
      </x:c>
      <x:c r="L1484" s="150" t="str">
        <x:v>Exact/source-linked match</x:v>
      </x:c>
      <x:c r="M1484" s="149" t="str">
        <x:v>WS-RATES:40:25</x:v>
      </x:c>
    </x:row>
    <x:row r="1485">
      <x:c r="A1485" t="n">
        <x:v>1489</x:v>
      </x:c>
      <x:c r="B1485" t="n">
        <x:v>40</x:v>
      </x:c>
      <x:c r="C1485" t="n">
        <x:v>6</x:v>
      </x:c>
      <x:c r="D1485" s="99" t="str">
        <x:v>BRIDE TO BE DISPLAY</x:v>
      </x:c>
      <x:c r="E1485" s="132" t="n">
        <x:v>190</x:v>
      </x:c>
      <x:c r="F1485" t="n">
        <x:v>40</x:v>
      </x:c>
      <x:c r="G1485" t="n">
        <x:v>19</x:v>
      </x:c>
      <x:c r="H1485" s="99" t="str">
        <x:v>BRIDE TO BE DISPLAY</x:v>
      </x:c>
      <x:c r="I1485" s="133" t="n">
        <x:v>190</x:v>
      </x:c>
      <x:c r="J1485" s="133" t="n">
        <x:v>165</x:v>
      </x:c>
      <x:c r="K1485" s="149" t="str">
        <x:v>DISPLAY</x:v>
      </x:c>
      <x:c r="L1485" s="150" t="str">
        <x:v>Exact/source-linked match</x:v>
      </x:c>
      <x:c r="M1485" s="149" t="str">
        <x:v>WS-RATES:40:19</x:v>
      </x:c>
    </x:row>
    <x:row r="1486">
      <x:c r="A1486" t="n">
        <x:v>1490</x:v>
      </x:c>
      <x:c r="B1486" t="n">
        <x:v>24</x:v>
      </x:c>
      <x:c r="C1486" t="n">
        <x:v>24</x:v>
      </x:c>
      <x:c r="D1486" s="99" t="str">
        <x:v>CHINA CURTAIN</x:v>
      </x:c>
      <x:c r="E1486" s="132" t="n">
        <x:v>130</x:v>
      </x:c>
      <x:c r="F1486" t="n">
        <x:v>24</x:v>
      </x:c>
      <x:c r="G1486" t="n">
        <x:v>37</x:v>
      </x:c>
      <x:c r="H1486" s="99" t="str">
        <x:v>CHINA CURTAIN</x:v>
      </x:c>
      <x:c r="I1486" s="133" t="n">
        <x:v>130</x:v>
      </x:c>
      <x:c r="J1486" s="133" t="n">
        <x:v>90</x:v>
      </x:c>
      <x:c r="K1486" s="149" t="str">
        <x:v>BIRTHDAY</x:v>
      </x:c>
      <x:c r="L1486" s="150" t="str">
        <x:v>Exact/source-linked match</x:v>
      </x:c>
      <x:c r="M1486" s="149" t="str">
        <x:v>WS-RATES:24:37</x:v>
      </x:c>
    </x:row>
    <x:row r="1487">
      <x:c r="A1487" t="n">
        <x:v>1491</x:v>
      </x:c>
      <x:c r="B1487" t="n">
        <x:v>39</x:v>
      </x:c>
      <x:c r="C1487" t="n">
        <x:v>29</x:v>
      </x:c>
      <x:c r="D1487" s="99" t="str">
        <x:v>CUBE CURTAIN</x:v>
      </x:c>
      <x:c r="E1487" s="132" t="n">
        <x:v>140</x:v>
      </x:c>
      <x:c r="F1487" t="n">
        <x:v>40</x:v>
      </x:c>
      <x:c r="G1487" t="n">
        <x:v>6</x:v>
      </x:c>
      <x:c r="H1487" s="99" t="str">
        <x:v>CUBE CURTAIN</x:v>
      </x:c>
      <x:c r="I1487" s="133" t="n">
        <x:v>140</x:v>
      </x:c>
      <x:c r="J1487" s="133" t="n">
        <x:v>100</x:v>
      </x:c>
      <x:c r="K1487" s="149" t="str">
        <x:v>DISPLAY</x:v>
      </x:c>
      <x:c r="L1487" s="150" t="str">
        <x:v>Exact/source-linked match</x:v>
      </x:c>
      <x:c r="M1487" s="149" t="str">
        <x:v>WS-RATES:40:6</x:v>
      </x:c>
    </x:row>
    <x:row r="1488">
      <x:c r="A1488" t="n">
        <x:v>1492</x:v>
      </x:c>
      <x:c r="B1488" t="n">
        <x:v>28</x:v>
      </x:c>
      <x:c r="C1488" t="n">
        <x:v>11</x:v>
      </x:c>
      <x:c r="D1488" s="99" t="str">
        <x:v>DAIRY A5 DISPLAY</x:v>
      </x:c>
      <x:c r="E1488" s="132" t="n">
        <x:v>320</x:v>
      </x:c>
      <x:c r="F1488" t="n">
        <x:v>28</x:v>
      </x:c>
      <x:c r="G1488" t="n">
        <x:v>24</x:v>
      </x:c>
      <x:c r="H1488" s="99" t="str">
        <x:v>DAIRY A5 DISPLAY</x:v>
      </x:c>
      <x:c r="I1488" s="133" t="n">
        <x:v>320</x:v>
      </x:c>
      <x:c r="J1488" s="133" t="n">
        <x:v>290</x:v>
      </x:c>
      <x:c r="K1488" s="149" t="str">
        <x:v>CHINA DAIRIES</x:v>
      </x:c>
      <x:c r="L1488" s="150" t="str">
        <x:v>Exact/source-linked match</x:v>
      </x:c>
      <x:c r="M1488" s="149" t="str">
        <x:v>WS-RATES:28:24</x:v>
      </x:c>
    </x:row>
    <x:row r="1489">
      <x:c r="A1489" t="n">
        <x:v>1493</x:v>
      </x:c>
      <x:c r="B1489" t="n">
        <x:v>19</x:v>
      </x:c>
      <x:c r="C1489" t="n">
        <x:v>5</x:v>
      </x:c>
      <x:c r="D1489" s="99" t="str">
        <x:v>DHOLKI DISPLAY</x:v>
      </x:c>
      <x:c r="E1489" s="132" t="n">
        <x:v>160</x:v>
      </x:c>
      <x:c r="F1489" t="n">
        <x:v>19</x:v>
      </x:c>
      <x:c r="G1489" t="n">
        <x:v>18</x:v>
      </x:c>
      <x:c r="H1489" s="99" t="str">
        <x:v>DHOLKI DISPLAY</x:v>
      </x:c>
      <x:c r="I1489" s="133" t="n">
        <x:v>160</x:v>
      </x:c>
      <x:c r="J1489" s="133" t="n">
        <x:v>135</x:v>
      </x:c>
      <x:c r="K1489" s="149" t="str">
        <x:v>DISPLAY</x:v>
      </x:c>
      <x:c r="L1489" s="150" t="str">
        <x:v>Exact/source-linked match</x:v>
      </x:c>
      <x:c r="M1489" s="149" t="str">
        <x:v>WS-RATES:19:18</x:v>
      </x:c>
    </x:row>
    <x:row r="1490">
      <x:c r="A1490" t="n">
        <x:v>1494</x:v>
      </x:c>
      <x:c r="B1490" t="n">
        <x:v>18</x:v>
      </x:c>
      <x:c r="C1490" t="n">
        <x:v>31</x:v>
      </x:c>
      <x:c r="D1490" s="99" t="str">
        <x:v>DOLLAR NEON 48PCS DISPL</x:v>
      </x:c>
      <x:c r="E1490" s="132" t="n">
        <x:v>2250</x:v>
      </x:c>
      <x:c r="F1490" t="n">
        <x:v>19</x:v>
      </x:c>
      <x:c r="G1490" t="n">
        <x:v>8</x:v>
      </x:c>
      <x:c r="H1490" s="99" t="str">
        <x:v>DOLLAR NEON 48PCS DISPLAY</x:v>
      </x:c>
      <x:c r="I1490" s="133" t="n">
        <x:v>2250</x:v>
      </x:c>
      <x:c r="J1490" s="133" t="n">
        <x:v>2180</x:v>
      </x:c>
      <x:c r="K1490" s="149" t="str">
        <x:v>HIGHLIGHTER</x:v>
      </x:c>
      <x:c r="L1490" s="150" t="str">
        <x:v>Truncated-name completion</x:v>
      </x:c>
      <x:c r="M1490" s="149" t="str">
        <x:v>WS-RATES:19:8</x:v>
      </x:c>
    </x:row>
    <x:row r="1491">
      <x:c r="A1491" t="n">
        <x:v>1495</x:v>
      </x:c>
      <x:c r="B1491" t="n">
        <x:v>10</x:v>
      </x:c>
      <x:c r="C1491" t="n">
        <x:v>25</x:v>
      </x:c>
      <x:c r="D1491" s="99" t="str">
        <x:v>DORI GOLA</x:v>
      </x:c>
      <x:c r="E1491" s="132" t="n">
        <x:v>160</x:v>
      </x:c>
      <x:c r="F1491" t="n">
        <x:v>11</x:v>
      </x:c>
      <x:c r="G1491" t="n">
        <x:v>2</x:v>
      </x:c>
      <x:c r="H1491" s="99" t="str">
        <x:v>DORI GOLA</x:v>
      </x:c>
      <x:c r="I1491" s="133" t="n">
        <x:v>160</x:v>
      </x:c>
      <x:c r="J1491" s="133" t="n">
        <x:v>100</x:v>
      </x:c>
      <x:c r="K1491" s="149" t="str">
        <x:v>CHINA</x:v>
      </x:c>
      <x:c r="L1491" s="150" t="str">
        <x:v>Exact/source-linked match</x:v>
      </x:c>
      <x:c r="M1491" s="149" t="str">
        <x:v>WS-RATES:11:2</x:v>
      </x:c>
    </x:row>
    <x:row r="1492">
      <x:c r="A1492" t="n">
        <x:v>1496</x:v>
      </x:c>
      <x:c r="B1492" t="n">
        <x:v>40</x:v>
      </x:c>
      <x:c r="C1492" t="n">
        <x:v>13</x:v>
      </x:c>
      <x:c r="D1492" s="99" t="str">
        <x:v>ENGAGED DISPLAY</x:v>
      </x:c>
      <x:c r="E1492" s="132" t="n">
        <x:v>180</x:v>
      </x:c>
      <x:c r="F1492" t="n">
        <x:v>40</x:v>
      </x:c>
      <x:c r="G1492" t="n">
        <x:v>26</x:v>
      </x:c>
      <x:c r="H1492" s="99" t="str">
        <x:v>ENGAGED DISPLAY</x:v>
      </x:c>
      <x:c r="I1492" s="133" t="n">
        <x:v>180</x:v>
      </x:c>
      <x:c r="J1492" s="133" t="n">
        <x:v>155</x:v>
      </x:c>
      <x:c r="K1492" s="149" t="str">
        <x:v>DISPLAY</x:v>
      </x:c>
      <x:c r="L1492" s="150" t="str">
        <x:v>Exact/source-linked match</x:v>
      </x:c>
      <x:c r="M1492" s="149" t="str">
        <x:v>WS-RATES:40:26</x:v>
      </x:c>
    </x:row>
    <x:row r="1493">
      <x:c r="A1493" t="n">
        <x:v>1497</x:v>
      </x:c>
      <x:c r="B1493" t="n">
        <x:v>5</x:v>
      </x:c>
      <x:c r="C1493" t="n">
        <x:v>37</x:v>
      </x:c>
      <x:c r="D1493" s="99" t="str">
        <x:v>FAREWELL DISPLAY</x:v>
      </x:c>
      <x:c r="E1493" s="132" t="n">
        <x:v>185</x:v>
      </x:c>
      <x:c r="F1493" t="n">
        <x:v>6</x:v>
      </x:c>
      <x:c r="G1493" t="n">
        <x:v>14</x:v>
      </x:c>
      <x:c r="H1493" s="99" t="str">
        <x:v>FAREWELL DISPLAY</x:v>
      </x:c>
      <x:c r="I1493" s="133" t="n">
        <x:v>185</x:v>
      </x:c>
      <x:c r="J1493" s="133" t="n">
        <x:v>155</x:v>
      </x:c>
      <x:c r="K1493" s="149" t="str">
        <x:v>DISPLAY</x:v>
      </x:c>
      <x:c r="L1493" s="150" t="str">
        <x:v>Exact/source-linked match</x:v>
      </x:c>
      <x:c r="M1493" s="149" t="str">
        <x:v>WS-RATES:6:14</x:v>
      </x:c>
    </x:row>
    <x:row r="1494">
      <x:c r="A1494" t="n">
        <x:v>1498</x:v>
      </x:c>
      <x:c r="B1494" t="n">
        <x:v>27</x:v>
      </x:c>
      <x:c r="C1494" t="n">
        <x:v>8</x:v>
      </x:c>
      <x:c r="D1494" s="99" t="str">
        <x:v>FOAMIC DISPLAY STICKER</x:v>
      </x:c>
      <x:c r="E1494" s="132" t="n">
        <x:v>50</x:v>
      </x:c>
      <x:c r="F1494" t="n">
        <x:v>27</x:v>
      </x:c>
      <x:c r="G1494" t="n">
        <x:v>21</x:v>
      </x:c>
      <x:c r="H1494" s="99" t="str">
        <x:v>FOAMIC DISPLAY STICKER</x:v>
      </x:c>
      <x:c r="I1494" s="133" t="n">
        <x:v>50</x:v>
      </x:c>
      <x:c r="J1494" s="133" t="n">
        <x:v>40</x:v>
      </x:c>
      <x:c r="K1494" s="149" t="str">
        <x:v>STICKERS</x:v>
      </x:c>
      <x:c r="L1494" s="150" t="str">
        <x:v>Exact/source-linked match</x:v>
      </x:c>
      <x:c r="M1494" s="149" t="str">
        <x:v>WS-RATES:27:21</x:v>
      </x:c>
    </x:row>
    <x:row r="1495">
      <x:c r="A1495" t="n">
        <x:v>1499</x:v>
      </x:c>
      <x:c r="B1495" t="n">
        <x:v>23</x:v>
      </x:c>
      <x:c r="C1495" t="n">
        <x:v>36</x:v>
      </x:c>
      <x:c r="D1495" s="99" t="str">
        <x:v>FOAMIC DISPLAY STICKER A</x:v>
      </x:c>
      <x:c r="E1495" s="132" t="n">
        <x:v>70</x:v>
      </x:c>
      <x:c r="F1495" t="n">
        <x:v>24</x:v>
      </x:c>
      <x:c r="G1495" t="n">
        <x:v>13</x:v>
      </x:c>
      <x:c r="H1495" s="99" t="str">
        <x:v>FOAMIC DISPLAY STICKER A+</x:v>
      </x:c>
      <x:c r="I1495" s="133" t="n">
        <x:v>70</x:v>
      </x:c>
      <x:c r="J1495" s="133" t="n">
        <x:v>56</x:v>
      </x:c>
      <x:c r="K1495" s="149" t="str">
        <x:v>STICKERS</x:v>
      </x:c>
      <x:c r="L1495" s="150" t="str">
        <x:v>Truncated-name completion</x:v>
      </x:c>
      <x:c r="M1495" s="149" t="str">
        <x:v>WS-RATES:24:13</x:v>
      </x:c>
    </x:row>
    <x:row r="1496">
      <x:c r="A1496" t="n">
        <x:v>1500</x:v>
      </x:c>
      <x:c r="B1496" t="n">
        <x:v>24</x:v>
      </x:c>
      <x:c r="C1496" t="n">
        <x:v>23</x:v>
      </x:c>
      <x:c r="D1496" s="99" t="str">
        <x:v>FOIL CHINA 1-8</x:v>
      </x:c>
      <x:c r="E1496" s="132" t="n">
        <x:v>90</x:v>
      </x:c>
      <x:c r="F1496" t="n">
        <x:v>24</x:v>
      </x:c>
      <x:c r="G1496" t="n">
        <x:v>36</x:v>
      </x:c>
      <x:c r="H1496" s="99" t="str">
        <x:v>FOIL CHINA 1-8</x:v>
      </x:c>
      <x:c r="I1496" s="133" t="n">
        <x:v>90</x:v>
      </x:c>
      <x:c r="J1496" s="133" t="n">
        <x:v>52</x:v>
      </x:c>
      <x:c r="K1496" s="149" t="str">
        <x:v>BIRTHDAY</x:v>
      </x:c>
      <x:c r="L1496" s="150" t="str">
        <x:v>Exact/source-linked match</x:v>
      </x:c>
      <x:c r="M1496" s="149" t="str">
        <x:v>WS-RATES:24:36</x:v>
      </x:c>
    </x:row>
    <x:row r="1497">
      <x:c r="A1497" t="n">
        <x:v>1501</x:v>
      </x:c>
      <x:c r="B1497" t="n">
        <x:v>24</x:v>
      </x:c>
      <x:c r="C1497" t="n">
        <x:v>25</x:v>
      </x:c>
      <x:c r="D1497" s="99" t="str">
        <x:v>FOIL CHINA SMALL</x:v>
      </x:c>
      <x:c r="E1497" s="132" t="n">
        <x:v>90</x:v>
      </x:c>
      <x:c r="F1497" t="n">
        <x:v>25</x:v>
      </x:c>
      <x:c r="G1497" t="n">
        <x:v>2</x:v>
      </x:c>
      <x:c r="H1497" s="99" t="str">
        <x:v>FOIL CHINA SMALL</x:v>
      </x:c>
      <x:c r="I1497" s="133" t="n">
        <x:v>90</x:v>
      </x:c>
      <x:c r="J1497" s="133" t="n">
        <x:v>52</x:v>
      </x:c>
      <x:c r="K1497" s="149" t="str">
        <x:v>BIRTHDAY</x:v>
      </x:c>
      <x:c r="L1497" s="150" t="str">
        <x:v>Exact/source-linked match</x:v>
      </x:c>
      <x:c r="M1497" s="149" t="str">
        <x:v>WS-RATES:25:2</x:v>
      </x:c>
    </x:row>
    <x:row r="1498">
      <x:c r="A1498" t="n">
        <x:v>1502</x:v>
      </x:c>
      <x:c r="B1498" t="n">
        <x:v>11</x:v>
      </x:c>
      <x:c r="C1498" t="n">
        <x:v>13</x:v>
      </x:c>
      <x:c r="D1498" s="99" t="str">
        <x:v>FOIL MIX (5 PCS THEME)</x:v>
      </x:c>
      <x:c r="E1498" s="132" t="n">
        <x:v>240</x:v>
      </x:c>
      <x:c r="F1498" t="n">
        <x:v>11</x:v>
      </x:c>
      <x:c r="G1498" t="n">
        <x:v>26</x:v>
      </x:c>
      <x:c r="H1498" s="99" t="str">
        <x:v>FOIL MIX (5 PCS THEME)</x:v>
      </x:c>
      <x:c r="I1498" s="133" t="n">
        <x:v>240</x:v>
      </x:c>
      <x:c r="J1498" s="133" t="n">
        <x:v>205</x:v>
      </x:c>
      <x:c r="K1498" s="149" t="str">
        <x:v>CHINA</x:v>
      </x:c>
      <x:c r="L1498" s="150" t="str">
        <x:v>Exact/source-linked match</x:v>
      </x:c>
      <x:c r="M1498" s="149" t="str">
        <x:v>WS-RATES:11:26</x:v>
      </x:c>
    </x:row>
    <x:row r="1499">
      <x:c r="A1499" t="n">
        <x:v>1503</x:v>
      </x:c>
      <x:c r="B1499" t="n">
        <x:v>10</x:v>
      </x:c>
      <x:c r="C1499" t="n">
        <x:v>15</x:v>
      </x:c>
      <x:c r="D1499" s="99" t="str">
        <x:v>FOIL STAR+DILL</x:v>
      </x:c>
      <x:c r="E1499" s="132" t="n">
        <x:v>75</x:v>
      </x:c>
      <x:c r="F1499" t="n">
        <x:v>10</x:v>
      </x:c>
      <x:c r="G1499" t="n">
        <x:v>28</x:v>
      </x:c>
      <x:c r="H1499" s="99" t="str">
        <x:v>FOIL STAR+DILL</x:v>
      </x:c>
      <x:c r="I1499" s="133" t="n">
        <x:v>75</x:v>
      </x:c>
      <x:c r="J1499" s="133" t="n">
        <x:v>58</x:v>
      </x:c>
      <x:c r="K1499" s="149" t="str">
        <x:v>CHINA</x:v>
      </x:c>
      <x:c r="L1499" s="150" t="str">
        <x:v>Exact/source-linked match</x:v>
      </x:c>
      <x:c r="M1499" s="149" t="str">
        <x:v>WS-RATES:10:28</x:v>
      </x:c>
    </x:row>
    <x:row r="1500">
      <x:c r="A1500" t="n">
        <x:v>1504</x:v>
      </x:c>
      <x:c r="B1500" t="n">
        <x:v>50</x:v>
      </x:c>
      <x:c r="C1500" t="n">
        <x:v>36</x:v>
      </x:c>
      <x:c r="D1500" s="99" t="str">
        <x:v>GIFT FLOWERS SMALL(JAR)</x:v>
      </x:c>
      <x:c r="E1500" s="132" t="n">
        <x:v>480</x:v>
      </x:c>
      <x:c r="F1500" t="n">
        <x:v>51</x:v>
      </x:c>
      <x:c r="G1500" t="n">
        <x:v>13</x:v>
      </x:c>
      <x:c r="H1500" s="99" t="str">
        <x:v>GIFT FLOWERS SMALL(JAR)</x:v>
      </x:c>
      <x:c r="I1500" s="133" t="n">
        <x:v>480</x:v>
      </x:c>
      <x:c r="J1500" s="133" t="n">
        <x:v>420</x:v>
      </x:c>
      <x:c r="K1500" s="149" t="str">
        <x:v>CHINA</x:v>
      </x:c>
      <x:c r="L1500" s="150" t="str">
        <x:v>Exact/source-linked match</x:v>
      </x:c>
      <x:c r="M1500" s="149" t="str">
        <x:v>WS-RATES:51:13</x:v>
      </x:c>
    </x:row>
    <x:row r="1501">
      <x:c r="A1501" t="n">
        <x:v>1505</x:v>
      </x:c>
      <x:c r="B1501" t="n">
        <x:v>3</x:v>
      </x:c>
      <x:c r="C1501" t="n">
        <x:v>2</x:v>
      </x:c>
      <x:c r="D1501" s="99" t="str">
        <x:v>HAPPY ANNIVERSARY DISPL</x:v>
      </x:c>
      <x:c r="E1501" s="132" t="n">
        <x:v>210</x:v>
      </x:c>
      <x:c r="F1501" t="n">
        <x:v>3</x:v>
      </x:c>
      <x:c r="G1501" t="n">
        <x:v>16</x:v>
      </x:c>
      <x:c r="H1501" s="99" t="str">
        <x:v>HAPPY ANNIVERSARY DISPLAY</x:v>
      </x:c>
      <x:c r="I1501" s="133" t="n">
        <x:v>220</x:v>
      </x:c>
      <x:c r="J1501" s="133" t="n">
        <x:v>185</x:v>
      </x:c>
      <x:c r="K1501" s="149" t="str">
        <x:v>CHINA DAIRIES</x:v>
      </x:c>
      <x:c r="L1501" s="150" t="str">
        <x:v>Completed truncated name; source price changed</x:v>
      </x:c>
      <x:c r="M1501" s="149" t="str">
        <x:v>WS-RATES:3:16</x:v>
      </x:c>
    </x:row>
    <x:row r="1502">
      <x:c r="A1502" t="n">
        <x:v>1506</x:v>
      </x:c>
      <x:c r="B1502" t="n">
        <x:v>39</x:v>
      </x:c>
      <x:c r="C1502" t="n">
        <x:v>35</x:v>
      </x:c>
      <x:c r="D1502" s="99" t="str">
        <x:v>HAPPY BIRTHDAY DISPLAY</x:v>
      </x:c>
      <x:c r="E1502" s="132" t="n">
        <x:v>170</x:v>
      </x:c>
      <x:c r="F1502" t="n">
        <x:v>40</x:v>
      </x:c>
      <x:c r="G1502" t="n">
        <x:v>12</x:v>
      </x:c>
      <x:c r="H1502" s="99" t="str">
        <x:v>HAPPY BIRTHDAY DISPLAY</x:v>
      </x:c>
      <x:c r="I1502" s="133" t="n">
        <x:v>170</x:v>
      </x:c>
      <x:c r="J1502" s="133" t="n">
        <x:v>135</x:v>
      </x:c>
      <x:c r="K1502" s="149" t="str">
        <x:v>DISPLAY</x:v>
      </x:c>
      <x:c r="L1502" s="150" t="str">
        <x:v>Exact/source-linked match</x:v>
      </x:c>
      <x:c r="M1502" s="149" t="str">
        <x:v>WS-RATES:40:12</x:v>
      </x:c>
    </x:row>
    <x:row r="1503">
      <x:c r="A1503" t="n">
        <x:v>1507</x:v>
      </x:c>
      <x:c r="B1503" t="n">
        <x:v>10</x:v>
      </x:c>
      <x:c r="C1503" t="n">
        <x:v>9</x:v>
      </x:c>
      <x:c r="D1503" s="99" t="str">
        <x:v>HAPPY BIRTHDAY THEME (1</x:v>
      </x:c>
      <x:c r="E1503" s="132" t="n">
        <x:v>160</x:v>
      </x:c>
      <x:c r="F1503" t="n">
        <x:v>10</x:v>
      </x:c>
      <x:c r="G1503" t="n">
        <x:v>22</x:v>
      </x:c>
      <x:c r="H1503" s="99" t="str">
        <x:v>HAPPY BIRTHDAY THEME (11PCS)</x:v>
      </x:c>
      <x:c r="I1503" s="133" t="n">
        <x:v>160</x:v>
      </x:c>
      <x:c r="J1503" s="133" t="n">
        <x:v>133</x:v>
      </x:c>
      <x:c r="K1503" s="149" t="str">
        <x:v>CHINA</x:v>
      </x:c>
      <x:c r="L1503" s="150" t="str">
        <x:v>Truncated-name completion</x:v>
      </x:c>
      <x:c r="M1503" s="149" t="str">
        <x:v>WS-RATES:10:22</x:v>
      </x:c>
    </x:row>
    <x:row r="1504">
      <x:c r="A1504" t="n">
        <x:v>1508</x:v>
      </x:c>
      <x:c r="B1504" t="n">
        <x:v>9</x:v>
      </x:c>
      <x:c r="C1504" t="n">
        <x:v>9</x:v>
      </x:c>
      <x:c r="D1504" s="99" t="str">
        <x:v>HAPPY MARRIAGE DISPLAY</x:v>
      </x:c>
      <x:c r="E1504" s="132" t="n">
        <x:v>190</x:v>
      </x:c>
      <x:c r="F1504" t="n">
        <x:v>9</x:v>
      </x:c>
      <x:c r="G1504" t="n">
        <x:v>22</x:v>
      </x:c>
      <x:c r="H1504" s="99" t="str">
        <x:v>HAPPY MARRIAGE DISPLAY</x:v>
      </x:c>
      <x:c r="I1504" s="133" t="n">
        <x:v>190</x:v>
      </x:c>
      <x:c r="J1504" s="133" t="n">
        <x:v>180</x:v>
      </x:c>
      <x:c r="K1504" s="149" t="str">
        <x:v>DISPLAY</x:v>
      </x:c>
      <x:c r="L1504" s="150" t="str">
        <x:v>Exact/source-linked match</x:v>
      </x:c>
      <x:c r="M1504" s="149" t="str">
        <x:v>WS-RATES:9:22</x:v>
      </x:c>
    </x:row>
    <x:row r="1505">
      <x:c r="A1505" t="n">
        <x:v>1509</x:v>
      </x:c>
      <x:c r="B1505" t="n">
        <x:v>39</x:v>
      </x:c>
      <x:c r="C1505" t="n">
        <x:v>33</x:v>
      </x:c>
      <x:c r="D1505" s="99" t="str">
        <x:v>MEHENDI DISPLAY</x:v>
      </x:c>
      <x:c r="E1505" s="132" t="n">
        <x:v>175</x:v>
      </x:c>
      <x:c r="F1505" t="n">
        <x:v>40</x:v>
      </x:c>
      <x:c r="G1505" t="n">
        <x:v>10</x:v>
      </x:c>
      <x:c r="H1505" s="99" t="str">
        <x:v>MEHENDI DISPLAY</x:v>
      </x:c>
      <x:c r="I1505" s="133" t="n">
        <x:v>160</x:v>
      </x:c>
      <x:c r="J1505" s="133" t="n">
        <x:v>125</x:v>
      </x:c>
      <x:c r="K1505" s="149" t="str">
        <x:v>DISPLAY</x:v>
      </x:c>
      <x:c r="L1505" s="150" t="str">
        <x:v>Exact/source-linked match</x:v>
      </x:c>
      <x:c r="M1505" s="149" t="str">
        <x:v>WS-RATES:40:10</x:v>
      </x:c>
    </x:row>
    <x:row r="1506">
      <x:c r="A1506" t="n">
        <x:v>1510</x:v>
      </x:c>
      <x:c r="B1506" t="n">
        <x:v>1</x:v>
      </x:c>
      <x:c r="C1506" t="n">
        <x:v>22</x:v>
      </x:c>
      <x:c r="D1506" s="99" t="str">
        <x:v>MERCURY TWINKLE TOPER J</x:v>
      </x:c>
      <x:c r="E1506" s="132" t="n">
        <x:v>595</x:v>
      </x:c>
      <x:c r="F1506" t="n">
        <x:v>1</x:v>
      </x:c>
      <x:c r="G1506" t="n">
        <x:v>36</x:v>
      </x:c>
      <x:c r="H1506" s="99" t="str">
        <x:v>MERCURY TWINKLE TOPER JAR</x:v>
      </x:c>
      <x:c r="I1506" s="133" t="n">
        <x:v>595</x:v>
      </x:c>
      <x:c r="J1506" s="133" t="n">
        <x:v>556</x:v>
      </x:c>
      <x:c r="K1506" s="149" t="str">
        <x:v>PENCILS</x:v>
      </x:c>
      <x:c r="L1506" s="150" t="str">
        <x:v>Truncated-name completion</x:v>
      </x:c>
      <x:c r="M1506" s="149" t="str">
        <x:v>WS-RATES:1:36</x:v>
      </x:c>
    </x:row>
    <x:row r="1507">
      <x:c r="A1507" t="n">
        <x:v>1511</x:v>
      </x:c>
      <x:c r="B1507" t="n">
        <x:v>21</x:v>
      </x:c>
      <x:c r="C1507" t="n">
        <x:v>9</x:v>
      </x:c>
      <x:c r="D1507" s="99" t="str">
        <x:v>NIKKAH MUBARAK</x:v>
      </x:c>
      <x:c r="E1507" s="132" t="n">
        <x:v>200</x:v>
      </x:c>
      <x:c r="F1507" t="n">
        <x:v>21</x:v>
      </x:c>
      <x:c r="G1507" t="n">
        <x:v>22</x:v>
      </x:c>
      <x:c r="H1507" s="99" t="str">
        <x:v>NIKKAH MUBARAK</x:v>
      </x:c>
      <x:c r="I1507" s="133" t="n">
        <x:v>200</x:v>
      </x:c>
      <x:c r="J1507" s="133" t="n">
        <x:v>175</x:v>
      </x:c>
      <x:c r="K1507" s="149" t="str">
        <x:v>DISPLAY</x:v>
      </x:c>
      <x:c r="L1507" s="150" t="str">
        <x:v>Exact/source-linked match</x:v>
      </x:c>
      <x:c r="M1507" s="149" t="str">
        <x:v>WS-RATES:21:22</x:v>
      </x:c>
    </x:row>
    <x:row r="1508">
      <x:c r="A1508" t="n">
        <x:v>1512</x:v>
      </x:c>
      <x:c r="B1508" t="n">
        <x:v>47</x:v>
      </x:c>
      <x:c r="C1508" t="n">
        <x:v>27</x:v>
      </x:c>
      <x:c r="D1508" s="99" t="str">
        <x:v>NIKKAH PEN 6 PCS</x:v>
      </x:c>
      <x:c r="E1508" s="132" t="n">
        <x:v>450</x:v>
      </x:c>
      <x:c r="F1508" t="n">
        <x:v>48</x:v>
      </x:c>
      <x:c r="G1508" t="n">
        <x:v>4</x:v>
      </x:c>
      <x:c r="H1508" s="99" t="str">
        <x:v>NIKKAH PEN 6 PCS</x:v>
      </x:c>
      <x:c r="I1508" s="133" t="n">
        <x:v>450</x:v>
      </x:c>
      <x:c r="J1508" s="133" t="n">
        <x:v>370</x:v>
      </x:c>
      <x:c r="K1508" s="149" t="str">
        <x:v>CHINA</x:v>
      </x:c>
      <x:c r="L1508" s="150" t="str">
        <x:v>Exact/source-linked match</x:v>
      </x:c>
      <x:c r="M1508" s="149" t="str">
        <x:v>WS-RATES:48:4</x:v>
      </x:c>
    </x:row>
    <x:row r="1509">
      <x:c r="A1509" t="n">
        <x:v>1513</x:v>
      </x:c>
      <x:c r="B1509" t="n">
        <x:v>48</x:v>
      </x:c>
      <x:c r="C1509" t="n">
        <x:v>10</x:v>
      </x:c>
      <x:c r="D1509" s="99" t="str">
        <x:v>NIKKAH PEN SINGLE</x:v>
      </x:c>
      <x:c r="E1509" s="132" t="n">
        <x:v>200</x:v>
      </x:c>
      <x:c r="F1509" t="n">
        <x:v>48</x:v>
      </x:c>
      <x:c r="G1509" t="n">
        <x:v>23</x:v>
      </x:c>
      <x:c r="H1509" s="99" t="str">
        <x:v>NIKKAH PEN SINGLE</x:v>
      </x:c>
      <x:c r="I1509" s="133" t="n">
        <x:v>200</x:v>
      </x:c>
      <x:c r="J1509" s="133" t="n">
        <x:v>180</x:v>
      </x:c>
      <x:c r="K1509" s="149" t="str">
        <x:v>CHINA</x:v>
      </x:c>
      <x:c r="L1509" s="150" t="str">
        <x:v>Exact/source-linked match</x:v>
      </x:c>
      <x:c r="M1509" s="149" t="str">
        <x:v>WS-RATES:48:23</x:v>
      </x:c>
    </x:row>
    <x:row r="1510">
      <x:c r="A1510" t="n">
        <x:v>1514</x:v>
      </x:c>
      <x:c r="B1510" t="n">
        <x:v>26</x:v>
      </x:c>
      <x:c r="C1510" t="n">
        <x:v>34</x:v>
      </x:c>
      <x:c r="D1510" s="99" t="str">
        <x:v>PAKISTAN FLAG</x:v>
      </x:c>
      <x:c r="E1510" s="132" t="n">
        <x:v>450</x:v>
      </x:c>
      <x:c r="F1510" t="n">
        <x:v>27</x:v>
      </x:c>
      <x:c r="G1510" t="n">
        <x:v>11</x:v>
      </x:c>
      <x:c r="H1510" s="99" t="str">
        <x:v>PAKISTAN FLAG</x:v>
      </x:c>
      <x:c r="I1510" s="133" t="n">
        <x:v>450</x:v>
      </x:c>
      <x:c r="J1510" s="133" t="n">
        <x:v>410</x:v>
      </x:c>
      <x:c r="K1510" s="149" t="str">
        <x:v>CHINA</x:v>
      </x:c>
      <x:c r="L1510" s="150" t="str">
        <x:v>Exact/source-linked match</x:v>
      </x:c>
      <x:c r="M1510" s="149" t="str">
        <x:v>WS-RATES:27:11</x:v>
      </x:c>
    </x:row>
    <x:row r="1511">
      <x:c r="A1511" t="n">
        <x:v>1515</x:v>
      </x:c>
      <x:c r="B1511" t="n">
        <x:v>10</x:v>
      </x:c>
      <x:c r="C1511" t="n">
        <x:v>8</x:v>
      </x:c>
      <x:c r="D1511" s="99" t="str">
        <x:v>PARTY BALOON (16PCS)</x:v>
      </x:c>
      <x:c r="E1511" s="132" t="n">
        <x:v>160</x:v>
      </x:c>
      <x:c r="F1511" t="n">
        <x:v>10</x:v>
      </x:c>
      <x:c r="G1511" t="n">
        <x:v>21</x:v>
      </x:c>
      <x:c r="H1511" s="99" t="str">
        <x:v>PARTY BALOON (16PCS)</x:v>
      </x:c>
      <x:c r="I1511" s="133" t="n">
        <x:v>160</x:v>
      </x:c>
      <x:c r="J1511" s="133" t="n">
        <x:v>133</x:v>
      </x:c>
      <x:c r="K1511" s="149" t="str">
        <x:v>CHINA</x:v>
      </x:c>
      <x:c r="L1511" s="150" t="str">
        <x:v>Exact/source-linked match</x:v>
      </x:c>
      <x:c r="M1511" s="149" t="str">
        <x:v>WS-RATES:10:21</x:v>
      </x:c>
    </x:row>
    <x:row r="1512">
      <x:c r="A1512" t="n">
        <x:v>1516</x:v>
      </x:c>
      <x:c r="B1512" t="n">
        <x:v>10</x:v>
      </x:c>
      <x:c r="C1512" t="n">
        <x:v>26</x:v>
      </x:c>
      <x:c r="D1512" s="99" t="str">
        <x:v>POM POM</x:v>
      </x:c>
      <x:c r="E1512" s="132" t="n">
        <x:v>100</x:v>
      </x:c>
      <x:c r="F1512" t="n">
        <x:v>11</x:v>
      </x:c>
      <x:c r="G1512" t="n">
        <x:v>3</x:v>
      </x:c>
      <x:c r="H1512" s="99" t="str">
        <x:v>POM POM</x:v>
      </x:c>
      <x:c r="I1512" s="133" t="n">
        <x:v>100</x:v>
      </x:c>
      <x:c r="J1512" s="133" t="n">
        <x:v>78</x:v>
      </x:c>
      <x:c r="K1512" s="149" t="str">
        <x:v>CHINA</x:v>
      </x:c>
      <x:c r="L1512" s="150" t="str">
        <x:v>Exact/source-linked match</x:v>
      </x:c>
      <x:c r="M1512" s="149" t="str">
        <x:v>WS-RATES:11:3</x:v>
      </x:c>
    </x:row>
    <x:row r="1513">
      <x:c r="A1513" t="n">
        <x:v>1517</x:v>
      </x:c>
      <x:c r="B1513" t="n">
        <x:v>40</x:v>
      </x:c>
      <x:c r="C1513" t="n">
        <x:v>16</x:v>
      </x:c>
      <x:c r="D1513" s="99" t="str">
        <x:v>QABOOL HAI DISPLAY</x:v>
      </x:c>
      <x:c r="E1513" s="132" t="n">
        <x:v>205</x:v>
      </x:c>
      <x:c r="F1513" t="n">
        <x:v>40</x:v>
      </x:c>
      <x:c r="G1513" t="n">
        <x:v>29</x:v>
      </x:c>
      <x:c r="H1513" s="99" t="str">
        <x:v>QABOOL HAI DISPLAY</x:v>
      </x:c>
      <x:c r="I1513" s="133" t="n">
        <x:v>205</x:v>
      </x:c>
      <x:c r="J1513" s="133" t="n">
        <x:v>185</x:v>
      </x:c>
      <x:c r="K1513" s="149" t="str">
        <x:v>DISPLAY</x:v>
      </x:c>
      <x:c r="L1513" s="150" t="str">
        <x:v>Exact/source-linked match</x:v>
      </x:c>
      <x:c r="M1513" s="149" t="str">
        <x:v>WS-RATES:40:29</x:v>
      </x:c>
    </x:row>
    <x:row r="1514">
      <x:c r="A1514" t="n">
        <x:v>1518</x:v>
      </x:c>
      <x:c r="B1514" t="n">
        <x:v>40</x:v>
      </x:c>
      <x:c r="C1514" t="n">
        <x:v>9</x:v>
      </x:c>
      <x:c r="D1514" s="99" t="str">
        <x:v>RASM E HINA DISPLAY</x:v>
      </x:c>
      <x:c r="E1514" s="132" t="n">
        <x:v>200</x:v>
      </x:c>
      <x:c r="F1514" t="n">
        <x:v>40</x:v>
      </x:c>
      <x:c r="G1514" t="n">
        <x:v>22</x:v>
      </x:c>
      <x:c r="H1514" s="99" t="str">
        <x:v>RASM E HINA DISPLAY</x:v>
      </x:c>
      <x:c r="I1514" s="133" t="n">
        <x:v>200</x:v>
      </x:c>
      <x:c r="J1514" s="133" t="n">
        <x:v>180</x:v>
      </x:c>
      <x:c r="K1514" s="149" t="str">
        <x:v>DISPLAY</x:v>
      </x:c>
      <x:c r="L1514" s="150" t="str">
        <x:v>Exact/source-linked match</x:v>
      </x:c>
      <x:c r="M1514" s="149" t="str">
        <x:v>WS-RATES:40:22</x:v>
      </x:c>
    </x:row>
    <x:row r="1515">
      <x:c r="A1515" t="n">
        <x:v>1519</x:v>
      </x:c>
      <x:c r="B1515" t="n">
        <x:v>34</x:v>
      </x:c>
      <x:c r="C1515" t="n">
        <x:v>23</x:v>
      </x:c>
      <x:c r="D1515" s="99" t="str">
        <x:v>SHADI LIFAFA CARD</x:v>
      </x:c>
      <x:c r="E1515" s="132" t="n">
        <x:v>55</x:v>
      </x:c>
      <x:c r="F1515" t="n">
        <x:v>34</x:v>
      </x:c>
      <x:c r="G1515" t="n">
        <x:v>36</x:v>
      </x:c>
      <x:c r="H1515" s="99" t="str">
        <x:v>SHADI LIFAFA CARD</x:v>
      </x:c>
      <x:c r="I1515" s="133" t="n">
        <x:v>55</x:v>
      </x:c>
      <x:c r="J1515" s="133" t="n">
        <x:v>40</x:v>
      </x:c>
      <x:c r="K1515" s="149" t="str">
        <x:v>CHINA</x:v>
      </x:c>
      <x:c r="L1515" s="150" t="str">
        <x:v>Exact/source-linked match</x:v>
      </x:c>
      <x:c r="M1515" s="149" t="str">
        <x:v>WS-RATES:34:36</x:v>
      </x:c>
    </x:row>
    <x:row r="1516">
      <x:c r="A1516" t="n">
        <x:v>1520</x:v>
      </x:c>
      <x:c r="B1516" t="n">
        <x:v>11</x:v>
      </x:c>
      <x:c r="C1516" t="n">
        <x:v>30</x:v>
      </x:c>
      <x:c r="D1516" s="99" t="str">
        <x:v>SHADI LIFAFA CARD DORI</x:v>
      </x:c>
      <x:c r="E1516" s="132" t="n">
        <x:v>60</x:v>
      </x:c>
      <x:c r="F1516" t="n">
        <x:v>12</x:v>
      </x:c>
      <x:c r="G1516" t="n">
        <x:v>7</x:v>
      </x:c>
      <x:c r="H1516" s="99" t="str">
        <x:v>SHADI LIFAFA CARD DORI</x:v>
      </x:c>
      <x:c r="I1516" s="133" t="n">
        <x:v>60</x:v>
      </x:c>
      <x:c r="J1516" s="133" t="n">
        <x:v>45</x:v>
      </x:c>
      <x:c r="K1516" s="149" t="str">
        <x:v>LIFAFA</x:v>
      </x:c>
      <x:c r="L1516" s="150" t="str">
        <x:v>Exact/source-linked match</x:v>
      </x:c>
      <x:c r="M1516" s="149" t="str">
        <x:v>WS-RATES:12:7</x:v>
      </x:c>
    </x:row>
    <x:row r="1517">
      <x:c r="A1517" t="n">
        <x:v>1521</x:v>
      </x:c>
      <x:c r="B1517" t="n">
        <x:v>34</x:v>
      </x:c>
      <x:c r="C1517" t="n">
        <x:v>10</x:v>
      </x:c>
      <x:c r="D1517" s="99" t="str">
        <x:v>SHADI LIFAFA FANCY</x:v>
      </x:c>
      <x:c r="E1517" s="132" t="n">
        <x:v>100</x:v>
      </x:c>
      <x:c r="F1517" t="n">
        <x:v>34</x:v>
      </x:c>
      <x:c r="G1517" t="n">
        <x:v>23</x:v>
      </x:c>
      <x:c r="H1517" s="99" t="str">
        <x:v>SHADI LIFAFA FANCY</x:v>
      </x:c>
      <x:c r="I1517" s="133" t="n">
        <x:v>100</x:v>
      </x:c>
      <x:c r="J1517" s="133" t="n">
        <x:v>95</x:v>
      </x:c>
      <x:c r="K1517" s="149" t="str">
        <x:v>CHINA</x:v>
      </x:c>
      <x:c r="L1517" s="150" t="str">
        <x:v>Exact/source-linked match</x:v>
      </x:c>
      <x:c r="M1517" s="149" t="str">
        <x:v>WS-RATES:34:23</x:v>
      </x:c>
    </x:row>
    <x:row r="1518">
      <x:c r="A1518" t="n">
        <x:v>1522</x:v>
      </x:c>
      <x:c r="B1518" t="n">
        <x:v>34</x:v>
      </x:c>
      <x:c r="C1518" t="n">
        <x:v>12</x:v>
      </x:c>
      <x:c r="D1518" s="99" t="str">
        <x:v>SHADI LIFAFA SIMPLE</x:v>
      </x:c>
      <x:c r="E1518" s="132" t="n">
        <x:v>50</x:v>
      </x:c>
      <x:c r="F1518" t="n">
        <x:v>34</x:v>
      </x:c>
      <x:c r="G1518" t="n">
        <x:v>25</x:v>
      </x:c>
      <x:c r="H1518" s="99" t="str">
        <x:v>SHADI LIFAFA SIMPLE</x:v>
      </x:c>
      <x:c r="I1518" s="133" t="n">
        <x:v>50</x:v>
      </x:c>
      <x:c r="J1518" s="133" t="n">
        <x:v>37</x:v>
      </x:c>
      <x:c r="K1518" s="149" t="str">
        <x:v>CHINA</x:v>
      </x:c>
      <x:c r="L1518" s="150" t="str">
        <x:v>Exact/source-linked match</x:v>
      </x:c>
      <x:c r="M1518" s="149" t="str">
        <x:v>WS-RATES:34:25</x:v>
      </x:c>
    </x:row>
    <x:row r="1519">
      <x:c r="A1519" t="n">
        <x:v>1523</x:v>
      </x:c>
      <x:c r="B1519" t="n">
        <x:v>21</x:v>
      </x:c>
      <x:c r="C1519" t="n">
        <x:v>10</x:v>
      </x:c>
      <x:c r="D1519" s="99" t="str">
        <x:v>SHADI MUBARAK DISPLAY</x:v>
      </x:c>
      <x:c r="E1519" s="132" t="n">
        <x:v>200</x:v>
      </x:c>
      <x:c r="F1519" t="n">
        <x:v>21</x:v>
      </x:c>
      <x:c r="G1519" t="n">
        <x:v>23</x:v>
      </x:c>
      <x:c r="H1519" s="99" t="str">
        <x:v>SHADI MUBARAK DISPLAY</x:v>
      </x:c>
      <x:c r="I1519" s="133" t="n">
        <x:v>200</x:v>
      </x:c>
      <x:c r="J1519" s="133" t="n">
        <x:v>175</x:v>
      </x:c>
      <x:c r="K1519" s="149" t="str">
        <x:v>DISPLAY</x:v>
      </x:c>
      <x:c r="L1519" s="150" t="str">
        <x:v>Exact/source-linked match</x:v>
      </x:c>
      <x:c r="M1519" s="149" t="str">
        <x:v>WS-RATES:21:23</x:v>
      </x:c>
    </x:row>
    <x:row r="1520">
      <x:c r="A1520" t="n">
        <x:v>1524</x:v>
      </x:c>
      <x:c r="B1520" t="n">
        <x:v>9</x:v>
      </x:c>
      <x:c r="C1520" t="n">
        <x:v>6</x:v>
      </x:c>
      <x:c r="D1520" s="99" t="str">
        <x:v>THEME UMRAH MUBARAK</x:v>
      </x:c>
      <x:c r="E1520" s="132" t="n">
        <x:v>430</x:v>
      </x:c>
      <x:c r="F1520" t="n">
        <x:v>9</x:v>
      </x:c>
      <x:c r="G1520" t="n">
        <x:v>19</x:v>
      </x:c>
      <x:c r="H1520" s="99" t="str">
        <x:v>THEME UMRAH MUBARAK</x:v>
      </x:c>
      <x:c r="I1520" s="133" t="n">
        <x:v>430</x:v>
      </x:c>
      <x:c r="J1520" s="133" t="n">
        <x:v>405</x:v>
      </x:c>
      <x:c r="K1520" s="149" t="str">
        <x:v>CHINA</x:v>
      </x:c>
      <x:c r="L1520" s="150" t="str">
        <x:v>Exact/source-linked match</x:v>
      </x:c>
      <x:c r="M1520" s="149" t="str">
        <x:v>WS-RATES:9:19</x:v>
      </x:c>
    </x:row>
    <x:row r="1521">
      <x:c r="A1521" t="n">
        <x:v>1525</x:v>
      </x:c>
      <x:c r="B1521" t="n">
        <x:v>40</x:v>
      </x:c>
      <x:c r="C1521" t="n">
        <x:v>7</x:v>
      </x:c>
      <x:c r="D1521" s="99" t="str">
        <x:v>UMRAH MUBARAK DISPLAY</x:v>
      </x:c>
      <x:c r="E1521" s="132" t="n">
        <x:v>195</x:v>
      </x:c>
      <x:c r="F1521" t="n">
        <x:v>40</x:v>
      </x:c>
      <x:c r="G1521" t="n">
        <x:v>20</x:v>
      </x:c>
      <x:c r="H1521" s="99" t="str">
        <x:v>UMRAH MUBARAK DISPLAY</x:v>
      </x:c>
      <x:c r="I1521" s="133" t="n">
        <x:v>210</x:v>
      </x:c>
      <x:c r="J1521" s="133" t="n">
        <x:v>165</x:v>
      </x:c>
      <x:c r="K1521" s="149" t="str">
        <x:v>DISPLAY</x:v>
      </x:c>
      <x:c r="L1521" s="150" t="str">
        <x:v>Exact/source-linked match</x:v>
      </x:c>
      <x:c r="M1521" s="149" t="str">
        <x:v>WS-RATES:40:20</x:v>
      </x:c>
    </x:row>
    <x:row r="1522">
      <x:c r="A1522" t="n">
        <x:v>1526</x:v>
      </x:c>
      <x:c r="B1522" t="n">
        <x:v>6</x:v>
      </x:c>
      <x:c r="C1522" t="n">
        <x:v>2</x:v>
      </x:c>
      <x:c r="D1522" s="99" t="str">
        <x:v>WELCOME BABY BOY/GIRL</x:v>
      </x:c>
      <x:c r="E1522" s="132" t="n">
        <x:v>230</x:v>
      </x:c>
      <x:c r="F1522" t="n">
        <x:v>6</x:v>
      </x:c>
      <x:c r="G1522" t="n">
        <x:v>15</x:v>
      </x:c>
      <x:c r="H1522" s="99" t="str">
        <x:v>WELCOME BABY BOY/GIRL</x:v>
      </x:c>
      <x:c r="I1522" s="133" t="n">
        <x:v>230</x:v>
      </x:c>
      <x:c r="J1522" s="133" t="n">
        <x:v>195</x:v>
      </x:c>
      <x:c r="K1522" s="149" t="str">
        <x:v>DISPLAY</x:v>
      </x:c>
      <x:c r="L1522" s="150" t="str">
        <x:v>Exact/source-linked match</x:v>
      </x:c>
      <x:c r="M1522" s="149" t="str">
        <x:v>WS-RATES:6:15</x:v>
      </x:c>
    </x:row>
    <x:row r="1523">
      <x:c r="A1523" t="n">
        <x:v>1527</x:v>
      </x:c>
      <x:c r="B1523" t="n">
        <x:v>39</x:v>
      </x:c>
      <x:c r="C1523" t="n">
        <x:v>34</x:v>
      </x:c>
      <x:c r="D1523" s="99" t="str">
        <x:v>WELCOME BOY DISPLAY</x:v>
      </x:c>
      <x:c r="E1523" s="132" t="n">
        <x:v>245</x:v>
      </x:c>
      <x:c r="F1523" t="n">
        <x:v>40</x:v>
      </x:c>
      <x:c r="G1523" t="n">
        <x:v>11</x:v>
      </x:c>
      <x:c r="H1523" s="99" t="str">
        <x:v>WELCOME BOY DISPLAY</x:v>
      </x:c>
      <x:c r="I1523" s="133" t="n">
        <x:v>245</x:v>
      </x:c>
      <x:c r="J1523" s="133" t="n">
        <x:v>230</x:v>
      </x:c>
      <x:c r="K1523" s="149" t="str">
        <x:v>DISPLAY</x:v>
      </x:c>
      <x:c r="L1523" s="150" t="str">
        <x:v>Exact/source-linked match</x:v>
      </x:c>
      <x:c r="M1523" s="149" t="str">
        <x:v>WS-RATES:40:11</x:v>
      </x:c>
    </x:row>
    <x:row r="1524">
      <x:c r="A1524" t="n">
        <x:v>1528</x:v>
      </x:c>
      <x:c r="B1524" t="n">
        <x:v>3</x:v>
      </x:c>
      <x:c r="C1524" t="n">
        <x:v>3</x:v>
      </x:c>
      <x:c r="D1524" s="99" t="str">
        <x:v>WELCOME CARD DISPLAY S</x:v>
      </x:c>
      <x:c r="E1524" s="132" t="n">
        <x:v>90</x:v>
      </x:c>
      <x:c r="F1524" t="n">
        <x:v>3</x:v>
      </x:c>
      <x:c r="G1524" t="n">
        <x:v>17</x:v>
      </x:c>
      <x:c r="H1524" s="99" t="str">
        <x:v>WELCOME CARD DISPLAY S</x:v>
      </x:c>
      <x:c r="I1524" s="133" t="n">
        <x:v>90</x:v>
      </x:c>
      <x:c r="J1524" s="133" t="n">
        <x:v>70</x:v>
      </x:c>
      <x:c r="K1524" s="149" t="str">
        <x:v>CHINA</x:v>
      </x:c>
      <x:c r="L1524" s="150" t="str">
        <x:v>Exact/source-linked match</x:v>
      </x:c>
      <x:c r="M1524" s="149" t="str">
        <x:v>WS-RATES:3:17</x:v>
      </x:c>
    </x:row>
    <x:row r="1525">
      <x:c r="A1525" t="n">
        <x:v>1529</x:v>
      </x:c>
      <x:c r="B1525" t="n">
        <x:v>40</x:v>
      </x:c>
      <x:c r="C1525" t="n">
        <x:v>2</x:v>
      </x:c>
      <x:c r="D1525" s="99" t="str">
        <x:v>WELCOME DISPLAY</x:v>
      </x:c>
      <x:c r="E1525" s="132" t="n">
        <x:v>150</x:v>
      </x:c>
      <x:c r="F1525" t="n">
        <x:v>40</x:v>
      </x:c>
      <x:c r="G1525" t="n">
        <x:v>15</x:v>
      </x:c>
      <x:c r="H1525" s="99" t="str">
        <x:v>WELCOME DISPLAY</x:v>
      </x:c>
      <x:c r="I1525" s="133" t="n">
        <x:v>150</x:v>
      </x:c>
      <x:c r="J1525" s="133" t="n">
        <x:v>115</x:v>
      </x:c>
      <x:c r="K1525" s="149" t="str">
        <x:v>DISPLAY</x:v>
      </x:c>
      <x:c r="L1525" s="150" t="str">
        <x:v>Exact/source-linked match</x:v>
      </x:c>
      <x:c r="M1525" s="149" t="str">
        <x:v>WS-RATES:40:15</x:v>
      </x:c>
    </x:row>
    <x:row r="1526">
      <x:c r="A1526" t="n">
        <x:v>1530</x:v>
      </x:c>
      <x:c r="B1526" t="n">
        <x:v>39</x:v>
      </x:c>
      <x:c r="C1526" t="n">
        <x:v>30</x:v>
      </x:c>
      <x:c r="D1526" s="99" t="str">
        <x:v>ZIGZAG CURTAIN</x:v>
      </x:c>
      <x:c r="E1526" s="132" t="n">
        <x:v>140</x:v>
      </x:c>
      <x:c r="F1526" t="n">
        <x:v>40</x:v>
      </x:c>
      <x:c r="G1526" t="n">
        <x:v>7</x:v>
      </x:c>
      <x:c r="H1526" s="99" t="str">
        <x:v>ZIGZAG CURTAIN</x:v>
      </x:c>
      <x:c r="I1526" s="133" t="n">
        <x:v>140</x:v>
      </x:c>
      <x:c r="J1526" s="133" t="n">
        <x:v>100</x:v>
      </x:c>
      <x:c r="K1526" s="149" t="str">
        <x:v>DISPLAY</x:v>
      </x:c>
      <x:c r="L1526" s="150" t="str">
        <x:v>Exact/source-linked match</x:v>
      </x:c>
      <x:c r="M1526" s="149" t="str">
        <x:v>WS-RATES:40:7</x:v>
      </x:c>
    </x:row>
    <x:row r="1527">
      <x:c r="A1527" t="n">
        <x:v>1531</x:v>
      </x:c>
      <x:c r="B1527" t="n">
        <x:v>34</x:v>
      </x:c>
      <x:c r="C1527" t="n">
        <x:v>4</x:v>
      </x:c>
      <x:c r="D1527" s="99" t="str">
        <x:v>3D PENCIL BOX</x:v>
      </x:c>
      <x:c r="E1527" s="132" t="n">
        <x:v>110</x:v>
      </x:c>
      <x:c r="F1527" t="n">
        <x:v>34</x:v>
      </x:c>
      <x:c r="G1527" t="n">
        <x:v>17</x:v>
      </x:c>
      <x:c r="H1527" s="99" t="str">
        <x:v>3D PENCIL BOX</x:v>
      </x:c>
      <x:c r="I1527" s="133" t="n">
        <x:v>110</x:v>
      </x:c>
      <x:c r="J1527" s="133" t="n">
        <x:v>90</x:v>
      </x:c>
      <x:c r="K1527" s="149" t="str">
        <x:v>pencil box</x:v>
      </x:c>
      <x:c r="L1527" s="150" t="str">
        <x:v>Exact/source-linked match</x:v>
      </x:c>
      <x:c r="M1527" s="149" t="str">
        <x:v>WS-RATES:34:17</x:v>
      </x:c>
    </x:row>
    <x:row r="1528">
      <x:c r="A1528" t="n">
        <x:v>1532</x:v>
      </x:c>
      <x:c r="B1528" t="n">
        <x:v>31</x:v>
      </x:c>
      <x:c r="C1528" t="n">
        <x:v>8</x:v>
      </x:c>
      <x:c r="D1528" s="99" t="str">
        <x:v>DUX 401 PENCIL BOX I PCS</x:v>
      </x:c>
      <x:c r="E1528" s="132" t="n">
        <x:v>165</x:v>
      </x:c>
      <x:c r="F1528" t="n">
        <x:v>31</x:v>
      </x:c>
      <x:c r="G1528" t="n">
        <x:v>21</x:v>
      </x:c>
      <x:c r="H1528" s="99" t="str">
        <x:v>DUX 401 PENCIL BOX I PCS</x:v>
      </x:c>
      <x:c r="I1528" s="133" t="n">
        <x:v>165</x:v>
      </x:c>
      <x:c r="J1528" s="133" t="n">
        <x:v>140</x:v>
      </x:c>
      <x:c r="K1528" s="149" t="str">
        <x:v>pencil box</x:v>
      </x:c>
      <x:c r="L1528" s="150" t="str">
        <x:v>Exact/source-linked match</x:v>
      </x:c>
      <x:c r="M1528" s="149" t="str">
        <x:v>WS-RATES:31:21</x:v>
      </x:c>
    </x:row>
    <x:row r="1529">
      <x:c r="A1529" t="n">
        <x:v>1533</x:v>
      </x:c>
      <x:c r="B1529" t="n">
        <x:v>31</x:v>
      </x:c>
      <x:c r="C1529" t="n">
        <x:v>7</x:v>
      </x:c>
      <x:c r="D1529" s="99" t="str">
        <x:v>DUX 701 PENCIL BOX 1 PCS</x:v>
      </x:c>
      <x:c r="E1529" s="132" t="n">
        <x:v>420</x:v>
      </x:c>
      <x:c r="F1529" t="n">
        <x:v>31</x:v>
      </x:c>
      <x:c r="G1529" t="n">
        <x:v>20</x:v>
      </x:c>
      <x:c r="H1529" s="99" t="str">
        <x:v>DUX 701 PENCIL BOX 1 PCS</x:v>
      </x:c>
      <x:c r="I1529" s="133" t="n">
        <x:v>420</x:v>
      </x:c>
      <x:c r="J1529" s="133" t="n">
        <x:v>350</x:v>
      </x:c>
      <x:c r="K1529" s="149" t="str">
        <x:v>pencil box</x:v>
      </x:c>
      <x:c r="L1529" s="150" t="str">
        <x:v>Exact/source-linked match</x:v>
      </x:c>
      <x:c r="M1529" s="149" t="str">
        <x:v>WS-RATES:31:20</x:v>
      </x:c>
    </x:row>
    <x:row r="1530">
      <x:c r="A1530" t="n">
        <x:v>1534</x:v>
      </x:c>
      <x:c r="B1530" t="n">
        <x:v>3</x:v>
      </x:c>
      <x:c r="C1530" t="n">
        <x:v>23</x:v>
      </x:c>
      <x:c r="D1530" s="99" t="str">
        <x:v>FS PENCIL BOX 2026</x:v>
      </x:c>
      <x:c r="E1530" s="132" t="n">
        <x:v>80</x:v>
      </x:c>
      <x:c r="F1530" t="n">
        <x:v>3</x:v>
      </x:c>
      <x:c r="G1530" t="n">
        <x:v>37</x:v>
      </x:c>
      <x:c r="H1530" s="99" t="str">
        <x:v>FS PENCIL BOX 2026</x:v>
      </x:c>
      <x:c r="I1530" s="133" t="n">
        <x:v>80</x:v>
      </x:c>
      <x:c r="J1530" s="133" t="n">
        <x:v>58</x:v>
      </x:c>
      <x:c r="K1530" s="149" t="str">
        <x:v>PENCILS</x:v>
      </x:c>
      <x:c r="L1530" s="150" t="str">
        <x:v>Exact/source-linked match</x:v>
      </x:c>
      <x:c r="M1530" s="149" t="str">
        <x:v>WS-RATES:3:37</x:v>
      </x:c>
    </x:row>
    <x:row r="1531">
      <x:c r="A1531" t="n">
        <x:v>1535</x:v>
      </x:c>
      <x:c r="B1531" t="n">
        <x:v>4</x:v>
      </x:c>
      <x:c r="C1531" t="n">
        <x:v>32</x:v>
      </x:c>
      <x:c r="D1531" s="99" t="str">
        <x:v>KIDCO PENCIL BOX K1300</x:v>
      </x:c>
      <x:c r="E1531" s="132" t="n">
        <x:v>150</x:v>
      </x:c>
      <x:c r="F1531" t="n">
        <x:v>5</x:v>
      </x:c>
      <x:c r="G1531" t="n">
        <x:v>9</x:v>
      </x:c>
      <x:c r="H1531" s="99" t="str">
        <x:v>KIDCO PENCIL BOX K1300</x:v>
      </x:c>
      <x:c r="I1531" s="133" t="n">
        <x:v>150</x:v>
      </x:c>
      <x:c r="J1531" s="133" t="n">
        <x:v>108</x:v>
      </x:c>
      <x:c r="K1531" s="149" t="str">
        <x:v>pencil box</x:v>
      </x:c>
      <x:c r="L1531" s="150" t="str">
        <x:v>Exact/source-linked match</x:v>
      </x:c>
      <x:c r="M1531" s="149" t="str">
        <x:v>WS-RATES:5:9</x:v>
      </x:c>
    </x:row>
    <x:row r="1532">
      <x:c r="A1532" t="n">
        <x:v>1536</x:v>
      </x:c>
      <x:c r="B1532" t="n">
        <x:v>16</x:v>
      </x:c>
      <x:c r="C1532" t="n">
        <x:v>5</x:v>
      </x:c>
      <x:c r="D1532" s="99" t="str">
        <x:v>KIDCO PENCIL BOX K900</x:v>
      </x:c>
      <x:c r="E1532" s="132" t="n">
        <x:v>145</x:v>
      </x:c>
      <x:c r="F1532" t="n">
        <x:v>16</x:v>
      </x:c>
      <x:c r="G1532" t="n">
        <x:v>18</x:v>
      </x:c>
      <x:c r="H1532" s="99" t="str">
        <x:v>KIDCO PENCIL BOX K900</x:v>
      </x:c>
      <x:c r="I1532" s="133" t="n">
        <x:v>145</x:v>
      </x:c>
      <x:c r="J1532" s="133" t="n">
        <x:v>108</x:v>
      </x:c>
      <x:c r="K1532" s="149" t="str">
        <x:v>pencil box</x:v>
      </x:c>
      <x:c r="L1532" s="150" t="str">
        <x:v>Exact/source-linked match</x:v>
      </x:c>
      <x:c r="M1532" s="149" t="str">
        <x:v>WS-RATES:16:18</x:v>
      </x:c>
    </x:row>
    <x:row r="1533">
      <x:c r="A1533" t="n">
        <x:v>1537</x:v>
      </x:c>
      <x:c r="B1533" t="n">
        <x:v>4</x:v>
      </x:c>
      <x:c r="C1533" t="n">
        <x:v>31</x:v>
      </x:c>
      <x:c r="D1533" s="99" t="str">
        <x:v>KIDCO PRIME PENCIL BOX</x:v>
      </x:c>
      <x:c r="E1533" s="132" t="n">
        <x:v>85</x:v>
      </x:c>
      <x:c r="F1533" t="n">
        <x:v>5</x:v>
      </x:c>
      <x:c r="G1533" t="n">
        <x:v>8</x:v>
      </x:c>
      <x:c r="H1533" s="99" t="str">
        <x:v>KIDCO PRIME PENCIL BOX</x:v>
      </x:c>
      <x:c r="I1533" s="133" t="n">
        <x:v>85</x:v>
      </x:c>
      <x:c r="J1533" s="133" t="n">
        <x:v>73</x:v>
      </x:c>
      <x:c r="K1533" s="149" t="str">
        <x:v>pencil box</x:v>
      </x:c>
      <x:c r="L1533" s="150" t="str">
        <x:v>Exact/source-linked match</x:v>
      </x:c>
      <x:c r="M1533" s="149" t="str">
        <x:v>WS-RATES:5:8</x:v>
      </x:c>
    </x:row>
    <x:row r="1534">
      <x:c r="A1534" t="n">
        <x:v>1538</x:v>
      </x:c>
      <x:c r="B1534" t="n">
        <x:v>57</x:v>
      </x:c>
      <x:c r="C1534" t="n">
        <x:v>25</x:v>
      </x:c>
      <x:c r="D1534" s="99" t="str">
        <x:v>MERCURY PENCIL BOX</x:v>
      </x:c>
      <x:c r="E1534" s="132" t="n">
        <x:v>125</x:v>
      </x:c>
      <x:c r="F1534" t="n">
        <x:v>58</x:v>
      </x:c>
      <x:c r="G1534" t="n">
        <x:v>2</x:v>
      </x:c>
      <x:c r="H1534" s="99" t="str">
        <x:v>MERCURY PENCIL BOX</x:v>
      </x:c>
      <x:c r="I1534" s="133" t="n">
        <x:v>125</x:v>
      </x:c>
      <x:c r="J1534" s="133" t="n">
        <x:v>116</x:v>
      </x:c>
      <x:c r="K1534" s="149" t="str">
        <x:v>GEOMATRIES</x:v>
      </x:c>
      <x:c r="L1534" s="150" t="str">
        <x:v>Exact/source-linked match</x:v>
      </x:c>
      <x:c r="M1534" s="149" t="str">
        <x:v>WS-RATES:58:2</x:v>
      </x:c>
    </x:row>
    <x:row r="1535">
      <x:c r="A1535" t="n">
        <x:v>1539</x:v>
      </x:c>
      <x:c r="B1535" t="n">
        <x:v>20</x:v>
      </x:c>
      <x:c r="C1535" t="n">
        <x:v>11</x:v>
      </x:c>
      <x:c r="D1535" s="99" t="str">
        <x:v>ORCHARD PENCIL BOX</x:v>
      </x:c>
      <x:c r="E1535" s="132" t="n">
        <x:v>150</x:v>
      </x:c>
      <x:c r="F1535" t="n">
        <x:v>20</x:v>
      </x:c>
      <x:c r="G1535" t="n">
        <x:v>24</x:v>
      </x:c>
      <x:c r="H1535" s="99" t="str">
        <x:v>ORCHARD PENCIL BOX</x:v>
      </x:c>
      <x:c r="I1535" s="133" t="n">
        <x:v>150</x:v>
      </x:c>
      <x:c r="J1535" s="133" t="n">
        <x:v>136</x:v>
      </x:c>
      <x:c r="K1535" s="149" t="str">
        <x:v>PENCILS</x:v>
      </x:c>
      <x:c r="L1535" s="150" t="str">
        <x:v>Exact/source-linked match</x:v>
      </x:c>
      <x:c r="M1535" s="149" t="str">
        <x:v>WS-RATES:20:24</x:v>
      </x:c>
    </x:row>
    <x:row r="1536">
      <x:c r="A1536" t="n">
        <x:v>1540</x:v>
      </x:c>
      <x:c r="B1536" t="n">
        <x:v>54</x:v>
      </x:c>
      <x:c r="C1536" t="n">
        <x:v>34</x:v>
      </x:c>
      <x:c r="D1536" s="99" t="str">
        <x:v>ORO KELLY PENCIL BOX</x:v>
      </x:c>
      <x:c r="E1536" s="132" t="n">
        <x:v>125</x:v>
      </x:c>
      <x:c r="F1536" t="n">
        <x:v>55</x:v>
      </x:c>
      <x:c r="G1536" t="n">
        <x:v>11</x:v>
      </x:c>
      <x:c r="H1536" s="99" t="str">
        <x:v>ORO KELLY PENCIL BOX</x:v>
      </x:c>
      <x:c r="I1536" s="133" t="n">
        <x:v>125</x:v>
      </x:c>
      <x:c r="J1536" s="133" t="n">
        <x:v>88</x:v>
      </x:c>
      <x:c r="K1536" s="149" t="str">
        <x:v>GEOMATRIES</x:v>
      </x:c>
      <x:c r="L1536" s="150" t="str">
        <x:v>Exact/source-linked match</x:v>
      </x:c>
      <x:c r="M1536" s="149" t="str">
        <x:v>WS-RATES:55:11</x:v>
      </x:c>
    </x:row>
    <x:row r="1537">
      <x:c r="A1537" t="n">
        <x:v>1541</x:v>
      </x:c>
      <x:c r="B1537" t="n">
        <x:v>58</x:v>
      </x:c>
      <x:c r="C1537" t="n">
        <x:v>21</x:v>
      </x:c>
      <x:c r="D1537" s="99" t="str">
        <x:v>PIANO PENCIL BOX</x:v>
      </x:c>
      <x:c r="E1537" s="132" t="n">
        <x:v>130</x:v>
      </x:c>
      <x:c r="F1537" t="n">
        <x:v>58</x:v>
      </x:c>
      <x:c r="G1537" t="n">
        <x:v>34</x:v>
      </x:c>
      <x:c r="H1537" s="99" t="str">
        <x:v>PIANO PENCIL BOX</x:v>
      </x:c>
      <x:c r="I1537" s="133" t="n">
        <x:v>130</x:v>
      </x:c>
      <x:c r="J1537" s="133" t="n">
        <x:v>124</x:v>
      </x:c>
      <x:c r="K1537" s="149" t="str">
        <x:v>GEOMATRIES</x:v>
      </x:c>
      <x:c r="L1537" s="150" t="str">
        <x:v>Exact/source-linked match</x:v>
      </x:c>
      <x:c r="M1537" s="149" t="str">
        <x:v>WS-RATES:58:34</x:v>
      </x:c>
    </x:row>
    <x:row r="1538">
      <x:c r="A1538" t="n">
        <x:v>1542</x:v>
      </x:c>
      <x:c r="B1538" t="n">
        <x:v>34</x:v>
      </x:c>
      <x:c r="C1538" t="n">
        <x:v>8</x:v>
      </x:c>
      <x:c r="D1538" s="99" t="str">
        <x:v>SHINE PENCIL BOX 1PCS</x:v>
      </x:c>
      <x:c r="E1538" s="132" t="n">
        <x:v>60</x:v>
      </x:c>
      <x:c r="F1538" t="n">
        <x:v>34</x:v>
      </x:c>
      <x:c r="G1538" t="n">
        <x:v>21</x:v>
      </x:c>
      <x:c r="H1538" s="99" t="str">
        <x:v>SHINE PENCIL BOX 1PCS</x:v>
      </x:c>
      <x:c r="I1538" s="133" t="n">
        <x:v>60</x:v>
      </x:c>
      <x:c r="J1538" s="133" t="n">
        <x:v>48</x:v>
      </x:c>
      <x:c r="K1538" s="149" t="str">
        <x:v>pencil box</x:v>
      </x:c>
      <x:c r="L1538" s="150" t="str">
        <x:v>Exact/source-linked match</x:v>
      </x:c>
      <x:c r="M1538" s="149" t="str">
        <x:v>WS-RATES:34:21</x:v>
      </x:c>
    </x:row>
    <x:row r="1539">
      <x:c r="A1539" t="n">
        <x:v>1543</x:v>
      </x:c>
      <x:c r="B1539" t="n">
        <x:v>23</x:v>
      </x:c>
      <x:c r="C1539" t="n">
        <x:v>9</x:v>
      </x:c>
      <x:c r="D1539" s="99" t="str">
        <x:v>SUBHAN KHALI PENCIL BOX</x:v>
      </x:c>
      <x:c r="E1539" s="132" t="n">
        <x:v>75</x:v>
      </x:c>
      <x:c r="F1539" t="n">
        <x:v>23</x:v>
      </x:c>
      <x:c r="G1539" t="n">
        <x:v>22</x:v>
      </x:c>
      <x:c r="H1539" s="99" t="str">
        <x:v>SUBHAN KHALI PENCIL BOX</x:v>
      </x:c>
      <x:c r="I1539" s="133" t="n">
        <x:v>75</x:v>
      </x:c>
      <x:c r="J1539" s="133" t="n">
        <x:v>68</x:v>
      </x:c>
      <x:c r="K1539" s="149" t="str">
        <x:v>CHINA</x:v>
      </x:c>
      <x:c r="L1539" s="150" t="str">
        <x:v>Exact/source-linked match</x:v>
      </x:c>
      <x:c r="M1539" s="149" t="str">
        <x:v>WS-RATES:23:22</x:v>
      </x:c>
    </x:row>
    <x:row r="1540">
      <x:c r="A1540" t="n">
        <x:v>1544</x:v>
      </x:c>
      <x:c r="B1540" t="n">
        <x:v>51</x:v>
      </x:c>
      <x:c r="C1540" t="n">
        <x:v>24</x:v>
      </x:c>
      <x:c r="D1540" s="99" t="str">
        <x:v>0.5 SIKKA MICRO</x:v>
      </x:c>
      <x:c r="E1540" s="132" t="n">
        <x:v>480</x:v>
      </x:c>
      <x:c r="F1540" t="n">
        <x:v>51</x:v>
      </x:c>
      <x:c r="G1540" t="n">
        <x:v>37</x:v>
      </x:c>
      <x:c r="H1540" s="99" t="str">
        <x:v>0.5 SIKKA MICRO</x:v>
      </x:c>
      <x:c r="I1540" s="133" t="n">
        <x:v>480</x:v>
      </x:c>
      <x:c r="J1540" s="133" t="n">
        <x:v>460</x:v>
      </x:c>
      <x:c r="K1540" s="149" t="str">
        <x:v>CHINA</x:v>
      </x:c>
      <x:c r="L1540" s="150" t="str">
        <x:v>Exact/source-linked match</x:v>
      </x:c>
      <x:c r="M1540" s="149" t="str">
        <x:v>WS-RATES:51:37</x:v>
      </x:c>
    </x:row>
    <x:row r="1541">
      <x:c r="A1541" t="n">
        <x:v>1545</x:v>
      </x:c>
      <x:c r="B1541" t="n">
        <x:v>51</x:v>
      </x:c>
      <x:c r="C1541" t="n">
        <x:v>23</x:v>
      </x:c>
      <x:c r="D1541" s="99" t="str">
        <x:v>0.7 SIKKA MICRO</x:v>
      </x:c>
      <x:c r="E1541" s="132" t="n">
        <x:v>540</x:v>
      </x:c>
      <x:c r="F1541" t="n">
        <x:v>51</x:v>
      </x:c>
      <x:c r="G1541" t="n">
        <x:v>36</x:v>
      </x:c>
      <x:c r="H1541" s="99" t="str">
        <x:v>0.7 SIKKA MICRO</x:v>
      </x:c>
      <x:c r="I1541" s="133" t="n">
        <x:v>540</x:v>
      </x:c>
      <x:c r="J1541" s="133" t="n">
        <x:v>510</x:v>
      </x:c>
      <x:c r="K1541" s="149" t="str">
        <x:v>CHINA</x:v>
      </x:c>
      <x:c r="L1541" s="150" t="str">
        <x:v>Exact/source-linked match</x:v>
      </x:c>
      <x:c r="M1541" s="149" t="str">
        <x:v>WS-RATES:51:36</x:v>
      </x:c>
    </x:row>
    <x:row r="1542">
      <x:c r="A1542" t="n">
        <x:v>1546</x:v>
      </x:c>
      <x:c r="B1542" t="n">
        <x:v>1</x:v>
      </x:c>
      <x:c r="C1542" t="n">
        <x:v>4</x:v>
      </x:c>
      <x:c r="D1542" s="99" t="str">
        <x:v>ARM SLEEVES</x:v>
      </x:c>
      <x:c r="E1542" s="132" t="n">
        <x:v>120</x:v>
      </x:c>
      <x:c r="F1542" t="n">
        <x:v>1</x:v>
      </x:c>
      <x:c r="G1542" t="n">
        <x:v>18</x:v>
      </x:c>
      <x:c r="H1542" s="99" t="str">
        <x:v>ARM SLEEVES</x:v>
      </x:c>
      <x:c r="I1542" s="133" t="n">
        <x:v>120</x:v>
      </x:c>
      <x:c r="J1542" s="133" t="n">
        <x:v>90</x:v>
      </x:c>
      <x:c r="K1542" s="149" t="str">
        <x:v>CHINA</x:v>
      </x:c>
      <x:c r="L1542" s="150" t="str">
        <x:v>Exact/source-linked match</x:v>
      </x:c>
      <x:c r="M1542" s="149" t="str">
        <x:v>WS-RATES:1:18</x:v>
      </x:c>
    </x:row>
    <x:row r="1543">
      <x:c r="A1543" t="n">
        <x:v>1547</x:v>
      </x:c>
      <x:c r="B1543" t="n">
        <x:v>41</x:v>
      </x:c>
      <x:c r="C1543" t="n">
        <x:v>26</x:v>
      </x:c>
      <x:c r="D1543" s="99" t="str">
        <x:v>MASK BLACK 50PCS</x:v>
      </x:c>
      <x:c r="E1543" s="132" t="n">
        <x:v>140</x:v>
      </x:c>
      <x:c r="F1543" t="n">
        <x:v>42</x:v>
      </x:c>
      <x:c r="G1543" t="n">
        <x:v>3</x:v>
      </x:c>
      <x:c r="H1543" s="99" t="str">
        <x:v>MASK BLACK 50PCS</x:v>
      </x:c>
      <x:c r="I1543" s="133" t="n">
        <x:v>140</x:v>
      </x:c>
      <x:c r="J1543" s="133" t="n">
        <x:v>115</x:v>
      </x:c>
      <x:c r="K1543" s="149" t="str">
        <x:v>CHINA</x:v>
      </x:c>
      <x:c r="L1543" s="150" t="str">
        <x:v>Exact/source-linked match</x:v>
      </x:c>
      <x:c r="M1543" s="149" t="str">
        <x:v>WS-RATES:42:3</x:v>
      </x:c>
    </x:row>
    <x:row r="1544">
      <x:c r="A1544" t="n">
        <x:v>1548</x:v>
      </x:c>
      <x:c r="B1544" t="n">
        <x:v>41</x:v>
      </x:c>
      <x:c r="C1544" t="n">
        <x:v>28</x:v>
      </x:c>
      <x:c r="D1544" s="99" t="str">
        <x:v>MASK BLUE 50PCS</x:v>
      </x:c>
      <x:c r="E1544" s="132" t="n">
        <x:v>130</x:v>
      </x:c>
      <x:c r="F1544" t="n">
        <x:v>42</x:v>
      </x:c>
      <x:c r="G1544" t="n">
        <x:v>5</x:v>
      </x:c>
      <x:c r="H1544" s="99" t="str">
        <x:v>MASK BLUE 50PCS</x:v>
      </x:c>
      <x:c r="I1544" s="133" t="n">
        <x:v>130</x:v>
      </x:c>
      <x:c r="J1544" s="133" t="n">
        <x:v>110</x:v>
      </x:c>
      <x:c r="K1544" s="149" t="str">
        <x:v>CHINA</x:v>
      </x:c>
      <x:c r="L1544" s="150" t="str">
        <x:v>Exact/source-linked match</x:v>
      </x:c>
      <x:c r="M1544" s="149" t="str">
        <x:v>WS-RATES:42:5</x:v>
      </x:c>
    </x:row>
    <x:row r="1545">
      <x:c r="A1545" t="n">
        <x:v>1549</x:v>
      </x:c>
      <x:c r="B1545" t="n">
        <x:v>8</x:v>
      </x:c>
      <x:c r="C1545" t="n">
        <x:v>21</x:v>
      </x:c>
      <x:c r="D1545" s="99" t="str">
        <x:v>MASK MASTER PLUS</x:v>
      </x:c>
      <x:c r="E1545" s="132" t="n">
        <x:v>160</x:v>
      </x:c>
      <x:c r="F1545" t="n">
        <x:v>8</x:v>
      </x:c>
      <x:c r="G1545" t="n">
        <x:v>34</x:v>
      </x:c>
      <x:c r="H1545" s="99" t="str">
        <x:v>MASK MASTER PLUS</x:v>
      </x:c>
      <x:c r="I1545" s="133" t="n">
        <x:v>160</x:v>
      </x:c>
      <x:c r="J1545" s="133" t="n">
        <x:v>120</x:v>
      </x:c>
      <x:c r="K1545" s="149" t="str">
        <x:v>CHINA DAIRIES</x:v>
      </x:c>
      <x:c r="L1545" s="150" t="str">
        <x:v>Exact/source-linked match</x:v>
      </x:c>
      <x:c r="M1545" s="149" t="str">
        <x:v>WS-RATES:8:34</x:v>
      </x:c>
    </x:row>
    <x:row r="1546">
      <x:c r="A1546" t="n">
        <x:v>1550</x:v>
      </x:c>
      <x:c r="B1546" t="n">
        <x:v>14</x:v>
      </x:c>
      <x:c r="C1546" t="n">
        <x:v>20</x:v>
      </x:c>
      <x:c r="D1546" s="99" t="str">
        <x:v>MASK MEDI PLUS</x:v>
      </x:c>
      <x:c r="E1546" s="132" t="n">
        <x:v>170</x:v>
      </x:c>
      <x:c r="F1546" t="n">
        <x:v>14</x:v>
      </x:c>
      <x:c r="G1546" t="n">
        <x:v>33</x:v>
      </x:c>
      <x:c r="H1546" s="99" t="str">
        <x:v>MASK MEDI PLUS</x:v>
      </x:c>
      <x:c r="I1546" s="133" t="n">
        <x:v>170</x:v>
      </x:c>
      <x:c r="J1546" s="133" t="n">
        <x:v>165</x:v>
      </x:c>
      <x:c r="K1546" s="149" t="str">
        <x:v>CHINA DAIRIES</x:v>
      </x:c>
      <x:c r="L1546" s="150" t="str">
        <x:v>Exact/source-linked match</x:v>
      </x:c>
      <x:c r="M1546" s="149" t="str">
        <x:v>WS-RATES:14:33</x:v>
      </x:c>
    </x:row>
    <x:row r="1547">
      <x:c r="A1547" t="n">
        <x:v>1551</x:v>
      </x:c>
      <x:c r="B1547" t="n">
        <x:v>40</x:v>
      </x:c>
      <x:c r="C1547" t="n">
        <x:v>34</x:v>
      </x:c>
      <x:c r="D1547" s="99" t="str">
        <x:v>MASK POUCH BLACK</x:v>
      </x:c>
      <x:c r="E1547" s="132" t="n">
        <x:v>100</x:v>
      </x:c>
      <x:c r="F1547" t="n">
        <x:v>41</x:v>
      </x:c>
      <x:c r="G1547" t="n">
        <x:v>11</x:v>
      </x:c>
      <x:c r="H1547" s="99" t="str">
        <x:v>MASK POUCH BLACK</x:v>
      </x:c>
      <x:c r="I1547" s="133" t="n">
        <x:v>100</x:v>
      </x:c>
      <x:c r="J1547" s="133" t="n">
        <x:v>85</x:v>
      </x:c>
      <x:c r="K1547" s="149" t="str">
        <x:v>POUCH</x:v>
      </x:c>
      <x:c r="L1547" s="150" t="str">
        <x:v>Exact/source-linked match</x:v>
      </x:c>
      <x:c r="M1547" s="149" t="str">
        <x:v>WS-RATES:41:11</x:v>
      </x:c>
    </x:row>
    <x:row r="1548">
      <x:c r="A1548" t="n">
        <x:v>1552</x:v>
      </x:c>
      <x:c r="B1548" t="n">
        <x:v>1</x:v>
      </x:c>
      <x:c r="C1548" t="n">
        <x:v>16</x:v>
      </x:c>
      <x:c r="D1548" s="99" t="str">
        <x:v>MASK POUCH WHITE+BLUE</x:v>
      </x:c>
      <x:c r="E1548" s="132" t="n">
        <x:v>105</x:v>
      </x:c>
      <x:c r="F1548" t="n">
        <x:v>1</x:v>
      </x:c>
      <x:c r="G1548" t="n">
        <x:v>30</x:v>
      </x:c>
      <x:c r="H1548" s="99" t="str">
        <x:v>MASK POUCH WHITE+BLUE</x:v>
      </x:c>
      <x:c r="I1548" s="133" t="n">
        <x:v>105</x:v>
      </x:c>
      <x:c r="J1548" s="133" t="n">
        <x:v>85</x:v>
      </x:c>
      <x:c r="K1548" s="149" t="str">
        <x:v>POUCH</x:v>
      </x:c>
      <x:c r="L1548" s="150" t="str">
        <x:v>Exact/source-linked match</x:v>
      </x:c>
      <x:c r="M1548" s="149" t="str">
        <x:v>WS-RATES:1:30</x:v>
      </x:c>
    </x:row>
    <x:row r="1549">
      <x:c r="A1549" t="n">
        <x:v>1553</x:v>
      </x:c>
      <x:c r="B1549" t="n">
        <x:v>17</x:v>
      </x:c>
      <x:c r="C1549" t="n">
        <x:v>15</x:v>
      </x:c>
      <x:c r="D1549" s="99" t="str">
        <x:v>WRIST BAND</x:v>
      </x:c>
      <x:c r="E1549" s="132" t="n">
        <x:v>260</x:v>
      </x:c>
      <x:c r="F1549" t="n">
        <x:v>17</x:v>
      </x:c>
      <x:c r="G1549" t="n">
        <x:v>28</x:v>
      </x:c>
      <x:c r="H1549" s="99" t="str">
        <x:v>WRIST BAND</x:v>
      </x:c>
      <x:c r="I1549" s="133" t="n">
        <x:v>260</x:v>
      </x:c>
      <x:c r="J1549" s="133" t="n">
        <x:v>230</x:v>
      </x:c>
      <x:c r="K1549" s="149" t="str">
        <x:v>CHINA</x:v>
      </x:c>
      <x:c r="L1549" s="150" t="str">
        <x:v>Exact/source-linked match</x:v>
      </x:c>
      <x:c r="M1549" s="149" t="str">
        <x:v>WS-RATES:17:28</x:v>
      </x:c>
    </x:row>
    <x:row r="1550">
      <x:c r="A1550" t="n">
        <x:v>1554</x:v>
      </x:c>
      <x:c r="B1550" t="n">
        <x:v>48</x:v>
      </x:c>
      <x:c r="C1550" t="n">
        <x:v>2</x:v>
      </x:c>
      <x:c r="D1550" s="99" t="str">
        <x:v>ALBUM FILE 10 POCKET</x:v>
      </x:c>
      <x:c r="E1550" s="132" t="n">
        <x:v>140</x:v>
      </x:c>
      <x:c r="F1550" t="n">
        <x:v>48</x:v>
      </x:c>
      <x:c r="G1550" t="n">
        <x:v>15</x:v>
      </x:c>
      <x:c r="H1550" s="99" t="str">
        <x:v>ALBUM FILE 10 POCKET</x:v>
      </x:c>
      <x:c r="I1550" s="133" t="n">
        <x:v>140</x:v>
      </x:c>
      <x:c r="J1550" s="133" t="n">
        <x:v>120</x:v>
      </x:c>
      <x:c r="K1550" s="149" t="str">
        <x:v>FILE</x:v>
      </x:c>
      <x:c r="L1550" s="150" t="str">
        <x:v>Exact/source-linked match</x:v>
      </x:c>
      <x:c r="M1550" s="149" t="str">
        <x:v>WS-RATES:48:15</x:v>
      </x:c>
    </x:row>
    <x:row r="1551">
      <x:c r="A1551" t="n">
        <x:v>1555</x:v>
      </x:c>
      <x:c r="B1551" t="n">
        <x:v>19</x:v>
      </x:c>
      <x:c r="C1551" t="n">
        <x:v>17</x:v>
      </x:c>
      <x:c r="D1551" s="99" t="str">
        <x:v>ALBUM FILE 10 POCKET (MI</x:v>
      </x:c>
      <x:c r="E1551" s="132" t="n">
        <x:v>110</x:v>
      </x:c>
      <x:c r="F1551" t="n">
        <x:v>19</x:v>
      </x:c>
      <x:c r="G1551" t="n">
        <x:v>30</x:v>
      </x:c>
      <x:c r="H1551" s="99" t="str">
        <x:v>ALBUM FILE 10 POCKET (MIDCO)</x:v>
      </x:c>
      <x:c r="I1551" s="133" t="n">
        <x:v>110</x:v>
      </x:c>
      <x:c r="J1551" s="133" t="n">
        <x:v>90</x:v>
      </x:c>
      <x:c r="K1551" s="149" t="str">
        <x:v>FILE</x:v>
      </x:c>
      <x:c r="L1551" s="150" t="str">
        <x:v>Truncated-name completion</x:v>
      </x:c>
      <x:c r="M1551" s="149" t="str">
        <x:v>WS-RATES:19:30</x:v>
      </x:c>
    </x:row>
    <x:row r="1552">
      <x:c r="A1552" t="n">
        <x:v>1556</x:v>
      </x:c>
      <x:c r="B1552" t="n">
        <x:v>47</x:v>
      </x:c>
      <x:c r="C1552" t="n">
        <x:v>35</x:v>
      </x:c>
      <x:c r="D1552" s="99" t="str">
        <x:v>ALBUM FILE 20 POCKET</x:v>
      </x:c>
      <x:c r="E1552" s="132" t="n">
        <x:v>170</x:v>
      </x:c>
      <x:c r="F1552" t="n">
        <x:v>48</x:v>
      </x:c>
      <x:c r="G1552" t="n">
        <x:v>12</x:v>
      </x:c>
      <x:c r="H1552" s="99" t="str">
        <x:v>ALBUM FILE 20 POCKET</x:v>
      </x:c>
      <x:c r="I1552" s="133" t="n">
        <x:v>170</x:v>
      </x:c>
      <x:c r="J1552" s="133" t="n">
        <x:v>150</x:v>
      </x:c>
      <x:c r="K1552" s="149" t="str">
        <x:v>FILE</x:v>
      </x:c>
      <x:c r="L1552" s="150" t="str">
        <x:v>Exact/source-linked match</x:v>
      </x:c>
      <x:c r="M1552" s="149" t="str">
        <x:v>WS-RATES:48:12</x:v>
      </x:c>
    </x:row>
    <x:row r="1553">
      <x:c r="A1553" t="n">
        <x:v>1557</x:v>
      </x:c>
      <x:c r="B1553" t="n">
        <x:v>19</x:v>
      </x:c>
      <x:c r="C1553" t="n">
        <x:v>16</x:v>
      </x:c>
      <x:c r="D1553" s="99" t="str">
        <x:v>ALBUM FILE 20 POCKET (MI</x:v>
      </x:c>
      <x:c r="E1553" s="132" t="n">
        <x:v>150</x:v>
      </x:c>
      <x:c r="F1553" t="n">
        <x:v>19</x:v>
      </x:c>
      <x:c r="G1553" t="n">
        <x:v>29</x:v>
      </x:c>
      <x:c r="H1553" s="99" t="str">
        <x:v>ALBUM FILE 20 POCKET (MIDGO)</x:v>
      </x:c>
      <x:c r="I1553" s="133" t="n">
        <x:v>150</x:v>
      </x:c>
      <x:c r="J1553" s="133" t="n">
        <x:v>125</x:v>
      </x:c>
      <x:c r="K1553" s="149" t="str">
        <x:v>FILE</x:v>
      </x:c>
      <x:c r="L1553" s="150" t="str">
        <x:v>Truncated-name completion</x:v>
      </x:c>
      <x:c r="M1553" s="149" t="str">
        <x:v>WS-RATES:19:29</x:v>
      </x:c>
    </x:row>
    <x:row r="1554">
      <x:c r="A1554" t="n">
        <x:v>1558</x:v>
      </x:c>
      <x:c r="B1554" t="n">
        <x:v>26</x:v>
      </x:c>
      <x:c r="C1554" t="n">
        <x:v>32</x:v>
      </x:c>
      <x:c r="D1554" s="99" t="str">
        <x:v>ALBUM FILE 20 POCKET CHU</x:v>
      </x:c>
      <x:c r="E1554" s="132" t="n">
        <x:v>220</x:v>
      </x:c>
      <x:c r="F1554" t="n">
        <x:v>27</x:v>
      </x:c>
      <x:c r="G1554" t="n">
        <x:v>9</x:v>
      </x:c>
      <x:c r="H1554" s="99" t="str">
        <x:v>ALBUM FILE 20 POCKET CHUNAYI</x:v>
      </x:c>
      <x:c r="I1554" s="133" t="n">
        <x:v>220</x:v>
      </x:c>
      <x:c r="J1554" s="133" t="n">
        <x:v>200</x:v>
      </x:c>
      <x:c r="K1554" s="149" t="str">
        <x:v>FILE</x:v>
      </x:c>
      <x:c r="L1554" s="150" t="str">
        <x:v>Truncated-name completion</x:v>
      </x:c>
      <x:c r="M1554" s="149" t="str">
        <x:v>WS-RATES:27:9</x:v>
      </x:c>
    </x:row>
    <x:row r="1555">
      <x:c r="A1555" t="n">
        <x:v>1559</x:v>
      </x:c>
      <x:c r="B1555" t="n">
        <x:v>47</x:v>
      </x:c>
      <x:c r="C1555" t="n">
        <x:v>32</x:v>
      </x:c>
      <x:c r="D1555" s="99" t="str">
        <x:v>ALBUM FILE 30 POCKET</x:v>
      </x:c>
      <x:c r="E1555" s="132" t="n">
        <x:v>200</x:v>
      </x:c>
      <x:c r="F1555" t="n">
        <x:v>48</x:v>
      </x:c>
      <x:c r="G1555" t="n">
        <x:v>9</x:v>
      </x:c>
      <x:c r="H1555" s="99" t="str">
        <x:v>ALBUM FILE 30 POCKET</x:v>
      </x:c>
      <x:c r="I1555" s="133" t="n">
        <x:v>200</x:v>
      </x:c>
      <x:c r="J1555" s="133" t="n">
        <x:v>175</x:v>
      </x:c>
      <x:c r="K1555" s="149" t="str">
        <x:v>FILE</x:v>
      </x:c>
      <x:c r="L1555" s="150" t="str">
        <x:v>Exact/source-linked match</x:v>
      </x:c>
      <x:c r="M1555" s="149" t="str">
        <x:v>WS-RATES:48:9</x:v>
      </x:c>
    </x:row>
    <x:row r="1556">
      <x:c r="A1556" t="n">
        <x:v>1560</x:v>
      </x:c>
      <x:c r="B1556" t="n">
        <x:v>19</x:v>
      </x:c>
      <x:c r="C1556" t="n">
        <x:v>15</x:v>
      </x:c>
      <x:c r="D1556" s="99" t="str">
        <x:v>ALBUM FILE 30 POCKET (MI</x:v>
      </x:c>
      <x:c r="E1556" s="132" t="n">
        <x:v>180</x:v>
      </x:c>
      <x:c r="F1556" t="n">
        <x:v>19</x:v>
      </x:c>
      <x:c r="G1556" t="n">
        <x:v>28</x:v>
      </x:c>
      <x:c r="H1556" s="99" t="str">
        <x:v>ALBUM FILE 30 POCKET (MIDGO)</x:v>
      </x:c>
      <x:c r="I1556" s="133" t="n">
        <x:v>180</x:v>
      </x:c>
      <x:c r="J1556" s="133" t="n">
        <x:v>150</x:v>
      </x:c>
      <x:c r="K1556" s="149" t="str">
        <x:v>FILE</x:v>
      </x:c>
      <x:c r="L1556" s="150" t="str">
        <x:v>Truncated-name completion</x:v>
      </x:c>
      <x:c r="M1556" s="149" t="str">
        <x:v>WS-RATES:19:28</x:v>
      </x:c>
    </x:row>
    <x:row r="1557">
      <x:c r="A1557" t="n">
        <x:v>1561</x:v>
      </x:c>
      <x:c r="B1557" t="n">
        <x:v>47</x:v>
      </x:c>
      <x:c r="C1557" t="n">
        <x:v>31</x:v>
      </x:c>
      <x:c r="D1557" s="99" t="str">
        <x:v>ALBUM FILE 40 POCKET</x:v>
      </x:c>
      <x:c r="E1557" s="132" t="n">
        <x:v>230</x:v>
      </x:c>
      <x:c r="F1557" t="n">
        <x:v>48</x:v>
      </x:c>
      <x:c r="G1557" t="n">
        <x:v>8</x:v>
      </x:c>
      <x:c r="H1557" s="99" t="str">
        <x:v>ALBUM FILE 40 POCKET</x:v>
      </x:c>
      <x:c r="I1557" s="133" t="n">
        <x:v>230</x:v>
      </x:c>
      <x:c r="J1557" s="133" t="n">
        <x:v>200</x:v>
      </x:c>
      <x:c r="K1557" s="149" t="str">
        <x:v>FILE</x:v>
      </x:c>
      <x:c r="L1557" s="150" t="str">
        <x:v>Exact/source-linked match</x:v>
      </x:c>
      <x:c r="M1557" s="149" t="str">
        <x:v>WS-RATES:48:8</x:v>
      </x:c>
    </x:row>
    <x:row r="1558">
      <x:c r="A1558" t="n">
        <x:v>1562</x:v>
      </x:c>
      <x:c r="B1558" t="n">
        <x:v>19</x:v>
      </x:c>
      <x:c r="C1558" t="n">
        <x:v>14</x:v>
      </x:c>
      <x:c r="D1558" s="99" t="str">
        <x:v>ALBUM FILE 40 POCKET (MI</x:v>
      </x:c>
      <x:c r="E1558" s="132" t="n">
        <x:v>210</x:v>
      </x:c>
      <x:c r="F1558" t="n">
        <x:v>19</x:v>
      </x:c>
      <x:c r="G1558" t="n">
        <x:v>27</x:v>
      </x:c>
      <x:c r="H1558" s="99" t="str">
        <x:v>ALBUM FILE 40 POCKET (MIDGO)</x:v>
      </x:c>
      <x:c r="I1558" s="133" t="n">
        <x:v>210</x:v>
      </x:c>
      <x:c r="J1558" s="133" t="n">
        <x:v>180</x:v>
      </x:c>
      <x:c r="K1558" s="149" t="str">
        <x:v>FILE</x:v>
      </x:c>
      <x:c r="L1558" s="150" t="str">
        <x:v>Truncated-name completion</x:v>
      </x:c>
      <x:c r="M1558" s="149" t="str">
        <x:v>WS-RATES:19:27</x:v>
      </x:c>
    </x:row>
    <x:row r="1559">
      <x:c r="A1559" t="n">
        <x:v>1563</x:v>
      </x:c>
      <x:c r="B1559" t="n">
        <x:v>19</x:v>
      </x:c>
      <x:c r="C1559" t="n">
        <x:v>13</x:v>
      </x:c>
      <x:c r="D1559" s="99" t="str">
        <x:v>ALBUM FILE 60 POCKET (MI</x:v>
      </x:c>
      <x:c r="E1559" s="132" t="n">
        <x:v>270</x:v>
      </x:c>
      <x:c r="F1559" t="n">
        <x:v>19</x:v>
      </x:c>
      <x:c r="G1559" t="n">
        <x:v>26</x:v>
      </x:c>
      <x:c r="H1559" s="99" t="str">
        <x:v>ALBUM FILE 60 POCKET (MIDGO)</x:v>
      </x:c>
      <x:c r="I1559" s="133" t="n">
        <x:v>270</x:v>
      </x:c>
      <x:c r="J1559" s="133" t="n">
        <x:v>235</x:v>
      </x:c>
      <x:c r="K1559" s="149" t="str">
        <x:v>FILE</x:v>
      </x:c>
      <x:c r="L1559" s="150" t="str">
        <x:v>Truncated-name completion</x:v>
      </x:c>
      <x:c r="M1559" s="149" t="str">
        <x:v>WS-RATES:19:26</x:v>
      </x:c>
    </x:row>
    <x:row r="1560">
      <x:c r="A1560" t="n">
        <x:v>1564</x:v>
      </x:c>
      <x:c r="B1560" t="n">
        <x:v>33</x:v>
      </x:c>
      <x:c r="C1560" t="n">
        <x:v>3</x:v>
      </x:c>
      <x:c r="D1560" s="99" t="str">
        <x:v>3 IN 1 WRITING 2026</x:v>
      </x:c>
      <x:c r="E1560" s="132" t="n">
        <x:v>70</x:v>
      </x:c>
      <x:c r="F1560" t="n">
        <x:v>33</x:v>
      </x:c>
      <x:c r="G1560" t="n">
        <x:v>16</x:v>
      </x:c>
      <x:c r="H1560" s="99" t="str">
        <x:v>3 IN 1 WRITING 2026</x:v>
      </x:c>
      <x:c r="I1560" s="133" t="n">
        <x:v>70</x:v>
      </x:c>
      <x:c r="J1560" s="133" t="n">
        <x:v>60</x:v>
      </x:c>
      <x:c r="K1560" s="149" t="str">
        <x:v>copies</x:v>
      </x:c>
      <x:c r="L1560" s="150" t="str">
        <x:v>Exact/source-linked match</x:v>
      </x:c>
      <x:c r="M1560" s="149" t="str">
        <x:v>WS-RATES:33:16</x:v>
      </x:c>
    </x:row>
    <x:row r="1561">
      <x:c r="A1561" t="n">
        <x:v>1565</x:v>
      </x:c>
      <x:c r="B1561" t="n">
        <x:v>33</x:v>
      </x:c>
      <x:c r="C1561" t="n">
        <x:v>4</x:v>
      </x:c>
      <x:c r="D1561" s="99" t="str">
        <x:v>3 IN 1 WRITING CODE 25</x:v>
      </x:c>
      <x:c r="E1561" s="132" t="n">
        <x:v>45</x:v>
      </x:c>
      <x:c r="F1561" t="n">
        <x:v>33</x:v>
      </x:c>
      <x:c r="G1561" t="n">
        <x:v>17</x:v>
      </x:c>
      <x:c r="H1561" s="99" t="str">
        <x:v>3 IN 1 WRITING CODE 25</x:v>
      </x:c>
      <x:c r="I1561" s="133" t="n">
        <x:v>45</x:v>
      </x:c>
      <x:c r="J1561" s="133" t="n">
        <x:v>38</x:v>
      </x:c>
      <x:c r="K1561" s="149" t="str">
        <x:v>copies</x:v>
      </x:c>
      <x:c r="L1561" s="150" t="str">
        <x:v>Exact/source-linked match</x:v>
      </x:c>
      <x:c r="M1561" s="149" t="str">
        <x:v>WS-RATES:33:17</x:v>
      </x:c>
    </x:row>
    <x:row r="1562">
      <x:c r="A1562" t="n">
        <x:v>1566</x:v>
      </x:c>
      <x:c r="B1562" t="n">
        <x:v>33</x:v>
      </x:c>
      <x:c r="C1562" t="n">
        <x:v>5</x:v>
      </x:c>
      <x:c r="D1562" s="99" t="str">
        <x:v>3 IN 1 WRITING CODE 28</x:v>
      </x:c>
      <x:c r="E1562" s="132" t="n">
        <x:v>65</x:v>
      </x:c>
      <x:c r="F1562" t="n">
        <x:v>33</x:v>
      </x:c>
      <x:c r="G1562" t="n">
        <x:v>18</x:v>
      </x:c>
      <x:c r="H1562" s="99" t="str">
        <x:v>3 IN 1 WRITING CODE 28</x:v>
      </x:c>
      <x:c r="I1562" s="133" t="n">
        <x:v>65</x:v>
      </x:c>
      <x:c r="J1562" s="133" t="n">
        <x:v>57</x:v>
      </x:c>
      <x:c r="K1562" s="149" t="str">
        <x:v>copies</x:v>
      </x:c>
      <x:c r="L1562" s="150" t="str">
        <x:v>Exact/source-linked match</x:v>
      </x:c>
      <x:c r="M1562" s="149" t="str">
        <x:v>WS-RATES:33:18</x:v>
      </x:c>
    </x:row>
    <x:row r="1563">
      <x:c r="A1563" t="n">
        <x:v>1567</x:v>
      </x:c>
      <x:c r="B1563" t="n">
        <x:v>25</x:v>
      </x:c>
      <x:c r="C1563" t="n">
        <x:v>16</x:v>
      </x:c>
      <x:c r="D1563" s="99" t="str">
        <x:v>3 IN 1 WRITING CODE 30</x:v>
      </x:c>
      <x:c r="E1563" s="132" t="n">
        <x:v>55</x:v>
      </x:c>
      <x:c r="F1563" t="n">
        <x:v>25</x:v>
      </x:c>
      <x:c r="G1563" t="n">
        <x:v>29</x:v>
      </x:c>
      <x:c r="H1563" s="99" t="str">
        <x:v>3 IN 1 WRITING CODE 30</x:v>
      </x:c>
      <x:c r="I1563" s="133" t="n">
        <x:v>55</x:v>
      </x:c>
      <x:c r="J1563" s="133" t="n">
        <x:v>45</x:v>
      </x:c>
      <x:c r="K1563" s="149" t="str">
        <x:v>CHINA DAIRIES</x:v>
      </x:c>
      <x:c r="L1563" s="150" t="str">
        <x:v>Exact/source-linked match</x:v>
      </x:c>
      <x:c r="M1563" s="149" t="str">
        <x:v>WS-RATES:25:29</x:v>
      </x:c>
    </x:row>
    <x:row r="1564">
      <x:c r="A1564" t="n">
        <x:v>1568</x:v>
      </x:c>
      <x:c r="B1564" t="n">
        <x:v>32</x:v>
      </x:c>
      <x:c r="C1564" t="n">
        <x:v>33</x:v>
      </x:c>
      <x:c r="D1564" s="99" t="str">
        <x:v>3 IN 1 WRITING NO 231</x:v>
      </x:c>
      <x:c r="E1564" s="132" t="n">
        <x:v>45</x:v>
      </x:c>
      <x:c r="F1564" t="n">
        <x:v>33</x:v>
      </x:c>
      <x:c r="G1564" t="n">
        <x:v>10</x:v>
      </x:c>
      <x:c r="H1564" s="99" t="str">
        <x:v>3 IN 1 WRITING NO 231</x:v>
      </x:c>
      <x:c r="I1564" s="133" t="n">
        <x:v>45</x:v>
      </x:c>
      <x:c r="J1564" s="133" t="n">
        <x:v>38</x:v>
      </x:c>
      <x:c r="K1564" s="149" t="str">
        <x:v>copies</x:v>
      </x:c>
      <x:c r="L1564" s="150" t="str">
        <x:v>Exact/source-linked match</x:v>
      </x:c>
      <x:c r="M1564" s="149" t="str">
        <x:v>WS-RATES:33:10</x:v>
      </x:c>
    </x:row>
    <x:row r="1565">
      <x:c r="A1565" t="n">
        <x:v>1569</x:v>
      </x:c>
      <x:c r="B1565" t="n">
        <x:v>33</x:v>
      </x:c>
      <x:c r="C1565" t="n">
        <x:v>6</x:v>
      </x:c>
      <x:c r="D1565" s="99" t="str">
        <x:v>4 IN 1 WRITING SWB 24</x:v>
      </x:c>
      <x:c r="E1565" s="132" t="n">
        <x:v>45</x:v>
      </x:c>
      <x:c r="F1565" t="n">
        <x:v>33</x:v>
      </x:c>
      <x:c r="G1565" t="n">
        <x:v>19</x:v>
      </x:c>
      <x:c r="H1565" s="99" t="str">
        <x:v>4 IN 1 WRITING SWB 24</x:v>
      </x:c>
      <x:c r="I1565" s="133" t="n">
        <x:v>45</x:v>
      </x:c>
      <x:c r="J1565" s="133" t="n">
        <x:v>38</x:v>
      </x:c>
      <x:c r="K1565" s="149" t="str">
        <x:v>copies</x:v>
      </x:c>
      <x:c r="L1565" s="150" t="str">
        <x:v>Exact/source-linked match</x:v>
      </x:c>
      <x:c r="M1565" s="149" t="str">
        <x:v>WS-RATES:33:19</x:v>
      </x:c>
    </x:row>
    <x:row r="1566">
      <x:c r="A1566" t="n">
        <x:v>1570</x:v>
      </x:c>
      <x:c r="B1566" t="n">
        <x:v>33</x:v>
      </x:c>
      <x:c r="C1566" t="n">
        <x:v>7</x:v>
      </x:c>
      <x:c r="D1566" s="99" t="str">
        <x:v>6 IN 1 WRITING AND 2022</x:v>
      </x:c>
      <x:c r="E1566" s="132" t="n">
        <x:v>80</x:v>
      </x:c>
      <x:c r="F1566" t="n">
        <x:v>33</x:v>
      </x:c>
      <x:c r="G1566" t="n">
        <x:v>20</x:v>
      </x:c>
      <x:c r="H1566" s="99" t="str">
        <x:v>6 IN 1 WRITING AND 2022</x:v>
      </x:c>
      <x:c r="I1566" s="133" t="n">
        <x:v>80</x:v>
      </x:c>
      <x:c r="J1566" s="133" t="n">
        <x:v>70</x:v>
      </x:c>
      <x:c r="K1566" s="149" t="str">
        <x:v>copies</x:v>
      </x:c>
      <x:c r="L1566" s="150" t="str">
        <x:v>Exact/source-linked match</x:v>
      </x:c>
      <x:c r="M1566" s="149" t="str">
        <x:v>WS-RATES:33:20</x:v>
      </x:c>
    </x:row>
    <x:row r="1567">
      <x:c r="A1567" t="n">
        <x:v>1571</x:v>
      </x:c>
      <x:c r="B1567" t="n">
        <x:v>30</x:v>
      </x:c>
      <x:c r="C1567" t="n">
        <x:v>33</x:v>
      </x:c>
      <x:c r="D1567" s="99" t="str">
        <x:v>A4 DRAWING COPY SHAIQ</x:v>
      </x:c>
      <x:c r="E1567" s="132" t="n">
        <x:v>80</x:v>
      </x:c>
      <x:c r="F1567" t="n">
        <x:v>31</x:v>
      </x:c>
      <x:c r="G1567" t="n">
        <x:v>10</x:v>
      </x:c>
      <x:c r="H1567" s="99" t="str">
        <x:v>A4 DRAWING COPY SHAIQ</x:v>
      </x:c>
      <x:c r="I1567" s="133" t="n">
        <x:v>80</x:v>
      </x:c>
      <x:c r="J1567" s="133" t="n">
        <x:v>70</x:v>
      </x:c>
      <x:c r="K1567" s="149" t="str">
        <x:v>drawing copy</x:v>
      </x:c>
      <x:c r="L1567" s="150" t="str">
        <x:v>Exact/source-linked match</x:v>
      </x:c>
      <x:c r="M1567" s="149" t="str">
        <x:v>WS-RATES:31:10</x:v>
      </x:c>
    </x:row>
    <x:row r="1568">
      <x:c r="A1568" t="n">
        <x:v>1572</x:v>
      </x:c>
      <x:c r="B1568" t="n">
        <x:v>31</x:v>
      </x:c>
      <x:c r="C1568" t="n">
        <x:v>6</x:v>
      </x:c>
      <x:c r="D1568" s="99" t="str">
        <x:v>DARSI GRAPH 100125</x:v>
      </x:c>
      <x:c r="E1568" s="132" t="n">
        <x:v>90</x:v>
      </x:c>
      <x:c r="F1568" t="n">
        <x:v>31</x:v>
      </x:c>
      <x:c r="G1568" t="n">
        <x:v>19</x:v>
      </x:c>
      <x:c r="H1568" s="99" t="str">
        <x:v>DARSI GRAPH 100125</x:v>
      </x:c>
      <x:c r="I1568" s="133" t="n">
        <x:v>90</x:v>
      </x:c>
      <x:c r="J1568" s="133" t="n">
        <x:v>73</x:v>
      </x:c>
      <x:c r="K1568" s="149" t="str">
        <x:v>GRAPH COPY</x:v>
      </x:c>
      <x:c r="L1568" s="150" t="str">
        <x:v>Exact/source-linked match</x:v>
      </x:c>
      <x:c r="M1568" s="149" t="str">
        <x:v>WS-RATES:31:19</x:v>
      </x:c>
    </x:row>
    <x:row r="1569">
      <x:c r="A1569" t="n">
        <x:v>1573</x:v>
      </x:c>
      <x:c r="B1569" t="n">
        <x:v>31</x:v>
      </x:c>
      <x:c r="C1569" t="n">
        <x:v>5</x:v>
      </x:c>
      <x:c r="D1569" s="99" t="str">
        <x:v>DARSI GRAPH COPY 100034</x:v>
      </x:c>
      <x:c r="E1569" s="132" t="n">
        <x:v>30</x:v>
      </x:c>
      <x:c r="F1569" t="n">
        <x:v>31</x:v>
      </x:c>
      <x:c r="G1569" t="n">
        <x:v>18</x:v>
      </x:c>
      <x:c r="H1569" s="99" t="str">
        <x:v>DARSI GRAPH COPY 100034</x:v>
      </x:c>
      <x:c r="I1569" s="133" t="n">
        <x:v>30</x:v>
      </x:c>
      <x:c r="J1569" s="133" t="n">
        <x:v>24</x:v>
      </x:c>
      <x:c r="K1569" s="149" t="str">
        <x:v>GRAPH COPY</x:v>
      </x:c>
      <x:c r="L1569" s="150" t="str">
        <x:v>Exact/source-linked match</x:v>
      </x:c>
      <x:c r="M1569" s="149" t="str">
        <x:v>WS-RATES:31:18</x:v>
      </x:c>
    </x:row>
    <x:row r="1570">
      <x:c r="A1570" t="n">
        <x:v>1574</x:v>
      </x:c>
      <x:c r="B1570" t="n">
        <x:v>30</x:v>
      </x:c>
      <x:c r="C1570" t="n">
        <x:v>37</x:v>
      </x:c>
      <x:c r="D1570" s="99" t="str">
        <x:v>DARSI GRAPH COPY 100124</x:v>
      </x:c>
      <x:c r="E1570" s="132" t="n">
        <x:v>70</x:v>
      </x:c>
      <x:c r="F1570" t="n">
        <x:v>31</x:v>
      </x:c>
      <x:c r="G1570" t="n">
        <x:v>14</x:v>
      </x:c>
      <x:c r="H1570" s="99" t="str">
        <x:v>DARSI GRAPH COPY 100124</x:v>
      </x:c>
      <x:c r="I1570" s="133" t="n">
        <x:v>70</x:v>
      </x:c>
      <x:c r="J1570" s="133" t="n">
        <x:v>56</x:v>
      </x:c>
      <x:c r="K1570" s="149" t="str">
        <x:v>GRAPH COPY</x:v>
      </x:c>
      <x:c r="L1570" s="150" t="str">
        <x:v>Exact/source-linked match</x:v>
      </x:c>
      <x:c r="M1570" s="149" t="str">
        <x:v>WS-RATES:31:14</x:v>
      </x:c>
    </x:row>
    <x:row r="1571">
      <x:c r="A1571" t="n">
        <x:v>1575</x:v>
      </x:c>
      <x:c r="B1571" t="n">
        <x:v>31</x:v>
      </x:c>
      <x:c r="C1571" t="n">
        <x:v>2</x:v>
      </x:c>
      <x:c r="D1571" s="99" t="str">
        <x:v>DARSI GRAPH COPY IC33</x:v>
      </x:c>
      <x:c r="E1571" s="132" t="n">
        <x:v>35</x:v>
      </x:c>
      <x:c r="F1571" t="n">
        <x:v>31</x:v>
      </x:c>
      <x:c r="G1571" t="n">
        <x:v>15</x:v>
      </x:c>
      <x:c r="H1571" s="99" t="str">
        <x:v>DARSI GRAPH COPY IC33</x:v>
      </x:c>
      <x:c r="I1571" s="133" t="n">
        <x:v>35</x:v>
      </x:c>
      <x:c r="J1571" s="133" t="n">
        <x:v>30</x:v>
      </x:c>
      <x:c r="K1571" s="149" t="str">
        <x:v>GRAPH COPY</x:v>
      </x:c>
      <x:c r="L1571" s="150" t="str">
        <x:v>Exact/source-linked match</x:v>
      </x:c>
      <x:c r="M1571" s="149" t="str">
        <x:v>WS-RATES:31:15</x:v>
      </x:c>
    </x:row>
    <x:row r="1572">
      <x:c r="A1572" t="n">
        <x:v>1576</x:v>
      </x:c>
      <x:c r="B1572" t="n">
        <x:v>31</x:v>
      </x:c>
      <x:c r="C1572" t="n">
        <x:v>3</x:v>
      </x:c>
      <x:c r="D1572" s="99" t="str">
        <x:v>DARSI GRAPH COPY IC35</x:v>
      </x:c>
      <x:c r="E1572" s="132" t="n">
        <x:v>45</x:v>
      </x:c>
      <x:c r="F1572" t="n">
        <x:v>31</x:v>
      </x:c>
      <x:c r="G1572" t="n">
        <x:v>16</x:v>
      </x:c>
      <x:c r="H1572" s="99" t="str">
        <x:v>DARSI GRAPH COPY IC35</x:v>
      </x:c>
      <x:c r="I1572" s="133" t="n">
        <x:v>45</x:v>
      </x:c>
      <x:c r="J1572" s="133" t="n">
        <x:v>30</x:v>
      </x:c>
      <x:c r="K1572" s="149" t="str">
        <x:v>GRAPH COPY</x:v>
      </x:c>
      <x:c r="L1572" s="150" t="str">
        <x:v>Exact/source-linked match</x:v>
      </x:c>
      <x:c r="M1572" s="149" t="str">
        <x:v>WS-RATES:31:16</x:v>
      </x:c>
    </x:row>
    <x:row r="1573">
      <x:c r="A1573" t="n">
        <x:v>1577</x:v>
      </x:c>
      <x:c r="B1573" t="n">
        <x:v>31</x:v>
      </x:c>
      <x:c r="C1573" t="n">
        <x:v>4</x:v>
      </x:c>
      <x:c r="D1573" s="99" t="str">
        <x:v>DARSI GRAPH COPY NO36</x:v>
      </x:c>
      <x:c r="E1573" s="132" t="n">
        <x:v>55</x:v>
      </x:c>
      <x:c r="F1573" t="n">
        <x:v>31</x:v>
      </x:c>
      <x:c r="G1573" t="n">
        <x:v>17</x:v>
      </x:c>
      <x:c r="H1573" s="99" t="str">
        <x:v>DARSI GRAPH COPY NO36</x:v>
      </x:c>
      <x:c r="I1573" s="133" t="n">
        <x:v>55</x:v>
      </x:c>
      <x:c r="J1573" s="133" t="n">
        <x:v>40</x:v>
      </x:c>
      <x:c r="K1573" s="149" t="str">
        <x:v>GRAPH COPY</x:v>
      </x:c>
      <x:c r="L1573" s="150" t="str">
        <x:v>Exact/source-linked match</x:v>
      </x:c>
      <x:c r="M1573" s="149" t="str">
        <x:v>WS-RATES:31:17</x:v>
      </x:c>
    </x:row>
    <x:row r="1574">
      <x:c r="A1574" t="n">
        <x:v>1578</x:v>
      </x:c>
      <x:c r="B1574" t="n">
        <x:v>33</x:v>
      </x:c>
      <x:c r="C1574" t="n">
        <x:v>12</x:v>
      </x:c>
      <x:c r="D1574" s="99" t="str">
        <x:v>DARSI WRITING 100056</x:v>
      </x:c>
      <x:c r="E1574" s="132" t="n">
        <x:v>32</x:v>
      </x:c>
      <x:c r="F1574" t="n">
        <x:v>33</x:v>
      </x:c>
      <x:c r="G1574" t="n">
        <x:v>25</x:v>
      </x:c>
      <x:c r="H1574" s="99" t="str">
        <x:v>DARSI WRITING 100056</x:v>
      </x:c>
      <x:c r="I1574" s="133" t="n">
        <x:v>32</x:v>
      </x:c>
      <x:c r="J1574" s="133" t="n">
        <x:v>28</x:v>
      </x:c>
      <x:c r="K1574" s="149" t="str">
        <x:v>copies</x:v>
      </x:c>
      <x:c r="L1574" s="150" t="str">
        <x:v>Exact/source-linked match</x:v>
      </x:c>
      <x:c r="M1574" s="149" t="str">
        <x:v>WS-RATES:33:25</x:v>
      </x:c>
    </x:row>
    <x:row r="1575">
      <x:c r="A1575" t="n">
        <x:v>1579</x:v>
      </x:c>
      <x:c r="B1575" t="n">
        <x:v>33</x:v>
      </x:c>
      <x:c r="C1575" t="n">
        <x:v>10</x:v>
      </x:c>
      <x:c r="D1575" s="99" t="str">
        <x:v>DARSI WRITING 100057</x:v>
      </x:c>
      <x:c r="E1575" s="132" t="n">
        <x:v>32</x:v>
      </x:c>
      <x:c r="F1575" t="n">
        <x:v>33</x:v>
      </x:c>
      <x:c r="G1575" t="n">
        <x:v>23</x:v>
      </x:c>
      <x:c r="H1575" s="99" t="str">
        <x:v>DARSI WRITING 100057</x:v>
      </x:c>
      <x:c r="I1575" s="133" t="n">
        <x:v>32</x:v>
      </x:c>
      <x:c r="J1575" s="133" t="n">
        <x:v>28</x:v>
      </x:c>
      <x:c r="K1575" s="149" t="str">
        <x:v>copies</x:v>
      </x:c>
      <x:c r="L1575" s="150" t="str">
        <x:v>Exact/source-linked match</x:v>
      </x:c>
      <x:c r="M1575" s="149" t="str">
        <x:v>WS-RATES:33:23</x:v>
      </x:c>
    </x:row>
    <x:row r="1576">
      <x:c r="A1576" t="n">
        <x:v>1580</x:v>
      </x:c>
      <x:c r="B1576" t="n">
        <x:v>33</x:v>
      </x:c>
      <x:c r="C1576" t="n">
        <x:v>11</x:v>
      </x:c>
      <x:c r="D1576" s="99" t="str">
        <x:v>DARSI WRITING 100058</x:v>
      </x:c>
      <x:c r="E1576" s="132" t="n">
        <x:v>32</x:v>
      </x:c>
      <x:c r="F1576" t="n">
        <x:v>33</x:v>
      </x:c>
      <x:c r="G1576" t="n">
        <x:v>24</x:v>
      </x:c>
      <x:c r="H1576" s="99" t="str">
        <x:v>DARSI WRITING 100058</x:v>
      </x:c>
      <x:c r="I1576" s="133" t="n">
        <x:v>32</x:v>
      </x:c>
      <x:c r="J1576" s="133" t="n">
        <x:v>28</x:v>
      </x:c>
      <x:c r="K1576" s="149" t="str">
        <x:v>copies</x:v>
      </x:c>
      <x:c r="L1576" s="150" t="str">
        <x:v>Exact/source-linked match</x:v>
      </x:c>
      <x:c r="M1576" s="149" t="str">
        <x:v>WS-RATES:33:24</x:v>
      </x:c>
    </x:row>
    <x:row r="1577">
      <x:c r="A1577" t="n">
        <x:v>1581</x:v>
      </x:c>
      <x:c r="B1577" t="n">
        <x:v>33</x:v>
      </x:c>
      <x:c r="C1577" t="n">
        <x:v>13</x:v>
      </x:c>
      <x:c r="D1577" s="99" t="str">
        <x:v>DARSI WRITING IC 17</x:v>
      </x:c>
      <x:c r="E1577" s="132" t="n">
        <x:v>22</x:v>
      </x:c>
      <x:c r="F1577" t="n">
        <x:v>33</x:v>
      </x:c>
      <x:c r="G1577" t="n">
        <x:v>26</x:v>
      </x:c>
      <x:c r="H1577" s="99" t="str">
        <x:v>DARSI WRITING IC 17</x:v>
      </x:c>
      <x:c r="I1577" s="133" t="n">
        <x:v>22</x:v>
      </x:c>
      <x:c r="J1577" s="133" t="n">
        <x:v>19</x:v>
      </x:c>
      <x:c r="K1577" s="149" t="str">
        <x:v>copies</x:v>
      </x:c>
      <x:c r="L1577" s="150" t="str">
        <x:v>Exact/source-linked match</x:v>
      </x:c>
      <x:c r="M1577" s="149" t="str">
        <x:v>WS-RATES:33:26</x:v>
      </x:c>
    </x:row>
    <x:row r="1578">
      <x:c r="A1578" t="n">
        <x:v>1582</x:v>
      </x:c>
      <x:c r="B1578" t="n">
        <x:v>16</x:v>
      </x:c>
      <x:c r="C1578" t="n">
        <x:v>37</x:v>
      </x:c>
      <x:c r="D1578" s="99" t="str">
        <x:v>DRAFTING PAD LARGE</x:v>
      </x:c>
      <x:c r="E1578" s="132" t="n">
        <x:v>100</x:v>
      </x:c>
      <x:c r="F1578" t="n">
        <x:v>17</x:v>
      </x:c>
      <x:c r="G1578" t="n">
        <x:v>14</x:v>
      </x:c>
      <x:c r="H1578" s="99" t="str">
        <x:v>DRAFTING PAD LARGE</x:v>
      </x:c>
      <x:c r="I1578" s="133" t="n">
        <x:v>100</x:v>
      </x:c>
      <x:c r="J1578" s="133" t="n">
        <x:v>67</x:v>
      </x:c>
      <x:c r="K1578" s="149" t="str">
        <x:v>CHINA</x:v>
      </x:c>
      <x:c r="L1578" s="150" t="str">
        <x:v>Exact/source-linked match</x:v>
      </x:c>
      <x:c r="M1578" s="149" t="str">
        <x:v>WS-RATES:17:14</x:v>
      </x:c>
    </x:row>
    <x:row r="1579">
      <x:c r="A1579" t="n">
        <x:v>1583</x:v>
      </x:c>
      <x:c r="B1579" t="n">
        <x:v>17</x:v>
      </x:c>
      <x:c r="C1579" t="n">
        <x:v>2</x:v>
      </x:c>
      <x:c r="D1579" s="99" t="str">
        <x:v>DRAFTING PAD MEDIUM</x:v>
      </x:c>
      <x:c r="E1579" s="132" t="n">
        <x:v>40</x:v>
      </x:c>
      <x:c r="F1579" t="n">
        <x:v>17</x:v>
      </x:c>
      <x:c r="G1579" t="n">
        <x:v>15</x:v>
      </x:c>
      <x:c r="H1579" s="99" t="str">
        <x:v>DRAFTING PAD MEDIUM</x:v>
      </x:c>
      <x:c r="I1579" s="133" t="n">
        <x:v>40</x:v>
      </x:c>
      <x:c r="J1579" s="133" t="n">
        <x:v>35</x:v>
      </x:c>
      <x:c r="K1579" s="149" t="str">
        <x:v>CHINA</x:v>
      </x:c>
      <x:c r="L1579" s="150" t="str">
        <x:v>Exact/source-linked match</x:v>
      </x:c>
      <x:c r="M1579" s="149" t="str">
        <x:v>WS-RATES:17:15</x:v>
      </x:c>
    </x:row>
    <x:row r="1580">
      <x:c r="A1580" t="n">
        <x:v>1584</x:v>
      </x:c>
      <x:c r="B1580" t="n">
        <x:v>22</x:v>
      </x:c>
      <x:c r="C1580" t="n">
        <x:v>18</x:v>
      </x:c>
      <x:c r="D1580" s="99" t="str">
        <x:v>DRAFTING PAD SMALL</x:v>
      </x:c>
      <x:c r="E1580" s="132" t="n">
        <x:v>28</x:v>
      </x:c>
      <x:c r="F1580" t="n">
        <x:v>22</x:v>
      </x:c>
      <x:c r="G1580" t="n">
        <x:v>31</x:v>
      </x:c>
      <x:c r="H1580" s="99" t="str">
        <x:v>DRAFTING PAD SMALL</x:v>
      </x:c>
      <x:c r="I1580" s="133" t="n">
        <x:v>28</x:v>
      </x:c>
      <x:c r="J1580" s="133" t="n">
        <x:v>24</x:v>
      </x:c>
      <x:c r="K1580" s="149" t="str">
        <x:v>REGISTERS</x:v>
      </x:c>
      <x:c r="L1580" s="150" t="str">
        <x:v>Exact/source-linked match</x:v>
      </x:c>
      <x:c r="M1580" s="149" t="str">
        <x:v>WS-RATES:22:31</x:v>
      </x:c>
    </x:row>
    <x:row r="1581">
      <x:c r="A1581" t="n">
        <x:v>1585</x:v>
      </x:c>
      <x:c r="B1581" t="n">
        <x:v>30</x:v>
      </x:c>
      <x:c r="C1581" t="n">
        <x:v>35</x:v>
      </x:c>
      <x:c r="D1581" s="99" t="str">
        <x:v>DRAWING COPY IC 236 (S)</x:v>
      </x:c>
      <x:c r="E1581" s="132" t="n">
        <x:v>50</x:v>
      </x:c>
      <x:c r="F1581" t="n">
        <x:v>31</x:v>
      </x:c>
      <x:c r="G1581" t="n">
        <x:v>12</x:v>
      </x:c>
      <x:c r="H1581" s="99" t="str">
        <x:v>DRAWING COPY IC 236 (S)</x:v>
      </x:c>
      <x:c r="I1581" s="133" t="n">
        <x:v>50</x:v>
      </x:c>
      <x:c r="J1581" s="133" t="n">
        <x:v>40</x:v>
      </x:c>
      <x:c r="K1581" s="149" t="str">
        <x:v>drawing copy</x:v>
      </x:c>
      <x:c r="L1581" s="150" t="str">
        <x:v>Exact/source-linked match</x:v>
      </x:c>
      <x:c r="M1581" s="149" t="str">
        <x:v>WS-RATES:31:12</x:v>
      </x:c>
    </x:row>
    <x:row r="1582">
      <x:c r="A1582" t="n">
        <x:v>1586</x:v>
      </x:c>
      <x:c r="B1582" t="n">
        <x:v>30</x:v>
      </x:c>
      <x:c r="C1582" t="n">
        <x:v>34</x:v>
      </x:c>
      <x:c r="D1582" s="99" t="str">
        <x:v>DRAWING COPY SDN 1</x:v>
      </x:c>
      <x:c r="E1582" s="132" t="n">
        <x:v>40</x:v>
      </x:c>
      <x:c r="F1582" t="n">
        <x:v>31</x:v>
      </x:c>
      <x:c r="G1582" t="n">
        <x:v>11</x:v>
      </x:c>
      <x:c r="H1582" s="99" t="str">
        <x:v>DRAWING COPY SDN 1</x:v>
      </x:c>
      <x:c r="I1582" s="133" t="n">
        <x:v>40</x:v>
      </x:c>
      <x:c r="J1582" s="133" t="n">
        <x:v>35</x:v>
      </x:c>
      <x:c r="K1582" s="149" t="str">
        <x:v>drawing copy</x:v>
      </x:c>
      <x:c r="L1582" s="150" t="str">
        <x:v>Exact/source-linked match</x:v>
      </x:c>
      <x:c r="M1582" s="149" t="str">
        <x:v>WS-RATES:31:11</x:v>
      </x:c>
    </x:row>
    <x:row r="1583">
      <x:c r="A1583" t="n">
        <x:v>1587</x:v>
      </x:c>
      <x:c r="B1583" t="n">
        <x:v>25</x:v>
      </x:c>
      <x:c r="C1583" t="n">
        <x:v>31</x:v>
      </x:c>
      <x:c r="D1583" s="99" t="str">
        <x:v>DRAWING COPY SDN 2</x:v>
      </x:c>
      <x:c r="E1583" s="132" t="n">
        <x:v>50</x:v>
      </x:c>
      <x:c r="F1583" t="n">
        <x:v>26</x:v>
      </x:c>
      <x:c r="G1583" t="n">
        <x:v>8</x:v>
      </x:c>
      <x:c r="H1583" s="99" t="str">
        <x:v>DRAWING COPY SDN 2</x:v>
      </x:c>
      <x:c r="I1583" s="133" t="n">
        <x:v>50</x:v>
      </x:c>
      <x:c r="J1583" s="133" t="n">
        <x:v>42</x:v>
      </x:c>
      <x:c r="K1583" s="149" t="str">
        <x:v>drawing copy</x:v>
      </x:c>
      <x:c r="L1583" s="150" t="str">
        <x:v>Exact/source-linked match</x:v>
      </x:c>
      <x:c r="M1583" s="149" t="str">
        <x:v>WS-RATES:26:8</x:v>
      </x:c>
    </x:row>
    <x:row r="1584">
      <x:c r="A1584" t="n">
        <x:v>1588</x:v>
      </x:c>
      <x:c r="B1584" t="n">
        <x:v>39</x:v>
      </x:c>
      <x:c r="C1584" t="n">
        <x:v>36</x:v>
      </x:c>
      <x:c r="D1584" s="99" t="str">
        <x:v>GATTA GRAPH COPY</x:v>
      </x:c>
      <x:c r="E1584" s="132" t="n">
        <x:v>250</x:v>
      </x:c>
      <x:c r="F1584" t="n">
        <x:v>40</x:v>
      </x:c>
      <x:c r="G1584" t="n">
        <x:v>13</x:v>
      </x:c>
      <x:c r="H1584" s="99" t="str">
        <x:v>GATTA GRAPH COPY</x:v>
      </x:c>
      <x:c r="I1584" s="133" t="n">
        <x:v>250</x:v>
      </x:c>
      <x:c r="J1584" s="133" t="n">
        <x:v>220</x:v>
      </x:c>
      <x:c r="K1584" s="149" t="str">
        <x:v>PRACTICAL COPY</x:v>
      </x:c>
      <x:c r="L1584" s="150" t="str">
        <x:v>Exact/source-linked match</x:v>
      </x:c>
      <x:c r="M1584" s="149" t="str">
        <x:v>WS-RATES:40:13</x:v>
      </x:c>
    </x:row>
    <x:row r="1585">
      <x:c r="A1585" t="n">
        <x:v>1589</x:v>
      </x:c>
      <x:c r="B1585" t="n">
        <x:v>39</x:v>
      </x:c>
      <x:c r="C1585" t="n">
        <x:v>37</x:v>
      </x:c>
      <x:c r="D1585" s="99" t="str">
        <x:v>IMP PRACTICAL COPY</x:v>
      </x:c>
      <x:c r="E1585" s="132" t="n">
        <x:v>360</x:v>
      </x:c>
      <x:c r="F1585" t="n">
        <x:v>40</x:v>
      </x:c>
      <x:c r="G1585" t="n">
        <x:v>14</x:v>
      </x:c>
      <x:c r="H1585" s="99" t="str">
        <x:v>IMP PRACTICAL COPY</x:v>
      </x:c>
      <x:c r="I1585" s="133" t="n">
        <x:v>360</x:v>
      </x:c>
      <x:c r="J1585" s="133" t="n">
        <x:v>320</x:v>
      </x:c>
      <x:c r="K1585" s="149" t="str">
        <x:v>PRACTICAL COPY</x:v>
      </x:c>
      <x:c r="L1585" s="150" t="str">
        <x:v>Exact/source-linked match</x:v>
      </x:c>
      <x:c r="M1585" s="149" t="str">
        <x:v>WS-RATES:40:14</x:v>
      </x:c>
    </x:row>
    <x:row r="1586">
      <x:c r="A1586" t="n">
        <x:v>1590</x:v>
      </x:c>
      <x:c r="B1586" t="n">
        <x:v>9</x:v>
      </x:c>
      <x:c r="C1586" t="n">
        <x:v>30</x:v>
      </x:c>
      <x:c r="D1586" s="99" t="str">
        <x:v>P10 PRACTICAL COPY</x:v>
      </x:c>
      <x:c r="E1586" s="132" t="n">
        <x:v>320</x:v>
      </x:c>
      <x:c r="F1586" t="n">
        <x:v>10</x:v>
      </x:c>
      <x:c r="G1586" t="n">
        <x:v>7</x:v>
      </x:c>
      <x:c r="H1586" s="99" t="str">
        <x:v>P10 PRACTICAL COPY</x:v>
      </x:c>
      <x:c r="I1586" s="133" t="n">
        <x:v>320</x:v>
      </x:c>
      <x:c r="J1586" s="133" t="n">
        <x:v>265</x:v>
      </x:c>
      <x:c r="K1586" s="149" t="str">
        <x:v>PRACTICAL COPY</x:v>
      </x:c>
      <x:c r="L1586" s="150" t="str">
        <x:v>Exact/source-linked match</x:v>
      </x:c>
      <x:c r="M1586" s="149" t="str">
        <x:v>WS-RATES:10:7</x:v>
      </x:c>
    </x:row>
    <x:row r="1587">
      <x:c r="A1587" t="n">
        <x:v>1591</x:v>
      </x:c>
      <x:c r="B1587" t="n">
        <x:v>40</x:v>
      </x:c>
      <x:c r="C1587" t="n">
        <x:v>17</x:v>
      </x:c>
      <x:c r="D1587" s="99" t="str">
        <x:v>P2 PRACTICAL COPY</x:v>
      </x:c>
      <x:c r="E1587" s="132" t="n">
        <x:v>95</x:v>
      </x:c>
      <x:c r="F1587" t="n">
        <x:v>40</x:v>
      </x:c>
      <x:c r="G1587" t="n">
        <x:v>30</x:v>
      </x:c>
      <x:c r="H1587" s="99" t="str">
        <x:v>P2 PRACTICAL COPY</x:v>
      </x:c>
      <x:c r="I1587" s="133" t="n">
        <x:v>95</x:v>
      </x:c>
      <x:c r="J1587" s="133" t="n">
        <x:v>85</x:v>
      </x:c>
      <x:c r="K1587" s="149" t="str">
        <x:v>PRACTICAL COPY</x:v>
      </x:c>
      <x:c r="L1587" s="150" t="str">
        <x:v>Exact/source-linked match</x:v>
      </x:c>
      <x:c r="M1587" s="149" t="str">
        <x:v>WS-RATES:40:30</x:v>
      </x:c>
    </x:row>
    <x:row r="1588">
      <x:c r="A1588" t="n">
        <x:v>1592</x:v>
      </x:c>
      <x:c r="B1588" t="n">
        <x:v>40</x:v>
      </x:c>
      <x:c r="C1588" t="n">
        <x:v>15</x:v>
      </x:c>
      <x:c r="D1588" s="99" t="str">
        <x:v>P3 PRACTICAL COPY</x:v>
      </x:c>
      <x:c r="E1588" s="132" t="n">
        <x:v>120</x:v>
      </x:c>
      <x:c r="F1588" t="n">
        <x:v>40</x:v>
      </x:c>
      <x:c r="G1588" t="n">
        <x:v>28</x:v>
      </x:c>
      <x:c r="H1588" s="99" t="str">
        <x:v>P3 PRACTICAL COPY</x:v>
      </x:c>
      <x:c r="I1588" s="133" t="n">
        <x:v>120</x:v>
      </x:c>
      <x:c r="J1588" s="133" t="n">
        <x:v>105</x:v>
      </x:c>
      <x:c r="K1588" s="149" t="str">
        <x:v>PRACTICAL COPY</x:v>
      </x:c>
      <x:c r="L1588" s="150" t="str">
        <x:v>Exact/source-linked match</x:v>
      </x:c>
      <x:c r="M1588" s="149" t="str">
        <x:v>WS-RATES:40:28</x:v>
      </x:c>
    </x:row>
    <x:row r="1589">
      <x:c r="A1589" t="n">
        <x:v>1593</x:v>
      </x:c>
      <x:c r="B1589" t="n">
        <x:v>40</x:v>
      </x:c>
      <x:c r="C1589" t="n">
        <x:v>11</x:v>
      </x:c>
      <x:c r="D1589" s="99" t="str">
        <x:v>P4 PRACTICAL COPY</x:v>
      </x:c>
      <x:c r="E1589" s="132" t="n">
        <x:v>145</x:v>
      </x:c>
      <x:c r="F1589" t="n">
        <x:v>40</x:v>
      </x:c>
      <x:c r="G1589" t="n">
        <x:v>24</x:v>
      </x:c>
      <x:c r="H1589" s="99" t="str">
        <x:v>P4 PRACTICAL COPY</x:v>
      </x:c>
      <x:c r="I1589" s="133" t="n">
        <x:v>145</x:v>
      </x:c>
      <x:c r="J1589" s="133" t="n">
        <x:v>130</x:v>
      </x:c>
      <x:c r="K1589" s="149" t="str">
        <x:v>PRACTICAL COPY</x:v>
      </x:c>
      <x:c r="L1589" s="150" t="str">
        <x:v>Exact/source-linked match</x:v>
      </x:c>
      <x:c r="M1589" s="149" t="str">
        <x:v>WS-RATES:40:24</x:v>
      </x:c>
    </x:row>
    <x:row r="1590">
      <x:c r="A1590" t="n">
        <x:v>1594</x:v>
      </x:c>
      <x:c r="B1590" t="n">
        <x:v>40</x:v>
      </x:c>
      <x:c r="C1590" t="n">
        <x:v>10</x:v>
      </x:c>
      <x:c r="D1590" s="99" t="str">
        <x:v>P5 PRATICAL COPY</x:v>
      </x:c>
      <x:c r="E1590" s="132" t="n">
        <x:v>165</x:v>
      </x:c>
      <x:c r="F1590" t="n">
        <x:v>40</x:v>
      </x:c>
      <x:c r="G1590" t="n">
        <x:v>23</x:v>
      </x:c>
      <x:c r="H1590" s="99" t="str">
        <x:v>P5 PRATICAL COPY</x:v>
      </x:c>
      <x:c r="I1590" s="133" t="n">
        <x:v>165</x:v>
      </x:c>
      <x:c r="J1590" s="133" t="n">
        <x:v>150</x:v>
      </x:c>
      <x:c r="K1590" s="149" t="str">
        <x:v>PRACTICAL COPY</x:v>
      </x:c>
      <x:c r="L1590" s="150" t="str">
        <x:v>Exact/source-linked match</x:v>
      </x:c>
      <x:c r="M1590" s="149" t="str">
        <x:v>WS-RATES:40:23</x:v>
      </x:c>
    </x:row>
    <x:row r="1591">
      <x:c r="A1591" t="n">
        <x:v>1595</x:v>
      </x:c>
      <x:c r="B1591" t="n">
        <x:v>40</x:v>
      </x:c>
      <x:c r="C1591" t="n">
        <x:v>8</x:v>
      </x:c>
      <x:c r="D1591" s="99" t="str">
        <x:v>P6 PRACTICAL COPY</x:v>
      </x:c>
      <x:c r="E1591" s="132" t="n">
        <x:v>190</x:v>
      </x:c>
      <x:c r="F1591" t="n">
        <x:v>40</x:v>
      </x:c>
      <x:c r="G1591" t="n">
        <x:v>21</x:v>
      </x:c>
      <x:c r="H1591" s="99" t="str">
        <x:v>P6 PRACTICAL COPY</x:v>
      </x:c>
      <x:c r="I1591" s="133" t="n">
        <x:v>190</x:v>
      </x:c>
      <x:c r="J1591" s="133" t="n">
        <x:v>175</x:v>
      </x:c>
      <x:c r="K1591" s="149" t="str">
        <x:v>PRACTICAL COPY</x:v>
      </x:c>
      <x:c r="L1591" s="150" t="str">
        <x:v>Exact/source-linked match</x:v>
      </x:c>
      <x:c r="M1591" s="149" t="str">
        <x:v>WS-RATES:40:21</x:v>
      </x:c>
    </x:row>
    <x:row r="1592">
      <x:c r="A1592" t="n">
        <x:v>1596</x:v>
      </x:c>
      <x:c r="B1592" t="n">
        <x:v>40</x:v>
      </x:c>
      <x:c r="C1592" t="n">
        <x:v>5</x:v>
      </x:c>
      <x:c r="D1592" s="99" t="str">
        <x:v>P7 PRACTICAL COPY</x:v>
      </x:c>
      <x:c r="E1592" s="132" t="n">
        <x:v>210</x:v>
      </x:c>
      <x:c r="F1592" t="n">
        <x:v>40</x:v>
      </x:c>
      <x:c r="G1592" t="n">
        <x:v>18</x:v>
      </x:c>
      <x:c r="H1592" s="99" t="str">
        <x:v>P7 PRACTICAL COPY</x:v>
      </x:c>
      <x:c r="I1592" s="133" t="n">
        <x:v>210</x:v>
      </x:c>
      <x:c r="J1592" s="133" t="n">
        <x:v>195</x:v>
      </x:c>
      <x:c r="K1592" s="149" t="str">
        <x:v>PRACTICAL COPY</x:v>
      </x:c>
      <x:c r="L1592" s="150" t="str">
        <x:v>Exact/source-linked match</x:v>
      </x:c>
      <x:c r="M1592" s="149" t="str">
        <x:v>WS-RATES:40:18</x:v>
      </x:c>
    </x:row>
    <x:row r="1593">
      <x:c r="A1593" t="n">
        <x:v>1597</x:v>
      </x:c>
      <x:c r="B1593" t="n">
        <x:v>40</x:v>
      </x:c>
      <x:c r="C1593" t="n">
        <x:v>4</x:v>
      </x:c>
      <x:c r="D1593" s="99" t="str">
        <x:v>P8 PRACTICAL COPY</x:v>
      </x:c>
      <x:c r="E1593" s="132" t="n">
        <x:v>235</x:v>
      </x:c>
      <x:c r="F1593" t="n">
        <x:v>40</x:v>
      </x:c>
      <x:c r="G1593" t="n">
        <x:v>17</x:v>
      </x:c>
      <x:c r="H1593" s="99" t="str">
        <x:v>P8 PRACTICAL COPY</x:v>
      </x:c>
      <x:c r="I1593" s="133" t="n">
        <x:v>235</x:v>
      </x:c>
      <x:c r="J1593" s="133" t="n">
        <x:v>215</x:v>
      </x:c>
      <x:c r="K1593" s="149" t="str">
        <x:v>PRACTICAL COPY</x:v>
      </x:c>
      <x:c r="L1593" s="150" t="str">
        <x:v>Exact/source-linked match</x:v>
      </x:c>
      <x:c r="M1593" s="149" t="str">
        <x:v>WS-RATES:40:17</x:v>
      </x:c>
    </x:row>
    <x:row r="1594">
      <x:c r="A1594" t="n">
        <x:v>1598</x:v>
      </x:c>
      <x:c r="B1594" t="n">
        <x:v>8</x:v>
      </x:c>
      <x:c r="C1594" t="n">
        <x:v>13</x:v>
      </x:c>
      <x:c r="D1594" s="99" t="str">
        <x:v>PRACTICAL ASSIGNMENT PA</x:v>
      </x:c>
      <x:c r="E1594" s="132" t="n">
        <x:v>160</x:v>
      </x:c>
      <x:c r="F1594" t="n">
        <x:v>8</x:v>
      </x:c>
      <x:c r="G1594" t="n">
        <x:v>26</x:v>
      </x:c>
      <x:c r="H1594" s="99" t="str">
        <x:v>PRACTICAL ASSIGNMENT PAPER</x:v>
      </x:c>
      <x:c r="I1594" s="133" t="n">
        <x:v>160</x:v>
      </x:c>
      <x:c r="J1594" s="133" t="n">
        <x:v>125</x:v>
      </x:c>
      <x:c r="K1594" s="149" t="str">
        <x:v>CHINA</x:v>
      </x:c>
      <x:c r="L1594" s="150" t="str">
        <x:v>Truncated-name completion</x:v>
      </x:c>
      <x:c r="M1594" s="149" t="str">
        <x:v>WS-RATES:8:26</x:v>
      </x:c>
    </x:row>
    <x:row r="1595">
      <x:c r="A1595" t="n">
        <x:v>1599</x:v>
      </x:c>
      <x:c r="B1595" t="n">
        <x:v>14</x:v>
      </x:c>
      <x:c r="C1595" t="n">
        <x:v>27</x:v>
      </x:c>
      <x:c r="D1595" s="99" t="str">
        <x:v>RAZA DRAFTING PAD LARGE</x:v>
      </x:c>
      <x:c r="E1595" s="132" t="n">
        <x:v>90</x:v>
      </x:c>
      <x:c r="F1595" t="n">
        <x:v>15</x:v>
      </x:c>
      <x:c r="G1595" t="n">
        <x:v>4</x:v>
      </x:c>
      <x:c r="H1595" s="99" t="str">
        <x:v>RAZA DRAFTING PAD LARGE</x:v>
      </x:c>
      <x:c r="I1595" s="133" t="n">
        <x:v>90</x:v>
      </x:c>
      <x:c r="J1595" s="133" t="n">
        <x:v>85</x:v>
      </x:c>
      <x:c r="K1595" s="149" t="str">
        <x:v>drawing copy</x:v>
      </x:c>
      <x:c r="L1595" s="150" t="str">
        <x:v>Exact/source-linked match</x:v>
      </x:c>
      <x:c r="M1595" s="149" t="str">
        <x:v>WS-RATES:15:4</x:v>
      </x:c>
    </x:row>
    <x:row r="1596">
      <x:c r="A1596" t="n">
        <x:v>1600</x:v>
      </x:c>
      <x:c r="B1596" t="n">
        <x:v>14</x:v>
      </x:c>
      <x:c r="C1596" t="n">
        <x:v>28</x:v>
      </x:c>
      <x:c r="D1596" s="99" t="str">
        <x:v>RAZA DRAFTING PAD SMALL</x:v>
      </x:c>
      <x:c r="E1596" s="132" t="n">
        <x:v>50</x:v>
      </x:c>
      <x:c r="F1596" t="n">
        <x:v>15</x:v>
      </x:c>
      <x:c r="G1596" t="n">
        <x:v>5</x:v>
      </x:c>
      <x:c r="H1596" s="99" t="str">
        <x:v>RAZA DRAFTING PAD SMALL</x:v>
      </x:c>
      <x:c r="I1596" s="133" t="n">
        <x:v>50</x:v>
      </x:c>
      <x:c r="J1596" s="133" t="n">
        <x:v>40</x:v>
      </x:c>
      <x:c r="K1596" s="149" t="str">
        <x:v>drawing copy</x:v>
      </x:c>
      <x:c r="L1596" s="150" t="str">
        <x:v>Exact/source-linked match</x:v>
      </x:c>
      <x:c r="M1596" s="149" t="str">
        <x:v>WS-RATES:15:5</x:v>
      </x:c>
    </x:row>
    <x:row r="1597">
      <x:c r="A1597" t="n">
        <x:v>1601</x:v>
      </x:c>
      <x:c r="B1597" t="n">
        <x:v>47</x:v>
      </x:c>
      <x:c r="C1597" t="n">
        <x:v>8</x:v>
      </x:c>
      <x:c r="D1597" s="99" t="str">
        <x:v>RING DRAFTING PAD KING L</x:v>
      </x:c>
      <x:c r="E1597" s="132" t="n">
        <x:v>135</x:v>
      </x:c>
      <x:c r="F1597" t="n">
        <x:v>47</x:v>
      </x:c>
      <x:c r="G1597" t="n">
        <x:v>21</x:v>
      </x:c>
      <x:c r="H1597" s="99" t="str">
        <x:v>RING DRAFTING PAD KING LARGE</x:v>
      </x:c>
      <x:c r="I1597" s="133" t="n">
        <x:v>135</x:v>
      </x:c>
      <x:c r="J1597" s="133" t="n">
        <x:v>120</x:v>
      </x:c>
      <x:c r="K1597" s="149" t="str">
        <x:v>CHINA</x:v>
      </x:c>
      <x:c r="L1597" s="150" t="str">
        <x:v>Truncated-name completion</x:v>
      </x:c>
      <x:c r="M1597" s="149" t="str">
        <x:v>WS-RATES:47:21</x:v>
      </x:c>
    </x:row>
    <x:row r="1598">
      <x:c r="A1598" t="n">
        <x:v>1602</x:v>
      </x:c>
      <x:c r="B1598" t="n">
        <x:v>25</x:v>
      </x:c>
      <x:c r="C1598" t="n">
        <x:v>35</x:v>
      </x:c>
      <x:c r="D1598" s="99" t="str">
        <x:v>RING DRAFTING PAD KING S</x:v>
      </x:c>
      <x:c r="E1598" s="132" t="n">
        <x:v>70</x:v>
      </x:c>
      <x:c r="F1598" t="n">
        <x:v>26</x:v>
      </x:c>
      <x:c r="G1598" t="n">
        <x:v>12</x:v>
      </x:c>
      <x:c r="H1598" s="99" t="str">
        <x:v>RING DRAFTING PAD KING SMALL</x:v>
      </x:c>
      <x:c r="I1598" s="133" t="n">
        <x:v>70</x:v>
      </x:c>
      <x:c r="J1598" s="133" t="n">
        <x:v>60</x:v>
      </x:c>
      <x:c r="K1598" s="149" t="str">
        <x:v>CHINA DAIRIES</x:v>
      </x:c>
      <x:c r="L1598" s="150" t="str">
        <x:v>Truncated-name completion</x:v>
      </x:c>
      <x:c r="M1598" s="149" t="str">
        <x:v>WS-RATES:26:12</x:v>
      </x:c>
    </x:row>
    <x:row r="1599">
      <x:c r="A1599" t="n">
        <x:v>1603</x:v>
      </x:c>
      <x:c r="B1599" t="n">
        <x:v>7</x:v>
      </x:c>
      <x:c r="C1599" t="n">
        <x:v>20</x:v>
      </x:c>
      <x:c r="D1599" s="99" t="str">
        <x:v>SHAIQ PRATICAL COPY P2</x:v>
      </x:c>
      <x:c r="E1599" s="132" t="n">
        <x:v>140</x:v>
      </x:c>
      <x:c r="F1599" t="n">
        <x:v>7</x:v>
      </x:c>
      <x:c r="G1599" t="n">
        <x:v>33</x:v>
      </x:c>
      <x:c r="H1599" s="99" t="str">
        <x:v>SHAIQ PRATICAL COPY P2</x:v>
      </x:c>
      <x:c r="I1599" s="133" t="n">
        <x:v>140</x:v>
      </x:c>
      <x:c r="J1599" s="133" t="n">
        <x:v>110</x:v>
      </x:c>
      <x:c r="K1599" s="149" t="str">
        <x:v>PRACTICAL COPY</x:v>
      </x:c>
      <x:c r="L1599" s="150" t="str">
        <x:v>Exact/source-linked match</x:v>
      </x:c>
      <x:c r="M1599" s="149" t="str">
        <x:v>WS-RATES:7:33</x:v>
      </x:c>
    </x:row>
    <x:row r="1600">
      <x:c r="A1600" t="n">
        <x:v>1604</x:v>
      </x:c>
      <x:c r="B1600" t="n">
        <x:v>8</x:v>
      </x:c>
      <x:c r="C1600" t="n">
        <x:v>19</x:v>
      </x:c>
      <x:c r="D1600" s="99" t="str">
        <x:v>SHAIQ PRATICAL COPY P3</x:v>
      </x:c>
      <x:c r="E1600" s="132" t="n">
        <x:v>185</x:v>
      </x:c>
      <x:c r="F1600" t="n">
        <x:v>8</x:v>
      </x:c>
      <x:c r="G1600" t="n">
        <x:v>32</x:v>
      </x:c>
      <x:c r="H1600" s="99" t="str">
        <x:v>SHAIQ PRATICAL COPY P3</x:v>
      </x:c>
      <x:c r="I1600" s="133" t="n">
        <x:v>185</x:v>
      </x:c>
      <x:c r="J1600" s="133" t="n">
        <x:v>160</x:v>
      </x:c>
      <x:c r="K1600" s="149" t="str">
        <x:v>PRACTICAL COPY</x:v>
      </x:c>
      <x:c r="L1600" s="150" t="str">
        <x:v>Exact/source-linked match</x:v>
      </x:c>
      <x:c r="M1600" s="149" t="str">
        <x:v>WS-RATES:8:32</x:v>
      </x:c>
    </x:row>
    <x:row r="1601">
      <x:c r="A1601" t="n">
        <x:v>1605</x:v>
      </x:c>
      <x:c r="B1601" t="n">
        <x:v>8</x:v>
      </x:c>
      <x:c r="C1601" t="n">
        <x:v>18</x:v>
      </x:c>
      <x:c r="D1601" s="99" t="str">
        <x:v>SHAIQ PRATICAL COPY P4</x:v>
      </x:c>
      <x:c r="E1601" s="132" t="n">
        <x:v>235</x:v>
      </x:c>
      <x:c r="F1601" t="n">
        <x:v>8</x:v>
      </x:c>
      <x:c r="G1601" t="n">
        <x:v>31</x:v>
      </x:c>
      <x:c r="H1601" s="99" t="str">
        <x:v>SHAIQ PRATICAL COPY P4</x:v>
      </x:c>
      <x:c r="I1601" s="133" t="n">
        <x:v>235</x:v>
      </x:c>
      <x:c r="J1601" s="133" t="n">
        <x:v>210</x:v>
      </x:c>
      <x:c r="K1601" s="149" t="str">
        <x:v>PRACTICAL COPY</x:v>
      </x:c>
      <x:c r="L1601" s="150" t="str">
        <x:v>Exact/source-linked match</x:v>
      </x:c>
      <x:c r="M1601" s="149" t="str">
        <x:v>WS-RATES:8:31</x:v>
      </x:c>
    </x:row>
    <x:row r="1602">
      <x:c r="A1602" t="n">
        <x:v>1606</x:v>
      </x:c>
      <x:c r="B1602" t="n">
        <x:v>25</x:v>
      </x:c>
      <x:c r="C1602" t="n">
        <x:v>9</x:v>
      </x:c>
      <x:c r="D1602" s="99" t="str">
        <x:v>SIR SYED DRAWING COPY</x:v>
      </x:c>
      <x:c r="E1602" s="132" t="n">
        <x:v>148</x:v>
      </x:c>
      <x:c r="F1602" t="n">
        <x:v>25</x:v>
      </x:c>
      <x:c r="G1602" t="n">
        <x:v>22</x:v>
      </x:c>
      <x:c r="H1602" s="99" t="str">
        <x:v>SIR SYED DRAWING COPY</x:v>
      </x:c>
      <x:c r="I1602" s="133" t="n">
        <x:v>148</x:v>
      </x:c>
      <x:c r="J1602" s="133" t="n">
        <x:v>142</x:v>
      </x:c>
      <x:c r="K1602" s="149" t="str">
        <x:v>copies</x:v>
      </x:c>
      <x:c r="L1602" s="150" t="str">
        <x:v>Exact/source-linked match</x:v>
      </x:c>
      <x:c r="M1602" s="149" t="str">
        <x:v>WS-RATES:25:22</x:v>
      </x:c>
    </x:row>
    <x:row r="1603">
      <x:c r="A1603" t="n">
        <x:v>1607</x:v>
      </x:c>
      <x:c r="B1603" t="n">
        <x:v>29</x:v>
      </x:c>
      <x:c r="C1603" t="n">
        <x:v>10</x:v>
      </x:c>
      <x:c r="D1603" s="99" t="str">
        <x:v>330 A4 NEAT RING RIGESTE</x:v>
      </x:c>
      <x:c r="E1603" s="132" t="n">
        <x:v>165</x:v>
      </x:c>
      <x:c r="F1603" t="n">
        <x:v>29</x:v>
      </x:c>
      <x:c r="G1603" t="n">
        <x:v>23</x:v>
      </x:c>
      <x:c r="H1603" s="99" t="str">
        <x:v>330 A4 NEAT RING RIGESTER</x:v>
      </x:c>
      <x:c r="I1603" s="133" t="n">
        <x:v>165</x:v>
      </x:c>
      <x:c r="J1603" s="133" t="n">
        <x:v>150</x:v>
      </x:c>
      <x:c r="K1603" s="149" t="str">
        <x:v>REGISTERS</x:v>
      </x:c>
      <x:c r="L1603" s="150" t="str">
        <x:v>Truncated-name completion</x:v>
      </x:c>
      <x:c r="M1603" s="149" t="str">
        <x:v>WS-RATES:29:23</x:v>
      </x:c>
    </x:row>
    <x:row r="1604">
      <x:c r="A1604" t="n">
        <x:v>1608</x:v>
      </x:c>
      <x:c r="B1604" t="n">
        <x:v>29</x:v>
      </x:c>
      <x:c r="C1604" t="n">
        <x:v>9</x:v>
      </x:c>
      <x:c r="D1604" s="99" t="str">
        <x:v>390 A4 NEAT RING REGISTE</x:v>
      </x:c>
      <x:c r="E1604" s="132" t="n">
        <x:v>195</x:v>
      </x:c>
      <x:c r="F1604" t="n">
        <x:v>29</x:v>
      </x:c>
      <x:c r="G1604" t="n">
        <x:v>22</x:v>
      </x:c>
      <x:c r="H1604" s="99" t="str">
        <x:v>390 A4 NEAT RING REGISTER</x:v>
      </x:c>
      <x:c r="I1604" s="133" t="n">
        <x:v>195</x:v>
      </x:c>
      <x:c r="J1604" s="133" t="n">
        <x:v>180</x:v>
      </x:c>
      <x:c r="K1604" s="149" t="str">
        <x:v>REGISTERS</x:v>
      </x:c>
      <x:c r="L1604" s="150" t="str">
        <x:v>Truncated-name completion</x:v>
      </x:c>
      <x:c r="M1604" s="149" t="str">
        <x:v>WS-RATES:29:22</x:v>
      </x:c>
    </x:row>
    <x:row r="1605">
      <x:c r="A1605" t="n">
        <x:v>1609</x:v>
      </x:c>
      <x:c r="B1605" t="n">
        <x:v>5</x:v>
      </x:c>
      <x:c r="C1605" t="n">
        <x:v>36</x:v>
      </x:c>
      <x:c r="D1605" s="99" t="str">
        <x:v>A4 AA PAPER RIM</x:v>
      </x:c>
      <x:c r="E1605" s="132" t="n">
        <x:v>0</x:v>
      </x:c>
      <x:c r="F1605" t="n">
        <x:v>6</x:v>
      </x:c>
      <x:c r="G1605" t="n">
        <x:v>13</x:v>
      </x:c>
      <x:c r="H1605" s="99" t="str">
        <x:v>A4 AA PAPER RIM</x:v>
      </x:c>
      <x:c r="I1605" s="133" t="n">
        <x:v>0</x:v>
      </x:c>
      <x:c r="J1605" s="133" t="n">
        <x:v>0</x:v>
      </x:c>
      <x:c r="K1605" s="149" t="str">
        <x:v>BALL POINT</x:v>
      </x:c>
      <x:c r="L1605" s="150" t="str">
        <x:v>Exact/source-linked match</x:v>
      </x:c>
      <x:c r="M1605" s="149" t="str">
        <x:v>WS-RATES:6:13</x:v>
      </x:c>
    </x:row>
    <x:row r="1606">
      <x:c r="A1606" t="n">
        <x:v>1610</x:v>
      </x:c>
      <x:c r="B1606" t="n">
        <x:v>15</x:v>
      </x:c>
      <x:c r="C1606" t="n">
        <x:v>30</x:v>
      </x:c>
      <x:c r="D1606" s="99" t="str">
        <x:v>A4 DRAWING SMALL</x:v>
      </x:c>
      <x:c r="E1606" s="132" t="n">
        <x:v>60</x:v>
      </x:c>
      <x:c r="F1606" t="n">
        <x:v>16</x:v>
      </x:c>
      <x:c r="G1606" t="n">
        <x:v>7</x:v>
      </x:c>
      <x:c r="H1606" s="99" t="str">
        <x:v>A4 DRAWING SMALL</x:v>
      </x:c>
      <x:c r="I1606" s="133" t="n">
        <x:v>60</x:v>
      </x:c>
      <x:c r="J1606" s="133" t="n">
        <x:v>51</x:v>
      </x:c>
      <x:c r="K1606" s="149" t="str">
        <x:v>drawing copy</x:v>
      </x:c>
      <x:c r="L1606" s="150" t="str">
        <x:v>Exact/source-linked match</x:v>
      </x:c>
      <x:c r="M1606" s="149" t="str">
        <x:v>WS-RATES:16:7</x:v>
      </x:c>
    </x:row>
    <x:row r="1607">
      <x:c r="A1607" t="n">
        <x:v>1611</x:v>
      </x:c>
      <x:c r="B1607" t="n">
        <x:v>32</x:v>
      </x:c>
      <x:c r="C1607" t="n">
        <x:v>17</x:v>
      </x:c>
      <x:c r="D1607" s="99" t="str">
        <x:v>A4 GRAPH PAPER 100 PCS</x:v>
      </x:c>
      <x:c r="E1607" s="132" t="n">
        <x:v>280</x:v>
      </x:c>
      <x:c r="F1607" t="n">
        <x:v>32</x:v>
      </x:c>
      <x:c r="G1607" t="n">
        <x:v>30</x:v>
      </x:c>
      <x:c r="H1607" s="99" t="str">
        <x:v>A4 GRAPH PAPER 100 PCS</x:v>
      </x:c>
      <x:c r="I1607" s="133" t="n">
        <x:v>280</x:v>
      </x:c>
      <x:c r="J1607" s="133" t="n">
        <x:v>260</x:v>
      </x:c>
      <x:c r="K1607" s="149" t="str">
        <x:v>COMPUTER PAPER WH</x:v>
      </x:c>
      <x:c r="L1607" s="150" t="str">
        <x:v>Exact/source-linked match</x:v>
      </x:c>
      <x:c r="M1607" s="149" t="str">
        <x:v>WS-RATES:32:30</x:v>
      </x:c>
    </x:row>
    <x:row r="1608">
      <x:c r="A1608" t="n">
        <x:v>1612</x:v>
      </x:c>
      <x:c r="B1608" t="n">
        <x:v>26</x:v>
      </x:c>
      <x:c r="C1608" t="n">
        <x:v>30</x:v>
      </x:c>
      <x:c r="D1608" s="99" t="str">
        <x:v>A4 PAPER WHITE(100PC)</x:v>
      </x:c>
      <x:c r="E1608" s="132" t="n">
        <x:v>280</x:v>
      </x:c>
      <x:c r="F1608" t="n">
        <x:v>27</x:v>
      </x:c>
      <x:c r="G1608" t="n">
        <x:v>7</x:v>
      </x:c>
      <x:c r="H1608" s="99" t="str">
        <x:v>A4 PAPER WHITE(100PC)</x:v>
      </x:c>
      <x:c r="I1608" s="133" t="n">
        <x:v>280</x:v>
      </x:c>
      <x:c r="J1608" s="133" t="n">
        <x:v>240</x:v>
      </x:c>
      <x:c r="K1608" s="149" t="str">
        <x:v>PAPER</x:v>
      </x:c>
      <x:c r="L1608" s="150" t="str">
        <x:v>Exact/source-linked match</x:v>
      </x:c>
      <x:c r="M1608" s="149" t="str">
        <x:v>WS-RATES:27:7</x:v>
      </x:c>
    </x:row>
    <x:row r="1609">
      <x:c r="A1609" t="n">
        <x:v>1613</x:v>
      </x:c>
      <x:c r="B1609" t="n">
        <x:v>8</x:v>
      </x:c>
      <x:c r="C1609" t="n">
        <x:v>12</x:v>
      </x:c>
      <x:c r="D1609" s="99" t="str">
        <x:v>A4 PLASTIC COVER (10MM P</x:v>
      </x:c>
      <x:c r="E1609" s="132" t="n">
        <x:v>2500</x:v>
      </x:c>
      <x:c r="F1609" t="n">
        <x:v>8</x:v>
      </x:c>
      <x:c r="G1609" t="n">
        <x:v>25</x:v>
      </x:c>
      <x:c r="H1609" s="99" t="str">
        <x:v>A4 PLASTIC COVER (10MM PKT)</x:v>
      </x:c>
      <x:c r="I1609" s="133" t="n">
        <x:v>2500</x:v>
      </x:c>
      <x:c r="J1609" s="133" t="n">
        <x:v>1800</x:v>
      </x:c>
      <x:c r="K1609" s="149" t="str">
        <x:v>PLASTIC SHEET/ROLL</x:v>
      </x:c>
      <x:c r="L1609" s="150" t="str">
        <x:v>Truncated-name completion</x:v>
      </x:c>
      <x:c r="M1609" s="149" t="str">
        <x:v>WS-RATES:8:25</x:v>
      </x:c>
    </x:row>
    <x:row r="1610">
      <x:c r="A1610" t="n">
        <x:v>1614</x:v>
      </x:c>
      <x:c r="B1610" t="n">
        <x:v>15</x:v>
      </x:c>
      <x:c r="C1610" t="n">
        <x:v>28</x:v>
      </x:c>
      <x:c r="D1610" s="99" t="str">
        <x:v>A4 PLASTIC COVER (10MM)</x:v>
      </x:c>
      <x:c r="E1610" s="132" t="n">
        <x:v>27</x:v>
      </x:c>
      <x:c r="F1610" t="n">
        <x:v>16</x:v>
      </x:c>
      <x:c r="G1610" t="n">
        <x:v>5</x:v>
      </x:c>
      <x:c r="H1610" s="99" t="str">
        <x:v>A4 PLASTIC COVER (10MM)</x:v>
      </x:c>
      <x:c r="I1610" s="133" t="n">
        <x:v>27</x:v>
      </x:c>
      <x:c r="J1610" s="133" t="n">
        <x:v>19</x:v>
      </x:c>
      <x:c r="K1610" s="149" t="str">
        <x:v>PLASTIC SHEET/ROLL</x:v>
      </x:c>
      <x:c r="L1610" s="150" t="str">
        <x:v>Exact/source-linked match</x:v>
      </x:c>
      <x:c r="M1610" s="149" t="str">
        <x:v>WS-RATES:16:5</x:v>
      </x:c>
    </x:row>
    <x:row r="1611">
      <x:c r="A1611" t="n">
        <x:v>1615</x:v>
      </x:c>
      <x:c r="B1611" t="n">
        <x:v>25</x:v>
      </x:c>
      <x:c r="C1611" t="n">
        <x:v>12</x:v>
      </x:c>
      <x:c r="D1611" s="99" t="str">
        <x:v>A4 PLASTIC COVER (12MM)</x:v>
      </x:c>
      <x:c r="E1611" s="132" t="n">
        <x:v>30</x:v>
      </x:c>
      <x:c r="F1611" t="n">
        <x:v>25</x:v>
      </x:c>
      <x:c r="G1611" t="n">
        <x:v>25</x:v>
      </x:c>
      <x:c r="H1611" s="99" t="str">
        <x:v>A4 PLASTIC COVER (12MM)</x:v>
      </x:c>
      <x:c r="I1611" s="133" t="n">
        <x:v>30</x:v>
      </x:c>
      <x:c r="J1611" s="133" t="n">
        <x:v>27</x:v>
      </x:c>
      <x:c r="K1611" s="149" t="str">
        <x:v>PLASTIC SHEET/ROLL</x:v>
      </x:c>
      <x:c r="L1611" s="150" t="str">
        <x:v>Exact/source-linked match</x:v>
      </x:c>
      <x:c r="M1611" s="149" t="str">
        <x:v>WS-RATES:25:25</x:v>
      </x:c>
    </x:row>
    <x:row r="1612">
      <x:c r="A1612" t="n">
        <x:v>1616</x:v>
      </x:c>
      <x:c r="B1612" t="n">
        <x:v>32</x:v>
      </x:c>
      <x:c r="C1612" t="n">
        <x:v>16</x:v>
      </x:c>
      <x:c r="D1612" s="99" t="str">
        <x:v>A4 UET ASSIGNMENT PAPER</x:v>
      </x:c>
      <x:c r="E1612" s="132" t="n">
        <x:v>300</x:v>
      </x:c>
      <x:c r="F1612" t="n">
        <x:v>32</x:v>
      </x:c>
      <x:c r="G1612" t="n">
        <x:v>29</x:v>
      </x:c>
      <x:c r="H1612" s="99" t="str">
        <x:v>A4 UET ASSIGNMENT PAPER</x:v>
      </x:c>
      <x:c r="I1612" s="133" t="n">
        <x:v>300</x:v>
      </x:c>
      <x:c r="J1612" s="133" t="n">
        <x:v>270</x:v>
      </x:c>
      <x:c r="K1612" s="149" t="str">
        <x:v>COMPUTER PAPER WH</x:v>
      </x:c>
      <x:c r="L1612" s="150" t="str">
        <x:v>Exact/source-linked match</x:v>
      </x:c>
      <x:c r="M1612" s="149" t="str">
        <x:v>WS-RATES:32:29</x:v>
      </x:c>
    </x:row>
    <x:row r="1613">
      <x:c r="A1613" t="n">
        <x:v>1617</x:v>
      </x:c>
      <x:c r="B1613" t="n">
        <x:v>23</x:v>
      </x:c>
      <x:c r="C1613" t="n">
        <x:v>21</x:v>
      </x:c>
      <x:c r="D1613" s="99" t="str">
        <x:v>BUTER PAPER RIM(400 PC)</x:v>
      </x:c>
      <x:c r="E1613" s="132" t="n">
        <x:v>2100</x:v>
      </x:c>
      <x:c r="F1613" t="n">
        <x:v>23</x:v>
      </x:c>
      <x:c r="G1613" t="n">
        <x:v>34</x:v>
      </x:c>
      <x:c r="H1613" s="99" t="str">
        <x:v>BUTER PAPER RIM(400 PC)</x:v>
      </x:c>
      <x:c r="I1613" s="133" t="n">
        <x:v>2100</x:v>
      </x:c>
      <x:c r="J1613" s="133" t="n">
        <x:v>1700</x:v>
      </x:c>
      <x:c r="K1613" s="149" t="str">
        <x:v>CHARTS</x:v>
      </x:c>
      <x:c r="L1613" s="150" t="str">
        <x:v>Exact/source-linked match</x:v>
      </x:c>
      <x:c r="M1613" s="149" t="str">
        <x:v>WS-RATES:23:34</x:v>
      </x:c>
    </x:row>
    <x:row r="1614">
      <x:c r="A1614" t="n">
        <x:v>1618</x:v>
      </x:c>
      <x:c r="B1614" t="n">
        <x:v>22</x:v>
      </x:c>
      <x:c r="C1614" t="n">
        <x:v>16</x:v>
      </x:c>
      <x:c r="D1614" s="99" t="str">
        <x:v>BUTTER PAPER RIM 400 PC</x:v>
      </x:c>
      <x:c r="E1614" s="132" t="n">
        <x:v>2400</x:v>
      </x:c>
      <x:c r="F1614" t="n">
        <x:v>22</x:v>
      </x:c>
      <x:c r="G1614" t="n">
        <x:v>29</x:v>
      </x:c>
      <x:c r="H1614" s="99" t="str">
        <x:v>BUTTER PAPER RIM 400 PC</x:v>
      </x:c>
      <x:c r="I1614" s="133" t="n">
        <x:v>2400</x:v>
      </x:c>
      <x:c r="J1614" s="133" t="n">
        <x:v>2100</x:v>
      </x:c>
      <x:c r="K1614" s="149" t="str">
        <x:v>PAPER</x:v>
      </x:c>
      <x:c r="L1614" s="150" t="str">
        <x:v>Exact/source-linked match</x:v>
      </x:c>
      <x:c r="M1614" s="149" t="str">
        <x:v>WS-RATES:22:29</x:v>
      </x:c>
    </x:row>
    <x:row r="1615">
      <x:c r="A1615" t="n">
        <x:v>1619</x:v>
      </x:c>
      <x:c r="B1615" t="n">
        <x:v>8</x:v>
      </x:c>
      <x:c r="C1615" t="n">
        <x:v>23</x:v>
      </x:c>
      <x:c r="D1615" s="99" t="str">
        <x:v>BUTTER PAPER RIM 480 PC</x:v>
      </x:c>
      <x:c r="E1615" s="132" t="n">
        <x:v>2600</x:v>
      </x:c>
      <x:c r="F1615" t="n">
        <x:v>8</x:v>
      </x:c>
      <x:c r="G1615" t="n">
        <x:v>36</x:v>
      </x:c>
      <x:c r="H1615" s="99" t="str">
        <x:v>BUTTER PAPER RIM 480 PC</x:v>
      </x:c>
      <x:c r="I1615" s="133" t="n">
        <x:v>2600</x:v>
      </x:c>
      <x:c r="J1615" s="133" t="n">
        <x:v>2500</x:v>
      </x:c>
      <x:c r="K1615" s="149" t="str">
        <x:v>PAPER</x:v>
      </x:c>
      <x:c r="L1615" s="150" t="str">
        <x:v>Exact/source-linked match</x:v>
      </x:c>
      <x:c r="M1615" s="149" t="str">
        <x:v>WS-RATES:8:36</x:v>
      </x:c>
    </x:row>
    <x:row r="1616">
      <x:c r="A1616" t="n">
        <x:v>1620</x:v>
      </x:c>
      <x:c r="B1616" t="n">
        <x:v>27</x:v>
      </x:c>
      <x:c r="C1616" t="n">
        <x:v>23</x:v>
      </x:c>
      <x:c r="D1616" s="99" t="str">
        <x:v>CRAFT PAPER RIM</x:v>
      </x:c>
      <x:c r="E1616" s="132" t="n">
        <x:v>2750</x:v>
      </x:c>
      <x:c r="F1616" t="n">
        <x:v>27</x:v>
      </x:c>
      <x:c r="G1616" t="n">
        <x:v>36</x:v>
      </x:c>
      <x:c r="H1616" s="99" t="str">
        <x:v>CRAFT PAPER RIM</x:v>
      </x:c>
      <x:c r="I1616" s="133" t="n">
        <x:v>2750</x:v>
      </x:c>
      <x:c r="J1616" s="133" t="n">
        <x:v>0</x:v>
      </x:c>
      <x:c r="K1616" s="149" t="str">
        <x:v>PAPER</x:v>
      </x:c>
      <x:c r="L1616" s="150" t="str">
        <x:v>Exact/source-linked match</x:v>
      </x:c>
      <x:c r="M1616" s="149" t="str">
        <x:v>WS-RATES:27:36</x:v>
      </x:c>
    </x:row>
    <x:row r="1617">
      <x:c r="A1617" t="n">
        <x:v>1621</x:v>
      </x:c>
      <x:c r="B1617" t="n">
        <x:v>49</x:v>
      </x:c>
      <x:c r="C1617" t="n">
        <x:v>6</x:v>
      </x:c>
      <x:c r="D1617" s="99" t="str">
        <x:v>DANDI FILE A4</x:v>
      </x:c>
      <x:c r="E1617" s="132" t="n">
        <x:v>700</x:v>
      </x:c>
      <x:c r="F1617" t="n">
        <x:v>49</x:v>
      </x:c>
      <x:c r="G1617" t="n">
        <x:v>19</x:v>
      </x:c>
      <x:c r="H1617" s="99" t="str">
        <x:v>DANDI FILE A4</x:v>
      </x:c>
      <x:c r="I1617" s="133" t="n">
        <x:v>700</x:v>
      </x:c>
      <x:c r="J1617" s="133" t="n">
        <x:v>670</x:v>
      </x:c>
      <x:c r="K1617" s="149" t="str">
        <x:v>FILE</x:v>
      </x:c>
      <x:c r="L1617" s="150" t="str">
        <x:v>Exact/source-linked match</x:v>
      </x:c>
      <x:c r="M1617" s="149" t="str">
        <x:v>WS-RATES:49:19</x:v>
      </x:c>
    </x:row>
    <x:row r="1618">
      <x:c r="A1618" t="n">
        <x:v>1622</x:v>
      </x:c>
      <x:c r="B1618" t="n">
        <x:v>4</x:v>
      </x:c>
      <x:c r="C1618" t="n">
        <x:v>34</x:v>
      </x:c>
      <x:c r="D1618" s="99" t="str">
        <x:v>JOJO PHOTOSHEET 180G DO</x:v>
      </x:c>
      <x:c r="E1618" s="132" t="n">
        <x:v>620</x:v>
      </x:c>
      <x:c r="F1618" t="n">
        <x:v>5</x:v>
      </x:c>
      <x:c r="G1618" t="n">
        <x:v>11</x:v>
      </x:c>
      <x:c r="H1618" s="99" t="str">
        <x:v>JOJO PHOTOSHEET 180G DOUBLE</x:v>
      </x:c>
      <x:c r="I1618" s="133" t="n">
        <x:v>620</x:v>
      </x:c>
      <x:c r="J1618" s="133" t="n">
        <x:v>580</x:v>
      </x:c>
      <x:c r="K1618" s="149" t="str">
        <x:v>CHINA DAIRIES</x:v>
      </x:c>
      <x:c r="L1618" s="150" t="str">
        <x:v>Truncated-name completion</x:v>
      </x:c>
      <x:c r="M1618" s="149" t="str">
        <x:v>WS-RATES:5:11</x:v>
      </x:c>
    </x:row>
    <x:row r="1619">
      <x:c r="A1619" t="n">
        <x:v>1623</x:v>
      </x:c>
      <x:c r="B1619" t="n">
        <x:v>18</x:v>
      </x:c>
      <x:c r="C1619" t="n">
        <x:v>2</x:v>
      </x:c>
      <x:c r="D1619" s="99" t="str">
        <x:v>LAMINATION A4 80 MIC (100</x:v>
      </x:c>
      <x:c r="E1619" s="132" t="n">
        <x:v>1100</x:v>
      </x:c>
      <x:c r="F1619" t="n">
        <x:v>18</x:v>
      </x:c>
      <x:c r="G1619" t="n">
        <x:v>15</x:v>
      </x:c>
      <x:c r="H1619" s="99" t="str">
        <x:v>LAMINATION A4 80 MIC (100PCS)</x:v>
      </x:c>
      <x:c r="I1619" s="133" t="n">
        <x:v>1100</x:v>
      </x:c>
      <x:c r="J1619" s="133" t="n">
        <x:v>1000</x:v>
      </x:c>
      <x:c r="K1619" s="149" t="str">
        <x:v>CHINA DAIRIES</x:v>
      </x:c>
      <x:c r="L1619" s="150" t="str">
        <x:v>Truncated-name completion</x:v>
      </x:c>
      <x:c r="M1619" s="149" t="str">
        <x:v>WS-RATES:18:15</x:v>
      </x:c>
    </x:row>
    <x:row r="1620">
      <x:c r="A1620" t="n">
        <x:v>1624</x:v>
      </x:c>
      <x:c r="B1620" t="n">
        <x:v>47</x:v>
      </x:c>
      <x:c r="C1620" t="n">
        <x:v>29</x:v>
      </x:c>
      <x:c r="D1620" s="99" t="str">
        <x:v>LIFAFA KHAKI A4 100/S</x:v>
      </x:c>
      <x:c r="E1620" s="132" t="n">
        <x:v>340</x:v>
      </x:c>
      <x:c r="F1620" t="n">
        <x:v>48</x:v>
      </x:c>
      <x:c r="G1620" t="n">
        <x:v>6</x:v>
      </x:c>
      <x:c r="H1620" s="99" t="str">
        <x:v>LIFAFA KHAKI A4 100/S</x:v>
      </x:c>
      <x:c r="I1620" s="133" t="n">
        <x:v>340</x:v>
      </x:c>
      <x:c r="J1620" s="133" t="n">
        <x:v>290</x:v>
      </x:c>
      <x:c r="K1620" s="149" t="str">
        <x:v>LIFAFA</x:v>
      </x:c>
      <x:c r="L1620" s="150" t="str">
        <x:v>Exact/source-linked match</x:v>
      </x:c>
      <x:c r="M1620" s="149" t="str">
        <x:v>WS-RATES:48:6</x:v>
      </x:c>
    </x:row>
    <x:row r="1621">
      <x:c r="A1621" t="n">
        <x:v>1625</x:v>
      </x:c>
      <x:c r="B1621" t="n">
        <x:v>46</x:v>
      </x:c>
      <x:c r="C1621" t="n">
        <x:v>21</x:v>
      </x:c>
      <x:c r="D1621" s="99" t="str">
        <x:v>LIFAFA KHAKI A4 HALF</x:v>
      </x:c>
      <x:c r="E1621" s="132" t="n">
        <x:v>175</x:v>
      </x:c>
      <x:c r="F1621" t="n">
        <x:v>46</x:v>
      </x:c>
      <x:c r="G1621" t="n">
        <x:v>34</x:v>
      </x:c>
      <x:c r="H1621" s="99" t="str">
        <x:v>LIFAFA KHAKI A4 HALF</x:v>
      </x:c>
      <x:c r="I1621" s="133" t="n">
        <x:v>175</x:v>
      </x:c>
      <x:c r="J1621" s="133" t="n">
        <x:v>140</x:v>
      </x:c>
      <x:c r="K1621" s="149" t="str">
        <x:v>LIFAFA</x:v>
      </x:c>
      <x:c r="L1621" s="150" t="str">
        <x:v>Exact/source-linked match</x:v>
      </x:c>
      <x:c r="M1621" s="149" t="str">
        <x:v>WS-RATES:46:34</x:v>
      </x:c>
    </x:row>
    <x:row r="1622">
      <x:c r="A1622" t="n">
        <x:v>1626</x:v>
      </x:c>
      <x:c r="B1622" t="n">
        <x:v>48</x:v>
      </x:c>
      <x:c r="C1622" t="n">
        <x:v>3</x:v>
      </x:c>
      <x:c r="D1622" s="99" t="str">
        <x:v>LIFAFA WHITE A4 100/S</x:v>
      </x:c>
      <x:c r="E1622" s="132" t="n">
        <x:v>780</x:v>
      </x:c>
      <x:c r="F1622" t="n">
        <x:v>48</x:v>
      </x:c>
      <x:c r="G1622" t="n">
        <x:v>16</x:v>
      </x:c>
      <x:c r="H1622" s="99" t="str">
        <x:v>LIFAFA WHITE A4 100/S</x:v>
      </x:c>
      <x:c r="I1622" s="133" t="n">
        <x:v>780</x:v>
      </x:c>
      <x:c r="J1622" s="133" t="n">
        <x:v>805</x:v>
      </x:c>
      <x:c r="K1622" s="149" t="str">
        <x:v>LIFAFA</x:v>
      </x:c>
      <x:c r="L1622" s="150" t="str">
        <x:v>Exact/source-linked match</x:v>
      </x:c>
      <x:c r="M1622" s="149" t="str">
        <x:v>WS-RATES:48:16</x:v>
      </x:c>
    </x:row>
    <x:row r="1623">
      <x:c r="A1623" t="n">
        <x:v>1627</x:v>
      </x:c>
      <x:c r="B1623" t="n">
        <x:v>46</x:v>
      </x:c>
      <x:c r="C1623" t="n">
        <x:v>23</x:v>
      </x:c>
      <x:c r="D1623" s="99" t="str">
        <x:v>LIFAFA WHITE A4 HALF</x:v>
      </x:c>
      <x:c r="E1623" s="132" t="n">
        <x:v>470</x:v>
      </x:c>
      <x:c r="F1623" t="n">
        <x:v>46</x:v>
      </x:c>
      <x:c r="G1623" t="n">
        <x:v>36</x:v>
      </x:c>
      <x:c r="H1623" s="99" t="str">
        <x:v>LIFAFA WHITE A4 HALF</x:v>
      </x:c>
      <x:c r="I1623" s="133" t="n">
        <x:v>470</x:v>
      </x:c>
      <x:c r="J1623" s="133" t="n">
        <x:v>460</x:v>
      </x:c>
      <x:c r="K1623" s="149" t="str">
        <x:v>LIFAFA</x:v>
      </x:c>
      <x:c r="L1623" s="150" t="str">
        <x:v>Exact/source-linked match</x:v>
      </x:c>
      <x:c r="M1623" s="149" t="str">
        <x:v>WS-RATES:46:36</x:v>
      </x:c>
    </x:row>
    <x:row r="1624">
      <x:c r="A1624" t="n">
        <x:v>1628</x:v>
      </x:c>
      <x:c r="B1624" t="n">
        <x:v>17</x:v>
      </x:c>
      <x:c r="C1624" t="n">
        <x:v>22</x:v>
      </x:c>
      <x:c r="D1624" s="99" t="str">
        <x:v>PAK MATE A4 70GM PAPER</x:v>
      </x:c>
      <x:c r="E1624" s="132" t="n">
        <x:v>830</x:v>
      </x:c>
      <x:c r="F1624" t="n">
        <x:v>17</x:v>
      </x:c>
      <x:c r="G1624" t="n">
        <x:v>35</x:v>
      </x:c>
      <x:c r="H1624" s="99" t="str">
        <x:v>PAK MATE A4 70GM PAPER</x:v>
      </x:c>
      <x:c r="I1624" s="133" t="n">
        <x:v>830</x:v>
      </x:c>
      <x:c r="J1624" s="133" t="n">
        <x:v>805</x:v>
      </x:c>
      <x:c r="K1624" s="149" t="str">
        <x:v>PAPER</x:v>
      </x:c>
      <x:c r="L1624" s="150" t="str">
        <x:v>Exact/source-linked match</x:v>
      </x:c>
      <x:c r="M1624" s="149" t="str">
        <x:v>WS-RATES:17:35</x:v>
      </x:c>
    </x:row>
    <x:row r="1625">
      <x:c r="A1625" t="n">
        <x:v>1629</x:v>
      </x:c>
      <x:c r="B1625" t="n">
        <x:v>8</x:v>
      </x:c>
      <x:c r="C1625" t="n">
        <x:v>24</x:v>
      </x:c>
      <x:c r="D1625" s="99" t="str">
        <x:v>PAPER ONE A4 100G</x:v>
      </x:c>
      <x:c r="E1625" s="132" t="n">
        <x:v>1680</x:v>
      </x:c>
      <x:c r="F1625" t="n">
        <x:v>8</x:v>
      </x:c>
      <x:c r="G1625" t="n">
        <x:v>37</x:v>
      </x:c>
      <x:c r="H1625" s="99" t="str">
        <x:v>PAPER ONE A4 100G</x:v>
      </x:c>
      <x:c r="I1625" s="133" t="n">
        <x:v>1680</x:v>
      </x:c>
      <x:c r="J1625" s="133" t="n">
        <x:v>1636</x:v>
      </x:c>
      <x:c r="K1625" s="149" t="str">
        <x:v>PAPER WRITE</x:v>
      </x:c>
      <x:c r="L1625" s="150" t="str">
        <x:v>Exact/source-linked match</x:v>
      </x:c>
      <x:c r="M1625" s="149" t="str">
        <x:v>WS-RATES:8:37</x:v>
      </x:c>
    </x:row>
    <x:row r="1626">
      <x:c r="A1626" t="n">
        <x:v>1630</x:v>
      </x:c>
      <x:c r="B1626" t="n">
        <x:v>28</x:v>
      </x:c>
      <x:c r="C1626" t="n">
        <x:v>30</x:v>
      </x:c>
      <x:c r="D1626" s="99" t="str">
        <x:v>PAPER RIGHT A4 70</x:v>
      </x:c>
      <x:c r="E1626" s="132" t="n">
        <x:v>910</x:v>
      </x:c>
      <x:c r="F1626" t="n">
        <x:v>29</x:v>
      </x:c>
      <x:c r="G1626" t="n">
        <x:v>7</x:v>
      </x:c>
      <x:c r="H1626" s="99" t="str">
        <x:v>PAPER RIGHT A4 70</x:v>
      </x:c>
      <x:c r="I1626" s="133" t="n">
        <x:v>910</x:v>
      </x:c>
      <x:c r="J1626" s="133" t="n">
        <x:v>882</x:v>
      </x:c>
      <x:c r="K1626" s="149" t="str">
        <x:v>PAPER WRITE</x:v>
      </x:c>
      <x:c r="L1626" s="150" t="str">
        <x:v>Exact/source-linked match</x:v>
      </x:c>
      <x:c r="M1626" s="149" t="str">
        <x:v>WS-RATES:29:7</x:v>
      </x:c>
    </x:row>
    <x:row r="1627">
      <x:c r="A1627" t="n">
        <x:v>1631</x:v>
      </x:c>
      <x:c r="B1627" t="n">
        <x:v>22</x:v>
      </x:c>
      <x:c r="C1627" t="n">
        <x:v>27</x:v>
      </x:c>
      <x:c r="D1627" s="99" t="str">
        <x:v>PAPER RIGHT A4 80G</x:v>
      </x:c>
      <x:c r="E1627" s="132" t="n">
        <x:v>1070</x:v>
      </x:c>
      <x:c r="F1627" t="n">
        <x:v>23</x:v>
      </x:c>
      <x:c r="G1627" t="n">
        <x:v>4</x:v>
      </x:c>
      <x:c r="H1627" s="99" t="str">
        <x:v>PAPER RIGHT A4 80G</x:v>
      </x:c>
      <x:c r="I1627" s="133" t="n">
        <x:v>1070</x:v>
      </x:c>
      <x:c r="J1627" s="133" t="n">
        <x:v>1040</x:v>
      </x:c>
      <x:c r="K1627" s="149" t="str">
        <x:v>PAPER WRITE</x:v>
      </x:c>
      <x:c r="L1627" s="150" t="str">
        <x:v>Exact/source-linked match</x:v>
      </x:c>
      <x:c r="M1627" s="149" t="str">
        <x:v>WS-RATES:23:4</x:v>
      </x:c>
    </x:row>
    <x:row r="1628">
      <x:c r="A1628" t="n">
        <x:v>1632</x:v>
      </x:c>
      <x:c r="B1628" t="n">
        <x:v>28</x:v>
      </x:c>
      <x:c r="C1628" t="n">
        <x:v>35</x:v>
      </x:c>
      <x:c r="D1628" s="99" t="str">
        <x:v>PAPER RIM 53gm</x:v>
      </x:c>
      <x:c r="E1628" s="132" t="n">
        <x:v>30</x:v>
      </x:c>
      <x:c r="F1628" t="n">
        <x:v>29</x:v>
      </x:c>
      <x:c r="G1628" t="n">
        <x:v>12</x:v>
      </x:c>
      <x:c r="H1628" s="99" t="str">
        <x:v>PAPER RIM 53gm</x:v>
      </x:c>
      <x:c r="I1628" s="133" t="n">
        <x:v>30</x:v>
      </x:c>
      <x:c r="J1628" s="133" t="n">
        <x:v>26.5</x:v>
      </x:c>
      <x:c r="K1628" s="149" t="str">
        <x:v>PAPER</x:v>
      </x:c>
      <x:c r="L1628" s="150" t="str">
        <x:v>Exact/source-linked match</x:v>
      </x:c>
      <x:c r="M1628" s="149" t="str">
        <x:v>WS-RATES:29:12</x:v>
      </x:c>
    </x:row>
    <x:row r="1629">
      <x:c r="A1629" t="n">
        <x:v>1633</x:v>
      </x:c>
      <x:c r="B1629" t="n">
        <x:v>28</x:v>
      </x:c>
      <x:c r="C1629" t="n">
        <x:v>34</x:v>
      </x:c>
      <x:c r="D1629" s="99" t="str">
        <x:v>PAPER RIM 68gm</x:v>
      </x:c>
      <x:c r="E1629" s="132" t="n">
        <x:v>50</x:v>
      </x:c>
      <x:c r="F1629" t="n">
        <x:v>29</x:v>
      </x:c>
      <x:c r="G1629" t="n">
        <x:v>11</x:v>
      </x:c>
      <x:c r="H1629" s="99" t="str">
        <x:v>PAPER RIM 68gm</x:v>
      </x:c>
      <x:c r="I1629" s="133" t="n">
        <x:v>50</x:v>
      </x:c>
      <x:c r="J1629" s="133" t="n">
        <x:v>45</x:v>
      </x:c>
      <x:c r="K1629" s="149" t="str">
        <x:v>PAPER</x:v>
      </x:c>
      <x:c r="L1629" s="150" t="str">
        <x:v>Exact/source-linked match</x:v>
      </x:c>
      <x:c r="M1629" s="149" t="str">
        <x:v>WS-RATES:29:11</x:v>
      </x:c>
    </x:row>
    <x:row r="1630">
      <x:c r="A1630" t="n">
        <x:v>1634</x:v>
      </x:c>
      <x:c r="B1630" t="n">
        <x:v>18</x:v>
      </x:c>
      <x:c r="C1630" t="n">
        <x:v>30</x:v>
      </x:c>
      <x:c r="D1630" s="99" t="str">
        <x:v>PHOTO SHEETS</x:v>
      </x:c>
      <x:c r="E1630" s="132" t="n">
        <x:v>0</x:v>
      </x:c>
      <x:c r="F1630" t="n">
        <x:v>19</x:v>
      </x:c>
      <x:c r="G1630" t="n">
        <x:v>7</x:v>
      </x:c>
      <x:c r="H1630" s="99" t="str">
        <x:v>PHOTO SHEETS</x:v>
      </x:c>
      <x:c r="I1630" s="133" t="n">
        <x:v>0</x:v>
      </x:c>
      <x:c r="J1630" s="133" t="n">
        <x:v>0</x:v>
      </x:c>
      <x:c r="K1630" s="149" t="str">
        <x:v>BALL POINT</x:v>
      </x:c>
      <x:c r="L1630" s="150" t="str">
        <x:v>Exact/source-linked match</x:v>
      </x:c>
      <x:c r="M1630" s="149" t="str">
        <x:v>WS-RATES:19:7</x:v>
      </x:c>
    </x:row>
    <x:row r="1631">
      <x:c r="A1631" t="n">
        <x:v>1635</x:v>
      </x:c>
      <x:c r="B1631" t="n">
        <x:v>22</x:v>
      </x:c>
      <x:c r="C1631" t="n">
        <x:v>26</x:v>
      </x:c>
      <x:c r="D1631" s="99" t="str">
        <x:v>PP LITE LEAGEL 70</x:v>
      </x:c>
      <x:c r="E1631" s="132" t="n">
        <x:v>1070</x:v>
      </x:c>
      <x:c r="F1631" t="n">
        <x:v>23</x:v>
      </x:c>
      <x:c r="G1631" t="n">
        <x:v>3</x:v>
      </x:c>
      <x:c r="H1631" s="99" t="str">
        <x:v>PP LITE LEAGEL 70</x:v>
      </x:c>
      <x:c r="I1631" s="133" t="n">
        <x:v>1070</x:v>
      </x:c>
      <x:c r="J1631" s="133" t="n">
        <x:v>1032</x:v>
      </x:c>
      <x:c r="K1631" s="149" t="str">
        <x:v>PAPER WRITE</x:v>
      </x:c>
      <x:c r="L1631" s="150" t="str">
        <x:v>Exact/source-linked match</x:v>
      </x:c>
      <x:c r="M1631" s="149" t="str">
        <x:v>WS-RATES:23:3</x:v>
      </x:c>
    </x:row>
    <x:row r="1632">
      <x:c r="A1632" t="n">
        <x:v>1636</x:v>
      </x:c>
      <x:c r="B1632" t="n">
        <x:v>17</x:v>
      </x:c>
      <x:c r="C1632" t="n">
        <x:v>35</x:v>
      </x:c>
      <x:c r="D1632" s="99" t="str">
        <x:v>SANAAA PHOTO PAPER 180G</x:v>
      </x:c>
      <x:c r="E1632" s="132" t="n">
        <x:v>240</x:v>
      </x:c>
      <x:c r="F1632" t="n">
        <x:v>18</x:v>
      </x:c>
      <x:c r="G1632" t="n">
        <x:v>12</x:v>
      </x:c>
      <x:c r="H1632" s="99" t="str">
        <x:v>SANAAA PHOTO PAPER 180G (20P</x:v>
      </x:c>
      <x:c r="I1632" s="133" t="n">
        <x:v>240</x:v>
      </x:c>
      <x:c r="J1632" s="133" t="n">
        <x:v>200</x:v>
      </x:c>
      <x:c r="K1632" s="149" t="str">
        <x:v>CHINA DAIRIES</x:v>
      </x:c>
      <x:c r="L1632" s="150" t="str">
        <x:v>Truncated-name completion</x:v>
      </x:c>
      <x:c r="M1632" s="149" t="str">
        <x:v>WS-RATES:18:12</x:v>
      </x:c>
    </x:row>
    <x:row r="1633">
      <x:c r="A1633" t="n">
        <x:v>1637</x:v>
      </x:c>
      <x:c r="B1633" t="n">
        <x:v>17</x:v>
      </x:c>
      <x:c r="C1633" t="n">
        <x:v>34</x:v>
      </x:c>
      <x:c r="D1633" s="99" t="str">
        <x:v>SANAAA PHOTO PAPER 230G</x:v>
      </x:c>
      <x:c r="E1633" s="132" t="n">
        <x:v>280</x:v>
      </x:c>
      <x:c r="F1633" t="n">
        <x:v>18</x:v>
      </x:c>
      <x:c r="G1633" t="n">
        <x:v>11</x:v>
      </x:c>
      <x:c r="H1633" s="99" t="str">
        <x:v>SANAAA PHOTO PAPER 230G (20P</x:v>
      </x:c>
      <x:c r="I1633" s="133" t="n">
        <x:v>280</x:v>
      </x:c>
      <x:c r="J1633" s="133" t="n">
        <x:v>245</x:v>
      </x:c>
      <x:c r="K1633" s="149" t="str">
        <x:v>CHINA DAIRIES</x:v>
      </x:c>
      <x:c r="L1633" s="150" t="str">
        <x:v>Truncated-name completion</x:v>
      </x:c>
      <x:c r="M1633" s="149" t="str">
        <x:v>WS-RATES:18:11</x:v>
      </x:c>
    </x:row>
    <x:row r="1634">
      <x:c r="A1634" t="n">
        <x:v>1638</x:v>
      </x:c>
      <x:c r="B1634" t="n">
        <x:v>17</x:v>
      </x:c>
      <x:c r="C1634" t="n">
        <x:v>33</x:v>
      </x:c>
      <x:c r="D1634" s="99" t="str">
        <x:v>SANAAA PHOTO PAPER 260G</x:v>
      </x:c>
      <x:c r="E1634" s="132" t="n">
        <x:v>320</x:v>
      </x:c>
      <x:c r="F1634" t="n">
        <x:v>18</x:v>
      </x:c>
      <x:c r="G1634" t="n">
        <x:v>10</x:v>
      </x:c>
      <x:c r="H1634" s="99" t="str">
        <x:v>SANAAA PHOTO PAPER 260G (20P</x:v>
      </x:c>
      <x:c r="I1634" s="133" t="n">
        <x:v>320</x:v>
      </x:c>
      <x:c r="J1634" s="133" t="n">
        <x:v>275</x:v>
      </x:c>
      <x:c r="K1634" s="149" t="str">
        <x:v>CHINA DAIRIES</x:v>
      </x:c>
      <x:c r="L1634" s="150" t="str">
        <x:v>Truncated-name completion</x:v>
      </x:c>
      <x:c r="M1634" s="149" t="str">
        <x:v>WS-RATES:18:10</x:v>
      </x:c>
    </x:row>
    <x:row r="1635">
      <x:c r="A1635" t="n">
        <x:v>1639</x:v>
      </x:c>
      <x:c r="B1635" t="n">
        <x:v>27</x:v>
      </x:c>
      <x:c r="C1635" t="n">
        <x:v>35</x:v>
      </x:c>
      <x:c r="D1635" s="99" t="str">
        <x:v>SCHOLER SHEET</x:v>
      </x:c>
      <x:c r="E1635" s="132" t="n">
        <x:v>115</x:v>
      </x:c>
      <x:c r="F1635" t="n">
        <x:v>28</x:v>
      </x:c>
      <x:c r="G1635" t="n">
        <x:v>12</x:v>
      </x:c>
      <x:c r="H1635" s="99" t="str">
        <x:v>SCHOLER SHEET</x:v>
      </x:c>
      <x:c r="I1635" s="133" t="n">
        <x:v>115</x:v>
      </x:c>
      <x:c r="J1635" s="133" t="n">
        <x:v>102</x:v>
      </x:c>
      <x:c r="K1635" s="149" t="str">
        <x:v>PLASTIC SHEET/ROLL</x:v>
      </x:c>
      <x:c r="L1635" s="150" t="str">
        <x:v>Exact/source-linked match</x:v>
      </x:c>
      <x:c r="M1635" s="149" t="str">
        <x:v>WS-RATES:28:12</x:v>
      </x:c>
    </x:row>
    <x:row r="1636">
      <x:c r="A1636" t="n">
        <x:v>1640</x:v>
      </x:c>
      <x:c r="B1636" t="n">
        <x:v>49</x:v>
      </x:c>
      <x:c r="C1636" t="n">
        <x:v>12</x:v>
      </x:c>
      <x:c r="D1636" s="99" t="str">
        <x:v>STRIP FILE A4</x:v>
      </x:c>
      <x:c r="E1636" s="132" t="n">
        <x:v>260</x:v>
      </x:c>
      <x:c r="F1636" t="n">
        <x:v>49</x:v>
      </x:c>
      <x:c r="G1636" t="n">
        <x:v>25</x:v>
      </x:c>
      <x:c r="H1636" s="99" t="str">
        <x:v>STRIP FILE A4</x:v>
      </x:c>
      <x:c r="I1636" s="133" t="n">
        <x:v>260</x:v>
      </x:c>
      <x:c r="J1636" s="133" t="n">
        <x:v>250</x:v>
      </x:c>
      <x:c r="K1636" s="149" t="str">
        <x:v>FILE</x:v>
      </x:c>
      <x:c r="L1636" s="150" t="str">
        <x:v>Exact/source-linked match</x:v>
      </x:c>
      <x:c r="M1636" s="149" t="str">
        <x:v>WS-RATES:49:25</x:v>
      </x:c>
    </x:row>
    <x:row r="1637">
      <x:c r="A1637" t="n">
        <x:v>1641</x:v>
      </x:c>
      <x:c r="B1637" t="n">
        <x:v>48</x:v>
      </x:c>
      <x:c r="C1637" t="n">
        <x:v>34</x:v>
      </x:c>
      <x:c r="D1637" s="99" t="str">
        <x:v>TT FILE A4</x:v>
      </x:c>
      <x:c r="E1637" s="132" t="n">
        <x:v>530</x:v>
      </x:c>
      <x:c r="F1637" t="n">
        <x:v>49</x:v>
      </x:c>
      <x:c r="G1637" t="n">
        <x:v>11</x:v>
      </x:c>
      <x:c r="H1637" s="99" t="str">
        <x:v>TT FILE A4</x:v>
      </x:c>
      <x:c r="I1637" s="133" t="n">
        <x:v>530</x:v>
      </x:c>
      <x:c r="J1637" s="133" t="n">
        <x:v>500</x:v>
      </x:c>
      <x:c r="K1637" s="149" t="str">
        <x:v>FILE</x:v>
      </x:c>
      <x:c r="L1637" s="150" t="str">
        <x:v>Exact/source-linked match</x:v>
      </x:c>
      <x:c r="M1637" s="149" t="str">
        <x:v>WS-RATES:49:11</x:v>
      </x:c>
    </x:row>
    <x:row r="1638">
      <x:c r="A1638" t="n">
        <x:v>1642</x:v>
      </x:c>
      <x:c r="B1638" t="n">
        <x:v>38</x:v>
      </x:c>
      <x:c r="C1638" t="n">
        <x:v>9</x:v>
      </x:c>
      <x:c r="D1638" s="99" t="str">
        <x:v>BILL GATTA SMALL</x:v>
      </x:c>
      <x:c r="E1638" s="132" t="n">
        <x:v>50</x:v>
      </x:c>
      <x:c r="F1638" t="n">
        <x:v>38</x:v>
      </x:c>
      <x:c r="G1638" t="n">
        <x:v>22</x:v>
      </x:c>
      <x:c r="H1638" s="99" t="str">
        <x:v>BILL GATTA SMALL</x:v>
      </x:c>
      <x:c r="I1638" s="133" t="n">
        <x:v>50</x:v>
      </x:c>
      <x:c r="J1638" s="133" t="n">
        <x:v>42</x:v>
      </x:c>
      <x:c r="K1638" s="149" t="str">
        <x:v>CLIP BOARD</x:v>
      </x:c>
      <x:c r="L1638" s="150" t="str">
        <x:v>Exact/source-linked match</x:v>
      </x:c>
      <x:c r="M1638" s="149" t="str">
        <x:v>WS-RATES:38:22</x:v>
      </x:c>
    </x:row>
    <x:row r="1639">
      <x:c r="A1639" t="n">
        <x:v>1643</x:v>
      </x:c>
      <x:c r="B1639" t="n">
        <x:v>49</x:v>
      </x:c>
      <x:c r="C1639" t="n">
        <x:v>16</x:v>
      </x:c>
      <x:c r="D1639" s="99" t="str">
        <x:v>CASH MEMO CARBON LESS</x:v>
      </x:c>
      <x:c r="E1639" s="132" t="n">
        <x:v>420</x:v>
      </x:c>
      <x:c r="F1639" t="n">
        <x:v>49</x:v>
      </x:c>
      <x:c r="G1639" t="n">
        <x:v>29</x:v>
      </x:c>
      <x:c r="H1639" s="99" t="str">
        <x:v>CASH MEMO CARBON LESS</x:v>
      </x:c>
      <x:c r="I1639" s="133" t="n">
        <x:v>420</x:v>
      </x:c>
      <x:c r="J1639" s="133" t="n">
        <x:v>390</x:v>
      </x:c>
      <x:c r="K1639" s="149" t="str">
        <x:v>CASH MEMO</x:v>
      </x:c>
      <x:c r="L1639" s="150" t="str">
        <x:v>Exact/source-linked match</x:v>
      </x:c>
      <x:c r="M1639" s="149" t="str">
        <x:v>WS-RATES:49:29</x:v>
      </x:c>
    </x:row>
    <x:row r="1640">
      <x:c r="A1640" t="n">
        <x:v>1644</x:v>
      </x:c>
      <x:c r="B1640" t="n">
        <x:v>47</x:v>
      </x:c>
      <x:c r="C1640" t="n">
        <x:v>10</x:v>
      </x:c>
      <x:c r="D1640" s="99" t="str">
        <x:v>CASH MEMO CARD</x:v>
      </x:c>
      <x:c r="E1640" s="132" t="n">
        <x:v>35</x:v>
      </x:c>
      <x:c r="F1640" t="n">
        <x:v>47</x:v>
      </x:c>
      <x:c r="G1640" t="n">
        <x:v>23</x:v>
      </x:c>
      <x:c r="H1640" s="99" t="str">
        <x:v>CASH MEMO CARD</x:v>
      </x:c>
      <x:c r="I1640" s="133" t="n">
        <x:v>35</x:v>
      </x:c>
      <x:c r="J1640" s="133" t="n">
        <x:v>32</x:v>
      </x:c>
      <x:c r="K1640" s="149" t="str">
        <x:v>CASH MEMO</x:v>
      </x:c>
      <x:c r="L1640" s="150" t="str">
        <x:v>Exact/source-linked match</x:v>
      </x:c>
      <x:c r="M1640" s="149" t="str">
        <x:v>WS-RATES:47:23</x:v>
      </x:c>
    </x:row>
    <x:row r="1641">
      <x:c r="A1641" t="n">
        <x:v>1645</x:v>
      </x:c>
      <x:c r="B1641" t="n">
        <x:v>47</x:v>
      </x:c>
      <x:c r="C1641" t="n">
        <x:v>2</x:v>
      </x:c>
      <x:c r="D1641" s="99" t="str">
        <x:v>CASH MEMO CARD (L)</x:v>
      </x:c>
      <x:c r="E1641" s="132" t="n">
        <x:v>70</x:v>
      </x:c>
      <x:c r="F1641" t="n">
        <x:v>47</x:v>
      </x:c>
      <x:c r="G1641" t="n">
        <x:v>15</x:v>
      </x:c>
      <x:c r="H1641" s="99" t="str">
        <x:v>CASH MEMO CARD (L)</x:v>
      </x:c>
      <x:c r="I1641" s="133" t="n">
        <x:v>70</x:v>
      </x:c>
      <x:c r="J1641" s="133" t="n">
        <x:v>60</x:v>
      </x:c>
      <x:c r="K1641" s="149" t="str">
        <x:v>CASH MEMO</x:v>
      </x:c>
      <x:c r="L1641" s="150" t="str">
        <x:v>Exact/source-linked match</x:v>
      </x:c>
      <x:c r="M1641" s="149" t="str">
        <x:v>WS-RATES:47:15</x:v>
      </x:c>
    </x:row>
    <x:row r="1642">
      <x:c r="A1642" t="n">
        <x:v>1646</x:v>
      </x:c>
      <x:c r="B1642" t="n">
        <x:v>47</x:v>
      </x:c>
      <x:c r="C1642" t="n">
        <x:v>6</x:v>
      </x:c>
      <x:c r="D1642" s="99" t="str">
        <x:v>CASH MEMO CARD (M)</x:v>
      </x:c>
      <x:c r="E1642" s="132" t="n">
        <x:v>50</x:v>
      </x:c>
      <x:c r="F1642" t="n">
        <x:v>47</x:v>
      </x:c>
      <x:c r="G1642" t="n">
        <x:v>19</x:v>
      </x:c>
      <x:c r="H1642" s="99" t="str">
        <x:v>CASH MEMO CARD (M)</x:v>
      </x:c>
      <x:c r="I1642" s="133" t="n">
        <x:v>50</x:v>
      </x:c>
      <x:c r="J1642" s="133" t="n">
        <x:v>40</x:v>
      </x:c>
      <x:c r="K1642" s="149" t="str">
        <x:v>CASH MEMO</x:v>
      </x:c>
      <x:c r="L1642" s="150" t="str">
        <x:v>Exact/source-linked match</x:v>
      </x:c>
      <x:c r="M1642" s="149" t="str">
        <x:v>WS-RATES:47:19</x:v>
      </x:c>
    </x:row>
    <x:row r="1643">
      <x:c r="A1643" t="n">
        <x:v>1647</x:v>
      </x:c>
      <x:c r="B1643" t="n">
        <x:v>46</x:v>
      </x:c>
      <x:c r="C1643" t="n">
        <x:v>35</x:v>
      </x:c>
      <x:c r="D1643" s="99" t="str">
        <x:v>CASH MEMO GATTA</x:v>
      </x:c>
      <x:c r="E1643" s="132" t="n">
        <x:v>85</x:v>
      </x:c>
      <x:c r="F1643" t="n">
        <x:v>47</x:v>
      </x:c>
      <x:c r="G1643" t="n">
        <x:v>12</x:v>
      </x:c>
      <x:c r="H1643" s="99" t="str">
        <x:v>CASH MEMO GATTA</x:v>
      </x:c>
      <x:c r="I1643" s="133" t="n">
        <x:v>85</x:v>
      </x:c>
      <x:c r="J1643" s="133" t="n">
        <x:v>73</x:v>
      </x:c>
      <x:c r="K1643" s="149" t="str">
        <x:v>CASH MEMO</x:v>
      </x:c>
      <x:c r="L1643" s="150" t="str">
        <x:v>Exact/source-linked match</x:v>
      </x:c>
      <x:c r="M1643" s="149" t="str">
        <x:v>WS-RATES:47:12</x:v>
      </x:c>
    </x:row>
    <x:row r="1644">
      <x:c r="A1644" t="n">
        <x:v>1648</x:v>
      </x:c>
      <x:c r="B1644" t="n">
        <x:v>26</x:v>
      </x:c>
      <x:c r="C1644" t="n">
        <x:v>8</x:v>
      </x:c>
      <x:c r="D1644" s="99" t="str">
        <x:v>CASH MEMO PENTA</x:v>
      </x:c>
      <x:c r="E1644" s="132" t="n">
        <x:v>170</x:v>
      </x:c>
      <x:c r="F1644" t="n">
        <x:v>26</x:v>
      </x:c>
      <x:c r="G1644" t="n">
        <x:v>21</x:v>
      </x:c>
      <x:c r="H1644" s="99" t="str">
        <x:v>CASH MEMO PENTA</x:v>
      </x:c>
      <x:c r="I1644" s="133" t="n">
        <x:v>170</x:v>
      </x:c>
      <x:c r="J1644" s="133" t="n">
        <x:v>150</x:v>
      </x:c>
      <x:c r="K1644" s="149" t="str">
        <x:v>CASH MEMO</x:v>
      </x:c>
      <x:c r="L1644" s="150" t="str">
        <x:v>Exact/source-linked match</x:v>
      </x:c>
      <x:c r="M1644" s="149" t="str">
        <x:v>WS-RATES:26:21</x:v>
      </x:c>
    </x:row>
    <x:row r="1645">
      <x:c r="A1645" t="n">
        <x:v>1649</x:v>
      </x:c>
      <x:c r="B1645" t="n">
        <x:v>45</x:v>
      </x:c>
      <x:c r="C1645" t="n">
        <x:v>9</x:v>
      </x:c>
      <x:c r="D1645" s="99" t="str">
        <x:v>MAZDOOR HAZRI CARD</x:v>
      </x:c>
      <x:c r="E1645" s="132" t="n">
        <x:v>350</x:v>
      </x:c>
      <x:c r="F1645" t="n">
        <x:v>45</x:v>
      </x:c>
      <x:c r="G1645" t="n">
        <x:v>22</x:v>
      </x:c>
      <x:c r="H1645" s="99" t="str">
        <x:v>MAZDOOR HAZRI CARD</x:v>
      </x:c>
      <x:c r="I1645" s="133" t="n">
        <x:v>350</x:v>
      </x:c>
      <x:c r="J1645" s="133" t="n">
        <x:v>330</x:v>
      </x:c>
      <x:c r="K1645" s="149" t="str">
        <x:v>GATTA REGISTER</x:v>
      </x:c>
      <x:c r="L1645" s="150" t="str">
        <x:v>Exact/source-linked match</x:v>
      </x:c>
      <x:c r="M1645" s="149" t="str">
        <x:v>WS-RATES:45:22</x:v>
      </x:c>
    </x:row>
    <x:row r="1646">
      <x:c r="A1646" t="n">
        <x:v>1650</x:v>
      </x:c>
      <x:c r="B1646" t="n">
        <x:v>29</x:v>
      </x:c>
      <x:c r="C1646" t="n">
        <x:v>21</x:v>
      </x:c>
      <x:c r="D1646" s="99" t="str">
        <x:v>120 NEAT REGISTER (S)</x:v>
      </x:c>
      <x:c r="E1646" s="132" t="n">
        <x:v>60</x:v>
      </x:c>
      <x:c r="F1646" t="n">
        <x:v>29</x:v>
      </x:c>
      <x:c r="G1646" t="n">
        <x:v>34</x:v>
      </x:c>
      <x:c r="H1646" s="99" t="str">
        <x:v>120 NEAT REGISTER (S)</x:v>
      </x:c>
      <x:c r="I1646" s="133" t="n">
        <x:v>60</x:v>
      </x:c>
      <x:c r="J1646" s="133" t="n">
        <x:v>55</x:v>
      </x:c>
      <x:c r="K1646" s="149" t="str">
        <x:v>REGISTERS</x:v>
      </x:c>
      <x:c r="L1646" s="150" t="str">
        <x:v>Exact/source-linked match</x:v>
      </x:c>
      <x:c r="M1646" s="149" t="str">
        <x:v>WS-RATES:29:34</x:v>
      </x:c>
    </x:row>
    <x:row r="1647">
      <x:c r="A1647" t="n">
        <x:v>1651</x:v>
      </x:c>
      <x:c r="B1647" t="n">
        <x:v>17</x:v>
      </x:c>
      <x:c r="C1647" t="n">
        <x:v>16</x:v>
      </x:c>
      <x:c r="D1647" s="99" t="str">
        <x:v>130 NEAT REGISTER</x:v>
      </x:c>
      <x:c r="E1647" s="132" t="n">
        <x:v>0</x:v>
      </x:c>
      <x:c r="F1647" t="n">
        <x:v>17</x:v>
      </x:c>
      <x:c r="G1647" t="n">
        <x:v>29</x:v>
      </x:c>
      <x:c r="H1647" s="99" t="str">
        <x:v>130 NEAT REGISTER</x:v>
      </x:c>
      <x:c r="I1647" s="133" t="n">
        <x:v>0</x:v>
      </x:c>
      <x:c r="J1647" s="133" t="n">
        <x:v>0</x:v>
      </x:c>
      <x:c r="K1647" s="149" t="str">
        <x:v>BALL POINT</x:v>
      </x:c>
      <x:c r="L1647" s="150" t="str">
        <x:v>Exact/source-linked match</x:v>
      </x:c>
      <x:c r="M1647" s="149" t="str">
        <x:v>WS-RATES:17:29</x:v>
      </x:c>
    </x:row>
    <x:row r="1648">
      <x:c r="A1648" t="n">
        <x:v>1652</x:v>
      </x:c>
      <x:c r="B1648" t="n">
        <x:v>29</x:v>
      </x:c>
      <x:c r="C1648" t="n">
        <x:v>20</x:v>
      </x:c>
      <x:c r="D1648" s="99" t="str">
        <x:v>150 NEAT RIGESTER (S)</x:v>
      </x:c>
      <x:c r="E1648" s="132" t="n">
        <x:v>75</x:v>
      </x:c>
      <x:c r="F1648" t="n">
        <x:v>29</x:v>
      </x:c>
      <x:c r="G1648" t="n">
        <x:v>33</x:v>
      </x:c>
      <x:c r="H1648" s="99" t="str">
        <x:v>150 NEAT RIGESTER (S)</x:v>
      </x:c>
      <x:c r="I1648" s="133" t="n">
        <x:v>75</x:v>
      </x:c>
      <x:c r="J1648" s="133" t="n">
        <x:v>65</x:v>
      </x:c>
      <x:c r="K1648" s="149" t="str">
        <x:v>REGISTERS</x:v>
      </x:c>
      <x:c r="L1648" s="150" t="str">
        <x:v>Exact/source-linked match</x:v>
      </x:c>
      <x:c r="M1648" s="149" t="str">
        <x:v>WS-RATES:29:33</x:v>
      </x:c>
    </x:row>
    <x:row r="1649">
      <x:c r="A1649" t="n">
        <x:v>1653</x:v>
      </x:c>
      <x:c r="B1649" t="n">
        <x:v>19</x:v>
      </x:c>
      <x:c r="C1649" t="n">
        <x:v>36</x:v>
      </x:c>
      <x:c r="D1649" s="99" t="str">
        <x:v>150 NUMBER ROUGH REGIST</x:v>
      </x:c>
      <x:c r="E1649" s="132" t="n">
        <x:v>75</x:v>
      </x:c>
      <x:c r="F1649" t="n">
        <x:v>20</x:v>
      </x:c>
      <x:c r="G1649" t="n">
        <x:v>13</x:v>
      </x:c>
      <x:c r="H1649" s="99" t="str">
        <x:v>150 NUMBER ROUGH REGISTER</x:v>
      </x:c>
      <x:c r="I1649" s="133" t="n">
        <x:v>75</x:v>
      </x:c>
      <x:c r="J1649" s="133" t="n">
        <x:v>71</x:v>
      </x:c>
      <x:c r="K1649" s="149" t="str">
        <x:v>REGISTERS</x:v>
      </x:c>
      <x:c r="L1649" s="150" t="str">
        <x:v>Truncated-name completion</x:v>
      </x:c>
      <x:c r="M1649" s="149" t="str">
        <x:v>WS-RATES:20:13</x:v>
      </x:c>
    </x:row>
    <x:row r="1650">
      <x:c r="A1650" t="n">
        <x:v>1654</x:v>
      </x:c>
      <x:c r="B1650" t="n">
        <x:v>19</x:v>
      </x:c>
      <x:c r="C1650" t="n">
        <x:v>35</x:v>
      </x:c>
      <x:c r="D1650" s="99" t="str">
        <x:v>170 NUMBER ROUGH REGIST</x:v>
      </x:c>
      <x:c r="E1650" s="132" t="n">
        <x:v>85</x:v>
      </x:c>
      <x:c r="F1650" t="n">
        <x:v>20</x:v>
      </x:c>
      <x:c r="G1650" t="n">
        <x:v>12</x:v>
      </x:c>
      <x:c r="H1650" s="99" t="str">
        <x:v>170 NUMBER ROUGH REGISTER</x:v>
      </x:c>
      <x:c r="I1650" s="133" t="n">
        <x:v>85</x:v>
      </x:c>
      <x:c r="J1650" s="133" t="n">
        <x:v>81</x:v>
      </x:c>
      <x:c r="K1650" s="149" t="str">
        <x:v>REGISTERS</x:v>
      </x:c>
      <x:c r="L1650" s="150" t="str">
        <x:v>Truncated-name completion</x:v>
      </x:c>
      <x:c r="M1650" s="149" t="str">
        <x:v>WS-RATES:20:12</x:v>
      </x:c>
    </x:row>
    <x:row r="1651">
      <x:c r="A1651" t="n">
        <x:v>1655</x:v>
      </x:c>
      <x:c r="B1651" t="n">
        <x:v>30</x:v>
      </x:c>
      <x:c r="C1651" t="n">
        <x:v>3</x:v>
      </x:c>
      <x:c r="D1651" s="99" t="str">
        <x:v>180 NUMBER ROUGH REGIST</x:v>
      </x:c>
      <x:c r="E1651" s="132" t="n">
        <x:v>90</x:v>
      </x:c>
      <x:c r="F1651" t="n">
        <x:v>30</x:v>
      </x:c>
      <x:c r="G1651" t="n">
        <x:v>16</x:v>
      </x:c>
      <x:c r="H1651" s="99" t="str">
        <x:v>180 NUMBER ROUGH REGISTER</x:v>
      </x:c>
      <x:c r="I1651" s="133" t="n">
        <x:v>90</x:v>
      </x:c>
      <x:c r="J1651" s="133" t="n">
        <x:v>72</x:v>
      </x:c>
      <x:c r="K1651" s="149" t="str">
        <x:v>REGISTERS</x:v>
      </x:c>
      <x:c r="L1651" s="150" t="str">
        <x:v>Truncated-name completion</x:v>
      </x:c>
      <x:c r="M1651" s="149" t="str">
        <x:v>WS-RATES:30:16</x:v>
      </x:c>
    </x:row>
    <x:row r="1652">
      <x:c r="A1652" t="n">
        <x:v>1656</x:v>
      </x:c>
      <x:c r="B1652" t="n">
        <x:v>22</x:v>
      </x:c>
      <x:c r="C1652" t="n">
        <x:v>24</x:v>
      </x:c>
      <x:c r="D1652" s="99" t="str">
        <x:v>190 NUMBER NEAT RAZA NE</x:v>
      </x:c>
      <x:c r="E1652" s="132" t="n">
        <x:v>95</x:v>
      </x:c>
      <x:c r="F1652" t="n">
        <x:v>22</x:v>
      </x:c>
      <x:c r="G1652" t="n">
        <x:v>37</x:v>
      </x:c>
      <x:c r="H1652" s="99" t="str">
        <x:v>190 NUMBER NEAT RAZA NEW</x:v>
      </x:c>
      <x:c r="I1652" s="133" t="n">
        <x:v>95</x:v>
      </x:c>
      <x:c r="J1652" s="133" t="n">
        <x:v>81</x:v>
      </x:c>
      <x:c r="K1652" s="149" t="str">
        <x:v>REGISTERS</x:v>
      </x:c>
      <x:c r="L1652" s="150" t="str">
        <x:v>Truncated-name completion</x:v>
      </x:c>
      <x:c r="M1652" s="149" t="str">
        <x:v>WS-RATES:22:37</x:v>
      </x:c>
    </x:row>
    <x:row r="1653">
      <x:c r="A1653" t="n">
        <x:v>1657</x:v>
      </x:c>
      <x:c r="B1653" t="n">
        <x:v>29</x:v>
      </x:c>
      <x:c r="C1653" t="n">
        <x:v>8</x:v>
      </x:c>
      <x:c r="D1653" s="99" t="str">
        <x:v>20 NUMBER RAZA REGISTER</x:v>
      </x:c>
      <x:c r="E1653" s="132" t="n">
        <x:v>165</x:v>
      </x:c>
      <x:c r="F1653" t="n">
        <x:v>29</x:v>
      </x:c>
      <x:c r="G1653" t="n">
        <x:v>21</x:v>
      </x:c>
      <x:c r="H1653" s="99" t="str">
        <x:v>20 NUMBER RAZA REGISTER (L)</x:v>
      </x:c>
      <x:c r="I1653" s="133" t="n">
        <x:v>165</x:v>
      </x:c>
      <x:c r="J1653" s="133" t="n">
        <x:v>160</x:v>
      </x:c>
      <x:c r="K1653" s="149" t="str">
        <x:v>REGISTERS</x:v>
      </x:c>
      <x:c r="L1653" s="150" t="str">
        <x:v>Truncated-name completion</x:v>
      </x:c>
      <x:c r="M1653" s="149" t="str">
        <x:v>WS-RATES:29:21</x:v>
      </x:c>
    </x:row>
    <x:row r="1654">
      <x:c r="A1654" t="n">
        <x:v>1658</x:v>
      </x:c>
      <x:c r="B1654" t="n">
        <x:v>29</x:v>
      </x:c>
      <x:c r="C1654" t="n">
        <x:v>19</x:v>
      </x:c>
      <x:c r="D1654" s="99" t="str">
        <x:v>200 NEAT REGISTER (S)</x:v>
      </x:c>
      <x:c r="E1654" s="132" t="n">
        <x:v>100</x:v>
      </x:c>
      <x:c r="F1654" t="n">
        <x:v>29</x:v>
      </x:c>
      <x:c r="G1654" t="n">
        <x:v>32</x:v>
      </x:c>
      <x:c r="H1654" s="99" t="str">
        <x:v>200 NEAT REGISTER (S)</x:v>
      </x:c>
      <x:c r="I1654" s="133" t="n">
        <x:v>100</x:v>
      </x:c>
      <x:c r="J1654" s="133" t="n">
        <x:v>92</x:v>
      </x:c>
      <x:c r="K1654" s="149" t="str">
        <x:v>REGISTERS</x:v>
      </x:c>
      <x:c r="L1654" s="150" t="str">
        <x:v>Exact/source-linked match</x:v>
      </x:c>
      <x:c r="M1654" s="149" t="str">
        <x:v>WS-RATES:29:32</x:v>
      </x:c>
    </x:row>
    <x:row r="1655">
      <x:c r="A1655" t="n">
        <x:v>1659</x:v>
      </x:c>
      <x:c r="B1655" t="n">
        <x:v>29</x:v>
      </x:c>
      <x:c r="C1655" t="n">
        <x:v>14</x:v>
      </x:c>
      <x:c r="D1655" s="99" t="str">
        <x:v>200 NUMBER GEO REGISTER</x:v>
      </x:c>
      <x:c r="E1655" s="132" t="n">
        <x:v>130</x:v>
      </x:c>
      <x:c r="F1655" t="n">
        <x:v>29</x:v>
      </x:c>
      <x:c r="G1655" t="n">
        <x:v>27</x:v>
      </x:c>
      <x:c r="H1655" s="99" t="str">
        <x:v>200 NUMBER GEO REGISTER</x:v>
      </x:c>
      <x:c r="I1655" s="133" t="n">
        <x:v>130</x:v>
      </x:c>
      <x:c r="J1655" s="133" t="n">
        <x:v>125</x:v>
      </x:c>
      <x:c r="K1655" s="149" t="str">
        <x:v>REGISTERS</x:v>
      </x:c>
      <x:c r="L1655" s="150" t="str">
        <x:v>Exact/source-linked match</x:v>
      </x:c>
      <x:c r="M1655" s="149" t="str">
        <x:v>WS-RATES:29:27</x:v>
      </x:c>
    </x:row>
    <x:row r="1656">
      <x:c r="A1656" t="n">
        <x:v>1660</x:v>
      </x:c>
      <x:c r="B1656" t="n">
        <x:v>29</x:v>
      </x:c>
      <x:c r="C1656" t="n">
        <x:v>35</x:v>
      </x:c>
      <x:c r="D1656" s="99" t="str">
        <x:v>230 NUMBER ROUGH REGIST</x:v>
      </x:c>
      <x:c r="E1656" s="132" t="n">
        <x:v>115</x:v>
      </x:c>
      <x:c r="F1656" t="n">
        <x:v>30</x:v>
      </x:c>
      <x:c r="G1656" t="n">
        <x:v>12</x:v>
      </x:c>
      <x:c r="H1656" s="99" t="str">
        <x:v>230 NUMBER ROUGH REGISTER</x:v>
      </x:c>
      <x:c r="I1656" s="133" t="n">
        <x:v>115</x:v>
      </x:c>
      <x:c r="J1656" s="133" t="n">
        <x:v>105</x:v>
      </x:c>
      <x:c r="K1656" s="149" t="str">
        <x:v>REGISTERS</x:v>
      </x:c>
      <x:c r="L1656" s="150" t="str">
        <x:v>Truncated-name completion</x:v>
      </x:c>
      <x:c r="M1656" s="149" t="str">
        <x:v>WS-RATES:30:12</x:v>
      </x:c>
    </x:row>
    <x:row r="1657">
      <x:c r="A1657" t="n">
        <x:v>1661</x:v>
      </x:c>
      <x:c r="B1657" t="n">
        <x:v>29</x:v>
      </x:c>
      <x:c r="C1657" t="n">
        <x:v>18</x:v>
      </x:c>
      <x:c r="D1657" s="99" t="str">
        <x:v>240 NEAT REGISTER</x:v>
      </x:c>
      <x:c r="E1657" s="132" t="n">
        <x:v>120</x:v>
      </x:c>
      <x:c r="F1657" t="n">
        <x:v>29</x:v>
      </x:c>
      <x:c r="G1657" t="n">
        <x:v>31</x:v>
      </x:c>
      <x:c r="H1657" s="99" t="str">
        <x:v>240 NEAT REGISTER</x:v>
      </x:c>
      <x:c r="I1657" s="133" t="n">
        <x:v>120</x:v>
      </x:c>
      <x:c r="J1657" s="133" t="n">
        <x:v>110</x:v>
      </x:c>
      <x:c r="K1657" s="149" t="str">
        <x:v>REGISTERS</x:v>
      </x:c>
      <x:c r="L1657" s="150" t="str">
        <x:v>Exact/source-linked match</x:v>
      </x:c>
      <x:c r="M1657" s="149" t="str">
        <x:v>WS-RATES:29:31</x:v>
      </x:c>
    </x:row>
    <x:row r="1658">
      <x:c r="A1658" t="n">
        <x:v>1662</x:v>
      </x:c>
      <x:c r="B1658" t="n">
        <x:v>29</x:v>
      </x:c>
      <x:c r="C1658" t="n">
        <x:v>5</x:v>
      </x:c>
      <x:c r="D1658" s="99" t="str">
        <x:v>240 NUMBER RAZA REGISTE</x:v>
      </x:c>
      <x:c r="E1658" s="132" t="n">
        <x:v>120</x:v>
      </x:c>
      <x:c r="F1658" t="n">
        <x:v>29</x:v>
      </x:c>
      <x:c r="G1658" t="n">
        <x:v>18</x:v>
      </x:c>
      <x:c r="H1658" s="99" t="str">
        <x:v>240 NUMBER RAZA REGISTER LAR</x:v>
      </x:c>
      <x:c r="I1658" s="133" t="n">
        <x:v>120</x:v>
      </x:c>
      <x:c r="J1658" s="133" t="n">
        <x:v>119</x:v>
      </x:c>
      <x:c r="K1658" s="149" t="str">
        <x:v>REGISTERS</x:v>
      </x:c>
      <x:c r="L1658" s="150" t="str">
        <x:v>Truncated-name completion</x:v>
      </x:c>
      <x:c r="M1658" s="149" t="str">
        <x:v>WS-RATES:29:18</x:v>
      </x:c>
    </x:row>
    <x:row r="1659">
      <x:c r="A1659" t="n">
        <x:v>1663</x:v>
      </x:c>
      <x:c r="B1659" t="n">
        <x:v>22</x:v>
      </x:c>
      <x:c r="C1659" t="n">
        <x:v>23</x:v>
      </x:c>
      <x:c r="D1659" s="99" t="str">
        <x:v>260 NUMBER NEAT RAZA NE</x:v>
      </x:c>
      <x:c r="E1659" s="132" t="n">
        <x:v>130</x:v>
      </x:c>
      <x:c r="F1659" t="n">
        <x:v>22</x:v>
      </x:c>
      <x:c r="G1659" t="n">
        <x:v>36</x:v>
      </x:c>
      <x:c r="H1659" s="99" t="str">
        <x:v>260 NUMBER NEAT RAZA NEW</x:v>
      </x:c>
      <x:c r="I1659" s="133" t="n">
        <x:v>130</x:v>
      </x:c>
      <x:c r="J1659" s="133" t="n">
        <x:v>108</x:v>
      </x:c>
      <x:c r="K1659" s="149" t="str">
        <x:v>REGISTERS</x:v>
      </x:c>
      <x:c r="L1659" s="150" t="str">
        <x:v>Truncated-name completion</x:v>
      </x:c>
      <x:c r="M1659" s="149" t="str">
        <x:v>WS-RATES:22:36</x:v>
      </x:c>
    </x:row>
    <x:row r="1660">
      <x:c r="A1660" t="n">
        <x:v>1664</x:v>
      </x:c>
      <x:c r="B1660" t="n">
        <x:v>29</x:v>
      </x:c>
      <x:c r="C1660" t="n">
        <x:v>34</x:v>
      </x:c>
      <x:c r="D1660" s="99" t="str">
        <x:v>280 NUMBER ROUGH REGIST</x:v>
      </x:c>
      <x:c r="E1660" s="132" t="n">
        <x:v>140</x:v>
      </x:c>
      <x:c r="F1660" t="n">
        <x:v>30</x:v>
      </x:c>
      <x:c r="G1660" t="n">
        <x:v>11</x:v>
      </x:c>
      <x:c r="H1660" s="99" t="str">
        <x:v>280 NUMBER ROUGH REGISTER</x:v>
      </x:c>
      <x:c r="I1660" s="133" t="n">
        <x:v>140</x:v>
      </x:c>
      <x:c r="J1660" s="133" t="n">
        <x:v>125</x:v>
      </x:c>
      <x:c r="K1660" s="149" t="str">
        <x:v>REGISTERS</x:v>
      </x:c>
      <x:c r="L1660" s="150" t="str">
        <x:v>Truncated-name completion</x:v>
      </x:c>
      <x:c r="M1660" s="149" t="str">
        <x:v>WS-RATES:30:11</x:v>
      </x:c>
    </x:row>
    <x:row r="1661">
      <x:c r="A1661" t="n">
        <x:v>1665</x:v>
      </x:c>
      <x:c r="B1661" t="n">
        <x:v>29</x:v>
      </x:c>
      <x:c r="C1661" t="n">
        <x:v>13</x:v>
      </x:c>
      <x:c r="D1661" s="99" t="str">
        <x:v>30 NUMBER GEO REGISTER</x:v>
      </x:c>
      <x:c r="E1661" s="132" t="n">
        <x:v>160</x:v>
      </x:c>
      <x:c r="F1661" t="n">
        <x:v>29</x:v>
      </x:c>
      <x:c r="G1661" t="n">
        <x:v>26</x:v>
      </x:c>
      <x:c r="H1661" s="99" t="str">
        <x:v>30 NUMBER GEO REGISTER</x:v>
      </x:c>
      <x:c r="I1661" s="133" t="n">
        <x:v>160</x:v>
      </x:c>
      <x:c r="J1661" s="133" t="n">
        <x:v>158</x:v>
      </x:c>
      <x:c r="K1661" s="149" t="str">
        <x:v>REGISTERS</x:v>
      </x:c>
      <x:c r="L1661" s="150" t="str">
        <x:v>Exact/source-linked match</x:v>
      </x:c>
      <x:c r="M1661" s="149" t="str">
        <x:v>WS-RATES:29:26</x:v>
      </x:c>
    </x:row>
    <x:row r="1662">
      <x:c r="A1662" t="n">
        <x:v>1666</x:v>
      </x:c>
      <x:c r="B1662" t="n">
        <x:v>29</x:v>
      </x:c>
      <x:c r="C1662" t="n">
        <x:v>7</x:v>
      </x:c>
      <x:c r="D1662" s="99" t="str">
        <x:v>30 NUMBER RAZA REGISTER</x:v>
      </x:c>
      <x:c r="E1662" s="132" t="n">
        <x:v>205</x:v>
      </x:c>
      <x:c r="F1662" t="n">
        <x:v>29</x:v>
      </x:c>
      <x:c r="G1662" t="n">
        <x:v>20</x:v>
      </x:c>
      <x:c r="H1662" s="99" t="str">
        <x:v>30 NUMBER RAZA REGISTER (L)</x:v>
      </x:c>
      <x:c r="I1662" s="133" t="n">
        <x:v>205</x:v>
      </x:c>
      <x:c r="J1662" s="133" t="n">
        <x:v>195</x:v>
      </x:c>
      <x:c r="K1662" s="149" t="str">
        <x:v>REGISTERS</x:v>
      </x:c>
      <x:c r="L1662" s="150" t="str">
        <x:v>Truncated-name completion</x:v>
      </x:c>
      <x:c r="M1662" s="149" t="str">
        <x:v>WS-RATES:29:20</x:v>
      </x:c>
    </x:row>
    <x:row r="1663">
      <x:c r="A1663" t="n">
        <x:v>1667</x:v>
      </x:c>
      <x:c r="B1663" t="n">
        <x:v>29</x:v>
      </x:c>
      <x:c r="C1663" t="n">
        <x:v>17</x:v>
      </x:c>
      <x:c r="D1663" s="99" t="str">
        <x:v>300 NEAT REGISTER (S)</x:v>
      </x:c>
      <x:c r="E1663" s="132" t="n">
        <x:v>150</x:v>
      </x:c>
      <x:c r="F1663" t="n">
        <x:v>29</x:v>
      </x:c>
      <x:c r="G1663" t="n">
        <x:v>30</x:v>
      </x:c>
      <x:c r="H1663" s="99" t="str">
        <x:v>300 NEAT REGISTER (S)</x:v>
      </x:c>
      <x:c r="I1663" s="133" t="n">
        <x:v>150</x:v>
      </x:c>
      <x:c r="J1663" s="133" t="n">
        <x:v>135</x:v>
      </x:c>
      <x:c r="K1663" s="149" t="str">
        <x:v>REGISTERS</x:v>
      </x:c>
      <x:c r="L1663" s="150" t="str">
        <x:v>Exact/source-linked match</x:v>
      </x:c>
      <x:c r="M1663" s="149" t="str">
        <x:v>WS-RATES:29:30</x:v>
      </x:c>
    </x:row>
    <x:row r="1664">
      <x:c r="A1664" t="n">
        <x:v>1668</x:v>
      </x:c>
      <x:c r="B1664" t="n">
        <x:v>29</x:v>
      </x:c>
      <x:c r="C1664" t="n">
        <x:v>33</x:v>
      </x:c>
      <x:c r="D1664" s="99" t="str">
        <x:v>300 NUMBER ROUGH REGIS</x:v>
      </x:c>
      <x:c r="E1664" s="132" t="n">
        <x:v>150</x:v>
      </x:c>
      <x:c r="F1664" t="n">
        <x:v>30</x:v>
      </x:c>
      <x:c r="G1664" t="n">
        <x:v>10</x:v>
      </x:c>
      <x:c r="H1664" s="99" t="str">
        <x:v>300 NUMBER ROUGH REGISTER</x:v>
      </x:c>
      <x:c r="I1664" s="133" t="n">
        <x:v>150</x:v>
      </x:c>
      <x:c r="J1664" s="133" t="n">
        <x:v>135</x:v>
      </x:c>
      <x:c r="K1664" s="149" t="str">
        <x:v>REGISTERS</x:v>
      </x:c>
      <x:c r="L1664" s="150" t="str">
        <x:v>Truncated-name completion</x:v>
      </x:c>
      <x:c r="M1664" s="149" t="str">
        <x:v>WS-RATES:30:10</x:v>
      </x:c>
    </x:row>
    <x:row r="1665">
      <x:c r="A1665" t="n">
        <x:v>1669</x:v>
      </x:c>
      <x:c r="B1665" t="n">
        <x:v>29</x:v>
      </x:c>
      <x:c r="C1665" t="n">
        <x:v>3</x:v>
      </x:c>
      <x:c r="D1665" s="99" t="str">
        <x:v>300 SARFRAZ REGISTER</x:v>
      </x:c>
      <x:c r="E1665" s="132" t="n">
        <x:v>270</x:v>
      </x:c>
      <x:c r="F1665" t="n">
        <x:v>29</x:v>
      </x:c>
      <x:c r="G1665" t="n">
        <x:v>16</x:v>
      </x:c>
      <x:c r="H1665" s="99" t="str">
        <x:v>300 SARFRAZ REGISTER</x:v>
      </x:c>
      <x:c r="I1665" s="133" t="n">
        <x:v>270</x:v>
      </x:c>
      <x:c r="J1665" s="133" t="n">
        <x:v>255</x:v>
      </x:c>
      <x:c r="K1665" s="149" t="str">
        <x:v>REGISTERS</x:v>
      </x:c>
      <x:c r="L1665" s="150" t="str">
        <x:v>Exact/source-linked match</x:v>
      </x:c>
      <x:c r="M1665" s="149" t="str">
        <x:v>WS-RATES:29:16</x:v>
      </x:c>
    </x:row>
    <x:row r="1666">
      <x:c r="A1666" t="n">
        <x:v>1670</x:v>
      </x:c>
      <x:c r="B1666" t="n">
        <x:v>20</x:v>
      </x:c>
      <x:c r="C1666" t="n">
        <x:v>31</x:v>
      </x:c>
      <x:c r="D1666" s="99" t="str">
        <x:v>320 NUMBER ROUGH REGIST</x:v>
      </x:c>
      <x:c r="E1666" s="132" t="n">
        <x:v>160</x:v>
      </x:c>
      <x:c r="F1666" t="n">
        <x:v>21</x:v>
      </x:c>
      <x:c r="G1666" t="n">
        <x:v>8</x:v>
      </x:c>
      <x:c r="H1666" s="99" t="str">
        <x:v>320 NUMBER ROUGH REGISTER</x:v>
      </x:c>
      <x:c r="I1666" s="133" t="n">
        <x:v>160</x:v>
      </x:c>
      <x:c r="J1666" s="133" t="n">
        <x:v>152</x:v>
      </x:c>
      <x:c r="K1666" s="149" t="str">
        <x:v>REGISTERS</x:v>
      </x:c>
      <x:c r="L1666" s="150" t="str">
        <x:v>Truncated-name completion</x:v>
      </x:c>
      <x:c r="M1666" s="149" t="str">
        <x:v>WS-RATES:21:8</x:v>
      </x:c>
    </x:row>
    <x:row r="1667">
      <x:c r="A1667" t="n">
        <x:v>1671</x:v>
      </x:c>
      <x:c r="B1667" t="n">
        <x:v>29</x:v>
      </x:c>
      <x:c r="C1667" t="n">
        <x:v>16</x:v>
      </x:c>
      <x:c r="D1667" s="99" t="str">
        <x:v>340 NEAT REGISTER (S)</x:v>
      </x:c>
      <x:c r="E1667" s="132" t="n">
        <x:v>170</x:v>
      </x:c>
      <x:c r="F1667" t="n">
        <x:v>29</x:v>
      </x:c>
      <x:c r="G1667" t="n">
        <x:v>29</x:v>
      </x:c>
      <x:c r="H1667" s="99" t="str">
        <x:v>340 NEAT REGISTER (S)</x:v>
      </x:c>
      <x:c r="I1667" s="133" t="n">
        <x:v>170</x:v>
      </x:c>
      <x:c r="J1667" s="133" t="n">
        <x:v>150</x:v>
      </x:c>
      <x:c r="K1667" s="149" t="str">
        <x:v>REGISTERS</x:v>
      </x:c>
      <x:c r="L1667" s="150" t="str">
        <x:v>Exact/source-linked match</x:v>
      </x:c>
      <x:c r="M1667" s="149" t="str">
        <x:v>WS-RATES:29:29</x:v>
      </x:c>
    </x:row>
    <x:row r="1668">
      <x:c r="A1668" t="n">
        <x:v>1672</x:v>
      </x:c>
      <x:c r="B1668" t="n">
        <x:v>25</x:v>
      </x:c>
      <x:c r="C1668" t="n">
        <x:v>29</x:v>
      </x:c>
      <x:c r="D1668" s="99" t="str">
        <x:v>340 NUMBER A4 NEAT REGIS</x:v>
      </x:c>
      <x:c r="E1668" s="132" t="n">
        <x:v>170</x:v>
      </x:c>
      <x:c r="F1668" t="n">
        <x:v>26</x:v>
      </x:c>
      <x:c r="G1668" t="n">
        <x:v>6</x:v>
      </x:c>
      <x:c r="H1668" s="99" t="str">
        <x:v>340 NUMBER A4 NEAT REGISTER</x:v>
      </x:c>
      <x:c r="I1668" s="133" t="n">
        <x:v>170</x:v>
      </x:c>
      <x:c r="J1668" s="133" t="n">
        <x:v>160</x:v>
      </x:c>
      <x:c r="K1668" s="149" t="str">
        <x:v>REGISTERS</x:v>
      </x:c>
      <x:c r="L1668" s="150" t="str">
        <x:v>Truncated-name completion</x:v>
      </x:c>
      <x:c r="M1668" s="149" t="str">
        <x:v>WS-RATES:26:6</x:v>
      </x:c>
    </x:row>
    <x:row r="1669">
      <x:c r="A1669" t="n">
        <x:v>1673</x:v>
      </x:c>
      <x:c r="B1669" t="n">
        <x:v>22</x:v>
      </x:c>
      <x:c r="C1669" t="n">
        <x:v>20</x:v>
      </x:c>
      <x:c r="D1669" s="99" t="str">
        <x:v>340 NUMBER ROUGH SUBJEC</x:v>
      </x:c>
      <x:c r="E1669" s="132" t="n">
        <x:v>170</x:v>
      </x:c>
      <x:c r="F1669" t="n">
        <x:v>22</x:v>
      </x:c>
      <x:c r="G1669" t="n">
        <x:v>33</x:v>
      </x:c>
      <x:c r="H1669" s="99" t="str">
        <x:v>340 NUMBER ROUGH SUBJECT RE</x:v>
      </x:c>
      <x:c r="I1669" s="133" t="n">
        <x:v>170</x:v>
      </x:c>
      <x:c r="J1669" s="133" t="n">
        <x:v>165</x:v>
      </x:c>
      <x:c r="K1669" s="149" t="str">
        <x:v>REGISTERS</x:v>
      </x:c>
      <x:c r="L1669" s="150" t="str">
        <x:v>Truncated-name completion</x:v>
      </x:c>
      <x:c r="M1669" s="149" t="str">
        <x:v>WS-RATES:22:33</x:v>
      </x:c>
    </x:row>
    <x:row r="1670">
      <x:c r="A1670" t="n">
        <x:v>1674</x:v>
      </x:c>
      <x:c r="B1670" t="n">
        <x:v>29</x:v>
      </x:c>
      <x:c r="C1670" t="n">
        <x:v>24</x:v>
      </x:c>
      <x:c r="D1670" s="99" t="str">
        <x:v>340 RING ROUGH REGISTER</x:v>
      </x:c>
      <x:c r="E1670" s="132" t="n">
        <x:v>170</x:v>
      </x:c>
      <x:c r="F1670" t="n">
        <x:v>29</x:v>
      </x:c>
      <x:c r="G1670" t="n">
        <x:v>37</x:v>
      </x:c>
      <x:c r="H1670" s="99" t="str">
        <x:v>340 RING ROUGH REGISTER</x:v>
      </x:c>
      <x:c r="I1670" s="133" t="n">
        <x:v>170</x:v>
      </x:c>
      <x:c r="J1670" s="133" t="n">
        <x:v>141</x:v>
      </x:c>
      <x:c r="K1670" s="149" t="str">
        <x:v>REGISTERS</x:v>
      </x:c>
      <x:c r="L1670" s="150" t="str">
        <x:v>Exact/source-linked match</x:v>
      </x:c>
      <x:c r="M1670" s="149" t="str">
        <x:v>WS-RATES:29:37</x:v>
      </x:c>
    </x:row>
    <x:row r="1671">
      <x:c r="A1671" t="n">
        <x:v>1675</x:v>
      </x:c>
      <x:c r="B1671" t="n">
        <x:v>29</x:v>
      </x:c>
      <x:c r="C1671" t="n">
        <x:v>12</x:v>
      </x:c>
      <x:c r="D1671" s="99" t="str">
        <x:v>35 NUMBER GEO REGISTER</x:v>
      </x:c>
      <x:c r="E1671" s="132" t="n">
        <x:v>190</x:v>
      </x:c>
      <x:c r="F1671" t="n">
        <x:v>29</x:v>
      </x:c>
      <x:c r="G1671" t="n">
        <x:v>25</x:v>
      </x:c>
      <x:c r="H1671" s="99" t="str">
        <x:v>35 NUMBER GEO REGISTER</x:v>
      </x:c>
      <x:c r="I1671" s="133" t="n">
        <x:v>190</x:v>
      </x:c>
      <x:c r="J1671" s="133" t="n">
        <x:v>184</x:v>
      </x:c>
      <x:c r="K1671" s="149" t="str">
        <x:v>REGISTERS</x:v>
      </x:c>
      <x:c r="L1671" s="150" t="str">
        <x:v>Exact/source-linked match</x:v>
      </x:c>
      <x:c r="M1671" s="149" t="str">
        <x:v>WS-RATES:29:25</x:v>
      </x:c>
    </x:row>
    <x:row r="1672">
      <x:c r="A1672" t="n">
        <x:v>1676</x:v>
      </x:c>
      <x:c r="B1672" t="n">
        <x:v>29</x:v>
      </x:c>
      <x:c r="C1672" t="n">
        <x:v>22</x:v>
      </x:c>
      <x:c r="D1672" s="99" t="str">
        <x:v>360 A4 ROUGH REGISTER</x:v>
      </x:c>
      <x:c r="E1672" s="132" t="n">
        <x:v>180</x:v>
      </x:c>
      <x:c r="F1672" t="n">
        <x:v>29</x:v>
      </x:c>
      <x:c r="G1672" t="n">
        <x:v>35</x:v>
      </x:c>
      <x:c r="H1672" s="99" t="str">
        <x:v>360 A4 ROUGH REGISTER</x:v>
      </x:c>
      <x:c r="I1672" s="133" t="n">
        <x:v>180</x:v>
      </x:c>
      <x:c r="J1672" s="133" t="n">
        <x:v>165</x:v>
      </x:c>
      <x:c r="K1672" s="149" t="str">
        <x:v>REGISTERS</x:v>
      </x:c>
      <x:c r="L1672" s="150" t="str">
        <x:v>Exact/source-linked match</x:v>
      </x:c>
      <x:c r="M1672" s="149" t="str">
        <x:v>WS-RATES:29:35</x:v>
      </x:c>
    </x:row>
    <x:row r="1673">
      <x:c r="A1673" t="n">
        <x:v>1677</x:v>
      </x:c>
      <x:c r="B1673" t="n">
        <x:v>29</x:v>
      </x:c>
      <x:c r="C1673" t="n">
        <x:v>23</x:v>
      </x:c>
      <x:c r="D1673" s="99" t="str">
        <x:v>380 A4 ROUGH RING REGIST</x:v>
      </x:c>
      <x:c r="E1673" s="132" t="n">
        <x:v>190</x:v>
      </x:c>
      <x:c r="F1673" t="n">
        <x:v>29</x:v>
      </x:c>
      <x:c r="G1673" t="n">
        <x:v>36</x:v>
      </x:c>
      <x:c r="H1673" s="99" t="str">
        <x:v>380 A4 ROUGH RING REGISTER</x:v>
      </x:c>
      <x:c r="I1673" s="133" t="n">
        <x:v>190</x:v>
      </x:c>
      <x:c r="J1673" s="133" t="n">
        <x:v>175</x:v>
      </x:c>
      <x:c r="K1673" s="149" t="str">
        <x:v>REGISTERS</x:v>
      </x:c>
      <x:c r="L1673" s="150" t="str">
        <x:v>Truncated-name completion</x:v>
      </x:c>
      <x:c r="M1673" s="149" t="str">
        <x:v>WS-RATES:29:36</x:v>
      </x:c>
    </x:row>
    <x:row r="1674">
      <x:c r="A1674" t="n">
        <x:v>1678</x:v>
      </x:c>
      <x:c r="B1674" t="n">
        <x:v>29</x:v>
      </x:c>
      <x:c r="C1674" t="n">
        <x:v>32</x:v>
      </x:c>
      <x:c r="D1674" s="99" t="str">
        <x:v>380 NUMBER ROUGH REGIST</x:v>
      </x:c>
      <x:c r="E1674" s="132" t="n">
        <x:v>190</x:v>
      </x:c>
      <x:c r="F1674" t="n">
        <x:v>30</x:v>
      </x:c>
      <x:c r="G1674" t="n">
        <x:v>9</x:v>
      </x:c>
      <x:c r="H1674" s="99" t="str">
        <x:v>380 NUMBER ROUGH REGISTER</x:v>
      </x:c>
      <x:c r="I1674" s="133" t="n">
        <x:v>190</x:v>
      </x:c>
      <x:c r="J1674" s="133" t="n">
        <x:v>175</x:v>
      </x:c>
      <x:c r="K1674" s="149" t="str">
        <x:v>REGISTERS</x:v>
      </x:c>
      <x:c r="L1674" s="150" t="str">
        <x:v>Truncated-name completion</x:v>
      </x:c>
      <x:c r="M1674" s="149" t="str">
        <x:v>WS-RATES:30:9</x:v>
      </x:c>
    </x:row>
    <x:row r="1675">
      <x:c r="A1675" t="n">
        <x:v>1679</x:v>
      </x:c>
      <x:c r="B1675" t="n">
        <x:v>29</x:v>
      </x:c>
      <x:c r="C1675" t="n">
        <x:v>11</x:v>
      </x:c>
      <x:c r="D1675" s="99" t="str">
        <x:v>40 NUMBER GEO REGISTER</x:v>
      </x:c>
      <x:c r="E1675" s="132" t="n">
        <x:v>210</x:v>
      </x:c>
      <x:c r="F1675" t="n">
        <x:v>29</x:v>
      </x:c>
      <x:c r="G1675" t="n">
        <x:v>24</x:v>
      </x:c>
      <x:c r="H1675" s="99" t="str">
        <x:v>40 NUMBER GEO REGISTER</x:v>
      </x:c>
      <x:c r="I1675" s="133" t="n">
        <x:v>210</x:v>
      </x:c>
      <x:c r="J1675" s="133" t="n">
        <x:v>209</x:v>
      </x:c>
      <x:c r="K1675" s="149" t="str">
        <x:v>REGISTERS</x:v>
      </x:c>
      <x:c r="L1675" s="150" t="str">
        <x:v>Exact/source-linked match</x:v>
      </x:c>
      <x:c r="M1675" s="149" t="str">
        <x:v>WS-RATES:29:24</x:v>
      </x:c>
    </x:row>
    <x:row r="1676">
      <x:c r="A1676" t="n">
        <x:v>1680</x:v>
      </x:c>
      <x:c r="B1676" t="n">
        <x:v>17</x:v>
      </x:c>
      <x:c r="C1676" t="n">
        <x:v>20</x:v>
      </x:c>
      <x:c r="D1676" s="99" t="str">
        <x:v>40 NUMBER RAZA REGISTER</x:v>
      </x:c>
      <x:c r="E1676" s="132" t="n">
        <x:v>260</x:v>
      </x:c>
      <x:c r="F1676" t="n">
        <x:v>17</x:v>
      </x:c>
      <x:c r="G1676" t="n">
        <x:v>33</x:v>
      </x:c>
      <x:c r="H1676" s="99" t="str">
        <x:v>40 NUMBER RAZA REGISTER (L)</x:v>
      </x:c>
      <x:c r="I1676" s="133" t="n">
        <x:v>260</x:v>
      </x:c>
      <x:c r="J1676" s="133" t="n">
        <x:v>250</x:v>
      </x:c>
      <x:c r="K1676" s="149" t="str">
        <x:v>REGISTERS</x:v>
      </x:c>
      <x:c r="L1676" s="150" t="str">
        <x:v>Truncated-name completion</x:v>
      </x:c>
      <x:c r="M1676" s="149" t="str">
        <x:v>WS-RATES:17:33</x:v>
      </x:c>
    </x:row>
    <x:row r="1677">
      <x:c r="A1677" t="n">
        <x:v>1681</x:v>
      </x:c>
      <x:c r="B1677" t="n">
        <x:v>1</x:v>
      </x:c>
      <x:c r="C1677" t="n">
        <x:v>35</x:v>
      </x:c>
      <x:c r="D1677" s="99" t="str">
        <x:v>400 NUMBER ROUGH REGIST</x:v>
      </x:c>
      <x:c r="E1677" s="132" t="n">
        <x:v>200</x:v>
      </x:c>
      <x:c r="F1677" t="n">
        <x:v>2</x:v>
      </x:c>
      <x:c r="G1677" t="n">
        <x:v>13</x:v>
      </x:c>
      <x:c r="H1677" s="99" t="str">
        <x:v>400 NUMBER ROUGH REGISTER</x:v>
      </x:c>
      <x:c r="I1677" s="133" t="n">
        <x:v>200</x:v>
      </x:c>
      <x:c r="J1677" s="133" t="n">
        <x:v>180</x:v>
      </x:c>
      <x:c r="K1677" s="149" t="str">
        <x:v>REGISTERS</x:v>
      </x:c>
      <x:c r="L1677" s="150" t="str">
        <x:v>Truncated-name completion</x:v>
      </x:c>
      <x:c r="M1677" s="149" t="str">
        <x:v>WS-RATES:2:13</x:v>
      </x:c>
    </x:row>
    <x:row r="1678">
      <x:c r="A1678" t="n">
        <x:v>1682</x:v>
      </x:c>
      <x:c r="B1678" t="n">
        <x:v>29</x:v>
      </x:c>
      <x:c r="C1678" t="n">
        <x:v>29</x:v>
      </x:c>
      <x:c r="D1678" s="99" t="str">
        <x:v>410 NUMBER ROUGH REGIST</x:v>
      </x:c>
      <x:c r="E1678" s="132" t="n">
        <x:v>205</x:v>
      </x:c>
      <x:c r="F1678" t="n">
        <x:v>30</x:v>
      </x:c>
      <x:c r="G1678" t="n">
        <x:v>6</x:v>
      </x:c>
      <x:c r="H1678" s="99" t="str">
        <x:v>410 NUMBER ROUGH REGISTER</x:v>
      </x:c>
      <x:c r="I1678" s="133" t="n">
        <x:v>205</x:v>
      </x:c>
      <x:c r="J1678" s="133" t="n">
        <x:v>184</x:v>
      </x:c>
      <x:c r="K1678" s="149" t="str">
        <x:v>REGISTERS</x:v>
      </x:c>
      <x:c r="L1678" s="150" t="str">
        <x:v>Truncated-name completion</x:v>
      </x:c>
      <x:c r="M1678" s="149" t="str">
        <x:v>WS-RATES:30:6</x:v>
      </x:c>
    </x:row>
    <x:row r="1679">
      <x:c r="A1679" t="n">
        <x:v>1683</x:v>
      </x:c>
      <x:c r="B1679" t="n">
        <x:v>3</x:v>
      </x:c>
      <x:c r="C1679" t="n">
        <x:v>22</x:v>
      </x:c>
      <x:c r="D1679" s="99" t="str">
        <x:v>410 NUMBER ROUGH RING R</x:v>
      </x:c>
      <x:c r="E1679" s="132" t="n">
        <x:v>205</x:v>
      </x:c>
      <x:c r="F1679" t="n">
        <x:v>3</x:v>
      </x:c>
      <x:c r="G1679" t="n">
        <x:v>36</x:v>
      </x:c>
      <x:c r="H1679" s="99" t="str">
        <x:v>410 NUMBER ROUGH RING REGIS</x:v>
      </x:c>
      <x:c r="I1679" s="133" t="n">
        <x:v>205</x:v>
      </x:c>
      <x:c r="J1679" s="133" t="n">
        <x:v>182</x:v>
      </x:c>
      <x:c r="K1679" s="149" t="str">
        <x:v>REGISTERS</x:v>
      </x:c>
      <x:c r="L1679" s="150" t="str">
        <x:v>Truncated-name completion</x:v>
      </x:c>
      <x:c r="M1679" s="149" t="str">
        <x:v>WS-RATES:3:36</x:v>
      </x:c>
    </x:row>
    <x:row r="1680">
      <x:c r="A1680" t="n">
        <x:v>1684</x:v>
      </x:c>
      <x:c r="B1680" t="n">
        <x:v>1</x:v>
      </x:c>
      <x:c r="C1680" t="n">
        <x:v>20</x:v>
      </x:c>
      <x:c r="D1680" s="99" t="str">
        <x:v>440 NUMBER ROUGH REGIST</x:v>
      </x:c>
      <x:c r="E1680" s="132" t="n">
        <x:v>220</x:v>
      </x:c>
      <x:c r="F1680" t="n">
        <x:v>1</x:v>
      </x:c>
      <x:c r="G1680" t="n">
        <x:v>34</x:v>
      </x:c>
      <x:c r="H1680" s="99" t="str">
        <x:v>440 NUMBER ROUGH REGISTER</x:v>
      </x:c>
      <x:c r="I1680" s="133" t="n">
        <x:v>220</x:v>
      </x:c>
      <x:c r="J1680" s="133" t="n">
        <x:v>200</x:v>
      </x:c>
      <x:c r="K1680" s="149" t="str">
        <x:v>REGISTERS</x:v>
      </x:c>
      <x:c r="L1680" s="150" t="str">
        <x:v>Truncated-name completion</x:v>
      </x:c>
      <x:c r="M1680" s="149" t="str">
        <x:v>WS-RATES:1:34</x:v>
      </x:c>
    </x:row>
    <x:row r="1681">
      <x:c r="A1681" t="n">
        <x:v>1685</x:v>
      </x:c>
      <x:c r="B1681" t="n">
        <x:v>29</x:v>
      </x:c>
      <x:c r="C1681" t="n">
        <x:v>30</x:v>
      </x:c>
      <x:c r="D1681" s="99" t="str">
        <x:v>480 NUMBER ROUGH REGIST</x:v>
      </x:c>
      <x:c r="E1681" s="132" t="n">
        <x:v>240</x:v>
      </x:c>
      <x:c r="F1681" t="n">
        <x:v>30</x:v>
      </x:c>
      <x:c r="G1681" t="n">
        <x:v>7</x:v>
      </x:c>
      <x:c r="H1681" s="99" t="str">
        <x:v>480 NUMBER ROUGH REGISTER</x:v>
      </x:c>
      <x:c r="I1681" s="133" t="n">
        <x:v>240</x:v>
      </x:c>
      <x:c r="J1681" s="133" t="n">
        <x:v>215</x:v>
      </x:c>
      <x:c r="K1681" s="149" t="str">
        <x:v>REGISTERS</x:v>
      </x:c>
      <x:c r="L1681" s="150" t="str">
        <x:v>Truncated-name completion</x:v>
      </x:c>
      <x:c r="M1681" s="149" t="str">
        <x:v>WS-RATES:30:7</x:v>
      </x:c>
    </x:row>
    <x:row r="1682">
      <x:c r="A1682" t="n">
        <x:v>1686</x:v>
      </x:c>
      <x:c r="B1682" t="n">
        <x:v>29</x:v>
      </x:c>
      <x:c r="C1682" t="n">
        <x:v>6</x:v>
      </x:c>
      <x:c r="D1682" s="99" t="str">
        <x:v>50 NUMBER RAZA REGISTER</x:v>
      </x:c>
      <x:c r="E1682" s="132" t="n">
        <x:v>270</x:v>
      </x:c>
      <x:c r="F1682" t="n">
        <x:v>29</x:v>
      </x:c>
      <x:c r="G1682" t="n">
        <x:v>19</x:v>
      </x:c>
      <x:c r="H1682" s="99" t="str">
        <x:v>50 NUMBER RAZA REGISTER (L)</x:v>
      </x:c>
      <x:c r="I1682" s="133" t="n">
        <x:v>270</x:v>
      </x:c>
      <x:c r="J1682" s="133" t="n">
        <x:v>269</x:v>
      </x:c>
      <x:c r="K1682" s="149" t="str">
        <x:v>REGISTERS</x:v>
      </x:c>
      <x:c r="L1682" s="150" t="str">
        <x:v>Truncated-name completion</x:v>
      </x:c>
      <x:c r="M1682" s="149" t="str">
        <x:v>WS-RATES:29:19</x:v>
      </x:c>
    </x:row>
    <x:row r="1683">
      <x:c r="A1683" t="n">
        <x:v>1687</x:v>
      </x:c>
      <x:c r="B1683" t="n">
        <x:v>26</x:v>
      </x:c>
      <x:c r="C1683" t="n">
        <x:v>3</x:v>
      </x:c>
      <x:c r="D1683" s="99" t="str">
        <x:v>50 NUMBER RAZA RING REGI</x:v>
      </x:c>
      <x:c r="E1683" s="132" t="n">
        <x:v>270</x:v>
      </x:c>
      <x:c r="F1683" t="n">
        <x:v>26</x:v>
      </x:c>
      <x:c r="G1683" t="n">
        <x:v>16</x:v>
      </x:c>
      <x:c r="H1683" s="99" t="str">
        <x:v>50 NUMBER RAZA RING REGISTER</x:v>
      </x:c>
      <x:c r="I1683" s="133" t="n">
        <x:v>270</x:v>
      </x:c>
      <x:c r="J1683" s="133" t="n">
        <x:v>260</x:v>
      </x:c>
      <x:c r="K1683" s="149" t="str">
        <x:v>RING REGISTERS</x:v>
      </x:c>
      <x:c r="L1683" s="150" t="str">
        <x:v>Truncated-name completion</x:v>
      </x:c>
      <x:c r="M1683" s="149" t="str">
        <x:v>WS-RATES:26:16</x:v>
      </x:c>
    </x:row>
    <x:row r="1684">
      <x:c r="A1684" t="n">
        <x:v>1688</x:v>
      </x:c>
      <x:c r="B1684" t="n">
        <x:v>29</x:v>
      </x:c>
      <x:c r="C1684" t="n">
        <x:v>31</x:v>
      </x:c>
      <x:c r="D1684" s="99" t="str">
        <x:v>500 NUMBER ROUGH REGIST</x:v>
      </x:c>
      <x:c r="E1684" s="132" t="n">
        <x:v>250</x:v>
      </x:c>
      <x:c r="F1684" t="n">
        <x:v>30</x:v>
      </x:c>
      <x:c r="G1684" t="n">
        <x:v>8</x:v>
      </x:c>
      <x:c r="H1684" s="99" t="str">
        <x:v>500 NUMBER ROUGH REGISTER</x:v>
      </x:c>
      <x:c r="I1684" s="133" t="n">
        <x:v>250</x:v>
      </x:c>
      <x:c r="J1684" s="133" t="n">
        <x:v>230</x:v>
      </x:c>
      <x:c r="K1684" s="149" t="str">
        <x:v>REGISTERS</x:v>
      </x:c>
      <x:c r="L1684" s="150" t="str">
        <x:v>Truncated-name completion</x:v>
      </x:c>
      <x:c r="M1684" s="149" t="str">
        <x:v>WS-RATES:30:8</x:v>
      </x:c>
    </x:row>
    <x:row r="1685">
      <x:c r="A1685" t="n">
        <x:v>1689</x:v>
      </x:c>
      <x:c r="B1685" t="n">
        <x:v>29</x:v>
      </x:c>
      <x:c r="C1685" t="n">
        <x:v>4</x:v>
      </x:c>
      <x:c r="D1685" s="99" t="str">
        <x:v>600 SARFRAZ REGISTER</x:v>
      </x:c>
      <x:c r="E1685" s="132" t="n">
        <x:v>240</x:v>
      </x:c>
      <x:c r="F1685" t="n">
        <x:v>29</x:v>
      </x:c>
      <x:c r="G1685" t="n">
        <x:v>17</x:v>
      </x:c>
      <x:c r="H1685" s="99" t="str">
        <x:v>600 SARFRAZ REGISTER</x:v>
      </x:c>
      <x:c r="I1685" s="133" t="n">
        <x:v>240</x:v>
      </x:c>
      <x:c r="J1685" s="133" t="n">
        <x:v>235</x:v>
      </x:c>
      <x:c r="K1685" s="149" t="str">
        <x:v>REGISTERS</x:v>
      </x:c>
      <x:c r="L1685" s="150" t="str">
        <x:v>Exact/source-linked match</x:v>
      </x:c>
      <x:c r="M1685" s="149" t="str">
        <x:v>WS-RATES:29:17</x:v>
      </x:c>
    </x:row>
    <x:row r="1686">
      <x:c r="A1686" t="n">
        <x:v>1690</x:v>
      </x:c>
      <x:c r="B1686" t="n">
        <x:v>1</x:v>
      </x:c>
      <x:c r="C1686" t="n">
        <x:v>13</x:v>
      </x:c>
      <x:c r="D1686" s="99" t="str">
        <x:v>760 NUM IMP A4 RING REGI</x:v>
      </x:c>
      <x:c r="E1686" s="132" t="n">
        <x:v>380</x:v>
      </x:c>
      <x:c r="F1686" t="n">
        <x:v>1</x:v>
      </x:c>
      <x:c r="G1686" t="n">
        <x:v>27</x:v>
      </x:c>
      <x:c r="H1686" s="99" t="str">
        <x:v>760 NUM IMP A4 RING REGISTER</x:v>
      </x:c>
      <x:c r="I1686" s="133" t="n">
        <x:v>380</x:v>
      </x:c>
      <x:c r="J1686" s="133" t="n">
        <x:v>340</x:v>
      </x:c>
      <x:c r="K1686" s="149" t="str">
        <x:v>REGISTERS</x:v>
      </x:c>
      <x:c r="L1686" s="150" t="str">
        <x:v>Truncated-name completion</x:v>
      </x:c>
      <x:c r="M1686" s="149" t="str">
        <x:v>WS-RATES:1:27</x:v>
      </x:c>
    </x:row>
    <x:row r="1687">
      <x:c r="A1687" t="n">
        <x:v>1691</x:v>
      </x:c>
      <x:c r="B1687" t="n">
        <x:v>2</x:v>
      </x:c>
      <x:c r="C1687" t="n">
        <x:v>31</x:v>
      </x:c>
      <x:c r="D1687" s="99" t="str">
        <x:v>800 NUMBER AWAN REGISTE</x:v>
      </x:c>
      <x:c r="E1687" s="132" t="n">
        <x:v>270</x:v>
      </x:c>
      <x:c r="F1687" t="n">
        <x:v>3</x:v>
      </x:c>
      <x:c r="G1687" t="n">
        <x:v>9</x:v>
      </x:c>
      <x:c r="H1687" s="99" t="str">
        <x:v>800 NUMBER AWAN REGISTER</x:v>
      </x:c>
      <x:c r="I1687" s="133" t="n">
        <x:v>270</x:v>
      </x:c>
      <x:c r="J1687" s="133" t="n">
        <x:v>255</x:v>
      </x:c>
      <x:c r="K1687" s="149" t="str">
        <x:v>REGISTERS</x:v>
      </x:c>
      <x:c r="L1687" s="150" t="str">
        <x:v>Truncated-name completion</x:v>
      </x:c>
      <x:c r="M1687" s="149" t="str">
        <x:v>WS-RATES:3:9</x:v>
      </x:c>
    </x:row>
    <x:row r="1688">
      <x:c r="A1688" t="n">
        <x:v>1692</x:v>
      </x:c>
      <x:c r="B1688" t="n">
        <x:v>5</x:v>
      </x:c>
      <x:c r="C1688" t="n">
        <x:v>7</x:v>
      </x:c>
      <x:c r="D1688" s="99" t="str">
        <x:v>AWAN REGISTER NO 20</x:v>
      </x:c>
      <x:c r="E1688" s="132" t="n">
        <x:v>140</x:v>
      </x:c>
      <x:c r="F1688" t="n">
        <x:v>5</x:v>
      </x:c>
      <x:c r="G1688" t="n">
        <x:v>20</x:v>
      </x:c>
      <x:c r="H1688" s="99" t="str">
        <x:v>AWAN REGISTER NO 20</x:v>
      </x:c>
      <x:c r="I1688" s="133" t="n">
        <x:v>140</x:v>
      </x:c>
      <x:c r="J1688" s="133" t="n">
        <x:v>122</x:v>
      </x:c>
      <x:c r="K1688" s="149" t="str">
        <x:v>REGISTERS</x:v>
      </x:c>
      <x:c r="L1688" s="150" t="str">
        <x:v>Exact/source-linked match</x:v>
      </x:c>
      <x:c r="M1688" s="149" t="str">
        <x:v>WS-RATES:5:20</x:v>
      </x:c>
    </x:row>
    <x:row r="1689">
      <x:c r="A1689" t="n">
        <x:v>1693</x:v>
      </x:c>
      <x:c r="B1689" t="n">
        <x:v>5</x:v>
      </x:c>
      <x:c r="C1689" t="n">
        <x:v>6</x:v>
      </x:c>
      <x:c r="D1689" s="99" t="str">
        <x:v>AWAN REGISTER NO 30</x:v>
      </x:c>
      <x:c r="E1689" s="132" t="n">
        <x:v>170</x:v>
      </x:c>
      <x:c r="F1689" t="n">
        <x:v>5</x:v>
      </x:c>
      <x:c r="G1689" t="n">
        <x:v>19</x:v>
      </x:c>
      <x:c r="H1689" s="99" t="str">
        <x:v>AWAN REGISTER NO 30</x:v>
      </x:c>
      <x:c r="I1689" s="133" t="n">
        <x:v>170</x:v>
      </x:c>
      <x:c r="J1689" s="133" t="n">
        <x:v>150</x:v>
      </x:c>
      <x:c r="K1689" s="149" t="str">
        <x:v>REGISTERS</x:v>
      </x:c>
      <x:c r="L1689" s="150" t="str">
        <x:v>Exact/source-linked match</x:v>
      </x:c>
      <x:c r="M1689" s="149" t="str">
        <x:v>WS-RATES:5:19</x:v>
      </x:c>
    </x:row>
    <x:row r="1690">
      <x:c r="A1690" t="n">
        <x:v>1694</x:v>
      </x:c>
      <x:c r="B1690" t="n">
        <x:v>5</x:v>
      </x:c>
      <x:c r="C1690" t="n">
        <x:v>5</x:v>
      </x:c>
      <x:c r="D1690" s="99" t="str">
        <x:v>AWAN REHISTER NO 60</x:v>
      </x:c>
      <x:c r="E1690" s="132" t="n">
        <x:v>220</x:v>
      </x:c>
      <x:c r="F1690" t="n">
        <x:v>5</x:v>
      </x:c>
      <x:c r="G1690" t="n">
        <x:v>18</x:v>
      </x:c>
      <x:c r="H1690" s="99" t="str">
        <x:v>AWAN REHISTER NO 60</x:v>
      </x:c>
      <x:c r="I1690" s="133" t="n">
        <x:v>220</x:v>
      </x:c>
      <x:c r="J1690" s="133" t="n">
        <x:v>195</x:v>
      </x:c>
      <x:c r="K1690" s="149" t="str">
        <x:v>REGISTERS</x:v>
      </x:c>
      <x:c r="L1690" s="150" t="str">
        <x:v>Exact/source-linked match</x:v>
      </x:c>
      <x:c r="M1690" s="149" t="str">
        <x:v>WS-RATES:5:18</x:v>
      </x:c>
    </x:row>
    <x:row r="1691">
      <x:c r="A1691" t="n">
        <x:v>1695</x:v>
      </x:c>
      <x:c r="B1691" t="n">
        <x:v>32</x:v>
      </x:c>
      <x:c r="C1691" t="n">
        <x:v>25</x:v>
      </x:c>
      <x:c r="D1691" s="99" t="str">
        <x:v>DAKHIL KHARIJ REGISTER R</x:v>
      </x:c>
      <x:c r="E1691" s="132" t="n">
        <x:v>230</x:v>
      </x:c>
      <x:c r="F1691" t="n">
        <x:v>33</x:v>
      </x:c>
      <x:c r="G1691" t="n">
        <x:v>2</x:v>
      </x:c>
      <x:c r="H1691" s="99" t="str">
        <x:v>DAKHIL KHARIJ REGISTER R 23</x:v>
      </x:c>
      <x:c r="I1691" s="133" t="n">
        <x:v>230</x:v>
      </x:c>
      <x:c r="J1691" s="133" t="n">
        <x:v>190</x:v>
      </x:c>
      <x:c r="K1691" s="149" t="str">
        <x:v>GATTA REGISTER</x:v>
      </x:c>
      <x:c r="L1691" s="150" t="str">
        <x:v>Truncated-name completion</x:v>
      </x:c>
      <x:c r="M1691" s="149" t="str">
        <x:v>WS-RATES:33:2</x:v>
      </x:c>
    </x:row>
    <x:row r="1692">
      <x:c r="A1692" t="n">
        <x:v>1696</x:v>
      </x:c>
      <x:c r="B1692" t="n">
        <x:v>30</x:v>
      </x:c>
      <x:c r="C1692" t="n">
        <x:v>6</x:v>
      </x:c>
      <x:c r="D1692" s="99" t="str">
        <x:v>FG REGISTER</x:v>
      </x:c>
      <x:c r="E1692" s="132" t="n">
        <x:v>160</x:v>
      </x:c>
      <x:c r="F1692" t="n">
        <x:v>30</x:v>
      </x:c>
      <x:c r="G1692" t="n">
        <x:v>19</x:v>
      </x:c>
      <x:c r="H1692" s="99" t="str">
        <x:v>FG REGISTER</x:v>
      </x:c>
      <x:c r="I1692" s="133" t="n">
        <x:v>160</x:v>
      </x:c>
      <x:c r="J1692" s="133" t="n">
        <x:v>157</x:v>
      </x:c>
      <x:c r="K1692" s="149" t="str">
        <x:v>copies</x:v>
      </x:c>
      <x:c r="L1692" s="150" t="str">
        <x:v>Exact/source-linked match</x:v>
      </x:c>
      <x:c r="M1692" s="149" t="str">
        <x:v>WS-RATES:30:19</x:v>
      </x:c>
    </x:row>
    <x:row r="1693">
      <x:c r="A1693" t="n">
        <x:v>1697</x:v>
      </x:c>
      <x:c r="B1693" t="n">
        <x:v>51</x:v>
      </x:c>
      <x:c r="C1693" t="n">
        <x:v>15</x:v>
      </x:c>
      <x:c r="D1693" s="99" t="str">
        <x:v>GATTA REGISTER 68 NO 1</x:v>
      </x:c>
      <x:c r="E1693" s="132" t="n">
        <x:v>250</x:v>
      </x:c>
      <x:c r="F1693" t="n">
        <x:v>51</x:v>
      </x:c>
      <x:c r="G1693" t="n">
        <x:v>28</x:v>
      </x:c>
      <x:c r="H1693" s="99" t="str">
        <x:v>GATTA REGISTER 68 NO 1</x:v>
      </x:c>
      <x:c r="I1693" s="133" t="n">
        <x:v>250</x:v>
      </x:c>
      <x:c r="J1693" s="133" t="n">
        <x:v>222</x:v>
      </x:c>
      <x:c r="K1693" s="149" t="str">
        <x:v>GATTA REGISTER</x:v>
      </x:c>
      <x:c r="L1693" s="150" t="str">
        <x:v>Exact/source-linked match</x:v>
      </x:c>
      <x:c r="M1693" s="149" t="str">
        <x:v>WS-RATES:51:28</x:v>
      </x:c>
    </x:row>
    <x:row r="1694">
      <x:c r="A1694" t="n">
        <x:v>1698</x:v>
      </x:c>
      <x:c r="B1694" t="n">
        <x:v>51</x:v>
      </x:c>
      <x:c r="C1694" t="n">
        <x:v>12</x:v>
      </x:c>
      <x:c r="D1694" s="99" t="str">
        <x:v>GATTA REGISTER 68 NO 2</x:v>
      </x:c>
      <x:c r="E1694" s="132" t="n">
        <x:v>290</x:v>
      </x:c>
      <x:c r="F1694" t="n">
        <x:v>51</x:v>
      </x:c>
      <x:c r="G1694" t="n">
        <x:v>25</x:v>
      </x:c>
      <x:c r="H1694" s="99" t="str">
        <x:v>GATTA REGISTER 68 NO 2</x:v>
      </x:c>
      <x:c r="I1694" s="133" t="n">
        <x:v>290</x:v>
      </x:c>
      <x:c r="J1694" s="133" t="n">
        <x:v>265</x:v>
      </x:c>
      <x:c r="K1694" s="149" t="str">
        <x:v>GATTA REGISTER</x:v>
      </x:c>
      <x:c r="L1694" s="150" t="str">
        <x:v>Exact/source-linked match</x:v>
      </x:c>
      <x:c r="M1694" s="149" t="str">
        <x:v>WS-RATES:51:25</x:v>
      </x:c>
    </x:row>
    <x:row r="1695">
      <x:c r="A1695" t="n">
        <x:v>1699</x:v>
      </x:c>
      <x:c r="B1695" t="n">
        <x:v>50</x:v>
      </x:c>
      <x:c r="C1695" t="n">
        <x:v>32</x:v>
      </x:c>
      <x:c r="D1695" s="99" t="str">
        <x:v>GATTA REGISTER 68 NO 2 (S</x:v>
      </x:c>
      <x:c r="E1695" s="132" t="n">
        <x:v>160</x:v>
      </x:c>
      <x:c r="F1695" t="n">
        <x:v>51</x:v>
      </x:c>
      <x:c r="G1695" t="n">
        <x:v>9</x:v>
      </x:c>
      <x:c r="H1695" s="99" t="str">
        <x:v>GATTA REGISTER 68 NO 2 (S)</x:v>
      </x:c>
      <x:c r="I1695" s="133" t="n">
        <x:v>160</x:v>
      </x:c>
      <x:c r="J1695" s="133" t="n">
        <x:v>135</x:v>
      </x:c>
      <x:c r="K1695" s="149" t="str">
        <x:v>GATTA REGISTER</x:v>
      </x:c>
      <x:c r="L1695" s="150" t="str">
        <x:v>Exact/source-linked match</x:v>
      </x:c>
      <x:c r="M1695" s="149" t="str">
        <x:v>WS-RATES:51:9</x:v>
      </x:c>
    </x:row>
    <x:row r="1696">
      <x:c r="A1696" t="n">
        <x:v>1700</x:v>
      </x:c>
      <x:c r="B1696" t="n">
        <x:v>21</x:v>
      </x:c>
      <x:c r="C1696" t="n">
        <x:v>34</x:v>
      </x:c>
      <x:c r="D1696" s="99" t="str">
        <x:v>GATTA REGISTER 68 NO 3</x:v>
      </x:c>
      <x:c r="E1696" s="132" t="n">
        <x:v>340</x:v>
      </x:c>
      <x:c r="F1696" t="n">
        <x:v>22</x:v>
      </x:c>
      <x:c r="G1696" t="n">
        <x:v>11</x:v>
      </x:c>
      <x:c r="H1696" s="99" t="str">
        <x:v>GATTA REGISTER 68 NO 3</x:v>
      </x:c>
      <x:c r="I1696" s="133" t="n">
        <x:v>340</x:v>
      </x:c>
      <x:c r="J1696" s="133" t="n">
        <x:v>315</x:v>
      </x:c>
      <x:c r="K1696" s="149" t="str">
        <x:v>GATTA REGISTER</x:v>
      </x:c>
      <x:c r="L1696" s="150" t="str">
        <x:v>Exact/source-linked match</x:v>
      </x:c>
      <x:c r="M1696" s="149" t="str">
        <x:v>WS-RATES:22:11</x:v>
      </x:c>
    </x:row>
    <x:row r="1697">
      <x:c r="A1697" t="n">
        <x:v>1701</x:v>
      </x:c>
      <x:c r="B1697" t="n">
        <x:v>50</x:v>
      </x:c>
      <x:c r="C1697" t="n">
        <x:v>35</x:v>
      </x:c>
      <x:c r="D1697" s="99" t="str">
        <x:v>GATTA REGISTER 68 NO 3 (S</x:v>
      </x:c>
      <x:c r="E1697" s="132" t="n">
        <x:v>200</x:v>
      </x:c>
      <x:c r="F1697" t="n">
        <x:v>51</x:v>
      </x:c>
      <x:c r="G1697" t="n">
        <x:v>12</x:v>
      </x:c>
      <x:c r="H1697" s="99" t="str">
        <x:v>GATTA REGISTER 68 NO 3 (S)</x:v>
      </x:c>
      <x:c r="I1697" s="133" t="n">
        <x:v>200</x:v>
      </x:c>
      <x:c r="J1697" s="133" t="n">
        <x:v>155</x:v>
      </x:c>
      <x:c r="K1697" s="149" t="str">
        <x:v>GATTA REGISTER</x:v>
      </x:c>
      <x:c r="L1697" s="150" t="str">
        <x:v>Exact/source-linked match</x:v>
      </x:c>
      <x:c r="M1697" s="149" t="str">
        <x:v>WS-RATES:51:12</x:v>
      </x:c>
    </x:row>
    <x:row r="1698">
      <x:c r="A1698" t="n">
        <x:v>1702</x:v>
      </x:c>
      <x:c r="B1698" t="n">
        <x:v>51</x:v>
      </x:c>
      <x:c r="C1698" t="n">
        <x:v>9</x:v>
      </x:c>
      <x:c r="D1698" s="99" t="str">
        <x:v>GATTA REGISTER 68 NO 4</x:v>
      </x:c>
      <x:c r="E1698" s="132" t="n">
        <x:v>380</x:v>
      </x:c>
      <x:c r="F1698" t="n">
        <x:v>51</x:v>
      </x:c>
      <x:c r="G1698" t="n">
        <x:v>22</x:v>
      </x:c>
      <x:c r="H1698" s="99" t="str">
        <x:v>GATTA REGISTER 68 NO 4</x:v>
      </x:c>
      <x:c r="I1698" s="133" t="n">
        <x:v>380</x:v>
      </x:c>
      <x:c r="J1698" s="133" t="n">
        <x:v>352</x:v>
      </x:c>
      <x:c r="K1698" s="149" t="str">
        <x:v>GATTA REGISTER</x:v>
      </x:c>
      <x:c r="L1698" s="150" t="str">
        <x:v>Exact/source-linked match</x:v>
      </x:c>
      <x:c r="M1698" s="149" t="str">
        <x:v>WS-RATES:51:22</x:v>
      </x:c>
    </x:row>
    <x:row r="1699">
      <x:c r="A1699" t="n">
        <x:v>1703</x:v>
      </x:c>
      <x:c r="B1699" t="n">
        <x:v>50</x:v>
      </x:c>
      <x:c r="C1699" t="n">
        <x:v>29</x:v>
      </x:c>
      <x:c r="D1699" s="99" t="str">
        <x:v>GATTA REGISTER 68 NO 4 (S</x:v>
      </x:c>
      <x:c r="E1699" s="132" t="n">
        <x:v>220</x:v>
      </x:c>
      <x:c r="F1699" t="n">
        <x:v>51</x:v>
      </x:c>
      <x:c r="G1699" t="n">
        <x:v>6</x:v>
      </x:c>
      <x:c r="H1699" s="99" t="str">
        <x:v>GATTA REGISTER 68 NO 4 (S)</x:v>
      </x:c>
      <x:c r="I1699" s="133" t="n">
        <x:v>220</x:v>
      </x:c>
      <x:c r="J1699" s="133" t="n">
        <x:v>185</x:v>
      </x:c>
      <x:c r="K1699" s="149" t="str">
        <x:v>GATTA REGISTER</x:v>
      </x:c>
      <x:c r="L1699" s="150" t="str">
        <x:v>Exact/source-linked match</x:v>
      </x:c>
      <x:c r="M1699" s="149" t="str">
        <x:v>WS-RATES:51:6</x:v>
      </x:c>
    </x:row>
    <x:row r="1700">
      <x:c r="A1700" t="n">
        <x:v>1704</x:v>
      </x:c>
      <x:c r="B1700" t="n">
        <x:v>51</x:v>
      </x:c>
      <x:c r="C1700" t="n">
        <x:v>7</x:v>
      </x:c>
      <x:c r="D1700" s="99" t="str">
        <x:v>GATTA REGISTER 68 NO 5</x:v>
      </x:c>
      <x:c r="E1700" s="132" t="n">
        <x:v>420</x:v>
      </x:c>
      <x:c r="F1700" t="n">
        <x:v>51</x:v>
      </x:c>
      <x:c r="G1700" t="n">
        <x:v>20</x:v>
      </x:c>
      <x:c r="H1700" s="99" t="str">
        <x:v>GATTA REGISTER 68 NO 5</x:v>
      </x:c>
      <x:c r="I1700" s="133" t="n">
        <x:v>420</x:v>
      </x:c>
      <x:c r="J1700" s="133" t="n">
        <x:v>395</x:v>
      </x:c>
      <x:c r="K1700" s="149" t="str">
        <x:v>GATTA REGISTER</x:v>
      </x:c>
      <x:c r="L1700" s="150" t="str">
        <x:v>Exact/source-linked match</x:v>
      </x:c>
      <x:c r="M1700" s="149" t="str">
        <x:v>WS-RATES:51:20</x:v>
      </x:c>
    </x:row>
    <x:row r="1701">
      <x:c r="A1701" t="n">
        <x:v>1705</x:v>
      </x:c>
      <x:c r="B1701" t="n">
        <x:v>50</x:v>
      </x:c>
      <x:c r="C1701" t="n">
        <x:v>27</x:v>
      </x:c>
      <x:c r="D1701" s="99" t="str">
        <x:v>GATTA REGISTER 68 NO 5 (S</x:v>
      </x:c>
      <x:c r="E1701" s="132" t="n">
        <x:v>250</x:v>
      </x:c>
      <x:c r="F1701" t="n">
        <x:v>51</x:v>
      </x:c>
      <x:c r="G1701" t="n">
        <x:v>4</x:v>
      </x:c>
      <x:c r="H1701" s="99" t="str">
        <x:v>GATTA REGISTER 68 NO 5 (S)</x:v>
      </x:c>
      <x:c r="I1701" s="133" t="n">
        <x:v>250</x:v>
      </x:c>
      <x:c r="J1701" s="133" t="n">
        <x:v>205</x:v>
      </x:c>
      <x:c r="K1701" s="149" t="str">
        <x:v>GATTA REGISTER</x:v>
      </x:c>
      <x:c r="L1701" s="150" t="str">
        <x:v>Exact/source-linked match</x:v>
      </x:c>
      <x:c r="M1701" s="149" t="str">
        <x:v>WS-RATES:51:4</x:v>
      </x:c>
    </x:row>
    <x:row r="1702">
      <x:c r="A1702" t="n">
        <x:v>1706</x:v>
      </x:c>
      <x:c r="B1702" t="n">
        <x:v>51</x:v>
      </x:c>
      <x:c r="C1702" t="n">
        <x:v>5</x:v>
      </x:c>
      <x:c r="D1702" s="99" t="str">
        <x:v>GATTA REGISTER 68 NO 6</x:v>
      </x:c>
      <x:c r="E1702" s="132" t="n">
        <x:v>460</x:v>
      </x:c>
      <x:c r="F1702" t="n">
        <x:v>51</x:v>
      </x:c>
      <x:c r="G1702" t="n">
        <x:v>18</x:v>
      </x:c>
      <x:c r="H1702" s="99" t="str">
        <x:v>GATTA REGISTER 68 NO 6</x:v>
      </x:c>
      <x:c r="I1702" s="133" t="n">
        <x:v>460</x:v>
      </x:c>
      <x:c r="J1702" s="133" t="n">
        <x:v>430</x:v>
      </x:c>
      <x:c r="K1702" s="149" t="str">
        <x:v>GATTA REGISTER</x:v>
      </x:c>
      <x:c r="L1702" s="150" t="str">
        <x:v>Exact/source-linked match</x:v>
      </x:c>
      <x:c r="M1702" s="149" t="str">
        <x:v>WS-RATES:51:18</x:v>
      </x:c>
    </x:row>
    <x:row r="1703">
      <x:c r="A1703" t="n">
        <x:v>1707</x:v>
      </x:c>
      <x:c r="B1703" t="n">
        <x:v>50</x:v>
      </x:c>
      <x:c r="C1703" t="n">
        <x:v>24</x:v>
      </x:c>
      <x:c r="D1703" s="99" t="str">
        <x:v>GATTA REGISTER 68 NO 6 (S</x:v>
      </x:c>
      <x:c r="E1703" s="132" t="n">
        <x:v>280</x:v>
      </x:c>
      <x:c r="F1703" t="n">
        <x:v>50</x:v>
      </x:c>
      <x:c r="G1703" t="n">
        <x:v>37</x:v>
      </x:c>
      <x:c r="H1703" s="99" t="str">
        <x:v>GATTA REGISTER 68 NO 6 (S)</x:v>
      </x:c>
      <x:c r="I1703" s="133" t="n">
        <x:v>280</x:v>
      </x:c>
      <x:c r="J1703" s="133" t="n">
        <x:v>225</x:v>
      </x:c>
      <x:c r="K1703" s="149" t="str">
        <x:v>GATTA REGISTER</x:v>
      </x:c>
      <x:c r="L1703" s="150" t="str">
        <x:v>Exact/source-linked match</x:v>
      </x:c>
      <x:c r="M1703" s="149" t="str">
        <x:v>WS-RATES:50:37</x:v>
      </x:c>
    </x:row>
    <x:row r="1704">
      <x:c r="A1704" t="n">
        <x:v>1708</x:v>
      </x:c>
      <x:c r="B1704" t="n">
        <x:v>51</x:v>
      </x:c>
      <x:c r="C1704" t="n">
        <x:v>4</x:v>
      </x:c>
      <x:c r="D1704" s="99" t="str">
        <x:v>GATTA REGISTER 68 NO 7</x:v>
      </x:c>
      <x:c r="E1704" s="132" t="n">
        <x:v>540</x:v>
      </x:c>
      <x:c r="F1704" t="n">
        <x:v>51</x:v>
      </x:c>
      <x:c r="G1704" t="n">
        <x:v>17</x:v>
      </x:c>
      <x:c r="H1704" s="99" t="str">
        <x:v>GATTA REGISTER 68 NO 7</x:v>
      </x:c>
      <x:c r="I1704" s="133" t="n">
        <x:v>540</x:v>
      </x:c>
      <x:c r="J1704" s="133" t="n">
        <x:v>500</x:v>
      </x:c>
      <x:c r="K1704" s="149" t="str">
        <x:v>GATTA REGISTER</x:v>
      </x:c>
      <x:c r="L1704" s="150" t="str">
        <x:v>Exact/source-linked match</x:v>
      </x:c>
      <x:c r="M1704" s="149" t="str">
        <x:v>WS-RATES:51:17</x:v>
      </x:c>
    </x:row>
    <x:row r="1705">
      <x:c r="A1705" t="n">
        <x:v>1709</x:v>
      </x:c>
      <x:c r="B1705" t="n">
        <x:v>50</x:v>
      </x:c>
      <x:c r="C1705" t="n">
        <x:v>22</x:v>
      </x:c>
      <x:c r="D1705" s="99" t="str">
        <x:v>GATTA REGISTER 68 NO 7 (S</x:v>
      </x:c>
      <x:c r="E1705" s="132" t="n">
        <x:v>310</x:v>
      </x:c>
      <x:c r="F1705" t="n">
        <x:v>50</x:v>
      </x:c>
      <x:c r="G1705" t="n">
        <x:v>35</x:v>
      </x:c>
      <x:c r="H1705" s="99" t="str">
        <x:v>GATTA REGISTER 68 NO 7 (S)</x:v>
      </x:c>
      <x:c r="I1705" s="133" t="n">
        <x:v>310</x:v>
      </x:c>
      <x:c r="J1705" s="133" t="n">
        <x:v>285</x:v>
      </x:c>
      <x:c r="K1705" s="149" t="str">
        <x:v>GATTA REGISTER</x:v>
      </x:c>
      <x:c r="L1705" s="150" t="str">
        <x:v>Exact/source-linked match</x:v>
      </x:c>
      <x:c r="M1705" s="149" t="str">
        <x:v>WS-RATES:50:35</x:v>
      </x:c>
    </x:row>
    <x:row r="1706">
      <x:c r="A1706" t="n">
        <x:v>1710</x:v>
      </x:c>
      <x:c r="B1706" t="n">
        <x:v>50</x:v>
      </x:c>
      <x:c r="C1706" t="n">
        <x:v>20</x:v>
      </x:c>
      <x:c r="D1706" s="99" t="str">
        <x:v>GATTA REGISTER IMP NO 2</x:v>
      </x:c>
      <x:c r="E1706" s="132" t="n">
        <x:v>420</x:v>
      </x:c>
      <x:c r="F1706" t="n">
        <x:v>50</x:v>
      </x:c>
      <x:c r="G1706" t="n">
        <x:v>33</x:v>
      </x:c>
      <x:c r="H1706" s="99" t="str">
        <x:v>GATTA REGISTER IMP NO 2</x:v>
      </x:c>
      <x:c r="I1706" s="133" t="n">
        <x:v>420</x:v>
      </x:c>
      <x:c r="J1706" s="133" t="n">
        <x:v>380</x:v>
      </x:c>
      <x:c r="K1706" s="149" t="str">
        <x:v>GATTA REGISTER</x:v>
      </x:c>
      <x:c r="L1706" s="150" t="str">
        <x:v>Exact/source-linked match</x:v>
      </x:c>
      <x:c r="M1706" s="149" t="str">
        <x:v>WS-RATES:50:33</x:v>
      </x:c>
    </x:row>
    <x:row r="1707">
      <x:c r="A1707" t="n">
        <x:v>1711</x:v>
      </x:c>
      <x:c r="B1707" t="n">
        <x:v>50</x:v>
      </x:c>
      <x:c r="C1707" t="n">
        <x:v>17</x:v>
      </x:c>
      <x:c r="D1707" s="99" t="str">
        <x:v>GATTA REGISTER IMP NO 3</x:v>
      </x:c>
      <x:c r="E1707" s="132" t="n">
        <x:v>520</x:v>
      </x:c>
      <x:c r="F1707" t="n">
        <x:v>50</x:v>
      </x:c>
      <x:c r="G1707" t="n">
        <x:v>30</x:v>
      </x:c>
      <x:c r="H1707" s="99" t="str">
        <x:v>GATTA REGISTER IMP NO 3</x:v>
      </x:c>
      <x:c r="I1707" s="133" t="n">
        <x:v>520</x:v>
      </x:c>
      <x:c r="J1707" s="133" t="n">
        <x:v>480</x:v>
      </x:c>
      <x:c r="K1707" s="149" t="str">
        <x:v>GATTA REGISTER</x:v>
      </x:c>
      <x:c r="L1707" s="150" t="str">
        <x:v>Exact/source-linked match</x:v>
      </x:c>
      <x:c r="M1707" s="149" t="str">
        <x:v>WS-RATES:50:30</x:v>
      </x:c>
    </x:row>
    <x:row r="1708">
      <x:c r="A1708" t="n">
        <x:v>1712</x:v>
      </x:c>
      <x:c r="B1708" t="n">
        <x:v>50</x:v>
      </x:c>
      <x:c r="C1708" t="n">
        <x:v>14</x:v>
      </x:c>
      <x:c r="D1708" s="99" t="str">
        <x:v>GATTA REGISTER IMP NO 4</x:v>
      </x:c>
      <x:c r="E1708" s="132" t="n">
        <x:v>620</x:v>
      </x:c>
      <x:c r="F1708" t="n">
        <x:v>50</x:v>
      </x:c>
      <x:c r="G1708" t="n">
        <x:v>27</x:v>
      </x:c>
      <x:c r="H1708" s="99" t="str">
        <x:v>GATTA REGISTER IMP NO 4</x:v>
      </x:c>
      <x:c r="I1708" s="133" t="n">
        <x:v>620</x:v>
      </x:c>
      <x:c r="J1708" s="133" t="n">
        <x:v>580</x:v>
      </x:c>
      <x:c r="K1708" s="149" t="str">
        <x:v>GATTA REGISTER</x:v>
      </x:c>
      <x:c r="L1708" s="150" t="str">
        <x:v>Exact/source-linked match</x:v>
      </x:c>
      <x:c r="M1708" s="149" t="str">
        <x:v>WS-RATES:50:27</x:v>
      </x:c>
    </x:row>
    <x:row r="1709">
      <x:c r="A1709" t="n">
        <x:v>1713</x:v>
      </x:c>
      <x:c r="B1709" t="n">
        <x:v>50</x:v>
      </x:c>
      <x:c r="C1709" t="n">
        <x:v>12</x:v>
      </x:c>
      <x:c r="D1709" s="99" t="str">
        <x:v>GATTA REGISTER IMP NO 5</x:v>
      </x:c>
      <x:c r="E1709" s="132" t="n">
        <x:v>740</x:v>
      </x:c>
      <x:c r="F1709" t="n">
        <x:v>50</x:v>
      </x:c>
      <x:c r="G1709" t="n">
        <x:v>25</x:v>
      </x:c>
      <x:c r="H1709" s="99" t="str">
        <x:v>GATTA REGISTER IMP NO 5</x:v>
      </x:c>
      <x:c r="I1709" s="133" t="n">
        <x:v>740</x:v>
      </x:c>
      <x:c r="J1709" s="133" t="n">
        <x:v>700</x:v>
      </x:c>
      <x:c r="K1709" s="149" t="str">
        <x:v>GATTA REGISTER</x:v>
      </x:c>
      <x:c r="L1709" s="150" t="str">
        <x:v>Exact/source-linked match</x:v>
      </x:c>
      <x:c r="M1709" s="149" t="str">
        <x:v>WS-RATES:50:25</x:v>
      </x:c>
    </x:row>
    <x:row r="1710">
      <x:c r="A1710" t="n">
        <x:v>1714</x:v>
      </x:c>
      <x:c r="B1710" t="n">
        <x:v>3</x:v>
      </x:c>
      <x:c r="C1710" t="n">
        <x:v>27</x:v>
      </x:c>
      <x:c r="D1710" s="99" t="str">
        <x:v>GATTA REGISTER NO:8 68G</x:v>
      </x:c>
      <x:c r="E1710" s="132" t="n">
        <x:v>620</x:v>
      </x:c>
      <x:c r="F1710" t="n">
        <x:v>4</x:v>
      </x:c>
      <x:c r="G1710" t="n">
        <x:v>5</x:v>
      </x:c>
      <x:c r="H1710" s="99" t="str">
        <x:v>GATTA REGISTER NO:8 68G</x:v>
      </x:c>
      <x:c r="I1710" s="133" t="n">
        <x:v>620</x:v>
      </x:c>
      <x:c r="J1710" s="133" t="n">
        <x:v>600</x:v>
      </x:c>
      <x:c r="K1710" s="149" t="str">
        <x:v>GATTA REGISTER</x:v>
      </x:c>
      <x:c r="L1710" s="150" t="str">
        <x:v>Exact/source-linked match</x:v>
      </x:c>
      <x:c r="M1710" s="149" t="str">
        <x:v>WS-RATES:4:5</x:v>
      </x:c>
    </x:row>
    <x:row r="1711">
      <x:c r="A1711" t="n">
        <x:v>1715</x:v>
      </x:c>
      <x:c r="B1711" t="n">
        <x:v>51</x:v>
      </x:c>
      <x:c r="C1711" t="n">
        <x:v>10</x:v>
      </x:c>
      <x:c r="D1711" s="99" t="str">
        <x:v>GATTA REISTER 68 NO 3</x:v>
      </x:c>
      <x:c r="E1711" s="132" t="n">
        <x:v>350</x:v>
      </x:c>
      <x:c r="F1711" t="n">
        <x:v>51</x:v>
      </x:c>
      <x:c r="G1711" t="n">
        <x:v>23</x:v>
      </x:c>
      <x:c r="H1711" s="99" t="str">
        <x:v>GATTA REISTER 68 NO 3</x:v>
      </x:c>
      <x:c r="I1711" s="133" t="n">
        <x:v>350</x:v>
      </x:c>
      <x:c r="J1711" s="133" t="n">
        <x:v>322</x:v>
      </x:c>
      <x:c r="K1711" s="149" t="str">
        <x:v>GATTA REGISTER</x:v>
      </x:c>
      <x:c r="L1711" s="150" t="str">
        <x:v>Exact/source-linked match</x:v>
      </x:c>
      <x:c r="M1711" s="149" t="str">
        <x:v>WS-RATES:51:23</x:v>
      </x:c>
    </x:row>
    <x:row r="1712">
      <x:c r="A1712" t="n">
        <x:v>1716</x:v>
      </x:c>
      <x:c r="B1712" t="n">
        <x:v>22</x:v>
      </x:c>
      <x:c r="C1712" t="n">
        <x:v>29</x:v>
      </x:c>
      <x:c r="D1712" s="99" t="str">
        <x:v>GEO REGISTER NO 5</x:v>
      </x:c>
      <x:c r="E1712" s="132" t="n">
        <x:v>100</x:v>
      </x:c>
      <x:c r="F1712" t="n">
        <x:v>23</x:v>
      </x:c>
      <x:c r="G1712" t="n">
        <x:v>6</x:v>
      </x:c>
      <x:c r="H1712" s="99" t="str">
        <x:v>GEO REGISTER NO 5</x:v>
      </x:c>
      <x:c r="I1712" s="133" t="n">
        <x:v>100</x:v>
      </x:c>
      <x:c r="J1712" s="133" t="n">
        <x:v>98</x:v>
      </x:c>
      <x:c r="K1712" s="149" t="str">
        <x:v>REGISTERS</x:v>
      </x:c>
      <x:c r="L1712" s="150" t="str">
        <x:v>Exact/source-linked match</x:v>
      </x:c>
      <x:c r="M1712" s="149" t="str">
        <x:v>WS-RATES:23:6</x:v>
      </x:c>
    </x:row>
    <x:row r="1713">
      <x:c r="A1713" t="n">
        <x:v>1717</x:v>
      </x:c>
      <x:c r="B1713" t="n">
        <x:v>47</x:v>
      </x:c>
      <x:c r="C1713" t="n">
        <x:v>7</x:v>
      </x:c>
      <x:c r="D1713" s="99" t="str">
        <x:v>HAMDARD ATTANDANCE RE</x:v>
      </x:c>
      <x:c r="E1713" s="132" t="n">
        <x:v>175</x:v>
      </x:c>
      <x:c r="F1713" t="n">
        <x:v>47</x:v>
      </x:c>
      <x:c r="G1713" t="n">
        <x:v>20</x:v>
      </x:c>
      <x:c r="H1713" s="99" t="str">
        <x:v>HAMDARD ATTANDANCE REGISTE</x:v>
      </x:c>
      <x:c r="I1713" s="133" t="n">
        <x:v>175</x:v>
      </x:c>
      <x:c r="J1713" s="133" t="n">
        <x:v>165</x:v>
      </x:c>
      <x:c r="K1713" s="149" t="str">
        <x:v>GATTA REGISTER</x:v>
      </x:c>
      <x:c r="L1713" s="150" t="str">
        <x:v>Truncated-name completion</x:v>
      </x:c>
      <x:c r="M1713" s="149" t="str">
        <x:v>WS-RATES:47:20</x:v>
      </x:c>
    </x:row>
    <x:row r="1714">
      <x:c r="A1714" t="n">
        <x:v>1718</x:v>
      </x:c>
      <x:c r="B1714" t="n">
        <x:v>47</x:v>
      </x:c>
      <x:c r="C1714" t="n">
        <x:v>4</x:v>
      </x:c>
      <x:c r="D1714" s="99" t="str">
        <x:v>HAMDARD ATTANDANCE RE</x:v>
      </x:c>
      <x:c r="E1714" s="132" t="n">
        <x:v>215</x:v>
      </x:c>
      <x:c r="F1714" t="n">
        <x:v>47</x:v>
      </x:c>
      <x:c r="G1714" t="n">
        <x:v>17</x:v>
      </x:c>
      <x:c r="H1714" s="99" t="str">
        <x:v>HAMDARD ATTANDANCE REGISTE</x:v>
      </x:c>
      <x:c r="I1714" s="133" t="n">
        <x:v>215</x:v>
      </x:c>
      <x:c r="J1714" s="133" t="n">
        <x:v>190</x:v>
      </x:c>
      <x:c r="K1714" s="149" t="str">
        <x:v>GATTA REGISTER</x:v>
      </x:c>
      <x:c r="L1714" s="150" t="str">
        <x:v>Truncated-name completion</x:v>
      </x:c>
      <x:c r="M1714" s="149" t="str">
        <x:v>WS-RATES:47:17</x:v>
      </x:c>
    </x:row>
    <x:row r="1715">
      <x:c r="A1715" t="n">
        <x:v>1719</x:v>
      </x:c>
      <x:c r="B1715" t="n">
        <x:v>32</x:v>
      </x:c>
      <x:c r="C1715" t="n">
        <x:v>26</x:v>
      </x:c>
      <x:c r="D1715" s="99" t="str">
        <x:v>HAMDARD FEE REGISTER R</x:v>
      </x:c>
      <x:c r="E1715" s="132" t="n">
        <x:v>230</x:v>
      </x:c>
      <x:c r="F1715" t="n">
        <x:v>33</x:v>
      </x:c>
      <x:c r="G1715" t="n">
        <x:v>3</x:v>
      </x:c>
      <x:c r="H1715" s="99" t="str">
        <x:v>HAMDARD FEE REGISTER R 27</x:v>
      </x:c>
      <x:c r="I1715" s="133" t="n">
        <x:v>230</x:v>
      </x:c>
      <x:c r="J1715" s="133" t="n">
        <x:v>190</x:v>
      </x:c>
      <x:c r="K1715" s="149" t="str">
        <x:v>GATTA REGISTER</x:v>
      </x:c>
      <x:c r="L1715" s="150" t="str">
        <x:v>Truncated-name completion</x:v>
      </x:c>
      <x:c r="M1715" s="149" t="str">
        <x:v>WS-RATES:33:3</x:v>
      </x:c>
    </x:row>
    <x:row r="1716">
      <x:c r="A1716" t="n">
        <x:v>1720</x:v>
      </x:c>
      <x:c r="B1716" t="n">
        <x:v>2</x:v>
      </x:c>
      <x:c r="C1716" t="n">
        <x:v>19</x:v>
      </x:c>
      <x:c r="D1716" s="99" t="str">
        <x:v>IMP REGISTER USAMA LARG</x:v>
      </x:c>
      <x:c r="E1716" s="132" t="n">
        <x:v>390</x:v>
      </x:c>
      <x:c r="F1716" t="n">
        <x:v>2</x:v>
      </x:c>
      <x:c r="G1716" t="n">
        <x:v>33</x:v>
      </x:c>
      <x:c r="H1716" s="99" t="str">
        <x:v>IMP REGISTER USAMA LARGE</x:v>
      </x:c>
      <x:c r="I1716" s="133" t="n">
        <x:v>390</x:v>
      </x:c>
      <x:c r="J1716" s="133" t="n">
        <x:v>360</x:v>
      </x:c>
      <x:c r="K1716" s="149" t="str">
        <x:v>REGISTERS</x:v>
      </x:c>
      <x:c r="L1716" s="150" t="str">
        <x:v>Truncated-name completion</x:v>
      </x:c>
      <x:c r="M1716" s="149" t="str">
        <x:v>WS-RATES:2:33</x:v>
      </x:c>
    </x:row>
    <x:row r="1717">
      <x:c r="A1717" t="n">
        <x:v>1721</x:v>
      </x:c>
      <x:c r="B1717" t="n">
        <x:v>25</x:v>
      </x:c>
      <x:c r="C1717" t="n">
        <x:v>8</x:v>
      </x:c>
      <x:c r="D1717" s="99" t="str">
        <x:v>IMP REGISTER USAMA SMAL</x:v>
      </x:c>
      <x:c r="E1717" s="132" t="n">
        <x:v>320</x:v>
      </x:c>
      <x:c r="F1717" t="n">
        <x:v>25</x:v>
      </x:c>
      <x:c r="G1717" t="n">
        <x:v>21</x:v>
      </x:c>
      <x:c r="H1717" s="99" t="str">
        <x:v>IMP REGISTER USAMA SMALL</x:v>
      </x:c>
      <x:c r="I1717" s="133" t="n">
        <x:v>320</x:v>
      </x:c>
      <x:c r="J1717" s="133" t="n">
        <x:v>295</x:v>
      </x:c>
      <x:c r="K1717" s="149" t="str">
        <x:v>REGISTERS</x:v>
      </x:c>
      <x:c r="L1717" s="150" t="str">
        <x:v>Truncated-name completion</x:v>
      </x:c>
      <x:c r="M1717" s="149" t="str">
        <x:v>WS-RATES:25:21</x:v>
      </x:c>
    </x:row>
    <x:row r="1718">
      <x:c r="A1718" t="n">
        <x:v>1722</x:v>
      </x:c>
      <x:c r="B1718" t="n">
        <x:v>29</x:v>
      </x:c>
      <x:c r="C1718" t="n">
        <x:v>28</x:v>
      </x:c>
      <x:c r="D1718" s="99" t="str">
        <x:v>LR 10 NEAT REGISTER</x:v>
      </x:c>
      <x:c r="E1718" s="132" t="n">
        <x:v>130</x:v>
      </x:c>
      <x:c r="F1718" t="n">
        <x:v>30</x:v>
      </x:c>
      <x:c r="G1718" t="n">
        <x:v>5</x:v>
      </x:c>
      <x:c r="H1718" s="99" t="str">
        <x:v>LR 10 NEAT REGISTER</x:v>
      </x:c>
      <x:c r="I1718" s="133" t="n">
        <x:v>130</x:v>
      </x:c>
      <x:c r="J1718" s="133" t="n">
        <x:v>120</x:v>
      </x:c>
      <x:c r="K1718" s="149" t="str">
        <x:v>REGISTERS</x:v>
      </x:c>
      <x:c r="L1718" s="150" t="str">
        <x:v>Exact/source-linked match</x:v>
      </x:c>
      <x:c r="M1718" s="149" t="str">
        <x:v>WS-RATES:30:5</x:v>
      </x:c>
    </x:row>
    <x:row r="1719">
      <x:c r="A1719" t="n">
        <x:v>1723</x:v>
      </x:c>
      <x:c r="B1719" t="n">
        <x:v>29</x:v>
      </x:c>
      <x:c r="C1719" t="n">
        <x:v>2</x:v>
      </x:c>
      <x:c r="D1719" s="99" t="str">
        <x:v>LR 10 RING REGISTER</x:v>
      </x:c>
      <x:c r="E1719" s="132" t="n">
        <x:v>135</x:v>
      </x:c>
      <x:c r="F1719" t="n">
        <x:v>29</x:v>
      </x:c>
      <x:c r="G1719" t="n">
        <x:v>15</x:v>
      </x:c>
      <x:c r="H1719" s="99" t="str">
        <x:v>LR 10 RING REGISTER</x:v>
      </x:c>
      <x:c r="I1719" s="133" t="n">
        <x:v>135</x:v>
      </x:c>
      <x:c r="J1719" s="133" t="n">
        <x:v>123</x:v>
      </x:c>
      <x:c r="K1719" s="149" t="str">
        <x:v>REGISTERS</x:v>
      </x:c>
      <x:c r="L1719" s="150" t="str">
        <x:v>Exact/source-linked match</x:v>
      </x:c>
      <x:c r="M1719" s="149" t="str">
        <x:v>WS-RATES:29:15</x:v>
      </x:c>
    </x:row>
    <x:row r="1720">
      <x:c r="A1720" t="n">
        <x:v>1724</x:v>
      </x:c>
      <x:c r="B1720" t="n">
        <x:v>8</x:v>
      </x:c>
      <x:c r="C1720" t="n">
        <x:v>36</x:v>
      </x:c>
      <x:c r="D1720" s="99" t="str">
        <x:v>LR 100 NEAT REGISTER L</x:v>
      </x:c>
      <x:c r="E1720" s="132" t="n">
        <x:v>120</x:v>
      </x:c>
      <x:c r="F1720" t="n">
        <x:v>9</x:v>
      </x:c>
      <x:c r="G1720" t="n">
        <x:v>13</x:v>
      </x:c>
      <x:c r="H1720" s="99" t="str">
        <x:v>LR 100 NEAT REGISTER L</x:v>
      </x:c>
      <x:c r="I1720" s="133" t="n">
        <x:v>120</x:v>
      </x:c>
      <x:c r="J1720" s="133" t="n">
        <x:v>100</x:v>
      </x:c>
      <x:c r="K1720" s="149" t="str">
        <x:v>REGISTERS</x:v>
      </x:c>
      <x:c r="L1720" s="150" t="str">
        <x:v>Exact/source-linked match</x:v>
      </x:c>
      <x:c r="M1720" s="149" t="str">
        <x:v>WS-RATES:9:13</x:v>
      </x:c>
    </x:row>
    <x:row r="1721">
      <x:c r="A1721" t="n">
        <x:v>1725</x:v>
      </x:c>
      <x:c r="B1721" t="n">
        <x:v>29</x:v>
      </x:c>
      <x:c r="C1721" t="n">
        <x:v>27</x:v>
      </x:c>
      <x:c r="D1721" s="99" t="str">
        <x:v>LR 20 NEAT REGISTER</x:v>
      </x:c>
      <x:c r="E1721" s="132" t="n">
        <x:v>160</x:v>
      </x:c>
      <x:c r="F1721" t="n">
        <x:v>30</x:v>
      </x:c>
      <x:c r="G1721" t="n">
        <x:v>4</x:v>
      </x:c>
      <x:c r="H1721" s="99" t="str">
        <x:v>LR 20 NEAT REGISTER</x:v>
      </x:c>
      <x:c r="I1721" s="133" t="n">
        <x:v>160</x:v>
      </x:c>
      <x:c r="J1721" s="133" t="n">
        <x:v>150</x:v>
      </x:c>
      <x:c r="K1721" s="149" t="str">
        <x:v>REGISTERS</x:v>
      </x:c>
      <x:c r="L1721" s="150" t="str">
        <x:v>Exact/source-linked match</x:v>
      </x:c>
      <x:c r="M1721" s="149" t="str">
        <x:v>WS-RATES:30:4</x:v>
      </x:c>
    </x:row>
    <x:row r="1722">
      <x:c r="A1722" t="n">
        <x:v>1726</x:v>
      </x:c>
      <x:c r="B1722" t="n">
        <x:v>28</x:v>
      </x:c>
      <x:c r="C1722" t="n">
        <x:v>37</x:v>
      </x:c>
      <x:c r="D1722" s="99" t="str">
        <x:v>LR 20 RING REGISTER</x:v>
      </x:c>
      <x:c r="E1722" s="132" t="n">
        <x:v>165</x:v>
      </x:c>
      <x:c r="F1722" t="n">
        <x:v>29</x:v>
      </x:c>
      <x:c r="G1722" t="n">
        <x:v>14</x:v>
      </x:c>
      <x:c r="H1722" s="99" t="str">
        <x:v>LR 20 RING REGISTER</x:v>
      </x:c>
      <x:c r="I1722" s="133" t="n">
        <x:v>165</x:v>
      </x:c>
      <x:c r="J1722" s="133" t="n">
        <x:v>153</x:v>
      </x:c>
      <x:c r="K1722" s="149" t="str">
        <x:v>REGISTERS</x:v>
      </x:c>
      <x:c r="L1722" s="150" t="str">
        <x:v>Exact/source-linked match</x:v>
      </x:c>
      <x:c r="M1722" s="149" t="str">
        <x:v>WS-RATES:29:14</x:v>
      </x:c>
    </x:row>
    <x:row r="1723">
      <x:c r="A1723" t="n">
        <x:v>1727</x:v>
      </x:c>
      <x:c r="B1723" t="n">
        <x:v>29</x:v>
      </x:c>
      <x:c r="C1723" t="n">
        <x:v>26</x:v>
      </x:c>
      <x:c r="D1723" s="99" t="str">
        <x:v>LR 30 NEAT REGISTER</x:v>
      </x:c>
      <x:c r="E1723" s="132" t="n">
        <x:v>190</x:v>
      </x:c>
      <x:c r="F1723" t="n">
        <x:v>30</x:v>
      </x:c>
      <x:c r="G1723" t="n">
        <x:v>3</x:v>
      </x:c>
      <x:c r="H1723" s="99" t="str">
        <x:v>LR 30 NEAT REGISTER</x:v>
      </x:c>
      <x:c r="I1723" s="133" t="n">
        <x:v>190</x:v>
      </x:c>
      <x:c r="J1723" s="133" t="n">
        <x:v>180</x:v>
      </x:c>
      <x:c r="K1723" s="149" t="str">
        <x:v>REGISTERS</x:v>
      </x:c>
      <x:c r="L1723" s="150" t="str">
        <x:v>Exact/source-linked match</x:v>
      </x:c>
      <x:c r="M1723" s="149" t="str">
        <x:v>WS-RATES:30:3</x:v>
      </x:c>
    </x:row>
    <x:row r="1724">
      <x:c r="A1724" t="n">
        <x:v>1728</x:v>
      </x:c>
      <x:c r="B1724" t="n">
        <x:v>28</x:v>
      </x:c>
      <x:c r="C1724" t="n">
        <x:v>36</x:v>
      </x:c>
      <x:c r="D1724" s="99" t="str">
        <x:v>LR 30 RING REGISTER</x:v>
      </x:c>
      <x:c r="E1724" s="132" t="n">
        <x:v>195</x:v>
      </x:c>
      <x:c r="F1724" t="n">
        <x:v>29</x:v>
      </x:c>
      <x:c r="G1724" t="n">
        <x:v>13</x:v>
      </x:c>
      <x:c r="H1724" s="99" t="str">
        <x:v>LR 30 RING REGISTER</x:v>
      </x:c>
      <x:c r="I1724" s="133" t="n">
        <x:v>195</x:v>
      </x:c>
      <x:c r="J1724" s="133" t="n">
        <x:v>170</x:v>
      </x:c>
      <x:c r="K1724" s="149" t="str">
        <x:v>REGISTERS</x:v>
      </x:c>
      <x:c r="L1724" s="150" t="str">
        <x:v>Exact/source-linked match</x:v>
      </x:c>
      <x:c r="M1724" s="149" t="str">
        <x:v>WS-RATES:29:13</x:v>
      </x:c>
    </x:row>
    <x:row r="1725">
      <x:c r="A1725" t="n">
        <x:v>1729</x:v>
      </x:c>
      <x:c r="B1725" t="n">
        <x:v>8</x:v>
      </x:c>
      <x:c r="C1725" t="n">
        <x:v>11</x:v>
      </x:c>
      <x:c r="D1725" s="99" t="str">
        <x:v>MASTER ATTANDANCE REGI</x:v>
      </x:c>
      <x:c r="E1725" s="132" t="n">
        <x:v>250</x:v>
      </x:c>
      <x:c r="F1725" t="n">
        <x:v>8</x:v>
      </x:c>
      <x:c r="G1725" t="n">
        <x:v>24</x:v>
      </x:c>
      <x:c r="H1725" s="99" t="str">
        <x:v>MASTER ATTANDANCE REGISTER</x:v>
      </x:c>
      <x:c r="I1725" s="133" t="n">
        <x:v>250</x:v>
      </x:c>
      <x:c r="J1725" s="133" t="n">
        <x:v>210</x:v>
      </x:c>
      <x:c r="K1725" s="149" t="str">
        <x:v>CHINA DAIRIES</x:v>
      </x:c>
      <x:c r="L1725" s="150" t="str">
        <x:v>Truncated-name completion</x:v>
      </x:c>
      <x:c r="M1725" s="149" t="str">
        <x:v>WS-RATES:8:24</x:v>
      </x:c>
    </x:row>
    <x:row r="1726">
      <x:c r="A1726" t="n">
        <x:v>1730</x:v>
      </x:c>
      <x:c r="B1726" t="n">
        <x:v>32</x:v>
      </x:c>
      <x:c r="C1726" t="n">
        <x:v>31</x:v>
      </x:c>
      <x:c r="D1726" s="99" t="str">
        <x:v>ROZANA HAZRI REGISTER R</x:v>
      </x:c>
      <x:c r="E1726" s="132" t="n">
        <x:v>190</x:v>
      </x:c>
      <x:c r="F1726" t="n">
        <x:v>33</x:v>
      </x:c>
      <x:c r="G1726" t="n">
        <x:v>8</x:v>
      </x:c>
      <x:c r="H1726" s="99" t="str">
        <x:v>ROZANA HAZRI REGISTER R33 36</x:v>
      </x:c>
      <x:c r="I1726" s="133" t="n">
        <x:v>190</x:v>
      </x:c>
      <x:c r="J1726" s="133" t="n">
        <x:v>170</x:v>
      </x:c>
      <x:c r="K1726" s="149" t="str">
        <x:v>GATTA REGISTER</x:v>
      </x:c>
      <x:c r="L1726" s="150" t="str">
        <x:v>Truncated-name completion</x:v>
      </x:c>
      <x:c r="M1726" s="149" t="str">
        <x:v>WS-RATES:33:8</x:v>
      </x:c>
    </x:row>
    <x:row r="1727">
      <x:c r="A1727" t="n">
        <x:v>1731</x:v>
      </x:c>
      <x:c r="B1727" t="n">
        <x:v>32</x:v>
      </x:c>
      <x:c r="C1727" t="n">
        <x:v>24</x:v>
      </x:c>
      <x:c r="D1727" s="99" t="str">
        <x:v>ROZANA HAZRI REGISTER R</x:v>
      </x:c>
      <x:c r="E1727" s="132" t="n">
        <x:v>220</x:v>
      </x:c>
      <x:c r="F1727" t="n">
        <x:v>32</x:v>
      </x:c>
      <x:c r="G1727" t="n">
        <x:v>37</x:v>
      </x:c>
      <x:c r="H1727" s="99" t="str">
        <x:v>ROZANA HAZRI REGISTER R34 48.</x:v>
      </x:c>
      <x:c r="I1727" s="133" t="n">
        <x:v>220</x:v>
      </x:c>
      <x:c r="J1727" s="133" t="n">
        <x:v>195</x:v>
      </x:c>
      <x:c r="K1727" s="149" t="str">
        <x:v>GATTA REGISTER</x:v>
      </x:c>
      <x:c r="L1727" s="150" t="str">
        <x:v>Truncated-name completion</x:v>
      </x:c>
      <x:c r="M1727" s="149" t="str">
        <x:v>WS-RATES:32:37</x:v>
      </x:c>
    </x:row>
    <x:row r="1728">
      <x:c r="A1728" t="n">
        <x:v>1732</x:v>
      </x:c>
      <x:c r="B1728" t="n">
        <x:v>32</x:v>
      </x:c>
      <x:c r="C1728" t="n">
        <x:v>32</x:v>
      </x:c>
      <x:c r="D1728" s="99" t="str">
        <x:v>ROZANA HAZRI REGISTER S</x:v>
      </x:c>
      <x:c r="E1728" s="132" t="n">
        <x:v>190</x:v>
      </x:c>
      <x:c r="F1728" t="n">
        <x:v>33</x:v>
      </x:c>
      <x:c r="G1728" t="n">
        <x:v>9</x:v>
      </x:c>
      <x:c r="H1728" s="99" t="str">
        <x:v>ROZANA HAZRI REGISTER SHEHB</x:v>
      </x:c>
      <x:c r="I1728" s="133" t="n">
        <x:v>190</x:v>
      </x:c>
      <x:c r="J1728" s="133" t="n">
        <x:v>165</x:v>
      </x:c>
      <x:c r="K1728" s="149" t="str">
        <x:v>GATTA REGISTER</x:v>
      </x:c>
      <x:c r="L1728" s="150" t="str">
        <x:v>Truncated-name completion</x:v>
      </x:c>
      <x:c r="M1728" s="149" t="str">
        <x:v>WS-RATES:33:9</x:v>
      </x:c>
    </x:row>
    <x:row r="1729">
      <x:c r="A1729" t="n">
        <x:v>1733</x:v>
      </x:c>
      <x:c r="B1729" t="n">
        <x:v>7</x:v>
      </x:c>
      <x:c r="C1729" t="n">
        <x:v>16</x:v>
      </x:c>
      <x:c r="D1729" s="99" t="str">
        <x:v>SHAIQ MIX REGISTER NO 19</x:v>
      </x:c>
      <x:c r="E1729" s="132" t="n">
        <x:v>95</x:v>
      </x:c>
      <x:c r="F1729" t="n">
        <x:v>7</x:v>
      </x:c>
      <x:c r="G1729" t="n">
        <x:v>29</x:v>
      </x:c>
      <x:c r="H1729" s="99" t="str">
        <x:v>SHAIQ MIX REGISTER NO 190</x:v>
      </x:c>
      <x:c r="I1729" s="133" t="n">
        <x:v>95</x:v>
      </x:c>
      <x:c r="J1729" s="133" t="n">
        <x:v>79</x:v>
      </x:c>
      <x:c r="K1729" s="149" t="str">
        <x:v>REGISTERS</x:v>
      </x:c>
      <x:c r="L1729" s="150" t="str">
        <x:v>Truncated-name completion</x:v>
      </x:c>
      <x:c r="M1729" s="149" t="str">
        <x:v>WS-RATES:7:29</x:v>
      </x:c>
    </x:row>
    <x:row r="1730">
      <x:c r="A1730" t="n">
        <x:v>1734</x:v>
      </x:c>
      <x:c r="B1730" t="n">
        <x:v>30</x:v>
      </x:c>
      <x:c r="C1730" t="n">
        <x:v>4</x:v>
      </x:c>
      <x:c r="D1730" s="99" t="str">
        <x:v>SIR SYED REGISTER GUM</x:v>
      </x:c>
      <x:c r="E1730" s="132" t="n">
        <x:v>165</x:v>
      </x:c>
      <x:c r="F1730" t="n">
        <x:v>30</x:v>
      </x:c>
      <x:c r="G1730" t="n">
        <x:v>17</x:v>
      </x:c>
      <x:c r="H1730" s="99" t="str">
        <x:v>SIR SYED REGISTER GUM</x:v>
      </x:c>
      <x:c r="I1730" s="133" t="n">
        <x:v>165</x:v>
      </x:c>
      <x:c r="J1730" s="133" t="n">
        <x:v>160</x:v>
      </x:c>
      <x:c r="K1730" s="149" t="str">
        <x:v>copies</x:v>
      </x:c>
      <x:c r="L1730" s="150" t="str">
        <x:v>Exact/source-linked match</x:v>
      </x:c>
      <x:c r="M1730" s="149" t="str">
        <x:v>WS-RATES:30:17</x:v>
      </x:c>
    </x:row>
    <x:row r="1731">
      <x:c r="A1731" t="n">
        <x:v>1735</x:v>
      </x:c>
      <x:c r="B1731" t="n">
        <x:v>3</x:v>
      </x:c>
      <x:c r="C1731" t="n">
        <x:v>32</x:v>
      </x:c>
      <x:c r="D1731" s="99" t="str">
        <x:v>SIR SYED REGISTER RING</x:v>
      </x:c>
      <x:c r="E1731" s="132" t="n">
        <x:v>180</x:v>
      </x:c>
      <x:c r="F1731" t="n">
        <x:v>4</x:v>
      </x:c>
      <x:c r="G1731" t="n">
        <x:v>10</x:v>
      </x:c>
      <x:c r="H1731" s="99" t="str">
        <x:v>SIR SYED REGISTER RING</x:v>
      </x:c>
      <x:c r="I1731" s="133" t="n">
        <x:v>180</x:v>
      </x:c>
      <x:c r="J1731" s="133" t="n">
        <x:v>167</x:v>
      </x:c>
      <x:c r="K1731" s="149" t="str">
        <x:v>copies</x:v>
      </x:c>
      <x:c r="L1731" s="150" t="str">
        <x:v>Exact/source-linked match</x:v>
      </x:c>
      <x:c r="M1731" s="149" t="str">
        <x:v>WS-RATES:4:10</x:v>
      </x:c>
    </x:row>
    <x:row r="1732">
      <x:c r="A1732" t="n">
        <x:v>1736</x:v>
      </x:c>
      <x:c r="B1732" t="n">
        <x:v>12</x:v>
      </x:c>
      <x:c r="C1732" t="n">
        <x:v>23</x:v>
      </x:c>
      <x:c r="D1732" s="99" t="str">
        <x:v>STAFF ATTANDANCE REGIST</x:v>
      </x:c>
      <x:c r="E1732" s="132" t="n">
        <x:v>350</x:v>
      </x:c>
      <x:c r="F1732" t="n">
        <x:v>12</x:v>
      </x:c>
      <x:c r="G1732" t="n">
        <x:v>36</x:v>
      </x:c>
      <x:c r="H1732" s="99" t="str">
        <x:v>STAFF ATTANDANCE REGISTER IM</x:v>
      </x:c>
      <x:c r="I1732" s="133" t="n">
        <x:v>350</x:v>
      </x:c>
      <x:c r="J1732" s="133" t="n">
        <x:v>280</x:v>
      </x:c>
      <x:c r="K1732" s="149" t="str">
        <x:v>GATTA REGISTER</x:v>
      </x:c>
      <x:c r="L1732" s="150" t="str">
        <x:v>Truncated-name completion</x:v>
      </x:c>
      <x:c r="M1732" s="149" t="str">
        <x:v>WS-RATES:12:36</x:v>
      </x:c>
    </x:row>
    <x:row r="1733">
      <x:c r="A1733" t="n">
        <x:v>1737</x:v>
      </x:c>
      <x:c r="B1733" t="n">
        <x:v>8</x:v>
      </x:c>
      <x:c r="C1733" t="n">
        <x:v>10</x:v>
      </x:c>
      <x:c r="D1733" s="99" t="str">
        <x:v>STOCK REGISTER RIZWAN</x:v>
      </x:c>
      <x:c r="E1733" s="132" t="n">
        <x:v>360</x:v>
      </x:c>
      <x:c r="F1733" t="n">
        <x:v>8</x:v>
      </x:c>
      <x:c r="G1733" t="n">
        <x:v>23</x:v>
      </x:c>
      <x:c r="H1733" s="99" t="str">
        <x:v>STOCK REGISTER RIZWAN</x:v>
      </x:c>
      <x:c r="I1733" s="133" t="n">
        <x:v>360</x:v>
      </x:c>
      <x:c r="J1733" s="133" t="n">
        <x:v>310</x:v>
      </x:c>
      <x:c r="K1733" s="149" t="str">
        <x:v>BALL POINT</x:v>
      </x:c>
      <x:c r="L1733" s="150" t="str">
        <x:v>Exact/source-linked match</x:v>
      </x:c>
      <x:c r="M1733" s="149" t="str">
        <x:v>WS-RATES:8:23</x:v>
      </x:c>
    </x:row>
    <x:row r="1734">
      <x:c r="A1734" t="n">
        <x:v>1738</x:v>
      </x:c>
      <x:c r="B1734" t="n">
        <x:v>16</x:v>
      </x:c>
      <x:c r="C1734" t="n">
        <x:v>34</x:v>
      </x:c>
      <x:c r="D1734" s="99" t="str">
        <x:v>SUBJECT REGISTER NO 4</x:v>
      </x:c>
      <x:c r="E1734" s="132" t="n">
        <x:v>270</x:v>
      </x:c>
      <x:c r="F1734" t="n">
        <x:v>17</x:v>
      </x:c>
      <x:c r="G1734" t="n">
        <x:v>11</x:v>
      </x:c>
      <x:c r="H1734" s="99" t="str">
        <x:v>SUBJECT REGISTER NO 4</x:v>
      </x:c>
      <x:c r="I1734" s="133" t="n">
        <x:v>270</x:v>
      </x:c>
      <x:c r="J1734" s="133" t="n">
        <x:v>225</x:v>
      </x:c>
      <x:c r="K1734" s="149" t="str">
        <x:v>RING REGISTERS</x:v>
      </x:c>
      <x:c r="L1734" s="150" t="str">
        <x:v>Exact/source-linked match</x:v>
      </x:c>
      <x:c r="M1734" s="149" t="str">
        <x:v>WS-RATES:17:11</x:v>
      </x:c>
    </x:row>
    <x:row r="1735">
      <x:c r="A1735" t="n">
        <x:v>1739</x:v>
      </x:c>
      <x:c r="B1735" t="n">
        <x:v>41</x:v>
      </x:c>
      <x:c r="C1735" t="n">
        <x:v>10</x:v>
      </x:c>
      <x:c r="D1735" s="99" t="str">
        <x:v>SUBJECT REGISTER NO 5</x:v>
      </x:c>
      <x:c r="E1735" s="132" t="n">
        <x:v>300</x:v>
      </x:c>
      <x:c r="F1735" t="n">
        <x:v>41</x:v>
      </x:c>
      <x:c r="G1735" t="n">
        <x:v>23</x:v>
      </x:c>
      <x:c r="H1735" s="99" t="str">
        <x:v>SUBJECT REGISTER NO 5</x:v>
      </x:c>
      <x:c r="I1735" s="133" t="n">
        <x:v>300</x:v>
      </x:c>
      <x:c r="J1735" s="133" t="n">
        <x:v>270</x:v>
      </x:c>
      <x:c r="K1735" s="149" t="str">
        <x:v>RING REGISTERS</x:v>
      </x:c>
      <x:c r="L1735" s="150" t="str">
        <x:v>Exact/source-linked match</x:v>
      </x:c>
      <x:c r="M1735" s="149" t="str">
        <x:v>WS-RATES:41:23</x:v>
      </x:c>
    </x:row>
    <x:row r="1736">
      <x:c r="A1736" t="n">
        <x:v>1740</x:v>
      </x:c>
      <x:c r="B1736" t="n">
        <x:v>41</x:v>
      </x:c>
      <x:c r="C1736" t="n">
        <x:v>12</x:v>
      </x:c>
      <x:c r="D1736" s="99" t="str">
        <x:v>SUBJECT REGISTER NO 6</x:v>
      </x:c>
      <x:c r="E1736" s="132" t="n">
        <x:v>350</x:v>
      </x:c>
      <x:c r="F1736" t="n">
        <x:v>41</x:v>
      </x:c>
      <x:c r="G1736" t="n">
        <x:v>25</x:v>
      </x:c>
      <x:c r="H1736" s="99" t="str">
        <x:v>SUBJECT REGISTER NO 6</x:v>
      </x:c>
      <x:c r="I1736" s="133" t="n">
        <x:v>350</x:v>
      </x:c>
      <x:c r="J1736" s="133" t="n">
        <x:v>320</x:v>
      </x:c>
      <x:c r="K1736" s="149" t="str">
        <x:v>RING REGISTERS</x:v>
      </x:c>
      <x:c r="L1736" s="150" t="str">
        <x:v>Exact/source-linked match</x:v>
      </x:c>
      <x:c r="M1736" s="149" t="str">
        <x:v>WS-RATES:41:25</x:v>
      </x:c>
    </x:row>
    <x:row r="1737">
      <x:c r="A1737" t="n">
        <x:v>1741</x:v>
      </x:c>
      <x:c r="B1737" t="n">
        <x:v>41</x:v>
      </x:c>
      <x:c r="C1737" t="n">
        <x:v>15</x:v>
      </x:c>
      <x:c r="D1737" s="99" t="str">
        <x:v>SUBJECT REGISTER NO 7</x:v>
      </x:c>
      <x:c r="E1737" s="132" t="n">
        <x:v>420</x:v>
      </x:c>
      <x:c r="F1737" t="n">
        <x:v>41</x:v>
      </x:c>
      <x:c r="G1737" t="n">
        <x:v>28</x:v>
      </x:c>
      <x:c r="H1737" s="99" t="str">
        <x:v>SUBJECT REGISTER NO 7</x:v>
      </x:c>
      <x:c r="I1737" s="133" t="n">
        <x:v>420</x:v>
      </x:c>
      <x:c r="J1737" s="133" t="n">
        <x:v>390</x:v>
      </x:c>
      <x:c r="K1737" s="149" t="str">
        <x:v>RING REGISTERS</x:v>
      </x:c>
      <x:c r="L1737" s="150" t="str">
        <x:v>Exact/source-linked match</x:v>
      </x:c>
      <x:c r="M1737" s="149" t="str">
        <x:v>WS-RATES:41:28</x:v>
      </x:c>
    </x:row>
    <x:row r="1738">
      <x:c r="A1738" t="n">
        <x:v>1742</x:v>
      </x:c>
      <x:c r="B1738" t="n">
        <x:v>41</x:v>
      </x:c>
      <x:c r="C1738" t="n">
        <x:v>18</x:v>
      </x:c>
      <x:c r="D1738" s="99" t="str">
        <x:v>SUBJECT REGISTER NO 8</x:v>
      </x:c>
      <x:c r="E1738" s="132" t="n">
        <x:v>460</x:v>
      </x:c>
      <x:c r="F1738" t="n">
        <x:v>41</x:v>
      </x:c>
      <x:c r="G1738" t="n">
        <x:v>31</x:v>
      </x:c>
      <x:c r="H1738" s="99" t="str">
        <x:v>SUBJECT REGISTER NO 8</x:v>
      </x:c>
      <x:c r="I1738" s="133" t="n">
        <x:v>460</x:v>
      </x:c>
      <x:c r="J1738" s="133" t="n">
        <x:v>430</x:v>
      </x:c>
      <x:c r="K1738" s="149" t="str">
        <x:v>RING REGISTERS</x:v>
      </x:c>
      <x:c r="L1738" s="150" t="str">
        <x:v>Exact/source-linked match</x:v>
      </x:c>
      <x:c r="M1738" s="149" t="str">
        <x:v>WS-RATES:41:31</x:v>
      </x:c>
    </x:row>
    <x:row r="1739">
      <x:c r="A1739" t="n">
        <x:v>1743</x:v>
      </x:c>
      <x:c r="B1739" t="n">
        <x:v>7</x:v>
      </x:c>
      <x:c r="C1739" t="n">
        <x:v>31</x:v>
      </x:c>
      <x:c r="D1739" s="99" t="str">
        <x:v>TALOR REGISTER</x:v>
      </x:c>
      <x:c r="E1739" s="132" t="n">
        <x:v>480</x:v>
      </x:c>
      <x:c r="F1739" t="n">
        <x:v>8</x:v>
      </x:c>
      <x:c r="G1739" t="n">
        <x:v>8</x:v>
      </x:c>
      <x:c r="H1739" s="99" t="str">
        <x:v>TALOR REGISTER</x:v>
      </x:c>
      <x:c r="I1739" s="133" t="n">
        <x:v>480</x:v>
      </x:c>
      <x:c r="J1739" s="133" t="n">
        <x:v>410</x:v>
      </x:c>
      <x:c r="K1739" s="149" t="str">
        <x:v>GEOMATRIES</x:v>
      </x:c>
      <x:c r="L1739" s="150" t="str">
        <x:v>Exact/source-linked match</x:v>
      </x:c>
      <x:c r="M1739" s="149" t="str">
        <x:v>WS-RATES:8:8</x:v>
      </x:c>
    </x:row>
    <x:row r="1740">
      <x:c r="A1740" t="n">
        <x:v>1744</x:v>
      </x:c>
      <x:c r="B1740" t="n">
        <x:v>32</x:v>
      </x:c>
      <x:c r="C1740" t="n">
        <x:v>22</x:v>
      </x:c>
      <x:c r="D1740" s="99" t="str">
        <x:v>TEACHER ATTENDENT REGI</x:v>
      </x:c>
      <x:c r="E1740" s="132" t="n">
        <x:v>200</x:v>
      </x:c>
      <x:c r="F1740" t="n">
        <x:v>32</x:v>
      </x:c>
      <x:c r="G1740" t="n">
        <x:v>35</x:v>
      </x:c>
      <x:c r="H1740" s="99" t="str">
        <x:v>TEACHER ATTENDENT REGISTER</x:v>
      </x:c>
      <x:c r="I1740" s="133" t="n">
        <x:v>200</x:v>
      </x:c>
      <x:c r="J1740" s="133" t="n">
        <x:v>165</x:v>
      </x:c>
      <x:c r="K1740" s="149" t="str">
        <x:v>GATTA REGISTER</x:v>
      </x:c>
      <x:c r="L1740" s="150" t="str">
        <x:v>Truncated-name completion</x:v>
      </x:c>
      <x:c r="M1740" s="149" t="str">
        <x:v>WS-RATES:32:35</x:v>
      </x:c>
    </x:row>
    <x:row r="1741">
      <x:c r="A1741" t="n">
        <x:v>1745</x:v>
      </x:c>
      <x:c r="B1741" t="n">
        <x:v>32</x:v>
      </x:c>
      <x:c r="C1741" t="n">
        <x:v>23</x:v>
      </x:c>
      <x:c r="D1741" s="99" t="str">
        <x:v>TEACHER HAZRI REGISTER</x:v>
      </x:c>
      <x:c r="E1741" s="132" t="n">
        <x:v>200</x:v>
      </x:c>
      <x:c r="F1741" t="n">
        <x:v>32</x:v>
      </x:c>
      <x:c r="G1741" t="n">
        <x:v>36</x:v>
      </x:c>
      <x:c r="H1741" s="99" t="str">
        <x:v>TEACHER HAZRI REGISTER HAZR</x:v>
      </x:c>
      <x:c r="I1741" s="133" t="n">
        <x:v>200</x:v>
      </x:c>
      <x:c r="J1741" s="133" t="n">
        <x:v>165</x:v>
      </x:c>
      <x:c r="K1741" s="149" t="str">
        <x:v>GATTA REGISTER</x:v>
      </x:c>
      <x:c r="L1741" s="150" t="str">
        <x:v>Truncated-name completion</x:v>
      </x:c>
      <x:c r="M1741" s="149" t="str">
        <x:v>WS-RATES:32:36</x:v>
      </x:c>
    </x:row>
    <x:row r="1742">
      <x:c r="A1742" t="n">
        <x:v>1746</x:v>
      </x:c>
      <x:c r="B1742" t="n">
        <x:v>22</x:v>
      </x:c>
      <x:c r="C1742" t="n">
        <x:v>25</x:v>
      </x:c>
      <x:c r="D1742" s="99" t="str">
        <x:v>3 IN 1 QAIDA (LARGE)</x:v>
      </x:c>
      <x:c r="E1742" s="132" t="n">
        <x:v>75</x:v>
      </x:c>
      <x:c r="F1742" t="n">
        <x:v>23</x:v>
      </x:c>
      <x:c r="G1742" t="n">
        <x:v>2</x:v>
      </x:c>
      <x:c r="H1742" s="99" t="str">
        <x:v>3 IN 1 QAIDA (LARGE)</x:v>
      </x:c>
      <x:c r="I1742" s="133" t="n">
        <x:v>75</x:v>
      </x:c>
      <x:c r="J1742" s="133" t="n">
        <x:v>65</x:v>
      </x:c>
      <x:c r="K1742" s="149" t="str">
        <x:v>QAIDA</x:v>
      </x:c>
      <x:c r="L1742" s="150" t="str">
        <x:v>Exact/source-linked match</x:v>
      </x:c>
      <x:c r="M1742" s="149" t="str">
        <x:v>WS-RATES:23:2</x:v>
      </x:c>
    </x:row>
    <x:row r="1743">
      <x:c r="A1743" t="n">
        <x:v>1747</x:v>
      </x:c>
      <x:c r="B1743" t="n">
        <x:v>33</x:v>
      </x:c>
      <x:c r="C1743" t="n">
        <x:v>9</x:v>
      </x:c>
      <x:c r="D1743" s="99" t="str">
        <x:v>3 IN 1 QAIDA CODE 53</x:v>
      </x:c>
      <x:c r="E1743" s="132" t="n">
        <x:v>58</x:v>
      </x:c>
      <x:c r="F1743" t="n">
        <x:v>33</x:v>
      </x:c>
      <x:c r="G1743" t="n">
        <x:v>22</x:v>
      </x:c>
      <x:c r="H1743" s="99" t="str">
        <x:v>3 IN 1 QAIDA CODE 53</x:v>
      </x:c>
      <x:c r="I1743" s="133" t="n">
        <x:v>58</x:v>
      </x:c>
      <x:c r="J1743" s="133" t="n">
        <x:v>50</x:v>
      </x:c>
      <x:c r="K1743" s="149" t="str">
        <x:v>copies</x:v>
      </x:c>
      <x:c r="L1743" s="150" t="str">
        <x:v>Exact/source-linked match</x:v>
      </x:c>
      <x:c r="M1743" s="149" t="str">
        <x:v>WS-RATES:33:22</x:v>
      </x:c>
    </x:row>
    <x:row r="1744">
      <x:c r="A1744" t="n">
        <x:v>1748</x:v>
      </x:c>
      <x:c r="B1744" t="n">
        <x:v>33</x:v>
      </x:c>
      <x:c r="C1744" t="n">
        <x:v>8</x:v>
      </x:c>
      <x:c r="D1744" s="99" t="str">
        <x:v>3 IN 1 QAIDA NO 504</x:v>
      </x:c>
      <x:c r="E1744" s="132" t="n">
        <x:v>75</x:v>
      </x:c>
      <x:c r="F1744" t="n">
        <x:v>33</x:v>
      </x:c>
      <x:c r="G1744" t="n">
        <x:v>21</x:v>
      </x:c>
      <x:c r="H1744" s="99" t="str">
        <x:v>3 IN 1 QAIDA NO 504</x:v>
      </x:c>
      <x:c r="I1744" s="133" t="n">
        <x:v>75</x:v>
      </x:c>
      <x:c r="J1744" s="133" t="n">
        <x:v>65</x:v>
      </x:c>
      <x:c r="K1744" s="149" t="str">
        <x:v>copies</x:v>
      </x:c>
      <x:c r="L1744" s="150" t="str">
        <x:v>Exact/source-linked match</x:v>
      </x:c>
      <x:c r="M1744" s="149" t="str">
        <x:v>WS-RATES:33:21</x:v>
      </x:c>
    </x:row>
    <x:row r="1745">
      <x:c r="A1745" t="n">
        <x:v>1749</x:v>
      </x:c>
      <x:c r="B1745" t="n">
        <x:v>41</x:v>
      </x:c>
      <x:c r="C1745" t="n">
        <x:v>19</x:v>
      </x:c>
      <x:c r="D1745" s="99" t="str">
        <x:v>3 IN 1 QAIDA SMALL</x:v>
      </x:c>
      <x:c r="E1745" s="132" t="n">
        <x:v>58</x:v>
      </x:c>
      <x:c r="F1745" t="n">
        <x:v>41</x:v>
      </x:c>
      <x:c r="G1745" t="n">
        <x:v>32</x:v>
      </x:c>
      <x:c r="H1745" s="99" t="str">
        <x:v>3 IN 1 QAIDA SMALL</x:v>
      </x:c>
      <x:c r="I1745" s="133" t="n">
        <x:v>58</x:v>
      </x:c>
      <x:c r="J1745" s="133" t="n">
        <x:v>45</x:v>
      </x:c>
      <x:c r="K1745" s="149" t="str">
        <x:v>QAIDA</x:v>
      </x:c>
      <x:c r="L1745" s="150" t="str">
        <x:v>Exact/source-linked match</x:v>
      </x:c>
      <x:c r="M1745" s="149" t="str">
        <x:v>WS-RATES:41:32</x:v>
      </x:c>
    </x:row>
    <x:row r="1746">
      <x:c r="A1746" t="n">
        <x:v>1750</x:v>
      </x:c>
      <x:c r="B1746" t="n">
        <x:v>31</x:v>
      </x:c>
      <x:c r="C1746" t="n">
        <x:v>28</x:v>
      </x:c>
      <x:c r="D1746" s="99" t="str">
        <x:v>DUA BOOK PS5</x:v>
      </x:c>
      <x:c r="E1746" s="132" t="n">
        <x:v>40</x:v>
      </x:c>
      <x:c r="F1746" t="n">
        <x:v>32</x:v>
      </x:c>
      <x:c r="G1746" t="n">
        <x:v>5</x:v>
      </x:c>
      <x:c r="H1746" s="99" t="str">
        <x:v>DUA BOOK PS5</x:v>
      </x:c>
      <x:c r="I1746" s="133" t="n">
        <x:v>40</x:v>
      </x:c>
      <x:c r="J1746" s="133" t="n">
        <x:v>36</x:v>
      </x:c>
      <x:c r="K1746" s="149" t="str">
        <x:v>SIPARA</x:v>
      </x:c>
      <x:c r="L1746" s="150" t="str">
        <x:v>Exact/source-linked match</x:v>
      </x:c>
      <x:c r="M1746" s="149" t="str">
        <x:v>WS-RATES:32:5</x:v>
      </x:c>
    </x:row>
    <x:row r="1747">
      <x:c r="A1747" t="n">
        <x:v>1751</x:v>
      </x:c>
      <x:c r="B1747" t="n">
        <x:v>15</x:v>
      </x:c>
      <x:c r="C1747" t="n">
        <x:v>29</x:v>
      </x:c>
      <x:c r="D1747" s="99" t="str">
        <x:v>FAIZAN E NAMAZ</x:v>
      </x:c>
      <x:c r="E1747" s="132" t="n">
        <x:v>20</x:v>
      </x:c>
      <x:c r="F1747" t="n">
        <x:v>16</x:v>
      </x:c>
      <x:c r="G1747" t="n">
        <x:v>6</x:v>
      </x:c>
      <x:c r="H1747" s="99" t="str">
        <x:v>FAIZAN E NAMAZ</x:v>
      </x:c>
      <x:c r="I1747" s="133" t="n">
        <x:v>20</x:v>
      </x:c>
      <x:c r="J1747" s="133" t="n">
        <x:v>17</x:v>
      </x:c>
      <x:c r="K1747" s="149" t="str">
        <x:v>SIPARA</x:v>
      </x:c>
      <x:c r="L1747" s="150" t="str">
        <x:v>Exact/source-linked match</x:v>
      </x:c>
      <x:c r="M1747" s="149" t="str">
        <x:v>WS-RATES:16:6</x:v>
      </x:c>
    </x:row>
    <x:row r="1748">
      <x:c r="A1748" t="n">
        <x:v>1752</x:v>
      </x:c>
      <x:c r="B1748" t="n">
        <x:v>31</x:v>
      </x:c>
      <x:c r="C1748" t="n">
        <x:v>20</x:v>
      </x:c>
      <x:c r="D1748" s="99" t="str">
        <x:v>MADNI QAIDA (L)</x:v>
      </x:c>
      <x:c r="E1748" s="132" t="n">
        <x:v>65</x:v>
      </x:c>
      <x:c r="F1748" t="n">
        <x:v>31</x:v>
      </x:c>
      <x:c r="G1748" t="n">
        <x:v>33</x:v>
      </x:c>
      <x:c r="H1748" s="99" t="str">
        <x:v>MADNI QAIDA (L)</x:v>
      </x:c>
      <x:c r="I1748" s="133" t="n">
        <x:v>65</x:v>
      </x:c>
      <x:c r="J1748" s="133" t="n">
        <x:v>55</x:v>
      </x:c>
      <x:c r="K1748" s="149" t="str">
        <x:v>SIPARA</x:v>
      </x:c>
      <x:c r="L1748" s="150" t="str">
        <x:v>Exact/source-linked match</x:v>
      </x:c>
      <x:c r="M1748" s="149" t="str">
        <x:v>WS-RATES:31:33</x:v>
      </x:c>
    </x:row>
    <x:row r="1749">
      <x:c r="A1749" t="n">
        <x:v>1753</x:v>
      </x:c>
      <x:c r="B1749" t="n">
        <x:v>31</x:v>
      </x:c>
      <x:c r="C1749" t="n">
        <x:v>19</x:v>
      </x:c>
      <x:c r="D1749" s="99" t="str">
        <x:v>MADNI QAIDA (S)</x:v>
      </x:c>
      <x:c r="E1749" s="132" t="n">
        <x:v>28</x:v>
      </x:c>
      <x:c r="F1749" t="n">
        <x:v>31</x:v>
      </x:c>
      <x:c r="G1749" t="n">
        <x:v>32</x:v>
      </x:c>
      <x:c r="H1749" s="99" t="str">
        <x:v>MADNI QAIDA (S)</x:v>
      </x:c>
      <x:c r="I1749" s="133" t="n">
        <x:v>28</x:v>
      </x:c>
      <x:c r="J1749" s="133" t="n">
        <x:v>26</x:v>
      </x:c>
      <x:c r="K1749" s="149" t="str">
        <x:v>SIPARA</x:v>
      </x:c>
      <x:c r="L1749" s="150" t="str">
        <x:v>Exact/source-linked match</x:v>
      </x:c>
      <x:c r="M1749" s="149" t="str">
        <x:v>WS-RATES:31:32</x:v>
      </x:c>
    </x:row>
    <x:row r="1750">
      <x:c r="A1750" t="n">
        <x:v>1754</x:v>
      </x:c>
      <x:c r="B1750" t="n">
        <x:v>31</x:v>
      </x:c>
      <x:c r="C1750" t="n">
        <x:v>18</x:v>
      </x:c>
      <x:c r="D1750" s="99" t="str">
        <x:v>MINI NAMAZ AS N1</x:v>
      </x:c>
      <x:c r="E1750" s="132" t="n">
        <x:v>15</x:v>
      </x:c>
      <x:c r="F1750" t="n">
        <x:v>31</x:v>
      </x:c>
      <x:c r="G1750" t="n">
        <x:v>31</x:v>
      </x:c>
      <x:c r="H1750" s="99" t="str">
        <x:v>MINI NAMAZ AS N1</x:v>
      </x:c>
      <x:c r="I1750" s="133" t="n">
        <x:v>15</x:v>
      </x:c>
      <x:c r="J1750" s="133" t="n">
        <x:v>12</x:v>
      </x:c>
      <x:c r="K1750" s="149" t="str">
        <x:v>SIPARA</x:v>
      </x:c>
      <x:c r="L1750" s="150" t="str">
        <x:v>Exact/source-linked match</x:v>
      </x:c>
      <x:c r="M1750" s="149" t="str">
        <x:v>WS-RATES:31:31</x:v>
      </x:c>
    </x:row>
    <x:row r="1751">
      <x:c r="A1751" t="n">
        <x:v>1755</x:v>
      </x:c>
      <x:c r="B1751" t="n">
        <x:v>31</x:v>
      </x:c>
      <x:c r="C1751" t="n">
        <x:v>24</x:v>
      </x:c>
      <x:c r="D1751" s="99" t="str">
        <x:v>NAMAZ BOOK FM5</x:v>
      </x:c>
      <x:c r="E1751" s="132" t="n">
        <x:v>30</x:v>
      </x:c>
      <x:c r="F1751" t="n">
        <x:v>31</x:v>
      </x:c>
      <x:c r="G1751" t="n">
        <x:v>37</x:v>
      </x:c>
      <x:c r="H1751" s="99" t="str">
        <x:v>NAMAZ BOOK FM5</x:v>
      </x:c>
      <x:c r="I1751" s="133" t="n">
        <x:v>30</x:v>
      </x:c>
      <x:c r="J1751" s="133" t="n">
        <x:v>25</x:v>
      </x:c>
      <x:c r="K1751" s="149" t="str">
        <x:v>SIPARA</x:v>
      </x:c>
      <x:c r="L1751" s="150" t="str">
        <x:v>Exact/source-linked match</x:v>
      </x:c>
      <x:c r="M1751" s="149" t="str">
        <x:v>WS-RATES:31:37</x:v>
      </x:c>
    </x:row>
    <x:row r="1752">
      <x:c r="A1752" t="n">
        <x:v>1756</x:v>
      </x:c>
      <x:c r="B1752" t="n">
        <x:v>14</x:v>
      </x:c>
      <x:c r="C1752" t="n">
        <x:v>18</x:v>
      </x:c>
      <x:c r="D1752" s="99" t="str">
        <x:v>NAMAZ KA MUKHTASIR TREE</x:v>
      </x:c>
      <x:c r="E1752" s="132" t="n">
        <x:v>40</x:v>
      </x:c>
      <x:c r="F1752" t="n">
        <x:v>14</x:v>
      </x:c>
      <x:c r="G1752" t="n">
        <x:v>31</x:v>
      </x:c>
      <x:c r="H1752" s="99" t="str">
        <x:v>NAMAZ KA MUKHTASIR TREEQA</x:v>
      </x:c>
      <x:c r="I1752" s="133" t="n">
        <x:v>40</x:v>
      </x:c>
      <x:c r="J1752" s="133" t="n">
        <x:v>34</x:v>
      </x:c>
      <x:c r="K1752" s="149" t="str">
        <x:v>QURAN-E-PAK</x:v>
      </x:c>
      <x:c r="L1752" s="150" t="str">
        <x:v>Truncated-name completion</x:v>
      </x:c>
      <x:c r="M1752" s="149" t="str">
        <x:v>WS-RATES:14:31</x:v>
      </x:c>
    </x:row>
    <x:row r="1753">
      <x:c r="A1753" t="n">
        <x:v>1757</x:v>
      </x:c>
      <x:c r="B1753" t="n">
        <x:v>31</x:v>
      </x:c>
      <x:c r="C1753" t="n">
        <x:v>17</x:v>
      </x:c>
      <x:c r="D1753" s="99" t="str">
        <x:v>NAMAZ MUTARJIM</x:v>
      </x:c>
      <x:c r="E1753" s="132" t="n">
        <x:v>25</x:v>
      </x:c>
      <x:c r="F1753" t="n">
        <x:v>31</x:v>
      </x:c>
      <x:c r="G1753" t="n">
        <x:v>30</x:v>
      </x:c>
      <x:c r="H1753" s="99" t="str">
        <x:v>NAMAZ MUTARJIM</x:v>
      </x:c>
      <x:c r="I1753" s="133" t="n">
        <x:v>25</x:v>
      </x:c>
      <x:c r="J1753" s="133" t="n">
        <x:v>22</x:v>
      </x:c>
      <x:c r="K1753" s="149" t="str">
        <x:v>SIPARA</x:v>
      </x:c>
      <x:c r="L1753" s="150" t="str">
        <x:v>Exact/source-linked match</x:v>
      </x:c>
      <x:c r="M1753" s="149" t="str">
        <x:v>WS-RATES:31:30</x:v>
      </x:c>
    </x:row>
    <x:row r="1754">
      <x:c r="A1754" t="n">
        <x:v>1758</x:v>
      </x:c>
      <x:c r="B1754" t="n">
        <x:v>7</x:v>
      </x:c>
      <x:c r="C1754" t="n">
        <x:v>18</x:v>
      </x:c>
      <x:c r="D1754" s="99" t="str">
        <x:v>NOORANI QAIDA QTN1</x:v>
      </x:c>
      <x:c r="E1754" s="132" t="n">
        <x:v>100</x:v>
      </x:c>
      <x:c r="F1754" t="n">
        <x:v>7</x:v>
      </x:c>
      <x:c r="G1754" t="n">
        <x:v>31</x:v>
      </x:c>
      <x:c r="H1754" s="99" t="str">
        <x:v>NOORANI QAIDA QTN1</x:v>
      </x:c>
      <x:c r="I1754" s="133" t="n">
        <x:v>100</x:v>
      </x:c>
      <x:c r="J1754" s="133" t="n">
        <x:v>90</x:v>
      </x:c>
      <x:c r="K1754" s="149" t="str">
        <x:v>SIPARA</x:v>
      </x:c>
      <x:c r="L1754" s="150" t="str">
        <x:v>Exact/source-linked match</x:v>
      </x:c>
      <x:c r="M1754" s="149" t="str">
        <x:v>WS-RATES:7:31</x:v>
      </x:c>
    </x:row>
    <x:row r="1755">
      <x:c r="A1755" t="n">
        <x:v>1759</x:v>
      </x:c>
      <x:c r="B1755" t="n">
        <x:v>31</x:v>
      </x:c>
      <x:c r="C1755" t="n">
        <x:v>10</x:v>
      </x:c>
      <x:c r="D1755" s="99" t="str">
        <x:v>NORANI QAIDA AMM 15</x:v>
      </x:c>
      <x:c r="E1755" s="132" t="n">
        <x:v>15</x:v>
      </x:c>
      <x:c r="F1755" t="n">
        <x:v>31</x:v>
      </x:c>
      <x:c r="G1755" t="n">
        <x:v>23</x:v>
      </x:c>
      <x:c r="H1755" s="99" t="str">
        <x:v>NORANI QAIDA AMM 15</x:v>
      </x:c>
      <x:c r="I1755" s="133" t="n">
        <x:v>15</x:v>
      </x:c>
      <x:c r="J1755" s="133" t="n">
        <x:v>12</x:v>
      </x:c>
      <x:c r="K1755" s="149" t="str">
        <x:v>SIPARA</x:v>
      </x:c>
      <x:c r="L1755" s="150" t="str">
        <x:v>Exact/source-linked match</x:v>
      </x:c>
      <x:c r="M1755" s="149" t="str">
        <x:v>WS-RATES:31:23</x:v>
      </x:c>
    </x:row>
    <x:row r="1756">
      <x:c r="A1756" t="n">
        <x:v>1760</x:v>
      </x:c>
      <x:c r="B1756" t="n">
        <x:v>31</x:v>
      </x:c>
      <x:c r="C1756" t="n">
        <x:v>11</x:v>
      </x:c>
      <x:c r="D1756" s="99" t="str">
        <x:v>NORANI QAIDA AMM GREEN</x:v>
      </x:c>
      <x:c r="E1756" s="132" t="n">
        <x:v>20</x:v>
      </x:c>
      <x:c r="F1756" t="n">
        <x:v>31</x:v>
      </x:c>
      <x:c r="G1756" t="n">
        <x:v>24</x:v>
      </x:c>
      <x:c r="H1756" s="99" t="str">
        <x:v>NORANI QAIDA AMM GREEN 20</x:v>
      </x:c>
      <x:c r="I1756" s="133" t="n">
        <x:v>20</x:v>
      </x:c>
      <x:c r="J1756" s="133" t="n">
        <x:v>15</x:v>
      </x:c>
      <x:c r="K1756" s="149" t="str">
        <x:v>SIPARA</x:v>
      </x:c>
      <x:c r="L1756" s="150" t="str">
        <x:v>Truncated-name completion</x:v>
      </x:c>
      <x:c r="M1756" s="149" t="str">
        <x:v>WS-RATES:31:24</x:v>
      </x:c>
    </x:row>
    <x:row r="1757">
      <x:c r="A1757" t="n">
        <x:v>1761</x:v>
      </x:c>
      <x:c r="B1757" t="n">
        <x:v>31</x:v>
      </x:c>
      <x:c r="C1757" t="n">
        <x:v>21</x:v>
      </x:c>
      <x:c r="D1757" s="99" t="str">
        <x:v>NORANI QAIDA Z67</x:v>
      </x:c>
      <x:c r="E1757" s="132" t="n">
        <x:v>45</x:v>
      </x:c>
      <x:c r="F1757" t="n">
        <x:v>31</x:v>
      </x:c>
      <x:c r="G1757" t="n">
        <x:v>34</x:v>
      </x:c>
      <x:c r="H1757" s="99" t="str">
        <x:v>NORANI QAIDA Z67</x:v>
      </x:c>
      <x:c r="I1757" s="133" t="n">
        <x:v>45</x:v>
      </x:c>
      <x:c r="J1757" s="133" t="n">
        <x:v>37.5833333333333</x:v>
      </x:c>
      <x:c r="K1757" s="149" t="str">
        <x:v>SIPARA</x:v>
      </x:c>
      <x:c r="L1757" s="150" t="str">
        <x:v>Exact/source-linked match</x:v>
      </x:c>
      <x:c r="M1757" s="149" t="str">
        <x:v>WS-RATES:31:34</x:v>
      </x:c>
    </x:row>
    <x:row r="1758">
      <x:c r="A1758" t="n">
        <x:v>1762</x:v>
      </x:c>
      <x:c r="B1758" t="n">
        <x:v>31</x:v>
      </x:c>
      <x:c r="C1758" t="n">
        <x:v>23</x:v>
      </x:c>
      <x:c r="D1758" s="99" t="str">
        <x:v>NORANNI QAIDA Z65</x:v>
      </x:c>
      <x:c r="E1758" s="132" t="n">
        <x:v>30</x:v>
      </x:c>
      <x:c r="F1758" t="n">
        <x:v>31</x:v>
      </x:c>
      <x:c r="G1758" t="n">
        <x:v>36</x:v>
      </x:c>
      <x:c r="H1758" s="99" t="str">
        <x:v>NORANNI QAIDA Z65</x:v>
      </x:c>
      <x:c r="I1758" s="133" t="n">
        <x:v>30</x:v>
      </x:c>
      <x:c r="J1758" s="133" t="n">
        <x:v>24</x:v>
      </x:c>
      <x:c r="K1758" s="149" t="str">
        <x:v>SIPARA</x:v>
      </x:c>
      <x:c r="L1758" s="150" t="str">
        <x:v>Exact/source-linked match</x:v>
      </x:c>
      <x:c r="M1758" s="149" t="str">
        <x:v>WS-RATES:31:36</x:v>
      </x:c>
    </x:row>
    <x:row r="1759">
      <x:c r="A1759" t="n">
        <x:v>1763</x:v>
      </x:c>
      <x:c r="B1759" t="n">
        <x:v>31</x:v>
      </x:c>
      <x:c r="C1759" t="n">
        <x:v>22</x:v>
      </x:c>
      <x:c r="D1759" s="99" t="str">
        <x:v>NORANNI QAIDA Z65A</x:v>
      </x:c>
      <x:c r="E1759" s="132" t="n">
        <x:v>40</x:v>
      </x:c>
      <x:c r="F1759" t="n">
        <x:v>31</x:v>
      </x:c>
      <x:c r="G1759" t="n">
        <x:v>35</x:v>
      </x:c>
      <x:c r="H1759" s="99" t="str">
        <x:v>NORANNI QAIDA Z65A</x:v>
      </x:c>
      <x:c r="I1759" s="133" t="n">
        <x:v>40</x:v>
      </x:c>
      <x:c r="J1759" s="133" t="n">
        <x:v>35</x:v>
      </x:c>
      <x:c r="K1759" s="149" t="str">
        <x:v>SIPARA</x:v>
      </x:c>
      <x:c r="L1759" s="150" t="str">
        <x:v>Exact/source-linked match</x:v>
      </x:c>
      <x:c r="M1759" s="149" t="str">
        <x:v>WS-RATES:31:35</x:v>
      </x:c>
    </x:row>
    <x:row r="1760">
      <x:c r="A1760" t="n">
        <x:v>1764</x:v>
      </x:c>
      <x:c r="B1760" t="n">
        <x:v>31</x:v>
      </x:c>
      <x:c r="C1760" t="n">
        <x:v>26</x:v>
      </x:c>
      <x:c r="D1760" s="99" t="str">
        <x:v>PUNJ SUURAH Z80</x:v>
      </x:c>
      <x:c r="E1760" s="132" t="n">
        <x:v>160</x:v>
      </x:c>
      <x:c r="F1760" t="n">
        <x:v>32</x:v>
      </x:c>
      <x:c r="G1760" t="n">
        <x:v>3</x:v>
      </x:c>
      <x:c r="H1760" s="99" t="str">
        <x:v>PUNJ SUURAH Z80</x:v>
      </x:c>
      <x:c r="I1760" s="133" t="n">
        <x:v>160</x:v>
      </x:c>
      <x:c r="J1760" s="133" t="n">
        <x:v>40</x:v>
      </x:c>
      <x:c r="K1760" s="149" t="str">
        <x:v>SIPARA</x:v>
      </x:c>
      <x:c r="L1760" s="150" t="str">
        <x:v>Exact/source-linked match</x:v>
      </x:c>
      <x:c r="M1760" s="149" t="str">
        <x:v>WS-RATES:32:3</x:v>
      </x:c>
    </x:row>
    <x:row r="1761">
      <x:c r="A1761" t="n">
        <x:v>1765</x:v>
      </x:c>
      <x:c r="B1761" t="n">
        <x:v>19</x:v>
      </x:c>
      <x:c r="C1761" t="n">
        <x:v>30</x:v>
      </x:c>
      <x:c r="D1761" s="99" t="str">
        <x:v>QURAN PAK 111</x:v>
      </x:c>
      <x:c r="E1761" s="132" t="n">
        <x:v>925</x:v>
      </x:c>
      <x:c r="F1761" t="n">
        <x:v>20</x:v>
      </x:c>
      <x:c r="G1761" t="n">
        <x:v>7</x:v>
      </x:c>
      <x:c r="H1761" s="99" t="str">
        <x:v>QURAN PAK 111</x:v>
      </x:c>
      <x:c r="I1761" s="133" t="n">
        <x:v>925</x:v>
      </x:c>
      <x:c r="J1761" s="133" t="n">
        <x:v>835</x:v>
      </x:c>
      <x:c r="K1761" s="149" t="str">
        <x:v>SIPARA</x:v>
      </x:c>
      <x:c r="L1761" s="150" t="str">
        <x:v>Exact/source-linked match</x:v>
      </x:c>
      <x:c r="M1761" s="149" t="str">
        <x:v>WS-RATES:20:7</x:v>
      </x:c>
    </x:row>
    <x:row r="1762">
      <x:c r="A1762" t="n">
        <x:v>1766</x:v>
      </x:c>
      <x:c r="B1762" t="n">
        <x:v>31</x:v>
      </x:c>
      <x:c r="C1762" t="n">
        <x:v>36</x:v>
      </x:c>
      <x:c r="D1762" s="99" t="str">
        <x:v>QURAN PAK 112</x:v>
      </x:c>
      <x:c r="E1762" s="132" t="n">
        <x:v>1215</x:v>
      </x:c>
      <x:c r="F1762" t="n">
        <x:v>32</x:v>
      </x:c>
      <x:c r="G1762" t="n">
        <x:v>13</x:v>
      </x:c>
      <x:c r="H1762" s="99" t="str">
        <x:v>QURAN PAK 112</x:v>
      </x:c>
      <x:c r="I1762" s="133" t="n">
        <x:v>1215</x:v>
      </x:c>
      <x:c r="J1762" s="133" t="n">
        <x:v>1090</x:v>
      </x:c>
      <x:c r="K1762" s="149" t="str">
        <x:v>SIPARA</x:v>
      </x:c>
      <x:c r="L1762" s="150" t="str">
        <x:v>Exact/source-linked match</x:v>
      </x:c>
      <x:c r="M1762" s="149" t="str">
        <x:v>WS-RATES:32:13</x:v>
      </x:c>
    </x:row>
    <x:row r="1763">
      <x:c r="A1763" t="n">
        <x:v>1767</x:v>
      </x:c>
      <x:c r="B1763" t="n">
        <x:v>32</x:v>
      </x:c>
      <x:c r="C1763" t="n">
        <x:v>9</x:v>
      </x:c>
      <x:c r="D1763" s="99" t="str">
        <x:v>QURAN PAK 113KBS</x:v>
      </x:c>
      <x:c r="E1763" s="132" t="n">
        <x:v>2500</x:v>
      </x:c>
      <x:c r="F1763" t="n">
        <x:v>32</x:v>
      </x:c>
      <x:c r="G1763" t="n">
        <x:v>22</x:v>
      </x:c>
      <x:c r="H1763" s="99" t="str">
        <x:v>QURAN PAK 113KBS</x:v>
      </x:c>
      <x:c r="I1763" s="133" t="n">
        <x:v>2500</x:v>
      </x:c>
      <x:c r="J1763" s="133" t="n">
        <x:v>2250</x:v>
      </x:c>
      <x:c r="K1763" s="149" t="str">
        <x:v>SIPARA</x:v>
      </x:c>
      <x:c r="L1763" s="150" t="str">
        <x:v>Exact/source-linked match</x:v>
      </x:c>
      <x:c r="M1763" s="149" t="str">
        <x:v>WS-RATES:32:22</x:v>
      </x:c>
    </x:row>
    <x:row r="1764">
      <x:c r="A1764" t="n">
        <x:v>1768</x:v>
      </x:c>
      <x:c r="B1764" t="n">
        <x:v>32</x:v>
      </x:c>
      <x:c r="C1764" t="n">
        <x:v>6</x:v>
      </x:c>
      <x:c r="D1764" s="99" t="str">
        <x:v>QURAN PAK 113KG</x:v>
      </x:c>
      <x:c r="E1764" s="132" t="n">
        <x:v>2525</x:v>
      </x:c>
      <x:c r="F1764" t="n">
        <x:v>32</x:v>
      </x:c>
      <x:c r="G1764" t="n">
        <x:v>19</x:v>
      </x:c>
      <x:c r="H1764" s="99" t="str">
        <x:v>QURAN PAK 113KG</x:v>
      </x:c>
      <x:c r="I1764" s="133" t="n">
        <x:v>2525</x:v>
      </x:c>
      <x:c r="J1764" s="133" t="n">
        <x:v>2270</x:v>
      </x:c>
      <x:c r="K1764" s="149" t="str">
        <x:v>SIPARA</x:v>
      </x:c>
      <x:c r="L1764" s="150" t="str">
        <x:v>Exact/source-linked match</x:v>
      </x:c>
      <x:c r="M1764" s="149" t="str">
        <x:v>WS-RATES:32:19</x:v>
      </x:c>
    </x:row>
    <x:row r="1765">
      <x:c r="A1765" t="n">
        <x:v>1769</x:v>
      </x:c>
      <x:c r="B1765" t="n">
        <x:v>32</x:v>
      </x:c>
      <x:c r="C1765" t="n">
        <x:v>10</x:v>
      </x:c>
      <x:c r="D1765" s="99" t="str">
        <x:v>QURAN PAK 113KS</x:v>
      </x:c>
      <x:c r="E1765" s="132" t="n">
        <x:v>3000</x:v>
      </x:c>
      <x:c r="F1765" t="n">
        <x:v>32</x:v>
      </x:c>
      <x:c r="G1765" t="n">
        <x:v>23</x:v>
      </x:c>
      <x:c r="H1765" s="99" t="str">
        <x:v>QURAN PAK 113KS</x:v>
      </x:c>
      <x:c r="I1765" s="133" t="n">
        <x:v>3000</x:v>
      </x:c>
      <x:c r="J1765" s="133" t="n">
        <x:v>2700</x:v>
      </x:c>
      <x:c r="K1765" s="149" t="str">
        <x:v>SIPARA</x:v>
      </x:c>
      <x:c r="L1765" s="150" t="str">
        <x:v>Exact/source-linked match</x:v>
      </x:c>
      <x:c r="M1765" s="149" t="str">
        <x:v>WS-RATES:32:23</x:v>
      </x:c>
    </x:row>
    <x:row r="1766">
      <x:c r="A1766" t="n">
        <x:v>1770</x:v>
      </x:c>
      <x:c r="B1766" t="n">
        <x:v>32</x:v>
      </x:c>
      <x:c r="C1766" t="n">
        <x:v>7</x:v>
      </x:c>
      <x:c r="D1766" s="99" t="str">
        <x:v>QURAN PAK 113KSR</x:v>
      </x:c>
      <x:c r="E1766" s="132" t="n">
        <x:v>3090</x:v>
      </x:c>
      <x:c r="F1766" t="n">
        <x:v>32</x:v>
      </x:c>
      <x:c r="G1766" t="n">
        <x:v>20</x:v>
      </x:c>
      <x:c r="H1766" s="99" t="str">
        <x:v>QURAN PAK 113KSR</x:v>
      </x:c>
      <x:c r="I1766" s="133" t="n">
        <x:v>3090</x:v>
      </x:c>
      <x:c r="J1766" s="133" t="n">
        <x:v>2780</x:v>
      </x:c>
      <x:c r="K1766" s="149" t="str">
        <x:v>SIPARA</x:v>
      </x:c>
      <x:c r="L1766" s="150" t="str">
        <x:v>Exact/source-linked match</x:v>
      </x:c>
      <x:c r="M1766" s="149" t="str">
        <x:v>WS-RATES:32:20</x:v>
      </x:c>
    </x:row>
    <x:row r="1767">
      <x:c r="A1767" t="n">
        <x:v>1771</x:v>
      </x:c>
      <x:c r="B1767" t="n">
        <x:v>32</x:v>
      </x:c>
      <x:c r="C1767" t="n">
        <x:v>8</x:v>
      </x:c>
      <x:c r="D1767" s="99" t="str">
        <x:v>QURAN PAK 113KSR1</x:v>
      </x:c>
      <x:c r="E1767" s="132" t="n">
        <x:v>3450</x:v>
      </x:c>
      <x:c r="F1767" t="n">
        <x:v>32</x:v>
      </x:c>
      <x:c r="G1767" t="n">
        <x:v>21</x:v>
      </x:c>
      <x:c r="H1767" s="99" t="str">
        <x:v>QURAN PAK 113KSR1</x:v>
      </x:c>
      <x:c r="I1767" s="133" t="n">
        <x:v>3450</x:v>
      </x:c>
      <x:c r="J1767" s="133" t="n">
        <x:v>3100</x:v>
      </x:c>
      <x:c r="K1767" s="149" t="str">
        <x:v>SIPARA</x:v>
      </x:c>
      <x:c r="L1767" s="150" t="str">
        <x:v>Exact/source-linked match</x:v>
      </x:c>
      <x:c r="M1767" s="149" t="str">
        <x:v>WS-RATES:32:21</x:v>
      </x:c>
    </x:row>
    <x:row r="1768">
      <x:c r="A1768" t="n">
        <x:v>1772</x:v>
      </x:c>
      <x:c r="B1768" t="n">
        <x:v>32</x:v>
      </x:c>
      <x:c r="C1768" t="n">
        <x:v>15</x:v>
      </x:c>
      <x:c r="D1768" s="99" t="str">
        <x:v>QURAN PAK 114</x:v>
      </x:c>
      <x:c r="E1768" s="132" t="n">
        <x:v>2100</x:v>
      </x:c>
      <x:c r="F1768" t="n">
        <x:v>32</x:v>
      </x:c>
      <x:c r="G1768" t="n">
        <x:v>28</x:v>
      </x:c>
      <x:c r="H1768" s="99" t="str">
        <x:v>QURAN PAK 114</x:v>
      </x:c>
      <x:c r="I1768" s="133" t="n">
        <x:v>2100</x:v>
      </x:c>
      <x:c r="J1768" s="133" t="n">
        <x:v>1890</x:v>
      </x:c>
      <x:c r="K1768" s="149" t="str">
        <x:v>SIPARA</x:v>
      </x:c>
      <x:c r="L1768" s="150" t="str">
        <x:v>Exact/source-linked match</x:v>
      </x:c>
      <x:c r="M1768" s="149" t="str">
        <x:v>WS-RATES:32:28</x:v>
      </x:c>
    </x:row>
    <x:row r="1769">
      <x:c r="A1769" t="n">
        <x:v>1773</x:v>
      </x:c>
      <x:c r="B1769" t="n">
        <x:v>9</x:v>
      </x:c>
      <x:c r="C1769" t="n">
        <x:v>2</x:v>
      </x:c>
      <x:c r="D1769" s="99" t="str">
        <x:v>QURAN PAK 117</x:v>
      </x:c>
      <x:c r="E1769" s="132" t="n">
        <x:v>3150</x:v>
      </x:c>
      <x:c r="F1769" t="n">
        <x:v>9</x:v>
      </x:c>
      <x:c r="G1769" t="n">
        <x:v>15</x:v>
      </x:c>
      <x:c r="H1769" s="99" t="str">
        <x:v>QURAN PAK 117</x:v>
      </x:c>
      <x:c r="I1769" s="133" t="n">
        <x:v>3150</x:v>
      </x:c>
      <x:c r="J1769" s="133" t="n">
        <x:v>3055</x:v>
      </x:c>
      <x:c r="K1769" s="149" t="str">
        <x:v>BALL POINT</x:v>
      </x:c>
      <x:c r="L1769" s="150" t="str">
        <x:v>Exact/source-linked match</x:v>
      </x:c>
      <x:c r="M1769" s="149" t="str">
        <x:v>WS-RATES:9:15</x:v>
      </x:c>
    </x:row>
    <x:row r="1770">
      <x:c r="A1770" t="n">
        <x:v>1774</x:v>
      </x:c>
      <x:c r="B1770" t="n">
        <x:v>6</x:v>
      </x:c>
      <x:c r="C1770" t="n">
        <x:v>30</x:v>
      </x:c>
      <x:c r="D1770" s="99" t="str">
        <x:v>QURAN PAK 123</x:v>
      </x:c>
      <x:c r="E1770" s="132" t="n">
        <x:v>1340</x:v>
      </x:c>
      <x:c r="F1770" t="n">
        <x:v>7</x:v>
      </x:c>
      <x:c r="G1770" t="n">
        <x:v>7</x:v>
      </x:c>
      <x:c r="H1770" s="99" t="str">
        <x:v>QURAN PAK 123</x:v>
      </x:c>
      <x:c r="I1770" s="133" t="n">
        <x:v>1340</x:v>
      </x:c>
      <x:c r="J1770" s="133" t="n">
        <x:v>1220</x:v>
      </x:c>
      <x:c r="K1770" s="149" t="str">
        <x:v>SIPARA</x:v>
      </x:c>
      <x:c r="L1770" s="150" t="str">
        <x:v>Exact/source-linked match</x:v>
      </x:c>
      <x:c r="M1770" s="149" t="str">
        <x:v>WS-RATES:7:7</x:v>
      </x:c>
    </x:row>
    <x:row r="1771">
      <x:c r="A1771" t="n">
        <x:v>1775</x:v>
      </x:c>
      <x:c r="B1771" t="n">
        <x:v>6</x:v>
      </x:c>
      <x:c r="C1771" t="n">
        <x:v>31</x:v>
      </x:c>
      <x:c r="D1771" s="99" t="str">
        <x:v>QURAN PAK 124</x:v>
      </x:c>
      <x:c r="E1771" s="132" t="n">
        <x:v>1490</x:v>
      </x:c>
      <x:c r="F1771" t="n">
        <x:v>7</x:v>
      </x:c>
      <x:c r="G1771" t="n">
        <x:v>8</x:v>
      </x:c>
      <x:c r="H1771" s="99" t="str">
        <x:v>QURAN PAK 124</x:v>
      </x:c>
      <x:c r="I1771" s="133" t="n">
        <x:v>1490</x:v>
      </x:c>
      <x:c r="J1771" s="133" t="n">
        <x:v>1356</x:v>
      </x:c>
      <x:c r="K1771" s="149" t="str">
        <x:v>SIPARA</x:v>
      </x:c>
      <x:c r="L1771" s="150" t="str">
        <x:v>Exact/source-linked match</x:v>
      </x:c>
      <x:c r="M1771" s="149" t="str">
        <x:v>WS-RATES:7:8</x:v>
      </x:c>
    </x:row>
    <x:row r="1772">
      <x:c r="A1772" t="n">
        <x:v>1776</x:v>
      </x:c>
      <x:c r="B1772" t="n">
        <x:v>6</x:v>
      </x:c>
      <x:c r="C1772" t="n">
        <x:v>27</x:v>
      </x:c>
      <x:c r="D1772" s="99" t="str">
        <x:v>QURAN PAK 125A</x:v>
      </x:c>
      <x:c r="E1772" s="132" t="n">
        <x:v>1640</x:v>
      </x:c>
      <x:c r="F1772" t="n">
        <x:v>7</x:v>
      </x:c>
      <x:c r="G1772" t="n">
        <x:v>4</x:v>
      </x:c>
      <x:c r="H1772" s="99" t="str">
        <x:v>QURAN PAK 125A</x:v>
      </x:c>
      <x:c r="I1772" s="133" t="n">
        <x:v>1640</x:v>
      </x:c>
      <x:c r="J1772" s="133" t="n">
        <x:v>1490</x:v>
      </x:c>
      <x:c r="K1772" s="149" t="str">
        <x:v>SIPARA</x:v>
      </x:c>
      <x:c r="L1772" s="150" t="str">
        <x:v>Exact/source-linked match</x:v>
      </x:c>
      <x:c r="M1772" s="149" t="str">
        <x:v>WS-RATES:7:4</x:v>
      </x:c>
    </x:row>
    <x:row r="1773">
      <x:c r="A1773" t="n">
        <x:v>1777</x:v>
      </x:c>
      <x:c r="B1773" t="n">
        <x:v>6</x:v>
      </x:c>
      <x:c r="C1773" t="n">
        <x:v>28</x:v>
      </x:c>
      <x:c r="D1773" s="99" t="str">
        <x:v>QURAN PAK 129</x:v>
      </x:c>
      <x:c r="E1773" s="132" t="n">
        <x:v>1845</x:v>
      </x:c>
      <x:c r="F1773" t="n">
        <x:v>7</x:v>
      </x:c>
      <x:c r="G1773" t="n">
        <x:v>5</x:v>
      </x:c>
      <x:c r="H1773" s="99" t="str">
        <x:v>QURAN PAK 129</x:v>
      </x:c>
      <x:c r="I1773" s="133" t="n">
        <x:v>1845</x:v>
      </x:c>
      <x:c r="J1773" s="133" t="n">
        <x:v>1680</x:v>
      </x:c>
      <x:c r="K1773" s="149" t="str">
        <x:v>SIPARA</x:v>
      </x:c>
      <x:c r="L1773" s="150" t="str">
        <x:v>Exact/source-linked match</x:v>
      </x:c>
      <x:c r="M1773" s="149" t="str">
        <x:v>WS-RATES:7:5</x:v>
      </x:c>
    </x:row>
    <x:row r="1774">
      <x:c r="A1774" t="n">
        <x:v>1778</x:v>
      </x:c>
      <x:c r="B1774" t="n">
        <x:v>32</x:v>
      </x:c>
      <x:c r="C1774" t="n">
        <x:v>14</x:v>
      </x:c>
      <x:c r="D1774" s="99" t="str">
        <x:v>QURAN PAK 162</x:v>
      </x:c>
      <x:c r="E1774" s="132" t="n">
        <x:v>1390</x:v>
      </x:c>
      <x:c r="F1774" t="n">
        <x:v>32</x:v>
      </x:c>
      <x:c r="G1774" t="n">
        <x:v>27</x:v>
      </x:c>
      <x:c r="H1774" s="99" t="str">
        <x:v>QURAN PAK 162</x:v>
      </x:c>
      <x:c r="I1774" s="133" t="n">
        <x:v>1390</x:v>
      </x:c>
      <x:c r="J1774" s="133" t="n">
        <x:v>1250</x:v>
      </x:c>
      <x:c r="K1774" s="149" t="str">
        <x:v>SIPARA</x:v>
      </x:c>
      <x:c r="L1774" s="150" t="str">
        <x:v>Exact/source-linked match</x:v>
      </x:c>
      <x:c r="M1774" s="149" t="str">
        <x:v>WS-RATES:32:27</x:v>
      </x:c>
    </x:row>
    <x:row r="1775">
      <x:c r="A1775" t="n">
        <x:v>1779</x:v>
      </x:c>
      <x:c r="B1775" t="n">
        <x:v>6</x:v>
      </x:c>
      <x:c r="C1775" t="n">
        <x:v>29</x:v>
      </x:c>
      <x:c r="D1775" s="99" t="str">
        <x:v>QURAN PAK 165</x:v>
      </x:c>
      <x:c r="E1775" s="132" t="n">
        <x:v>2175</x:v>
      </x:c>
      <x:c r="F1775" t="n">
        <x:v>7</x:v>
      </x:c>
      <x:c r="G1775" t="n">
        <x:v>6</x:v>
      </x:c>
      <x:c r="H1775" s="99" t="str">
        <x:v>QURAN PAK 165</x:v>
      </x:c>
      <x:c r="I1775" s="133" t="n">
        <x:v>2175</x:v>
      </x:c>
      <x:c r="J1775" s="133" t="n">
        <x:v>1980</x:v>
      </x:c>
      <x:c r="K1775" s="149" t="str">
        <x:v>SIPARA</x:v>
      </x:c>
      <x:c r="L1775" s="150" t="str">
        <x:v>Exact/source-linked match</x:v>
      </x:c>
      <x:c r="M1775" s="149" t="str">
        <x:v>WS-RATES:7:6</x:v>
      </x:c>
    </x:row>
    <x:row r="1776">
      <x:c r="A1776" t="n">
        <x:v>1780</x:v>
      </x:c>
      <x:c r="B1776" t="n">
        <x:v>32</x:v>
      </x:c>
      <x:c r="C1776" t="n">
        <x:v>11</x:v>
      </x:c>
      <x:c r="D1776" s="99" t="str">
        <x:v>QURAN PAK 381</x:v>
      </x:c>
      <x:c r="E1776" s="132" t="n">
        <x:v>470</x:v>
      </x:c>
      <x:c r="F1776" t="n">
        <x:v>32</x:v>
      </x:c>
      <x:c r="G1776" t="n">
        <x:v>24</x:v>
      </x:c>
      <x:c r="H1776" s="99" t="str">
        <x:v>QURAN PAK 381</x:v>
      </x:c>
      <x:c r="I1776" s="133" t="n">
        <x:v>470</x:v>
      </x:c>
      <x:c r="J1776" s="133" t="n">
        <x:v>423.75</x:v>
      </x:c>
      <x:c r="K1776" s="149" t="str">
        <x:v>SIPARA</x:v>
      </x:c>
      <x:c r="L1776" s="150" t="str">
        <x:v>Exact/source-linked match</x:v>
      </x:c>
      <x:c r="M1776" s="149" t="str">
        <x:v>WS-RATES:32:24</x:v>
      </x:c>
    </x:row>
    <x:row r="1777">
      <x:c r="A1777" t="n">
        <x:v>1781</x:v>
      </x:c>
      <x:c r="B1777" t="n">
        <x:v>1</x:v>
      </x:c>
      <x:c r="C1777" t="n">
        <x:v>14</x:v>
      </x:c>
      <x:c r="D1777" s="99" t="str">
        <x:v>QURAN PAK 381M</x:v>
      </x:c>
      <x:c r="E1777" s="132" t="n">
        <x:v>480</x:v>
      </x:c>
      <x:c r="F1777" t="n">
        <x:v>1</x:v>
      </x:c>
      <x:c r="G1777" t="n">
        <x:v>28</x:v>
      </x:c>
      <x:c r="H1777" s="99" t="str">
        <x:v>QURAN PAK 381M</x:v>
      </x:c>
      <x:c r="I1777" s="133" t="n">
        <x:v>480</x:v>
      </x:c>
      <x:c r="J1777" s="133" t="n">
        <x:v>435</x:v>
      </x:c>
      <x:c r="K1777" s="149" t="str">
        <x:v>SIPARA</x:v>
      </x:c>
      <x:c r="L1777" s="150" t="str">
        <x:v>Exact/source-linked match</x:v>
      </x:c>
      <x:c r="M1777" s="149" t="str">
        <x:v>WS-RATES:1:28</x:v>
      </x:c>
    </x:row>
    <x:row r="1778">
      <x:c r="A1778" t="n">
        <x:v>1782</x:v>
      </x:c>
      <x:c r="B1778" t="n">
        <x:v>31</x:v>
      </x:c>
      <x:c r="C1778" t="n">
        <x:v>37</x:v>
      </x:c>
      <x:c r="D1778" s="99" t="str">
        <x:v>QURAN PAK 385</x:v>
      </x:c>
      <x:c r="E1778" s="132" t="n">
        <x:v>625</x:v>
      </x:c>
      <x:c r="F1778" t="n">
        <x:v>32</x:v>
      </x:c>
      <x:c r="G1778" t="n">
        <x:v>14</x:v>
      </x:c>
      <x:c r="H1778" s="99" t="str">
        <x:v>QURAN PAK 385</x:v>
      </x:c>
      <x:c r="I1778" s="133" t="n">
        <x:v>625</x:v>
      </x:c>
      <x:c r="J1778" s="133" t="n">
        <x:v>560</x:v>
      </x:c>
      <x:c r="K1778" s="149" t="str">
        <x:v>SIPARA</x:v>
      </x:c>
      <x:c r="L1778" s="150" t="str">
        <x:v>Exact/source-linked match</x:v>
      </x:c>
      <x:c r="M1778" s="149" t="str">
        <x:v>WS-RATES:32:14</x:v>
      </x:c>
    </x:row>
    <x:row r="1779">
      <x:c r="A1779" t="n">
        <x:v>1783</x:v>
      </x:c>
      <x:c r="B1779" t="n">
        <x:v>32</x:v>
      </x:c>
      <x:c r="C1779" t="n">
        <x:v>5</x:v>
      </x:c>
      <x:c r="D1779" s="99" t="str">
        <x:v>QURAN PAK 411</x:v>
      </x:c>
      <x:c r="E1779" s="132" t="n">
        <x:v>670</x:v>
      </x:c>
      <x:c r="F1779" t="n">
        <x:v>32</x:v>
      </x:c>
      <x:c r="G1779" t="n">
        <x:v>18</x:v>
      </x:c>
      <x:c r="H1779" s="99" t="str">
        <x:v>QURAN PAK 411</x:v>
      </x:c>
      <x:c r="I1779" s="133" t="n">
        <x:v>670</x:v>
      </x:c>
      <x:c r="J1779" s="133" t="n">
        <x:v>600</x:v>
      </x:c>
      <x:c r="K1779" s="149" t="str">
        <x:v>SIPARA</x:v>
      </x:c>
      <x:c r="L1779" s="150" t="str">
        <x:v>Exact/source-linked match</x:v>
      </x:c>
      <x:c r="M1779" s="149" t="str">
        <x:v>WS-RATES:32:18</x:v>
      </x:c>
    </x:row>
    <x:row r="1780">
      <x:c r="A1780" t="n">
        <x:v>1784</x:v>
      </x:c>
      <x:c r="B1780" t="n">
        <x:v>31</x:v>
      </x:c>
      <x:c r="C1780" t="n">
        <x:v>35</x:v>
      </x:c>
      <x:c r="D1780" s="99" t="str">
        <x:v>QURAN PAK 411B</x:v>
      </x:c>
      <x:c r="E1780" s="132" t="n">
        <x:v>845</x:v>
      </x:c>
      <x:c r="F1780" t="n">
        <x:v>32</x:v>
      </x:c>
      <x:c r="G1780" t="n">
        <x:v>12</x:v>
      </x:c>
      <x:c r="H1780" s="99" t="str">
        <x:v>QURAN PAK 411B</x:v>
      </x:c>
      <x:c r="I1780" s="133" t="n">
        <x:v>845</x:v>
      </x:c>
      <x:c r="J1780" s="133" t="n">
        <x:v>740</x:v>
      </x:c>
      <x:c r="K1780" s="149" t="str">
        <x:v>SIPARA</x:v>
      </x:c>
      <x:c r="L1780" s="150" t="str">
        <x:v>Exact/source-linked match</x:v>
      </x:c>
      <x:c r="M1780" s="149" t="str">
        <x:v>WS-RATES:32:12</x:v>
      </x:c>
    </x:row>
    <x:row r="1781">
      <x:c r="A1781" t="n">
        <x:v>1785</x:v>
      </x:c>
      <x:c r="B1781" t="n">
        <x:v>10</x:v>
      </x:c>
      <x:c r="C1781" t="n">
        <x:v>32</x:v>
      </x:c>
      <x:c r="D1781" s="99" t="str">
        <x:v>QURAN PAK 411F</x:v>
      </x:c>
      <x:c r="E1781" s="132" t="n">
        <x:v>1500</x:v>
      </x:c>
      <x:c r="F1781" t="n">
        <x:v>11</x:v>
      </x:c>
      <x:c r="G1781" t="n">
        <x:v>9</x:v>
      </x:c>
      <x:c r="H1781" s="99" t="str">
        <x:v>QURAN PAK 411F</x:v>
      </x:c>
      <x:c r="I1781" s="133" t="n">
        <x:v>1500</x:v>
      </x:c>
      <x:c r="J1781" s="133" t="n">
        <x:v>1300</x:v>
      </x:c>
      <x:c r="K1781" s="149" t="str">
        <x:v>QURAN-E-PAK</x:v>
      </x:c>
      <x:c r="L1781" s="150" t="str">
        <x:v>Exact/source-linked match</x:v>
      </x:c>
      <x:c r="M1781" s="149" t="str">
        <x:v>WS-RATES:11:9</x:v>
      </x:c>
    </x:row>
    <x:row r="1782">
      <x:c r="A1782" t="n">
        <x:v>1786</x:v>
      </x:c>
      <x:c r="B1782" t="n">
        <x:v>32</x:v>
      </x:c>
      <x:c r="C1782" t="n">
        <x:v>2</x:v>
      </x:c>
      <x:c r="D1782" s="99" t="str">
        <x:v>QURAN PAK 411P</x:v>
      </x:c>
      <x:c r="E1782" s="132" t="n">
        <x:v>750</x:v>
      </x:c>
      <x:c r="F1782" t="n">
        <x:v>32</x:v>
      </x:c>
      <x:c r="G1782" t="n">
        <x:v>15</x:v>
      </x:c>
      <x:c r="H1782" s="99" t="str">
        <x:v>QURAN PAK 411P</x:v>
      </x:c>
      <x:c r="I1782" s="133" t="n">
        <x:v>750</x:v>
      </x:c>
      <x:c r="J1782" s="133" t="n">
        <x:v>670</x:v>
      </x:c>
      <x:c r="K1782" s="149" t="str">
        <x:v>SIPARA</x:v>
      </x:c>
      <x:c r="L1782" s="150" t="str">
        <x:v>Exact/source-linked match</x:v>
      </x:c>
      <x:c r="M1782" s="149" t="str">
        <x:v>WS-RATES:32:15</x:v>
      </x:c>
    </x:row>
    <x:row r="1783">
      <x:c r="A1783" t="n">
        <x:v>1787</x:v>
      </x:c>
      <x:c r="B1783" t="n">
        <x:v>10</x:v>
      </x:c>
      <x:c r="C1783" t="n">
        <x:v>31</x:v>
      </x:c>
      <x:c r="D1783" s="99" t="str">
        <x:v>QURAN PAK 441</x:v>
      </x:c>
      <x:c r="E1783" s="132" t="n">
        <x:v>1490</x:v>
      </x:c>
      <x:c r="F1783" t="n">
        <x:v>11</x:v>
      </x:c>
      <x:c r="G1783" t="n">
        <x:v>8</x:v>
      </x:c>
      <x:c r="H1783" s="99" t="str">
        <x:v>QURAN PAK 441</x:v>
      </x:c>
      <x:c r="I1783" s="133" t="n">
        <x:v>1490</x:v>
      </x:c>
      <x:c r="J1783" s="133" t="n">
        <x:v>1300</x:v>
      </x:c>
      <x:c r="K1783" s="149" t="str">
        <x:v>QURAN-E-PAK</x:v>
      </x:c>
      <x:c r="L1783" s="150" t="str">
        <x:v>Exact/source-linked match</x:v>
      </x:c>
      <x:c r="M1783" s="149" t="str">
        <x:v>WS-RATES:11:8</x:v>
      </x:c>
    </x:row>
    <x:row r="1784">
      <x:c r="A1784" t="n">
        <x:v>1788</x:v>
      </x:c>
      <x:c r="B1784" t="n">
        <x:v>32</x:v>
      </x:c>
      <x:c r="C1784" t="n">
        <x:v>4</x:v>
      </x:c>
      <x:c r="D1784" s="99" t="str">
        <x:v>QURAN PAK Z55</x:v>
      </x:c>
      <x:c r="E1784" s="132" t="n">
        <x:v>650</x:v>
      </x:c>
      <x:c r="F1784" t="n">
        <x:v>32</x:v>
      </x:c>
      <x:c r="G1784" t="n">
        <x:v>17</x:v>
      </x:c>
      <x:c r="H1784" s="99" t="str">
        <x:v>QURAN PAK Z55</x:v>
      </x:c>
      <x:c r="I1784" s="133" t="n">
        <x:v>650</x:v>
      </x:c>
      <x:c r="J1784" s="133" t="n">
        <x:v>590</x:v>
      </x:c>
      <x:c r="K1784" s="149" t="str">
        <x:v>SIPARA</x:v>
      </x:c>
      <x:c r="L1784" s="150" t="str">
        <x:v>Exact/source-linked match</x:v>
      </x:c>
      <x:c r="M1784" s="149" t="str">
        <x:v>WS-RATES:32:17</x:v>
      </x:c>
    </x:row>
    <x:row r="1785">
      <x:c r="A1785" t="n">
        <x:v>1789</x:v>
      </x:c>
      <x:c r="B1785" t="n">
        <x:v>32</x:v>
      </x:c>
      <x:c r="C1785" t="n">
        <x:v>13</x:v>
      </x:c>
      <x:c r="D1785" s="99" t="str">
        <x:v>QURAN PAK Z55 A</x:v>
      </x:c>
      <x:c r="E1785" s="132" t="n">
        <x:v>970</x:v>
      </x:c>
      <x:c r="F1785" t="n">
        <x:v>32</x:v>
      </x:c>
      <x:c r="G1785" t="n">
        <x:v>26</x:v>
      </x:c>
      <x:c r="H1785" s="99" t="str">
        <x:v>QURAN PAK Z55 A</x:v>
      </x:c>
      <x:c r="I1785" s="133" t="n">
        <x:v>970</x:v>
      </x:c>
      <x:c r="J1785" s="133" t="n">
        <x:v>727.5</x:v>
      </x:c>
      <x:c r="K1785" s="149" t="str">
        <x:v>SIPARA</x:v>
      </x:c>
      <x:c r="L1785" s="150" t="str">
        <x:v>Exact/source-linked match</x:v>
      </x:c>
      <x:c r="M1785" s="149" t="str">
        <x:v>WS-RATES:32:26</x:v>
      </x:c>
    </x:row>
    <x:row r="1786">
      <x:c r="A1786" t="n">
        <x:v>1790</x:v>
      </x:c>
      <x:c r="B1786" t="n">
        <x:v>32</x:v>
      </x:c>
      <x:c r="C1786" t="n">
        <x:v>12</x:v>
      </x:c>
      <x:c r="D1786" s="99" t="str">
        <x:v>QURAN PAK Z55 T</x:v>
      </x:c>
      <x:c r="E1786" s="132" t="n">
        <x:v>1220</x:v>
      </x:c>
      <x:c r="F1786" t="n">
        <x:v>32</x:v>
      </x:c>
      <x:c r="G1786" t="n">
        <x:v>25</x:v>
      </x:c>
      <x:c r="H1786" s="99" t="str">
        <x:v>QURAN PAK Z55 T</x:v>
      </x:c>
      <x:c r="I1786" s="133" t="n">
        <x:v>1220</x:v>
      </x:c>
      <x:c r="J1786" s="133" t="n">
        <x:v>1095</x:v>
      </x:c>
      <x:c r="K1786" s="149" t="str">
        <x:v>SIPARA</x:v>
      </x:c>
      <x:c r="L1786" s="150" t="str">
        <x:v>Exact/source-linked match</x:v>
      </x:c>
      <x:c r="M1786" s="149" t="str">
        <x:v>WS-RATES:32:25</x:v>
      </x:c>
    </x:row>
    <x:row r="1787">
      <x:c r="A1787" t="n">
        <x:v>1791</x:v>
      </x:c>
      <x:c r="B1787" t="n">
        <x:v>32</x:v>
      </x:c>
      <x:c r="C1787" t="n">
        <x:v>3</x:v>
      </x:c>
      <x:c r="D1787" s="99" t="str">
        <x:v>QURAN PAK Z55B</x:v>
      </x:c>
      <x:c r="E1787" s="132" t="n">
        <x:v>640</x:v>
      </x:c>
      <x:c r="F1787" t="n">
        <x:v>32</x:v>
      </x:c>
      <x:c r="G1787" t="n">
        <x:v>16</x:v>
      </x:c>
      <x:c r="H1787" s="99" t="str">
        <x:v>QURAN PAK Z55B</x:v>
      </x:c>
      <x:c r="I1787" s="133" t="n">
        <x:v>640</x:v>
      </x:c>
      <x:c r="J1787" s="133" t="n">
        <x:v>550</x:v>
      </x:c>
      <x:c r="K1787" s="149" t="str">
        <x:v>SIPARA</x:v>
      </x:c>
      <x:c r="L1787" s="150" t="str">
        <x:v>Exact/source-linked match</x:v>
      </x:c>
      <x:c r="M1787" s="149" t="str">
        <x:v>WS-RATES:32:16</x:v>
      </x:c>
    </x:row>
    <x:row r="1788">
      <x:c r="A1788" t="n">
        <x:v>1792</x:v>
      </x:c>
      <x:c r="B1788" t="n">
        <x:v>31</x:v>
      </x:c>
      <x:c r="C1788" t="n">
        <x:v>32</x:v>
      </x:c>
      <x:c r="D1788" s="99" t="str">
        <x:v>SIPARA 292</x:v>
      </x:c>
      <x:c r="E1788" s="132" t="n">
        <x:v>75</x:v>
      </x:c>
      <x:c r="F1788" t="n">
        <x:v>32</x:v>
      </x:c>
      <x:c r="G1788" t="n">
        <x:v>9</x:v>
      </x:c>
      <x:c r="H1788" s="99" t="str">
        <x:v>SIPARA 292</x:v>
      </x:c>
      <x:c r="I1788" s="133" t="n">
        <x:v>75</x:v>
      </x:c>
      <x:c r="J1788" s="133" t="n">
        <x:v>66.9353169469599</x:v>
      </x:c>
      <x:c r="K1788" s="149" t="str">
        <x:v>SIPARA</x:v>
      </x:c>
      <x:c r="L1788" s="150" t="str">
        <x:v>Exact/source-linked match</x:v>
      </x:c>
      <x:c r="M1788" s="149" t="str">
        <x:v>WS-RATES:32:9</x:v>
      </x:c>
    </x:row>
    <x:row r="1789">
      <x:c r="A1789" t="n">
        <x:v>1793</x:v>
      </x:c>
      <x:c r="B1789" t="n">
        <x:v>1</x:v>
      </x:c>
      <x:c r="C1789" t="n">
        <x:v>15</x:v>
      </x:c>
      <x:c r="D1789" s="99" t="str">
        <x:v>SIPARA 292 TAJWEEDI</x:v>
      </x:c>
      <x:c r="E1789" s="132" t="n">
        <x:v>140</x:v>
      </x:c>
      <x:c r="F1789" t="n">
        <x:v>1</x:v>
      </x:c>
      <x:c r="G1789" t="n">
        <x:v>29</x:v>
      </x:c>
      <x:c r="H1789" s="99" t="str">
        <x:v>SIPARA 292 TAJWEEDI</x:v>
      </x:c>
      <x:c r="I1789" s="133" t="n">
        <x:v>140</x:v>
      </x:c>
      <x:c r="J1789" s="133" t="n">
        <x:v>127</x:v>
      </x:c>
      <x:c r="K1789" s="149" t="str">
        <x:v>SIPARA</x:v>
      </x:c>
      <x:c r="L1789" s="150" t="str">
        <x:v>Exact/source-linked match</x:v>
      </x:c>
      <x:c r="M1789" s="149" t="str">
        <x:v>WS-RATES:1:29</x:v>
      </x:c>
    </x:row>
    <x:row r="1790">
      <x:c r="A1790" t="n">
        <x:v>1794</x:v>
      </x:c>
      <x:c r="B1790" t="n">
        <x:v>31</x:v>
      </x:c>
      <x:c r="C1790" t="n">
        <x:v>12</x:v>
      </x:c>
      <x:c r="D1790" s="99" t="str">
        <x:v>SIPARA AMM</x:v>
      </x:c>
      <x:c r="E1790" s="132" t="n">
        <x:v>20</x:v>
      </x:c>
      <x:c r="F1790" t="n">
        <x:v>31</x:v>
      </x:c>
      <x:c r="G1790" t="n">
        <x:v>25</x:v>
      </x:c>
      <x:c r="H1790" s="99" t="str">
        <x:v>SIPARA AMM</x:v>
      </x:c>
      <x:c r="I1790" s="133" t="n">
        <x:v>20</x:v>
      </x:c>
      <x:c r="J1790" s="133" t="n">
        <x:v>15</x:v>
      </x:c>
      <x:c r="K1790" s="149" t="str">
        <x:v>SIPARA</x:v>
      </x:c>
      <x:c r="L1790" s="150" t="str">
        <x:v>Exact/source-linked match</x:v>
      </x:c>
      <x:c r="M1790" s="149" t="str">
        <x:v>WS-RATES:31:25</x:v>
      </x:c>
    </x:row>
    <x:row r="1791">
      <x:c r="A1791" t="n">
        <x:v>1795</x:v>
      </x:c>
      <x:c r="B1791" t="n">
        <x:v>8</x:v>
      </x:c>
      <x:c r="C1791" t="n">
        <x:v>5</x:v>
      </x:c>
      <x:c r="D1791" s="99" t="str">
        <x:v>SIPARA HAFIZ</x:v>
      </x:c>
      <x:c r="E1791" s="132" t="n">
        <x:v>58</x:v>
      </x:c>
      <x:c r="F1791" t="n">
        <x:v>8</x:v>
      </x:c>
      <x:c r="G1791" t="n">
        <x:v>18</x:v>
      </x:c>
      <x:c r="H1791" s="99" t="str">
        <x:v>SIPARA HAFIZ</x:v>
      </x:c>
      <x:c r="I1791" s="133" t="n">
        <x:v>58</x:v>
      </x:c>
      <x:c r="J1791" s="133" t="n">
        <x:v>51</x:v>
      </x:c>
      <x:c r="K1791" s="149" t="str">
        <x:v>SIPARA</x:v>
      </x:c>
      <x:c r="L1791" s="150" t="str">
        <x:v>Exact/source-linked match</x:v>
      </x:c>
      <x:c r="M1791" s="149" t="str">
        <x:v>WS-RATES:8:18</x:v>
      </x:c>
    </x:row>
    <x:row r="1792">
      <x:c r="A1792" t="n">
        <x:v>1796</x:v>
      </x:c>
      <x:c r="B1792" t="n">
        <x:v>31</x:v>
      </x:c>
      <x:c r="C1792" t="n">
        <x:v>34</x:v>
      </x:c>
      <x:c r="D1792" s="99" t="str">
        <x:v>SIPARA SET 202</x:v>
      </x:c>
      <x:c r="E1792" s="132" t="n">
        <x:v>1775</x:v>
      </x:c>
      <x:c r="F1792" t="n">
        <x:v>32</x:v>
      </x:c>
      <x:c r="G1792" t="n">
        <x:v>11</x:v>
      </x:c>
      <x:c r="H1792" s="99" t="str">
        <x:v>SIPARA SET 202</x:v>
      </x:c>
      <x:c r="I1792" s="133" t="n">
        <x:v>1775</x:v>
      </x:c>
      <x:c r="J1792" s="133" t="n">
        <x:v>1595</x:v>
      </x:c>
      <x:c r="K1792" s="149" t="str">
        <x:v>SIPARA</x:v>
      </x:c>
      <x:c r="L1792" s="150" t="str">
        <x:v>Exact/source-linked match</x:v>
      </x:c>
      <x:c r="M1792" s="149" t="str">
        <x:v>WS-RATES:32:11</x:v>
      </x:c>
    </x:row>
    <x:row r="1793">
      <x:c r="A1793" t="n">
        <x:v>1797</x:v>
      </x:c>
      <x:c r="B1793" t="n">
        <x:v>22</x:v>
      </x:c>
      <x:c r="C1793" t="n">
        <x:v>22</x:v>
      </x:c>
      <x:c r="D1793" s="99" t="str">
        <x:v>SIPARA SET 214</x:v>
      </x:c>
      <x:c r="E1793" s="132" t="n">
        <x:v>3250</x:v>
      </x:c>
      <x:c r="F1793" t="n">
        <x:v>22</x:v>
      </x:c>
      <x:c r="G1793" t="n">
        <x:v>35</x:v>
      </x:c>
      <x:c r="H1793" s="99" t="str">
        <x:v>SIPARA SET 214</x:v>
      </x:c>
      <x:c r="I1793" s="133" t="n">
        <x:v>3250</x:v>
      </x:c>
      <x:c r="J1793" s="133" t="n">
        <x:v>2930</x:v>
      </x:c>
      <x:c r="K1793" s="149" t="str">
        <x:v>SIPARA SET</x:v>
      </x:c>
      <x:c r="L1793" s="150" t="str">
        <x:v>Exact/source-linked match</x:v>
      </x:c>
      <x:c r="M1793" s="149" t="str">
        <x:v>WS-RATES:22:35</x:v>
      </x:c>
    </x:row>
    <x:row r="1794">
      <x:c r="A1794" t="n">
        <x:v>1798</x:v>
      </x:c>
      <x:c r="B1794" t="n">
        <x:v>6</x:v>
      </x:c>
      <x:c r="C1794" t="n">
        <x:v>3</x:v>
      </x:c>
      <x:c r="D1794" s="99" t="str">
        <x:v>SIPARA SET 215</x:v>
      </x:c>
      <x:c r="E1794" s="132" t="n">
        <x:v>3475</x:v>
      </x:c>
      <x:c r="F1794" t="n">
        <x:v>6</x:v>
      </x:c>
      <x:c r="G1794" t="n">
        <x:v>16</x:v>
      </x:c>
      <x:c r="H1794" s="99" t="str">
        <x:v>SIPARA SET 215</x:v>
      </x:c>
      <x:c r="I1794" s="133" t="n">
        <x:v>3475</x:v>
      </x:c>
      <x:c r="J1794" s="133" t="n">
        <x:v>3160</x:v>
      </x:c>
      <x:c r="K1794" s="149" t="str">
        <x:v>SIPARA SET</x:v>
      </x:c>
      <x:c r="L1794" s="150" t="str">
        <x:v>Exact/source-linked match</x:v>
      </x:c>
      <x:c r="M1794" s="149" t="str">
        <x:v>WS-RATES:6:16</x:v>
      </x:c>
    </x:row>
    <x:row r="1795">
      <x:c r="A1795" t="n">
        <x:v>1799</x:v>
      </x:c>
      <x:c r="B1795" t="n">
        <x:v>31</x:v>
      </x:c>
      <x:c r="C1795" t="n">
        <x:v>33</x:v>
      </x:c>
      <x:c r="D1795" s="99" t="str">
        <x:v>SIPARA SET 292</x:v>
      </x:c>
      <x:c r="E1795" s="132" t="n">
        <x:v>2380</x:v>
      </x:c>
      <x:c r="F1795" t="n">
        <x:v>32</x:v>
      </x:c>
      <x:c r="G1795" t="n">
        <x:v>10</x:v>
      </x:c>
      <x:c r="H1795" s="99" t="str">
        <x:v>SIPARA SET 292</x:v>
      </x:c>
      <x:c r="I1795" s="133" t="n">
        <x:v>2380</x:v>
      </x:c>
      <x:c r="J1795" s="133" t="n">
        <x:v>2140</x:v>
      </x:c>
      <x:c r="K1795" s="149" t="str">
        <x:v>SIPARA</x:v>
      </x:c>
      <x:c r="L1795" s="150" t="str">
        <x:v>Exact/source-linked match</x:v>
      </x:c>
      <x:c r="M1795" s="149" t="str">
        <x:v>WS-RATES:32:10</x:v>
      </x:c>
    </x:row>
    <x:row r="1796">
      <x:c r="A1796" t="n">
        <x:v>1800</x:v>
      </x:c>
      <x:c r="B1796" t="n">
        <x:v>8</x:v>
      </x:c>
      <x:c r="C1796" t="n">
        <x:v>4</x:v>
      </x:c>
      <x:c r="D1796" s="99" t="str">
        <x:v>SIPARA SET HAFIZ 100/N</x:v>
      </x:c>
      <x:c r="E1796" s="132" t="n">
        <x:v>1750</x:v>
      </x:c>
      <x:c r="F1796" t="n">
        <x:v>8</x:v>
      </x:c>
      <x:c r="G1796" t="n">
        <x:v>17</x:v>
      </x:c>
      <x:c r="H1796" s="99" t="str">
        <x:v>SIPARA SET HAFIZ 100/N</x:v>
      </x:c>
      <x:c r="I1796" s="133" t="n">
        <x:v>1750</x:v>
      </x:c>
      <x:c r="J1796" s="133" t="n">
        <x:v>1520</x:v>
      </x:c>
      <x:c r="K1796" s="149" t="str">
        <x:v>SIPARA</x:v>
      </x:c>
      <x:c r="L1796" s="150" t="str">
        <x:v>Exact/source-linked match</x:v>
      </x:c>
      <x:c r="M1796" s="149" t="str">
        <x:v>WS-RATES:8:17</x:v>
      </x:c>
    </x:row>
    <x:row r="1797">
      <x:c r="A1797" t="n">
        <x:v>1801</x:v>
      </x:c>
      <x:c r="B1797" t="n">
        <x:v>31</x:v>
      </x:c>
      <x:c r="C1797" t="n">
        <x:v>29</x:v>
      </x:c>
      <x:c r="D1797" s="99" t="str">
        <x:v>SURAH AL NOOR S20</x:v>
      </x:c>
      <x:c r="E1797" s="132" t="n">
        <x:v>25</x:v>
      </x:c>
      <x:c r="F1797" t="n">
        <x:v>32</x:v>
      </x:c>
      <x:c r="G1797" t="n">
        <x:v>6</x:v>
      </x:c>
      <x:c r="H1797" s="99" t="str">
        <x:v>SURAH AL NOOR S20</x:v>
      </x:c>
      <x:c r="I1797" s="133" t="n">
        <x:v>25</x:v>
      </x:c>
      <x:c r="J1797" s="133" t="n">
        <x:v>22.5</x:v>
      </x:c>
      <x:c r="K1797" s="149" t="str">
        <x:v>SIPARA</x:v>
      </x:c>
      <x:c r="L1797" s="150" t="str">
        <x:v>Exact/source-linked match</x:v>
      </x:c>
      <x:c r="M1797" s="149" t="str">
        <x:v>WS-RATES:32:6</x:v>
      </x:c>
    </x:row>
    <x:row r="1798">
      <x:c r="A1798" t="n">
        <x:v>1802</x:v>
      </x:c>
      <x:c r="B1798" t="n">
        <x:v>31</x:v>
      </x:c>
      <x:c r="C1798" t="n">
        <x:v>31</x:v>
      </x:c>
      <x:c r="D1798" s="99" t="str">
        <x:v>SURAH E MULK S10</x:v>
      </x:c>
      <x:c r="E1798" s="132" t="n">
        <x:v>25</x:v>
      </x:c>
      <x:c r="F1798" t="n">
        <x:v>32</x:v>
      </x:c>
      <x:c r="G1798" t="n">
        <x:v>8</x:v>
      </x:c>
      <x:c r="H1798" s="99" t="str">
        <x:v>SURAH E MULK S10</x:v>
      </x:c>
      <x:c r="I1798" s="133" t="n">
        <x:v>25</x:v>
      </x:c>
      <x:c r="J1798" s="133" t="n">
        <x:v>22.5</x:v>
      </x:c>
      <x:c r="K1798" s="149" t="str">
        <x:v>SIPARA</x:v>
      </x:c>
      <x:c r="L1798" s="150" t="str">
        <x:v>Exact/source-linked match</x:v>
      </x:c>
      <x:c r="M1798" s="149" t="str">
        <x:v>WS-RATES:32:8</x:v>
      </x:c>
    </x:row>
    <x:row r="1799">
      <x:c r="A1799" t="n">
        <x:v>1803</x:v>
      </x:c>
      <x:c r="B1799" t="n">
        <x:v>18</x:v>
      </x:c>
      <x:c r="C1799" t="n">
        <x:v>28</x:v>
      </x:c>
      <x:c r="D1799" s="99" t="str">
        <x:v>SURAH E MULK S10B</x:v>
      </x:c>
      <x:c r="E1799" s="132" t="n">
        <x:v>35</x:v>
      </x:c>
      <x:c r="F1799" t="n">
        <x:v>19</x:v>
      </x:c>
      <x:c r="G1799" t="n">
        <x:v>5</x:v>
      </x:c>
      <x:c r="H1799" s="99" t="str">
        <x:v>SURAH E MULK S10B</x:v>
      </x:c>
      <x:c r="I1799" s="133" t="n">
        <x:v>35</x:v>
      </x:c>
      <x:c r="J1799" s="133" t="n">
        <x:v>32</x:v>
      </x:c>
      <x:c r="K1799" s="149" t="str">
        <x:v>QURAN-E-PAK</x:v>
      </x:c>
      <x:c r="L1799" s="150" t="str">
        <x:v>Exact/source-linked match</x:v>
      </x:c>
      <x:c r="M1799" s="149" t="str">
        <x:v>WS-RATES:19:5</x:v>
      </x:c>
    </x:row>
    <x:row r="1800">
      <x:c r="A1800" t="n">
        <x:v>1804</x:v>
      </x:c>
      <x:c r="B1800" t="n">
        <x:v>31</x:v>
      </x:c>
      <x:c r="C1800" t="n">
        <x:v>30</x:v>
      </x:c>
      <x:c r="D1800" s="99" t="str">
        <x:v>SURAH KAHAF S1</x:v>
      </x:c>
      <x:c r="E1800" s="132" t="n">
        <x:v>40</x:v>
      </x:c>
      <x:c r="F1800" t="n">
        <x:v>32</x:v>
      </x:c>
      <x:c r="G1800" t="n">
        <x:v>7</x:v>
      </x:c>
      <x:c r="H1800" s="99" t="str">
        <x:v>SURAH KAHAF S1</x:v>
      </x:c>
      <x:c r="I1800" s="133" t="n">
        <x:v>40</x:v>
      </x:c>
      <x:c r="J1800" s="133" t="n">
        <x:v>36</x:v>
      </x:c>
      <x:c r="K1800" s="149" t="str">
        <x:v>SIPARA</x:v>
      </x:c>
      <x:c r="L1800" s="150" t="str">
        <x:v>Exact/source-linked match</x:v>
      </x:c>
      <x:c r="M1800" s="149" t="str">
        <x:v>WS-RATES:32:7</x:v>
      </x:c>
    </x:row>
    <x:row r="1801">
      <x:c r="A1801" t="n">
        <x:v>1805</x:v>
      </x:c>
      <x:c r="B1801" t="n">
        <x:v>31</x:v>
      </x:c>
      <x:c r="C1801" t="n">
        <x:v>25</x:v>
      </x:c>
      <x:c r="D1801" s="99" t="str">
        <x:v>SURAH MUZAMIL S12B</x:v>
      </x:c>
      <x:c r="E1801" s="132" t="n">
        <x:v>35</x:v>
      </x:c>
      <x:c r="F1801" t="n">
        <x:v>32</x:v>
      </x:c>
      <x:c r="G1801" t="n">
        <x:v>2</x:v>
      </x:c>
      <x:c r="H1801" s="99" t="str">
        <x:v>SURAH MUZAMIL S12B</x:v>
      </x:c>
      <x:c r="I1801" s="133" t="n">
        <x:v>35</x:v>
      </x:c>
      <x:c r="J1801" s="133" t="n">
        <x:v>31</x:v>
      </x:c>
      <x:c r="K1801" s="149" t="str">
        <x:v>SIPARA</x:v>
      </x:c>
      <x:c r="L1801" s="150" t="str">
        <x:v>Exact/source-linked match</x:v>
      </x:c>
      <x:c r="M1801" s="149" t="str">
        <x:v>WS-RATES:32:2</x:v>
      </x:c>
    </x:row>
    <x:row r="1802">
      <x:c r="A1802" t="n">
        <x:v>1806</x:v>
      </x:c>
      <x:c r="B1802" t="n">
        <x:v>31</x:v>
      </x:c>
      <x:c r="C1802" t="n">
        <x:v>14</x:v>
      </x:c>
      <x:c r="D1802" s="99" t="str">
        <x:v>SURAH YASEEN Z31TA</x:v>
      </x:c>
      <x:c r="E1802" s="132" t="n">
        <x:v>45</x:v>
      </x:c>
      <x:c r="F1802" t="n">
        <x:v>31</x:v>
      </x:c>
      <x:c r="G1802" t="n">
        <x:v>27</x:v>
      </x:c>
      <x:c r="H1802" s="99" t="str">
        <x:v>SURAH YASEEN Z31TA</x:v>
      </x:c>
      <x:c r="I1802" s="133" t="n">
        <x:v>45</x:v>
      </x:c>
      <x:c r="J1802" s="133" t="n">
        <x:v>41</x:v>
      </x:c>
      <x:c r="K1802" s="149" t="str">
        <x:v>SIPARA</x:v>
      </x:c>
      <x:c r="L1802" s="150" t="str">
        <x:v>Exact/source-linked match</x:v>
      </x:c>
      <x:c r="M1802" s="149" t="str">
        <x:v>WS-RATES:31:27</x:v>
      </x:c>
    </x:row>
    <x:row r="1803">
      <x:c r="A1803" t="n">
        <x:v>1807</x:v>
      </x:c>
      <x:c r="B1803" t="n">
        <x:v>31</x:v>
      </x:c>
      <x:c r="C1803" t="n">
        <x:v>16</x:v>
      </x:c>
      <x:c r="D1803" s="99" t="str">
        <x:v>SURAH YASEEN Z49T</x:v>
      </x:c>
      <x:c r="E1803" s="132" t="n">
        <x:v>75</x:v>
      </x:c>
      <x:c r="F1803" t="n">
        <x:v>31</x:v>
      </x:c>
      <x:c r="G1803" t="n">
        <x:v>29</x:v>
      </x:c>
      <x:c r="H1803" s="99" t="str">
        <x:v>SURAH YASEEN Z49T</x:v>
      </x:c>
      <x:c r="I1803" s="133" t="n">
        <x:v>75</x:v>
      </x:c>
      <x:c r="J1803" s="133" t="n">
        <x:v>67.3421052631579</x:v>
      </x:c>
      <x:c r="K1803" s="149" t="str">
        <x:v>SIPARA</x:v>
      </x:c>
      <x:c r="L1803" s="150" t="str">
        <x:v>Exact/source-linked match</x:v>
      </x:c>
      <x:c r="M1803" s="149" t="str">
        <x:v>WS-RATES:31:29</x:v>
      </x:c>
    </x:row>
    <x:row r="1804">
      <x:c r="A1804" t="n">
        <x:v>1808</x:v>
      </x:c>
      <x:c r="B1804" t="n">
        <x:v>31</x:v>
      </x:c>
      <x:c r="C1804" t="n">
        <x:v>13</x:v>
      </x:c>
      <x:c r="D1804" s="99" t="str">
        <x:v>SURAH YASEEN Z90T</x:v>
      </x:c>
      <x:c r="E1804" s="132" t="n">
        <x:v>62</x:v>
      </x:c>
      <x:c r="F1804" t="n">
        <x:v>31</x:v>
      </x:c>
      <x:c r="G1804" t="n">
        <x:v>26</x:v>
      </x:c>
      <x:c r="H1804" s="99" t="str">
        <x:v>SURAH YASEEN Z90T</x:v>
      </x:c>
      <x:c r="I1804" s="133" t="n">
        <x:v>62</x:v>
      </x:c>
      <x:c r="J1804" s="133" t="n">
        <x:v>54</x:v>
      </x:c>
      <x:c r="K1804" s="149" t="str">
        <x:v>SIPARA</x:v>
      </x:c>
      <x:c r="L1804" s="150" t="str">
        <x:v>Exact/source-linked match</x:v>
      </x:c>
      <x:c r="M1804" s="149" t="str">
        <x:v>WS-RATES:31:26</x:v>
      </x:c>
    </x:row>
    <x:row r="1805">
      <x:c r="A1805" t="n">
        <x:v>1809</x:v>
      </x:c>
      <x:c r="B1805" t="n">
        <x:v>26</x:v>
      </x:c>
      <x:c r="C1805" t="n">
        <x:v>22</x:v>
      </x:c>
      <x:c r="D1805" s="99" t="str">
        <x:v>SURAH YASIN SHAREEF KHU</x:v>
      </x:c>
      <x:c r="E1805" s="132" t="n">
        <x:v>40</x:v>
      </x:c>
      <x:c r="F1805" t="n">
        <x:v>26</x:v>
      </x:c>
      <x:c r="G1805" t="n">
        <x:v>35</x:v>
      </x:c>
      <x:c r="H1805" s="99" t="str">
        <x:v>SURAH YASIN SHAREEF KHUSHBO</x:v>
      </x:c>
      <x:c r="I1805" s="133" t="n">
        <x:v>40</x:v>
      </x:c>
      <x:c r="J1805" s="133" t="n">
        <x:v>35</x:v>
      </x:c>
      <x:c r="K1805" s="149" t="str">
        <x:v>SIPARA</x:v>
      </x:c>
      <x:c r="L1805" s="150" t="str">
        <x:v>Truncated-name completion</x:v>
      </x:c>
      <x:c r="M1805" s="149" t="str">
        <x:v>WS-RATES:26:35</x:v>
      </x:c>
    </x:row>
    <x:row r="1806">
      <x:c r="A1806" t="n">
        <x:v>1810</x:v>
      </x:c>
      <x:c r="B1806" t="n">
        <x:v>20</x:v>
      </x:c>
      <x:c r="C1806" t="n">
        <x:v>24</x:v>
      </x:c>
      <x:c r="D1806" s="99" t="str">
        <x:v>WHITE BOARD QAIDA</x:v>
      </x:c>
      <x:c r="E1806" s="132" t="n">
        <x:v>140</x:v>
      </x:c>
      <x:c r="F1806" t="n">
        <x:v>20</x:v>
      </x:c>
      <x:c r="G1806" t="n">
        <x:v>37</x:v>
      </x:c>
      <x:c r="H1806" s="99" t="str">
        <x:v>WHITE BOARD QAIDA</x:v>
      </x:c>
      <x:c r="I1806" s="133" t="n">
        <x:v>140</x:v>
      </x:c>
      <x:c r="J1806" s="133" t="n">
        <x:v>120</x:v>
      </x:c>
      <x:c r="K1806" s="149" t="str">
        <x:v>QAIDA</x:v>
      </x:c>
      <x:c r="L1806" s="150" t="str">
        <x:v>Exact/source-linked match</x:v>
      </x:c>
      <x:c r="M1806" s="149" t="str">
        <x:v>WS-RATES:20:37</x:v>
      </x:c>
    </x:row>
    <x:row r="1807">
      <x:c r="A1807" t="n">
        <x:v>1811</x:v>
      </x:c>
      <x:c r="B1807" t="n">
        <x:v>8</x:v>
      </x:c>
      <x:c r="C1807" t="n">
        <x:v>7</x:v>
      </x:c>
      <x:c r="D1807" s="99" t="str">
        <x:v>WODDEN QURAN RAHEL S</x:v>
      </x:c>
      <x:c r="E1807" s="132" t="n">
        <x:v>210</x:v>
      </x:c>
      <x:c r="F1807" t="n">
        <x:v>8</x:v>
      </x:c>
      <x:c r="G1807" t="n">
        <x:v>20</x:v>
      </x:c>
      <x:c r="H1807" s="99" t="str">
        <x:v>WODDEN QURAN RAHEL S</x:v>
      </x:c>
      <x:c r="I1807" s="133" t="n">
        <x:v>210</x:v>
      </x:c>
      <x:c r="J1807" s="133" t="n">
        <x:v>180</x:v>
      </x:c>
      <x:c r="K1807" s="149" t="str">
        <x:v>CHINA DAIRIES</x:v>
      </x:c>
      <x:c r="L1807" s="150" t="str">
        <x:v>Exact/source-linked match</x:v>
      </x:c>
      <x:c r="M1807" s="149" t="str">
        <x:v>WS-RATES:8:20</x:v>
      </x:c>
    </x:row>
    <x:row r="1808">
      <x:c r="A1808" t="n">
        <x:v>1812</x:v>
      </x:c>
      <x:c r="B1808" t="n">
        <x:v>8</x:v>
      </x:c>
      <x:c r="C1808" t="n">
        <x:v>6</x:v>
      </x:c>
      <x:c r="D1808" s="99" t="str">
        <x:v>WOODEN QURAN RAHEL L</x:v>
      </x:c>
      <x:c r="E1808" s="132" t="n">
        <x:v>240</x:v>
      </x:c>
      <x:c r="F1808" t="n">
        <x:v>8</x:v>
      </x:c>
      <x:c r="G1808" t="n">
        <x:v>19</x:v>
      </x:c>
      <x:c r="H1808" s="99" t="str">
        <x:v>WOODEN QURAN RAHEL L</x:v>
      </x:c>
      <x:c r="I1808" s="133" t="n">
        <x:v>240</x:v>
      </x:c>
      <x:c r="J1808" s="133" t="n">
        <x:v>200</x:v>
      </x:c>
      <x:c r="K1808" s="149" t="str">
        <x:v>CHINA DAIRIES</x:v>
      </x:c>
      <x:c r="L1808" s="150" t="str">
        <x:v>Exact/source-linked match</x:v>
      </x:c>
      <x:c r="M1808" s="149" t="str">
        <x:v>WS-RATES:8:19</x:v>
      </x:c>
    </x:row>
    <x:row r="1809">
      <x:c r="A1809" t="n">
        <x:v>1813</x:v>
      </x:c>
      <x:c r="B1809" t="n">
        <x:v>31</x:v>
      </x:c>
      <x:c r="C1809" t="n">
        <x:v>15</x:v>
      </x:c>
      <x:c r="D1809" s="99" t="str">
        <x:v>YASAR NAL QURAN</x:v>
      </x:c>
      <x:c r="E1809" s="132" t="n">
        <x:v>40</x:v>
      </x:c>
      <x:c r="F1809" t="n">
        <x:v>31</x:v>
      </x:c>
      <x:c r="G1809" t="n">
        <x:v>28</x:v>
      </x:c>
      <x:c r="H1809" s="99" t="str">
        <x:v>YASAR NAL QURAN</x:v>
      </x:c>
      <x:c r="I1809" s="133" t="n">
        <x:v>40</x:v>
      </x:c>
      <x:c r="J1809" s="133" t="n">
        <x:v>36</x:v>
      </x:c>
      <x:c r="K1809" s="149" t="str">
        <x:v>SIPARA</x:v>
      </x:c>
      <x:c r="L1809" s="150" t="str">
        <x:v>Exact/source-linked match</x:v>
      </x:c>
      <x:c r="M1809" s="149" t="str">
        <x:v>WS-RATES:31:28</x:v>
      </x:c>
    </x:row>
    <x:row r="1810">
      <x:c r="A1810" t="n">
        <x:v>1814</x:v>
      </x:c>
      <x:c r="B1810" t="n">
        <x:v>6</x:v>
      </x:c>
      <x:c r="C1810" t="n">
        <x:v>26</x:v>
      </x:c>
      <x:c r="D1810" s="99" t="str">
        <x:v>YASEEN Z50</x:v>
      </x:c>
      <x:c r="E1810" s="132" t="n">
        <x:v>55</x:v>
      </x:c>
      <x:c r="F1810" t="n">
        <x:v>7</x:v>
      </x:c>
      <x:c r="G1810" t="n">
        <x:v>3</x:v>
      </x:c>
      <x:c r="H1810" s="99" t="str">
        <x:v>YASEEN Z50</x:v>
      </x:c>
      <x:c r="I1810" s="133" t="n">
        <x:v>55</x:v>
      </x:c>
      <x:c r="J1810" s="133" t="n">
        <x:v>50</x:v>
      </x:c>
      <x:c r="K1810" s="149" t="str">
        <x:v>SIPARA</x:v>
      </x:c>
      <x:c r="L1810" s="150" t="str">
        <x:v>Exact/source-linked match</x:v>
      </x:c>
      <x:c r="M1810" s="149" t="str">
        <x:v>WS-RATES:7:3</x:v>
      </x:c>
    </x:row>
    <x:row r="1811">
      <x:c r="A1811" t="n">
        <x:v>1815</x:v>
      </x:c>
      <x:c r="B1811" t="n">
        <x:v>5</x:v>
      </x:c>
      <x:c r="C1811" t="n">
        <x:v>9</x:v>
      </x:c>
      <x:c r="D1811" s="99" t="str">
        <x:v>RUBBER BAND</x:v>
      </x:c>
      <x:c r="E1811" s="132" t="n">
        <x:v>0</x:v>
      </x:c>
      <x:c r="F1811" t="n">
        <x:v>5</x:v>
      </x:c>
      <x:c r="G1811" t="n">
        <x:v>22</x:v>
      </x:c>
      <x:c r="H1811" s="99" t="str">
        <x:v>RUBBER BAND</x:v>
      </x:c>
      <x:c r="I1811" s="133" t="n">
        <x:v>0</x:v>
      </x:c>
      <x:c r="J1811" s="133" t="n">
        <x:v>0</x:v>
      </x:c>
      <x:c r="K1811" s="149" t="str">
        <x:v>BALL POINT</x:v>
      </x:c>
      <x:c r="L1811" s="150" t="str">
        <x:v>Exact/source-linked match</x:v>
      </x:c>
      <x:c r="M1811" s="149" t="str">
        <x:v>WS-RATES:5:22</x:v>
      </x:c>
    </x:row>
    <x:row r="1812">
      <x:c r="A1812" t="n">
        <x:v>1816</x:v>
      </x:c>
      <x:c r="B1812" t="n">
        <x:v>36</x:v>
      </x:c>
      <x:c r="C1812" t="n">
        <x:v>14</x:v>
      </x:c>
      <x:c r="D1812" s="99" t="str">
        <x:v>RUBBER BAND 150gm PACK</x:v>
      </x:c>
      <x:c r="E1812" s="132" t="n">
        <x:v>190</x:v>
      </x:c>
      <x:c r="F1812" t="n">
        <x:v>36</x:v>
      </x:c>
      <x:c r="G1812" t="n">
        <x:v>27</x:v>
      </x:c>
      <x:c r="H1812" s="99" t="str">
        <x:v>RUBBER BAND 150gm PACKET</x:v>
      </x:c>
      <x:c r="I1812" s="133" t="n">
        <x:v>190</x:v>
      </x:c>
      <x:c r="J1812" s="133" t="n">
        <x:v>170</x:v>
      </x:c>
      <x:c r="K1812" s="149" t="str">
        <x:v>CHINA</x:v>
      </x:c>
      <x:c r="L1812" s="150" t="str">
        <x:v>Truncated-name completion</x:v>
      </x:c>
      <x:c r="M1812" s="149" t="str">
        <x:v>WS-RATES:36:27</x:v>
      </x:c>
    </x:row>
    <x:row r="1813">
      <x:c r="A1813" t="n">
        <x:v>1817</x:v>
      </x:c>
      <x:c r="B1813" t="n">
        <x:v>18</x:v>
      </x:c>
      <x:c r="C1813" t="n">
        <x:v>5</x:v>
      </x:c>
      <x:c r="D1813" s="99" t="str">
        <x:v>RUBBER BAND 200G PACK</x:v>
      </x:c>
      <x:c r="E1813" s="132" t="n">
        <x:v>250</x:v>
      </x:c>
      <x:c r="F1813" t="n">
        <x:v>18</x:v>
      </x:c>
      <x:c r="G1813" t="n">
        <x:v>18</x:v>
      </x:c>
      <x:c r="H1813" s="99" t="str">
        <x:v>RUBBER BAND 200G PACK</x:v>
      </x:c>
      <x:c r="I1813" s="133" t="n">
        <x:v>250</x:v>
      </x:c>
      <x:c r="J1813" s="133" t="n">
        <x:v>220</x:v>
      </x:c>
      <x:c r="K1813" s="149" t="str">
        <x:v>CHINA DAIRIES</x:v>
      </x:c>
      <x:c r="L1813" s="150" t="str">
        <x:v>Exact/source-linked match</x:v>
      </x:c>
      <x:c r="M1813" s="149" t="str">
        <x:v>WS-RATES:18:18</x:v>
      </x:c>
    </x:row>
    <x:row r="1814">
      <x:c r="A1814" t="n">
        <x:v>1818</x:v>
      </x:c>
      <x:c r="B1814" t="n">
        <x:v>36</x:v>
      </x:c>
      <x:c r="C1814" t="n">
        <x:v>15</x:v>
      </x:c>
      <x:c r="D1814" s="99" t="str">
        <x:v>RUBBER BAND 300gm PACK</x:v>
      </x:c>
      <x:c r="E1814" s="132" t="n">
        <x:v>380</x:v>
      </x:c>
      <x:c r="F1814" t="n">
        <x:v>36</x:v>
      </x:c>
      <x:c r="G1814" t="n">
        <x:v>28</x:v>
      </x:c>
      <x:c r="H1814" s="99" t="str">
        <x:v>RUBBER BAND 300gm PACKET</x:v>
      </x:c>
      <x:c r="I1814" s="133" t="n">
        <x:v>380</x:v>
      </x:c>
      <x:c r="J1814" s="133" t="n">
        <x:v>340</x:v>
      </x:c>
      <x:c r="K1814" s="149" t="str">
        <x:v>CHINA</x:v>
      </x:c>
      <x:c r="L1814" s="150" t="str">
        <x:v>Truncated-name completion</x:v>
      </x:c>
      <x:c r="M1814" s="149" t="str">
        <x:v>WS-RATES:36:28</x:v>
      </x:c>
    </x:row>
    <x:row r="1815">
      <x:c r="A1815" t="n">
        <x:v>1819</x:v>
      </x:c>
      <x:c r="B1815" t="n">
        <x:v>28</x:v>
      </x:c>
      <x:c r="C1815" t="n">
        <x:v>3</x:v>
      </x:c>
      <x:c r="D1815" s="99" t="str">
        <x:v>RUBBER BAND 400gm PACKE</x:v>
      </x:c>
      <x:c r="E1815" s="132" t="n">
        <x:v>500</x:v>
      </x:c>
      <x:c r="F1815" t="n">
        <x:v>28</x:v>
      </x:c>
      <x:c r="G1815" t="n">
        <x:v>16</x:v>
      </x:c>
      <x:c r="H1815" s="99" t="str">
        <x:v>RUBBER BAND 400gm PACKET</x:v>
      </x:c>
      <x:c r="I1815" s="133" t="n">
        <x:v>500</x:v>
      </x:c>
      <x:c r="J1815" s="133" t="n">
        <x:v>460</x:v>
      </x:c>
      <x:c r="K1815" s="149" t="str">
        <x:v>CHINA</x:v>
      </x:c>
      <x:c r="L1815" s="150" t="str">
        <x:v>Truncated-name completion</x:v>
      </x:c>
      <x:c r="M1815" s="149" t="str">
        <x:v>WS-RATES:28:16</x:v>
      </x:c>
    </x:row>
    <x:row r="1816">
      <x:c r="A1816" t="n">
        <x:v>1820</x:v>
      </x:c>
      <x:c r="B1816" t="n">
        <x:v>36</x:v>
      </x:c>
      <x:c r="C1816" t="n">
        <x:v>16</x:v>
      </x:c>
      <x:c r="D1816" s="99" t="str">
        <x:v>RUBBER BAND BOX</x:v>
      </x:c>
      <x:c r="E1816" s="132" t="n">
        <x:v>40</x:v>
      </x:c>
      <x:c r="F1816" t="n">
        <x:v>36</x:v>
      </x:c>
      <x:c r="G1816" t="n">
        <x:v>29</x:v>
      </x:c>
      <x:c r="H1816" s="99" t="str">
        <x:v>RUBBER BAND BOX</x:v>
      </x:c>
      <x:c r="I1816" s="133" t="n">
        <x:v>40</x:v>
      </x:c>
      <x:c r="J1816" s="133" t="n">
        <x:v>35</x:v>
      </x:c>
      <x:c r="K1816" s="149" t="str">
        <x:v>CHINA</x:v>
      </x:c>
      <x:c r="L1816" s="150" t="str">
        <x:v>Exact/source-linked match</x:v>
      </x:c>
      <x:c r="M1816" s="149" t="str">
        <x:v>WS-RATES:36:29</x:v>
      </x:c>
    </x:row>
    <x:row r="1817">
      <x:c r="A1817" t="n">
        <x:v>1821</x:v>
      </x:c>
      <x:c r="B1817" t="n">
        <x:v>36</x:v>
      </x:c>
      <x:c r="C1817" t="n">
        <x:v>19</x:v>
      </x:c>
      <x:c r="D1817" s="99" t="str">
        <x:v>RUBBER BAND PATTA</x:v>
      </x:c>
      <x:c r="E1817" s="132" t="n">
        <x:v>85</x:v>
      </x:c>
      <x:c r="F1817" t="n">
        <x:v>36</x:v>
      </x:c>
      <x:c r="G1817" t="n">
        <x:v>32</x:v>
      </x:c>
      <x:c r="H1817" s="99" t="str">
        <x:v>RUBBER BAND PATTA</x:v>
      </x:c>
      <x:c r="I1817" s="133" t="n">
        <x:v>85</x:v>
      </x:c>
      <x:c r="J1817" s="133" t="n">
        <x:v>72</x:v>
      </x:c>
      <x:c r="K1817" s="149" t="str">
        <x:v>CHINA</x:v>
      </x:c>
      <x:c r="L1817" s="150" t="str">
        <x:v>Exact/source-linked match</x:v>
      </x:c>
      <x:c r="M1817" s="149" t="str">
        <x:v>WS-RATES:36:32</x:v>
      </x:c>
    </x:row>
    <x:row r="1818">
      <x:c r="A1818" t="n">
        <x:v>1822</x:v>
      </x:c>
      <x:c r="B1818" t="n">
        <x:v>40</x:v>
      </x:c>
      <x:c r="C1818" t="n">
        <x:v>27</x:v>
      </x:c>
      <x:c r="D1818" s="99" t="str">
        <x:v>ABC SCALE 4PCS</x:v>
      </x:c>
      <x:c r="E1818" s="132" t="n">
        <x:v>60</x:v>
      </x:c>
      <x:c r="F1818" t="n">
        <x:v>41</x:v>
      </x:c>
      <x:c r="G1818" t="n">
        <x:v>4</x:v>
      </x:c>
      <x:c r="H1818" s="99" t="str">
        <x:v>ABC SCALE 4PCS</x:v>
      </x:c>
      <x:c r="I1818" s="133" t="n">
        <x:v>60</x:v>
      </x:c>
      <x:c r="J1818" s="133" t="n">
        <x:v>48</x:v>
      </x:c>
      <x:c r="K1818" s="149" t="str">
        <x:v>CHINA</x:v>
      </x:c>
      <x:c r="L1818" s="150" t="str">
        <x:v>Exact/source-linked match</x:v>
      </x:c>
      <x:c r="M1818" s="149" t="str">
        <x:v>WS-RATES:41:4</x:v>
      </x:c>
    </x:row>
    <x:row r="1819">
      <x:c r="A1819" t="n">
        <x:v>1823</x:v>
      </x:c>
      <x:c r="B1819" t="n">
        <x:v>13</x:v>
      </x:c>
      <x:c r="C1819" t="n">
        <x:v>3</x:v>
      </x:c>
      <x:c r="D1819" s="99" t="str">
        <x:v>CAMEL SCALE 12 INCH</x:v>
      </x:c>
      <x:c r="E1819" s="132" t="n">
        <x:v>44</x:v>
      </x:c>
      <x:c r="F1819" t="n">
        <x:v>13</x:v>
      </x:c>
      <x:c r="G1819" t="n">
        <x:v>16</x:v>
      </x:c>
      <x:c r="H1819" s="99" t="str">
        <x:v>CAMEL SCALE 12 INCH</x:v>
      </x:c>
      <x:c r="I1819" s="133" t="n">
        <x:v>44</x:v>
      </x:c>
      <x:c r="J1819" s="133" t="n">
        <x:v>38.8</x:v>
      </x:c>
      <x:c r="K1819" s="149" t="str">
        <x:v>SCALES</x:v>
      </x:c>
      <x:c r="L1819" s="150" t="str">
        <x:v>Exact/source-linked match</x:v>
      </x:c>
      <x:c r="M1819" s="149" t="str">
        <x:v>WS-RATES:13:16</x:v>
      </x:c>
    </x:row>
    <x:row r="1820">
      <x:c r="A1820" t="n">
        <x:v>1824</x:v>
      </x:c>
      <x:c r="B1820" t="n">
        <x:v>13</x:v>
      </x:c>
      <x:c r="C1820" t="n">
        <x:v>5</x:v>
      </x:c>
      <x:c r="D1820" s="99" t="str">
        <x:v>CAMEL SCALE 6 INCH</x:v>
      </x:c>
      <x:c r="E1820" s="132" t="n">
        <x:v>23.25</x:v>
      </x:c>
      <x:c r="F1820" t="n">
        <x:v>13</x:v>
      </x:c>
      <x:c r="G1820" t="n">
        <x:v>18</x:v>
      </x:c>
      <x:c r="H1820" s="99" t="str">
        <x:v>CAMEL SCALE 6 INCH</x:v>
      </x:c>
      <x:c r="I1820" s="133" t="n">
        <x:v>23.25</x:v>
      </x:c>
      <x:c r="J1820" s="133" t="n">
        <x:v>19.74</x:v>
      </x:c>
      <x:c r="K1820" s="149" t="str">
        <x:v>SCALES</x:v>
      </x:c>
      <x:c r="L1820" s="150" t="str">
        <x:v>Exact/source-linked match</x:v>
      </x:c>
      <x:c r="M1820" s="149" t="str">
        <x:v>WS-RATES:13:18</x:v>
      </x:c>
    </x:row>
    <x:row r="1821">
      <x:c r="A1821" t="n">
        <x:v>1825</x:v>
      </x:c>
      <x:c r="B1821" t="n">
        <x:v>13</x:v>
      </x:c>
      <x:c r="C1821" t="n">
        <x:v>4</x:v>
      </x:c>
      <x:c r="D1821" s="99" t="str">
        <x:v>CAMEL SCALE 8 INCH</x:v>
      </x:c>
      <x:c r="E1821" s="132" t="n">
        <x:v>36</x:v>
      </x:c>
      <x:c r="F1821" t="n">
        <x:v>13</x:v>
      </x:c>
      <x:c r="G1821" t="n">
        <x:v>17</x:v>
      </x:c>
      <x:c r="H1821" s="99" t="str">
        <x:v>CAMEL SCALE 8 INCH</x:v>
      </x:c>
      <x:c r="I1821" s="133" t="n">
        <x:v>36</x:v>
      </x:c>
      <x:c r="J1821" s="133" t="n">
        <x:v>29</x:v>
      </x:c>
      <x:c r="K1821" s="149" t="str">
        <x:v>SCALES</x:v>
      </x:c>
      <x:c r="L1821" s="150" t="str">
        <x:v>Exact/source-linked match</x:v>
      </x:c>
      <x:c r="M1821" s="149" t="str">
        <x:v>WS-RATES:13:17</x:v>
      </x:c>
    </x:row>
    <x:row r="1822">
      <x:c r="A1822" t="n">
        <x:v>1826</x:v>
      </x:c>
      <x:c r="B1822" t="n">
        <x:v>19</x:v>
      </x:c>
      <x:c r="C1822" t="n">
        <x:v>31</x:v>
      </x:c>
      <x:c r="D1822" s="99" t="str">
        <x:v>Dux 12 inch scale</x:v>
      </x:c>
      <x:c r="E1822" s="132" t="n">
        <x:v>42</x:v>
      </x:c>
      <x:c r="F1822" t="n">
        <x:v>20</x:v>
      </x:c>
      <x:c r="G1822" t="n">
        <x:v>8</x:v>
      </x:c>
      <x:c r="H1822" s="99" t="str">
        <x:v>Dux 12 inch scale</x:v>
      </x:c>
      <x:c r="I1822" s="133" t="n">
        <x:v>42</x:v>
      </x:c>
      <x:c r="J1822" s="133" t="n">
        <x:v>40</x:v>
      </x:c>
      <x:c r="K1822" s="149" t="str">
        <x:v>SCALES</x:v>
      </x:c>
      <x:c r="L1822" s="150" t="str">
        <x:v>Exact/source-linked match</x:v>
      </x:c>
      <x:c r="M1822" s="149" t="str">
        <x:v>WS-RATES:20:8</x:v>
      </x:c>
    </x:row>
    <x:row r="1823">
      <x:c r="A1823" t="n">
        <x:v>1827</x:v>
      </x:c>
      <x:c r="B1823" t="n">
        <x:v>53</x:v>
      </x:c>
      <x:c r="C1823" t="n">
        <x:v>32</x:v>
      </x:c>
      <x:c r="D1823" s="99" t="str">
        <x:v>DUX 6 INCH SCALE</x:v>
      </x:c>
      <x:c r="E1823" s="132" t="n">
        <x:v>23</x:v>
      </x:c>
      <x:c r="F1823" t="n">
        <x:v>54</x:v>
      </x:c>
      <x:c r="G1823" t="n">
        <x:v>9</x:v>
      </x:c>
      <x:c r="H1823" s="99" t="str">
        <x:v>DUX 6 INCH SCALE</x:v>
      </x:c>
      <x:c r="I1823" s="133" t="n">
        <x:v>23</x:v>
      </x:c>
      <x:c r="J1823" s="133" t="n">
        <x:v>20</x:v>
      </x:c>
      <x:c r="K1823" s="149" t="str">
        <x:v>SCALES</x:v>
      </x:c>
      <x:c r="L1823" s="150" t="str">
        <x:v>Exact/source-linked match</x:v>
      </x:c>
      <x:c r="M1823" s="149" t="str">
        <x:v>WS-RATES:54:9</x:v>
      </x:c>
    </x:row>
    <x:row r="1824">
      <x:c r="A1824" t="n">
        <x:v>1828</x:v>
      </x:c>
      <x:c r="B1824" t="n">
        <x:v>24</x:v>
      </x:c>
      <x:c r="C1824" t="n">
        <x:v>36</x:v>
      </x:c>
      <x:c r="D1824" s="99" t="str">
        <x:v>DUX SCALE 8 INCH</x:v>
      </x:c>
      <x:c r="E1824" s="132" t="n">
        <x:v>33</x:v>
      </x:c>
      <x:c r="F1824" t="n">
        <x:v>25</x:v>
      </x:c>
      <x:c r="G1824" t="n">
        <x:v>13</x:v>
      </x:c>
      <x:c r="H1824" s="99" t="str">
        <x:v>DUX SCALE 8 INCH</x:v>
      </x:c>
      <x:c r="I1824" s="133" t="n">
        <x:v>33</x:v>
      </x:c>
      <x:c r="J1824" s="133" t="n">
        <x:v>49.5</x:v>
      </x:c>
      <x:c r="K1824" s="149" t="str">
        <x:v>SCALES</x:v>
      </x:c>
      <x:c r="L1824" s="150" t="str">
        <x:v>Exact/source-linked match</x:v>
      </x:c>
      <x:c r="M1824" s="149" t="str">
        <x:v>WS-RATES:25:13</x:v>
      </x:c>
    </x:row>
    <x:row r="1825">
      <x:c r="A1825" t="n">
        <x:v>1829</x:v>
      </x:c>
      <x:c r="B1825" t="n">
        <x:v>3</x:v>
      </x:c>
      <x:c r="C1825" t="n">
        <x:v>24</x:v>
      </x:c>
      <x:c r="D1825" s="99" t="str">
        <x:v>FANCY SCALE 12 INCH JAHA</x:v>
      </x:c>
      <x:c r="E1825" s="132" t="n">
        <x:v>300</x:v>
      </x:c>
      <x:c r="F1825" t="n">
        <x:v>4</x:v>
      </x:c>
      <x:c r="G1825" t="n">
        <x:v>2</x:v>
      </x:c>
      <x:c r="H1825" s="99" t="str">
        <x:v>FANCY SCALE 12 INCH JAHAZ (12</x:v>
      </x:c>
      <x:c r="I1825" s="133" t="n">
        <x:v>300</x:v>
      </x:c>
      <x:c r="J1825" s="133" t="n">
        <x:v>270</x:v>
      </x:c>
      <x:c r="K1825" s="149" t="str">
        <x:v>PENCILS</x:v>
      </x:c>
      <x:c r="L1825" s="150" t="str">
        <x:v>Truncated-name completion</x:v>
      </x:c>
      <x:c r="M1825" s="149" t="str">
        <x:v>WS-RATES:4:2</x:v>
      </x:c>
    </x:row>
    <x:row r="1826">
      <x:c r="A1826" t="n">
        <x:v>1830</x:v>
      </x:c>
      <x:c r="B1826" t="n">
        <x:v>24</x:v>
      </x:c>
      <x:c r="C1826" t="n">
        <x:v>32</x:v>
      </x:c>
      <x:c r="D1826" s="99" t="str">
        <x:v>GAME SCALE DOUBLE</x:v>
      </x:c>
      <x:c r="E1826" s="132" t="n">
        <x:v>65</x:v>
      </x:c>
      <x:c r="F1826" t="n">
        <x:v>25</x:v>
      </x:c>
      <x:c r="G1826" t="n">
        <x:v>9</x:v>
      </x:c>
      <x:c r="H1826" s="99" t="str">
        <x:v>GAME SCALE DOUBLE</x:v>
      </x:c>
      <x:c r="I1826" s="133" t="n">
        <x:v>65</x:v>
      </x:c>
      <x:c r="J1826" s="133" t="n">
        <x:v>60</x:v>
      </x:c>
      <x:c r="K1826" s="149" t="str">
        <x:v>SCALES</x:v>
      </x:c>
      <x:c r="L1826" s="150" t="str">
        <x:v>Exact/source-linked match</x:v>
      </x:c>
      <x:c r="M1826" s="149" t="str">
        <x:v>WS-RATES:25:9</x:v>
      </x:c>
    </x:row>
    <x:row r="1827">
      <x:c r="A1827" t="n">
        <x:v>1831</x:v>
      </x:c>
      <x:c r="B1827" t="n">
        <x:v>13</x:v>
      </x:c>
      <x:c r="C1827" t="n">
        <x:v>9</x:v>
      </x:c>
      <x:c r="D1827" s="99" t="str">
        <x:v>GAME SCALE SINGLE</x:v>
      </x:c>
      <x:c r="E1827" s="132" t="n">
        <x:v>60</x:v>
      </x:c>
      <x:c r="F1827" t="n">
        <x:v>13</x:v>
      </x:c>
      <x:c r="G1827" t="n">
        <x:v>22</x:v>
      </x:c>
      <x:c r="H1827" s="99" t="str">
        <x:v>GAME SCALE SINGLE</x:v>
      </x:c>
      <x:c r="I1827" s="133" t="n">
        <x:v>60</x:v>
      </x:c>
      <x:c r="J1827" s="133" t="n">
        <x:v>56</x:v>
      </x:c>
      <x:c r="K1827" s="149" t="str">
        <x:v>SCALES</x:v>
      </x:c>
      <x:c r="L1827" s="150" t="str">
        <x:v>Exact/source-linked match</x:v>
      </x:c>
      <x:c r="M1827" s="149" t="str">
        <x:v>WS-RATES:13:22</x:v>
      </x:c>
    </x:row>
    <x:row r="1828">
      <x:c r="A1828" t="n">
        <x:v>1832</x:v>
      </x:c>
      <x:c r="B1828" t="n">
        <x:v>34</x:v>
      </x:c>
      <x:c r="C1828" t="n">
        <x:v>13</x:v>
      </x:c>
      <x:c r="D1828" s="99" t="str">
        <x:v>NEXT 6 INCH SCALE A</x:v>
      </x:c>
      <x:c r="E1828" s="132" t="n">
        <x:v>21</x:v>
      </x:c>
      <x:c r="F1828" t="n">
        <x:v>34</x:v>
      </x:c>
      <x:c r="G1828" t="n">
        <x:v>26</x:v>
      </x:c>
      <x:c r="H1828" s="99" t="str">
        <x:v>NEXT 6 INCH SCALE A</x:v>
      </x:c>
      <x:c r="I1828" s="133" t="n">
        <x:v>21</x:v>
      </x:c>
      <x:c r="J1828" s="133" t="n">
        <x:v>13.5</x:v>
      </x:c>
      <x:c r="K1828" s="149" t="str">
        <x:v>SCALES</x:v>
      </x:c>
      <x:c r="L1828" s="150" t="str">
        <x:v>Exact/source-linked match</x:v>
      </x:c>
      <x:c r="M1828" s="149" t="str">
        <x:v>WS-RATES:34:26</x:v>
      </x:c>
    </x:row>
    <x:row r="1829">
      <x:c r="A1829" t="n">
        <x:v>1833</x:v>
      </x:c>
      <x:c r="B1829" t="n">
        <x:v>35</x:v>
      </x:c>
      <x:c r="C1829" t="n">
        <x:v>10</x:v>
      </x:c>
      <x:c r="D1829" s="99" t="str">
        <x:v>NEXT SCALE 12"</x:v>
      </x:c>
      <x:c r="E1829" s="132" t="n">
        <x:v>30</x:v>
      </x:c>
      <x:c r="F1829" t="n">
        <x:v>35</x:v>
      </x:c>
      <x:c r="G1829" t="n">
        <x:v>23</x:v>
      </x:c>
      <x:c r="H1829" s="99" t="str">
        <x:v>NEXT SCALE 12"</x:v>
      </x:c>
      <x:c r="I1829" s="133" t="n">
        <x:v>30</x:v>
      </x:c>
      <x:c r="J1829" s="133" t="n">
        <x:v>22</x:v>
      </x:c>
      <x:c r="K1829" s="149" t="str">
        <x:v>SCALES</x:v>
      </x:c>
      <x:c r="L1829" s="150" t="str">
        <x:v>Exact/source-linked match</x:v>
      </x:c>
      <x:c r="M1829" s="149" t="str">
        <x:v>WS-RATES:35:23</x:v>
      </x:c>
    </x:row>
    <x:row r="1830">
      <x:c r="A1830" t="n">
        <x:v>1834</x:v>
      </x:c>
      <x:c r="B1830" t="n">
        <x:v>13</x:v>
      </x:c>
      <x:c r="C1830" t="n">
        <x:v>15</x:v>
      </x:c>
      <x:c r="D1830" s="99" t="str">
        <x:v>OREO 12 INCH SCALE</x:v>
      </x:c>
      <x:c r="E1830" s="132" t="n">
        <x:v>30</x:v>
      </x:c>
      <x:c r="F1830" t="n">
        <x:v>13</x:v>
      </x:c>
      <x:c r="G1830" t="n">
        <x:v>28</x:v>
      </x:c>
      <x:c r="H1830" s="99" t="str">
        <x:v>OREO 12 INCH SCALE</x:v>
      </x:c>
      <x:c r="I1830" s="133" t="n">
        <x:v>30</x:v>
      </x:c>
      <x:c r="J1830" s="133" t="n">
        <x:v>21</x:v>
      </x:c>
      <x:c r="K1830" s="149" t="str">
        <x:v>SCALES</x:v>
      </x:c>
      <x:c r="L1830" s="150" t="str">
        <x:v>Exact/source-linked match</x:v>
      </x:c>
      <x:c r="M1830" s="149" t="str">
        <x:v>WS-RATES:13:28</x:v>
      </x:c>
    </x:row>
    <x:row r="1831">
      <x:c r="A1831" t="n">
        <x:v>1835</x:v>
      </x:c>
      <x:c r="B1831" t="n">
        <x:v>34</x:v>
      </x:c>
      <x:c r="C1831" t="n">
        <x:v>11</x:v>
      </x:c>
      <x:c r="D1831" s="99" t="str">
        <x:v>OREO 8 INCH SCALE</x:v>
      </x:c>
      <x:c r="E1831" s="132" t="n">
        <x:v>24</x:v>
      </x:c>
      <x:c r="F1831" t="n">
        <x:v>34</x:v>
      </x:c>
      <x:c r="G1831" t="n">
        <x:v>24</x:v>
      </x:c>
      <x:c r="H1831" s="99" t="str">
        <x:v>OREO 8 INCH SCALE</x:v>
      </x:c>
      <x:c r="I1831" s="133" t="n">
        <x:v>24</x:v>
      </x:c>
      <x:c r="J1831" s="133" t="n">
        <x:v>19</x:v>
      </x:c>
      <x:c r="K1831" s="149" t="str">
        <x:v>SCALES</x:v>
      </x:c>
      <x:c r="L1831" s="150" t="str">
        <x:v>Exact/source-linked match</x:v>
      </x:c>
      <x:c r="M1831" s="149" t="str">
        <x:v>WS-RATES:34:24</x:v>
      </x:c>
    </x:row>
    <x:row r="1832">
      <x:c r="A1832" t="n">
        <x:v>1836</x:v>
      </x:c>
      <x:c r="B1832" t="n">
        <x:v>55</x:v>
      </x:c>
      <x:c r="C1832" t="n">
        <x:v>11</x:v>
      </x:c>
      <x:c r="D1832" s="99" t="str">
        <x:v>ORO SCALE 12 INCH</x:v>
      </x:c>
      <x:c r="E1832" s="132" t="n">
        <x:v>48</x:v>
      </x:c>
      <x:c r="F1832" t="n">
        <x:v>55</x:v>
      </x:c>
      <x:c r="G1832" t="n">
        <x:v>24</x:v>
      </x:c>
      <x:c r="H1832" s="99" t="str">
        <x:v>ORO SCALE 12 INCH</x:v>
      </x:c>
      <x:c r="I1832" s="133" t="n">
        <x:v>48</x:v>
      </x:c>
      <x:c r="J1832" s="133" t="n">
        <x:v>37.8</x:v>
      </x:c>
      <x:c r="K1832" s="149" t="str">
        <x:v>SCALES</x:v>
      </x:c>
      <x:c r="L1832" s="150" t="str">
        <x:v>Exact/source-linked match</x:v>
      </x:c>
      <x:c r="M1832" s="149" t="str">
        <x:v>WS-RATES:55:24</x:v>
      </x:c>
    </x:row>
    <x:row r="1833">
      <x:c r="A1833" t="n">
        <x:v>1837</x:v>
      </x:c>
      <x:c r="B1833" t="n">
        <x:v>55</x:v>
      </x:c>
      <x:c r="C1833" t="n">
        <x:v>9</x:v>
      </x:c>
      <x:c r="D1833" s="99" t="str">
        <x:v>ORO SCALE 6 INCH</x:v>
      </x:c>
      <x:c r="E1833" s="132" t="n">
        <x:v>26.5</x:v>
      </x:c>
      <x:c r="F1833" t="n">
        <x:v>55</x:v>
      </x:c>
      <x:c r="G1833" t="n">
        <x:v>22</x:v>
      </x:c>
      <x:c r="H1833" s="99" t="str">
        <x:v>ORO SCALE 6 INCH</x:v>
      </x:c>
      <x:c r="I1833" s="133" t="n">
        <x:v>26.5</x:v>
      </x:c>
      <x:c r="J1833" s="133" t="n">
        <x:v>20</x:v>
      </x:c>
      <x:c r="K1833" s="149" t="str">
        <x:v>SCALES</x:v>
      </x:c>
      <x:c r="L1833" s="150" t="str">
        <x:v>Exact/source-linked match</x:v>
      </x:c>
      <x:c r="M1833" s="149" t="str">
        <x:v>WS-RATES:55:22</x:v>
      </x:c>
    </x:row>
    <x:row r="1834">
      <x:c r="A1834" t="n">
        <x:v>1838</x:v>
      </x:c>
      <x:c r="B1834" t="n">
        <x:v>55</x:v>
      </x:c>
      <x:c r="C1834" t="n">
        <x:v>10</x:v>
      </x:c>
      <x:c r="D1834" s="99" t="str">
        <x:v>ORO SCALE 8 INCH</x:v>
      </x:c>
      <x:c r="E1834" s="132" t="n">
        <x:v>39</x:v>
      </x:c>
      <x:c r="F1834" t="n">
        <x:v>55</x:v>
      </x:c>
      <x:c r="G1834" t="n">
        <x:v>23</x:v>
      </x:c>
      <x:c r="H1834" s="99" t="str">
        <x:v>ORO SCALE 8 INCH</x:v>
      </x:c>
      <x:c r="I1834" s="133" t="n">
        <x:v>39</x:v>
      </x:c>
      <x:c r="J1834" s="133" t="n">
        <x:v>31</x:v>
      </x:c>
      <x:c r="K1834" s="149" t="str">
        <x:v>SCALES</x:v>
      </x:c>
      <x:c r="L1834" s="150" t="str">
        <x:v>Exact/source-linked match</x:v>
      </x:c>
      <x:c r="M1834" s="149" t="str">
        <x:v>WS-RATES:55:23</x:v>
      </x:c>
    </x:row>
    <x:row r="1835">
      <x:c r="A1835" t="n">
        <x:v>1839</x:v>
      </x:c>
      <x:c r="B1835" t="n">
        <x:v>15</x:v>
      </x:c>
      <x:c r="C1835" t="n">
        <x:v>16</x:v>
      </x:c>
      <x:c r="D1835" s="99" t="str">
        <x:v>SCALE 6" STUDENT 10SALE</x:v>
      </x:c>
      <x:c r="E1835" s="132" t="n">
        <x:v>80</x:v>
      </x:c>
      <x:c r="F1835" t="n">
        <x:v>15</x:v>
      </x:c>
      <x:c r="G1835" t="n">
        <x:v>29</x:v>
      </x:c>
      <x:c r="H1835" s="99" t="str">
        <x:v>SCALE 6" STUDENT 10SALE</x:v>
      </x:c>
      <x:c r="I1835" s="133" t="n">
        <x:v>80</x:v>
      </x:c>
      <x:c r="J1835" s="133" t="n">
        <x:v>65</x:v>
      </x:c>
      <x:c r="K1835" s="149" t="str">
        <x:v>SCALES</x:v>
      </x:c>
      <x:c r="L1835" s="150" t="str">
        <x:v>Exact/source-linked match</x:v>
      </x:c>
      <x:c r="M1835" s="149" t="str">
        <x:v>WS-RATES:15:29</x:v>
      </x:c>
    </x:row>
    <x:row r="1836">
      <x:c r="A1836" t="n">
        <x:v>1840</x:v>
      </x:c>
      <x:c r="B1836" t="n">
        <x:v>14</x:v>
      </x:c>
      <x:c r="C1836" t="n">
        <x:v>36</x:v>
      </x:c>
      <x:c r="D1836" s="99" t="str">
        <x:v>SCALE KANGHI</x:v>
      </x:c>
      <x:c r="E1836" s="132" t="n">
        <x:v>55</x:v>
      </x:c>
      <x:c r="F1836" t="n">
        <x:v>15</x:v>
      </x:c>
      <x:c r="G1836" t="n">
        <x:v>13</x:v>
      </x:c>
      <x:c r="H1836" s="99" t="str">
        <x:v>SCALE KANGHI</x:v>
      </x:c>
      <x:c r="I1836" s="133" t="n">
        <x:v>55</x:v>
      </x:c>
      <x:c r="J1836" s="133" t="n">
        <x:v>49</x:v>
      </x:c>
      <x:c r="K1836" s="149" t="str">
        <x:v>SCALES</x:v>
      </x:c>
      <x:c r="L1836" s="150" t="str">
        <x:v>Exact/source-linked match</x:v>
      </x:c>
      <x:c r="M1836" s="149" t="str">
        <x:v>WS-RATES:15:13</x:v>
      </x:c>
    </x:row>
    <x:row r="1837">
      <x:c r="A1837" t="n">
        <x:v>1841</x:v>
      </x:c>
      <x:c r="B1837" t="n">
        <x:v>43</x:v>
      </x:c>
      <x:c r="C1837" t="n">
        <x:v>10</x:v>
      </x:c>
      <x:c r="D1837" s="99" t="str">
        <x:v>SM SCALE 12 INCH (12PCS)</x:v>
      </x:c>
      <x:c r="E1837" s="132" t="n">
        <x:v>95</x:v>
      </x:c>
      <x:c r="F1837" t="n">
        <x:v>43</x:v>
      </x:c>
      <x:c r="G1837" t="n">
        <x:v>23</x:v>
      </x:c>
      <x:c r="H1837" s="99" t="str">
        <x:v>SM SCALE 12 INCH (12PCS)</x:v>
      </x:c>
      <x:c r="I1837" s="133" t="n">
        <x:v>95</x:v>
      </x:c>
      <x:c r="J1837" s="133" t="n">
        <x:v>80</x:v>
      </x:c>
      <x:c r="K1837" s="149" t="str">
        <x:v>SCALES</x:v>
      </x:c>
      <x:c r="L1837" s="150" t="str">
        <x:v>Exact/source-linked match</x:v>
      </x:c>
      <x:c r="M1837" s="149" t="str">
        <x:v>WS-RATES:43:23</x:v>
      </x:c>
    </x:row>
    <x:row r="1838">
      <x:c r="A1838" t="n">
        <x:v>1842</x:v>
      </x:c>
      <x:c r="B1838" t="n">
        <x:v>43</x:v>
      </x:c>
      <x:c r="C1838" t="n">
        <x:v>8</x:v>
      </x:c>
      <x:c r="D1838" s="99" t="str">
        <x:v>SM SCALE 6 INCH (12PCS)</x:v>
      </x:c>
      <x:c r="E1838" s="132" t="n">
        <x:v>45</x:v>
      </x:c>
      <x:c r="F1838" t="n">
        <x:v>43</x:v>
      </x:c>
      <x:c r="G1838" t="n">
        <x:v>21</x:v>
      </x:c>
      <x:c r="H1838" s="99" t="str">
        <x:v>SM SCALE 6 INCH (12PCS)</x:v>
      </x:c>
      <x:c r="I1838" s="133" t="n">
        <x:v>45</x:v>
      </x:c>
      <x:c r="J1838" s="133" t="n">
        <x:v>36</x:v>
      </x:c>
      <x:c r="K1838" s="149" t="str">
        <x:v>SCALES</x:v>
      </x:c>
      <x:c r="L1838" s="150" t="str">
        <x:v>Exact/source-linked match</x:v>
      </x:c>
      <x:c r="M1838" s="149" t="str">
        <x:v>WS-RATES:43:21</x:v>
      </x:c>
    </x:row>
    <x:row r="1839">
      <x:c r="A1839" t="n">
        <x:v>1843</x:v>
      </x:c>
      <x:c r="B1839" t="n">
        <x:v>34</x:v>
      </x:c>
      <x:c r="C1839" t="n">
        <x:v>27</x:v>
      </x:c>
      <x:c r="D1839" s="99" t="str">
        <x:v>STEEL SCALE 12" A+</x:v>
      </x:c>
      <x:c r="E1839" s="132" t="n">
        <x:v>70</x:v>
      </x:c>
      <x:c r="F1839" t="n">
        <x:v>35</x:v>
      </x:c>
      <x:c r="G1839" t="n">
        <x:v>4</x:v>
      </x:c>
      <x:c r="H1839" s="99" t="str">
        <x:v>STEEL SCALE 12" A+</x:v>
      </x:c>
      <x:c r="I1839" s="133" t="n">
        <x:v>70</x:v>
      </x:c>
      <x:c r="J1839" s="133" t="n">
        <x:v>57</x:v>
      </x:c>
      <x:c r="K1839" s="149" t="str">
        <x:v>SCALES</x:v>
      </x:c>
      <x:c r="L1839" s="150" t="str">
        <x:v>Exact/source-linked match</x:v>
      </x:c>
      <x:c r="M1839" s="149" t="str">
        <x:v>WS-RATES:35:4</x:v>
      </x:c>
    </x:row>
    <x:row r="1840">
      <x:c r="A1840" t="n">
        <x:v>1844</x:v>
      </x:c>
      <x:c r="B1840" t="n">
        <x:v>34</x:v>
      </x:c>
      <x:c r="C1840" t="n">
        <x:v>26</x:v>
      </x:c>
      <x:c r="D1840" s="99" t="str">
        <x:v>STEEL SCALE 6"</x:v>
      </x:c>
      <x:c r="E1840" s="132" t="n">
        <x:v>34</x:v>
      </x:c>
      <x:c r="F1840" t="n">
        <x:v>35</x:v>
      </x:c>
      <x:c r="G1840" t="n">
        <x:v>3</x:v>
      </x:c>
      <x:c r="H1840" s="99" t="str">
        <x:v>STEEL SCALE 6"</x:v>
      </x:c>
      <x:c r="I1840" s="133" t="n">
        <x:v>34</x:v>
      </x:c>
      <x:c r="J1840" s="133" t="n">
        <x:v>30.5</x:v>
      </x:c>
      <x:c r="K1840" s="149" t="str">
        <x:v>SCALES</x:v>
      </x:c>
      <x:c r="L1840" s="150" t="str">
        <x:v>Exact/source-linked match</x:v>
      </x:c>
      <x:c r="M1840" s="149" t="str">
        <x:v>WS-RATES:35:3</x:v>
      </x:c>
    </x:row>
    <x:row r="1841">
      <x:c r="A1841" t="n">
        <x:v>1845</x:v>
      </x:c>
      <x:c r="B1841" t="n">
        <x:v>14</x:v>
      </x:c>
      <x:c r="C1841" t="n">
        <x:v>37</x:v>
      </x:c>
      <x:c r="D1841" s="99" t="str">
        <x:v>STENCIL SCALE (2PCS)</x:v>
      </x:c>
      <x:c r="E1841" s="132" t="n">
        <x:v>85</x:v>
      </x:c>
      <x:c r="F1841" t="n">
        <x:v>15</x:v>
      </x:c>
      <x:c r="G1841" t="n">
        <x:v>14</x:v>
      </x:c>
      <x:c r="H1841" s="99" t="str">
        <x:v>STENCIL SCALE (2PCS)</x:v>
      </x:c>
      <x:c r="I1841" s="133" t="n">
        <x:v>85</x:v>
      </x:c>
      <x:c r="J1841" s="133" t="n">
        <x:v>67</x:v>
      </x:c>
      <x:c r="K1841" s="149" t="str">
        <x:v>SCALES</x:v>
      </x:c>
      <x:c r="L1841" s="150" t="str">
        <x:v>Exact/source-linked match</x:v>
      </x:c>
      <x:c r="M1841" s="149" t="str">
        <x:v>WS-RATES:15:14</x:v>
      </x:c>
    </x:row>
    <x:row r="1842">
      <x:c r="A1842" t="n">
        <x:v>1846</x:v>
      </x:c>
      <x:c r="B1842" t="n">
        <x:v>39</x:v>
      </x:c>
      <x:c r="C1842" t="n">
        <x:v>3</x:v>
      </x:c>
      <x:c r="D1842" s="99" t="str">
        <x:v>WOODEN SCALE (A)</x:v>
      </x:c>
      <x:c r="E1842" s="132" t="n">
        <x:v>90</x:v>
      </x:c>
      <x:c r="F1842" t="n">
        <x:v>39</x:v>
      </x:c>
      <x:c r="G1842" t="n">
        <x:v>16</x:v>
      </x:c>
      <x:c r="H1842" s="99" t="str">
        <x:v>WOODEN SCALE (A)</x:v>
      </x:c>
      <x:c r="I1842" s="133" t="n">
        <x:v>90</x:v>
      </x:c>
      <x:c r="J1842" s="133" t="n">
        <x:v>85</x:v>
      </x:c>
      <x:c r="K1842" s="149" t="str">
        <x:v>SCALES</x:v>
      </x:c>
      <x:c r="L1842" s="150" t="str">
        <x:v>Exact/source-linked match</x:v>
      </x:c>
      <x:c r="M1842" s="149" t="str">
        <x:v>WS-RATES:39:16</x:v>
      </x:c>
    </x:row>
    <x:row r="1843">
      <x:c r="A1843" t="n">
        <x:v>1847</x:v>
      </x:c>
      <x:c r="B1843" t="n">
        <x:v>38</x:v>
      </x:c>
      <x:c r="C1843" t="n">
        <x:v>37</x:v>
      </x:c>
      <x:c r="D1843" s="99" t="str">
        <x:v>WOODEN SCALE (B)</x:v>
      </x:c>
      <x:c r="E1843" s="132" t="n">
        <x:v>65</x:v>
      </x:c>
      <x:c r="F1843" t="n">
        <x:v>39</x:v>
      </x:c>
      <x:c r="G1843" t="n">
        <x:v>14</x:v>
      </x:c>
      <x:c r="H1843" s="99" t="str">
        <x:v>WOODEN SCALE (B)</x:v>
      </x:c>
      <x:c r="I1843" s="133" t="n">
        <x:v>65</x:v>
      </x:c>
      <x:c r="J1843" s="133" t="n">
        <x:v>55</x:v>
      </x:c>
      <x:c r="K1843" s="149" t="str">
        <x:v>SCALES</x:v>
      </x:c>
      <x:c r="L1843" s="150" t="str">
        <x:v>Exact/source-linked match</x:v>
      </x:c>
      <x:c r="M1843" s="149" t="str">
        <x:v>WS-RATES:39:14</x:v>
      </x:c>
    </x:row>
    <x:row r="1844">
      <x:c r="A1844" t="n">
        <x:v>1848</x:v>
      </x:c>
      <x:c r="B1844" t="n">
        <x:v>8</x:v>
      </x:c>
      <x:c r="C1844" t="n">
        <x:v>9</x:v>
      </x:c>
      <x:c r="D1844" s="99" t="str">
        <x:v>WOODEN SCALE LASANI L</x:v>
      </x:c>
      <x:c r="E1844" s="132" t="n">
        <x:v>240</x:v>
      </x:c>
      <x:c r="F1844" t="n">
        <x:v>8</x:v>
      </x:c>
      <x:c r="G1844" t="n">
        <x:v>22</x:v>
      </x:c>
      <x:c r="H1844" s="99" t="str">
        <x:v>WOODEN SCALE LASANI L</x:v>
      </x:c>
      <x:c r="I1844" s="133" t="n">
        <x:v>240</x:v>
      </x:c>
      <x:c r="J1844" s="133" t="n">
        <x:v>210</x:v>
      </x:c>
      <x:c r="K1844" s="149" t="str">
        <x:v>BALL POINT</x:v>
      </x:c>
      <x:c r="L1844" s="150" t="str">
        <x:v>Exact/source-linked match</x:v>
      </x:c>
      <x:c r="M1844" s="149" t="str">
        <x:v>WS-RATES:8:22</x:v>
      </x:c>
    </x:row>
    <x:row r="1845">
      <x:c r="A1845" t="n">
        <x:v>1849</x:v>
      </x:c>
      <x:c r="B1845" t="n">
        <x:v>41</x:v>
      </x:c>
      <x:c r="C1845" t="n">
        <x:v>36</x:v>
      </x:c>
      <x:c r="D1845" s="99" t="str">
        <x:v>UMRAH SAVING BOX</x:v>
      </x:c>
      <x:c r="E1845" s="132" t="n">
        <x:v>240</x:v>
      </x:c>
      <x:c r="F1845" t="n">
        <x:v>42</x:v>
      </x:c>
      <x:c r="G1845" t="n">
        <x:v>13</x:v>
      </x:c>
      <x:c r="H1845" s="99" t="str">
        <x:v>UMRAH SAVING BOX</x:v>
      </x:c>
      <x:c r="I1845" s="133" t="n">
        <x:v>240</x:v>
      </x:c>
      <x:c r="J1845" s="133" t="n">
        <x:v>230</x:v>
      </x:c>
      <x:c r="K1845" s="149" t="str">
        <x:v>CHINA</x:v>
      </x:c>
      <x:c r="L1845" s="150" t="str">
        <x:v>Exact/source-linked match</x:v>
      </x:c>
      <x:c r="M1845" s="149" t="str">
        <x:v>WS-RATES:42:13</x:v>
      </x:c>
    </x:row>
    <x:row r="1846">
      <x:c r="A1846" t="n">
        <x:v>1850</x:v>
      </x:c>
      <x:c r="B1846" t="n">
        <x:v>26</x:v>
      </x:c>
      <x:c r="C1846" t="n">
        <x:v>28</x:v>
      </x:c>
      <x:c r="D1846" s="99" t="str">
        <x:v>JEENS SHOULDER BAG</x:v>
      </x:c>
      <x:c r="E1846" s="132" t="n">
        <x:v>1800</x:v>
      </x:c>
      <x:c r="F1846" t="n">
        <x:v>27</x:v>
      </x:c>
      <x:c r="G1846" t="n">
        <x:v>5</x:v>
      </x:c>
      <x:c r="H1846" s="99" t="str">
        <x:v>JEENS SHOULDER BAG</x:v>
      </x:c>
      <x:c r="I1846" s="133" t="n">
        <x:v>1800</x:v>
      </x:c>
      <x:c r="J1846" s="133" t="n">
        <x:v>1600</x:v>
      </x:c>
      <x:c r="K1846" s="149" t="str">
        <x:v>BAGS</x:v>
      </x:c>
      <x:c r="L1846" s="150" t="str">
        <x:v>Exact/source-linked match</x:v>
      </x:c>
      <x:c r="M1846" s="149" t="str">
        <x:v>WS-RATES:27:5</x:v>
      </x:c>
    </x:row>
    <x:row r="1847">
      <x:c r="A1847" t="n">
        <x:v>1851</x:v>
      </x:c>
      <x:c r="B1847" t="n">
        <x:v>41</x:v>
      </x:c>
      <x:c r="C1847" t="n">
        <x:v>5</x:v>
      </x:c>
      <x:c r="D1847" s="99" t="str">
        <x:v>SHOULDER BAG NO 1</x:v>
      </x:c>
      <x:c r="E1847" s="132" t="n">
        <x:v>540</x:v>
      </x:c>
      <x:c r="F1847" t="n">
        <x:v>41</x:v>
      </x:c>
      <x:c r="G1847" t="n">
        <x:v>18</x:v>
      </x:c>
      <x:c r="H1847" s="99" t="str">
        <x:v>SHOULDER BAG NO 1</x:v>
      </x:c>
      <x:c r="I1847" s="133" t="n">
        <x:v>540</x:v>
      </x:c>
      <x:c r="J1847" s="133" t="n">
        <x:v>480</x:v>
      </x:c>
      <x:c r="K1847" s="149" t="str">
        <x:v>BAGS</x:v>
      </x:c>
      <x:c r="L1847" s="150" t="str">
        <x:v>Exact/source-linked match</x:v>
      </x:c>
      <x:c r="M1847" s="149" t="str">
        <x:v>WS-RATES:41:18</x:v>
      </x:c>
    </x:row>
    <x:row r="1848">
      <x:c r="A1848" t="n">
        <x:v>1852</x:v>
      </x:c>
      <x:c r="B1848" t="n">
        <x:v>40</x:v>
      </x:c>
      <x:c r="C1848" t="n">
        <x:v>33</x:v>
      </x:c>
      <x:c r="D1848" s="99" t="str">
        <x:v>SHOULDER BAG NO 2</x:v>
      </x:c>
      <x:c r="E1848" s="132" t="n">
        <x:v>780</x:v>
      </x:c>
      <x:c r="F1848" t="n">
        <x:v>41</x:v>
      </x:c>
      <x:c r="G1848" t="n">
        <x:v>10</x:v>
      </x:c>
      <x:c r="H1848" s="99" t="str">
        <x:v>SHOULDER BAG NO 2</x:v>
      </x:c>
      <x:c r="I1848" s="133" t="n">
        <x:v>780</x:v>
      </x:c>
      <x:c r="J1848" s="133" t="n">
        <x:v>700</x:v>
      </x:c>
      <x:c r="K1848" s="149" t="str">
        <x:v>BAGS</x:v>
      </x:c>
      <x:c r="L1848" s="150" t="str">
        <x:v>Exact/source-linked match</x:v>
      </x:c>
      <x:c r="M1848" s="149" t="str">
        <x:v>WS-RATES:41:10</x:v>
      </x:c>
    </x:row>
    <x:row r="1849">
      <x:c r="A1849" t="n">
        <x:v>1853</x:v>
      </x:c>
      <x:c r="B1849" t="n">
        <x:v>40</x:v>
      </x:c>
      <x:c r="C1849" t="n">
        <x:v>32</x:v>
      </x:c>
      <x:c r="D1849" s="99" t="str">
        <x:v>SHOULDER BAG NO 3</x:v>
      </x:c>
      <x:c r="E1849" s="132" t="n">
        <x:v>900</x:v>
      </x:c>
      <x:c r="F1849" t="n">
        <x:v>41</x:v>
      </x:c>
      <x:c r="G1849" t="n">
        <x:v>9</x:v>
      </x:c>
      <x:c r="H1849" s="99" t="str">
        <x:v>SHOULDER BAG NO 3</x:v>
      </x:c>
      <x:c r="I1849" s="133" t="n">
        <x:v>900</x:v>
      </x:c>
      <x:c r="J1849" s="133" t="n">
        <x:v>780</x:v>
      </x:c>
      <x:c r="K1849" s="149" t="str">
        <x:v>BAGS</x:v>
      </x:c>
      <x:c r="L1849" s="150" t="str">
        <x:v>Exact/source-linked match</x:v>
      </x:c>
      <x:c r="M1849" s="149" t="str">
        <x:v>WS-RATES:41:9</x:v>
      </x:c>
    </x:row>
    <x:row r="1850">
      <x:c r="A1850" t="n">
        <x:v>1854</x:v>
      </x:c>
      <x:c r="B1850" t="n">
        <x:v>40</x:v>
      </x:c>
      <x:c r="C1850" t="n">
        <x:v>30</x:v>
      </x:c>
      <x:c r="D1850" s="99" t="str">
        <x:v>SHOULDER BAG NO 4</x:v>
      </x:c>
      <x:c r="E1850" s="132" t="n">
        <x:v>1200</x:v>
      </x:c>
      <x:c r="F1850" t="n">
        <x:v>41</x:v>
      </x:c>
      <x:c r="G1850" t="n">
        <x:v>7</x:v>
      </x:c>
      <x:c r="H1850" s="99" t="str">
        <x:v>SHOULDER BAG NO 4</x:v>
      </x:c>
      <x:c r="I1850" s="133" t="n">
        <x:v>1200</x:v>
      </x:c>
      <x:c r="J1850" s="133" t="n">
        <x:v>1080</x:v>
      </x:c>
      <x:c r="K1850" s="149" t="str">
        <x:v>BAGS</x:v>
      </x:c>
      <x:c r="L1850" s="150" t="str">
        <x:v>Exact/source-linked match</x:v>
      </x:c>
      <x:c r="M1850" s="149" t="str">
        <x:v>WS-RATES:41:7</x:v>
      </x:c>
    </x:row>
    <x:row r="1851">
      <x:c r="A1851" t="n">
        <x:v>1855</x:v>
      </x:c>
      <x:c r="B1851" t="n">
        <x:v>40</x:v>
      </x:c>
      <x:c r="C1851" t="n">
        <x:v>28</x:v>
      </x:c>
      <x:c r="D1851" s="99" t="str">
        <x:v>SHOULDER BAG NO 5</x:v>
      </x:c>
      <x:c r="E1851" s="132" t="n">
        <x:v>1320</x:v>
      </x:c>
      <x:c r="F1851" t="n">
        <x:v>41</x:v>
      </x:c>
      <x:c r="G1851" t="n">
        <x:v>5</x:v>
      </x:c>
      <x:c r="H1851" s="99" t="str">
        <x:v>SHOULDER BAG NO 5</x:v>
      </x:c>
      <x:c r="I1851" s="133" t="n">
        <x:v>1320</x:v>
      </x:c>
      <x:c r="J1851" s="133" t="n">
        <x:v>1200</x:v>
      </x:c>
      <x:c r="K1851" s="149" t="str">
        <x:v>BAGS</x:v>
      </x:c>
      <x:c r="L1851" s="150" t="str">
        <x:v>Exact/source-linked match</x:v>
      </x:c>
      <x:c r="M1851" s="149" t="str">
        <x:v>WS-RATES:41:5</x:v>
      </x:c>
    </x:row>
    <x:row r="1852">
      <x:c r="A1852" t="n">
        <x:v>1856</x:v>
      </x:c>
      <x:c r="B1852" t="n">
        <x:v>40</x:v>
      </x:c>
      <x:c r="C1852" t="n">
        <x:v>26</x:v>
      </x:c>
      <x:c r="D1852" s="99" t="str">
        <x:v>SHOULDER BAG NO 6</x:v>
      </x:c>
      <x:c r="E1852" s="132" t="n">
        <x:v>1560</x:v>
      </x:c>
      <x:c r="F1852" t="n">
        <x:v>41</x:v>
      </x:c>
      <x:c r="G1852" t="n">
        <x:v>3</x:v>
      </x:c>
      <x:c r="H1852" s="99" t="str">
        <x:v>SHOULDER BAG NO 6</x:v>
      </x:c>
      <x:c r="I1852" s="133" t="n">
        <x:v>1560</x:v>
      </x:c>
      <x:c r="J1852" s="133" t="n">
        <x:v>1380</x:v>
      </x:c>
      <x:c r="K1852" s="149" t="str">
        <x:v>BAGS</x:v>
      </x:c>
      <x:c r="L1852" s="150" t="str">
        <x:v>Exact/source-linked match</x:v>
      </x:c>
      <x:c r="M1852" s="149" t="str">
        <x:v>WS-RATES:41:3</x:v>
      </x:c>
    </x:row>
    <x:row r="1853">
      <x:c r="A1853" t="n">
        <x:v>1857</x:v>
      </x:c>
      <x:c r="B1853" t="n">
        <x:v>40</x:v>
      </x:c>
      <x:c r="C1853" t="n">
        <x:v>25</x:v>
      </x:c>
      <x:c r="D1853" s="99" t="str">
        <x:v>SHOULDER BAG NO 7</x:v>
      </x:c>
      <x:c r="E1853" s="132" t="n">
        <x:v>1320</x:v>
      </x:c>
      <x:c r="F1853" t="n">
        <x:v>41</x:v>
      </x:c>
      <x:c r="G1853" t="n">
        <x:v>2</x:v>
      </x:c>
      <x:c r="H1853" s="99" t="str">
        <x:v>SHOULDER BAG NO 7</x:v>
      </x:c>
      <x:c r="I1853" s="133" t="n">
        <x:v>1320</x:v>
      </x:c>
      <x:c r="J1853" s="133" t="n">
        <x:v>1200</x:v>
      </x:c>
      <x:c r="K1853" s="149" t="str">
        <x:v>BAGS</x:v>
      </x:c>
      <x:c r="L1853" s="150" t="str">
        <x:v>Exact/source-linked match</x:v>
      </x:c>
      <x:c r="M1853" s="149" t="str">
        <x:v>WS-RATES:41:2</x:v>
      </x:c>
    </x:row>
    <x:row r="1854">
      <x:c r="A1854" t="n">
        <x:v>1858</x:v>
      </x:c>
      <x:c r="B1854" t="n">
        <x:v>27</x:v>
      </x:c>
      <x:c r="C1854" t="n">
        <x:v>4</x:v>
      </x:c>
      <x:c r="D1854" s="99" t="str">
        <x:v>SHOULDER BAG NO 9</x:v>
      </x:c>
      <x:c r="E1854" s="132" t="n">
        <x:v>160</x:v>
      </x:c>
      <x:c r="F1854" t="n">
        <x:v>27</x:v>
      </x:c>
      <x:c r="G1854" t="n">
        <x:v>17</x:v>
      </x:c>
      <x:c r="H1854" s="99" t="str">
        <x:v>SHOULDER BAG NO 9</x:v>
      </x:c>
      <x:c r="I1854" s="133" t="n">
        <x:v>160</x:v>
      </x:c>
      <x:c r="J1854" s="133" t="n">
        <x:v>135</x:v>
      </x:c>
      <x:c r="K1854" s="149" t="str">
        <x:v>BAGS</x:v>
      </x:c>
      <x:c r="L1854" s="150" t="str">
        <x:v>Exact/source-linked match</x:v>
      </x:c>
      <x:c r="M1854" s="149" t="str">
        <x:v>WS-RATES:27:17</x:v>
      </x:c>
    </x:row>
    <x:row r="1855">
      <x:c r="A1855" t="n">
        <x:v>1859</x:v>
      </x:c>
      <x:c r="B1855" t="n">
        <x:v>36</x:v>
      </x:c>
      <x:c r="C1855" t="n">
        <x:v>35</x:v>
      </x:c>
      <x:c r="D1855" s="99" t="str">
        <x:v>580 NUMBER SCISSOR</x:v>
      </x:c>
      <x:c r="E1855" s="132" t="n">
        <x:v>580</x:v>
      </x:c>
      <x:c r="F1855" t="n">
        <x:v>37</x:v>
      </x:c>
      <x:c r="G1855" t="n">
        <x:v>12</x:v>
      </x:c>
      <x:c r="H1855" s="99" t="str">
        <x:v>580 NUMBER SCISSOR</x:v>
      </x:c>
      <x:c r="I1855" s="133" t="n">
        <x:v>580</x:v>
      </x:c>
      <x:c r="J1855" s="133" t="n">
        <x:v>470</x:v>
      </x:c>
      <x:c r="K1855" s="149" t="str">
        <x:v>SCISSOR</x:v>
      </x:c>
      <x:c r="L1855" s="150" t="str">
        <x:v>Exact/source-linked match</x:v>
      </x:c>
      <x:c r="M1855" s="149" t="str">
        <x:v>WS-RATES:37:12</x:v>
      </x:c>
    </x:row>
    <x:row r="1856">
      <x:c r="A1856" t="n">
        <x:v>1860</x:v>
      </x:c>
      <x:c r="B1856" t="n">
        <x:v>36</x:v>
      </x:c>
      <x:c r="C1856" t="n">
        <x:v>31</x:v>
      </x:c>
      <x:c r="D1856" s="99" t="str">
        <x:v>720 NUMBER SCISSOR</x:v>
      </x:c>
      <x:c r="E1856" s="132" t="n">
        <x:v>720</x:v>
      </x:c>
      <x:c r="F1856" t="n">
        <x:v>37</x:v>
      </x:c>
      <x:c r="G1856" t="n">
        <x:v>8</x:v>
      </x:c>
      <x:c r="H1856" s="99" t="str">
        <x:v>720 NUMBER SCISSOR</x:v>
      </x:c>
      <x:c r="I1856" s="133" t="n">
        <x:v>720</x:v>
      </x:c>
      <x:c r="J1856" s="133" t="n">
        <x:v>680</x:v>
      </x:c>
      <x:c r="K1856" s="149" t="str">
        <x:v>SCISSOR</x:v>
      </x:c>
      <x:c r="L1856" s="150" t="str">
        <x:v>Exact/source-linked match</x:v>
      </x:c>
      <x:c r="M1856" s="149" t="str">
        <x:v>WS-RATES:37:8</x:v>
      </x:c>
    </x:row>
    <x:row r="1857">
      <x:c r="A1857" t="n">
        <x:v>1861</x:v>
      </x:c>
      <x:c r="B1857" t="n">
        <x:v>4</x:v>
      </x:c>
      <x:c r="C1857" t="n">
        <x:v>28</x:v>
      </x:c>
      <x:c r="D1857" s="99" t="str">
        <x:v>DL SCISSOR 3259</x:v>
      </x:c>
      <x:c r="E1857" s="132" t="n">
        <x:v>270</x:v>
      </x:c>
      <x:c r="F1857" t="n">
        <x:v>5</x:v>
      </x:c>
      <x:c r="G1857" t="n">
        <x:v>5</x:v>
      </x:c>
      <x:c r="H1857" s="99" t="str">
        <x:v>DL SCISSOR 3259</x:v>
      </x:c>
      <x:c r="I1857" s="133" t="n">
        <x:v>270</x:v>
      </x:c>
      <x:c r="J1857" s="133" t="n">
        <x:v>235</x:v>
      </x:c>
      <x:c r="K1857" s="149" t="str">
        <x:v>SCISSOR</x:v>
      </x:c>
      <x:c r="L1857" s="150" t="str">
        <x:v>Exact/source-linked match</x:v>
      </x:c>
      <x:c r="M1857" s="149" t="str">
        <x:v>WS-RATES:5:5</x:v>
      </x:c>
    </x:row>
    <x:row r="1858">
      <x:c r="A1858" t="n">
        <x:v>1862</x:v>
      </x:c>
      <x:c r="B1858" t="n">
        <x:v>16</x:v>
      </x:c>
      <x:c r="C1858" t="n">
        <x:v>20</x:v>
      </x:c>
      <x:c r="D1858" s="99" t="str">
        <x:v>SCISSOR 2712</x:v>
      </x:c>
      <x:c r="E1858" s="132" t="n">
        <x:v>220</x:v>
      </x:c>
      <x:c r="F1858" t="n">
        <x:v>16</x:v>
      </x:c>
      <x:c r="G1858" t="n">
        <x:v>33</x:v>
      </x:c>
      <x:c r="H1858" s="99" t="str">
        <x:v>SCISSOR 2712</x:v>
      </x:c>
      <x:c r="I1858" s="133" t="n">
        <x:v>220</x:v>
      </x:c>
      <x:c r="J1858" s="133" t="n">
        <x:v>195</x:v>
      </x:c>
      <x:c r="K1858" s="149" t="str">
        <x:v>SCISSOR</x:v>
      </x:c>
      <x:c r="L1858" s="150" t="str">
        <x:v>Exact/source-linked match</x:v>
      </x:c>
      <x:c r="M1858" s="149" t="str">
        <x:v>WS-RATES:16:33</x:v>
      </x:c>
    </x:row>
    <x:row r="1859">
      <x:c r="A1859" t="n">
        <x:v>1863</x:v>
      </x:c>
      <x:c r="B1859" t="n">
        <x:v>15</x:v>
      </x:c>
      <x:c r="C1859" t="n">
        <x:v>18</x:v>
      </x:c>
      <x:c r="D1859" s="99" t="str">
        <x:v>SCISSOR 600</x:v>
      </x:c>
      <x:c r="E1859" s="132" t="n">
        <x:v>600</x:v>
      </x:c>
      <x:c r="F1859" t="n">
        <x:v>15</x:v>
      </x:c>
      <x:c r="G1859" t="n">
        <x:v>31</x:v>
      </x:c>
      <x:c r="H1859" s="99" t="str">
        <x:v>SCISSOR 600</x:v>
      </x:c>
      <x:c r="I1859" s="133" t="n">
        <x:v>600</x:v>
      </x:c>
      <x:c r="J1859" s="133" t="n">
        <x:v>525</x:v>
      </x:c>
      <x:c r="K1859" s="149" t="str">
        <x:v>SCIENTIFIC CALCULAT</x:v>
      </x:c>
      <x:c r="L1859" s="150" t="str">
        <x:v>Exact/source-linked match</x:v>
      </x:c>
      <x:c r="M1859" s="149" t="str">
        <x:v>WS-RATES:15:31</x:v>
      </x:c>
    </x:row>
    <x:row r="1860">
      <x:c r="A1860" t="n">
        <x:v>1864</x:v>
      </x:c>
      <x:c r="B1860" t="n">
        <x:v>27</x:v>
      </x:c>
      <x:c r="C1860" t="n">
        <x:v>31</x:v>
      </x:c>
      <x:c r="D1860" s="99" t="str">
        <x:v>SCISSOR 900</x:v>
      </x:c>
      <x:c r="E1860" s="132" t="n">
        <x:v>900</x:v>
      </x:c>
      <x:c r="F1860" t="n">
        <x:v>28</x:v>
      </x:c>
      <x:c r="G1860" t="n">
        <x:v>8</x:v>
      </x:c>
      <x:c r="H1860" s="99" t="str">
        <x:v>SCISSOR 900</x:v>
      </x:c>
      <x:c r="I1860" s="133" t="n">
        <x:v>900</x:v>
      </x:c>
      <x:c r="J1860" s="133" t="n">
        <x:v>690</x:v>
      </x:c>
      <x:c r="K1860" s="149" t="str">
        <x:v>SCISSOR</x:v>
      </x:c>
      <x:c r="L1860" s="150" t="str">
        <x:v>Exact/source-linked match</x:v>
      </x:c>
      <x:c r="M1860" s="149" t="str">
        <x:v>WS-RATES:28:8</x:v>
      </x:c>
    </x:row>
    <x:row r="1861">
      <x:c r="A1861" t="n">
        <x:v>1865</x:v>
      </x:c>
      <x:c r="B1861" t="n">
        <x:v>16</x:v>
      </x:c>
      <x:c r="C1861" t="n">
        <x:v>21</x:v>
      </x:c>
      <x:c r="D1861" s="99" t="str">
        <x:v>SCISSOR CY2701</x:v>
      </x:c>
      <x:c r="E1861" s="132" t="n">
        <x:v>340</x:v>
      </x:c>
      <x:c r="F1861" t="n">
        <x:v>16</x:v>
      </x:c>
      <x:c r="G1861" t="n">
        <x:v>34</x:v>
      </x:c>
      <x:c r="H1861" s="99" t="str">
        <x:v>SCISSOR CY2701</x:v>
      </x:c>
      <x:c r="I1861" s="133" t="n">
        <x:v>340</x:v>
      </x:c>
      <x:c r="J1861" s="133" t="n">
        <x:v>300</x:v>
      </x:c>
      <x:c r="K1861" s="149" t="str">
        <x:v>SCISSOR</x:v>
      </x:c>
      <x:c r="L1861" s="150" t="str">
        <x:v>Exact/source-linked match</x:v>
      </x:c>
      <x:c r="M1861" s="149" t="str">
        <x:v>WS-RATES:16:34</x:v>
      </x:c>
    </x:row>
    <x:row r="1862">
      <x:c r="A1862" t="n">
        <x:v>1866</x:v>
      </x:c>
      <x:c r="B1862" t="n">
        <x:v>16</x:v>
      </x:c>
      <x:c r="C1862" t="n">
        <x:v>22</x:v>
      </x:c>
      <x:c r="D1862" s="99" t="str">
        <x:v>SCISSOR DL3172</x:v>
      </x:c>
      <x:c r="E1862" s="132" t="n">
        <x:v>430</x:v>
      </x:c>
      <x:c r="F1862" t="n">
        <x:v>16</x:v>
      </x:c>
      <x:c r="G1862" t="n">
        <x:v>35</x:v>
      </x:c>
      <x:c r="H1862" s="99" t="str">
        <x:v>SCISSOR DL3172</x:v>
      </x:c>
      <x:c r="I1862" s="133" t="n">
        <x:v>430</x:v>
      </x:c>
      <x:c r="J1862" s="133" t="n">
        <x:v>390</x:v>
      </x:c>
      <x:c r="K1862" s="149" t="str">
        <x:v>SCISSOR</x:v>
      </x:c>
      <x:c r="L1862" s="150" t="str">
        <x:v>Exact/source-linked match</x:v>
      </x:c>
      <x:c r="M1862" s="149" t="str">
        <x:v>WS-RATES:16:35</x:v>
      </x:c>
    </x:row>
    <x:row r="1863">
      <x:c r="A1863" t="n">
        <x:v>1867</x:v>
      </x:c>
      <x:c r="B1863" t="n">
        <x:v>23</x:v>
      </x:c>
      <x:c r="C1863" t="n">
        <x:v>30</x:v>
      </x:c>
      <x:c r="D1863" s="99" t="str">
        <x:v>SCISSOR DL9015</x:v>
      </x:c>
      <x:c r="E1863" s="132" t="n">
        <x:v>110</x:v>
      </x:c>
      <x:c r="F1863" t="n">
        <x:v>24</x:v>
      </x:c>
      <x:c r="G1863" t="n">
        <x:v>7</x:v>
      </x:c>
      <x:c r="H1863" s="99" t="str">
        <x:v>SCISSOR DL9015</x:v>
      </x:c>
      <x:c r="I1863" s="133" t="n">
        <x:v>110</x:v>
      </x:c>
      <x:c r="J1863" s="133" t="n">
        <x:v>97</x:v>
      </x:c>
      <x:c r="K1863" s="149" t="str">
        <x:v>SCISSOR</x:v>
      </x:c>
      <x:c r="L1863" s="150" t="str">
        <x:v>Exact/source-linked match</x:v>
      </x:c>
      <x:c r="M1863" s="149" t="str">
        <x:v>WS-RATES:24:7</x:v>
      </x:c>
    </x:row>
    <x:row r="1864">
      <x:c r="A1864" t="n">
        <x:v>1868</x:v>
      </x:c>
      <x:c r="B1864" t="n">
        <x:v>15</x:v>
      </x:c>
      <x:c r="C1864" t="n">
        <x:v>17</x:v>
      </x:c>
      <x:c r="D1864" s="99" t="str">
        <x:v>SCISSOR OLE OLE</x:v>
      </x:c>
      <x:c r="E1864" s="132" t="n">
        <x:v>115</x:v>
      </x:c>
      <x:c r="F1864" t="n">
        <x:v>15</x:v>
      </x:c>
      <x:c r="G1864" t="n">
        <x:v>30</x:v>
      </x:c>
      <x:c r="H1864" s="99" t="str">
        <x:v>SCISSOR OLE OLE</x:v>
      </x:c>
      <x:c r="I1864" s="133" t="n">
        <x:v>115</x:v>
      </x:c>
      <x:c r="J1864" s="133" t="n">
        <x:v>98</x:v>
      </x:c>
      <x:c r="K1864" s="149" t="str">
        <x:v>SCISSOR</x:v>
      </x:c>
      <x:c r="L1864" s="150" t="str">
        <x:v>Exact/source-linked match</x:v>
      </x:c>
      <x:c r="M1864" s="149" t="str">
        <x:v>WS-RATES:15:30</x:v>
      </x:c>
    </x:row>
    <x:row r="1865">
      <x:c r="A1865" t="n">
        <x:v>1869</x:v>
      </x:c>
      <x:c r="B1865" t="n">
        <x:v>22</x:v>
      </x:c>
      <x:c r="C1865" t="n">
        <x:v>37</x:v>
      </x:c>
      <x:c r="D1865" s="99" t="str">
        <x:v>SCISSOR QIYANG</x:v>
      </x:c>
      <x:c r="E1865" s="132" t="n">
        <x:v>70</x:v>
      </x:c>
      <x:c r="F1865" t="n">
        <x:v>23</x:v>
      </x:c>
      <x:c r="G1865" t="n">
        <x:v>14</x:v>
      </x:c>
      <x:c r="H1865" s="99" t="str">
        <x:v>SCISSOR QIYANG</x:v>
      </x:c>
      <x:c r="I1865" s="133" t="n">
        <x:v>70</x:v>
      </x:c>
      <x:c r="J1865" s="133" t="n">
        <x:v>56</x:v>
      </x:c>
      <x:c r="K1865" s="149" t="str">
        <x:v>SCISSOR</x:v>
      </x:c>
      <x:c r="L1865" s="150" t="str">
        <x:v>Exact/source-linked match</x:v>
      </x:c>
      <x:c r="M1865" s="149" t="str">
        <x:v>WS-RATES:23:14</x:v>
      </x:c>
    </x:row>
    <x:row r="1866">
      <x:c r="A1866" t="n">
        <x:v>1870</x:v>
      </x:c>
      <x:c r="B1866" t="n">
        <x:v>23</x:v>
      </x:c>
      <x:c r="C1866" t="n">
        <x:v>29</x:v>
      </x:c>
      <x:c r="D1866" s="99" t="str">
        <x:v>SCISSOR SINGLE BLUE</x:v>
      </x:c>
      <x:c r="E1866" s="132" t="n">
        <x:v>85</x:v>
      </x:c>
      <x:c r="F1866" t="n">
        <x:v>24</x:v>
      </x:c>
      <x:c r="G1866" t="n">
        <x:v>6</x:v>
      </x:c>
      <x:c r="H1866" s="99" t="str">
        <x:v>SCISSOR SINGLE BLUE</x:v>
      </x:c>
      <x:c r="I1866" s="133" t="n">
        <x:v>85</x:v>
      </x:c>
      <x:c r="J1866" s="133" t="n">
        <x:v>72</x:v>
      </x:c>
      <x:c r="K1866" s="149" t="str">
        <x:v>SCISSOR</x:v>
      </x:c>
      <x:c r="L1866" s="150" t="str">
        <x:v>Exact/source-linked match</x:v>
      </x:c>
      <x:c r="M1866" s="149" t="str">
        <x:v>WS-RATES:24:6</x:v>
      </x:c>
    </x:row>
    <x:row r="1867">
      <x:c r="A1867" t="n">
        <x:v>1871</x:v>
      </x:c>
      <x:c r="B1867" t="n">
        <x:v>36</x:v>
      </x:c>
      <x:c r="C1867" t="n">
        <x:v>28</x:v>
      </x:c>
      <x:c r="D1867" s="99" t="str">
        <x:v>ZIGZAG SCISSOR</x:v>
      </x:c>
      <x:c r="E1867" s="132" t="n">
        <x:v>800</x:v>
      </x:c>
      <x:c r="F1867" t="n">
        <x:v>37</x:v>
      </x:c>
      <x:c r="G1867" t="n">
        <x:v>5</x:v>
      </x:c>
      <x:c r="H1867" s="99" t="str">
        <x:v>ZIGZAG SCISSOR</x:v>
      </x:c>
      <x:c r="I1867" s="133" t="n">
        <x:v>800</x:v>
      </x:c>
      <x:c r="J1867" s="133" t="n">
        <x:v>780</x:v>
      </x:c>
      <x:c r="K1867" s="149" t="str">
        <x:v>SCISSOR</x:v>
      </x:c>
      <x:c r="L1867" s="150" t="str">
        <x:v>Exact/source-linked match</x:v>
      </x:c>
      <x:c r="M1867" s="149" t="str">
        <x:v>WS-RATES:37:5</x:v>
      </x:c>
    </x:row>
    <x:row r="1868">
      <x:c r="A1868" t="n">
        <x:v>1872</x:v>
      </x:c>
      <x:c r="B1868" t="n">
        <x:v>12</x:v>
      </x:c>
      <x:c r="C1868" t="n">
        <x:v>33</x:v>
      </x:c>
      <x:c r="D1868" s="99" t="str">
        <x:v>CAMEL SHARPENER 4402B</x:v>
      </x:c>
      <x:c r="E1868" s="132" t="n">
        <x:v>360</x:v>
      </x:c>
      <x:c r="F1868" t="n">
        <x:v>13</x:v>
      </x:c>
      <x:c r="G1868" t="n">
        <x:v>10</x:v>
      </x:c>
      <x:c r="H1868" s="99" t="str">
        <x:v>CAMEL SHARPENER 4402B</x:v>
      </x:c>
      <x:c r="I1868" s="133" t="n">
        <x:v>360</x:v>
      </x:c>
      <x:c r="J1868" s="133" t="n">
        <x:v>338.4</x:v>
      </x:c>
      <x:c r="K1868" s="149" t="str">
        <x:v>SHARPNERS</x:v>
      </x:c>
      <x:c r="L1868" s="150" t="str">
        <x:v>Exact/source-linked match</x:v>
      </x:c>
      <x:c r="M1868" s="149" t="str">
        <x:v>WS-RATES:13:10</x:v>
      </x:c>
    </x:row>
    <x:row r="1869">
      <x:c r="A1869" t="n">
        <x:v>1873</x:v>
      </x:c>
      <x:c r="B1869" t="n">
        <x:v>12</x:v>
      </x:c>
      <x:c r="C1869" t="n">
        <x:v>34</x:v>
      </x:c>
      <x:c r="D1869" s="99" t="str">
        <x:v>CAMEL SHARPNER 5510 20P</x:v>
      </x:c>
      <x:c r="E1869" s="132" t="n">
        <x:v>140</x:v>
      </x:c>
      <x:c r="F1869" t="n">
        <x:v>13</x:v>
      </x:c>
      <x:c r="G1869" t="n">
        <x:v>11</x:v>
      </x:c>
      <x:c r="H1869" s="99" t="str">
        <x:v>CAMEL SHARPNER 5510 20PC</x:v>
      </x:c>
      <x:c r="I1869" s="133" t="n">
        <x:v>140</x:v>
      </x:c>
      <x:c r="J1869" s="133" t="n">
        <x:v>131.6</x:v>
      </x:c>
      <x:c r="K1869" s="149" t="str">
        <x:v>SHARPNERS</x:v>
      </x:c>
      <x:c r="L1869" s="150" t="str">
        <x:v>Truncated-name completion</x:v>
      </x:c>
      <x:c r="M1869" s="149" t="str">
        <x:v>WS-RATES:13:11</x:v>
      </x:c>
    </x:row>
    <x:row r="1870">
      <x:c r="A1870" t="n">
        <x:v>1874</x:v>
      </x:c>
      <x:c r="B1870" t="n">
        <x:v>27</x:v>
      </x:c>
      <x:c r="C1870" t="n">
        <x:v>10</x:v>
      </x:c>
      <x:c r="D1870" s="99" t="str">
        <x:v>CLASSIC SHARPNER 50 PC</x:v>
      </x:c>
      <x:c r="E1870" s="132" t="n">
        <x:v>450</x:v>
      </x:c>
      <x:c r="F1870" t="n">
        <x:v>27</x:v>
      </x:c>
      <x:c r="G1870" t="n">
        <x:v>23</x:v>
      </x:c>
      <x:c r="H1870" s="99" t="str">
        <x:v>CLASSIC SHARPNER 50 PC</x:v>
      </x:c>
      <x:c r="I1870" s="133" t="n">
        <x:v>450</x:v>
      </x:c>
      <x:c r="J1870" s="133" t="n">
        <x:v>390</x:v>
      </x:c>
      <x:c r="K1870" s="149" t="str">
        <x:v>SHARPNERS</x:v>
      </x:c>
      <x:c r="L1870" s="150" t="str">
        <x:v>Exact/source-linked match</x:v>
      </x:c>
      <x:c r="M1870" s="149" t="str">
        <x:v>WS-RATES:27:23</x:v>
      </x:c>
    </x:row>
    <x:row r="1871">
      <x:c r="A1871" t="n">
        <x:v>1875</x:v>
      </x:c>
      <x:c r="B1871" t="n">
        <x:v>56</x:v>
      </x:c>
      <x:c r="C1871" t="n">
        <x:v>5</x:v>
      </x:c>
      <x:c r="D1871" s="99" t="str">
        <x:v>DUX SHARPENER (502)</x:v>
      </x:c>
      <x:c r="E1871" s="132" t="n">
        <x:v>390</x:v>
      </x:c>
      <x:c r="F1871" t="n">
        <x:v>56</x:v>
      </x:c>
      <x:c r="G1871" t="n">
        <x:v>18</x:v>
      </x:c>
      <x:c r="H1871" s="99" t="str">
        <x:v>DUX SHARPENER (502)</x:v>
      </x:c>
      <x:c r="I1871" s="133" t="n">
        <x:v>390</x:v>
      </x:c>
      <x:c r="J1871" s="133" t="n">
        <x:v>360</x:v>
      </x:c>
      <x:c r="K1871" s="149" t="str">
        <x:v>SHARPNERS</x:v>
      </x:c>
      <x:c r="L1871" s="150" t="str">
        <x:v>Exact/source-linked match</x:v>
      </x:c>
      <x:c r="M1871" s="149" t="str">
        <x:v>WS-RATES:56:18</x:v>
      </x:c>
    </x:row>
    <x:row r="1872">
      <x:c r="A1872" t="n">
        <x:v>1876</x:v>
      </x:c>
      <x:c r="B1872" t="n">
        <x:v>56</x:v>
      </x:c>
      <x:c r="C1872" t="n">
        <x:v>4</x:v>
      </x:c>
      <x:c r="D1872" s="99" t="str">
        <x:v>DUX SHARPENER (505)</x:v>
      </x:c>
      <x:c r="E1872" s="132" t="n">
        <x:v>760</x:v>
      </x:c>
      <x:c r="F1872" t="n">
        <x:v>56</x:v>
      </x:c>
      <x:c r="G1872" t="n">
        <x:v>17</x:v>
      </x:c>
      <x:c r="H1872" s="99" t="str">
        <x:v>DUX SHARPENER (505)</x:v>
      </x:c>
      <x:c r="I1872" s="133" t="n">
        <x:v>760</x:v>
      </x:c>
      <x:c r="J1872" s="133" t="n">
        <x:v>710</x:v>
      </x:c>
      <x:c r="K1872" s="149" t="str">
        <x:v>SHARPNERS</x:v>
      </x:c>
      <x:c r="L1872" s="150" t="str">
        <x:v>Exact/source-linked match</x:v>
      </x:c>
      <x:c r="M1872" s="149" t="str">
        <x:v>WS-RATES:56:17</x:v>
      </x:c>
    </x:row>
    <x:row r="1873">
      <x:c r="A1873" t="n">
        <x:v>1877</x:v>
      </x:c>
      <x:c r="B1873" t="n">
        <x:v>56</x:v>
      </x:c>
      <x:c r="C1873" t="n">
        <x:v>3</x:v>
      </x:c>
      <x:c r="D1873" s="99" t="str">
        <x:v>DUX SHARPENER (506)</x:v>
      </x:c>
      <x:c r="E1873" s="132" t="n">
        <x:v>760</x:v>
      </x:c>
      <x:c r="F1873" t="n">
        <x:v>56</x:v>
      </x:c>
      <x:c r="G1873" t="n">
        <x:v>16</x:v>
      </x:c>
      <x:c r="H1873" s="99" t="str">
        <x:v>DUX SHARPENER (506)</x:v>
      </x:c>
      <x:c r="I1873" s="133" t="n">
        <x:v>760</x:v>
      </x:c>
      <x:c r="J1873" s="133" t="n">
        <x:v>710</x:v>
      </x:c>
      <x:c r="K1873" s="149" t="str">
        <x:v>SHARPNERS</x:v>
      </x:c>
      <x:c r="L1873" s="150" t="str">
        <x:v>Exact/source-linked match</x:v>
      </x:c>
      <x:c r="M1873" s="149" t="str">
        <x:v>WS-RATES:56:16</x:v>
      </x:c>
    </x:row>
    <x:row r="1874">
      <x:c r="A1874" t="n">
        <x:v>1878</x:v>
      </x:c>
      <x:c r="B1874" t="n">
        <x:v>24</x:v>
      </x:c>
      <x:c r="C1874" t="n">
        <x:v>37</x:v>
      </x:c>
      <x:c r="D1874" s="99" t="str">
        <x:v>DUX SILVER SHARPNER 501</x:v>
      </x:c>
      <x:c r="E1874" s="132" t="n">
        <x:v>680</x:v>
      </x:c>
      <x:c r="F1874" t="n">
        <x:v>25</x:v>
      </x:c>
      <x:c r="G1874" t="n">
        <x:v>14</x:v>
      </x:c>
      <x:c r="H1874" s="99" t="str">
        <x:v>DUX SILVER SHARPNER 501 NEW</x:v>
      </x:c>
      <x:c r="I1874" s="133" t="n">
        <x:v>680</x:v>
      </x:c>
      <x:c r="J1874" s="133" t="n">
        <x:v>635</x:v>
      </x:c>
      <x:c r="K1874" s="149" t="str">
        <x:v>SHARPNERS</x:v>
      </x:c>
      <x:c r="L1874" s="150" t="str">
        <x:v>Truncated-name completion</x:v>
      </x:c>
      <x:c r="M1874" s="149" t="str">
        <x:v>WS-RATES:25:14</x:v>
      </x:c>
    </x:row>
    <x:row r="1875">
      <x:c r="A1875" t="n">
        <x:v>1879</x:v>
      </x:c>
      <x:c r="B1875" t="n">
        <x:v>56</x:v>
      </x:c>
      <x:c r="C1875" t="n">
        <x:v>2</x:v>
      </x:c>
      <x:c r="D1875" s="99" t="str">
        <x:v>DUX SILVER SHARPNER 503</x:v>
      </x:c>
      <x:c r="E1875" s="132" t="n">
        <x:v>630</x:v>
      </x:c>
      <x:c r="F1875" t="n">
        <x:v>56</x:v>
      </x:c>
      <x:c r="G1875" t="n">
        <x:v>15</x:v>
      </x:c>
      <x:c r="H1875" s="99" t="str">
        <x:v>DUX SILVER SHARPNER 503</x:v>
      </x:c>
      <x:c r="I1875" s="133" t="n">
        <x:v>630</x:v>
      </x:c>
      <x:c r="J1875" s="133" t="n">
        <x:v>605</x:v>
      </x:c>
      <x:c r="K1875" s="149" t="str">
        <x:v>SHARPNERS</x:v>
      </x:c>
      <x:c r="L1875" s="150" t="str">
        <x:v>Exact/source-linked match</x:v>
      </x:c>
      <x:c r="M1875" s="149" t="str">
        <x:v>WS-RATES:56:15</x:v>
      </x:c>
    </x:row>
    <x:row r="1876">
      <x:c r="A1876" t="n">
        <x:v>1880</x:v>
      </x:c>
      <x:c r="B1876" t="n">
        <x:v>7</x:v>
      </x:c>
      <x:c r="C1876" t="n">
        <x:v>29</x:v>
      </x:c>
      <x:c r="D1876" s="99" t="str">
        <x:v>FANCY SHARPNER DMS084</x:v>
      </x:c>
      <x:c r="E1876" s="132" t="n">
        <x:v>45</x:v>
      </x:c>
      <x:c r="F1876" t="n">
        <x:v>8</x:v>
      </x:c>
      <x:c r="G1876" t="n">
        <x:v>6</x:v>
      </x:c>
      <x:c r="H1876" s="99" t="str">
        <x:v>FANCY SHARPNER DMS084</x:v>
      </x:c>
      <x:c r="I1876" s="133" t="n">
        <x:v>45</x:v>
      </x:c>
      <x:c r="J1876" s="133" t="n">
        <x:v>39</x:v>
      </x:c>
      <x:c r="K1876" s="149" t="str">
        <x:v>SHARPNERS</x:v>
      </x:c>
      <x:c r="L1876" s="150" t="str">
        <x:v>Exact/source-linked match</x:v>
      </x:c>
      <x:c r="M1876" s="149" t="str">
        <x:v>WS-RATES:8:6</x:v>
      </x:c>
    </x:row>
    <x:row r="1877">
      <x:c r="A1877" t="n">
        <x:v>1881</x:v>
      </x:c>
      <x:c r="B1877" t="n">
        <x:v>3</x:v>
      </x:c>
      <x:c r="C1877" t="n">
        <x:v>14</x:v>
      </x:c>
      <x:c r="D1877" s="99" t="str">
        <x:v>FIRST SHARPNER (30PCS)</x:v>
      </x:c>
      <x:c r="E1877" s="132" t="n">
        <x:v>400</x:v>
      </x:c>
      <x:c r="F1877" t="n">
        <x:v>3</x:v>
      </x:c>
      <x:c r="G1877" t="n">
        <x:v>28</x:v>
      </x:c>
      <x:c r="H1877" s="99" t="str">
        <x:v>FIRST SHARPNER (30PCS)</x:v>
      </x:c>
      <x:c r="I1877" s="133" t="n">
        <x:v>400</x:v>
      </x:c>
      <x:c r="J1877" s="133" t="n">
        <x:v>375</x:v>
      </x:c>
      <x:c r="K1877" s="149" t="str">
        <x:v>BALL POINT</x:v>
      </x:c>
      <x:c r="L1877" s="150" t="str">
        <x:v>Exact/source-linked match</x:v>
      </x:c>
      <x:c r="M1877" s="149" t="str">
        <x:v>WS-RATES:3:28</x:v>
      </x:c>
    </x:row>
    <x:row r="1878">
      <x:c r="A1878" t="n">
        <x:v>1882</x:v>
      </x:c>
      <x:c r="B1878" t="n">
        <x:v>21</x:v>
      </x:c>
      <x:c r="C1878" t="n">
        <x:v>7</x:v>
      </x:c>
      <x:c r="D1878" s="99" t="str">
        <x:v>G/F SHARPNER PCKT</x:v>
      </x:c>
      <x:c r="E1878" s="132" t="n">
        <x:v>155</x:v>
      </x:c>
      <x:c r="F1878" t="n">
        <x:v>21</x:v>
      </x:c>
      <x:c r="G1878" t="n">
        <x:v>20</x:v>
      </x:c>
      <x:c r="H1878" s="99" t="str">
        <x:v>G/F SHARPNER PCKT</x:v>
      </x:c>
      <x:c r="I1878" s="133" t="n">
        <x:v>155</x:v>
      </x:c>
      <x:c r="J1878" s="133" t="n">
        <x:v>146</x:v>
      </x:c>
      <x:c r="K1878" s="149" t="str">
        <x:v>SHARPNERS</x:v>
      </x:c>
      <x:c r="L1878" s="150" t="str">
        <x:v>Exact/source-linked match</x:v>
      </x:c>
      <x:c r="M1878" s="149" t="str">
        <x:v>WS-RATES:21:20</x:v>
      </x:c>
    </x:row>
    <x:row r="1879">
      <x:c r="A1879" t="n">
        <x:v>1883</x:v>
      </x:c>
      <x:c r="B1879" t="n">
        <x:v>27</x:v>
      </x:c>
      <x:c r="C1879" t="n">
        <x:v>9</x:v>
      </x:c>
      <x:c r="D1879" s="99" t="str">
        <x:v>GALAXY SHARPNER 60PC</x:v>
      </x:c>
      <x:c r="E1879" s="132" t="n">
        <x:v>460</x:v>
      </x:c>
      <x:c r="F1879" t="n">
        <x:v>27</x:v>
      </x:c>
      <x:c r="G1879" t="n">
        <x:v>22</x:v>
      </x:c>
      <x:c r="H1879" s="99" t="str">
        <x:v>GALAXY SHARPNER 60PC</x:v>
      </x:c>
      <x:c r="I1879" s="133" t="n">
        <x:v>460</x:v>
      </x:c>
      <x:c r="J1879" s="133" t="n">
        <x:v>390</x:v>
      </x:c>
      <x:c r="K1879" s="149" t="str">
        <x:v>SHARPNERS</x:v>
      </x:c>
      <x:c r="L1879" s="150" t="str">
        <x:v>Exact/source-linked match</x:v>
      </x:c>
      <x:c r="M1879" s="149" t="str">
        <x:v>WS-RATES:27:22</x:v>
      </x:c>
    </x:row>
    <x:row r="1880">
      <x:c r="A1880" t="n">
        <x:v>1884</x:v>
      </x:c>
      <x:c r="B1880" t="n">
        <x:v>15</x:v>
      </x:c>
      <x:c r="C1880" t="n">
        <x:v>26</x:v>
      </x:c>
      <x:c r="D1880" s="99" t="str">
        <x:v>MERCURY SHARPNER 701 (5</x:v>
      </x:c>
      <x:c r="E1880" s="132" t="n">
        <x:v>360</x:v>
      </x:c>
      <x:c r="F1880" t="n">
        <x:v>16</x:v>
      </x:c>
      <x:c r="G1880" t="n">
        <x:v>3</x:v>
      </x:c>
      <x:c r="H1880" s="99" t="str">
        <x:v>MERCURY SHARPNER 701 (5 SALE</x:v>
      </x:c>
      <x:c r="I1880" s="133" t="n">
        <x:v>360</x:v>
      </x:c>
      <x:c r="J1880" s="133" t="n">
        <x:v>335</x:v>
      </x:c>
      <x:c r="K1880" s="149" t="str">
        <x:v>SHARPNERS</x:v>
      </x:c>
      <x:c r="L1880" s="150" t="str">
        <x:v>Truncated-name completion</x:v>
      </x:c>
      <x:c r="M1880" s="149" t="str">
        <x:v>WS-RATES:16:3</x:v>
      </x:c>
    </x:row>
    <x:row r="1881">
      <x:c r="A1881" t="n">
        <x:v>1885</x:v>
      </x:c>
      <x:c r="B1881" t="n">
        <x:v>35</x:v>
      </x:c>
      <x:c r="C1881" t="n">
        <x:v>36</x:v>
      </x:c>
      <x:c r="D1881" s="99" t="str">
        <x:v>NEXT/FS SHARPNER 48 PCS</x:v>
      </x:c>
      <x:c r="E1881" s="132" t="n">
        <x:v>230</x:v>
      </x:c>
      <x:c r="F1881" t="n">
        <x:v>36</x:v>
      </x:c>
      <x:c r="G1881" t="n">
        <x:v>13</x:v>
      </x:c>
      <x:c r="H1881" s="99" t="str">
        <x:v>NEXT/FS SHARPNER 48 PCS</x:v>
      </x:c>
      <x:c r="I1881" s="133" t="n">
        <x:v>230</x:v>
      </x:c>
      <x:c r="J1881" s="133" t="n">
        <x:v>180</x:v>
      </x:c>
      <x:c r="K1881" s="149" t="str">
        <x:v>SHARPNERS</x:v>
      </x:c>
      <x:c r="L1881" s="150" t="str">
        <x:v>Exact/source-linked match</x:v>
      </x:c>
      <x:c r="M1881" s="149" t="str">
        <x:v>WS-RATES:36:13</x:v>
      </x:c>
    </x:row>
    <x:row r="1882">
      <x:c r="A1882" t="n">
        <x:v>1886</x:v>
      </x:c>
      <x:c r="B1882" t="n">
        <x:v>55</x:v>
      </x:c>
      <x:c r="C1882" t="n">
        <x:v>31</x:v>
      </x:c>
      <x:c r="D1882" s="99" t="str">
        <x:v>ORO REEKO SHARPNER JAR</x:v>
      </x:c>
      <x:c r="E1882" s="132" t="n">
        <x:v>450</x:v>
      </x:c>
      <x:c r="F1882" t="n">
        <x:v>56</x:v>
      </x:c>
      <x:c r="G1882" t="n">
        <x:v>8</x:v>
      </x:c>
      <x:c r="H1882" s="99" t="str">
        <x:v>ORO REEKO SHARPNER JAR</x:v>
      </x:c>
      <x:c r="I1882" s="133" t="n">
        <x:v>450</x:v>
      </x:c>
      <x:c r="J1882" s="133" t="n">
        <x:v>408</x:v>
      </x:c>
      <x:c r="K1882" s="149" t="str">
        <x:v>SHARPNERS</x:v>
      </x:c>
      <x:c r="L1882" s="150" t="str">
        <x:v>Exact/source-linked match</x:v>
      </x:c>
      <x:c r="M1882" s="149" t="str">
        <x:v>WS-RATES:56:8</x:v>
      </x:c>
    </x:row>
    <x:row r="1883">
      <x:c r="A1883" t="n">
        <x:v>1887</x:v>
      </x:c>
      <x:c r="B1883" t="n">
        <x:v>55</x:v>
      </x:c>
      <x:c r="C1883" t="n">
        <x:v>30</x:v>
      </x:c>
      <x:c r="D1883" s="99" t="str">
        <x:v>ORO SHARPNER JAR 20</x:v>
      </x:c>
      <x:c r="E1883" s="132" t="n">
        <x:v>750</x:v>
      </x:c>
      <x:c r="F1883" t="n">
        <x:v>56</x:v>
      </x:c>
      <x:c r="G1883" t="n">
        <x:v>7</x:v>
      </x:c>
      <x:c r="H1883" s="99" t="str">
        <x:v>ORO SHARPNER JAR 20</x:v>
      </x:c>
      <x:c r="I1883" s="133" t="n">
        <x:v>750</x:v>
      </x:c>
      <x:c r="J1883" s="133" t="n">
        <x:v>610</x:v>
      </x:c>
      <x:c r="K1883" s="149" t="str">
        <x:v>SHARPNERS</x:v>
      </x:c>
      <x:c r="L1883" s="150" t="str">
        <x:v>Exact/source-linked match</x:v>
      </x:c>
      <x:c r="M1883" s="149" t="str">
        <x:v>WS-RATES:56:7</x:v>
      </x:c>
    </x:row>
    <x:row r="1884">
      <x:c r="A1884" t="n">
        <x:v>1888</x:v>
      </x:c>
      <x:c r="B1884" t="n">
        <x:v>36</x:v>
      </x:c>
      <x:c r="C1884" t="n">
        <x:v>4</x:v>
      </x:c>
      <x:c r="D1884" s="99" t="str">
        <x:v>PAK SHARPNER 10 SALE</x:v>
      </x:c>
      <x:c r="E1884" s="132" t="n">
        <x:v>210</x:v>
      </x:c>
      <x:c r="F1884" t="n">
        <x:v>36</x:v>
      </x:c>
      <x:c r="G1884" t="n">
        <x:v>17</x:v>
      </x:c>
      <x:c r="H1884" s="99" t="str">
        <x:v>PAK SHARPNER 10 SALE</x:v>
      </x:c>
      <x:c r="I1884" s="133" t="n">
        <x:v>210</x:v>
      </x:c>
      <x:c r="J1884" s="133" t="n">
        <x:v>190</x:v>
      </x:c>
      <x:c r="K1884" s="149" t="str">
        <x:v>SHARPNERS</x:v>
      </x:c>
      <x:c r="L1884" s="150" t="str">
        <x:v>Exact/source-linked match</x:v>
      </x:c>
      <x:c r="M1884" s="149" t="str">
        <x:v>WS-RATES:36:17</x:v>
      </x:c>
    </x:row>
    <x:row r="1885">
      <x:c r="A1885" t="n">
        <x:v>1889</x:v>
      </x:c>
      <x:c r="B1885" t="n">
        <x:v>36</x:v>
      </x:c>
      <x:c r="C1885" t="n">
        <x:v>3</x:v>
      </x:c>
      <x:c r="D1885" s="99" t="str">
        <x:v>PAK SHARPNER 5 SALE</x:v>
      </x:c>
      <x:c r="E1885" s="132" t="n">
        <x:v>240</x:v>
      </x:c>
      <x:c r="F1885" t="n">
        <x:v>36</x:v>
      </x:c>
      <x:c r="G1885" t="n">
        <x:v>16</x:v>
      </x:c>
      <x:c r="H1885" s="99" t="str">
        <x:v>PAK SHARPNER 5 SALE</x:v>
      </x:c>
      <x:c r="I1885" s="133" t="n">
        <x:v>240</x:v>
      </x:c>
      <x:c r="J1885" s="133" t="n">
        <x:v>225</x:v>
      </x:c>
      <x:c r="K1885" s="149" t="str">
        <x:v>SHARPNERS</x:v>
      </x:c>
      <x:c r="L1885" s="150" t="str">
        <x:v>Exact/source-linked match</x:v>
      </x:c>
      <x:c r="M1885" s="149" t="str">
        <x:v>WS-RATES:36:16</x:v>
      </x:c>
    </x:row>
    <x:row r="1886">
      <x:c r="A1886" t="n">
        <x:v>1890</x:v>
      </x:c>
      <x:c r="B1886" t="n">
        <x:v>19</x:v>
      </x:c>
      <x:c r="C1886" t="n">
        <x:v>37</x:v>
      </x:c>
      <x:c r="D1886" s="99" t="str">
        <x:v>PAK SHARPNER 5 SALE 937 1</x:v>
      </x:c>
      <x:c r="E1886" s="132" t="n">
        <x:v>360</x:v>
      </x:c>
      <x:c r="F1886" t="n">
        <x:v>20</x:v>
      </x:c>
      <x:c r="G1886" t="n">
        <x:v>14</x:v>
      </x:c>
      <x:c r="H1886" s="99" t="str">
        <x:v>PAK SHARPNER 5 SALE 937 100PC</x:v>
      </x:c>
      <x:c r="I1886" s="133" t="n">
        <x:v>360</x:v>
      </x:c>
      <x:c r="J1886" s="133" t="n">
        <x:v>325</x:v>
      </x:c>
      <x:c r="K1886" s="149" t="str">
        <x:v>SHARPNERS</x:v>
      </x:c>
      <x:c r="L1886" s="150" t="str">
        <x:v>Truncated-name completion</x:v>
      </x:c>
      <x:c r="M1886" s="149" t="str">
        <x:v>WS-RATES:20:14</x:v>
      </x:c>
    </x:row>
    <x:row r="1887">
      <x:c r="A1887" t="n">
        <x:v>1891</x:v>
      </x:c>
      <x:c r="B1887" t="n">
        <x:v>22</x:v>
      </x:c>
      <x:c r="C1887" t="n">
        <x:v>15</x:v>
      </x:c>
      <x:c r="D1887" s="99" t="str">
        <x:v>PAK TREND SHARPNER 941 (</x:v>
      </x:c>
      <x:c r="E1887" s="132" t="n">
        <x:v>230</x:v>
      </x:c>
      <x:c r="F1887" t="n">
        <x:v>22</x:v>
      </x:c>
      <x:c r="G1887" t="n">
        <x:v>28</x:v>
      </x:c>
      <x:c r="H1887" s="99" t="str">
        <x:v>PAK TREND SHARPNER 941 (36 PC</x:v>
      </x:c>
      <x:c r="I1887" s="133" t="n">
        <x:v>230</x:v>
      </x:c>
      <x:c r="J1887" s="133" t="n">
        <x:v>195</x:v>
      </x:c>
      <x:c r="K1887" s="149" t="str">
        <x:v>SHARPNERS</x:v>
      </x:c>
      <x:c r="L1887" s="150" t="str">
        <x:v>Truncated-name completion</x:v>
      </x:c>
      <x:c r="M1887" s="149" t="str">
        <x:v>WS-RATES:22:28</x:v>
      </x:c>
    </x:row>
    <x:row r="1888">
      <x:c r="A1888" t="n">
        <x:v>1892</x:v>
      </x:c>
      <x:c r="B1888" t="n">
        <x:v>58</x:v>
      </x:c>
      <x:c r="C1888" t="n">
        <x:v>19</x:v>
      </x:c>
      <x:c r="D1888" s="99" t="str">
        <x:v>PIANO TR 14 SHARPNER</x:v>
      </x:c>
      <x:c r="E1888" s="132" t="n">
        <x:v>360</x:v>
      </x:c>
      <x:c r="F1888" t="n">
        <x:v>58</x:v>
      </x:c>
      <x:c r="G1888" t="n">
        <x:v>32</x:v>
      </x:c>
      <x:c r="H1888" s="99" t="str">
        <x:v>PIANO TR 14 SHARPNER</x:v>
      </x:c>
      <x:c r="I1888" s="133" t="n">
        <x:v>360</x:v>
      </x:c>
      <x:c r="J1888" s="133" t="n">
        <x:v>342</x:v>
      </x:c>
      <x:c r="K1888" s="149" t="str">
        <x:v>SHARPNERS</x:v>
      </x:c>
      <x:c r="L1888" s="150" t="str">
        <x:v>Exact/source-linked match</x:v>
      </x:c>
      <x:c r="M1888" s="149" t="str">
        <x:v>WS-RATES:58:32</x:v>
      </x:c>
    </x:row>
    <x:row r="1889">
      <x:c r="A1889" t="n">
        <x:v>1893</x:v>
      </x:c>
      <x:c r="B1889" t="n">
        <x:v>58</x:v>
      </x:c>
      <x:c r="C1889" t="n">
        <x:v>18</x:v>
      </x:c>
      <x:c r="D1889" s="99" t="str">
        <x:v>PIANO TR 17 SHARPNER</x:v>
      </x:c>
      <x:c r="E1889" s="132" t="n">
        <x:v>465</x:v>
      </x:c>
      <x:c r="F1889" t="n">
        <x:v>58</x:v>
      </x:c>
      <x:c r="G1889" t="n">
        <x:v>31</x:v>
      </x:c>
      <x:c r="H1889" s="99" t="str">
        <x:v>PIANO TR 17 SHARPNER</x:v>
      </x:c>
      <x:c r="I1889" s="133" t="n">
        <x:v>465</x:v>
      </x:c>
      <x:c r="J1889" s="133" t="n">
        <x:v>441.75</x:v>
      </x:c>
      <x:c r="K1889" s="149" t="str">
        <x:v>SHARPNERS</x:v>
      </x:c>
      <x:c r="L1889" s="150" t="str">
        <x:v>Exact/source-linked match</x:v>
      </x:c>
      <x:c r="M1889" s="149" t="str">
        <x:v>WS-RATES:58:31</x:v>
      </x:c>
    </x:row>
    <x:row r="1890">
      <x:c r="A1890" t="n">
        <x:v>1894</x:v>
      </x:c>
      <x:c r="B1890" t="n">
        <x:v>58</x:v>
      </x:c>
      <x:c r="C1890" t="n">
        <x:v>20</x:v>
      </x:c>
      <x:c r="D1890" s="99" t="str">
        <x:v>PIANO TR 18 SHARPNER</x:v>
      </x:c>
      <x:c r="E1890" s="132" t="n">
        <x:v>450</x:v>
      </x:c>
      <x:c r="F1890" t="n">
        <x:v>58</x:v>
      </x:c>
      <x:c r="G1890" t="n">
        <x:v>33</x:v>
      </x:c>
      <x:c r="H1890" s="99" t="str">
        <x:v>PIANO TR 18 SHARPNER</x:v>
      </x:c>
      <x:c r="I1890" s="133" t="n">
        <x:v>450</x:v>
      </x:c>
      <x:c r="J1890" s="133" t="n">
        <x:v>427.5</x:v>
      </x:c>
      <x:c r="K1890" s="149" t="str">
        <x:v>SHARPNERS</x:v>
      </x:c>
      <x:c r="L1890" s="150" t="str">
        <x:v>Exact/source-linked match</x:v>
      </x:c>
      <x:c r="M1890" s="149" t="str">
        <x:v>WS-RATES:58:33</x:v>
      </x:c>
    </x:row>
    <x:row r="1891">
      <x:c r="A1891" t="n">
        <x:v>1895</x:v>
      </x:c>
      <x:c r="B1891" t="n">
        <x:v>14</x:v>
      </x:c>
      <x:c r="C1891" t="n">
        <x:v>11</x:v>
      </x:c>
      <x:c r="D1891" s="99" t="str">
        <x:v>PIANO TR19 SHARPNER</x:v>
      </x:c>
      <x:c r="E1891" s="132" t="n">
        <x:v>500</x:v>
      </x:c>
      <x:c r="F1891" t="n">
        <x:v>14</x:v>
      </x:c>
      <x:c r="G1891" t="n">
        <x:v>24</x:v>
      </x:c>
      <x:c r="H1891" s="99" t="str">
        <x:v>PIANO TR19 SHARPNER</x:v>
      </x:c>
      <x:c r="I1891" s="133" t="n">
        <x:v>500</x:v>
      </x:c>
      <x:c r="J1891" s="133" t="n">
        <x:v>475</x:v>
      </x:c>
      <x:c r="K1891" s="149" t="str">
        <x:v>SHARPNERS</x:v>
      </x:c>
      <x:c r="L1891" s="150" t="str">
        <x:v>Exact/source-linked match</x:v>
      </x:c>
      <x:c r="M1891" s="149" t="str">
        <x:v>WS-RATES:14:24</x:v>
      </x:c>
    </x:row>
    <x:row r="1892">
      <x:c r="A1892" t="n">
        <x:v>1896</x:v>
      </x:c>
      <x:c r="B1892" t="n">
        <x:v>20</x:v>
      </x:c>
      <x:c r="C1892" t="n">
        <x:v>33</x:v>
      </x:c>
      <x:c r="D1892" s="99" t="str">
        <x:v>SHARPNER GLORY 50 PC</x:v>
      </x:c>
      <x:c r="E1892" s="132" t="n">
        <x:v>360</x:v>
      </x:c>
      <x:c r="F1892" t="n">
        <x:v>21</x:v>
      </x:c>
      <x:c r="G1892" t="n">
        <x:v>10</x:v>
      </x:c>
      <x:c r="H1892" s="99" t="str">
        <x:v>SHARPNER GLORY 50 PC</x:v>
      </x:c>
      <x:c r="I1892" s="133" t="n">
        <x:v>360</x:v>
      </x:c>
      <x:c r="J1892" s="133" t="n">
        <x:v>335</x:v>
      </x:c>
      <x:c r="K1892" s="149" t="str">
        <x:v>SHARPNERS</x:v>
      </x:c>
      <x:c r="L1892" s="150" t="str">
        <x:v>Exact/source-linked match</x:v>
      </x:c>
      <x:c r="M1892" s="149" t="str">
        <x:v>WS-RATES:21:10</x:v>
      </x:c>
    </x:row>
    <x:row r="1893">
      <x:c r="A1893" t="n">
        <x:v>1897</x:v>
      </x:c>
      <x:c r="B1893" t="n">
        <x:v>35</x:v>
      </x:c>
      <x:c r="C1893" t="n">
        <x:v>22</x:v>
      </x:c>
      <x:c r="D1893" s="99" t="str">
        <x:v>TURBO CUT SHARPENER</x:v>
      </x:c>
      <x:c r="E1893" s="132" t="n">
        <x:v>550</x:v>
      </x:c>
      <x:c r="F1893" t="n">
        <x:v>35</x:v>
      </x:c>
      <x:c r="G1893" t="n">
        <x:v>35</x:v>
      </x:c>
      <x:c r="H1893" s="99" t="str">
        <x:v>TURBO CUT SHARPENER</x:v>
      </x:c>
      <x:c r="I1893" s="133" t="n">
        <x:v>550</x:v>
      </x:c>
      <x:c r="J1893" s="133" t="n">
        <x:v>525</x:v>
      </x:c>
      <x:c r="K1893" s="149" t="str">
        <x:v>SHARPNERS</x:v>
      </x:c>
      <x:c r="L1893" s="150" t="str">
        <x:v>Exact/source-linked match</x:v>
      </x:c>
      <x:c r="M1893" s="149" t="str">
        <x:v>WS-RATES:35:35</x:v>
      </x:c>
    </x:row>
    <x:row r="1894">
      <x:c r="A1894" t="n">
        <x:v>1898</x:v>
      </x:c>
      <x:c r="B1894" t="n">
        <x:v>9</x:v>
      </x:c>
      <x:c r="C1894" t="n">
        <x:v>23</x:v>
      </x:c>
      <x:c r="D1894" s="99" t="str">
        <x:v>ZIG ZAG SHARPNER</x:v>
      </x:c>
      <x:c r="E1894" s="132" t="n">
        <x:v>260</x:v>
      </x:c>
      <x:c r="F1894" t="n">
        <x:v>9</x:v>
      </x:c>
      <x:c r="G1894" t="n">
        <x:v>36</x:v>
      </x:c>
      <x:c r="H1894" s="99" t="str">
        <x:v>ZIG ZAG SHARPNER</x:v>
      </x:c>
      <x:c r="I1894" s="133" t="n">
        <x:v>260</x:v>
      </x:c>
      <x:c r="J1894" s="133" t="n">
        <x:v>243</x:v>
      </x:c>
      <x:c r="K1894" s="149" t="str">
        <x:v>SHARPNERS</x:v>
      </x:c>
      <x:c r="L1894" s="150" t="str">
        <x:v>Exact/source-linked match</x:v>
      </x:c>
      <x:c r="M1894" s="149" t="str">
        <x:v>WS-RATES:9:36</x:v>
      </x:c>
    </x:row>
    <x:row r="1895">
      <x:c r="A1895" t="n">
        <x:v>1899</x:v>
      </x:c>
      <x:c r="B1895" t="n">
        <x:v>43</x:v>
      </x:c>
      <x:c r="C1895" t="n">
        <x:v>2</x:v>
      </x:c>
      <x:c r="D1895" s="99" t="str">
        <x:v>AIR PUMP LARGE</x:v>
      </x:c>
      <x:c r="E1895" s="132" t="n">
        <x:v>460</x:v>
      </x:c>
      <x:c r="F1895" t="n">
        <x:v>43</x:v>
      </x:c>
      <x:c r="G1895" t="n">
        <x:v>15</x:v>
      </x:c>
      <x:c r="H1895" s="99" t="str">
        <x:v>AIR PUMP LARGE</x:v>
      </x:c>
      <x:c r="I1895" s="133" t="n">
        <x:v>460</x:v>
      </x:c>
      <x:c r="J1895" s="133" t="n">
        <x:v>400</x:v>
      </x:c>
      <x:c r="K1895" s="149" t="str">
        <x:v>CHINA</x:v>
      </x:c>
      <x:c r="L1895" s="150" t="str">
        <x:v>Exact/source-linked match</x:v>
      </x:c>
      <x:c r="M1895" s="149" t="str">
        <x:v>WS-RATES:43:15</x:v>
      </x:c>
    </x:row>
    <x:row r="1896">
      <x:c r="A1896" t="n">
        <x:v>1900</x:v>
      </x:c>
      <x:c r="B1896" t="n">
        <x:v>17</x:v>
      </x:c>
      <x:c r="C1896" t="n">
        <x:v>12</x:v>
      </x:c>
      <x:c r="D1896" s="99" t="str">
        <x:v>AIR PUMP SMALL</x:v>
      </x:c>
      <x:c r="E1896" s="132" t="n">
        <x:v>350</x:v>
      </x:c>
      <x:c r="F1896" t="n">
        <x:v>17</x:v>
      </x:c>
      <x:c r="G1896" t="n">
        <x:v>25</x:v>
      </x:c>
      <x:c r="H1896" s="99" t="str">
        <x:v>AIR PUMP SMALL</x:v>
      </x:c>
      <x:c r="I1896" s="133" t="n">
        <x:v>350</x:v>
      </x:c>
      <x:c r="J1896" s="133" t="n">
        <x:v>295</x:v>
      </x:c>
      <x:c r="K1896" s="149" t="str">
        <x:v>CHINA</x:v>
      </x:c>
      <x:c r="L1896" s="150" t="str">
        <x:v>Exact/source-linked match</x:v>
      </x:c>
      <x:c r="M1896" s="149" t="str">
        <x:v>WS-RATES:17:25</x:v>
      </x:c>
    </x:row>
    <x:row r="1897">
      <x:c r="A1897" t="n">
        <x:v>1901</x:v>
      </x:c>
      <x:c r="B1897" t="n">
        <x:v>17</x:v>
      </x:c>
      <x:c r="C1897" t="n">
        <x:v>14</x:v>
      </x:c>
      <x:c r="D1897" s="99" t="str">
        <x:v>HAND GRIP ADGESTABLE</x:v>
      </x:c>
      <x:c r="E1897" s="132" t="n">
        <x:v>380</x:v>
      </x:c>
      <x:c r="F1897" t="n">
        <x:v>17</x:v>
      </x:c>
      <x:c r="G1897" t="n">
        <x:v>27</x:v>
      </x:c>
      <x:c r="H1897" s="99" t="str">
        <x:v>HAND GRIP ADGESTABLE</x:v>
      </x:c>
      <x:c r="I1897" s="133" t="n">
        <x:v>380</x:v>
      </x:c>
      <x:c r="J1897" s="133" t="n">
        <x:v>355</x:v>
      </x:c>
      <x:c r="K1897" s="149" t="str">
        <x:v>HAND GRIP</x:v>
      </x:c>
      <x:c r="L1897" s="150" t="str">
        <x:v>Exact/source-linked match</x:v>
      </x:c>
      <x:c r="M1897" s="149" t="str">
        <x:v>WS-RATES:17:27</x:v>
      </x:c>
    </x:row>
    <x:row r="1898">
      <x:c r="A1898" t="n">
        <x:v>1902</x:v>
      </x:c>
      <x:c r="B1898" t="n">
        <x:v>39</x:v>
      </x:c>
      <x:c r="C1898" t="n">
        <x:v>13</x:v>
      </x:c>
      <x:c r="D1898" s="99" t="str">
        <x:v>HAND GRIP ADJUSTABLE (C</x:v>
      </x:c>
      <x:c r="E1898" s="132" t="n">
        <x:v>420</x:v>
      </x:c>
      <x:c r="F1898" t="n">
        <x:v>39</x:v>
      </x:c>
      <x:c r="G1898" t="n">
        <x:v>26</x:v>
      </x:c>
      <x:c r="H1898" s="99" t="str">
        <x:v>HAND GRIP ADJUSTABLE (COUNT</x:v>
      </x:c>
      <x:c r="I1898" s="133" t="n">
        <x:v>420</x:v>
      </x:c>
      <x:c r="J1898" s="133" t="n">
        <x:v>380</x:v>
      </x:c>
      <x:c r="K1898" s="149" t="str">
        <x:v>HAND GRIP</x:v>
      </x:c>
      <x:c r="L1898" s="150" t="str">
        <x:v>Truncated-name completion</x:v>
      </x:c>
      <x:c r="M1898" s="149" t="str">
        <x:v>WS-RATES:39:26</x:v>
      </x:c>
    </x:row>
    <x:row r="1899">
      <x:c r="A1899" t="n">
        <x:v>1903</x:v>
      </x:c>
      <x:c r="B1899" t="n">
        <x:v>39</x:v>
      </x:c>
      <x:c r="C1899" t="n">
        <x:v>16</x:v>
      </x:c>
      <x:c r="D1899" s="99" t="str">
        <x:v>HAND GRIP BOX GP</x:v>
      </x:c>
      <x:c r="E1899" s="132" t="n">
        <x:v>240</x:v>
      </x:c>
      <x:c r="F1899" t="n">
        <x:v>39</x:v>
      </x:c>
      <x:c r="G1899" t="n">
        <x:v>29</x:v>
      </x:c>
      <x:c r="H1899" s="99" t="str">
        <x:v>HAND GRIP BOX GP</x:v>
      </x:c>
      <x:c r="I1899" s="133" t="n">
        <x:v>240</x:v>
      </x:c>
      <x:c r="J1899" s="133" t="n">
        <x:v>200</x:v>
      </x:c>
      <x:c r="K1899" s="149" t="str">
        <x:v>HAND GRIP</x:v>
      </x:c>
      <x:c r="L1899" s="150" t="str">
        <x:v>Exact/source-linked match</x:v>
      </x:c>
      <x:c r="M1899" s="149" t="str">
        <x:v>WS-RATES:39:29</x:v>
      </x:c>
    </x:row>
    <x:row r="1900">
      <x:c r="A1900" t="n">
        <x:v>1904</x:v>
      </x:c>
      <x:c r="B1900" t="n">
        <x:v>39</x:v>
      </x:c>
      <x:c r="C1900" t="n">
        <x:v>14</x:v>
      </x:c>
      <x:c r="D1900" s="99" t="str">
        <x:v>HAND GRIP PATA GP</x:v>
      </x:c>
      <x:c r="E1900" s="132" t="n">
        <x:v>250</x:v>
      </x:c>
      <x:c r="F1900" t="n">
        <x:v>39</x:v>
      </x:c>
      <x:c r="G1900" t="n">
        <x:v>27</x:v>
      </x:c>
      <x:c r="H1900" s="99" t="str">
        <x:v>HAND GRIP PATA GP</x:v>
      </x:c>
      <x:c r="I1900" s="133" t="n">
        <x:v>250</x:v>
      </x:c>
      <x:c r="J1900" s="133" t="n">
        <x:v>220</x:v>
      </x:c>
      <x:c r="K1900" s="149" t="str">
        <x:v>HAND GRIP</x:v>
      </x:c>
      <x:c r="L1900" s="150" t="str">
        <x:v>Exact/source-linked match</x:v>
      </x:c>
      <x:c r="M1900" s="149" t="str">
        <x:v>WS-RATES:39:27</x:v>
      </x:c>
    </x:row>
    <x:row r="1901">
      <x:c r="A1901" t="n">
        <x:v>1905</x:v>
      </x:c>
      <x:c r="B1901" t="n">
        <x:v>39</x:v>
      </x:c>
      <x:c r="C1901" t="n">
        <x:v>18</x:v>
      </x:c>
      <x:c r="D1901" s="99" t="str">
        <x:v>HAND GRIP R203</x:v>
      </x:c>
      <x:c r="E1901" s="132" t="n">
        <x:v>270</x:v>
      </x:c>
      <x:c r="F1901" t="n">
        <x:v>39</x:v>
      </x:c>
      <x:c r="G1901" t="n">
        <x:v>31</x:v>
      </x:c>
      <x:c r="H1901" s="99" t="str">
        <x:v>HAND GRIP R203</x:v>
      </x:c>
      <x:c r="I1901" s="133" t="n">
        <x:v>270</x:v>
      </x:c>
      <x:c r="J1901" s="133" t="n">
        <x:v>230</x:v>
      </x:c>
      <x:c r="K1901" s="149" t="str">
        <x:v>HAND GRIP</x:v>
      </x:c>
      <x:c r="L1901" s="150" t="str">
        <x:v>Exact/source-linked match</x:v>
      </x:c>
      <x:c r="M1901" s="149" t="str">
        <x:v>WS-RATES:39:31</x:v>
      </x:c>
    </x:row>
    <x:row r="1902">
      <x:c r="A1902" t="n">
        <x:v>1906</x:v>
      </x:c>
      <x:c r="B1902" t="n">
        <x:v>41</x:v>
      </x:c>
      <x:c r="C1902" t="n">
        <x:v>6</x:v>
      </x:c>
      <x:c r="D1902" s="99" t="str">
        <x:v>PLASTIC WHISTLE</x:v>
      </x:c>
      <x:c r="E1902" s="132" t="n">
        <x:v>380</x:v>
      </x:c>
      <x:c r="F1902" t="n">
        <x:v>41</x:v>
      </x:c>
      <x:c r="G1902" t="n">
        <x:v>19</x:v>
      </x:c>
      <x:c r="H1902" s="99" t="str">
        <x:v>PLASTIC WHISTLE</x:v>
      </x:c>
      <x:c r="I1902" s="133" t="n">
        <x:v>380</x:v>
      </x:c>
      <x:c r="J1902" s="133" t="n">
        <x:v>300</x:v>
      </x:c>
      <x:c r="K1902" s="149" t="str">
        <x:v>CHINA</x:v>
      </x:c>
      <x:c r="L1902" s="150" t="str">
        <x:v>Exact/source-linked match</x:v>
      </x:c>
      <x:c r="M1902" s="149" t="str">
        <x:v>WS-RATES:41:19</x:v>
      </x:c>
    </x:row>
    <x:row r="1903">
      <x:c r="A1903" t="n">
        <x:v>1907</x:v>
      </x:c>
      <x:c r="B1903" t="n">
        <x:v>34</x:v>
      </x:c>
      <x:c r="C1903" t="n">
        <x:v>34</x:v>
      </x:c>
      <x:c r="D1903" s="99" t="str">
        <x:v>STAMP PAD LARGE LANCER</x:v>
      </x:c>
      <x:c r="E1903" s="132" t="n">
        <x:v>110</x:v>
      </x:c>
      <x:c r="F1903" t="n">
        <x:v>35</x:v>
      </x:c>
      <x:c r="G1903" t="n">
        <x:v>11</x:v>
      </x:c>
      <x:c r="H1903" s="99" t="str">
        <x:v>STAMP PAD LARGE LANCER</x:v>
      </x:c>
      <x:c r="I1903" s="133" t="n">
        <x:v>110</x:v>
      </x:c>
      <x:c r="J1903" s="133" t="n">
        <x:v>95</x:v>
      </x:c>
      <x:c r="K1903" s="149" t="str">
        <x:v>CHINA</x:v>
      </x:c>
      <x:c r="L1903" s="150" t="str">
        <x:v>Exact/source-linked match</x:v>
      </x:c>
      <x:c r="M1903" s="149" t="str">
        <x:v>WS-RATES:35:11</x:v>
      </x:c>
    </x:row>
    <x:row r="1904">
      <x:c r="A1904" t="n">
        <x:v>1908</x:v>
      </x:c>
      <x:c r="B1904" t="n">
        <x:v>1</x:v>
      </x:c>
      <x:c r="C1904" t="n">
        <x:v>8</x:v>
      </x:c>
      <x:c r="D1904" s="99" t="str">
        <x:v>STAMP PAD MILAN LARGE</x:v>
      </x:c>
      <x:c r="E1904" s="132" t="n">
        <x:v>105</x:v>
      </x:c>
      <x:c r="F1904" t="n">
        <x:v>1</x:v>
      </x:c>
      <x:c r="G1904" t="n">
        <x:v>22</x:v>
      </x:c>
      <x:c r="H1904" s="99" t="str">
        <x:v>STAMP PAD MILAN LARGE</x:v>
      </x:c>
      <x:c r="I1904" s="133" t="n">
        <x:v>105</x:v>
      </x:c>
      <x:c r="J1904" s="133" t="n">
        <x:v>92</x:v>
      </x:c>
      <x:c r="K1904" s="149" t="str">
        <x:v>CHINA</x:v>
      </x:c>
      <x:c r="L1904" s="150" t="str">
        <x:v>Exact/source-linked match</x:v>
      </x:c>
      <x:c r="M1904" s="149" t="str">
        <x:v>WS-RATES:1:22</x:v>
      </x:c>
    </x:row>
    <x:row r="1905">
      <x:c r="A1905" t="n">
        <x:v>1909</x:v>
      </x:c>
      <x:c r="B1905" t="n">
        <x:v>35</x:v>
      </x:c>
      <x:c r="C1905" t="n">
        <x:v>17</x:v>
      </x:c>
      <x:c r="D1905" s="99" t="str">
        <x:v>STAMP PAD SMALL</x:v>
      </x:c>
      <x:c r="E1905" s="132" t="n">
        <x:v>56</x:v>
      </x:c>
      <x:c r="F1905" t="n">
        <x:v>35</x:v>
      </x:c>
      <x:c r="G1905" t="n">
        <x:v>30</x:v>
      </x:c>
      <x:c r="H1905" s="99" t="str">
        <x:v>STAMP PAD SMALL</x:v>
      </x:c>
      <x:c r="I1905" s="133" t="n">
        <x:v>56</x:v>
      </x:c>
      <x:c r="J1905" s="133" t="n">
        <x:v>48</x:v>
      </x:c>
      <x:c r="K1905" s="149" t="str">
        <x:v>CHINA</x:v>
      </x:c>
      <x:c r="L1905" s="150" t="str">
        <x:v>Exact/source-linked match</x:v>
      </x:c>
      <x:c r="M1905" s="149" t="str">
        <x:v>WS-RATES:35:30</x:v>
      </x:c>
    </x:row>
    <x:row r="1906">
      <x:c r="A1906" t="n">
        <x:v>1910</x:v>
      </x:c>
      <x:c r="B1906" t="n">
        <x:v>14</x:v>
      </x:c>
      <x:c r="C1906" t="n">
        <x:v>8</x:v>
      </x:c>
      <x:c r="D1906" s="99" t="str">
        <x:v>THREE FLOWER STAMP PAD</x:v>
      </x:c>
      <x:c r="E1906" s="132" t="n">
        <x:v>60</x:v>
      </x:c>
      <x:c r="F1906" t="n">
        <x:v>14</x:v>
      </x:c>
      <x:c r="G1906" t="n">
        <x:v>21</x:v>
      </x:c>
      <x:c r="H1906" s="99" t="str">
        <x:v>THREE FLOWER STAMP PAD</x:v>
      </x:c>
      <x:c r="I1906" s="133" t="n">
        <x:v>60</x:v>
      </x:c>
      <x:c r="J1906" s="133" t="n">
        <x:v>48</x:v>
      </x:c>
      <x:c r="K1906" s="149" t="str">
        <x:v>STAPLERS</x:v>
      </x:c>
      <x:c r="L1906" s="150" t="str">
        <x:v>Exact/source-linked match</x:v>
      </x:c>
      <x:c r="M1906" s="149" t="str">
        <x:v>WS-RATES:14:21</x:v>
      </x:c>
    </x:row>
    <x:row r="1907">
      <x:c r="A1907" t="n">
        <x:v>1911</x:v>
      </x:c>
      <x:c r="B1907" t="n">
        <x:v>12</x:v>
      </x:c>
      <x:c r="C1907" t="n">
        <x:v>30</x:v>
      </x:c>
      <x:c r="D1907" s="99" t="str">
        <x:v>CAMEL STAPLER 2424</x:v>
      </x:c>
      <x:c r="E1907" s="132" t="n">
        <x:v>265</x:v>
      </x:c>
      <x:c r="F1907" t="n">
        <x:v>13</x:v>
      </x:c>
      <x:c r="G1907" t="n">
        <x:v>7</x:v>
      </x:c>
      <x:c r="H1907" s="99" t="str">
        <x:v>CAMEL STAPLER 2424</x:v>
      </x:c>
      <x:c r="I1907" s="133" t="n">
        <x:v>265</x:v>
      </x:c>
      <x:c r="J1907" s="133" t="n">
        <x:v>249</x:v>
      </x:c>
      <x:c r="K1907" s="149" t="str">
        <x:v>STAPLERS</x:v>
      </x:c>
      <x:c r="L1907" s="150" t="str">
        <x:v>Exact/source-linked match</x:v>
      </x:c>
      <x:c r="M1907" s="149" t="str">
        <x:v>WS-RATES:13:7</x:v>
      </x:c>
    </x:row>
    <x:row r="1908">
      <x:c r="A1908" t="n">
        <x:v>1912</x:v>
      </x:c>
      <x:c r="B1908" t="n">
        <x:v>13</x:v>
      </x:c>
      <x:c r="C1908" t="n">
        <x:v>6</x:v>
      </x:c>
      <x:c r="D1908" s="99" t="str">
        <x:v>CAMEL STAPLER 91122</x:v>
      </x:c>
      <x:c r="E1908" s="132" t="n">
        <x:v>199</x:v>
      </x:c>
      <x:c r="F1908" t="n">
        <x:v>13</x:v>
      </x:c>
      <x:c r="G1908" t="n">
        <x:v>19</x:v>
      </x:c>
      <x:c r="H1908" s="99" t="str">
        <x:v>CAMEL STAPLER 91122</x:v>
      </x:c>
      <x:c r="I1908" s="133" t="n">
        <x:v>199</x:v>
      </x:c>
      <x:c r="J1908" s="133" t="n">
        <x:v>187</x:v>
      </x:c>
      <x:c r="K1908" s="149" t="str">
        <x:v>STAPLERS</x:v>
      </x:c>
      <x:c r="L1908" s="150" t="str">
        <x:v>Exact/source-linked match</x:v>
      </x:c>
      <x:c r="M1908" s="149" t="str">
        <x:v>WS-RATES:13:19</x:v>
      </x:c>
    </x:row>
    <x:row r="1909">
      <x:c r="A1909" t="n">
        <x:v>1913</x:v>
      </x:c>
      <x:c r="B1909" t="n">
        <x:v>35</x:v>
      </x:c>
      <x:c r="C1909" t="n">
        <x:v>13</x:v>
      </x:c>
      <x:c r="D1909" s="99" t="str">
        <x:v>CHINA STAPLER PIN 24/6</x:v>
      </x:c>
      <x:c r="E1909" s="132" t="n">
        <x:v>40</x:v>
      </x:c>
      <x:c r="F1909" t="n">
        <x:v>35</x:v>
      </x:c>
      <x:c r="G1909" t="n">
        <x:v>26</x:v>
      </x:c>
      <x:c r="H1909" s="99" t="str">
        <x:v>CHINA STAPLER PIN 24/6</x:v>
      </x:c>
      <x:c r="I1909" s="133" t="n">
        <x:v>40</x:v>
      </x:c>
      <x:c r="J1909" s="133" t="n">
        <x:v>38</x:v>
      </x:c>
      <x:c r="K1909" s="149" t="str">
        <x:v>STAPLER PIN</x:v>
      </x:c>
      <x:c r="L1909" s="150" t="str">
        <x:v>Exact/source-linked match</x:v>
      </x:c>
      <x:c r="M1909" s="149" t="str">
        <x:v>WS-RATES:35:26</x:v>
      </x:c>
    </x:row>
    <x:row r="1910">
      <x:c r="A1910" t="n">
        <x:v>1914</x:v>
      </x:c>
      <x:c r="B1910" t="n">
        <x:v>19</x:v>
      </x:c>
      <x:c r="C1910" t="n">
        <x:v>27</x:v>
      </x:c>
      <x:c r="D1910" s="99" t="str">
        <x:v>CHINA STAPLER PIN 24/6(BO</x:v>
      </x:c>
      <x:c r="E1910" s="132" t="n">
        <x:v>400</x:v>
      </x:c>
      <x:c r="F1910" t="n">
        <x:v>20</x:v>
      </x:c>
      <x:c r="G1910" t="n">
        <x:v>4</x:v>
      </x:c>
      <x:c r="H1910" s="99" t="str">
        <x:v>CHINA STAPLER PIN 24/6(BOX)</x:v>
      </x:c>
      <x:c r="I1910" s="133" t="n">
        <x:v>400</x:v>
      </x:c>
      <x:c r="J1910" s="133" t="n">
        <x:v>380</x:v>
      </x:c>
      <x:c r="K1910" s="149" t="str">
        <x:v>STAPLER PIN</x:v>
      </x:c>
      <x:c r="L1910" s="150" t="str">
        <x:v>Truncated-name completion</x:v>
      </x:c>
      <x:c r="M1910" s="149" t="str">
        <x:v>WS-RATES:20:4</x:v>
      </x:c>
    </x:row>
    <x:row r="1911">
      <x:c r="A1911" t="n">
        <x:v>1915</x:v>
      </x:c>
      <x:c r="B1911" t="n">
        <x:v>22</x:v>
      </x:c>
      <x:c r="C1911" t="n">
        <x:v>34</x:v>
      </x:c>
      <x:c r="D1911" s="99" t="str">
        <x:v>DELI 486 H.DUTY STAPLER</x:v>
      </x:c>
      <x:c r="E1911" s="132" t="n">
        <x:v>4450</x:v>
      </x:c>
      <x:c r="F1911" t="n">
        <x:v>23</x:v>
      </x:c>
      <x:c r="G1911" t="n">
        <x:v>11</x:v>
      </x:c>
      <x:c r="H1911" s="99" t="str">
        <x:v>DELI 486 H.DUTY STAPLER</x:v>
      </x:c>
      <x:c r="I1911" s="133" t="n">
        <x:v>4450</x:v>
      </x:c>
      <x:c r="J1911" s="133" t="n">
        <x:v>3850</x:v>
      </x:c>
      <x:c r="K1911" s="149" t="str">
        <x:v>STAPLERS</x:v>
      </x:c>
      <x:c r="L1911" s="150" t="str">
        <x:v>Exact/source-linked match</x:v>
      </x:c>
      <x:c r="M1911" s="149" t="str">
        <x:v>WS-RATES:23:11</x:v>
      </x:c>
    </x:row>
    <x:row r="1912">
      <x:c r="A1912" t="n">
        <x:v>1916</x:v>
      </x:c>
      <x:c r="B1912" t="n">
        <x:v>51</x:v>
      </x:c>
      <x:c r="C1912" t="n">
        <x:v>35</x:v>
      </x:c>
      <x:c r="D1912" s="99" t="str">
        <x:v>DELI HEAVY DUTY STAPLER</x:v>
      </x:c>
      <x:c r="E1912" s="132" t="n">
        <x:v>5500</x:v>
      </x:c>
      <x:c r="F1912" t="n">
        <x:v>52</x:v>
      </x:c>
      <x:c r="G1912" t="n">
        <x:v>12</x:v>
      </x:c>
      <x:c r="H1912" s="99" t="str">
        <x:v>DELI HEAVY DUTY STAPLER 0395</x:v>
      </x:c>
      <x:c r="I1912" s="133" t="n">
        <x:v>5500</x:v>
      </x:c>
      <x:c r="J1912" s="133" t="n">
        <x:v>4900</x:v>
      </x:c>
      <x:c r="K1912" s="149" t="str">
        <x:v>STAPLERS</x:v>
      </x:c>
      <x:c r="L1912" s="150" t="str">
        <x:v>Truncated-name completion</x:v>
      </x:c>
      <x:c r="M1912" s="149" t="str">
        <x:v>WS-RATES:52:12</x:v>
      </x:c>
    </x:row>
    <x:row r="1913">
      <x:c r="A1913" t="n">
        <x:v>1917</x:v>
      </x:c>
      <x:c r="B1913" t="n">
        <x:v>5</x:v>
      </x:c>
      <x:c r="C1913" t="n">
        <x:v>15</x:v>
      </x:c>
      <x:c r="D1913" s="99" t="str">
        <x:v>DELI HEAVY DUTY STAPLER</x:v>
      </x:c>
      <x:c r="E1913" s="132" t="n">
        <x:v>5900</x:v>
      </x:c>
      <x:c r="F1913" t="n">
        <x:v>5</x:v>
      </x:c>
      <x:c r="G1913" t="n">
        <x:v>28</x:v>
      </x:c>
      <x:c r="H1913" s="99" t="str">
        <x:v>DELI HEAVY DUTY STAPLER 0396</x:v>
      </x:c>
      <x:c r="I1913" s="133" t="n">
        <x:v>5900</x:v>
      </x:c>
      <x:c r="J1913" s="133" t="n">
        <x:v>5450</x:v>
      </x:c>
      <x:c r="K1913" s="149" t="str">
        <x:v>STAPLERS</x:v>
      </x:c>
      <x:c r="L1913" s="150" t="str">
        <x:v>Truncated-name completion</x:v>
      </x:c>
      <x:c r="M1913" s="149" t="str">
        <x:v>WS-RATES:5:28</x:v>
      </x:c>
    </x:row>
    <x:row r="1914">
      <x:c r="A1914" t="n">
        <x:v>1918</x:v>
      </x:c>
      <x:c r="B1914" t="n">
        <x:v>51</x:v>
      </x:c>
      <x:c r="C1914" t="n">
        <x:v>29</x:v>
      </x:c>
      <x:c r="D1914" s="99" t="str">
        <x:v>DELI HEAVY DUTY STAPLER</x:v>
      </x:c>
      <x:c r="E1914" s="132" t="n">
        <x:v>6000</x:v>
      </x:c>
      <x:c r="F1914" t="n">
        <x:v>52</x:v>
      </x:c>
      <x:c r="G1914" t="n">
        <x:v>6</x:v>
      </x:c>
      <x:c r="H1914" s="99" t="str">
        <x:v>DELI HEAVY DUTY STAPLER 0385</x:v>
      </x:c>
      <x:c r="I1914" s="133" t="n">
        <x:v>6000</x:v>
      </x:c>
      <x:c r="J1914" s="133" t="n">
        <x:v>5550</x:v>
      </x:c>
      <x:c r="K1914" s="149" t="str">
        <x:v>STAPLERS</x:v>
      </x:c>
      <x:c r="L1914" s="150" t="str">
        <x:v>Truncated-name completion</x:v>
      </x:c>
      <x:c r="M1914" s="149" t="str">
        <x:v>WS-RATES:52:6</x:v>
      </x:c>
    </x:row>
    <x:row r="1915">
      <x:c r="A1915" t="n">
        <x:v>1919</x:v>
      </x:c>
      <x:c r="B1915" t="n">
        <x:v>51</x:v>
      </x:c>
      <x:c r="C1915" t="n">
        <x:v>31</x:v>
      </x:c>
      <x:c r="D1915" s="99" t="str">
        <x:v>DELI HEAVY DUTY STAPLER</x:v>
      </x:c>
      <x:c r="E1915" s="132" t="n">
        <x:v>6900</x:v>
      </x:c>
      <x:c r="F1915" t="n">
        <x:v>52</x:v>
      </x:c>
      <x:c r="G1915" t="n">
        <x:v>8</x:v>
      </x:c>
      <x:c r="H1915" s="99" t="str">
        <x:v>DELI HEAVY DUTY STAPLER 0383</x:v>
      </x:c>
      <x:c r="I1915" s="133" t="n">
        <x:v>6900</x:v>
      </x:c>
      <x:c r="J1915" s="133" t="n">
        <x:v>6450</x:v>
      </x:c>
      <x:c r="K1915" s="149" t="str">
        <x:v>STAPLERS</x:v>
      </x:c>
      <x:c r="L1915" s="150" t="str">
        <x:v>Truncated-name completion</x:v>
      </x:c>
      <x:c r="M1915" s="149" t="str">
        <x:v>WS-RATES:52:8</x:v>
      </x:c>
    </x:row>
    <x:row r="1916">
      <x:c r="A1916" t="n">
        <x:v>1920</x:v>
      </x:c>
      <x:c r="B1916" t="n">
        <x:v>4</x:v>
      </x:c>
      <x:c r="C1916" t="n">
        <x:v>27</x:v>
      </x:c>
      <x:c r="D1916" s="99" t="str">
        <x:v>DL STAPLER 0220</x:v>
      </x:c>
      <x:c r="E1916" s="132" t="n">
        <x:v>185</x:v>
      </x:c>
      <x:c r="F1916" t="n">
        <x:v>5</x:v>
      </x:c>
      <x:c r="G1916" t="n">
        <x:v>4</x:v>
      </x:c>
      <x:c r="H1916" s="99" t="str">
        <x:v>DL STAPLER 0220</x:v>
      </x:c>
      <x:c r="I1916" s="133" t="n">
        <x:v>160</x:v>
      </x:c>
      <x:c r="J1916" s="133" t="n">
        <x:v>150</x:v>
      </x:c>
      <x:c r="K1916" s="149" t="str">
        <x:v>STAPLERS</x:v>
      </x:c>
      <x:c r="L1916" s="150" t="str">
        <x:v>Exact/source-linked match</x:v>
      </x:c>
      <x:c r="M1916" s="149" t="str">
        <x:v>WS-RATES:5:4</x:v>
      </x:c>
    </x:row>
    <x:row r="1917">
      <x:c r="A1917" t="n">
        <x:v>1921</x:v>
      </x:c>
      <x:c r="B1917" t="n">
        <x:v>24</x:v>
      </x:c>
      <x:c r="C1917" t="n">
        <x:v>26</x:v>
      </x:c>
      <x:c r="D1917" s="99" t="str">
        <x:v>DL STAPLER 0257</x:v>
      </x:c>
      <x:c r="E1917" s="132" t="n">
        <x:v>200</x:v>
      </x:c>
      <x:c r="F1917" t="n">
        <x:v>25</x:v>
      </x:c>
      <x:c r="G1917" t="n">
        <x:v>3</x:v>
      </x:c>
      <x:c r="H1917" s="99" t="str">
        <x:v>DL STAPLER 0257</x:v>
      </x:c>
      <x:c r="I1917" s="133" t="n">
        <x:v>200</x:v>
      </x:c>
      <x:c r="J1917" s="133" t="n">
        <x:v>180</x:v>
      </x:c>
      <x:c r="K1917" s="149" t="str">
        <x:v>STAPLERS</x:v>
      </x:c>
      <x:c r="L1917" s="150" t="str">
        <x:v>Exact/source-linked match</x:v>
      </x:c>
      <x:c r="M1917" s="149" t="str">
        <x:v>WS-RATES:25:3</x:v>
      </x:c>
    </x:row>
    <x:row r="1918">
      <x:c r="A1918" t="n">
        <x:v>1922</x:v>
      </x:c>
      <x:c r="B1918" t="n">
        <x:v>34</x:v>
      </x:c>
      <x:c r="C1918" t="n">
        <x:v>37</x:v>
      </x:c>
      <x:c r="D1918" s="99" t="str">
        <x:v>DL STAPLER DL0582</x:v>
      </x:c>
      <x:c r="E1918" s="132" t="n">
        <x:v>175</x:v>
      </x:c>
      <x:c r="F1918" t="n">
        <x:v>35</x:v>
      </x:c>
      <x:c r="G1918" t="n">
        <x:v>14</x:v>
      </x:c>
      <x:c r="H1918" s="99" t="str">
        <x:v>DL STAPLER DL0582</x:v>
      </x:c>
      <x:c r="I1918" s="133" t="n">
        <x:v>175</x:v>
      </x:c>
      <x:c r="J1918" s="133" t="n">
        <x:v>155</x:v>
      </x:c>
      <x:c r="K1918" s="149" t="str">
        <x:v>STAPLERS</x:v>
      </x:c>
      <x:c r="L1918" s="150" t="str">
        <x:v>Exact/source-linked match</x:v>
      </x:c>
      <x:c r="M1918" s="149" t="str">
        <x:v>WS-RATES:35:14</x:v>
      </x:c>
    </x:row>
    <x:row r="1919">
      <x:c r="A1919" t="n">
        <x:v>1923</x:v>
      </x:c>
      <x:c r="B1919" t="n">
        <x:v>53</x:v>
      </x:c>
      <x:c r="C1919" t="n">
        <x:v>12</x:v>
      </x:c>
      <x:c r="D1919" s="99" t="str">
        <x:v>DUX 23/15 STAPLER PIN</x:v>
      </x:c>
      <x:c r="E1919" s="132" t="n">
        <x:v>215</x:v>
      </x:c>
      <x:c r="F1919" t="n">
        <x:v>53</x:v>
      </x:c>
      <x:c r="G1919" t="n">
        <x:v>25</x:v>
      </x:c>
      <x:c r="H1919" s="99" t="str">
        <x:v>DUX 23/15 STAPLER PIN</x:v>
      </x:c>
      <x:c r="I1919" s="133" t="n">
        <x:v>215</x:v>
      </x:c>
      <x:c r="J1919" s="133" t="n">
        <x:v>195</x:v>
      </x:c>
      <x:c r="K1919" s="149" t="str">
        <x:v>STAPLER PIN</x:v>
      </x:c>
      <x:c r="L1919" s="150" t="str">
        <x:v>Exact/source-linked match</x:v>
      </x:c>
      <x:c r="M1919" s="149" t="str">
        <x:v>WS-RATES:53:25</x:v>
      </x:c>
    </x:row>
    <x:row r="1920">
      <x:c r="A1920" t="n">
        <x:v>1924</x:v>
      </x:c>
      <x:c r="B1920" t="n">
        <x:v>53</x:v>
      </x:c>
      <x:c r="C1920" t="n">
        <x:v>24</x:v>
      </x:c>
      <x:c r="D1920" s="99" t="str">
        <x:v>DUX D10 STAPLER</x:v>
      </x:c>
      <x:c r="E1920" s="132" t="n">
        <x:v>225</x:v>
      </x:c>
      <x:c r="F1920" t="n">
        <x:v>53</x:v>
      </x:c>
      <x:c r="G1920" t="n">
        <x:v>37</x:v>
      </x:c>
      <x:c r="H1920" s="99" t="str">
        <x:v>DUX D10 STAPLER</x:v>
      </x:c>
      <x:c r="I1920" s="133" t="n">
        <x:v>225</x:v>
      </x:c>
      <x:c r="J1920" s="133" t="n">
        <x:v>212</x:v>
      </x:c>
      <x:c r="K1920" s="149" t="str">
        <x:v>STAPLERS</x:v>
      </x:c>
      <x:c r="L1920" s="150" t="str">
        <x:v>Exact/source-linked match</x:v>
      </x:c>
      <x:c r="M1920" s="149" t="str">
        <x:v>WS-RATES:53:37</x:v>
      </x:c>
    </x:row>
    <x:row r="1921">
      <x:c r="A1921" t="n">
        <x:v>1925</x:v>
      </x:c>
      <x:c r="B1921" t="n">
        <x:v>53</x:v>
      </x:c>
      <x:c r="C1921" t="n">
        <x:v>35</x:v>
      </x:c>
      <x:c r="D1921" s="99" t="str">
        <x:v>DUX D12 STAPLER</x:v>
      </x:c>
      <x:c r="E1921" s="132" t="n">
        <x:v>390</x:v>
      </x:c>
      <x:c r="F1921" t="n">
        <x:v>54</x:v>
      </x:c>
      <x:c r="G1921" t="n">
        <x:v>12</x:v>
      </x:c>
      <x:c r="H1921" s="99" t="str">
        <x:v>DUX D12 STAPLER</x:v>
      </x:c>
      <x:c r="I1921" s="133" t="n">
        <x:v>390</x:v>
      </x:c>
      <x:c r="J1921" s="133" t="n">
        <x:v>355</x:v>
      </x:c>
      <x:c r="K1921" s="149" t="str">
        <x:v>STAPLERS</x:v>
      </x:c>
      <x:c r="L1921" s="150" t="str">
        <x:v>Exact/source-linked match</x:v>
      </x:c>
      <x:c r="M1921" s="149" t="str">
        <x:v>WS-RATES:54:12</x:v>
      </x:c>
    </x:row>
    <x:row r="1922">
      <x:c r="A1922" t="n">
        <x:v>1926</x:v>
      </x:c>
      <x:c r="B1922" t="n">
        <x:v>53</x:v>
      </x:c>
      <x:c r="C1922" t="n">
        <x:v>34</x:v>
      </x:c>
      <x:c r="D1922" s="99" t="str">
        <x:v>DUX D90 STAPLER</x:v>
      </x:c>
      <x:c r="E1922" s="132" t="n">
        <x:v>350</x:v>
      </x:c>
      <x:c r="F1922" t="n">
        <x:v>54</x:v>
      </x:c>
      <x:c r="G1922" t="n">
        <x:v>11</x:v>
      </x:c>
      <x:c r="H1922" s="99" t="str">
        <x:v>DUX D90 STAPLER</x:v>
      </x:c>
      <x:c r="I1922" s="133" t="n">
        <x:v>350</x:v>
      </x:c>
      <x:c r="J1922" s="133" t="n">
        <x:v>325</x:v>
      </x:c>
      <x:c r="K1922" s="149" t="str">
        <x:v>STAPLERS</x:v>
      </x:c>
      <x:c r="L1922" s="150" t="str">
        <x:v>Exact/source-linked match</x:v>
      </x:c>
      <x:c r="M1922" s="149" t="str">
        <x:v>WS-RATES:54:11</x:v>
      </x:c>
    </x:row>
    <x:row r="1923">
      <x:c r="A1923" t="n">
        <x:v>1927</x:v>
      </x:c>
      <x:c r="B1923" t="n">
        <x:v>20</x:v>
      </x:c>
      <x:c r="C1923" t="n">
        <x:v>18</x:v>
      </x:c>
      <x:c r="D1923" s="99" t="str">
        <x:v>DUX HEAVY DUTY STAPLER</x:v>
      </x:c>
      <x:c r="E1923" s="132" t="n">
        <x:v>3600</x:v>
      </x:c>
      <x:c r="F1923" t="n">
        <x:v>20</x:v>
      </x:c>
      <x:c r="G1923" t="n">
        <x:v>31</x:v>
      </x:c>
      <x:c r="H1923" s="99" t="str">
        <x:v>DUX HEAVY DUTY STAPLER 2500</x:v>
      </x:c>
      <x:c r="I1923" s="133" t="n">
        <x:v>3600</x:v>
      </x:c>
      <x:c r="J1923" s="133" t="n">
        <x:v>2950</x:v>
      </x:c>
      <x:c r="K1923" s="149" t="str">
        <x:v>STAPLERS</x:v>
      </x:c>
      <x:c r="L1923" s="150" t="str">
        <x:v>Truncated-name completion</x:v>
      </x:c>
      <x:c r="M1923" s="149" t="str">
        <x:v>WS-RATES:20:31</x:v>
      </x:c>
    </x:row>
    <x:row r="1924">
      <x:c r="A1924" t="n">
        <x:v>1928</x:v>
      </x:c>
      <x:c r="B1924" t="n">
        <x:v>20</x:v>
      </x:c>
      <x:c r="C1924" t="n">
        <x:v>17</x:v>
      </x:c>
      <x:c r="D1924" s="99" t="str">
        <x:v>DUX HEAVY DUTY STAPLER</x:v>
      </x:c>
      <x:c r="E1924" s="132" t="n">
        <x:v>4600</x:v>
      </x:c>
      <x:c r="F1924" t="n">
        <x:v>20</x:v>
      </x:c>
      <x:c r="G1924" t="n">
        <x:v>30</x:v>
      </x:c>
      <x:c r="H1924" s="99" t="str">
        <x:v>DUX HEAVY DUTY STAPLER 3500</x:v>
      </x:c>
      <x:c r="I1924" s="133" t="n">
        <x:v>4600</x:v>
      </x:c>
      <x:c r="J1924" s="133" t="n">
        <x:v>3980</x:v>
      </x:c>
      <x:c r="K1924" s="149" t="str">
        <x:v>STAPLERS</x:v>
      </x:c>
      <x:c r="L1924" s="150" t="str">
        <x:v>Truncated-name completion</x:v>
      </x:c>
      <x:c r="M1924" s="149" t="str">
        <x:v>WS-RATES:20:30</x:v>
      </x:c>
    </x:row>
    <x:row r="1925">
      <x:c r="A1925" t="n">
        <x:v>1929</x:v>
      </x:c>
      <x:c r="B1925" t="n">
        <x:v>9</x:v>
      </x:c>
      <x:c r="C1925" t="n">
        <x:v>21</x:v>
      </x:c>
      <x:c r="D1925" s="99" t="str">
        <x:v>DUX STAPLER D50</x:v>
      </x:c>
      <x:c r="E1925" s="132" t="n">
        <x:v>365</x:v>
      </x:c>
      <x:c r="F1925" t="n">
        <x:v>9</x:v>
      </x:c>
      <x:c r="G1925" t="n">
        <x:v>34</x:v>
      </x:c>
      <x:c r="H1925" s="99" t="str">
        <x:v>DUX STAPLER D50</x:v>
      </x:c>
      <x:c r="I1925" s="133" t="n">
        <x:v>365</x:v>
      </x:c>
      <x:c r="J1925" s="133" t="n">
        <x:v>340</x:v>
      </x:c>
      <x:c r="K1925" s="149" t="str">
        <x:v>STAPLERS</x:v>
      </x:c>
      <x:c r="L1925" s="150" t="str">
        <x:v>Exact/source-linked match</x:v>
      </x:c>
      <x:c r="M1925" s="149" t="str">
        <x:v>WS-RATES:9:34</x:v>
      </x:c>
    </x:row>
    <x:row r="1926">
      <x:c r="A1926" t="n">
        <x:v>1930</x:v>
      </x:c>
      <x:c r="B1926" t="n">
        <x:v>25</x:v>
      </x:c>
      <x:c r="C1926" t="n">
        <x:v>36</x:v>
      </x:c>
      <x:c r="D1926" s="99" t="str">
        <x:v>DUX STAPLER D65</x:v>
      </x:c>
      <x:c r="E1926" s="132" t="n">
        <x:v>300</x:v>
      </x:c>
      <x:c r="F1926" t="n">
        <x:v>26</x:v>
      </x:c>
      <x:c r="G1926" t="n">
        <x:v>13</x:v>
      </x:c>
      <x:c r="H1926" s="99" t="str">
        <x:v>DUX STAPLER D65</x:v>
      </x:c>
      <x:c r="I1926" s="133" t="n">
        <x:v>300</x:v>
      </x:c>
      <x:c r="J1926" s="133" t="n">
        <x:v>280</x:v>
      </x:c>
      <x:c r="K1926" s="149" t="str">
        <x:v>STAPLERS</x:v>
      </x:c>
      <x:c r="L1926" s="150" t="str">
        <x:v>Exact/source-linked match</x:v>
      </x:c>
      <x:c r="M1926" s="149" t="str">
        <x:v>WS-RATES:26:13</x:v>
      </x:c>
    </x:row>
    <x:row r="1927">
      <x:c r="A1927" t="n">
        <x:v>1931</x:v>
      </x:c>
      <x:c r="B1927" t="n">
        <x:v>35</x:v>
      </x:c>
      <x:c r="C1927" t="n">
        <x:v>5</x:v>
      </x:c>
      <x:c r="D1927" s="99" t="str">
        <x:v>EAGLE STAPLER PATA</x:v>
      </x:c>
      <x:c r="E1927" s="132" t="n">
        <x:v>190</x:v>
      </x:c>
      <x:c r="F1927" t="n">
        <x:v>35</x:v>
      </x:c>
      <x:c r="G1927" t="n">
        <x:v>18</x:v>
      </x:c>
      <x:c r="H1927" s="99" t="str">
        <x:v>EAGLE STAPLER PATA</x:v>
      </x:c>
      <x:c r="I1927" s="133" t="n">
        <x:v>190</x:v>
      </x:c>
      <x:c r="J1927" s="133" t="n">
        <x:v>180</x:v>
      </x:c>
      <x:c r="K1927" s="149" t="str">
        <x:v>STAPLERS</x:v>
      </x:c>
      <x:c r="L1927" s="150" t="str">
        <x:v>Exact/source-linked match</x:v>
      </x:c>
      <x:c r="M1927" s="149" t="str">
        <x:v>WS-RATES:35:18</x:v>
      </x:c>
    </x:row>
    <x:row r="1928">
      <x:c r="A1928" t="n">
        <x:v>1932</x:v>
      </x:c>
      <x:c r="B1928" t="n">
        <x:v>49</x:v>
      </x:c>
      <x:c r="C1928" t="n">
        <x:v>29</x:v>
      </x:c>
      <x:c r="D1928" s="99" t="str">
        <x:v>FUJI STAPLER PIN 23/10</x:v>
      </x:c>
      <x:c r="E1928" s="132" t="n">
        <x:v>220</x:v>
      </x:c>
      <x:c r="F1928" t="n">
        <x:v>50</x:v>
      </x:c>
      <x:c r="G1928" t="n">
        <x:v>6</x:v>
      </x:c>
      <x:c r="H1928" s="99" t="str">
        <x:v>FUJI STAPLER PIN 23/10</x:v>
      </x:c>
      <x:c r="I1928" s="133" t="n">
        <x:v>220</x:v>
      </x:c>
      <x:c r="J1928" s="133" t="n">
        <x:v>201</x:v>
      </x:c>
      <x:c r="K1928" s="149" t="str">
        <x:v>STAPLER PIN</x:v>
      </x:c>
      <x:c r="L1928" s="150" t="str">
        <x:v>Exact/source-linked match</x:v>
      </x:c>
      <x:c r="M1928" s="149" t="str">
        <x:v>WS-RATES:50:6</x:v>
      </x:c>
    </x:row>
    <x:row r="1929">
      <x:c r="A1929" t="n">
        <x:v>1933</x:v>
      </x:c>
      <x:c r="B1929" t="n">
        <x:v>49</x:v>
      </x:c>
      <x:c r="C1929" t="n">
        <x:v>27</x:v>
      </x:c>
      <x:c r="D1929" s="99" t="str">
        <x:v>FUJI STAPLER PIN 23/13</x:v>
      </x:c>
      <x:c r="E1929" s="132" t="n">
        <x:v>250</x:v>
      </x:c>
      <x:c r="F1929" t="n">
        <x:v>50</x:v>
      </x:c>
      <x:c r="G1929" t="n">
        <x:v>4</x:v>
      </x:c>
      <x:c r="H1929" s="99" t="str">
        <x:v>FUJI STAPLER PIN 23/13</x:v>
      </x:c>
      <x:c r="I1929" s="133" t="n">
        <x:v>250</x:v>
      </x:c>
      <x:c r="J1929" s="133" t="n">
        <x:v>231</x:v>
      </x:c>
      <x:c r="K1929" s="149" t="str">
        <x:v>STAPLER PIN</x:v>
      </x:c>
      <x:c r="L1929" s="150" t="str">
        <x:v>Exact/source-linked match</x:v>
      </x:c>
      <x:c r="M1929" s="149" t="str">
        <x:v>WS-RATES:50:4</x:v>
      </x:c>
    </x:row>
    <x:row r="1930">
      <x:c r="A1930" t="n">
        <x:v>1934</x:v>
      </x:c>
      <x:c r="B1930" t="n">
        <x:v>49</x:v>
      </x:c>
      <x:c r="C1930" t="n">
        <x:v>23</x:v>
      </x:c>
      <x:c r="D1930" s="99" t="str">
        <x:v>FUJI STAPLER PIN 23/15</x:v>
      </x:c>
      <x:c r="E1930" s="132" t="n">
        <x:v>280</x:v>
      </x:c>
      <x:c r="F1930" t="n">
        <x:v>49</x:v>
      </x:c>
      <x:c r="G1930" t="n">
        <x:v>36</x:v>
      </x:c>
      <x:c r="H1930" s="99" t="str">
        <x:v>FUJI STAPLER PIN 23/15</x:v>
      </x:c>
      <x:c r="I1930" s="133" t="n">
        <x:v>280</x:v>
      </x:c>
      <x:c r="J1930" s="133" t="n">
        <x:v>261</x:v>
      </x:c>
      <x:c r="K1930" s="149" t="str">
        <x:v>STAPLER PIN</x:v>
      </x:c>
      <x:c r="L1930" s="150" t="str">
        <x:v>Exact/source-linked match</x:v>
      </x:c>
      <x:c r="M1930" s="149" t="str">
        <x:v>WS-RATES:49:36</x:v>
      </x:c>
    </x:row>
    <x:row r="1931">
      <x:c r="A1931" t="n">
        <x:v>1935</x:v>
      </x:c>
      <x:c r="B1931" t="n">
        <x:v>49</x:v>
      </x:c>
      <x:c r="C1931" t="n">
        <x:v>25</x:v>
      </x:c>
      <x:c r="D1931" s="99" t="str">
        <x:v>FUJI STAPLER PIN 23/17</x:v>
      </x:c>
      <x:c r="E1931" s="132" t="n">
        <x:v>310</x:v>
      </x:c>
      <x:c r="F1931" t="n">
        <x:v>50</x:v>
      </x:c>
      <x:c r="G1931" t="n">
        <x:v>2</x:v>
      </x:c>
      <x:c r="H1931" s="99" t="str">
        <x:v>FUJI STAPLER PIN 23/17</x:v>
      </x:c>
      <x:c r="I1931" s="133" t="n">
        <x:v>310</x:v>
      </x:c>
      <x:c r="J1931" s="133" t="n">
        <x:v>290</x:v>
      </x:c>
      <x:c r="K1931" s="149" t="str">
        <x:v>STAPLER PIN</x:v>
      </x:c>
      <x:c r="L1931" s="150" t="str">
        <x:v>Exact/source-linked match</x:v>
      </x:c>
      <x:c r="M1931" s="149" t="str">
        <x:v>WS-RATES:50:2</x:v>
      </x:c>
    </x:row>
    <x:row r="1932">
      <x:c r="A1932" t="n">
        <x:v>1936</x:v>
      </x:c>
      <x:c r="B1932" t="n">
        <x:v>49</x:v>
      </x:c>
      <x:c r="C1932" t="n">
        <x:v>21</x:v>
      </x:c>
      <x:c r="D1932" s="99" t="str">
        <x:v>FUJI STAPLER PIN 23/20</x:v>
      </x:c>
      <x:c r="E1932" s="132" t="n">
        <x:v>420</x:v>
      </x:c>
      <x:c r="F1932" t="n">
        <x:v>49</x:v>
      </x:c>
      <x:c r="G1932" t="n">
        <x:v>34</x:v>
      </x:c>
      <x:c r="H1932" s="99" t="str">
        <x:v>FUJI STAPLER PIN 23/20</x:v>
      </x:c>
      <x:c r="I1932" s="133" t="n">
        <x:v>420</x:v>
      </x:c>
      <x:c r="J1932" s="133" t="n">
        <x:v>396</x:v>
      </x:c>
      <x:c r="K1932" s="149" t="str">
        <x:v>STAPLER PIN</x:v>
      </x:c>
      <x:c r="L1932" s="150" t="str">
        <x:v>Exact/source-linked match</x:v>
      </x:c>
      <x:c r="M1932" s="149" t="str">
        <x:v>WS-RATES:49:34</x:v>
      </x:c>
    </x:row>
    <x:row r="1933">
      <x:c r="A1933" t="n">
        <x:v>1937</x:v>
      </x:c>
      <x:c r="B1933" t="n">
        <x:v>49</x:v>
      </x:c>
      <x:c r="C1933" t="n">
        <x:v>20</x:v>
      </x:c>
      <x:c r="D1933" s="99" t="str">
        <x:v>FUJI STAPLER PIN 23/24</x:v>
      </x:c>
      <x:c r="E1933" s="132" t="n">
        <x:v>435</x:v>
      </x:c>
      <x:c r="F1933" t="n">
        <x:v>49</x:v>
      </x:c>
      <x:c r="G1933" t="n">
        <x:v>33</x:v>
      </x:c>
      <x:c r="H1933" s="99" t="str">
        <x:v>FUJI STAPLER PIN 23/24</x:v>
      </x:c>
      <x:c r="I1933" s="133" t="n">
        <x:v>435</x:v>
      </x:c>
      <x:c r="J1933" s="133" t="n">
        <x:v>416</x:v>
      </x:c>
      <x:c r="K1933" s="149" t="str">
        <x:v>STAPLER PIN</x:v>
      </x:c>
      <x:c r="L1933" s="150" t="str">
        <x:v>Exact/source-linked match</x:v>
      </x:c>
      <x:c r="M1933" s="149" t="str">
        <x:v>WS-RATES:49:33</x:v>
      </x:c>
    </x:row>
    <x:row r="1934">
      <x:c r="A1934" t="n">
        <x:v>1938</x:v>
      </x:c>
      <x:c r="B1934" t="n">
        <x:v>49</x:v>
      </x:c>
      <x:c r="C1934" t="n">
        <x:v>32</x:v>
      </x:c>
      <x:c r="D1934" s="99" t="str">
        <x:v>FUJI STAPLER PIN 23/8</x:v>
      </x:c>
      <x:c r="E1934" s="132" t="n">
        <x:v>180</x:v>
      </x:c>
      <x:c r="F1934" t="n">
        <x:v>50</x:v>
      </x:c>
      <x:c r="G1934" t="n">
        <x:v>9</x:v>
      </x:c>
      <x:c r="H1934" s="99" t="str">
        <x:v>FUJI STAPLER PIN 23/8</x:v>
      </x:c>
      <x:c r="I1934" s="133" t="n">
        <x:v>180</x:v>
      </x:c>
      <x:c r="J1934" s="133" t="n">
        <x:v>165</x:v>
      </x:c>
      <x:c r="K1934" s="149" t="str">
        <x:v>STAPLER PIN</x:v>
      </x:c>
      <x:c r="L1934" s="150" t="str">
        <x:v>Exact/source-linked match</x:v>
      </x:c>
      <x:c r="M1934" s="149" t="str">
        <x:v>WS-RATES:50:9</x:v>
      </x:c>
    </x:row>
    <x:row r="1935">
      <x:c r="A1935" t="n">
        <x:v>1939</x:v>
      </x:c>
      <x:c r="B1935" t="n">
        <x:v>5</x:v>
      </x:c>
      <x:c r="C1935" t="n">
        <x:v>11</x:v>
      </x:c>
      <x:c r="D1935" s="99" t="str">
        <x:v>HANDLER STAPLER 10</x:v>
      </x:c>
      <x:c r="E1935" s="132" t="n">
        <x:v>200</x:v>
      </x:c>
      <x:c r="F1935" t="n">
        <x:v>5</x:v>
      </x:c>
      <x:c r="G1935" t="n">
        <x:v>24</x:v>
      </x:c>
      <x:c r="H1935" s="99" t="str">
        <x:v>HANDLER STAPLER 10</x:v>
      </x:c>
      <x:c r="I1935" s="133" t="n">
        <x:v>200</x:v>
      </x:c>
      <x:c r="J1935" s="133" t="n">
        <x:v>180</x:v>
      </x:c>
      <x:c r="K1935" s="149" t="str">
        <x:v>BALL POINT</x:v>
      </x:c>
      <x:c r="L1935" s="150" t="str">
        <x:v>Exact/source-linked match</x:v>
      </x:c>
      <x:c r="M1935" s="149" t="str">
        <x:v>WS-RATES:5:24</x:v>
      </x:c>
    </x:row>
    <x:row r="1936">
      <x:c r="A1936" t="n">
        <x:v>1940</x:v>
      </x:c>
      <x:c r="B1936" t="n">
        <x:v>5</x:v>
      </x:c>
      <x:c r="C1936" t="n">
        <x:v>3</x:v>
      </x:c>
      <x:c r="D1936" s="99" t="str">
        <x:v>M&amp;G MGS 12 STAPLER</x:v>
      </x:c>
      <x:c r="E1936" s="132" t="n">
        <x:v>305</x:v>
      </x:c>
      <x:c r="F1936" t="n">
        <x:v>5</x:v>
      </x:c>
      <x:c r="G1936" t="n">
        <x:v>16</x:v>
      </x:c>
      <x:c r="H1936" s="99" t="str">
        <x:v>M&amp;G MGS 12 STAPLER</x:v>
      </x:c>
      <x:c r="I1936" s="133" t="n">
        <x:v>305</x:v>
      </x:c>
      <x:c r="J1936" s="133" t="n">
        <x:v>285</x:v>
      </x:c>
      <x:c r="K1936" s="149" t="str">
        <x:v>STAPLERS</x:v>
      </x:c>
      <x:c r="L1936" s="150" t="str">
        <x:v>Exact/source-linked match</x:v>
      </x:c>
      <x:c r="M1936" s="149" t="str">
        <x:v>WS-RATES:5:16</x:v>
      </x:c>
    </x:row>
    <x:row r="1937">
      <x:c r="A1937" t="n">
        <x:v>1941</x:v>
      </x:c>
      <x:c r="B1937" t="n">
        <x:v>53</x:v>
      </x:c>
      <x:c r="C1937" t="n">
        <x:v>5</x:v>
      </x:c>
      <x:c r="D1937" s="99" t="str">
        <x:v>M&amp;G MGS 14 STAPLER</x:v>
      </x:c>
      <x:c r="E1937" s="132" t="n">
        <x:v>220</x:v>
      </x:c>
      <x:c r="F1937" t="n">
        <x:v>53</x:v>
      </x:c>
      <x:c r="G1937" t="n">
        <x:v>18</x:v>
      </x:c>
      <x:c r="H1937" s="99" t="str">
        <x:v>M&amp;G MGS 14 STAPLER</x:v>
      </x:c>
      <x:c r="I1937" s="133" t="n">
        <x:v>240</x:v>
      </x:c>
      <x:c r="J1937" s="133" t="n">
        <x:v>200</x:v>
      </x:c>
      <x:c r="K1937" s="149" t="str">
        <x:v>STAPLERS</x:v>
      </x:c>
      <x:c r="L1937" s="150" t="str">
        <x:v>Exact/source-linked match</x:v>
      </x:c>
      <x:c r="M1937" s="149" t="str">
        <x:v>WS-RATES:53:18</x:v>
      </x:c>
    </x:row>
    <x:row r="1938">
      <x:c r="A1938" t="n">
        <x:v>1942</x:v>
      </x:c>
      <x:c r="B1938" t="n">
        <x:v>53</x:v>
      </x:c>
      <x:c r="C1938" t="n">
        <x:v>4</x:v>
      </x:c>
      <x:c r="D1938" s="99" t="str">
        <x:v>M&amp;G MGS 19 STAPLER</x:v>
      </x:c>
      <x:c r="E1938" s="132" t="n">
        <x:v>280</x:v>
      </x:c>
      <x:c r="F1938" t="n">
        <x:v>53</x:v>
      </x:c>
      <x:c r="G1938" t="n">
        <x:v>17</x:v>
      </x:c>
      <x:c r="H1938" s="99" t="str">
        <x:v>M&amp;G MGS 19 STAPLER</x:v>
      </x:c>
      <x:c r="I1938" s="133" t="n">
        <x:v>280</x:v>
      </x:c>
      <x:c r="J1938" s="133" t="n">
        <x:v>260</x:v>
      </x:c>
      <x:c r="K1938" s="149" t="str">
        <x:v>STAPLERS</x:v>
      </x:c>
      <x:c r="L1938" s="150" t="str">
        <x:v>Exact/source-linked match</x:v>
      </x:c>
      <x:c r="M1938" s="149" t="str">
        <x:v>WS-RATES:53:17</x:v>
      </x:c>
    </x:row>
    <x:row r="1939">
      <x:c r="A1939" t="n">
        <x:v>1943</x:v>
      </x:c>
      <x:c r="B1939" t="n">
        <x:v>53</x:v>
      </x:c>
      <x:c r="C1939" t="n">
        <x:v>16</x:v>
      </x:c>
      <x:c r="D1939" s="99" t="str">
        <x:v>M&amp;G STAPLER PIN 23/10</x:v>
      </x:c>
      <x:c r="E1939" s="132" t="n">
        <x:v>165</x:v>
      </x:c>
      <x:c r="F1939" t="n">
        <x:v>53</x:v>
      </x:c>
      <x:c r="G1939" t="n">
        <x:v>29</x:v>
      </x:c>
      <x:c r="H1939" s="99" t="str">
        <x:v>M&amp;G STAPLER PIN 23/10</x:v>
      </x:c>
      <x:c r="I1939" s="133" t="n">
        <x:v>165</x:v>
      </x:c>
      <x:c r="J1939" s="133" t="n">
        <x:v>150</x:v>
      </x:c>
      <x:c r="K1939" s="149" t="str">
        <x:v>STAPLER PIN</x:v>
      </x:c>
      <x:c r="L1939" s="150" t="str">
        <x:v>Exact/source-linked match</x:v>
      </x:c>
      <x:c r="M1939" s="149" t="str">
        <x:v>WS-RATES:53:29</x:v>
      </x:c>
    </x:row>
    <x:row r="1940">
      <x:c r="A1940" t="n">
        <x:v>1944</x:v>
      </x:c>
      <x:c r="B1940" t="n">
        <x:v>53</x:v>
      </x:c>
      <x:c r="C1940" t="n">
        <x:v>14</x:v>
      </x:c>
      <x:c r="D1940" s="99" t="str">
        <x:v>M&amp;G STAPLER PIN 23/13</x:v>
      </x:c>
      <x:c r="E1940" s="132" t="n">
        <x:v>190</x:v>
      </x:c>
      <x:c r="F1940" t="n">
        <x:v>53</x:v>
      </x:c>
      <x:c r="G1940" t="n">
        <x:v>27</x:v>
      </x:c>
      <x:c r="H1940" s="99" t="str">
        <x:v>M&amp;G STAPLER PIN 23/13</x:v>
      </x:c>
      <x:c r="I1940" s="133" t="n">
        <x:v>190</x:v>
      </x:c>
      <x:c r="J1940" s="133" t="n">
        <x:v>170</x:v>
      </x:c>
      <x:c r="K1940" s="149" t="str">
        <x:v>STAPLER PIN</x:v>
      </x:c>
      <x:c r="L1940" s="150" t="str">
        <x:v>Exact/source-linked match</x:v>
      </x:c>
      <x:c r="M1940" s="149" t="str">
        <x:v>WS-RATES:53:27</x:v>
      </x:c>
    </x:row>
    <x:row r="1941">
      <x:c r="A1941" t="n">
        <x:v>1945</x:v>
      </x:c>
      <x:c r="B1941" t="n">
        <x:v>23</x:v>
      </x:c>
      <x:c r="C1941" t="n">
        <x:v>12</x:v>
      </x:c>
      <x:c r="D1941" s="99" t="str">
        <x:v>M&amp;G STAPLER PIN 23/15</x:v>
      </x:c>
      <x:c r="E1941" s="132" t="n">
        <x:v>275</x:v>
      </x:c>
      <x:c r="F1941" t="n">
        <x:v>23</x:v>
      </x:c>
      <x:c r="G1941" t="n">
        <x:v>25</x:v>
      </x:c>
      <x:c r="H1941" s="99" t="str">
        <x:v>M&amp;G STAPLER PIN 23/15</x:v>
      </x:c>
      <x:c r="I1941" s="133" t="n">
        <x:v>275</x:v>
      </x:c>
      <x:c r="J1941" s="133" t="n">
        <x:v>255</x:v>
      </x:c>
      <x:c r="K1941" s="149" t="str">
        <x:v>STAPLER PIN</x:v>
      </x:c>
      <x:c r="L1941" s="150" t="str">
        <x:v>Exact/source-linked match</x:v>
      </x:c>
      <x:c r="M1941" s="149" t="str">
        <x:v>WS-RATES:23:25</x:v>
      </x:c>
    </x:row>
    <x:row r="1942">
      <x:c r="A1942" t="n">
        <x:v>1946</x:v>
      </x:c>
      <x:c r="B1942" t="n">
        <x:v>53</x:v>
      </x:c>
      <x:c r="C1942" t="n">
        <x:v>10</x:v>
      </x:c>
      <x:c r="D1942" s="99" t="str">
        <x:v>M&amp;G STAPLER PIN 23/17</x:v>
      </x:c>
      <x:c r="E1942" s="132" t="n">
        <x:v>240</x:v>
      </x:c>
      <x:c r="F1942" t="n">
        <x:v>53</x:v>
      </x:c>
      <x:c r="G1942" t="n">
        <x:v>23</x:v>
      </x:c>
      <x:c r="H1942" s="99" t="str">
        <x:v>M&amp;G STAPLER PIN 23/17</x:v>
      </x:c>
      <x:c r="I1942" s="133" t="n">
        <x:v>240</x:v>
      </x:c>
      <x:c r="J1942" s="133" t="n">
        <x:v>220</x:v>
      </x:c>
      <x:c r="K1942" s="149" t="str">
        <x:v>STAPLER PIN</x:v>
      </x:c>
      <x:c r="L1942" s="150" t="str">
        <x:v>Exact/source-linked match</x:v>
      </x:c>
      <x:c r="M1942" s="149" t="str">
        <x:v>WS-RATES:53:23</x:v>
      </x:c>
    </x:row>
    <x:row r="1943">
      <x:c r="A1943" t="n">
        <x:v>1947</x:v>
      </x:c>
      <x:c r="B1943" t="n">
        <x:v>53</x:v>
      </x:c>
      <x:c r="C1943" t="n">
        <x:v>9</x:v>
      </x:c>
      <x:c r="D1943" s="99" t="str">
        <x:v>M&amp;G STAPLER PIN 23/20</x:v>
      </x:c>
      <x:c r="E1943" s="132" t="n">
        <x:v>310</x:v>
      </x:c>
      <x:c r="F1943" t="n">
        <x:v>53</x:v>
      </x:c>
      <x:c r="G1943" t="n">
        <x:v>22</x:v>
      </x:c>
      <x:c r="H1943" s="99" t="str">
        <x:v>M&amp;G STAPLER PIN 23/20</x:v>
      </x:c>
      <x:c r="I1943" s="133" t="n">
        <x:v>310</x:v>
      </x:c>
      <x:c r="J1943" s="133" t="n">
        <x:v>290</x:v>
      </x:c>
      <x:c r="K1943" s="149" t="str">
        <x:v>STAPLER PIN</x:v>
      </x:c>
      <x:c r="L1943" s="150" t="str">
        <x:v>Exact/source-linked match</x:v>
      </x:c>
      <x:c r="M1943" s="149" t="str">
        <x:v>WS-RATES:53:22</x:v>
      </x:c>
    </x:row>
    <x:row r="1944">
      <x:c r="A1944" t="n">
        <x:v>1948</x:v>
      </x:c>
      <x:c r="B1944" t="n">
        <x:v>53</x:v>
      </x:c>
      <x:c r="C1944" t="n">
        <x:v>7</x:v>
      </x:c>
      <x:c r="D1944" s="99" t="str">
        <x:v>M&amp;G STAPLER PIN 23/24</x:v>
      </x:c>
      <x:c r="E1944" s="132" t="n">
        <x:v>350</x:v>
      </x:c>
      <x:c r="F1944" t="n">
        <x:v>53</x:v>
      </x:c>
      <x:c r="G1944" t="n">
        <x:v>20</x:v>
      </x:c>
      <x:c r="H1944" s="99" t="str">
        <x:v>M&amp;G STAPLER PIN 23/24</x:v>
      </x:c>
      <x:c r="I1944" s="133" t="n">
        <x:v>350</x:v>
      </x:c>
      <x:c r="J1944" s="133" t="n">
        <x:v>325</x:v>
      </x:c>
      <x:c r="K1944" s="149" t="str">
        <x:v>STAPLER PIN</x:v>
      </x:c>
      <x:c r="L1944" s="150" t="str">
        <x:v>Exact/source-linked match</x:v>
      </x:c>
      <x:c r="M1944" s="149" t="str">
        <x:v>WS-RATES:53:20</x:v>
      </x:c>
    </x:row>
    <x:row r="1945">
      <x:c r="A1945" t="n">
        <x:v>1949</x:v>
      </x:c>
      <x:c r="B1945" t="n">
        <x:v>53</x:v>
      </x:c>
      <x:c r="C1945" t="n">
        <x:v>21</x:v>
      </x:c>
      <x:c r="D1945" s="99" t="str">
        <x:v>M&amp;G STAPLER PIN 23/8</x:v>
      </x:c>
      <x:c r="E1945" s="132" t="n">
        <x:v>140</x:v>
      </x:c>
      <x:c r="F1945" t="n">
        <x:v>53</x:v>
      </x:c>
      <x:c r="G1945" t="n">
        <x:v>34</x:v>
      </x:c>
      <x:c r="H1945" s="99" t="str">
        <x:v>M&amp;G STAPLER PIN 23/8</x:v>
      </x:c>
      <x:c r="I1945" s="133" t="n">
        <x:v>140</x:v>
      </x:c>
      <x:c r="J1945" s="133" t="n">
        <x:v>120</x:v>
      </x:c>
      <x:c r="K1945" s="149" t="str">
        <x:v>STAPLER PIN</x:v>
      </x:c>
      <x:c r="L1945" s="150" t="str">
        <x:v>Exact/source-linked match</x:v>
      </x:c>
      <x:c r="M1945" s="149" t="str">
        <x:v>WS-RATES:53:34</x:v>
      </x:c>
    </x:row>
    <x:row r="1946">
      <x:c r="A1946" t="n">
        <x:v>1950</x:v>
      </x:c>
      <x:c r="B1946" t="n">
        <x:v>52</x:v>
      </x:c>
      <x:c r="C1946" t="n">
        <x:v>34</x:v>
      </x:c>
      <x:c r="D1946" s="99" t="str">
        <x:v>M&amp;G STAPLER PIN 24/6</x:v>
      </x:c>
      <x:c r="E1946" s="132" t="n">
        <x:v>47</x:v>
      </x:c>
      <x:c r="F1946" t="n">
        <x:v>53</x:v>
      </x:c>
      <x:c r="G1946" t="n">
        <x:v>11</x:v>
      </x:c>
      <x:c r="H1946" s="99" t="str">
        <x:v>M&amp;G STAPLER PIN 24/6</x:v>
      </x:c>
      <x:c r="I1946" s="133" t="n">
        <x:v>47</x:v>
      </x:c>
      <x:c r="J1946" s="133" t="n">
        <x:v>43</x:v>
      </x:c>
      <x:c r="K1946" s="149" t="str">
        <x:v>STAPLER PIN</x:v>
      </x:c>
      <x:c r="L1946" s="150" t="str">
        <x:v>Exact/source-linked match</x:v>
      </x:c>
      <x:c r="M1946" s="149" t="str">
        <x:v>WS-RATES:53:11</x:v>
      </x:c>
    </x:row>
    <x:row r="1947">
      <x:c r="A1947" t="n">
        <x:v>1951</x:v>
      </x:c>
      <x:c r="B1947" t="n">
        <x:v>34</x:v>
      </x:c>
      <x:c r="C1947" t="n">
        <x:v>29</x:v>
      </x:c>
      <x:c r="D1947" s="99" t="str">
        <x:v>MAX STAPLER</x:v>
      </x:c>
      <x:c r="E1947" s="132" t="n">
        <x:v>280</x:v>
      </x:c>
      <x:c r="F1947" t="n">
        <x:v>35</x:v>
      </x:c>
      <x:c r="G1947" t="n">
        <x:v>6</x:v>
      </x:c>
      <x:c r="H1947" s="99" t="str">
        <x:v>MAX STAPLER</x:v>
      </x:c>
      <x:c r="I1947" s="133" t="n">
        <x:v>280</x:v>
      </x:c>
      <x:c r="J1947" s="133" t="n">
        <x:v>270</x:v>
      </x:c>
      <x:c r="K1947" s="149" t="str">
        <x:v>STAPLERS</x:v>
      </x:c>
      <x:c r="L1947" s="150" t="str">
        <x:v>Exact/source-linked match</x:v>
      </x:c>
      <x:c r="M1947" s="149" t="str">
        <x:v>WS-RATES:35:6</x:v>
      </x:c>
    </x:row>
    <x:row r="1948">
      <x:c r="A1948" t="n">
        <x:v>1952</x:v>
      </x:c>
      <x:c r="B1948" t="n">
        <x:v>40</x:v>
      </x:c>
      <x:c r="C1948" t="n">
        <x:v>22</x:v>
      </x:c>
      <x:c r="D1948" s="99" t="str">
        <x:v>MINI STAPLER PACK</x:v>
      </x:c>
      <x:c r="E1948" s="132" t="n">
        <x:v>260</x:v>
      </x:c>
      <x:c r="F1948" t="n">
        <x:v>40</x:v>
      </x:c>
      <x:c r="G1948" t="n">
        <x:v>35</x:v>
      </x:c>
      <x:c r="H1948" s="99" t="str">
        <x:v>MINI STAPLER PACK</x:v>
      </x:c>
      <x:c r="I1948" s="133" t="n">
        <x:v>260</x:v>
      </x:c>
      <x:c r="J1948" s="133" t="n">
        <x:v>230</x:v>
      </x:c>
      <x:c r="K1948" s="149" t="str">
        <x:v>CHINA</x:v>
      </x:c>
      <x:c r="L1948" s="150" t="str">
        <x:v>Exact/source-linked match</x:v>
      </x:c>
      <x:c r="M1948" s="149" t="str">
        <x:v>WS-RATES:40:35</x:v>
      </x:c>
    </x:row>
    <x:row r="1949">
      <x:c r="A1949" t="n">
        <x:v>1953</x:v>
      </x:c>
      <x:c r="B1949" t="n">
        <x:v>5</x:v>
      </x:c>
      <x:c r="C1949" t="n">
        <x:v>10</x:v>
      </x:c>
      <x:c r="D1949" s="99" t="str">
        <x:v>ORO ALPHA STAPLER 10 NU</x:v>
      </x:c>
      <x:c r="E1949" s="132" t="n">
        <x:v>260</x:v>
      </x:c>
      <x:c r="F1949" t="n">
        <x:v>5</x:v>
      </x:c>
      <x:c r="G1949" t="n">
        <x:v>23</x:v>
      </x:c>
      <x:c r="H1949" s="99" t="str">
        <x:v>ORO ALPHA STAPLER 10 NUMBER</x:v>
      </x:c>
      <x:c r="I1949" s="133" t="n">
        <x:v>260</x:v>
      </x:c>
      <x:c r="J1949" s="133" t="n">
        <x:v>250</x:v>
      </x:c>
      <x:c r="K1949" s="149" t="str">
        <x:v>STAPLERS</x:v>
      </x:c>
      <x:c r="L1949" s="150" t="str">
        <x:v>Truncated-name completion</x:v>
      </x:c>
      <x:c r="M1949" s="149" t="str">
        <x:v>WS-RATES:5:23</x:v>
      </x:c>
    </x:row>
    <x:row r="1950">
      <x:c r="A1950" t="n">
        <x:v>1954</x:v>
      </x:c>
      <x:c r="B1950" t="n">
        <x:v>54</x:v>
      </x:c>
      <x:c r="C1950" t="n">
        <x:v>30</x:v>
      </x:c>
      <x:c r="D1950" s="99" t="str">
        <x:v>ORO FLORENSE STAPLER</x:v>
      </x:c>
      <x:c r="E1950" s="132" t="n">
        <x:v>180</x:v>
      </x:c>
      <x:c r="F1950" t="n">
        <x:v>55</x:v>
      </x:c>
      <x:c r="G1950" t="n">
        <x:v>7</x:v>
      </x:c>
      <x:c r="H1950" s="99" t="str">
        <x:v>ORO FLORENSE STAPLER</x:v>
      </x:c>
      <x:c r="I1950" s="133" t="n">
        <x:v>180</x:v>
      </x:c>
      <x:c r="J1950" s="133" t="n">
        <x:v>155</x:v>
      </x:c>
      <x:c r="K1950" s="149" t="str">
        <x:v>STAPLERS</x:v>
      </x:c>
      <x:c r="L1950" s="150" t="str">
        <x:v>Exact/source-linked match</x:v>
      </x:c>
      <x:c r="M1950" s="149" t="str">
        <x:v>WS-RATES:55:7</x:v>
      </x:c>
    </x:row>
    <x:row r="1951">
      <x:c r="A1951" t="n">
        <x:v>1955</x:v>
      </x:c>
      <x:c r="B1951" t="n">
        <x:v>3</x:v>
      </x:c>
      <x:c r="C1951" t="n">
        <x:v>25</x:v>
      </x:c>
      <x:c r="D1951" s="99" t="str">
        <x:v>ORO HEAVY DUTY STAPLER</x:v>
      </x:c>
      <x:c r="E1951" s="132" t="n">
        <x:v>3800</x:v>
      </x:c>
      <x:c r="F1951" t="n">
        <x:v>4</x:v>
      </x:c>
      <x:c r="G1951" t="n">
        <x:v>3</x:v>
      </x:c>
      <x:c r="H1951" s="99" t="str">
        <x:v>ORO HEAVY DUTY STAPLER NO 20</x:v>
      </x:c>
      <x:c r="I1951" s="133" t="n">
        <x:v>3800</x:v>
      </x:c>
      <x:c r="J1951" s="133" t="n">
        <x:v>3250</x:v>
      </x:c>
      <x:c r="K1951" s="149" t="str">
        <x:v>STAPLERS</x:v>
      </x:c>
      <x:c r="L1951" s="150" t="str">
        <x:v>Truncated-name completion</x:v>
      </x:c>
      <x:c r="M1951" s="149" t="str">
        <x:v>WS-RATES:4:3</x:v>
      </x:c>
    </x:row>
    <x:row r="1952">
      <x:c r="A1952" t="n">
        <x:v>1956</x:v>
      </x:c>
      <x:c r="B1952" t="n">
        <x:v>54</x:v>
      </x:c>
      <x:c r="C1952" t="n">
        <x:v>28</x:v>
      </x:c>
      <x:c r="D1952" s="99" t="str">
        <x:v>ORO MINIO STAPLER 10 NU</x:v>
      </x:c>
      <x:c r="E1952" s="132" t="n">
        <x:v>145</x:v>
      </x:c>
      <x:c r="F1952" t="n">
        <x:v>55</x:v>
      </x:c>
      <x:c r="G1952" t="n">
        <x:v>5</x:v>
      </x:c>
      <x:c r="H1952" s="99" t="str">
        <x:v>ORO MINIO STAPLER 10 NUMBER</x:v>
      </x:c>
      <x:c r="I1952" s="133" t="n">
        <x:v>145</x:v>
      </x:c>
      <x:c r="J1952" s="133" t="n">
        <x:v>125</x:v>
      </x:c>
      <x:c r="K1952" s="149" t="str">
        <x:v>STAPLERS</x:v>
      </x:c>
      <x:c r="L1952" s="150" t="str">
        <x:v>Truncated-name completion</x:v>
      </x:c>
      <x:c r="M1952" s="149" t="str">
        <x:v>WS-RATES:55:5</x:v>
      </x:c>
    </x:row>
    <x:row r="1953">
      <x:c r="A1953" t="n">
        <x:v>1957</x:v>
      </x:c>
      <x:c r="B1953" t="n">
        <x:v>27</x:v>
      </x:c>
      <x:c r="C1953" t="n">
        <x:v>7</x:v>
      </x:c>
      <x:c r="D1953" s="99" t="str">
        <x:v>ORO MINIO STAPLER 24/6</x:v>
      </x:c>
      <x:c r="E1953" s="132" t="n">
        <x:v>155</x:v>
      </x:c>
      <x:c r="F1953" t="n">
        <x:v>27</x:v>
      </x:c>
      <x:c r="G1953" t="n">
        <x:v>20</x:v>
      </x:c>
      <x:c r="H1953" s="99" t="str">
        <x:v>ORO MINIO STAPLER 24/6</x:v>
      </x:c>
      <x:c r="I1953" s="133" t="n">
        <x:v>155</x:v>
      </x:c>
      <x:c r="J1953" s="133" t="n">
        <x:v>137</x:v>
      </x:c>
      <x:c r="K1953" s="149" t="str">
        <x:v>STAPLERS</x:v>
      </x:c>
      <x:c r="L1953" s="150" t="str">
        <x:v>Exact/source-linked match</x:v>
      </x:c>
      <x:c r="M1953" s="149" t="str">
        <x:v>WS-RATES:27:20</x:v>
      </x:c>
    </x:row>
    <x:row r="1954">
      <x:c r="A1954" t="n">
        <x:v>1958</x:v>
      </x:c>
      <x:c r="B1954" t="n">
        <x:v>17</x:v>
      </x:c>
      <x:c r="C1954" t="n">
        <x:v>10</x:v>
      </x:c>
      <x:c r="D1954" s="99" t="str">
        <x:v>ORO OKTAVE STAPLER (24/6</x:v>
      </x:c>
      <x:c r="E1954" s="132" t="n">
        <x:v>370</x:v>
      </x:c>
      <x:c r="F1954" t="n">
        <x:v>17</x:v>
      </x:c>
      <x:c r="G1954" t="n">
        <x:v>23</x:v>
      </x:c>
      <x:c r="H1954" s="99" t="str">
        <x:v>ORO OKTAVE STAPLER (24/6)</x:v>
      </x:c>
      <x:c r="I1954" s="133" t="n">
        <x:v>370</x:v>
      </x:c>
      <x:c r="J1954" s="133" t="n">
        <x:v>330</x:v>
      </x:c>
      <x:c r="K1954" s="149" t="str">
        <x:v>STAPLERS</x:v>
      </x:c>
      <x:c r="L1954" s="150" t="str">
        <x:v>Exact/source-linked match</x:v>
      </x:c>
      <x:c r="M1954" s="149" t="str">
        <x:v>WS-RATES:17:23</x:v>
      </x:c>
    </x:row>
    <x:row r="1955">
      <x:c r="A1955" t="n">
        <x:v>1959</x:v>
      </x:c>
      <x:c r="B1955" t="n">
        <x:v>54</x:v>
      </x:c>
      <x:c r="C1955" t="n">
        <x:v>27</x:v>
      </x:c>
      <x:c r="D1955" s="99" t="str">
        <x:v>ORO SIGMA STAPLER</x:v>
      </x:c>
      <x:c r="E1955" s="132" t="n">
        <x:v>200</x:v>
      </x:c>
      <x:c r="F1955" t="n">
        <x:v>55</x:v>
      </x:c>
      <x:c r="G1955" t="n">
        <x:v>4</x:v>
      </x:c>
      <x:c r="H1955" s="99" t="str">
        <x:v>ORO SIGMA STAPLER</x:v>
      </x:c>
      <x:c r="I1955" s="133" t="n">
        <x:v>200</x:v>
      </x:c>
      <x:c r="J1955" s="133" t="n">
        <x:v>170</x:v>
      </x:c>
      <x:c r="K1955" s="149" t="str">
        <x:v>STAPLERS</x:v>
      </x:c>
      <x:c r="L1955" s="150" t="str">
        <x:v>Exact/source-linked match</x:v>
      </x:c>
      <x:c r="M1955" s="149" t="str">
        <x:v>WS-RATES:55:4</x:v>
      </x:c>
    </x:row>
    <x:row r="1956">
      <x:c r="A1956" t="n">
        <x:v>1960</x:v>
      </x:c>
      <x:c r="B1956" t="n">
        <x:v>54</x:v>
      </x:c>
      <x:c r="C1956" t="n">
        <x:v>26</x:v>
      </x:c>
      <x:c r="D1956" s="99" t="str">
        <x:v>ORO TANGO STAPLER NO 10</x:v>
      </x:c>
      <x:c r="E1956" s="132" t="n">
        <x:v>205</x:v>
      </x:c>
      <x:c r="F1956" t="n">
        <x:v>55</x:v>
      </x:c>
      <x:c r="G1956" t="n">
        <x:v>3</x:v>
      </x:c>
      <x:c r="H1956" s="99" t="str">
        <x:v>ORO TANGO STAPLER NO 10</x:v>
      </x:c>
      <x:c r="I1956" s="133" t="n">
        <x:v>205</x:v>
      </x:c>
      <x:c r="J1956" s="133" t="n">
        <x:v>185</x:v>
      </x:c>
      <x:c r="K1956" s="149" t="str">
        <x:v>STAPLERS</x:v>
      </x:c>
      <x:c r="L1956" s="150" t="str">
        <x:v>Exact/source-linked match</x:v>
      </x:c>
      <x:c r="M1956" s="149" t="str">
        <x:v>WS-RATES:55:3</x:v>
      </x:c>
    </x:row>
    <x:row r="1957">
      <x:c r="A1957" t="n">
        <x:v>1961</x:v>
      </x:c>
      <x:c r="B1957" t="n">
        <x:v>6</x:v>
      </x:c>
      <x:c r="C1957" t="n">
        <x:v>24</x:v>
      </x:c>
      <x:c r="D1957" s="99" t="str">
        <x:v>ORO TANGO STAPLER NO 24</x:v>
      </x:c>
      <x:c r="E1957" s="132" t="n">
        <x:v>350</x:v>
      </x:c>
      <x:c r="F1957" t="n">
        <x:v>6</x:v>
      </x:c>
      <x:c r="G1957" t="n">
        <x:v>37</x:v>
      </x:c>
      <x:c r="H1957" s="99" t="str">
        <x:v>ORO TANGO STAPLER NO 24/6</x:v>
      </x:c>
      <x:c r="I1957" s="133" t="n">
        <x:v>350</x:v>
      </x:c>
      <x:c r="J1957" s="133" t="n">
        <x:v>310</x:v>
      </x:c>
      <x:c r="K1957" s="149" t="str">
        <x:v>STAPLERS</x:v>
      </x:c>
      <x:c r="L1957" s="150" t="str">
        <x:v>Truncated-name completion</x:v>
      </x:c>
      <x:c r="M1957" s="149" t="str">
        <x:v>WS-RATES:6:37</x:v>
      </x:c>
    </x:row>
    <x:row r="1958">
      <x:c r="A1958" t="n">
        <x:v>1962</x:v>
      </x:c>
      <x:c r="B1958" t="n">
        <x:v>35</x:v>
      </x:c>
      <x:c r="C1958" t="n">
        <x:v>2</x:v>
      </x:c>
      <x:c r="D1958" s="99" t="str">
        <x:v>PATTA STAPLER HL-239-2</x:v>
      </x:c>
      <x:c r="E1958" s="132" t="n">
        <x:v>180</x:v>
      </x:c>
      <x:c r="F1958" t="n">
        <x:v>35</x:v>
      </x:c>
      <x:c r="G1958" t="n">
        <x:v>15</x:v>
      </x:c>
      <x:c r="H1958" s="99" t="str">
        <x:v>PATTA STAPLER HL-239-2</x:v>
      </x:c>
      <x:c r="I1958" s="133" t="n">
        <x:v>180</x:v>
      </x:c>
      <x:c r="J1958" s="133" t="n">
        <x:v>162</x:v>
      </x:c>
      <x:c r="K1958" s="149" t="str">
        <x:v>STAPLERS</x:v>
      </x:c>
      <x:c r="L1958" s="150" t="str">
        <x:v>Exact/source-linked match</x:v>
      </x:c>
      <x:c r="M1958" s="149" t="str">
        <x:v>WS-RATES:35:15</x:v>
      </x:c>
    </x:row>
    <x:row r="1959">
      <x:c r="A1959" t="n">
        <x:v>1963</x:v>
      </x:c>
      <x:c r="B1959" t="n">
        <x:v>24</x:v>
      </x:c>
      <x:c r="C1959" t="n">
        <x:v>16</x:v>
      </x:c>
      <x:c r="D1959" s="99" t="str">
        <x:v>PRIMA STAPLER 501</x:v>
      </x:c>
      <x:c r="E1959" s="132" t="n">
        <x:v>400</x:v>
      </x:c>
      <x:c r="F1959" t="n">
        <x:v>24</x:v>
      </x:c>
      <x:c r="G1959" t="n">
        <x:v>29</x:v>
      </x:c>
      <x:c r="H1959" s="99" t="str">
        <x:v>PRIMA STAPLER 501</x:v>
      </x:c>
      <x:c r="I1959" s="133" t="n">
        <x:v>400</x:v>
      </x:c>
      <x:c r="J1959" s="133" t="n">
        <x:v>365</x:v>
      </x:c>
      <x:c r="K1959" s="149" t="str">
        <x:v>STAPLERS</x:v>
      </x:c>
      <x:c r="L1959" s="150" t="str">
        <x:v>Exact/source-linked match</x:v>
      </x:c>
      <x:c r="M1959" s="149" t="str">
        <x:v>WS-RATES:24:29</x:v>
      </x:c>
    </x:row>
    <x:row r="1960">
      <x:c r="A1960" t="n">
        <x:v>1964</x:v>
      </x:c>
      <x:c r="B1960" t="n">
        <x:v>9</x:v>
      </x:c>
      <x:c r="C1960" t="n">
        <x:v>14</x:v>
      </x:c>
      <x:c r="D1960" s="99" t="str">
        <x:v>PRISM STAPLER PR-300</x:v>
      </x:c>
      <x:c r="E1960" s="132" t="n">
        <x:v>3500</x:v>
      </x:c>
      <x:c r="F1960" t="n">
        <x:v>9</x:v>
      </x:c>
      <x:c r="G1960" t="n">
        <x:v>27</x:v>
      </x:c>
      <x:c r="H1960" s="99" t="str">
        <x:v>PRISM STAPLER PR-300</x:v>
      </x:c>
      <x:c r="I1960" s="133" t="n">
        <x:v>3500</x:v>
      </x:c>
      <x:c r="J1960" s="133" t="n">
        <x:v>3300</x:v>
      </x:c>
      <x:c r="K1960" s="149" t="str">
        <x:v>STAPLERS</x:v>
      </x:c>
      <x:c r="L1960" s="150" t="str">
        <x:v>Exact/source-linked match</x:v>
      </x:c>
      <x:c r="M1960" s="149" t="str">
        <x:v>WS-RATES:9:27</x:v>
      </x:c>
    </x:row>
    <x:row r="1961">
      <x:c r="A1961" t="n">
        <x:v>1965</x:v>
      </x:c>
      <x:c r="B1961" t="n">
        <x:v>9</x:v>
      </x:c>
      <x:c r="C1961" t="n">
        <x:v>10</x:v>
      </x:c>
      <x:c r="D1961" s="99" t="str">
        <x:v>STAPLER PATTA JP268C</x:v>
      </x:c>
      <x:c r="E1961" s="132" t="n">
        <x:v>58</x:v>
      </x:c>
      <x:c r="F1961" t="n">
        <x:v>9</x:v>
      </x:c>
      <x:c r="G1961" t="n">
        <x:v>23</x:v>
      </x:c>
      <x:c r="H1961" s="99" t="str">
        <x:v>STAPLER PATTA JP268C</x:v>
      </x:c>
      <x:c r="I1961" s="133" t="n">
        <x:v>58</x:v>
      </x:c>
      <x:c r="J1961" s="133" t="n">
        <x:v>50</x:v>
      </x:c>
      <x:c r="K1961" s="149" t="str">
        <x:v>STAPLERS</x:v>
      </x:c>
      <x:c r="L1961" s="150" t="str">
        <x:v>Exact/source-linked match</x:v>
      </x:c>
      <x:c r="M1961" s="149" t="str">
        <x:v>WS-RATES:9:23</x:v>
      </x:c>
    </x:row>
    <x:row r="1962">
      <x:c r="A1962" t="n">
        <x:v>1966</x:v>
      </x:c>
      <x:c r="B1962" t="n">
        <x:v>11</x:v>
      </x:c>
      <x:c r="C1962" t="n">
        <x:v>33</x:v>
      </x:c>
      <x:c r="D1962" s="99" t="str">
        <x:v>TICK STAPLER PIN 23/10</x:v>
      </x:c>
      <x:c r="E1962" s="132" t="n">
        <x:v>140</x:v>
      </x:c>
      <x:c r="F1962" t="n">
        <x:v>12</x:v>
      </x:c>
      <x:c r="G1962" t="n">
        <x:v>10</x:v>
      </x:c>
      <x:c r="H1962" s="99" t="str">
        <x:v>TICK STAPLER PIN 23/10</x:v>
      </x:c>
      <x:c r="I1962" s="133" t="n">
        <x:v>140</x:v>
      </x:c>
      <x:c r="J1962" s="133" t="n">
        <x:v>100</x:v>
      </x:c>
      <x:c r="K1962" s="149" t="str">
        <x:v>STAPLER PIN</x:v>
      </x:c>
      <x:c r="L1962" s="150" t="str">
        <x:v>Exact/source-linked match</x:v>
      </x:c>
      <x:c r="M1962" s="149" t="str">
        <x:v>WS-RATES:12:10</x:v>
      </x:c>
    </x:row>
    <x:row r="1963">
      <x:c r="A1963" t="n">
        <x:v>1967</x:v>
      </x:c>
      <x:c r="B1963" t="n">
        <x:v>11</x:v>
      </x:c>
      <x:c r="C1963" t="n">
        <x:v>32</x:v>
      </x:c>
      <x:c r="D1963" s="99" t="str">
        <x:v>TICK STAPLER PIN 23/13</x:v>
      </x:c>
      <x:c r="E1963" s="132" t="n">
        <x:v>170</x:v>
      </x:c>
      <x:c r="F1963" t="n">
        <x:v>12</x:v>
      </x:c>
      <x:c r="G1963" t="n">
        <x:v>9</x:v>
      </x:c>
      <x:c r="H1963" s="99" t="str">
        <x:v>TICK STAPLER PIN 23/13</x:v>
      </x:c>
      <x:c r="I1963" s="133" t="n">
        <x:v>170</x:v>
      </x:c>
      <x:c r="J1963" s="133" t="n">
        <x:v>120</x:v>
      </x:c>
      <x:c r="K1963" s="149" t="str">
        <x:v>STAPLER PIN</x:v>
      </x:c>
      <x:c r="L1963" s="150" t="str">
        <x:v>Exact/source-linked match</x:v>
      </x:c>
      <x:c r="M1963" s="149" t="str">
        <x:v>WS-RATES:12:9</x:v>
      </x:c>
    </x:row>
    <x:row r="1964">
      <x:c r="A1964" t="n">
        <x:v>1968</x:v>
      </x:c>
      <x:c r="B1964" t="n">
        <x:v>11</x:v>
      </x:c>
      <x:c r="C1964" t="n">
        <x:v>34</x:v>
      </x:c>
      <x:c r="D1964" s="99" t="str">
        <x:v>TICK STAPLER PIN 23/8</x:v>
      </x:c>
      <x:c r="E1964" s="132" t="n">
        <x:v>120</x:v>
      </x:c>
      <x:c r="F1964" t="n">
        <x:v>12</x:v>
      </x:c>
      <x:c r="G1964" t="n">
        <x:v>11</x:v>
      </x:c>
      <x:c r="H1964" s="99" t="str">
        <x:v>TICK STAPLER PIN 23/8</x:v>
      </x:c>
      <x:c r="I1964" s="133" t="n">
        <x:v>120</x:v>
      </x:c>
      <x:c r="J1964" s="133" t="n">
        <x:v>92</x:v>
      </x:c>
      <x:c r="K1964" s="149" t="str">
        <x:v>STAPLER PIN</x:v>
      </x:c>
      <x:c r="L1964" s="150" t="str">
        <x:v>Exact/source-linked match</x:v>
      </x:c>
      <x:c r="M1964" s="149" t="str">
        <x:v>WS-RATES:12:11</x:v>
      </x:c>
    </x:row>
    <x:row r="1965">
      <x:c r="A1965" t="n">
        <x:v>1969</x:v>
      </x:c>
      <x:c r="B1965" t="n">
        <x:v>60</x:v>
      </x:c>
      <x:c r="C1965" t="n">
        <x:v>8</x:v>
      </x:c>
      <x:c r="D1965" s="99" t="str">
        <x:v>DOLLAR 10 NUM STAPLE PIN</x:v>
      </x:c>
      <x:c r="E1965" s="132" t="n">
        <x:v>333</x:v>
      </x:c>
      <x:c r="F1965" t="n">
        <x:v>60</x:v>
      </x:c>
      <x:c r="G1965" t="n">
        <x:v>21</x:v>
      </x:c>
      <x:c r="H1965" s="99" t="str">
        <x:v>DOLLAR 10 NUM STAPLE PIN(BOX</x:v>
      </x:c>
      <x:c r="I1965" s="133" t="n">
        <x:v>333</x:v>
      </x:c>
      <x:c r="J1965" s="133" t="n">
        <x:v>323</x:v>
      </x:c>
      <x:c r="K1965" s="149" t="str">
        <x:v>STAPLER PIN</x:v>
      </x:c>
      <x:c r="L1965" s="150" t="str">
        <x:v>Truncated-name completion</x:v>
      </x:c>
      <x:c r="M1965" s="149" t="str">
        <x:v>WS-RATES:60:21</x:v>
      </x:c>
    </x:row>
    <x:row r="1966">
      <x:c r="A1966" t="n">
        <x:v>1970</x:v>
      </x:c>
      <x:c r="B1966" t="n">
        <x:v>27</x:v>
      </x:c>
      <x:c r="C1966" t="n">
        <x:v>14</x:v>
      </x:c>
      <x:c r="D1966" s="99" t="str">
        <x:v>DOLLAR STAPELS PIN 24/6</x:v>
      </x:c>
      <x:c r="E1966" s="132" t="n">
        <x:v>60</x:v>
      </x:c>
      <x:c r="F1966" t="n">
        <x:v>27</x:v>
      </x:c>
      <x:c r="G1966" t="n">
        <x:v>27</x:v>
      </x:c>
      <x:c r="H1966" s="99" t="str">
        <x:v>DOLLAR STAPELS PIN 24/6</x:v>
      </x:c>
      <x:c r="I1966" s="133" t="n">
        <x:v>60</x:v>
      </x:c>
      <x:c r="J1966" s="133" t="n">
        <x:v>57.5</x:v>
      </x:c>
      <x:c r="K1966" s="149" t="str">
        <x:v>STAPLER PIN</x:v>
      </x:c>
      <x:c r="L1966" s="150" t="str">
        <x:v>Exact/source-linked match</x:v>
      </x:c>
      <x:c r="M1966" s="149" t="str">
        <x:v>WS-RATES:27:27</x:v>
      </x:c>
    </x:row>
    <x:row r="1967">
      <x:c r="A1967" t="n">
        <x:v>1971</x:v>
      </x:c>
      <x:c r="B1967" t="n">
        <x:v>27</x:v>
      </x:c>
      <x:c r="C1967" t="n">
        <x:v>15</x:v>
      </x:c>
      <x:c r="D1967" s="99" t="str">
        <x:v>DOLLAR STAPLES PIN 10</x:v>
      </x:c>
      <x:c r="E1967" s="132" t="n">
        <x:v>33</x:v>
      </x:c>
      <x:c r="F1967" t="n">
        <x:v>27</x:v>
      </x:c>
      <x:c r="G1967" t="n">
        <x:v>28</x:v>
      </x:c>
      <x:c r="H1967" s="99" t="str">
        <x:v>DOLLAR STAPLES PIN 10</x:v>
      </x:c>
      <x:c r="I1967" s="133" t="n">
        <x:v>33</x:v>
      </x:c>
      <x:c r="J1967" s="133" t="n">
        <x:v>31.5</x:v>
      </x:c>
      <x:c r="K1967" s="149" t="str">
        <x:v>STAPLER PIN</x:v>
      </x:c>
      <x:c r="L1967" s="150" t="str">
        <x:v>Exact/source-linked match</x:v>
      </x:c>
      <x:c r="M1967" s="149" t="str">
        <x:v>WS-RATES:27:28</x:v>
      </x:c>
    </x:row>
    <x:row r="1968">
      <x:c r="A1968" t="n">
        <x:v>1972</x:v>
      </x:c>
      <x:c r="B1968" t="n">
        <x:v>60</x:v>
      </x:c>
      <x:c r="C1968" t="n">
        <x:v>6</x:v>
      </x:c>
      <x:c r="D1968" s="99" t="str">
        <x:v>DOLLAR STAPLES PIN 24/6</x:v>
      </x:c>
      <x:c r="E1968" s="132" t="n">
        <x:v>545</x:v>
      </x:c>
      <x:c r="F1968" t="n">
        <x:v>60</x:v>
      </x:c>
      <x:c r="G1968" t="n">
        <x:v>19</x:v>
      </x:c>
      <x:c r="H1968" s="99" t="str">
        <x:v>DOLLAR STAPLES PIN 24/6</x:v>
      </x:c>
      <x:c r="I1968" s="133" t="n">
        <x:v>545</x:v>
      </x:c>
      <x:c r="J1968" s="133" t="n">
        <x:v>528.65</x:v>
      </x:c>
      <x:c r="K1968" s="149" t="str">
        <x:v>STAPLER PIN</x:v>
      </x:c>
      <x:c r="L1968" s="150" t="str">
        <x:v>Exact/source-linked match</x:v>
      </x:c>
      <x:c r="M1968" s="149" t="str">
        <x:v>WS-RATES:60:19</x:v>
      </x:c>
    </x:row>
    <x:row r="1969">
      <x:c r="A1969" t="n">
        <x:v>1973</x:v>
      </x:c>
      <x:c r="B1969" t="n">
        <x:v>53</x:v>
      </x:c>
      <x:c r="C1969" t="n">
        <x:v>29</x:v>
      </x:c>
      <x:c r="D1969" s="99" t="str">
        <x:v>DUX 10 NUMBER PIN</x:v>
      </x:c>
      <x:c r="E1969" s="132" t="n">
        <x:v>28</x:v>
      </x:c>
      <x:c r="F1969" t="n">
        <x:v>54</x:v>
      </x:c>
      <x:c r="G1969" t="n">
        <x:v>6</x:v>
      </x:c>
      <x:c r="H1969" s="99" t="str">
        <x:v>DUX 10 NUMBER PIN</x:v>
      </x:c>
      <x:c r="I1969" s="133" t="n">
        <x:v>28</x:v>
      </x:c>
      <x:c r="J1969" s="133" t="n">
        <x:v>26</x:v>
      </x:c>
      <x:c r="K1969" s="149" t="str">
        <x:v>STAPLER PIN</x:v>
      </x:c>
      <x:c r="L1969" s="150" t="str">
        <x:v>Exact/source-linked match</x:v>
      </x:c>
      <x:c r="M1969" s="149" t="str">
        <x:v>WS-RATES:54:6</x:v>
      </x:c>
    </x:row>
    <x:row r="1970">
      <x:c r="A1970" t="n">
        <x:v>1974</x:v>
      </x:c>
      <x:c r="B1970" t="n">
        <x:v>53</x:v>
      </x:c>
      <x:c r="C1970" t="n">
        <x:v>31</x:v>
      </x:c>
      <x:c r="D1970" s="99" t="str">
        <x:v>DUX 10 NUMBER PIN (BOX)</x:v>
      </x:c>
      <x:c r="E1970" s="132" t="n">
        <x:v>550</x:v>
      </x:c>
      <x:c r="F1970" t="n">
        <x:v>54</x:v>
      </x:c>
      <x:c r="G1970" t="n">
        <x:v>8</x:v>
      </x:c>
      <x:c r="H1970" s="99" t="str">
        <x:v>DUX 10 NUMBER PIN (BOX)</x:v>
      </x:c>
      <x:c r="I1970" s="133" t="n">
        <x:v>550</x:v>
      </x:c>
      <x:c r="J1970" s="133" t="n">
        <x:v>515</x:v>
      </x:c>
      <x:c r="K1970" s="149" t="str">
        <x:v>STAPLER PIN</x:v>
      </x:c>
      <x:c r="L1970" s="150" t="str">
        <x:v>Exact/source-linked match</x:v>
      </x:c>
      <x:c r="M1970" s="149" t="str">
        <x:v>WS-RATES:54:8</x:v>
      </x:c>
    </x:row>
    <x:row r="1971">
      <x:c r="A1971" t="n">
        <x:v>1975</x:v>
      </x:c>
      <x:c r="B1971" t="n">
        <x:v>53</x:v>
      </x:c>
      <x:c r="C1971" t="n">
        <x:v>30</x:v>
      </x:c>
      <x:c r="D1971" s="99" t="str">
        <x:v>DUX 24/6 PIN</x:v>
      </x:c>
      <x:c r="E1971" s="132" t="n">
        <x:v>48</x:v>
      </x:c>
      <x:c r="F1971" t="n">
        <x:v>54</x:v>
      </x:c>
      <x:c r="G1971" t="n">
        <x:v>7</x:v>
      </x:c>
      <x:c r="H1971" s="99" t="str">
        <x:v>DUX 24/6 PIN</x:v>
      </x:c>
      <x:c r="I1971" s="133" t="n">
        <x:v>48</x:v>
      </x:c>
      <x:c r="J1971" s="133" t="n">
        <x:v>44</x:v>
      </x:c>
      <x:c r="K1971" s="149" t="str">
        <x:v>STAPLER PIN</x:v>
      </x:c>
      <x:c r="L1971" s="150" t="str">
        <x:v>Exact/source-linked match</x:v>
      </x:c>
      <x:c r="M1971" s="149" t="str">
        <x:v>WS-RATES:54:7</x:v>
      </x:c>
    </x:row>
    <x:row r="1972">
      <x:c r="A1972" t="n">
        <x:v>1976</x:v>
      </x:c>
      <x:c r="B1972" t="n">
        <x:v>53</x:v>
      </x:c>
      <x:c r="C1972" t="n">
        <x:v>33</x:v>
      </x:c>
      <x:c r="D1972" s="99" t="str">
        <x:v>DUX 24/6 PIN (BOX)</x:v>
      </x:c>
      <x:c r="E1972" s="132" t="n">
        <x:v>460</x:v>
      </x:c>
      <x:c r="F1972" t="n">
        <x:v>54</x:v>
      </x:c>
      <x:c r="G1972" t="n">
        <x:v>10</x:v>
      </x:c>
      <x:c r="H1972" s="99" t="str">
        <x:v>DUX 24/6 PIN (BOX)</x:v>
      </x:c>
      <x:c r="I1972" s="133" t="n">
        <x:v>460</x:v>
      </x:c>
      <x:c r="J1972" s="133" t="n">
        <x:v>440</x:v>
      </x:c>
      <x:c r="K1972" s="149" t="str">
        <x:v>STAPLER PIN</x:v>
      </x:c>
      <x:c r="L1972" s="150" t="str">
        <x:v>Exact/source-linked match</x:v>
      </x:c>
      <x:c r="M1972" s="149" t="str">
        <x:v>WS-RATES:54:10</x:v>
      </x:c>
    </x:row>
    <x:row r="1973">
      <x:c r="A1973" t="n">
        <x:v>1977</x:v>
      </x:c>
      <x:c r="B1973" t="n">
        <x:v>35</x:v>
      </x:c>
      <x:c r="C1973" t="n">
        <x:v>18</x:v>
      </x:c>
      <x:c r="D1973" s="99" t="str">
        <x:v>OFFICE PIN DL 718</x:v>
      </x:c>
      <x:c r="E1973" s="132" t="n">
        <x:v>450</x:v>
      </x:c>
      <x:c r="F1973" t="n">
        <x:v>35</x:v>
      </x:c>
      <x:c r="G1973" t="n">
        <x:v>31</x:v>
      </x:c>
      <x:c r="H1973" s="99" t="str">
        <x:v>OFFICE PIN DL 718</x:v>
      </x:c>
      <x:c r="I1973" s="133" t="n">
        <x:v>450</x:v>
      </x:c>
      <x:c r="J1973" s="133" t="n">
        <x:v>410</x:v>
      </x:c>
      <x:c r="K1973" s="149" t="str">
        <x:v>CHINA</x:v>
      </x:c>
      <x:c r="L1973" s="150" t="str">
        <x:v>Exact/source-linked match</x:v>
      </x:c>
      <x:c r="M1973" s="149" t="str">
        <x:v>WS-RATES:35:31</x:v>
      </x:c>
    </x:row>
    <x:row r="1974">
      <x:c r="A1974" t="n">
        <x:v>1978</x:v>
      </x:c>
      <x:c r="B1974" t="n">
        <x:v>26</x:v>
      </x:c>
      <x:c r="C1974" t="n">
        <x:v>15</x:v>
      </x:c>
      <x:c r="D1974" s="99" t="str">
        <x:v>OFFICE PIN DL718 A</x:v>
      </x:c>
      <x:c r="E1974" s="132" t="n">
        <x:v>360</x:v>
      </x:c>
      <x:c r="F1974" t="n">
        <x:v>26</x:v>
      </x:c>
      <x:c r="G1974" t="n">
        <x:v>28</x:v>
      </x:c>
      <x:c r="H1974" s="99" t="str">
        <x:v>OFFICE PIN DL718 A</x:v>
      </x:c>
      <x:c r="I1974" s="133" t="n">
        <x:v>360</x:v>
      </x:c>
      <x:c r="J1974" s="133" t="n">
        <x:v>330</x:v>
      </x:c>
      <x:c r="K1974" s="149" t="str">
        <x:v>CHINA</x:v>
      </x:c>
      <x:c r="L1974" s="150" t="str">
        <x:v>Exact/source-linked match</x:v>
      </x:c>
      <x:c r="M1974" s="149" t="str">
        <x:v>WS-RATES:26:28</x:v>
      </x:c>
    </x:row>
    <x:row r="1975">
      <x:c r="A1975" t="n">
        <x:v>1979</x:v>
      </x:c>
      <x:c r="B1975" t="n">
        <x:v>55</x:v>
      </x:c>
      <x:c r="C1975" t="n">
        <x:v>16</x:v>
      </x:c>
      <x:c r="D1975" s="99" t="str">
        <x:v>ORO 10 NUM PIN (1 PC)</x:v>
      </x:c>
      <x:c r="E1975" s="132" t="n">
        <x:v>27</x:v>
      </x:c>
      <x:c r="F1975" t="n">
        <x:v>55</x:v>
      </x:c>
      <x:c r="G1975" t="n">
        <x:v>29</x:v>
      </x:c>
      <x:c r="H1975" s="99" t="str">
        <x:v>ORO 10 NUM PIN (1 PC)</x:v>
      </x:c>
      <x:c r="I1975" s="133" t="n">
        <x:v>27</x:v>
      </x:c>
      <x:c r="J1975" s="133" t="n">
        <x:v>25</x:v>
      </x:c>
      <x:c r="K1975" s="149" t="str">
        <x:v>STAPLERS</x:v>
      </x:c>
      <x:c r="L1975" s="150" t="str">
        <x:v>Exact/source-linked match</x:v>
      </x:c>
      <x:c r="M1975" s="149" t="str">
        <x:v>WS-RATES:55:29</x:v>
      </x:c>
    </x:row>
    <x:row r="1976">
      <x:c r="A1976" t="n">
        <x:v>1980</x:v>
      </x:c>
      <x:c r="B1976" t="n">
        <x:v>55</x:v>
      </x:c>
      <x:c r="C1976" t="n">
        <x:v>17</x:v>
      </x:c>
      <x:c r="D1976" s="99" t="str">
        <x:v>ORO 10 NUM PIN (BOX)</x:v>
      </x:c>
      <x:c r="E1976" s="132" t="n">
        <x:v>500</x:v>
      </x:c>
      <x:c r="F1976" t="n">
        <x:v>55</x:v>
      </x:c>
      <x:c r="G1976" t="n">
        <x:v>30</x:v>
      </x:c>
      <x:c r="H1976" s="99" t="str">
        <x:v>ORO 10 NUM PIN (BOX)</x:v>
      </x:c>
      <x:c r="I1976" s="133" t="n">
        <x:v>500</x:v>
      </x:c>
      <x:c r="J1976" s="133" t="n">
        <x:v>485</x:v>
      </x:c>
      <x:c r="K1976" s="149" t="str">
        <x:v>STAPLER PIN</x:v>
      </x:c>
      <x:c r="L1976" s="150" t="str">
        <x:v>Exact/source-linked match</x:v>
      </x:c>
      <x:c r="M1976" s="149" t="str">
        <x:v>WS-RATES:55:30</x:v>
      </x:c>
    </x:row>
    <x:row r="1977">
      <x:c r="A1977" t="n">
        <x:v>1981</x:v>
      </x:c>
      <x:c r="B1977" t="n">
        <x:v>55</x:v>
      </x:c>
      <x:c r="C1977" t="n">
        <x:v>15</x:v>
      </x:c>
      <x:c r="D1977" s="99" t="str">
        <x:v>ORO 24/6 PIN (BOX)</x:v>
      </x:c>
      <x:c r="E1977" s="132" t="n">
        <x:v>480</x:v>
      </x:c>
      <x:c r="F1977" t="n">
        <x:v>55</x:v>
      </x:c>
      <x:c r="G1977" t="n">
        <x:v>28</x:v>
      </x:c>
      <x:c r="H1977" s="99" t="str">
        <x:v>ORO 24/6 PIN (BOX)</x:v>
      </x:c>
      <x:c r="I1977" s="133" t="n">
        <x:v>480</x:v>
      </x:c>
      <x:c r="J1977" s="133" t="n">
        <x:v>426</x:v>
      </x:c>
      <x:c r="K1977" s="149" t="str">
        <x:v>STAPLER PIN</x:v>
      </x:c>
      <x:c r="L1977" s="150" t="str">
        <x:v>Exact/source-linked match</x:v>
      </x:c>
      <x:c r="M1977" s="149" t="str">
        <x:v>WS-RATES:55:28</x:v>
      </x:c>
    </x:row>
    <x:row r="1978">
      <x:c r="A1978" t="n">
        <x:v>1982</x:v>
      </x:c>
      <x:c r="B1978" t="n">
        <x:v>55</x:v>
      </x:c>
      <x:c r="C1978" t="n">
        <x:v>14</x:v>
      </x:c>
      <x:c r="D1978" s="99" t="str">
        <x:v>ORO 24/6 PIN (S)</x:v>
      </x:c>
      <x:c r="E1978" s="132" t="n">
        <x:v>48</x:v>
      </x:c>
      <x:c r="F1978" t="n">
        <x:v>55</x:v>
      </x:c>
      <x:c r="G1978" t="n">
        <x:v>27</x:v>
      </x:c>
      <x:c r="H1978" s="99" t="str">
        <x:v>ORO 24/6 PIN (S)</x:v>
      </x:c>
      <x:c r="I1978" s="133" t="n">
        <x:v>48</x:v>
      </x:c>
      <x:c r="J1978" s="133" t="n">
        <x:v>44</x:v>
      </x:c>
      <x:c r="K1978" s="149" t="str">
        <x:v>STAPLER PIN</x:v>
      </x:c>
      <x:c r="L1978" s="150" t="str">
        <x:v>Exact/source-linked match</x:v>
      </x:c>
      <x:c r="M1978" s="149" t="str">
        <x:v>WS-RATES:55:27</x:v>
      </x:c>
    </x:row>
    <x:row r="1979">
      <x:c r="A1979" t="n">
        <x:v>1983</x:v>
      </x:c>
      <x:c r="B1979" t="n">
        <x:v>44</x:v>
      </x:c>
      <x:c r="C1979" t="n">
        <x:v>13</x:v>
      </x:c>
      <x:c r="D1979" s="99" t="str">
        <x:v>PIN CUSHION</x:v>
      </x:c>
      <x:c r="E1979" s="132" t="n">
        <x:v>50</x:v>
      </x:c>
      <x:c r="F1979" t="n">
        <x:v>44</x:v>
      </x:c>
      <x:c r="G1979" t="n">
        <x:v>26</x:v>
      </x:c>
      <x:c r="H1979" s="99" t="str">
        <x:v>PIN CUSHION</x:v>
      </x:c>
      <x:c r="I1979" s="133" t="n">
        <x:v>50</x:v>
      </x:c>
      <x:c r="J1979" s="133" t="n">
        <x:v>45</x:v>
      </x:c>
      <x:c r="K1979" s="149" t="str">
        <x:v>CHINA</x:v>
      </x:c>
      <x:c r="L1979" s="150" t="str">
        <x:v>Exact/source-linked match</x:v>
      </x:c>
      <x:c r="M1979" s="149" t="str">
        <x:v>WS-RATES:44:26</x:v>
      </x:c>
    </x:row>
    <x:row r="1980">
      <x:c r="A1980" t="n">
        <x:v>1984</x:v>
      </x:c>
      <x:c r="B1980" t="n">
        <x:v>34</x:v>
      </x:c>
      <x:c r="C1980" t="n">
        <x:v>30</x:v>
      </x:c>
      <x:c r="D1980" s="99" t="str">
        <x:v>PIN OPENER (PMP)</x:v>
      </x:c>
      <x:c r="E1980" s="132" t="n">
        <x:v>90</x:v>
      </x:c>
      <x:c r="F1980" t="n">
        <x:v>35</x:v>
      </x:c>
      <x:c r="G1980" t="n">
        <x:v>7</x:v>
      </x:c>
      <x:c r="H1980" s="99" t="str">
        <x:v>PIN OPENER (PMP)</x:v>
      </x:c>
      <x:c r="I1980" s="133" t="n">
        <x:v>90</x:v>
      </x:c>
      <x:c r="J1980" s="133" t="n">
        <x:v>75</x:v>
      </x:c>
      <x:c r="K1980" s="149" t="str">
        <x:v>STAPLERS</x:v>
      </x:c>
      <x:c r="L1980" s="150" t="str">
        <x:v>Exact/source-linked match</x:v>
      </x:c>
      <x:c r="M1980" s="149" t="str">
        <x:v>WS-RATES:35:7</x:v>
      </x:c>
    </x:row>
    <x:row r="1981">
      <x:c r="A1981" t="n">
        <x:v>1985</x:v>
      </x:c>
      <x:c r="B1981" t="n">
        <x:v>48</x:v>
      </x:c>
      <x:c r="C1981" t="n">
        <x:v>12</x:v>
      </x:c>
      <x:c r="D1981" s="99" t="str">
        <x:v>SAFETY PIN DL2302 (500PCS</x:v>
      </x:c>
      <x:c r="E1981" s="132" t="n">
        <x:v>350</x:v>
      </x:c>
      <x:c r="F1981" t="n">
        <x:v>48</x:v>
      </x:c>
      <x:c r="G1981" t="n">
        <x:v>25</x:v>
      </x:c>
      <x:c r="H1981" s="99" t="str">
        <x:v>SAFETY PIN DL2302 (500PCS)</x:v>
      </x:c>
      <x:c r="I1981" s="133" t="n">
        <x:v>350</x:v>
      </x:c>
      <x:c r="J1981" s="133" t="n">
        <x:v>325</x:v>
      </x:c>
      <x:c r="K1981" s="149" t="str">
        <x:v>CHINA</x:v>
      </x:c>
      <x:c r="L1981" s="150" t="str">
        <x:v>Exact/source-linked match</x:v>
      </x:c>
      <x:c r="M1981" s="149" t="str">
        <x:v>WS-RATES:48:25</x:v>
      </x:c>
    </x:row>
    <x:row r="1982">
      <x:c r="A1982" t="n">
        <x:v>1986</x:v>
      </x:c>
      <x:c r="B1982" t="n">
        <x:v>48</x:v>
      </x:c>
      <x:c r="C1982" t="n">
        <x:v>14</x:v>
      </x:c>
      <x:c r="D1982" s="99" t="str">
        <x:v>SAFETY PIN DL2303 (300PCS</x:v>
      </x:c>
      <x:c r="E1982" s="132" t="n">
        <x:v>300</x:v>
      </x:c>
      <x:c r="F1982" t="n">
        <x:v>48</x:v>
      </x:c>
      <x:c r="G1982" t="n">
        <x:v>27</x:v>
      </x:c>
      <x:c r="H1982" s="99" t="str">
        <x:v>SAFETY PIN DL2303 (300PCS)</x:v>
      </x:c>
      <x:c r="I1982" s="133" t="n">
        <x:v>300</x:v>
      </x:c>
      <x:c r="J1982" s="133" t="n">
        <x:v>275</x:v>
      </x:c>
      <x:c r="K1982" s="149" t="str">
        <x:v>CHINA</x:v>
      </x:c>
      <x:c r="L1982" s="150" t="str">
        <x:v>Exact/source-linked match</x:v>
      </x:c>
      <x:c r="M1982" s="149" t="str">
        <x:v>WS-RATES:48:27</x:v>
      </x:c>
    </x:row>
    <x:row r="1983">
      <x:c r="A1983" t="n">
        <x:v>1987</x:v>
      </x:c>
      <x:c r="B1983" t="n">
        <x:v>10</x:v>
      </x:c>
      <x:c r="C1983" t="n">
        <x:v>29</x:v>
      </x:c>
      <x:c r="D1983" s="99" t="str">
        <x:v>SAFETY PIN DL2304 (400PCS</x:v>
      </x:c>
      <x:c r="E1983" s="132" t="n">
        <x:v>510</x:v>
      </x:c>
      <x:c r="F1983" t="n">
        <x:v>11</x:v>
      </x:c>
      <x:c r="G1983" t="n">
        <x:v>6</x:v>
      </x:c>
      <x:c r="H1983" s="99" t="str">
        <x:v>SAFETY PIN DL2304 (400PCS)</x:v>
      </x:c>
      <x:c r="I1983" s="133" t="n">
        <x:v>510</x:v>
      </x:c>
      <x:c r="J1983" s="133" t="n">
        <x:v>485</x:v>
      </x:c>
      <x:c r="K1983" s="149" t="str">
        <x:v>CHINA</x:v>
      </x:c>
      <x:c r="L1983" s="150" t="str">
        <x:v>Exact/source-linked match</x:v>
      </x:c>
      <x:c r="M1983" s="149" t="str">
        <x:v>WS-RATES:11:6</x:v>
      </x:c>
    </x:row>
    <x:row r="1984">
      <x:c r="A1984" t="n">
        <x:v>1988</x:v>
      </x:c>
      <x:c r="B1984" t="n">
        <x:v>44</x:v>
      </x:c>
      <x:c r="C1984" t="n">
        <x:v>12</x:v>
      </x:c>
      <x:c r="D1984" s="99" t="str">
        <x:v>SCARF PIN LARGE</x:v>
      </x:c>
      <x:c r="E1984" s="132" t="n">
        <x:v>330</x:v>
      </x:c>
      <x:c r="F1984" t="n">
        <x:v>44</x:v>
      </x:c>
      <x:c r="G1984" t="n">
        <x:v>25</x:v>
      </x:c>
      <x:c r="H1984" s="99" t="str">
        <x:v>SCARF PIN LARGE</x:v>
      </x:c>
      <x:c r="I1984" s="133" t="n">
        <x:v>330</x:v>
      </x:c>
      <x:c r="J1984" s="133" t="n">
        <x:v>300</x:v>
      </x:c>
      <x:c r="K1984" s="149" t="str">
        <x:v>CHINA</x:v>
      </x:c>
      <x:c r="L1984" s="150" t="str">
        <x:v>Exact/source-linked match</x:v>
      </x:c>
      <x:c r="M1984" s="149" t="str">
        <x:v>WS-RATES:44:25</x:v>
      </x:c>
    </x:row>
    <x:row r="1985">
      <x:c r="A1985" t="n">
        <x:v>1989</x:v>
      </x:c>
      <x:c r="B1985" t="n">
        <x:v>44</x:v>
      </x:c>
      <x:c r="C1985" t="n">
        <x:v>9</x:v>
      </x:c>
      <x:c r="D1985" s="99" t="str">
        <x:v>SCARF PIN SMALL</x:v>
      </x:c>
      <x:c r="E1985" s="132" t="n">
        <x:v>220</x:v>
      </x:c>
      <x:c r="F1985" t="n">
        <x:v>44</x:v>
      </x:c>
      <x:c r="G1985" t="n">
        <x:v>22</x:v>
      </x:c>
      <x:c r="H1985" s="99" t="str">
        <x:v>SCARF PIN SMALL</x:v>
      </x:c>
      <x:c r="I1985" s="133" t="n">
        <x:v>220</x:v>
      </x:c>
      <x:c r="J1985" s="133" t="n">
        <x:v>210</x:v>
      </x:c>
      <x:c r="K1985" s="149" t="str">
        <x:v>CHINA</x:v>
      </x:c>
      <x:c r="L1985" s="150" t="str">
        <x:v>Exact/source-linked match</x:v>
      </x:c>
      <x:c r="M1985" s="149" t="str">
        <x:v>WS-RATES:44:22</x:v>
      </x:c>
    </x:row>
    <x:row r="1986">
      <x:c r="A1986" t="n">
        <x:v>1990</x:v>
      </x:c>
      <x:c r="B1986" t="n">
        <x:v>27</x:v>
      </x:c>
      <x:c r="C1986" t="n">
        <x:v>22</x:v>
      </x:c>
      <x:c r="D1986" s="99" t="str">
        <x:v>SCARF PIN XL</x:v>
      </x:c>
      <x:c r="E1986" s="132" t="n">
        <x:v>500</x:v>
      </x:c>
      <x:c r="F1986" t="n">
        <x:v>27</x:v>
      </x:c>
      <x:c r="G1986" t="n">
        <x:v>35</x:v>
      </x:c>
      <x:c r="H1986" s="99" t="str">
        <x:v>SCARF PIN XL</x:v>
      </x:c>
      <x:c r="I1986" s="133" t="n">
        <x:v>500</x:v>
      </x:c>
      <x:c r="J1986" s="133" t="n">
        <x:v>480</x:v>
      </x:c>
      <x:c r="K1986" s="149" t="str">
        <x:v>CHINA</x:v>
      </x:c>
      <x:c r="L1986" s="150" t="str">
        <x:v>Exact/source-linked match</x:v>
      </x:c>
      <x:c r="M1986" s="149" t="str">
        <x:v>WS-RATES:27:35</x:v>
      </x:c>
    </x:row>
    <x:row r="1987">
      <x:c r="A1987" t="n">
        <x:v>1991</x:v>
      </x:c>
      <x:c r="B1987" t="n">
        <x:v>18</x:v>
      </x:c>
      <x:c r="C1987" t="n">
        <x:v>26</x:v>
      </x:c>
      <x:c r="D1987" s="99" t="str">
        <x:v>THUMB PIN ART 909 1</x:v>
      </x:c>
      <x:c r="E1987" s="132" t="n">
        <x:v>400</x:v>
      </x:c>
      <x:c r="F1987" t="n">
        <x:v>19</x:v>
      </x:c>
      <x:c r="G1987" t="n">
        <x:v>3</x:v>
      </x:c>
      <x:c r="H1987" s="99" t="str">
        <x:v>THUMB PIN ART 909 1</x:v>
      </x:c>
      <x:c r="I1987" s="133" t="n">
        <x:v>400</x:v>
      </x:c>
      <x:c r="J1987" s="133" t="n">
        <x:v>480</x:v>
      </x:c>
      <x:c r="K1987" s="149" t="str">
        <x:v>CHINA</x:v>
      </x:c>
      <x:c r="L1987" s="150" t="str">
        <x:v>Exact/source-linked match</x:v>
      </x:c>
      <x:c r="M1987" s="149" t="str">
        <x:v>WS-RATES:19:3</x:v>
      </x:c>
    </x:row>
    <x:row r="1988">
      <x:c r="A1988" t="n">
        <x:v>1992</x:v>
      </x:c>
      <x:c r="B1988" t="n">
        <x:v>36</x:v>
      </x:c>
      <x:c r="C1988" t="n">
        <x:v>33</x:v>
      </x:c>
      <x:c r="D1988" s="99" t="str">
        <x:v>THUMB PIN COLOUR FULL 4</x:v>
      </x:c>
      <x:c r="E1988" s="132" t="n">
        <x:v>60</x:v>
      </x:c>
      <x:c r="F1988" t="n">
        <x:v>37</x:v>
      </x:c>
      <x:c r="G1988" t="n">
        <x:v>10</x:v>
      </x:c>
      <x:c r="H1988" s="99" t="str">
        <x:v>THUMB PIN COLOUR FULL 40pcs</x:v>
      </x:c>
      <x:c r="I1988" s="133" t="n">
        <x:v>60</x:v>
      </x:c>
      <x:c r="J1988" s="133" t="n">
        <x:v>50</x:v>
      </x:c>
      <x:c r="K1988" s="149" t="str">
        <x:v>CHINA</x:v>
      </x:c>
      <x:c r="L1988" s="150" t="str">
        <x:v>Truncated-name completion</x:v>
      </x:c>
      <x:c r="M1988" s="149" t="str">
        <x:v>WS-RATES:37:10</x:v>
      </x:c>
    </x:row>
    <x:row r="1989">
      <x:c r="A1989" t="n">
        <x:v>1993</x:v>
      </x:c>
      <x:c r="B1989" t="n">
        <x:v>35</x:v>
      </x:c>
      <x:c r="C1989" t="n">
        <x:v>19</x:v>
      </x:c>
      <x:c r="D1989" s="99" t="str">
        <x:v>THUMB PIN CY3121</x:v>
      </x:c>
      <x:c r="E1989" s="132" t="n">
        <x:v>410</x:v>
      </x:c>
      <x:c r="F1989" t="n">
        <x:v>35</x:v>
      </x:c>
      <x:c r="G1989" t="n">
        <x:v>32</x:v>
      </x:c>
      <x:c r="H1989" s="99" t="str">
        <x:v>THUMB PIN CY3121</x:v>
      </x:c>
      <x:c r="I1989" s="133" t="n">
        <x:v>410</x:v>
      </x:c>
      <x:c r="J1989" s="133" t="n">
        <x:v>385</x:v>
      </x:c>
      <x:c r="K1989" s="149" t="str">
        <x:v>CHINA</x:v>
      </x:c>
      <x:c r="L1989" s="150" t="str">
        <x:v>Exact/source-linked match</x:v>
      </x:c>
      <x:c r="M1989" s="149" t="str">
        <x:v>WS-RATES:35:32</x:v>
      </x:c>
    </x:row>
    <x:row r="1990">
      <x:c r="A1990" t="n">
        <x:v>1994</x:v>
      </x:c>
      <x:c r="B1990" t="n">
        <x:v>34</x:v>
      </x:c>
      <x:c r="C1990" t="n">
        <x:v>36</x:v>
      </x:c>
      <x:c r="D1990" s="99" t="str">
        <x:v>THUMB PIN PEONY 50PCS</x:v>
      </x:c>
      <x:c r="E1990" s="132" t="n">
        <x:v>370</x:v>
      </x:c>
      <x:c r="F1990" t="n">
        <x:v>35</x:v>
      </x:c>
      <x:c r="G1990" t="n">
        <x:v>13</x:v>
      </x:c>
      <x:c r="H1990" s="99" t="str">
        <x:v>THUMB PIN PEONY 50PCS</x:v>
      </x:c>
      <x:c r="I1990" s="133" t="n">
        <x:v>370</x:v>
      </x:c>
      <x:c r="J1990" s="133" t="n">
        <x:v>335</x:v>
      </x:c>
      <x:c r="K1990" s="149" t="str">
        <x:v>CHINA</x:v>
      </x:c>
      <x:c r="L1990" s="150" t="str">
        <x:v>Exact/source-linked match</x:v>
      </x:c>
      <x:c r="M1990" s="149" t="str">
        <x:v>WS-RATES:35:13</x:v>
      </x:c>
    </x:row>
    <x:row r="1991">
      <x:c r="A1991" t="n">
        <x:v>1995</x:v>
      </x:c>
      <x:c r="B1991" t="n">
        <x:v>12</x:v>
      </x:c>
      <x:c r="C1991" t="n">
        <x:v>5</x:v>
      </x:c>
      <x:c r="D1991" s="99" t="str">
        <x:v>TICK PIN 10 NUMBER (1PC)</x:v>
      </x:c>
      <x:c r="E1991" s="132" t="n">
        <x:v>28</x:v>
      </x:c>
      <x:c r="F1991" t="n">
        <x:v>12</x:v>
      </x:c>
      <x:c r="G1991" t="n">
        <x:v>18</x:v>
      </x:c>
      <x:c r="H1991" s="99" t="str">
        <x:v>TICK PIN 10 NUMBER (1PC)</x:v>
      </x:c>
      <x:c r="I1991" s="133" t="n">
        <x:v>28</x:v>
      </x:c>
      <x:c r="J1991" s="133" t="n">
        <x:v>26</x:v>
      </x:c>
      <x:c r="K1991" s="149" t="str">
        <x:v>STAPLER PIN</x:v>
      </x:c>
      <x:c r="L1991" s="150" t="str">
        <x:v>Exact/source-linked match</x:v>
      </x:c>
      <x:c r="M1991" s="149" t="str">
        <x:v>WS-RATES:12:18</x:v>
      </x:c>
    </x:row>
    <x:row r="1992">
      <x:c r="A1992" t="n">
        <x:v>1996</x:v>
      </x:c>
      <x:c r="B1992" t="n">
        <x:v>12</x:v>
      </x:c>
      <x:c r="C1992" t="n">
        <x:v>4</x:v>
      </x:c>
      <x:c r="D1992" s="99" t="str">
        <x:v>TICK PIN 10 NUMBER (BOX)</x:v>
      </x:c>
      <x:c r="E1992" s="132" t="n">
        <x:v>550</x:v>
      </x:c>
      <x:c r="F1992" t="n">
        <x:v>12</x:v>
      </x:c>
      <x:c r="G1992" t="n">
        <x:v>17</x:v>
      </x:c>
      <x:c r="H1992" s="99" t="str">
        <x:v>TICK PIN 10 NUMBER (BOX)</x:v>
      </x:c>
      <x:c r="I1992" s="133" t="n">
        <x:v>550</x:v>
      </x:c>
      <x:c r="J1992" s="133" t="n">
        <x:v>520</x:v>
      </x:c>
      <x:c r="K1992" s="149" t="str">
        <x:v>STAPLER PIN</x:v>
      </x:c>
      <x:c r="L1992" s="150" t="str">
        <x:v>Exact/source-linked match</x:v>
      </x:c>
      <x:c r="M1992" s="149" t="str">
        <x:v>WS-RATES:12:17</x:v>
      </x:c>
    </x:row>
    <x:row r="1993">
      <x:c r="A1993" t="n">
        <x:v>1997</x:v>
      </x:c>
      <x:c r="B1993" t="n">
        <x:v>12</x:v>
      </x:c>
      <x:c r="C1993" t="n">
        <x:v>7</x:v>
      </x:c>
      <x:c r="D1993" s="99" t="str">
        <x:v>TICK PIN 24/6 (1PC)</x:v>
      </x:c>
      <x:c r="E1993" s="132" t="n">
        <x:v>46</x:v>
      </x:c>
      <x:c r="F1993" t="n">
        <x:v>12</x:v>
      </x:c>
      <x:c r="G1993" t="n">
        <x:v>20</x:v>
      </x:c>
      <x:c r="H1993" s="99" t="str">
        <x:v>TICK PIN 24/6 (1PC)</x:v>
      </x:c>
      <x:c r="I1993" s="133" t="n">
        <x:v>46</x:v>
      </x:c>
      <x:c r="J1993" s="133" t="n">
        <x:v>44</x:v>
      </x:c>
      <x:c r="K1993" s="149" t="str">
        <x:v>STAPLER PIN</x:v>
      </x:c>
      <x:c r="L1993" s="150" t="str">
        <x:v>Exact/source-linked match</x:v>
      </x:c>
      <x:c r="M1993" s="149" t="str">
        <x:v>WS-RATES:12:20</x:v>
      </x:c>
    </x:row>
    <x:row r="1994">
      <x:c r="A1994" t="n">
        <x:v>1998</x:v>
      </x:c>
      <x:c r="B1994" t="n">
        <x:v>12</x:v>
      </x:c>
      <x:c r="C1994" t="n">
        <x:v>6</x:v>
      </x:c>
      <x:c r="D1994" s="99" t="str">
        <x:v>TICK PIN 24/6 (BOX)</x:v>
      </x:c>
      <x:c r="E1994" s="132" t="n">
        <x:v>880</x:v>
      </x:c>
      <x:c r="F1994" t="n">
        <x:v>12</x:v>
      </x:c>
      <x:c r="G1994" t="n">
        <x:v>19</x:v>
      </x:c>
      <x:c r="H1994" s="99" t="str">
        <x:v>TICK PIN 24/6 (BOX)</x:v>
      </x:c>
      <x:c r="I1994" s="133" t="n">
        <x:v>880</x:v>
      </x:c>
      <x:c r="J1994" s="133" t="n">
        <x:v>850</x:v>
      </x:c>
      <x:c r="K1994" s="149" t="str">
        <x:v>STAPLER PIN</x:v>
      </x:c>
      <x:c r="L1994" s="150" t="str">
        <x:v>Exact/source-linked match</x:v>
      </x:c>
      <x:c r="M1994" s="149" t="str">
        <x:v>WS-RATES:12:19</x:v>
      </x:c>
    </x:row>
    <x:row r="1995">
      <x:c r="A1995" t="n">
        <x:v>1999</x:v>
      </x:c>
      <x:c r="B1995" t="n">
        <x:v>45</x:v>
      </x:c>
      <x:c r="C1995" t="n">
        <x:v>11</x:v>
      </x:c>
      <x:c r="D1995" s="99" t="str">
        <x:v>CRYSTAL STICKY NOTE</x:v>
      </x:c>
      <x:c r="E1995" s="132" t="n">
        <x:v>90</x:v>
      </x:c>
      <x:c r="F1995" t="n">
        <x:v>45</x:v>
      </x:c>
      <x:c r="G1995" t="n">
        <x:v>24</x:v>
      </x:c>
      <x:c r="H1995" s="99" t="str">
        <x:v>CRYSTAL STICKY NOTE</x:v>
      </x:c>
      <x:c r="I1995" s="133" t="n">
        <x:v>90</x:v>
      </x:c>
      <x:c r="J1995" s="133" t="n">
        <x:v>78</x:v>
      </x:c>
      <x:c r="K1995" s="149" t="str">
        <x:v>STICKY NOTE</x:v>
      </x:c>
      <x:c r="L1995" s="150" t="str">
        <x:v>Exact/source-linked match</x:v>
      </x:c>
      <x:c r="M1995" s="149" t="str">
        <x:v>WS-RATES:45:24</x:v>
      </x:c>
    </x:row>
    <x:row r="1996">
      <x:c r="A1996" t="n">
        <x:v>2000</x:v>
      </x:c>
      <x:c r="B1996" t="n">
        <x:v>19</x:v>
      </x:c>
      <x:c r="C1996" t="n">
        <x:v>9</x:v>
      </x:c>
      <x:c r="D1996" s="99" t="str">
        <x:v>STICKEY NOTE 2X3 COLOUR</x:v>
      </x:c>
      <x:c r="E1996" s="132" t="n">
        <x:v>45</x:v>
      </x:c>
      <x:c r="F1996" t="n">
        <x:v>19</x:v>
      </x:c>
      <x:c r="G1996" t="n">
        <x:v>22</x:v>
      </x:c>
      <x:c r="H1996" s="99" t="str">
        <x:v>STICKEY NOTE 2X3 COLOUR</x:v>
      </x:c>
      <x:c r="I1996" s="133" t="n">
        <x:v>45</x:v>
      </x:c>
      <x:c r="J1996" s="133" t="n">
        <x:v>38</x:v>
      </x:c>
      <x:c r="K1996" s="149" t="str">
        <x:v>STICKY NOTE</x:v>
      </x:c>
      <x:c r="L1996" s="150" t="str">
        <x:v>Exact/source-linked match</x:v>
      </x:c>
      <x:c r="M1996" s="149" t="str">
        <x:v>WS-RATES:19:22</x:v>
      </x:c>
    </x:row>
    <x:row r="1997">
      <x:c r="A1997" t="n">
        <x:v>2001</x:v>
      </x:c>
      <x:c r="B1997" t="n">
        <x:v>16</x:v>
      </x:c>
      <x:c r="C1997" t="n">
        <x:v>19</x:v>
      </x:c>
      <x:c r="D1997" s="99" t="str">
        <x:v>STICKEY NOTE P100</x:v>
      </x:c>
      <x:c r="E1997" s="132" t="n">
        <x:v>120</x:v>
      </x:c>
      <x:c r="F1997" t="n">
        <x:v>16</x:v>
      </x:c>
      <x:c r="G1997" t="n">
        <x:v>32</x:v>
      </x:c>
      <x:c r="H1997" s="99" t="str">
        <x:v>STICKEY NOTE P100</x:v>
      </x:c>
      <x:c r="I1997" s="133" t="n">
        <x:v>120</x:v>
      </x:c>
      <x:c r="J1997" s="133" t="n">
        <x:v>102</x:v>
      </x:c>
      <x:c r="K1997" s="149" t="str">
        <x:v>STICKY NOTE</x:v>
      </x:c>
      <x:c r="L1997" s="150" t="str">
        <x:v>Exact/source-linked match</x:v>
      </x:c>
      <x:c r="M1997" s="149" t="str">
        <x:v>WS-RATES:16:32</x:v>
      </x:c>
    </x:row>
    <x:row r="1998">
      <x:c r="A1998" t="n">
        <x:v>2002</x:v>
      </x:c>
      <x:c r="B1998" t="n">
        <x:v>39</x:v>
      </x:c>
      <x:c r="C1998" t="n">
        <x:v>8</x:v>
      </x:c>
      <x:c r="D1998" s="99" t="str">
        <x:v>STICKY NOTE 3x4 LIGHT CO</x:v>
      </x:c>
      <x:c r="E1998" s="132" t="n">
        <x:v>75</x:v>
      </x:c>
      <x:c r="F1998" t="n">
        <x:v>39</x:v>
      </x:c>
      <x:c r="G1998" t="n">
        <x:v>21</x:v>
      </x:c>
      <x:c r="H1998" s="99" t="str">
        <x:v>STICKY NOTE 3x4 LIGHT COLOUR</x:v>
      </x:c>
      <x:c r="I1998" s="133" t="n">
        <x:v>75</x:v>
      </x:c>
      <x:c r="J1998" s="133" t="n">
        <x:v>70</x:v>
      </x:c>
      <x:c r="K1998" s="149" t="str">
        <x:v>CHINA</x:v>
      </x:c>
      <x:c r="L1998" s="150" t="str">
        <x:v>Truncated-name completion</x:v>
      </x:c>
      <x:c r="M1998" s="149" t="str">
        <x:v>WS-RATES:39:21</x:v>
      </x:c>
    </x:row>
    <x:row r="1999">
      <x:c r="A1999" t="n">
        <x:v>2003</x:v>
      </x:c>
      <x:c r="B1999" t="n">
        <x:v>39</x:v>
      </x:c>
      <x:c r="C1999" t="n">
        <x:v>28</x:v>
      </x:c>
      <x:c r="D1999" s="99" t="str">
        <x:v>STICKY NOTE ARROW 10PCS</x:v>
      </x:c>
      <x:c r="E1999" s="132" t="n">
        <x:v>75</x:v>
      </x:c>
      <x:c r="F1999" t="n">
        <x:v>40</x:v>
      </x:c>
      <x:c r="G1999" t="n">
        <x:v>5</x:v>
      </x:c>
      <x:c r="H1999" s="99" t="str">
        <x:v>STICKY NOTE ARROW 10PCS</x:v>
      </x:c>
      <x:c r="I1999" s="133" t="n">
        <x:v>75</x:v>
      </x:c>
      <x:c r="J1999" s="133" t="n">
        <x:v>65</x:v>
      </x:c>
      <x:c r="K1999" s="149" t="str">
        <x:v>CHINA</x:v>
      </x:c>
      <x:c r="L1999" s="150" t="str">
        <x:v>Exact/source-linked match</x:v>
      </x:c>
      <x:c r="M1999" s="149" t="str">
        <x:v>WS-RATES:40:5</x:v>
      </x:c>
    </x:row>
    <x:row r="2000">
      <x:c r="A2000" t="n">
        <x:v>2004</x:v>
      </x:c>
      <x:c r="B2000" t="n">
        <x:v>39</x:v>
      </x:c>
      <x:c r="C2000" t="n">
        <x:v>24</x:v>
      </x:c>
      <x:c r="D2000" s="99" t="str">
        <x:v>STICKY NOTE ARROW 5PCS</x:v>
      </x:c>
      <x:c r="E2000" s="132" t="n">
        <x:v>42</x:v>
      </x:c>
      <x:c r="F2000" t="n">
        <x:v>39</x:v>
      </x:c>
      <x:c r="G2000" t="n">
        <x:v>37</x:v>
      </x:c>
      <x:c r="H2000" s="99" t="str">
        <x:v>STICKY NOTE ARROW 5PCS</x:v>
      </x:c>
      <x:c r="I2000" s="133" t="n">
        <x:v>42</x:v>
      </x:c>
      <x:c r="J2000" s="133" t="n">
        <x:v>35</x:v>
      </x:c>
      <x:c r="K2000" s="149" t="str">
        <x:v>CHINA</x:v>
      </x:c>
      <x:c r="L2000" s="150" t="str">
        <x:v>Exact/source-linked match</x:v>
      </x:c>
      <x:c r="M2000" s="149" t="str">
        <x:v>WS-RATES:39:37</x:v>
      </x:c>
    </x:row>
    <x:row r="2001">
      <x:c r="A2001" t="n">
        <x:v>2005</x:v>
      </x:c>
      <x:c r="B2001" t="n">
        <x:v>39</x:v>
      </x:c>
      <x:c r="C2001" t="n">
        <x:v>17</x:v>
      </x:c>
      <x:c r="D2001" s="99" t="str">
        <x:v>STICKY NOTE COLOUR 3x3</x:v>
      </x:c>
      <x:c r="E2001" s="132" t="n">
        <x:v>60</x:v>
      </x:c>
      <x:c r="F2001" t="n">
        <x:v>39</x:v>
      </x:c>
      <x:c r="G2001" t="n">
        <x:v>30</x:v>
      </x:c>
      <x:c r="H2001" s="99" t="str">
        <x:v>STICKY NOTE COLOUR 3x3</x:v>
      </x:c>
      <x:c r="I2001" s="133" t="n">
        <x:v>60</x:v>
      </x:c>
      <x:c r="J2001" s="133" t="n">
        <x:v>55</x:v>
      </x:c>
      <x:c r="K2001" s="149" t="str">
        <x:v>CHINA</x:v>
      </x:c>
      <x:c r="L2001" s="150" t="str">
        <x:v>Exact/source-linked match</x:v>
      </x:c>
      <x:c r="M2001" s="149" t="str">
        <x:v>WS-RATES:39:30</x:v>
      </x:c>
    </x:row>
    <x:row r="2002">
      <x:c r="A2002" t="n">
        <x:v>2006</x:v>
      </x:c>
      <x:c r="B2002" t="n">
        <x:v>39</x:v>
      </x:c>
      <x:c r="C2002" t="n">
        <x:v>4</x:v>
      </x:c>
      <x:c r="D2002" s="99" t="str">
        <x:v>STICKY NOTE COLOUR 3x4</x:v>
      </x:c>
      <x:c r="E2002" s="132" t="n">
        <x:v>105</x:v>
      </x:c>
      <x:c r="F2002" t="n">
        <x:v>39</x:v>
      </x:c>
      <x:c r="G2002" t="n">
        <x:v>17</x:v>
      </x:c>
      <x:c r="H2002" s="99" t="str">
        <x:v>STICKY NOTE COLOUR 3x4</x:v>
      </x:c>
      <x:c r="I2002" s="133" t="n">
        <x:v>105</x:v>
      </x:c>
      <x:c r="J2002" s="133" t="n">
        <x:v>97</x:v>
      </x:c>
      <x:c r="K2002" s="149" t="str">
        <x:v>CHINA</x:v>
      </x:c>
      <x:c r="L2002" s="150" t="str">
        <x:v>Exact/source-linked match</x:v>
      </x:c>
      <x:c r="M2002" s="149" t="str">
        <x:v>WS-RATES:39:17</x:v>
      </x:c>
    </x:row>
    <x:row r="2003">
      <x:c r="A2003" t="n">
        <x:v>2007</x:v>
      </x:c>
      <x:c r="B2003" t="n">
        <x:v>38</x:v>
      </x:c>
      <x:c r="C2003" t="n">
        <x:v>26</x:v>
      </x:c>
      <x:c r="D2003" s="99" t="str">
        <x:v>STICKY NOTE COLOUR 3x5</x:v>
      </x:c>
      <x:c r="E2003" s="132" t="n">
        <x:v>120</x:v>
      </x:c>
      <x:c r="F2003" t="n">
        <x:v>39</x:v>
      </x:c>
      <x:c r="G2003" t="n">
        <x:v>3</x:v>
      </x:c>
      <x:c r="H2003" s="99" t="str">
        <x:v>STICKY NOTE COLOUR 3x5</x:v>
      </x:c>
      <x:c r="I2003" s="133" t="n">
        <x:v>120</x:v>
      </x:c>
      <x:c r="J2003" s="133" t="n">
        <x:v>114</x:v>
      </x:c>
      <x:c r="K2003" s="149" t="str">
        <x:v>CHINA</x:v>
      </x:c>
      <x:c r="L2003" s="150" t="str">
        <x:v>Exact/source-linked match</x:v>
      </x:c>
      <x:c r="M2003" s="149" t="str">
        <x:v>WS-RATES:39:3</x:v>
      </x:c>
    </x:row>
    <x:row r="2004">
      <x:c r="A2004" t="n">
        <x:v>2008</x:v>
      </x:c>
      <x:c r="B2004" t="n">
        <x:v>39</x:v>
      </x:c>
      <x:c r="C2004" t="n">
        <x:v>11</x:v>
      </x:c>
      <x:c r="D2004" s="99" t="str">
        <x:v>STICKY NOTE COLOUR CUT</x:v>
      </x:c>
      <x:c r="E2004" s="132" t="n">
        <x:v>65</x:v>
      </x:c>
      <x:c r="F2004" t="n">
        <x:v>39</x:v>
      </x:c>
      <x:c r="G2004" t="n">
        <x:v>24</x:v>
      </x:c>
      <x:c r="H2004" s="99" t="str">
        <x:v>STICKY NOTE COLOUR CUT</x:v>
      </x:c>
      <x:c r="I2004" s="133" t="n">
        <x:v>65</x:v>
      </x:c>
      <x:c r="J2004" s="133" t="n">
        <x:v>60</x:v>
      </x:c>
      <x:c r="K2004" s="149" t="str">
        <x:v>CHINA</x:v>
      </x:c>
      <x:c r="L2004" s="150" t="str">
        <x:v>Exact/source-linked match</x:v>
      </x:c>
      <x:c r="M2004" s="149" t="str">
        <x:v>WS-RATES:39:24</x:v>
      </x:c>
    </x:row>
    <x:row r="2005">
      <x:c r="A2005" t="n">
        <x:v>2009</x:v>
      </x:c>
      <x:c r="B2005" t="n">
        <x:v>38</x:v>
      </x:c>
      <x:c r="C2005" t="n">
        <x:v>20</x:v>
      </x:c>
      <x:c r="D2005" s="99" t="str">
        <x:v>STICKY NOTE FANCY</x:v>
      </x:c>
      <x:c r="E2005" s="132" t="n">
        <x:v>75</x:v>
      </x:c>
      <x:c r="F2005" t="n">
        <x:v>38</x:v>
      </x:c>
      <x:c r="G2005" t="n">
        <x:v>33</x:v>
      </x:c>
      <x:c r="H2005" s="99" t="str">
        <x:v>STICKY NOTE FANCY</x:v>
      </x:c>
      <x:c r="I2005" s="133" t="n">
        <x:v>75</x:v>
      </x:c>
      <x:c r="J2005" s="133" t="n">
        <x:v>66</x:v>
      </x:c>
      <x:c r="K2005" s="149" t="str">
        <x:v>CHINA</x:v>
      </x:c>
      <x:c r="L2005" s="150" t="str">
        <x:v>Exact/source-linked match</x:v>
      </x:c>
      <x:c r="M2005" s="149" t="str">
        <x:v>WS-RATES:38:33</x:v>
      </x:c>
    </x:row>
    <x:row r="2006">
      <x:c r="A2006" t="n">
        <x:v>2010</x:v>
      </x:c>
      <x:c r="B2006" t="n">
        <x:v>16</x:v>
      </x:c>
      <x:c r="C2006" t="n">
        <x:v>18</x:v>
      </x:c>
      <x:c r="D2006" s="99" t="str">
        <x:v>STICKY NOTE P16.1</x:v>
      </x:c>
      <x:c r="E2006" s="132" t="n">
        <x:v>120</x:v>
      </x:c>
      <x:c r="F2006" t="n">
        <x:v>16</x:v>
      </x:c>
      <x:c r="G2006" t="n">
        <x:v>31</x:v>
      </x:c>
      <x:c r="H2006" s="99" t="str">
        <x:v>STICKY NOTE P16.1</x:v>
      </x:c>
      <x:c r="I2006" s="133" t="n">
        <x:v>120</x:v>
      </x:c>
      <x:c r="J2006" s="133" t="n">
        <x:v>102</x:v>
      </x:c>
      <x:c r="K2006" s="149" t="str">
        <x:v>STICKY NOTE</x:v>
      </x:c>
      <x:c r="L2006" s="150" t="str">
        <x:v>Exact/source-linked match</x:v>
      </x:c>
      <x:c r="M2006" s="149" t="str">
        <x:v>WS-RATES:16:31</x:v>
      </x:c>
    </x:row>
    <x:row r="2007">
      <x:c r="A2007" t="n">
        <x:v>2011</x:v>
      </x:c>
      <x:c r="B2007" t="n">
        <x:v>16</x:v>
      </x:c>
      <x:c r="C2007" t="n">
        <x:v>17</x:v>
      </x:c>
      <x:c r="D2007" s="99" t="str">
        <x:v>STICKY NOTE P19</x:v>
      </x:c>
      <x:c r="E2007" s="132" t="n">
        <x:v>80</x:v>
      </x:c>
      <x:c r="F2007" t="n">
        <x:v>16</x:v>
      </x:c>
      <x:c r="G2007" t="n">
        <x:v>30</x:v>
      </x:c>
      <x:c r="H2007" s="99" t="str">
        <x:v>STICKY NOTE P19</x:v>
      </x:c>
      <x:c r="I2007" s="133" t="n">
        <x:v>80</x:v>
      </x:c>
      <x:c r="J2007" s="133" t="n">
        <x:v>79</x:v>
      </x:c>
      <x:c r="K2007" s="149" t="str">
        <x:v>STICKY NOTE</x:v>
      </x:c>
      <x:c r="L2007" s="150" t="str">
        <x:v>Exact/source-linked match</x:v>
      </x:c>
      <x:c r="M2007" s="149" t="str">
        <x:v>WS-RATES:16:30</x:v>
      </x:c>
    </x:row>
    <x:row r="2008">
      <x:c r="A2008" t="n">
        <x:v>2012</x:v>
      </x:c>
      <x:c r="B2008" t="n">
        <x:v>16</x:v>
      </x:c>
      <x:c r="C2008" t="n">
        <x:v>15</x:v>
      </x:c>
      <x:c r="D2008" s="99" t="str">
        <x:v>STICKY NOTE P96</x:v>
      </x:c>
      <x:c r="E2008" s="132" t="n">
        <x:v>160</x:v>
      </x:c>
      <x:c r="F2008" t="n">
        <x:v>16</x:v>
      </x:c>
      <x:c r="G2008" t="n">
        <x:v>28</x:v>
      </x:c>
      <x:c r="H2008" s="99" t="str">
        <x:v>STICKY NOTE P96</x:v>
      </x:c>
      <x:c r="I2008" s="133" t="n">
        <x:v>160</x:v>
      </x:c>
      <x:c r="J2008" s="133" t="n">
        <x:v>142</x:v>
      </x:c>
      <x:c r="K2008" s="149" t="str">
        <x:v>STICKY NOTE</x:v>
      </x:c>
      <x:c r="L2008" s="150" t="str">
        <x:v>Exact/source-linked match</x:v>
      </x:c>
      <x:c r="M2008" s="149" t="str">
        <x:v>WS-RATES:16:28</x:v>
      </x:c>
    </x:row>
    <x:row r="2009">
      <x:c r="A2009" t="n">
        <x:v>2013</x:v>
      </x:c>
      <x:c r="B2009" t="n">
        <x:v>16</x:v>
      </x:c>
      <x:c r="C2009" t="n">
        <x:v>12</x:v>
      </x:c>
      <x:c r="D2009" s="99" t="str">
        <x:v>STICKY NOTE Y08</x:v>
      </x:c>
      <x:c r="E2009" s="132" t="n">
        <x:v>220</x:v>
      </x:c>
      <x:c r="F2009" t="n">
        <x:v>16</x:v>
      </x:c>
      <x:c r="G2009" t="n">
        <x:v>25</x:v>
      </x:c>
      <x:c r="H2009" s="99" t="str">
        <x:v>STICKY NOTE Y08</x:v>
      </x:c>
      <x:c r="I2009" s="133" t="n">
        <x:v>220</x:v>
      </x:c>
      <x:c r="J2009" s="133" t="n">
        <x:v>202</x:v>
      </x:c>
      <x:c r="K2009" s="149" t="str">
        <x:v>STICKY NOTE</x:v>
      </x:c>
      <x:c r="L2009" s="150" t="str">
        <x:v>Exact/source-linked match</x:v>
      </x:c>
      <x:c r="M2009" s="149" t="str">
        <x:v>WS-RATES:16:25</x:v>
      </x:c>
    </x:row>
    <x:row r="2010">
      <x:c r="A2010" t="n">
        <x:v>2014</x:v>
      </x:c>
      <x:c r="B2010" t="n">
        <x:v>39</x:v>
      </x:c>
      <x:c r="C2010" t="n">
        <x:v>21</x:v>
      </x:c>
      <x:c r="D2010" s="99" t="str">
        <x:v>STICKY NOTE YELLOW 3x3</x:v>
      </x:c>
      <x:c r="E2010" s="132" t="n">
        <x:v>55</x:v>
      </x:c>
      <x:c r="F2010" t="n">
        <x:v>39</x:v>
      </x:c>
      <x:c r="G2010" t="n">
        <x:v>34</x:v>
      </x:c>
      <x:c r="H2010" s="99" t="str">
        <x:v>STICKY NOTE YELLOW 3x3</x:v>
      </x:c>
      <x:c r="I2010" s="133" t="n">
        <x:v>55</x:v>
      </x:c>
      <x:c r="J2010" s="133" t="n">
        <x:v>50</x:v>
      </x:c>
      <x:c r="K2010" s="149" t="str">
        <x:v>CHINA</x:v>
      </x:c>
      <x:c r="L2010" s="150" t="str">
        <x:v>Exact/source-linked match</x:v>
      </x:c>
      <x:c r="M2010" s="149" t="str">
        <x:v>WS-RATES:39:34</x:v>
      </x:c>
    </x:row>
    <x:row r="2011">
      <x:c r="A2011" t="n">
        <x:v>2015</x:v>
      </x:c>
      <x:c r="B2011" t="n">
        <x:v>38</x:v>
      </x:c>
      <x:c r="C2011" t="n">
        <x:v>36</x:v>
      </x:c>
      <x:c r="D2011" s="99" t="str">
        <x:v>STICKY NOTE YELLOW 3x4</x:v>
      </x:c>
      <x:c r="E2011" s="132" t="n">
        <x:v>90</x:v>
      </x:c>
      <x:c r="F2011" t="n">
        <x:v>39</x:v>
      </x:c>
      <x:c r="G2011" t="n">
        <x:v>13</x:v>
      </x:c>
      <x:c r="H2011" s="99" t="str">
        <x:v>STICKY NOTE YELLOW 3x4</x:v>
      </x:c>
      <x:c r="I2011" s="133" t="n">
        <x:v>90</x:v>
      </x:c>
      <x:c r="J2011" s="133" t="n">
        <x:v>85</x:v>
      </x:c>
      <x:c r="K2011" s="149" t="str">
        <x:v>CHINA</x:v>
      </x:c>
      <x:c r="L2011" s="150" t="str">
        <x:v>Exact/source-linked match</x:v>
      </x:c>
      <x:c r="M2011" s="149" t="str">
        <x:v>WS-RATES:39:13</x:v>
      </x:c>
    </x:row>
    <x:row r="2012">
      <x:c r="A2012" t="n">
        <x:v>2016</x:v>
      </x:c>
      <x:c r="B2012" t="n">
        <x:v>38</x:v>
      </x:c>
      <x:c r="C2012" t="n">
        <x:v>30</x:v>
      </x:c>
      <x:c r="D2012" s="99" t="str">
        <x:v>STICKY NOTE YELLOW 3x5</x:v>
      </x:c>
      <x:c r="E2012" s="132" t="n">
        <x:v>105</x:v>
      </x:c>
      <x:c r="F2012" t="n">
        <x:v>39</x:v>
      </x:c>
      <x:c r="G2012" t="n">
        <x:v>7</x:v>
      </x:c>
      <x:c r="H2012" s="99" t="str">
        <x:v>STICKY NOTE YELLOW 3x5</x:v>
      </x:c>
      <x:c r="I2012" s="133" t="n">
        <x:v>105</x:v>
      </x:c>
      <x:c r="J2012" s="133" t="n">
        <x:v>100</x:v>
      </x:c>
      <x:c r="K2012" s="149" t="str">
        <x:v>CHINA</x:v>
      </x:c>
      <x:c r="L2012" s="150" t="str">
        <x:v>Exact/source-linked match</x:v>
      </x:c>
      <x:c r="M2012" s="149" t="str">
        <x:v>WS-RATES:39:7</x:v>
      </x:c>
    </x:row>
    <x:row r="2013">
      <x:c r="A2013" t="n">
        <x:v>2017</x:v>
      </x:c>
      <x:c r="B2013" t="n">
        <x:v>16</x:v>
      </x:c>
      <x:c r="C2013" t="n">
        <x:v>11</x:v>
      </x:c>
      <x:c r="D2013" s="99" t="str">
        <x:v>STICKY NOTE Z15DK</x:v>
      </x:c>
      <x:c r="E2013" s="132" t="n">
        <x:v>260</x:v>
      </x:c>
      <x:c r="F2013" t="n">
        <x:v>16</x:v>
      </x:c>
      <x:c r="G2013" t="n">
        <x:v>24</x:v>
      </x:c>
      <x:c r="H2013" s="99" t="str">
        <x:v>STICKY NOTE Z15DK</x:v>
      </x:c>
      <x:c r="I2013" s="133" t="n">
        <x:v>260</x:v>
      </x:c>
      <x:c r="J2013" s="133" t="n">
        <x:v>243</x:v>
      </x:c>
      <x:c r="K2013" s="149" t="str">
        <x:v>STICKY NOTE</x:v>
      </x:c>
      <x:c r="L2013" s="150" t="str">
        <x:v>Exact/source-linked match</x:v>
      </x:c>
      <x:c r="M2013" s="149" t="str">
        <x:v>WS-RATES:16:24</x:v>
      </x:c>
    </x:row>
    <x:row r="2014">
      <x:c r="A2014" t="n">
        <x:v>2018</x:v>
      </x:c>
      <x:c r="B2014" t="n">
        <x:v>16</x:v>
      </x:c>
      <x:c r="C2014" t="n">
        <x:v>16</x:v>
      </x:c>
      <x:c r="D2014" s="99" t="str">
        <x:v>STICKY NOTE Z16</x:v>
      </x:c>
      <x:c r="E2014" s="132" t="n">
        <x:v>170</x:v>
      </x:c>
      <x:c r="F2014" t="n">
        <x:v>16</x:v>
      </x:c>
      <x:c r="G2014" t="n">
        <x:v>29</x:v>
      </x:c>
      <x:c r="H2014" s="99" t="str">
        <x:v>STICKY NOTE Z16</x:v>
      </x:c>
      <x:c r="I2014" s="133" t="n">
        <x:v>170</x:v>
      </x:c>
      <x:c r="J2014" s="133" t="n">
        <x:v>152</x:v>
      </x:c>
      <x:c r="K2014" s="149" t="str">
        <x:v>STICKY NOTE</x:v>
      </x:c>
      <x:c r="L2014" s="150" t="str">
        <x:v>Exact/source-linked match</x:v>
      </x:c>
      <x:c r="M2014" s="149" t="str">
        <x:v>WS-RATES:16:29</x:v>
      </x:c>
    </x:row>
    <x:row r="2015">
      <x:c r="A2015" t="n">
        <x:v>2019</x:v>
      </x:c>
      <x:c r="B2015" t="n">
        <x:v>16</x:v>
      </x:c>
      <x:c r="C2015" t="n">
        <x:v>14</x:v>
      </x:c>
      <x:c r="D2015" s="99" t="str">
        <x:v>STICKY NOTE Z17-1</x:v>
      </x:c>
      <x:c r="E2015" s="132" t="n">
        <x:v>200</x:v>
      </x:c>
      <x:c r="F2015" t="n">
        <x:v>16</x:v>
      </x:c>
      <x:c r="G2015" t="n">
        <x:v>27</x:v>
      </x:c>
      <x:c r="H2015" s="99" t="str">
        <x:v>STICKY NOTE Z17-1</x:v>
      </x:c>
      <x:c r="I2015" s="133" t="n">
        <x:v>200</x:v>
      </x:c>
      <x:c r="J2015" s="133" t="n">
        <x:v>180</x:v>
      </x:c>
      <x:c r="K2015" s="149" t="str">
        <x:v>STICKY NOTE</x:v>
      </x:c>
      <x:c r="L2015" s="150" t="str">
        <x:v>Exact/source-linked match</x:v>
      </x:c>
      <x:c r="M2015" s="149" t="str">
        <x:v>WS-RATES:16:27</x:v>
      </x:c>
    </x:row>
    <x:row r="2016">
      <x:c r="A2016" t="n">
        <x:v>2020</x:v>
      </x:c>
      <x:c r="B2016" t="n">
        <x:v>16</x:v>
      </x:c>
      <x:c r="C2016" t="n">
        <x:v>13</x:v>
      </x:c>
      <x:c r="D2016" s="99" t="str">
        <x:v>STICKY NOTE Z27</x:v>
      </x:c>
      <x:c r="E2016" s="132" t="n">
        <x:v>190</x:v>
      </x:c>
      <x:c r="F2016" t="n">
        <x:v>16</x:v>
      </x:c>
      <x:c r="G2016" t="n">
        <x:v>26</x:v>
      </x:c>
      <x:c r="H2016" s="99" t="str">
        <x:v>STICKY NOTE Z27</x:v>
      </x:c>
      <x:c r="I2016" s="133" t="n">
        <x:v>190</x:v>
      </x:c>
      <x:c r="J2016" s="133" t="n">
        <x:v>172</x:v>
      </x:c>
      <x:c r="K2016" s="149" t="str">
        <x:v>STICKY NOTE</x:v>
      </x:c>
      <x:c r="L2016" s="150" t="str">
        <x:v>Exact/source-linked match</x:v>
      </x:c>
      <x:c r="M2016" s="149" t="str">
        <x:v>WS-RATES:16:26</x:v>
      </x:c>
    </x:row>
    <x:row r="2017">
      <x:c r="A2017" t="n">
        <x:v>2021</x:v>
      </x:c>
      <x:c r="B2017" t="n">
        <x:v>16</x:v>
      </x:c>
      <x:c r="C2017" t="n">
        <x:v>10</x:v>
      </x:c>
      <x:c r="D2017" s="99" t="str">
        <x:v>STICKY NOTE Z29</x:v>
      </x:c>
      <x:c r="E2017" s="132" t="n">
        <x:v>160</x:v>
      </x:c>
      <x:c r="F2017" t="n">
        <x:v>16</x:v>
      </x:c>
      <x:c r="G2017" t="n">
        <x:v>23</x:v>
      </x:c>
      <x:c r="H2017" s="99" t="str">
        <x:v>STICKY NOTE Z29</x:v>
      </x:c>
      <x:c r="I2017" s="133" t="n">
        <x:v>160</x:v>
      </x:c>
      <x:c r="J2017" s="133" t="n">
        <x:v>190</x:v>
      </x:c>
      <x:c r="K2017" s="149" t="str">
        <x:v>STICKY NOTE</x:v>
      </x:c>
      <x:c r="L2017" s="150" t="str">
        <x:v>Exact/source-linked match</x:v>
      </x:c>
      <x:c r="M2017" s="149" t="str">
        <x:v>WS-RATES:16:23</x:v>
      </x:c>
    </x:row>
    <x:row r="2018">
      <x:c r="A2018" t="n">
        <x:v>2022</x:v>
      </x:c>
      <x:c r="B2018" t="n">
        <x:v>27</x:v>
      </x:c>
      <x:c r="C2018" t="n">
        <x:v>5</x:v>
      </x:c>
      <x:c r="D2018" s="99" t="str">
        <x:v>TRANSPERANT STICKY NOTE</x:v>
      </x:c>
      <x:c r="E2018" s="132" t="n">
        <x:v>90</x:v>
      </x:c>
      <x:c r="F2018" t="n">
        <x:v>27</x:v>
      </x:c>
      <x:c r="G2018" t="n">
        <x:v>18</x:v>
      </x:c>
      <x:c r="H2018" s="99" t="str">
        <x:v>TRANSPERANT STICKY NOTE</x:v>
      </x:c>
      <x:c r="I2018" s="133" t="n">
        <x:v>90</x:v>
      </x:c>
      <x:c r="J2018" s="133" t="n">
        <x:v>80</x:v>
      </x:c>
      <x:c r="K2018" s="149" t="str">
        <x:v>STICKY NOTE</x:v>
      </x:c>
      <x:c r="L2018" s="150" t="str">
        <x:v>Exact/source-linked match</x:v>
      </x:c>
      <x:c r="M2018" s="149" t="str">
        <x:v>WS-RATES:27:18</x:v>
      </x:c>
    </x:row>
    <x:row r="2019">
      <x:c r="A2019" t="n">
        <x:v>2023</x:v>
      </x:c>
      <x:c r="B2019" t="n">
        <x:v>1</x:v>
      </x:c>
      <x:c r="C2019" t="n">
        <x:v>28</x:v>
      </x:c>
      <x:c r="D2019" s="99" t="str">
        <x:v>SWIMMING GOGGLES SET</x:v>
      </x:c>
      <x:c r="E2019" s="132" t="n">
        <x:v>220</x:v>
      </x:c>
      <x:c r="F2019" t="n">
        <x:v>2</x:v>
      </x:c>
      <x:c r="G2019" t="n">
        <x:v>6</x:v>
      </x:c>
      <x:c r="H2019" s="99" t="str">
        <x:v>SWIMMING GOGGLES SET</x:v>
      </x:c>
      <x:c r="I2019" s="133" t="n">
        <x:v>220</x:v>
      </x:c>
      <x:c r="J2019" s="133" t="n">
        <x:v>185</x:v>
      </x:c>
      <x:c r="K2019" s="149" t="str">
        <x:v>CHINA</x:v>
      </x:c>
      <x:c r="L2019" s="150" t="str">
        <x:v>Exact/source-linked match</x:v>
      </x:c>
      <x:c r="M2019" s="149" t="str">
        <x:v>WS-RATES:2:6</x:v>
      </x:c>
    </x:row>
    <x:row r="2020">
      <x:c r="A2020" t="n">
        <x:v>2024</x:v>
      </x:c>
      <x:c r="B2020" t="n">
        <x:v>1</x:v>
      </x:c>
      <x:c r="C2020" t="n">
        <x:v>27</x:v>
      </x:c>
      <x:c r="D2020" s="99" t="str">
        <x:v>SWIMMING NOSE CLIP</x:v>
      </x:c>
      <x:c r="E2020" s="132" t="n">
        <x:v>160</x:v>
      </x:c>
      <x:c r="F2020" t="n">
        <x:v>2</x:v>
      </x:c>
      <x:c r="G2020" t="n">
        <x:v>5</x:v>
      </x:c>
      <x:c r="H2020" s="99" t="str">
        <x:v>SWIMMING NOSE CLIP</x:v>
      </x:c>
      <x:c r="I2020" s="133" t="n">
        <x:v>160</x:v>
      </x:c>
      <x:c r="J2020" s="133" t="n">
        <x:v>135</x:v>
      </x:c>
      <x:c r="K2020" s="149" t="str">
        <x:v>CHINA</x:v>
      </x:c>
      <x:c r="L2020" s="150" t="str">
        <x:v>Exact/source-linked match</x:v>
      </x:c>
      <x:c r="M2020" s="149" t="str">
        <x:v>WS-RATES:2:5</x:v>
      </x:c>
    </x:row>
    <x:row r="2021">
      <x:c r="A2021" t="n">
        <x:v>2025</x:v>
      </x:c>
      <x:c r="B2021" t="n">
        <x:v>23</x:v>
      </x:c>
      <x:c r="C2021" t="n">
        <x:v>19</x:v>
      </x:c>
      <x:c r="D2021" s="99" t="str">
        <x:v>COUNTER FINGER</x:v>
      </x:c>
      <x:c r="E2021" s="132" t="n">
        <x:v>105</x:v>
      </x:c>
      <x:c r="F2021" t="n">
        <x:v>23</x:v>
      </x:c>
      <x:c r="G2021" t="n">
        <x:v>32</x:v>
      </x:c>
      <x:c r="H2021" s="99" t="str">
        <x:v>COUNTER FINGER</x:v>
      </x:c>
      <x:c r="I2021" s="133" t="n">
        <x:v>105</x:v>
      </x:c>
      <x:c r="J2021" s="133" t="n">
        <x:v>100</x:v>
      </x:c>
      <x:c r="K2021" s="149" t="str">
        <x:v>COUNTER</x:v>
      </x:c>
      <x:c r="L2021" s="150" t="str">
        <x:v>Exact/source-linked match</x:v>
      </x:c>
      <x:c r="M2021" s="149" t="str">
        <x:v>WS-RATES:23:32</x:v>
      </x:c>
    </x:row>
    <x:row r="2022">
      <x:c r="A2022" t="n">
        <x:v>2026</x:v>
      </x:c>
      <x:c r="B2022" t="n">
        <x:v>44</x:v>
      </x:c>
      <x:c r="C2022" t="n">
        <x:v>18</x:v>
      </x:c>
      <x:c r="D2022" s="99" t="str">
        <x:v>COUNTER LED BOX (1PCS)</x:v>
      </x:c>
      <x:c r="E2022" s="132" t="n">
        <x:v>115</x:v>
      </x:c>
      <x:c r="F2022" t="n">
        <x:v>44</x:v>
      </x:c>
      <x:c r="G2022" t="n">
        <x:v>31</x:v>
      </x:c>
      <x:c r="H2022" s="99" t="str">
        <x:v>COUNTER LED BOX (1PCS)</x:v>
      </x:c>
      <x:c r="I2022" s="133" t="n">
        <x:v>115</x:v>
      </x:c>
      <x:c r="J2022" s="133" t="n">
        <x:v>105</x:v>
      </x:c>
      <x:c r="K2022" s="149" t="str">
        <x:v>COUNTER</x:v>
      </x:c>
      <x:c r="L2022" s="150" t="str">
        <x:v>Exact/source-linked match</x:v>
      </x:c>
      <x:c r="M2022" s="149" t="str">
        <x:v>WS-RATES:44:31</x:v>
      </x:c>
    </x:row>
    <x:row r="2023">
      <x:c r="A2023" t="n">
        <x:v>2027</x:v>
      </x:c>
      <x:c r="B2023" t="n">
        <x:v>44</x:v>
      </x:c>
      <x:c r="C2023" t="n">
        <x:v>16</x:v>
      </x:c>
      <x:c r="D2023" s="99" t="str">
        <x:v>COUNTER LED PATTA</x:v>
      </x:c>
      <x:c r="E2023" s="132" t="n">
        <x:v>85</x:v>
      </x:c>
      <x:c r="F2023" t="n">
        <x:v>44</x:v>
      </x:c>
      <x:c r="G2023" t="n">
        <x:v>29</x:v>
      </x:c>
      <x:c r="H2023" s="99" t="str">
        <x:v>COUNTER LED PATTA</x:v>
      </x:c>
      <x:c r="I2023" s="133" t="n">
        <x:v>85</x:v>
      </x:c>
      <x:c r="J2023" s="133" t="n">
        <x:v>75</x:v>
      </x:c>
      <x:c r="K2023" s="149" t="str">
        <x:v>COUNTER</x:v>
      </x:c>
      <x:c r="L2023" s="150" t="str">
        <x:v>Exact/source-linked match</x:v>
      </x:c>
      <x:c r="M2023" s="149" t="str">
        <x:v>WS-RATES:44:29</x:v>
      </x:c>
    </x:row>
    <x:row r="2024">
      <x:c r="A2024" t="n">
        <x:v>2028</x:v>
      </x:c>
      <x:c r="B2024" t="n">
        <x:v>44</x:v>
      </x:c>
      <x:c r="C2024" t="n">
        <x:v>17</x:v>
      </x:c>
      <x:c r="D2024" s="99" t="str">
        <x:v>COUNTER SIMPLE</x:v>
      </x:c>
      <x:c r="E2024" s="132" t="n">
        <x:v>46</x:v>
      </x:c>
      <x:c r="F2024" t="n">
        <x:v>44</x:v>
      </x:c>
      <x:c r="G2024" t="n">
        <x:v>30</x:v>
      </x:c>
      <x:c r="H2024" s="99" t="str">
        <x:v>COUNTER SIMPLE</x:v>
      </x:c>
      <x:c r="I2024" s="133" t="n">
        <x:v>46</x:v>
      </x:c>
      <x:c r="J2024" s="133" t="n">
        <x:v>40</x:v>
      </x:c>
      <x:c r="K2024" s="149" t="str">
        <x:v>COUNTER</x:v>
      </x:c>
      <x:c r="L2024" s="150" t="str">
        <x:v>Exact/source-linked match</x:v>
      </x:c>
      <x:c r="M2024" s="149" t="str">
        <x:v>WS-RATES:44:30</x:v>
      </x:c>
    </x:row>
    <x:row r="2025">
      <x:c r="A2025" t="n">
        <x:v>2029</x:v>
      </x:c>
      <x:c r="B2025" t="n">
        <x:v>2</x:v>
      </x:c>
      <x:c r="C2025" t="n">
        <x:v>35</x:v>
      </x:c>
      <x:c r="D2025" s="99" t="str">
        <x:v>WATER GUN LARGE</x:v>
      </x:c>
      <x:c r="E2025" s="132" t="n">
        <x:v>100</x:v>
      </x:c>
      <x:c r="F2025" t="n">
        <x:v>3</x:v>
      </x:c>
      <x:c r="G2025" t="n">
        <x:v>13</x:v>
      </x:c>
      <x:c r="H2025" s="99" t="str">
        <x:v>WATER GUN LARGE</x:v>
      </x:c>
      <x:c r="I2025" s="133" t="n">
        <x:v>100</x:v>
      </x:c>
      <x:c r="J2025" s="133" t="n">
        <x:v>87</x:v>
      </x:c>
      <x:c r="K2025" s="149" t="str">
        <x:v>CHINA DAIRIES</x:v>
      </x:c>
      <x:c r="L2025" s="150" t="str">
        <x:v>Exact/source-linked match</x:v>
      </x:c>
      <x:c r="M2025" s="149" t="str">
        <x:v>WS-RATES:3:13</x:v>
      </x:c>
    </x:row>
    <x:row r="2026">
      <x:c r="A2026" t="n">
        <x:v>2030</x:v>
      </x:c>
      <x:c r="B2026" t="n">
        <x:v>3</x:v>
      </x:c>
      <x:c r="C2026" t="n">
        <x:v>16</x:v>
      </x:c>
      <x:c r="D2026" s="99" t="str">
        <x:v>WATER GUN SMALL</x:v>
      </x:c>
      <x:c r="E2026" s="132" t="n">
        <x:v>270</x:v>
      </x:c>
      <x:c r="F2026" t="n">
        <x:v>3</x:v>
      </x:c>
      <x:c r="G2026" t="n">
        <x:v>30</x:v>
      </x:c>
      <x:c r="H2026" s="99" t="str">
        <x:v>WATER GUN SMALL</x:v>
      </x:c>
      <x:c r="I2026" s="133" t="n">
        <x:v>270</x:v>
      </x:c>
      <x:c r="J2026" s="133" t="n">
        <x:v>250</x:v>
      </x:c>
      <x:c r="K2026" s="149" t="str">
        <x:v>CHINA DAIRIES</x:v>
      </x:c>
      <x:c r="L2026" s="150" t="str">
        <x:v>Exact/source-linked match</x:v>
      </x:c>
      <x:c r="M2026" s="149" t="str">
        <x:v>WS-RATES:3:30</x:v>
      </x:c>
    </x:row>
    <x:row r="2027">
      <x:c r="A2027" t="n">
        <x:v>2031</x:v>
      </x:c>
      <x:c r="B2027" t="n">
        <x:v>3</x:v>
      </x:c>
      <x:c r="C2027" t="n">
        <x:v>18</x:v>
      </x:c>
      <x:c r="D2027" s="99" t="str">
        <x:v>METAL CAR (12PCS)</x:v>
      </x:c>
      <x:c r="E2027" s="132" t="n">
        <x:v>1200</x:v>
      </x:c>
      <x:c r="F2027" t="n">
        <x:v>3</x:v>
      </x:c>
      <x:c r="G2027" t="n">
        <x:v>32</x:v>
      </x:c>
      <x:c r="H2027" s="99" t="str">
        <x:v>METAL CAR (12PCS)LARGE</x:v>
      </x:c>
      <x:c r="I2027" s="133" t="n">
        <x:v>1200</x:v>
      </x:c>
      <x:c r="J2027" s="133" t="n">
        <x:v>980</x:v>
      </x:c>
      <x:c r="K2027" s="149" t="str">
        <x:v>CHINA DAIRIES</x:v>
      </x:c>
      <x:c r="L2027" s="150" t="str">
        <x:v>Truncated-name completion</x:v>
      </x:c>
      <x:c r="M2027" s="149" t="str">
        <x:v>WS-RATES:3:32</x:v>
      </x:c>
    </x:row>
    <x:row r="2028">
      <x:c r="A2028" t="n">
        <x:v>2033</x:v>
      </x:c>
      <x:c r="B2028" t="n">
        <x:v>3</x:v>
      </x:c>
      <x:c r="C2028" t="n">
        <x:v>20</x:v>
      </x:c>
      <x:c r="D2028" s="99" t="str">
        <x:v>METAL CAR (4PCS)</x:v>
      </x:c>
      <x:c r="E2028" s="132" t="n">
        <x:v>380</x:v>
      </x:c>
      <x:c r="F2028" t="n">
        <x:v>3</x:v>
      </x:c>
      <x:c r="G2028" t="n">
        <x:v>34</x:v>
      </x:c>
      <x:c r="H2028" s="99" t="str">
        <x:v>METAL CAR (4PCS)</x:v>
      </x:c>
      <x:c r="I2028" s="133" t="n">
        <x:v>380</x:v>
      </x:c>
      <x:c r="J2028" s="133" t="n">
        <x:v>330</x:v>
      </x:c>
      <x:c r="K2028" s="149" t="str">
        <x:v>CHINA DAIRIES</x:v>
      </x:c>
      <x:c r="L2028" s="150" t="str">
        <x:v>Exact/source-linked match</x:v>
      </x:c>
      <x:c r="M2028" s="149" t="str">
        <x:v>WS-RATES:3:34</x:v>
      </x:c>
    </x:row>
    <x:row r="2029">
      <x:c r="A2029" t="n">
        <x:v>2034</x:v>
      </x:c>
      <x:c r="B2029" t="n">
        <x:v>3</x:v>
      </x:c>
      <x:c r="C2029" t="n">
        <x:v>19</x:v>
      </x:c>
      <x:c r="D2029" s="99" t="str">
        <x:v>METAL CAR (6PCS)</x:v>
      </x:c>
      <x:c r="E2029" s="132" t="n">
        <x:v>600</x:v>
      </x:c>
      <x:c r="F2029" t="n">
        <x:v>3</x:v>
      </x:c>
      <x:c r="G2029" t="n">
        <x:v>33</x:v>
      </x:c>
      <x:c r="H2029" s="99" t="str">
        <x:v>METAL CAR (6PCS)LARGE</x:v>
      </x:c>
      <x:c r="I2029" s="133" t="n">
        <x:v>600</x:v>
      </x:c>
      <x:c r="J2029" s="133" t="n">
        <x:v>500</x:v>
      </x:c>
      <x:c r="K2029" s="149" t="str">
        <x:v>CHINA DAIRIES</x:v>
      </x:c>
      <x:c r="L2029" s="150" t="str">
        <x:v>Truncated-name completion</x:v>
      </x:c>
      <x:c r="M2029" s="149" t="str">
        <x:v>WS-RATES:3:33</x:v>
      </x:c>
    </x:row>
    <x:row r="2030">
      <x:c r="A2030" t="n">
        <x:v>2035</x:v>
      </x:c>
      <x:c r="B2030" t="n">
        <x:v>2</x:v>
      </x:c>
      <x:c r="C2030" t="n">
        <x:v>25</x:v>
      </x:c>
      <x:c r="D2030" s="99" t="str">
        <x:v>METAL CAR 12PCS PRESS</x:v>
      </x:c>
      <x:c r="E2030" s="132" t="n">
        <x:v>1380</x:v>
      </x:c>
      <x:c r="F2030" t="n">
        <x:v>3</x:v>
      </x:c>
      <x:c r="G2030" t="n">
        <x:v>3</x:v>
      </x:c>
      <x:c r="H2030" s="99" t="str">
        <x:v>METAL CAR 12PCS PRESS</x:v>
      </x:c>
      <x:c r="I2030" s="133" t="n">
        <x:v>1380</x:v>
      </x:c>
      <x:c r="J2030" s="133" t="n">
        <x:v>1210</x:v>
      </x:c>
      <x:c r="K2030" s="149" t="str">
        <x:v>CHINA</x:v>
      </x:c>
      <x:c r="L2030" s="150" t="str">
        <x:v>Exact/source-linked match</x:v>
      </x:c>
      <x:c r="M2030" s="149" t="str">
        <x:v>WS-RATES:3:3</x:v>
      </x:c>
    </x:row>
    <x:row r="2031">
      <x:c r="A2031" t="n">
        <x:v>2036</x:v>
      </x:c>
      <x:c r="B2031" t="n">
        <x:v>3</x:v>
      </x:c>
      <x:c r="C2031" t="n">
        <x:v>21</x:v>
      </x:c>
      <x:c r="D2031" s="99" t="str">
        <x:v>METAL JEEP (12PCS)</x:v>
      </x:c>
      <x:c r="E2031" s="132" t="n">
        <x:v>1380</x:v>
      </x:c>
      <x:c r="F2031" t="n">
        <x:v>3</x:v>
      </x:c>
      <x:c r="G2031" t="n">
        <x:v>35</x:v>
      </x:c>
      <x:c r="H2031" s="99" t="str">
        <x:v>METAL JEEP (12PCS)</x:v>
      </x:c>
      <x:c r="I2031" s="133" t="n">
        <x:v>1320</x:v>
      </x:c>
      <x:c r="J2031" s="133" t="n">
        <x:v>1170</x:v>
      </x:c>
      <x:c r="K2031" s="149" t="str">
        <x:v>CHINA DAIRIES</x:v>
      </x:c>
      <x:c r="L2031" s="150" t="str">
        <x:v>Exact/source-linked match</x:v>
      </x:c>
      <x:c r="M2031" s="149" t="str">
        <x:v>WS-RATES:3:35</x:v>
      </x:c>
    </x:row>
    <x:row r="2032">
      <x:c r="A2032" t="n">
        <x:v>2037</x:v>
      </x:c>
      <x:c r="B2032" t="n">
        <x:v>21</x:v>
      </x:c>
      <x:c r="C2032" t="n">
        <x:v>26</x:v>
      </x:c>
      <x:c r="D2032" s="99"/>
      <x:c r="E2032" s="132" t="n">
        <x:v>45</x:v>
      </x:c>
      <x:c r="F2032" t="n">
        <x:v>22</x:v>
      </x:c>
      <x:c r="G2032" t="n">
        <x:v>3</x:v>
      </x:c>
      <x:c r="H2032" s="99" t="str"/>
      <x:c r="I2032" s="133" t="n">
        <x:v>45</x:v>
      </x:c>
      <x:c r="J2032" s="133" t="n">
        <x:v>31</x:v>
      </x:c>
      <x:c r="K2032" s="149" t="str">
        <x:v>STICKERS</x:v>
      </x:c>
      <x:c r="L2032" s="150" t="str">
        <x:v>Exact/source-linked match</x:v>
      </x:c>
      <x:c r="M2032" s="149" t="str">
        <x:v>WS-RATES:22:3</x:v>
      </x:c>
    </x:row>
    <x:row r="2033">
      <x:c r="A2033" t="n">
        <x:v>2038</x:v>
      </x:c>
      <x:c r="B2033" t="n">
        <x:v>44</x:v>
      </x:c>
      <x:c r="C2033" t="n">
        <x:v>14</x:v>
      </x:c>
      <x:c r="D2033" s="99" t="str">
        <x:v>,,</x:v>
      </x:c>
      <x:c r="E2033" s="132" t="n">
        <x:v>50</x:v>
      </x:c>
      <x:c r="F2033" t="n">
        <x:v>44</x:v>
      </x:c>
      <x:c r="G2033" t="n">
        <x:v>27</x:v>
      </x:c>
      <x:c r="H2033" s="99" t="str">
        <x:v>,,</x:v>
      </x:c>
      <x:c r="I2033" s="133" t="n">
        <x:v>50</x:v>
      </x:c>
      <x:c r="J2033" s="133" t="n">
        <x:v>40</x:v>
      </x:c>
      <x:c r="K2033" s="149" t="str">
        <x:v>CHINA</x:v>
      </x:c>
      <x:c r="L2033" s="150" t="str">
        <x:v>Exact/source-linked match</x:v>
      </x:c>
      <x:c r="M2033" s="149" t="str">
        <x:v>WS-RATES:44:27</x:v>
      </x:c>
    </x:row>
    <x:row r="2034">
      <x:c r="A2034" t="n">
        <x:v>2039</x:v>
      </x:c>
      <x:c r="B2034" t="n">
        <x:v>20</x:v>
      </x:c>
      <x:c r="C2034" t="n">
        <x:v>26</x:v>
      </x:c>
      <x:c r="D2034" s="99" t="str">
        <x:v>,,,,,</x:v>
      </x:c>
      <x:c r="E2034" s="132" t="n">
        <x:v>450</x:v>
      </x:c>
      <x:c r="F2034" t="n">
        <x:v>21</x:v>
      </x:c>
      <x:c r="G2034" t="n">
        <x:v>3</x:v>
      </x:c>
      <x:c r="H2034" s="99" t="str">
        <x:v>,,,,,</x:v>
      </x:c>
      <x:c r="I2034" s="133" t="n">
        <x:v>450</x:v>
      </x:c>
      <x:c r="J2034" s="133" t="n">
        <x:v>375</x:v>
      </x:c>
      <x:c r="K2034" s="149" t="str">
        <x:v>GATTA REGISTER</x:v>
      </x:c>
      <x:c r="L2034" s="150" t="str">
        <x:v>Exact/source-linked match</x:v>
      </x:c>
      <x:c r="M2034" s="149" t="str">
        <x:v>WS-RATES:21:3</x:v>
      </x:c>
    </x:row>
    <x:row r="2035">
      <x:c r="A2035" t="n">
        <x:v>2040</x:v>
      </x:c>
      <x:c r="B2035" t="n">
        <x:v>20</x:v>
      </x:c>
      <x:c r="C2035" t="n">
        <x:v>25</x:v>
      </x:c>
      <x:c r="D2035" s="99" t="str">
        <x:v>,,,,,,,,,,</x:v>
      </x:c>
      <x:c r="E2035" s="132" t="n">
        <x:v>540</x:v>
      </x:c>
      <x:c r="F2035" t="n">
        <x:v>21</x:v>
      </x:c>
      <x:c r="G2035" t="n">
        <x:v>2</x:v>
      </x:c>
      <x:c r="H2035" s="99" t="str">
        <x:v>,,,,,,,,,,</x:v>
      </x:c>
      <x:c r="I2035" s="133" t="n">
        <x:v>540</x:v>
      </x:c>
      <x:c r="J2035" s="133" t="n">
        <x:v>450</x:v>
      </x:c>
      <x:c r="K2035" s="149" t="str">
        <x:v>GATTA REGISTER</x:v>
      </x:c>
      <x:c r="L2035" s="150" t="str">
        <x:v>Exact/source-linked match</x:v>
      </x:c>
      <x:c r="M2035" s="149" t="str">
        <x:v>WS-RATES:21:2</x:v>
      </x:c>
    </x:row>
    <x:row r="2036">
      <x:c r="A2036" t="n">
        <x:v>2041</x:v>
      </x:c>
      <x:c r="B2036" t="n">
        <x:v>60</x:v>
      </x:c>
      <x:c r="C2036" t="n">
        <x:v>17</x:v>
      </x:c>
      <x:c r="D2036" s="99" t="str">
        <x:v>..</x:v>
      </x:c>
      <x:c r="E2036" s="132" t="n">
        <x:v>0</x:v>
      </x:c>
      <x:c r="F2036" t="n">
        <x:v>60</x:v>
      </x:c>
      <x:c r="G2036" t="n">
        <x:v>30</x:v>
      </x:c>
      <x:c r="H2036" s="99" t="str">
        <x:v>..</x:v>
      </x:c>
      <x:c r="I2036" s="133" t="n">
        <x:v>0</x:v>
      </x:c>
      <x:c r="J2036" s="133" t="n">
        <x:v>0</x:v>
      </x:c>
      <x:c r="K2036" s="149" t="str">
        <x:v>GEL PEN</x:v>
      </x:c>
      <x:c r="L2036" s="150" t="str">
        <x:v>Exact/source-linked match</x:v>
      </x:c>
      <x:c r="M2036" s="149" t="str">
        <x:v>WS-RATES:60:30</x:v>
      </x:c>
    </x:row>
    <x:row r="2037">
      <x:c r="A2037" t="n">
        <x:v>2042</x:v>
      </x:c>
      <x:c r="B2037" t="n">
        <x:v>41</x:v>
      </x:c>
      <x:c r="C2037" t="n">
        <x:v>34</x:v>
      </x:c>
      <x:c r="D2037" s="99" t="str">
        <x:v>....</x:v>
      </x:c>
      <x:c r="E2037" s="132" t="n">
        <x:v>65</x:v>
      </x:c>
      <x:c r="F2037" t="n">
        <x:v>42</x:v>
      </x:c>
      <x:c r="G2037" t="n">
        <x:v>11</x:v>
      </x:c>
      <x:c r="H2037" s="99" t="str">
        <x:v>....</x:v>
      </x:c>
      <x:c r="I2037" s="133" t="n">
        <x:v>65</x:v>
      </x:c>
      <x:c r="J2037" s="133" t="n">
        <x:v>62</x:v>
      </x:c>
      <x:c r="K2037" s="149" t="str">
        <x:v>CHINA</x:v>
      </x:c>
      <x:c r="L2037" s="150" t="str">
        <x:v>Exact/source-linked match</x:v>
      </x:c>
      <x:c r="M2037" s="149" t="str">
        <x:v>WS-RATES:42:11</x:v>
      </x:c>
    </x:row>
    <x:row r="2038">
      <x:c r="A2038" t="n">
        <x:v>2043</x:v>
      </x:c>
      <x:c r="B2038" t="n">
        <x:v>56</x:v>
      </x:c>
      <x:c r="C2038" t="n">
        <x:v>10</x:v>
      </x:c>
      <x:c r="D2038" s="99" t="str">
        <x:v>......</x:v>
      </x:c>
      <x:c r="E2038" s="132" t="n">
        <x:v>220</x:v>
      </x:c>
      <x:c r="F2038" t="n">
        <x:v>56</x:v>
      </x:c>
      <x:c r="G2038" t="n">
        <x:v>23</x:v>
      </x:c>
      <x:c r="H2038" s="99" t="str">
        <x:v>......</x:v>
      </x:c>
      <x:c r="I2038" s="133" t="n">
        <x:v>220</x:v>
      </x:c>
      <x:c r="J2038" s="133" t="n">
        <x:v>203</x:v>
      </x:c>
      <x:c r="K2038" s="149" t="str">
        <x:v>PAINT MARKERS</x:v>
      </x:c>
      <x:c r="L2038" s="150" t="str">
        <x:v>Exact/source-linked match</x:v>
      </x:c>
      <x:c r="M2038" s="149" t="str">
        <x:v>WS-RATES:56:23</x:v>
      </x:c>
    </x:row>
    <x:row r="2039">
      <x:c r="A2039" t="n">
        <x:v>2044</x:v>
      </x:c>
      <x:c r="B2039" t="n">
        <x:v>35</x:v>
      </x:c>
      <x:c r="C2039" t="n">
        <x:v>26</x:v>
      </x:c>
      <x:c r="D2039" s="99" t="str">
        <x:v>(PAK/ZSI/LAPTOP/SM/DOLPH</x:v>
      </x:c>
      <x:c r="E2039" s="132" t="n">
        <x:v>90</x:v>
      </x:c>
      <x:c r="F2039" t="n">
        <x:v>36</x:v>
      </x:c>
      <x:c r="G2039" t="n">
        <x:v>3</x:v>
      </x:c>
      <x:c r="H2039" s="99" t="str">
        <x:v>(PAK/ZSI/LAPTOP/SM/DOLPHIN) M</x:v>
      </x:c>
      <x:c r="I2039" s="133" t="n">
        <x:v>90</x:v>
      </x:c>
      <x:c r="J2039" s="133" t="n">
        <x:v>75</x:v>
      </x:c>
      <x:c r="K2039" s="149" t="str">
        <x:v>GEOMATRIES</x:v>
      </x:c>
      <x:c r="L2039" s="150" t="str">
        <x:v>Truncated-name completion</x:v>
      </x:c>
      <x:c r="M2039" s="149" t="str">
        <x:v>WS-RATES:36:3</x:v>
      </x:c>
    </x:row>
    <x:row r="2040">
      <x:c r="A2040" t="n">
        <x:v>2045</x:v>
      </x:c>
      <x:c r="B2040" t="n">
        <x:v>25</x:v>
      </x:c>
      <x:c r="C2040" t="n">
        <x:v>7</x:v>
      </x:c>
      <x:c r="D2040" s="99" t="str">
        <x:v>///</x:v>
      </x:c>
      <x:c r="E2040" s="132" t="n">
        <x:v>85</x:v>
      </x:c>
      <x:c r="F2040" t="n">
        <x:v>25</x:v>
      </x:c>
      <x:c r="G2040" t="n">
        <x:v>20</x:v>
      </x:c>
      <x:c r="H2040" s="99" t="str">
        <x:v>///</x:v>
      </x:c>
      <x:c r="I2040" s="133" t="n">
        <x:v>85</x:v>
      </x:c>
      <x:c r="J2040" s="133" t="n">
        <x:v>76</x:v>
      </x:c>
      <x:c r="K2040" s="149" t="str">
        <x:v>pencil box</x:v>
      </x:c>
      <x:c r="L2040" s="150" t="str">
        <x:v>Exact/source-linked match</x:v>
      </x:c>
      <x:c r="M2040" s="149" t="str">
        <x:v>WS-RATES:25:20</x:v>
      </x:c>
    </x:row>
    <x:row r="2041">
      <x:c r="A2041" t="n">
        <x:v>2046</x:v>
      </x:c>
      <x:c r="B2041" t="n">
        <x:v>58</x:v>
      </x:c>
      <x:c r="C2041" t="n">
        <x:v>17</x:v>
      </x:c>
      <x:c r="D2041" s="99" t="str">
        <x:v>000000000</x:v>
      </x:c>
      <x:c r="E2041" s="132" t="n">
        <x:v>667</x:v>
      </x:c>
      <x:c r="F2041" t="n">
        <x:v>58</x:v>
      </x:c>
      <x:c r="G2041" t="n">
        <x:v>30</x:v>
      </x:c>
      <x:c r="H2041" s="99" t="str">
        <x:v>000000000</x:v>
      </x:c>
      <x:c r="I2041" s="133" t="n">
        <x:v>667</x:v>
      </x:c>
      <x:c r="J2041" s="133" t="n">
        <x:v>647</x:v>
      </x:c>
      <x:c r="K2041" s="149" t="str">
        <x:v>BOARD &amp; PERMANENT</x:v>
      </x:c>
      <x:c r="L2041" s="150" t="str">
        <x:v>Exact/source-linked match</x:v>
      </x:c>
      <x:c r="M2041" s="149" t="str">
        <x:v>WS-RATES:58:30</x:v>
      </x:c>
    </x:row>
    <x:row r="2042">
      <x:c r="A2042" t="n">
        <x:v>2047</x:v>
      </x:c>
      <x:c r="B2042" t="n">
        <x:v>27</x:v>
      </x:c>
      <x:c r="C2042" t="n">
        <x:v>19</x:v>
      </x:c>
      <x:c r="D2042" s="99" t="str">
        <x:v>11...111111</x:v>
      </x:c>
      <x:c r="E2042" s="132" t="n">
        <x:v>90</x:v>
      </x:c>
      <x:c r="F2042" t="n">
        <x:v>27</x:v>
      </x:c>
      <x:c r="G2042" t="n">
        <x:v>32</x:v>
      </x:c>
      <x:c r="H2042" s="99" t="str">
        <x:v>11...111111</x:v>
      </x:c>
      <x:c r="I2042" s="133" t="n">
        <x:v>90</x:v>
      </x:c>
      <x:c r="J2042" s="133" t="n">
        <x:v>78</x:v>
      </x:c>
      <x:c r="K2042" s="149" t="str">
        <x:v>CHINA</x:v>
      </x:c>
      <x:c r="L2042" s="150" t="str">
        <x:v>Exact/source-linked match</x:v>
      </x:c>
      <x:c r="M2042" s="149" t="str">
        <x:v>WS-RATES:27:32</x:v>
      </x:c>
    </x:row>
    <x:row r="2043">
      <x:c r="A2043" t="n">
        <x:v>2048</x:v>
      </x:c>
      <x:c r="B2043" t="n">
        <x:v>24</x:v>
      </x:c>
      <x:c r="C2043" t="n">
        <x:v>28</x:v>
      </x:c>
      <x:c r="D2043" s="99" t="str">
        <x:v>1235659</x:v>
      </x:c>
      <x:c r="E2043" s="132" t="n">
        <x:v>0</x:v>
      </x:c>
      <x:c r="F2043" t="n">
        <x:v>25</x:v>
      </x:c>
      <x:c r="G2043" t="n">
        <x:v>5</x:v>
      </x:c>
      <x:c r="H2043" s="99" t="str">
        <x:v>1235659</x:v>
      </x:c>
      <x:c r="I2043" s="133" t="n">
        <x:v>0</x:v>
      </x:c>
      <x:c r="J2043" s="133" t="n">
        <x:v>0</x:v>
      </x:c>
      <x:c r="K2043" s="149" t="str">
        <x:v>PENCILS</x:v>
      </x:c>
      <x:c r="L2043" s="150" t="str">
        <x:v>Exact/source-linked match</x:v>
      </x:c>
      <x:c r="M2043" s="149" t="str">
        <x:v>WS-RATES:25:5</x:v>
      </x:c>
    </x:row>
    <x:row r="2044">
      <x:c r="A2044" t="n">
        <x:v>2049</x:v>
      </x:c>
      <x:c r="B2044" t="n">
        <x:v>55</x:v>
      </x:c>
      <x:c r="C2044" t="n">
        <x:v>35</x:v>
      </x:c>
      <x:c r="D2044" s="99" t="str">
        <x:v>131320</x:v>
      </x:c>
      <x:c r="E2044" s="132" t="n">
        <x:v>376</x:v>
      </x:c>
      <x:c r="F2044" t="n">
        <x:v>56</x:v>
      </x:c>
      <x:c r="G2044" t="n">
        <x:v>12</x:v>
      </x:c>
      <x:c r="H2044" s="99" t="str">
        <x:v>131320</x:v>
      </x:c>
      <x:c r="I2044" s="133" t="n">
        <x:v>376</x:v>
      </x:c>
      <x:c r="J2044" s="133" t="n">
        <x:v>368</x:v>
      </x:c>
      <x:c r="K2044" s="149" t="str">
        <x:v>PENCIL JAR</x:v>
      </x:c>
      <x:c r="L2044" s="150" t="str">
        <x:v>Exact/source-linked match</x:v>
      </x:c>
      <x:c r="M2044" s="149" t="str">
        <x:v>WS-RATES:56:12</x:v>
      </x:c>
    </x:row>
    <x:row r="2045">
      <x:c r="A2045" t="n">
        <x:v>2050</x:v>
      </x:c>
      <x:c r="B2045" t="n">
        <x:v>53</x:v>
      </x:c>
      <x:c r="C2045" t="n">
        <x:v>22</x:v>
      </x:c>
      <x:c r="D2045" s="99" t="str">
        <x:v>4141</x:v>
      </x:c>
      <x:c r="E2045" s="132" t="n">
        <x:v>564</x:v>
      </x:c>
      <x:c r="F2045" t="n">
        <x:v>53</x:v>
      </x:c>
      <x:c r="G2045" t="n">
        <x:v>35</x:v>
      </x:c>
      <x:c r="H2045" s="99" t="str">
        <x:v>4141</x:v>
      </x:c>
      <x:c r="I2045" s="133" t="n">
        <x:v>564</x:v>
      </x:c>
      <x:c r="J2045" s="133" t="n">
        <x:v>515</x:v>
      </x:c>
      <x:c r="K2045" s="149" t="str">
        <x:v>BOARD &amp; PERMANENT</x:v>
      </x:c>
      <x:c r="L2045" s="150" t="str">
        <x:v>Exact/source-linked match</x:v>
      </x:c>
      <x:c r="M2045" s="149" t="str">
        <x:v>WS-RATES:53:35</x:v>
      </x:c>
    </x:row>
    <x:row r="2046">
      <x:c r="A2046" t="n">
        <x:v>2051</x:v>
      </x:c>
      <x:c r="B2046" t="n">
        <x:v>25</x:v>
      </x:c>
      <x:c r="C2046" t="n">
        <x:v>10</x:v>
      </x:c>
      <x:c r="D2046" s="99" t="str">
        <x:v>453343</x:v>
      </x:c>
      <x:c r="E2046" s="132" t="n">
        <x:v>400</x:v>
      </x:c>
      <x:c r="F2046" t="n">
        <x:v>25</x:v>
      </x:c>
      <x:c r="G2046" t="n">
        <x:v>23</x:v>
      </x:c>
      <x:c r="H2046" s="99" t="str">
        <x:v>453343</x:v>
      </x:c>
      <x:c r="I2046" s="133" t="n">
        <x:v>400</x:v>
      </x:c>
      <x:c r="J2046" s="133" t="n">
        <x:v>350</x:v>
      </x:c>
      <x:c r="K2046" s="149" t="str">
        <x:v>BALL</x:v>
      </x:c>
      <x:c r="L2046" s="150" t="str">
        <x:v>Exact/source-linked match</x:v>
      </x:c>
      <x:c r="M2046" s="149" t="str">
        <x:v>WS-RATES:25:23</x:v>
      </x:c>
    </x:row>
    <x:row r="2047">
      <x:c r="A2047" t="n">
        <x:v>2052</x:v>
      </x:c>
      <x:c r="B2047" t="n">
        <x:v>43</x:v>
      </x:c>
      <x:c r="C2047" t="n">
        <x:v>9</x:v>
      </x:c>
      <x:c r="D2047" s="99" t="str">
        <x:v>534563</x:v>
      </x:c>
      <x:c r="E2047" s="132" t="n">
        <x:v>34</x:v>
      </x:c>
      <x:c r="F2047" t="n">
        <x:v>43</x:v>
      </x:c>
      <x:c r="G2047" t="n">
        <x:v>22</x:v>
      </x:c>
      <x:c r="H2047" s="99" t="str">
        <x:v>534563</x:v>
      </x:c>
      <x:c r="I2047" s="133" t="n">
        <x:v>34</x:v>
      </x:c>
      <x:c r="J2047" s="133" t="n">
        <x:v>31</x:v>
      </x:c>
      <x:c r="K2047" s="149" t="str">
        <x:v>BALL</x:v>
      </x:c>
      <x:c r="L2047" s="150" t="str">
        <x:v>Exact/source-linked match</x:v>
      </x:c>
      <x:c r="M2047" s="149" t="str">
        <x:v>WS-RATES:43:22</x:v>
      </x:c>
    </x:row>
    <x:row r="2048">
      <x:c r="A2048" t="n">
        <x:v>2055</x:v>
      </x:c>
      <x:c r="B2048" t="n">
        <x:v>51</x:v>
      </x:c>
      <x:c r="C2048" t="n">
        <x:v>37</x:v>
      </x:c>
      <x:c r="D2048" s="99" t="str">
        <x:v>BOX FI</x:v>
      </x:c>
      <x:c r="E2048" s="132" t="n">
        <x:v>240</x:v>
      </x:c>
      <x:c r="F2048" t="n">
        <x:v>52</x:v>
      </x:c>
      <x:c r="G2048" t="n">
        <x:v>14</x:v>
      </x:c>
      <x:c r="H2048" s="99" t="str">
        <x:v>BOX FI</x:v>
      </x:c>
      <x:c r="I2048" s="133" t="n">
        <x:v>240</x:v>
      </x:c>
      <x:c r="J2048" s="133" t="n">
        <x:v>220</x:v>
      </x:c>
      <x:c r="K2048" s="149" t="str">
        <x:v>FILE</x:v>
      </x:c>
      <x:c r="L2048" s="150" t="str">
        <x:v>Exact/source-linked match</x:v>
      </x:c>
      <x:c r="M2048" s="149" t="str">
        <x:v>WS-RATES:52:14</x:v>
      </x:c>
    </x:row>
    <x:row r="2049">
      <x:c r="A2049" t="n">
        <x:v>2056</x:v>
      </x:c>
      <x:c r="B2049" t="n">
        <x:v>9</x:v>
      </x:c>
      <x:c r="C2049" t="n">
        <x:v>3</x:v>
      </x:c>
      <x:c r="D2049" s="99" t="str">
        <x:v>BUTTERFLY</x:v>
      </x:c>
      <x:c r="E2049" s="132" t="n">
        <x:v>160</x:v>
      </x:c>
      <x:c r="F2049" t="n">
        <x:v>9</x:v>
      </x:c>
      <x:c r="G2049" t="n">
        <x:v>16</x:v>
      </x:c>
      <x:c r="H2049" s="99" t="str">
        <x:v>BUTTERFLY</x:v>
      </x:c>
      <x:c r="I2049" s="133" t="n">
        <x:v>160</x:v>
      </x:c>
      <x:c r="J2049" s="133" t="n">
        <x:v>135</x:v>
      </x:c>
      <x:c r="K2049" s="149" t="str">
        <x:v>CHINA</x:v>
      </x:c>
      <x:c r="L2049" s="150" t="str">
        <x:v>Exact/source-linked match</x:v>
      </x:c>
      <x:c r="M2049" s="149" t="str">
        <x:v>WS-RATES:9:16</x:v>
      </x:c>
    </x:row>
    <x:row r="2050">
      <x:c r="A2050" t="n">
        <x:v>2057</x:v>
      </x:c>
      <x:c r="B2050" t="n">
        <x:v>41</x:v>
      </x:c>
      <x:c r="C2050" t="n">
        <x:v>37</x:v>
      </x:c>
      <x:c r="D2050" s="99" t="str">
        <x:v>DANTEL POWDER</x:v>
      </x:c>
      <x:c r="E2050" s="132" t="n">
        <x:v>360</x:v>
      </x:c>
      <x:c r="F2050" t="n">
        <x:v>42</x:v>
      </x:c>
      <x:c r="G2050" t="n">
        <x:v>14</x:v>
      </x:c>
      <x:c r="H2050" s="99" t="str">
        <x:v>DANTEL POWDER</x:v>
      </x:c>
      <x:c r="I2050" s="133" t="n">
        <x:v>360</x:v>
      </x:c>
      <x:c r="J2050" s="133" t="n">
        <x:v>320</x:v>
      </x:c>
      <x:c r="K2050" s="149" t="str">
        <x:v>BAT</x:v>
      </x:c>
      <x:c r="L2050" s="150" t="str">
        <x:v>Exact/source-linked match</x:v>
      </x:c>
      <x:c r="M2050" s="149" t="str">
        <x:v>WS-RATES:42:14</x:v>
      </x:c>
    </x:row>
    <x:row r="2051">
      <x:c r="A2051" t="n">
        <x:v>2058</x:v>
      </x:c>
      <x:c r="B2051" t="n">
        <x:v>52</x:v>
      </x:c>
      <x:c r="C2051" t="n">
        <x:v>4</x:v>
      </x:c>
      <x:c r="D2051" s="99" t="str">
        <x:v>KIDCO D (1 PCS)</x:v>
      </x:c>
      <x:c r="E2051" s="132" t="n">
        <x:v>25</x:v>
      </x:c>
      <x:c r="F2051" t="n">
        <x:v>52</x:v>
      </x:c>
      <x:c r="G2051" t="n">
        <x:v>17</x:v>
      </x:c>
      <x:c r="H2051" s="99" t="str">
        <x:v>KIDCO D (1 PCS)</x:v>
      </x:c>
      <x:c r="I2051" s="133" t="n">
        <x:v>25</x:v>
      </x:c>
      <x:c r="J2051" s="133" t="n">
        <x:v>20</x:v>
      </x:c>
      <x:c r="K2051" s="149" t="str">
        <x:v>D</x:v>
      </x:c>
      <x:c r="L2051" s="150" t="str">
        <x:v>Exact/source-linked match</x:v>
      </x:c>
      <x:c r="M2051" s="149" t="str">
        <x:v>WS-RATES:52:17</x:v>
      </x:c>
    </x:row>
    <x:row r="2052">
      <x:c r="A2052" t="n">
        <x:v>2059</x:v>
      </x:c>
      <x:c r="B2052" t="n">
        <x:v>9</x:v>
      </x:c>
      <x:c r="C2052" t="n">
        <x:v>12</x:v>
      </x:c>
      <x:c r="D2052" s="99" t="str">
        <x:v>KIDDY D (1PCS)</x:v>
      </x:c>
      <x:c r="E2052" s="132" t="n">
        <x:v>16</x:v>
      </x:c>
      <x:c r="F2052" t="n">
        <x:v>9</x:v>
      </x:c>
      <x:c r="G2052" t="n">
        <x:v>25</x:v>
      </x:c>
      <x:c r="H2052" s="99" t="str">
        <x:v>KIDDY D (1PCS)</x:v>
      </x:c>
      <x:c r="I2052" s="133" t="n">
        <x:v>16</x:v>
      </x:c>
      <x:c r="J2052" s="133" t="n">
        <x:v>12.5</x:v>
      </x:c>
      <x:c r="K2052" s="149" t="str">
        <x:v>D-SET SQARE</x:v>
      </x:c>
      <x:c r="L2052" s="150" t="str">
        <x:v>Exact/source-linked match</x:v>
      </x:c>
      <x:c r="M2052" s="149" t="str">
        <x:v>WS-RATES:9:25</x:v>
      </x:c>
    </x:row>
    <x:row r="2053">
      <x:c r="A2053" t="n">
        <x:v>2060</x:v>
      </x:c>
      <x:c r="B2053" t="n">
        <x:v>26</x:v>
      </x:c>
      <x:c r="C2053" t="n">
        <x:v>16</x:v>
      </x:c>
      <x:c r="D2053" s="99" t="str">
        <x:v>NEXT</x:v>
      </x:c>
      <x:c r="E2053" s="132" t="n">
        <x:v>13</x:v>
      </x:c>
      <x:c r="F2053" t="n">
        <x:v>26</x:v>
      </x:c>
      <x:c r="G2053" t="n">
        <x:v>29</x:v>
      </x:c>
      <x:c r="H2053" s="99" t="str">
        <x:v>NEXT</x:v>
      </x:c>
      <x:c r="I2053" s="133" t="n">
        <x:v>13</x:v>
      </x:c>
      <x:c r="J2053" s="133" t="n">
        <x:v>0</x:v>
      </x:c>
      <x:c r="K2053" s="149" t="str">
        <x:v>SCALES</x:v>
      </x:c>
      <x:c r="L2053" s="150" t="str">
        <x:v>Exact/source-linked match</x:v>
      </x:c>
      <x:c r="M2053" s="149" t="str">
        <x:v>WS-RATES:26:29</x:v>
      </x:c>
    </x:row>
    <x:row r="2054">
      <x:c r="A2054" t="n">
        <x:v>2061</x:v>
      </x:c>
      <x:c r="B2054" t="n">
        <x:v>52</x:v>
      </x:c>
      <x:c r="C2054" t="n">
        <x:v>2</x:v>
      </x:c>
      <x:c r="D2054" s="99" t="str">
        <x:v>PUR/DAR D</x:v>
      </x:c>
      <x:c r="E2054" s="132" t="n">
        <x:v>12</x:v>
      </x:c>
      <x:c r="F2054" t="n">
        <x:v>52</x:v>
      </x:c>
      <x:c r="G2054" t="n">
        <x:v>15</x:v>
      </x:c>
      <x:c r="H2054" s="99" t="str">
        <x:v>PUR/DAR D</x:v>
      </x:c>
      <x:c r="I2054" s="133" t="n">
        <x:v>12</x:v>
      </x:c>
      <x:c r="J2054" s="133" t="n">
        <x:v>9</x:v>
      </x:c>
      <x:c r="K2054" s="149" t="str">
        <x:v>D</x:v>
      </x:c>
      <x:c r="L2054" s="150" t="str">
        <x:v>Exact/source-linked match</x:v>
      </x:c>
      <x:c r="M2054" s="149" t="str">
        <x:v>WS-RATES:52:15</x:v>
      </x:c>
    </x:row>
    <x:row r="2055">
      <x:c r="A2055" t="n">
        <x:v>2062</x:v>
      </x:c>
      <x:c r="B2055" t="n">
        <x:v>12</x:v>
      </x:c>
      <x:c r="C2055" t="n">
        <x:v>16</x:v>
      </x:c>
      <x:c r="D2055" s="99" t="str">
        <x:v>RPS 8</x:v>
      </x:c>
      <x:c r="E2055" s="132" t="n">
        <x:v>720</x:v>
      </x:c>
      <x:c r="F2055" t="n">
        <x:v>12</x:v>
      </x:c>
      <x:c r="G2055" t="n">
        <x:v>29</x:v>
      </x:c>
      <x:c r="H2055" s="99" t="str">
        <x:v>RPS 8</x:v>
      </x:c>
      <x:c r="I2055" s="133" t="n">
        <x:v>720</x:v>
      </x:c>
      <x:c r="J2055" s="133" t="n">
        <x:v>690</x:v>
      </x:c>
      <x:c r="K2055" s="149" t="str">
        <x:v>GATTA REGISTER</x:v>
      </x:c>
      <x:c r="L2055" s="150" t="str">
        <x:v>Exact/source-linked match</x:v>
      </x:c>
      <x:c r="M2055" s="149" t="str">
        <x:v>WS-RATES:12:29</x:v>
      </x:c>
    </x:row>
    <x:row r="2056">
      <x:c r="A2056" t="n">
        <x:v>2063</x:v>
      </x:c>
      <x:c r="B2056" t="n">
        <x:v>21</x:v>
      </x:c>
      <x:c r="C2056" t="n">
        <x:v>35</x:v>
      </x:c>
      <x:c r="D2056" s="99" t="str">
        <x:v>S</x:v>
      </x:c>
      <x:c r="E2056" s="132" t="n">
        <x:v>400</x:v>
      </x:c>
      <x:c r="F2056" t="n">
        <x:v>22</x:v>
      </x:c>
      <x:c r="G2056" t="n">
        <x:v>12</x:v>
      </x:c>
      <x:c r="H2056" s="99" t="str">
        <x:v>S</x:v>
      </x:c>
      <x:c r="I2056" s="133" t="n">
        <x:v>400</x:v>
      </x:c>
      <x:c r="J2056" s="133" t="n">
        <x:v>370</x:v>
      </x:c>
      <x:c r="K2056" s="149" t="str">
        <x:v>STAPLERS</x:v>
      </x:c>
      <x:c r="L2056" s="150" t="str">
        <x:v>Exact/source-linked match</x:v>
      </x:c>
      <x:c r="M2056" s="149" t="str">
        <x:v>WS-RATES:22:12</x:v>
      </x:c>
    </x:row>
    <x:row r="2057">
      <x:c r="A2057" t="n">
        <x:v>2064</x:v>
      </x:c>
      <x:c r="B2057" t="n">
        <x:v>14</x:v>
      </x:c>
      <x:c r="C2057" t="n">
        <x:v>21</x:v>
      </x:c>
      <x:c r="D2057" s="99" t="str">
        <x:v>SALAM</x:v>
      </x:c>
      <x:c r="E2057" s="132" t="n">
        <x:v>0</x:v>
      </x:c>
      <x:c r="F2057" t="n">
        <x:v>14</x:v>
      </x:c>
      <x:c r="G2057" t="n">
        <x:v>34</x:v>
      </x:c>
      <x:c r="H2057" s="99" t="str">
        <x:v>SALAM</x:v>
      </x:c>
      <x:c r="I2057" s="133" t="n">
        <x:v>0</x:v>
      </x:c>
      <x:c r="J2057" s="133" t="n">
        <x:v>0</x:v>
      </x:c>
      <x:c r="K2057" s="149" t="str">
        <x:v>BALL POINT</x:v>
      </x:c>
      <x:c r="L2057" s="150" t="str">
        <x:v>Exact/source-linked match</x:v>
      </x:c>
      <x:c r="M2057" s="149" t="str">
        <x:v>WS-RATES:14:34</x:v>
      </x:c>
    </x:row>
    <x:row r="2058">
      <x:c r="A2058" t="n">
        <x:v>2065</x:v>
      </x:c>
      <x:c r="B2058" t="n">
        <x:v>21</x:v>
      </x:c>
      <x:c r="C2058" t="n">
        <x:v>15</x:v>
      </x:c>
      <x:c r="D2058" s="99" t="str">
        <x:v>SEAL LOCK</x:v>
      </x:c>
      <x:c r="E2058" s="132" t="n">
        <x:v>45</x:v>
      </x:c>
      <x:c r="F2058" t="n">
        <x:v>21</x:v>
      </x:c>
      <x:c r="G2058" t="n">
        <x:v>28</x:v>
      </x:c>
      <x:c r="H2058" s="99" t="str">
        <x:v>SEAL LOCK</x:v>
      </x:c>
      <x:c r="I2058" s="133" t="n">
        <x:v>45</x:v>
      </x:c>
      <x:c r="J2058" s="133" t="n">
        <x:v>38</x:v>
      </x:c>
      <x:c r="K2058" s="149" t="str">
        <x:v>CHINA DAIRIES</x:v>
      </x:c>
      <x:c r="L2058" s="150" t="str">
        <x:v>Exact/source-linked match</x:v>
      </x:c>
      <x:c r="M2058" s="149" t="str">
        <x:v>WS-RATES:21:28</x:v>
      </x:c>
    </x:row>
    <x:row r="2059">
      <x:c r="A2059" t="n">
        <x:v>2066</x:v>
      </x:c>
      <x:c r="B2059" t="n">
        <x:v>16</x:v>
      </x:c>
      <x:c r="C2059" t="n">
        <x:v>2</x:v>
      </x:c>
      <x:c r="D2059" s="99" t="str">
        <x:v>SHEESHA KANGHI SIKKA PE</x:v>
      </x:c>
      <x:c r="E2059" s="132" t="n">
        <x:v>1920</x:v>
      </x:c>
      <x:c r="F2059" t="n">
        <x:v>16</x:v>
      </x:c>
      <x:c r="G2059" t="n">
        <x:v>15</x:v>
      </x:c>
      <x:c r="H2059" s="99" t="str">
        <x:v>SHEESHA KANGHI SIKKA PENCIL(4</x:v>
      </x:c>
      <x:c r="I2059" s="133" t="n">
        <x:v>1920</x:v>
      </x:c>
      <x:c r="J2059" s="133" t="n">
        <x:v>1680</x:v>
      </x:c>
      <x:c r="K2059" s="149" t="str">
        <x:v>FANCY PENCIL</x:v>
      </x:c>
      <x:c r="L2059" s="150" t="str">
        <x:v>Truncated-name completion</x:v>
      </x:c>
      <x:c r="M2059" s="149" t="str">
        <x:v>WS-RATES:16:15</x:v>
      </x:c>
    </x:row>
    <x:row r="2060">
      <x:c r="A2060" t="n">
        <x:v>2067</x:v>
      </x:c>
      <x:c r="B2060" t="n">
        <x:v>43</x:v>
      </x:c>
      <x:c r="C2060" t="n">
        <x:v>4</x:v>
      </x:c>
      <x:c r="D2060" s="99" t="str">
        <x:v>SM D</x:v>
      </x:c>
      <x:c r="E2060" s="132" t="n">
        <x:v>10</x:v>
      </x:c>
      <x:c r="F2060" t="n">
        <x:v>43</x:v>
      </x:c>
      <x:c r="G2060" t="n">
        <x:v>17</x:v>
      </x:c>
      <x:c r="H2060" s="99" t="str">
        <x:v>SM D</x:v>
      </x:c>
      <x:c r="I2060" s="133" t="n">
        <x:v>10</x:v>
      </x:c>
      <x:c r="J2060" s="133" t="n">
        <x:v>8</x:v>
      </x:c>
      <x:c r="K2060" s="149" t="str">
        <x:v>D</x:v>
      </x:c>
      <x:c r="L2060" s="150" t="str">
        <x:v>Exact/source-linked match</x:v>
      </x:c>
      <x:c r="M2060" s="149" t="str">
        <x:v>WS-RATES:43:17</x:v>
      </x:c>
    </x:row>
    <x:row r="2061">
      <x:c r="A2061" t="n">
        <x:v>2068</x:v>
      </x:c>
      <x:c r="B2061" t="n">
        <x:v>43</x:v>
      </x:c>
      <x:c r="C2061" t="n">
        <x:v>6</x:v>
      </x:c>
      <x:c r="D2061" s="99" t="str">
        <x:v>SM D PRIME (1PCS)</x:v>
      </x:c>
      <x:c r="E2061" s="132" t="n">
        <x:v>16</x:v>
      </x:c>
      <x:c r="F2061" t="n">
        <x:v>43</x:v>
      </x:c>
      <x:c r="G2061" t="n">
        <x:v>19</x:v>
      </x:c>
      <x:c r="H2061" s="99" t="str">
        <x:v>SM D PRIME (1PCS)</x:v>
      </x:c>
      <x:c r="I2061" s="133" t="n">
        <x:v>16</x:v>
      </x:c>
      <x:c r="J2061" s="133" t="n">
        <x:v>14</x:v>
      </x:c>
      <x:c r="K2061" s="149" t="str">
        <x:v>D</x:v>
      </x:c>
      <x:c r="L2061" s="150" t="str">
        <x:v>Exact/source-linked match</x:v>
      </x:c>
      <x:c r="M2061" s="149" t="str">
        <x:v>WS-RATES:43:19</x:v>
      </x:c>
    </x:row>
    <x:row r="2062">
      <x:c r="A2062" t="n">
        <x:v>2069</x:v>
      </x:c>
      <x:c r="B2062" t="n">
        <x:v>13</x:v>
      </x:c>
      <x:c r="C2062" t="n">
        <x:v>18</x:v>
      </x:c>
      <x:c r="D2062" s="99" t="str">
        <x:v>SPIDER D (1PCS)</x:v>
      </x:c>
      <x:c r="E2062" s="132" t="n">
        <x:v>11</x:v>
      </x:c>
      <x:c r="F2062" t="n">
        <x:v>13</x:v>
      </x:c>
      <x:c r="G2062" t="n">
        <x:v>31</x:v>
      </x:c>
      <x:c r="H2062" s="99" t="str">
        <x:v>SPIDER D (1PCS)</x:v>
      </x:c>
      <x:c r="I2062" s="133" t="n">
        <x:v>11</x:v>
      </x:c>
      <x:c r="J2062" s="133" t="n">
        <x:v>8.25</x:v>
      </x:c>
      <x:c r="K2062" s="149" t="str">
        <x:v>D</x:v>
      </x:c>
      <x:c r="L2062" s="150" t="str">
        <x:v>Exact/source-linked match</x:v>
      </x:c>
      <x:c r="M2062" s="149" t="str">
        <x:v>WS-RATES:13:31</x:v>
      </x:c>
    </x:row>
    <x:row r="2063">
      <x:c r="A2063" t="n">
        <x:v>2070</x:v>
      </x:c>
      <x:c r="B2063" t="n">
        <x:v>21</x:v>
      </x:c>
      <x:c r="C2063" t="n">
        <x:v>22</x:v>
      </x:c>
      <x:c r="D2063" s="99" t="str">
        <x:v>JUICER BOTTLE</x:v>
      </x:c>
      <x:c r="E2063" s="132" t="n">
        <x:v>1000</x:v>
      </x:c>
      <x:c r="F2063" t="n">
        <x:v>21</x:v>
      </x:c>
      <x:c r="G2063" t="n">
        <x:v>35</x:v>
      </x:c>
      <x:c r="H2063" s="99" t="str">
        <x:v>JUICER BOTTLE</x:v>
      </x:c>
      <x:c r="I2063" s="133" t="n">
        <x:v>1000</x:v>
      </x:c>
      <x:c r="J2063" s="133" t="n">
        <x:v>960</x:v>
      </x:c>
      <x:c r="K2063" s="149" t="str">
        <x:v>CHINA</x:v>
      </x:c>
      <x:c r="L2063" s="150" t="str">
        <x:v>Exact/source-linked match</x:v>
      </x:c>
      <x:c r="M2063" s="149" t="str">
        <x:v>WS-RATES:21:35</x:v>
      </x:c>
    </x:row>
    <x:row r="2064">
      <x:c r="A2064" t="n">
        <x:v>2071</x:v>
      </x:c>
      <x:c r="B2064" t="n">
        <x:v>21</x:v>
      </x:c>
      <x:c r="C2064" t="n">
        <x:v>21</x:v>
      </x:c>
      <x:c r="D2064" s="99" t="str">
        <x:v>WATER BOTTLE (500ML) 17</x:v>
      </x:c>
      <x:c r="E2064" s="132" t="n">
        <x:v>700</x:v>
      </x:c>
      <x:c r="F2064" t="n">
        <x:v>21</x:v>
      </x:c>
      <x:c r="G2064" t="n">
        <x:v>34</x:v>
      </x:c>
      <x:c r="H2064" s="99" t="str">
        <x:v>WATER BOTTLE (500ML) 17</x:v>
      </x:c>
      <x:c r="I2064" s="133" t="n">
        <x:v>700</x:v>
      </x:c>
      <x:c r="J2064" s="133" t="n">
        <x:v>630</x:v>
      </x:c>
      <x:c r="K2064" s="149" t="str">
        <x:v>CHINA</x:v>
      </x:c>
      <x:c r="L2064" s="150" t="str">
        <x:v>Exact/source-linked match</x:v>
      </x:c>
      <x:c r="M2064" s="149" t="str">
        <x:v>WS-RATES:21:34</x:v>
      </x:c>
    </x:row>
    <x:row r="2065">
      <x:c r="A2065" t="n">
        <x:v>2072</x:v>
      </x:c>
      <x:c r="B2065" t="n">
        <x:v>24</x:v>
      </x:c>
      <x:c r="C2065" t="n">
        <x:v>11</x:v>
      </x:c>
      <x:c r="D2065" s="99" t="str">
        <x:v>WATER BOTTLE CAMMANDO</x:v>
      </x:c>
      <x:c r="E2065" s="132" t="n">
        <x:v>175</x:v>
      </x:c>
      <x:c r="F2065" t="n">
        <x:v>24</x:v>
      </x:c>
      <x:c r="G2065" t="n">
        <x:v>24</x:v>
      </x:c>
      <x:c r="H2065" s="99" t="str">
        <x:v>WATER BOTTLE CAMMANDO</x:v>
      </x:c>
      <x:c r="I2065" s="133" t="n">
        <x:v>175</x:v>
      </x:c>
      <x:c r="J2065" s="133" t="n">
        <x:v>160</x:v>
      </x:c>
      <x:c r="K2065" s="149" t="str">
        <x:v>CHINA</x:v>
      </x:c>
      <x:c r="L2065" s="150" t="str">
        <x:v>Exact/source-linked match</x:v>
      </x:c>
      <x:c r="M2065" s="149" t="str">
        <x:v>WS-RATES:24:24</x:v>
      </x:c>
    </x:row>
    <x:row r="2066">
      <x:c r="A2066" t="n">
        <x:v>2073</x:v>
      </x:c>
      <x:c r="B2066" t="n">
        <x:v>23</x:v>
      </x:c>
      <x:c r="C2066" t="n">
        <x:v>4</x:v>
      </x:c>
      <x:c r="D2066" s="99" t="str">
        <x:v>WATER BOTTLE CROWN</x:v>
      </x:c>
      <x:c r="E2066" s="132" t="n">
        <x:v>250</x:v>
      </x:c>
      <x:c r="F2066" t="n">
        <x:v>23</x:v>
      </x:c>
      <x:c r="G2066" t="n">
        <x:v>17</x:v>
      </x:c>
      <x:c r="H2066" s="99" t="str">
        <x:v>WATER BOTTLE CROWN</x:v>
      </x:c>
      <x:c r="I2066" s="133" t="n">
        <x:v>250</x:v>
      </x:c>
      <x:c r="J2066" s="133" t="n">
        <x:v>225</x:v>
      </x:c>
      <x:c r="K2066" s="149" t="str">
        <x:v>CHINA</x:v>
      </x:c>
      <x:c r="L2066" s="150" t="str">
        <x:v>Exact/source-linked match</x:v>
      </x:c>
      <x:c r="M2066" s="149" t="str">
        <x:v>WS-RATES:23:17</x:v>
      </x:c>
    </x:row>
    <x:row r="2067">
      <x:c r="A2067" t="n">
        <x:v>2074</x:v>
      </x:c>
      <x:c r="B2067" t="n">
        <x:v>4</x:v>
      </x:c>
      <x:c r="C2067" t="n">
        <x:v>24</x:v>
      </x:c>
      <x:c r="D2067" s="99" t="str">
        <x:v>WATER BOTTLE FLEX</x:v>
      </x:c>
      <x:c r="E2067" s="132" t="n">
        <x:v>245</x:v>
      </x:c>
      <x:c r="F2067" t="n">
        <x:v>4</x:v>
      </x:c>
      <x:c r="G2067" t="n">
        <x:v>37</x:v>
      </x:c>
      <x:c r="H2067" s="99" t="str">
        <x:v>WATER BOTTLE FLEX</x:v>
      </x:c>
      <x:c r="I2067" s="133" t="n">
        <x:v>245</x:v>
      </x:c>
      <x:c r="J2067" s="133" t="n">
        <x:v>220</x:v>
      </x:c>
      <x:c r="K2067" s="149" t="str">
        <x:v>CHINA</x:v>
      </x:c>
      <x:c r="L2067" s="150" t="str">
        <x:v>Exact/source-linked match</x:v>
      </x:c>
      <x:c r="M2067" s="149" t="str">
        <x:v>WS-RATES:4:37</x:v>
      </x:c>
    </x:row>
    <x:row r="2068">
      <x:c r="A2068" t="n">
        <x:v>2075</x:v>
      </x:c>
      <x:c r="B2068" t="n">
        <x:v>24</x:v>
      </x:c>
      <x:c r="C2068" t="n">
        <x:v>12</x:v>
      </x:c>
      <x:c r="D2068" s="99" t="str">
        <x:v>WATER BOTTLE HANDY</x:v>
      </x:c>
      <x:c r="E2068" s="132" t="n">
        <x:v>165</x:v>
      </x:c>
      <x:c r="F2068" t="n">
        <x:v>24</x:v>
      </x:c>
      <x:c r="G2068" t="n">
        <x:v>25</x:v>
      </x:c>
      <x:c r="H2068" s="99" t="str">
        <x:v>WATER BOTTLE HANDY</x:v>
      </x:c>
      <x:c r="I2068" s="133" t="n">
        <x:v>165</x:v>
      </x:c>
      <x:c r="J2068" s="133" t="n">
        <x:v>135</x:v>
      </x:c>
      <x:c r="K2068" s="149" t="str">
        <x:v>CHINA</x:v>
      </x:c>
      <x:c r="L2068" s="150" t="str">
        <x:v>Exact/source-linked match</x:v>
      </x:c>
      <x:c r="M2068" s="149" t="str">
        <x:v>WS-RATES:24:25</x:v>
      </x:c>
    </x:row>
    <x:row r="2069">
      <x:c r="A2069" t="n">
        <x:v>2076</x:v>
      </x:c>
      <x:c r="B2069" t="n">
        <x:v>21</x:v>
      </x:c>
      <x:c r="C2069" t="n">
        <x:v>24</x:v>
      </x:c>
      <x:c r="D2069" s="99" t="str">
        <x:v>WATER BOTTLE LED (500ML)</x:v>
      </x:c>
      <x:c r="E2069" s="132" t="n">
        <x:v>660</x:v>
      </x:c>
      <x:c r="F2069" t="n">
        <x:v>21</x:v>
      </x:c>
      <x:c r="G2069" t="n">
        <x:v>37</x:v>
      </x:c>
      <x:c r="H2069" s="99" t="str">
        <x:v>WATER BOTTLE LED (500ML)</x:v>
      </x:c>
      <x:c r="I2069" s="133" t="n">
        <x:v>660</x:v>
      </x:c>
      <x:c r="J2069" s="133" t="n">
        <x:v>610</x:v>
      </x:c>
      <x:c r="K2069" s="149" t="str">
        <x:v>CHINA</x:v>
      </x:c>
      <x:c r="L2069" s="150" t="str">
        <x:v>Exact/source-linked match</x:v>
      </x:c>
      <x:c r="M2069" s="149" t="str">
        <x:v>WS-RATES:21:37</x:v>
      </x:c>
    </x:row>
    <x:row r="2070">
      <x:c r="A2070" t="n">
        <x:v>2077</x:v>
      </x:c>
      <x:c r="B2070" t="n">
        <x:v>21</x:v>
      </x:c>
      <x:c r="C2070" t="n">
        <x:v>19</x:v>
      </x:c>
      <x:c r="D2070" s="99" t="str">
        <x:v>WATER BOTTLE SOLO</x:v>
      </x:c>
      <x:c r="E2070" s="132" t="n">
        <x:v>290</x:v>
      </x:c>
      <x:c r="F2070" t="n">
        <x:v>21</x:v>
      </x:c>
      <x:c r="G2070" t="n">
        <x:v>32</x:v>
      </x:c>
      <x:c r="H2070" s="99" t="str">
        <x:v>WATER BOTTLE SOLO</x:v>
      </x:c>
      <x:c r="I2070" s="133" t="n">
        <x:v>290</x:v>
      </x:c>
      <x:c r="J2070" s="133" t="n">
        <x:v>255</x:v>
      </x:c>
      <x:c r="K2070" s="149" t="str">
        <x:v>CHINA</x:v>
      </x:c>
      <x:c r="L2070" s="150" t="str">
        <x:v>Exact/source-linked match</x:v>
      </x:c>
      <x:c r="M2070" s="149" t="str">
        <x:v>WS-RATES:21:32</x:v>
      </x:c>
    </x:row>
    <x:row r="2071">
      <x:c r="A2071" t="n">
        <x:v>2078</x:v>
      </x:c>
      <x:c r="B2071" t="n">
        <x:v>23</x:v>
      </x:c>
      <x:c r="C2071" t="n">
        <x:v>3</x:v>
      </x:c>
      <x:c r="D2071" s="99" t="str">
        <x:v>WATER BOTTLE SPARKLE</x:v>
      </x:c>
      <x:c r="E2071" s="132" t="n">
        <x:v>240</x:v>
      </x:c>
      <x:c r="F2071" t="n">
        <x:v>23</x:v>
      </x:c>
      <x:c r="G2071" t="n">
        <x:v>16</x:v>
      </x:c>
      <x:c r="H2071" s="99" t="str">
        <x:v>WATER BOTTLE SPARKLE</x:v>
      </x:c>
      <x:c r="I2071" s="133" t="n">
        <x:v>240</x:v>
      </x:c>
      <x:c r="J2071" s="133" t="n">
        <x:v>205</x:v>
      </x:c>
      <x:c r="K2071" s="149" t="str">
        <x:v>CHINA</x:v>
      </x:c>
      <x:c r="L2071" s="150" t="str">
        <x:v>Exact/source-linked match</x:v>
      </x:c>
      <x:c r="M2071" s="149" t="str">
        <x:v>WS-RATES:23:16</x:v>
      </x:c>
    </x:row>
    <x:row r="2072">
      <x:c r="A2072" t="n">
        <x:v>2079</x:v>
      </x:c>
      <x:c r="B2072" t="n">
        <x:v>23</x:v>
      </x:c>
      <x:c r="C2072" t="n">
        <x:v>6</x:v>
      </x:c>
      <x:c r="D2072" s="99" t="str">
        <x:v>WATER BOTTLE SPORTAGE</x:v>
      </x:c>
      <x:c r="E2072" s="132" t="n">
        <x:v>220</x:v>
      </x:c>
      <x:c r="F2072" t="n">
        <x:v>23</x:v>
      </x:c>
      <x:c r="G2072" t="n">
        <x:v>19</x:v>
      </x:c>
      <x:c r="H2072" s="99" t="str">
        <x:v>WATER BOTTLE SPORTAGE</x:v>
      </x:c>
      <x:c r="I2072" s="133" t="n">
        <x:v>220</x:v>
      </x:c>
      <x:c r="J2072" s="133" t="n">
        <x:v>190</x:v>
      </x:c>
      <x:c r="K2072" s="149" t="str">
        <x:v>CHINA</x:v>
      </x:c>
      <x:c r="L2072" s="150" t="str">
        <x:v>Exact/source-linked match</x:v>
      </x:c>
      <x:c r="M2072" s="149" t="str">
        <x:v>WS-RATES:23:19</x:v>
      </x:c>
    </x:row>
    <x:row r="2073">
      <x:c r="A2073" t="n">
        <x:v>2080</x:v>
      </x:c>
      <x:c r="B2073" t="n">
        <x:v>23</x:v>
      </x:c>
      <x:c r="C2073" t="n">
        <x:v>23</x:v>
      </x:c>
      <x:c r="D2073" s="99" t="str">
        <x:v>WATER BOTTLE SPORTS 750</x:v>
      </x:c>
      <x:c r="E2073" s="132" t="n">
        <x:v>880</x:v>
      </x:c>
      <x:c r="F2073" t="n">
        <x:v>23</x:v>
      </x:c>
      <x:c r="G2073" t="n">
        <x:v>36</x:v>
      </x:c>
      <x:c r="H2073" s="99" t="str">
        <x:v>WATER BOTTLE SPORTS 750ML</x:v>
      </x:c>
      <x:c r="I2073" s="133" t="n">
        <x:v>880</x:v>
      </x:c>
      <x:c r="J2073" s="133" t="n">
        <x:v>780</x:v>
      </x:c>
      <x:c r="K2073" s="149" t="str">
        <x:v>CHINA</x:v>
      </x:c>
      <x:c r="L2073" s="150" t="str">
        <x:v>Truncated-name completion</x:v>
      </x:c>
      <x:c r="M2073" s="149" t="str">
        <x:v>WS-RATES:23:36</x:v>
      </x:c>
    </x:row>
    <x:row r="2074">
      <x:c r="A2074" t="n">
        <x:v>2081</x:v>
      </x:c>
      <x:c r="B2074" t="n">
        <x:v>21</x:v>
      </x:c>
      <x:c r="C2074" t="n">
        <x:v>25</x:v>
      </x:c>
      <x:c r="D2074" s="99" t="str">
        <x:v>WATER BOTTLE SPORTS CAP</x:v>
      </x:c>
      <x:c r="E2074" s="132" t="n">
        <x:v>850</x:v>
      </x:c>
      <x:c r="F2074" t="n">
        <x:v>22</x:v>
      </x:c>
      <x:c r="G2074" t="n">
        <x:v>2</x:v>
      </x:c>
      <x:c r="H2074" s="99" t="str">
        <x:v>WATER BOTTLE SPORTS CAPRA (6</x:v>
      </x:c>
      <x:c r="I2074" s="133" t="n">
        <x:v>850</x:v>
      </x:c>
      <x:c r="J2074" s="133" t="n">
        <x:v>770</x:v>
      </x:c>
      <x:c r="K2074" s="149" t="str">
        <x:v>CHINA</x:v>
      </x:c>
      <x:c r="L2074" s="150" t="str">
        <x:v>Truncated-name completion</x:v>
      </x:c>
      <x:c r="M2074" s="149" t="str">
        <x:v>WS-RATES:22:2</x:v>
      </x:c>
    </x:row>
    <x:row r="2075">
      <x:c r="A2075" t="n">
        <x:v>2082</x:v>
      </x:c>
      <x:c r="B2075" t="n">
        <x:v>21</x:v>
      </x:c>
      <x:c r="C2075" t="n">
        <x:v>18</x:v>
      </x:c>
      <x:c r="D2075" s="99" t="str">
        <x:v>WATER BOTTLE SQUARE</x:v>
      </x:c>
      <x:c r="E2075" s="132" t="n">
        <x:v>240</x:v>
      </x:c>
      <x:c r="F2075" t="n">
        <x:v>21</x:v>
      </x:c>
      <x:c r="G2075" t="n">
        <x:v>31</x:v>
      </x:c>
      <x:c r="H2075" s="99" t="str">
        <x:v>WATER BOTTLE SQUARE</x:v>
      </x:c>
      <x:c r="I2075" s="133" t="n">
        <x:v>240</x:v>
      </x:c>
      <x:c r="J2075" s="133" t="n">
        <x:v>180</x:v>
      </x:c>
      <x:c r="K2075" s="149" t="str">
        <x:v>CHINA</x:v>
      </x:c>
      <x:c r="L2075" s="150" t="str">
        <x:v>Exact/source-linked match</x:v>
      </x:c>
      <x:c r="M2075" s="149" t="str">
        <x:v>WS-RATES:21:31</x:v>
      </x:c>
    </x:row>
    <x:row r="2076">
      <x:c r="A2076" t="n">
        <x:v>2083</x:v>
      </x:c>
      <x:c r="B2076" t="n">
        <x:v>24</x:v>
      </x:c>
      <x:c r="C2076" t="n">
        <x:v>14</x:v>
      </x:c>
      <x:c r="D2076" s="99" t="str">
        <x:v>WATER BOTTLE STEEL 1000</x:v>
      </x:c>
      <x:c r="E2076" s="132" t="n">
        <x:v>1000</x:v>
      </x:c>
      <x:c r="F2076" t="n">
        <x:v>24</x:v>
      </x:c>
      <x:c r="G2076" t="n">
        <x:v>27</x:v>
      </x:c>
      <x:c r="H2076" s="99" t="str">
        <x:v>WATER BOTTLE STEEL 1000ML</x:v>
      </x:c>
      <x:c r="I2076" s="133" t="n">
        <x:v>1000</x:v>
      </x:c>
      <x:c r="J2076" s="133" t="n">
        <x:v>920</x:v>
      </x:c>
      <x:c r="K2076" s="149" t="str">
        <x:v>CHINA</x:v>
      </x:c>
      <x:c r="L2076" s="150" t="str">
        <x:v>Truncated-name completion</x:v>
      </x:c>
      <x:c r="M2076" s="149" t="str">
        <x:v>WS-RATES:24:27</x:v>
      </x:c>
    </x:row>
    <x:row r="2077">
      <x:c r="A2077" t="n">
        <x:v>2084</x:v>
      </x:c>
      <x:c r="B2077" t="n">
        <x:v>23</x:v>
      </x:c>
      <x:c r="C2077" t="n">
        <x:v>26</x:v>
      </x:c>
      <x:c r="D2077" s="99" t="str">
        <x:v>WATER BOTTLE STEEL 800M</x:v>
      </x:c>
      <x:c r="E2077" s="132" t="n">
        <x:v>900</x:v>
      </x:c>
      <x:c r="F2077" t="n">
        <x:v>24</x:v>
      </x:c>
      <x:c r="G2077" t="n">
        <x:v>3</x:v>
      </x:c>
      <x:c r="H2077" s="99" t="str">
        <x:v>WATER BOTTLE STEEL 800ML</x:v>
      </x:c>
      <x:c r="I2077" s="133" t="n">
        <x:v>900</x:v>
      </x:c>
      <x:c r="J2077" s="133" t="n">
        <x:v>810</x:v>
      </x:c>
      <x:c r="K2077" s="149" t="str">
        <x:v>CHINA</x:v>
      </x:c>
      <x:c r="L2077" s="150" t="str">
        <x:v>Truncated-name completion</x:v>
      </x:c>
      <x:c r="M2077" s="149" t="str">
        <x:v>WS-RATES:24:3</x:v>
      </x:c>
    </x:row>
    <x:row r="2078">
      <x:c r="A2078" t="n">
        <x:v>2085</x:v>
      </x:c>
      <x:c r="B2078" t="n">
        <x:v>3</x:v>
      </x:c>
      <x:c r="C2078" t="n">
        <x:v>9</x:v>
      </x:c>
      <x:c r="D2078" s="99" t="str">
        <x:v>WATER BOTTLE STEEL BA1</x:v>
      </x:c>
      <x:c r="E2078" s="132" t="n">
        <x:v>1100</x:v>
      </x:c>
      <x:c r="F2078" t="n">
        <x:v>3</x:v>
      </x:c>
      <x:c r="G2078" t="n">
        <x:v>23</x:v>
      </x:c>
      <x:c r="H2078" s="99" t="str">
        <x:v>WATER BOTTLE STEEL BA1</x:v>
      </x:c>
      <x:c r="I2078" s="133" t="n">
        <x:v>1100</x:v>
      </x:c>
      <x:c r="J2078" s="133" t="n">
        <x:v>990</x:v>
      </x:c>
      <x:c r="K2078" s="149" t="str">
        <x:v>CHINA</x:v>
      </x:c>
      <x:c r="L2078" s="150" t="str">
        <x:v>Exact/source-linked match</x:v>
      </x:c>
      <x:c r="M2078" s="149" t="str">
        <x:v>WS-RATES:3:23</x:v>
      </x:c>
    </x:row>
    <x:row r="2079">
      <x:c r="A2079" t="n">
        <x:v>2086</x:v>
      </x:c>
      <x:c r="B2079" t="n">
        <x:v>21</x:v>
      </x:c>
      <x:c r="C2079" t="n">
        <x:v>20</x:v>
      </x:c>
      <x:c r="D2079" s="99" t="str">
        <x:v>WATER BOTTLE STEEL BA2</x:v>
      </x:c>
      <x:c r="E2079" s="132" t="n">
        <x:v>1080</x:v>
      </x:c>
      <x:c r="F2079" t="n">
        <x:v>21</x:v>
      </x:c>
      <x:c r="G2079" t="n">
        <x:v>33</x:v>
      </x:c>
      <x:c r="H2079" s="99" t="str">
        <x:v>WATER BOTTLE STEEL BA2</x:v>
      </x:c>
      <x:c r="I2079" s="133" t="n">
        <x:v>1080</x:v>
      </x:c>
      <x:c r="J2079" s="133" t="n">
        <x:v>990</x:v>
      </x:c>
      <x:c r="K2079" s="149" t="str">
        <x:v>CHINA</x:v>
      </x:c>
      <x:c r="L2079" s="150" t="str">
        <x:v>Exact/source-linked match</x:v>
      </x:c>
      <x:c r="M2079" s="149" t="str">
        <x:v>WS-RATES:21:33</x:v>
      </x:c>
    </x:row>
    <x:row r="2080">
      <x:c r="A2080" t="n">
        <x:v>2087</x:v>
      </x:c>
      <x:c r="B2080" t="n">
        <x:v>3</x:v>
      </x:c>
      <x:c r="C2080" t="n">
        <x:v>10</x:v>
      </x:c>
      <x:c r="D2080" s="99" t="str">
        <x:v>WATER BOTTLE STEEL BA3</x:v>
      </x:c>
      <x:c r="E2080" s="132" t="n">
        <x:v>950</x:v>
      </x:c>
      <x:c r="F2080" t="n">
        <x:v>3</x:v>
      </x:c>
      <x:c r="G2080" t="n">
        <x:v>24</x:v>
      </x:c>
      <x:c r="H2080" s="99" t="str">
        <x:v>WATER BOTTLE STEEL BA3</x:v>
      </x:c>
      <x:c r="I2080" s="133" t="n">
        <x:v>950</x:v>
      </x:c>
      <x:c r="J2080" s="133" t="n">
        <x:v>870</x:v>
      </x:c>
      <x:c r="K2080" s="149" t="str">
        <x:v>CHINA</x:v>
      </x:c>
      <x:c r="L2080" s="150" t="str">
        <x:v>Exact/source-linked match</x:v>
      </x:c>
      <x:c r="M2080" s="149" t="str">
        <x:v>WS-RATES:3:24</x:v>
      </x:c>
    </x:row>
    <x:row r="2081">
      <x:c r="A2081" t="n">
        <x:v>2088</x:v>
      </x:c>
      <x:c r="B2081" t="n">
        <x:v>3</x:v>
      </x:c>
      <x:c r="C2081" t="n">
        <x:v>11</x:v>
      </x:c>
      <x:c r="D2081" s="99" t="str">
        <x:v>WATER BOTTLE STEEL BA4</x:v>
      </x:c>
      <x:c r="E2081" s="132" t="n">
        <x:v>1100</x:v>
      </x:c>
      <x:c r="F2081" t="n">
        <x:v>3</x:v>
      </x:c>
      <x:c r="G2081" t="n">
        <x:v>25</x:v>
      </x:c>
      <x:c r="H2081" s="99" t="str">
        <x:v>WATER BOTTLE STEEL BA4</x:v>
      </x:c>
      <x:c r="I2081" s="133" t="n">
        <x:v>1100</x:v>
      </x:c>
      <x:c r="J2081" s="133" t="n">
        <x:v>1000</x:v>
      </x:c>
      <x:c r="K2081" s="149" t="str">
        <x:v>CHINA</x:v>
      </x:c>
      <x:c r="L2081" s="150" t="str">
        <x:v>Exact/source-linked match</x:v>
      </x:c>
      <x:c r="M2081" s="149" t="str">
        <x:v>WS-RATES:3:25</x:v>
      </x:c>
    </x:row>
    <x:row r="2082">
      <x:c r="A2082" t="n">
        <x:v>2089</x:v>
      </x:c>
      <x:c r="B2082" t="n">
        <x:v>3</x:v>
      </x:c>
      <x:c r="C2082" t="n">
        <x:v>8</x:v>
      </x:c>
      <x:c r="D2082" s="99" t="str">
        <x:v>WATER BOTTLE STEEL BA6</x:v>
      </x:c>
      <x:c r="E2082" s="132" t="n">
        <x:v>1150</x:v>
      </x:c>
      <x:c r="F2082" t="n">
        <x:v>3</x:v>
      </x:c>
      <x:c r="G2082" t="n">
        <x:v>22</x:v>
      </x:c>
      <x:c r="H2082" s="99" t="str">
        <x:v>WATER BOTTLE STEEL BA6</x:v>
      </x:c>
      <x:c r="I2082" s="133" t="n">
        <x:v>1150</x:v>
      </x:c>
      <x:c r="J2082" s="133" t="n">
        <x:v>1040</x:v>
      </x:c>
      <x:c r="K2082" s="149" t="str">
        <x:v>CHINA</x:v>
      </x:c>
      <x:c r="L2082" s="150" t="str">
        <x:v>Exact/source-linked match</x:v>
      </x:c>
      <x:c r="M2082" s="149" t="str">
        <x:v>WS-RATES:3:22</x:v>
      </x:c>
    </x:row>
    <x:row r="2083">
      <x:c r="A2083" t="n">
        <x:v>2090</x:v>
      </x:c>
      <x:c r="B2083" t="n">
        <x:v>3</x:v>
      </x:c>
      <x:c r="C2083" t="n">
        <x:v>6</x:v>
      </x:c>
      <x:c r="D2083" s="99" t="str">
        <x:v>WATER BOTTLE STEEL BA6 T</x:v>
      </x:c>
      <x:c r="E2083" s="132" t="n">
        <x:v>2150</x:v>
      </x:c>
      <x:c r="F2083" t="n">
        <x:v>3</x:v>
      </x:c>
      <x:c r="G2083" t="n">
        <x:v>20</x:v>
      </x:c>
      <x:c r="H2083" s="99" t="str">
        <x:v>WATER BOTTLE STEEL BA6 TAMLA</x:v>
      </x:c>
      <x:c r="I2083" s="133" t="n">
        <x:v>2150</x:v>
      </x:c>
      <x:c r="J2083" s="133" t="n">
        <x:v>1960</x:v>
      </x:c>
      <x:c r="K2083" s="149" t="str">
        <x:v>CHINA</x:v>
      </x:c>
      <x:c r="L2083" s="150" t="str">
        <x:v>Truncated-name completion</x:v>
      </x:c>
      <x:c r="M2083" s="149" t="str">
        <x:v>WS-RATES:3:20</x:v>
      </x:c>
    </x:row>
    <x:row r="2084">
      <x:c r="A2084" t="n">
        <x:v>2091</x:v>
      </x:c>
      <x:c r="B2084" t="n">
        <x:v>3</x:v>
      </x:c>
      <x:c r="C2084" t="n">
        <x:v>4</x:v>
      </x:c>
      <x:c r="D2084" s="99" t="str">
        <x:v>WATER BOTTLE STEEL BA7 T</x:v>
      </x:c>
      <x:c r="E2084" s="132" t="n">
        <x:v>1850</x:v>
      </x:c>
      <x:c r="F2084" t="n">
        <x:v>3</x:v>
      </x:c>
      <x:c r="G2084" t="n">
        <x:v>18</x:v>
      </x:c>
      <x:c r="H2084" s="99" t="str">
        <x:v>WATER BOTTLE STEEL BA7 TAMLA</x:v>
      </x:c>
      <x:c r="I2084" s="133" t="n">
        <x:v>1850</x:v>
      </x:c>
      <x:c r="J2084" s="133" t="n">
        <x:v>1660</x:v>
      </x:c>
      <x:c r="K2084" s="149" t="str">
        <x:v>CHINA</x:v>
      </x:c>
      <x:c r="L2084" s="150" t="str">
        <x:v>Truncated-name completion</x:v>
      </x:c>
      <x:c r="M2084" s="149" t="str">
        <x:v>WS-RATES:3:18</x:v>
      </x:c>
    </x:row>
    <x:row r="2085">
      <x:c r="A2085" t="n">
        <x:v>2092</x:v>
      </x:c>
      <x:c r="B2085" t="n">
        <x:v>3</x:v>
      </x:c>
      <x:c r="C2085" t="n">
        <x:v>5</x:v>
      </x:c>
      <x:c r="D2085" s="99" t="str">
        <x:v>WATER BOTTLE STEEL BA8 T</x:v>
      </x:c>
      <x:c r="E2085" s="132" t="n">
        <x:v>1950</x:v>
      </x:c>
      <x:c r="F2085" t="n">
        <x:v>3</x:v>
      </x:c>
      <x:c r="G2085" t="n">
        <x:v>19</x:v>
      </x:c>
      <x:c r="H2085" s="99" t="str">
        <x:v>WATER BOTTLE STEEL BA8 TAMLA</x:v>
      </x:c>
      <x:c r="I2085" s="133" t="n">
        <x:v>1950</x:v>
      </x:c>
      <x:c r="J2085" s="133" t="n">
        <x:v>1760</x:v>
      </x:c>
      <x:c r="K2085" s="149" t="str">
        <x:v>CHINA</x:v>
      </x:c>
      <x:c r="L2085" s="150" t="str">
        <x:v>Truncated-name completion</x:v>
      </x:c>
      <x:c r="M2085" s="149" t="str">
        <x:v>WS-RATES:3:19</x:v>
      </x:c>
    </x:row>
    <x:row r="2086">
      <x:c r="A2086" t="n">
        <x:v>2093</x:v>
      </x:c>
      <x:c r="B2086" t="n">
        <x:v>3</x:v>
      </x:c>
      <x:c r="C2086" t="n">
        <x:v>7</x:v>
      </x:c>
      <x:c r="D2086" s="99" t="str">
        <x:v>WATER BOTTLE STEEL BA9 T</x:v>
      </x:c>
      <x:c r="E2086" s="132" t="n">
        <x:v>1980</x:v>
      </x:c>
      <x:c r="F2086" t="n">
        <x:v>3</x:v>
      </x:c>
      <x:c r="G2086" t="n">
        <x:v>21</x:v>
      </x:c>
      <x:c r="H2086" s="99" t="str">
        <x:v>WATER BOTTLE STEEL BA9 TAMLA</x:v>
      </x:c>
      <x:c r="I2086" s="133" t="n">
        <x:v>1980</x:v>
      </x:c>
      <x:c r="J2086" s="133" t="n">
        <x:v>1790</x:v>
      </x:c>
      <x:c r="K2086" s="149" t="str">
        <x:v>CHINA</x:v>
      </x:c>
      <x:c r="L2086" s="150" t="str">
        <x:v>Truncated-name completion</x:v>
      </x:c>
      <x:c r="M2086" s="149" t="str">
        <x:v>WS-RATES:3:21</x:v>
      </x:c>
    </x:row>
    <x:row r="2087">
      <x:c r="A2087" t="n">
        <x:v>2094</x:v>
      </x:c>
      <x:c r="B2087" t="n">
        <x:v>23</x:v>
      </x:c>
      <x:c r="C2087" t="n">
        <x:v>25</x:v>
      </x:c>
      <x:c r="D2087" s="99" t="str">
        <x:v>WATER BOTTLE STEEL SPOR</x:v>
      </x:c>
      <x:c r="E2087" s="132" t="n">
        <x:v>880</x:v>
      </x:c>
      <x:c r="F2087" t="n">
        <x:v>24</x:v>
      </x:c>
      <x:c r="G2087" t="n">
        <x:v>2</x:v>
      </x:c>
      <x:c r="H2087" s="99" t="str">
        <x:v>WATER BOTTLE STEEL SPORTS S</x:v>
      </x:c>
      <x:c r="I2087" s="133" t="n">
        <x:v>880</x:v>
      </x:c>
      <x:c r="J2087" s="133" t="n">
        <x:v>790</x:v>
      </x:c>
      <x:c r="K2087" s="149" t="str">
        <x:v>CHINA</x:v>
      </x:c>
      <x:c r="L2087" s="150" t="str">
        <x:v>Truncated-name completion</x:v>
      </x:c>
      <x:c r="M2087" s="149" t="str">
        <x:v>WS-RATES:24:2</x:v>
      </x:c>
    </x:row>
    <x:row r="2088">
      <x:c r="A2088" t="n">
        <x:v>2095</x:v>
      </x:c>
      <x:c r="B2088" t="n">
        <x:v>23</x:v>
      </x:c>
      <x:c r="C2088" t="n">
        <x:v>24</x:v>
      </x:c>
      <x:c r="D2088" s="99" t="str">
        <x:v>WATER BOTTLE STEEL SPOR</x:v>
      </x:c>
      <x:c r="E2088" s="132" t="n">
        <x:v>980</x:v>
      </x:c>
      <x:c r="F2088" t="n">
        <x:v>23</x:v>
      </x:c>
      <x:c r="G2088" t="n">
        <x:v>37</x:v>
      </x:c>
      <x:c r="H2088" s="99" t="str">
        <x:v>WATER BOTTLE STEEL SPORTS LA</x:v>
      </x:c>
      <x:c r="I2088" s="133" t="n">
        <x:v>980</x:v>
      </x:c>
      <x:c r="J2088" s="133" t="n">
        <x:v>890</x:v>
      </x:c>
      <x:c r="K2088" s="149" t="str">
        <x:v>CHINA</x:v>
      </x:c>
      <x:c r="L2088" s="150" t="str">
        <x:v>Truncated-name completion</x:v>
      </x:c>
      <x:c r="M2088" s="149" t="str">
        <x:v>WS-RATES:23:37</x:v>
      </x:c>
    </x:row>
    <x:row r="2089">
      <x:c r="A2089" t="n">
        <x:v>2096</x:v>
      </x:c>
      <x:c r="B2089" t="n">
        <x:v>24</x:v>
      </x:c>
      <x:c r="C2089" t="n">
        <x:v>13</x:v>
      </x:c>
      <x:c r="D2089" s="99" t="str">
        <x:v>WATER BOTTLE STRING</x:v>
      </x:c>
      <x:c r="E2089" s="132" t="n">
        <x:v>240</x:v>
      </x:c>
      <x:c r="F2089" t="n">
        <x:v>24</x:v>
      </x:c>
      <x:c r="G2089" t="n">
        <x:v>26</x:v>
      </x:c>
      <x:c r="H2089" s="99" t="str">
        <x:v>WATER BOTTLE STRING</x:v>
      </x:c>
      <x:c r="I2089" s="133" t="n">
        <x:v>240</x:v>
      </x:c>
      <x:c r="J2089" s="133" t="n">
        <x:v>215</x:v>
      </x:c>
      <x:c r="K2089" s="149" t="str">
        <x:v>CHINA</x:v>
      </x:c>
      <x:c r="L2089" s="150" t="str">
        <x:v>Exact/source-linked match</x:v>
      </x:c>
      <x:c r="M2089" s="149" t="str">
        <x:v>WS-RATES:24:26</x:v>
      </x:c>
    </x:row>
    <x:row r="2090">
      <x:c r="A2090" t="n">
        <x:v>2097</x:v>
      </x:c>
      <x:c r="B2090" t="n">
        <x:v>21</x:v>
      </x:c>
      <x:c r="C2090" t="n">
        <x:v>23</x:v>
      </x:c>
      <x:c r="D2090" s="99" t="str">
        <x:v>WATER BOTTLE SUS 316 FAS</x:v>
      </x:c>
      <x:c r="E2090" s="132" t="n">
        <x:v>1200</x:v>
      </x:c>
      <x:c r="F2090" t="n">
        <x:v>21</x:v>
      </x:c>
      <x:c r="G2090" t="n">
        <x:v>36</x:v>
      </x:c>
      <x:c r="H2090" s="99" t="str">
        <x:v>WATER BOTTLE SUS 316 FASHION</x:v>
      </x:c>
      <x:c r="I2090" s="133" t="n">
        <x:v>1200</x:v>
      </x:c>
      <x:c r="J2090" s="133" t="n">
        <x:v>1060</x:v>
      </x:c>
      <x:c r="K2090" s="149" t="str">
        <x:v>CHINA</x:v>
      </x:c>
      <x:c r="L2090" s="150" t="str">
        <x:v>Truncated-name completion</x:v>
      </x:c>
      <x:c r="M2090" s="149" t="str">
        <x:v>WS-RATES:21:36</x:v>
      </x:c>
    </x:row>
    <x:row r="2091">
      <x:c r="A2091" t="n">
        <x:v>2098</x:v>
      </x:c>
      <x:c r="B2091" t="n">
        <x:v>21</x:v>
      </x:c>
      <x:c r="C2091" t="n">
        <x:v>17</x:v>
      </x:c>
      <x:c r="D2091" s="99" t="str">
        <x:v>WATER BOTTLE TRAVEL</x:v>
      </x:c>
      <x:c r="E2091" s="132" t="n">
        <x:v>260</x:v>
      </x:c>
      <x:c r="F2091" t="n">
        <x:v>21</x:v>
      </x:c>
      <x:c r="G2091" t="n">
        <x:v>30</x:v>
      </x:c>
      <x:c r="H2091" s="99" t="str">
        <x:v>WATER BOTTLE TRAVEL</x:v>
      </x:c>
      <x:c r="I2091" s="133" t="n">
        <x:v>260</x:v>
      </x:c>
      <x:c r="J2091" s="133" t="n">
        <x:v>230</x:v>
      </x:c>
      <x:c r="K2091" s="149" t="str">
        <x:v>CHINA</x:v>
      </x:c>
      <x:c r="L2091" s="150" t="str">
        <x:v>Exact/source-linked match</x:v>
      </x:c>
      <x:c r="M2091" s="149" t="str">
        <x:v>WS-RATES:21:30</x:v>
      </x:c>
    </x:row>
    <x:row r="2092">
      <x:c r="A2092" t="n">
        <x:v>2099</x:v>
      </x:c>
      <x:c r="B2092" t="n">
        <x:v>27</x:v>
      </x:c>
      <x:c r="C2092" t="n">
        <x:v>26</x:v>
      </x:c>
      <x:c r="D2092" s="99" t="str">
        <x:v>CHALK COLOUR</x:v>
      </x:c>
      <x:c r="E2092" s="132" t="n">
        <x:v>60</x:v>
      </x:c>
      <x:c r="F2092" t="n">
        <x:v>28</x:v>
      </x:c>
      <x:c r="G2092" t="n">
        <x:v>3</x:v>
      </x:c>
      <x:c r="H2092" s="99" t="str">
        <x:v>CHALK COLOUR</x:v>
      </x:c>
      <x:c r="I2092" s="133" t="n">
        <x:v>60</x:v>
      </x:c>
      <x:c r="J2092" s="133" t="n">
        <x:v>45</x:v>
      </x:c>
      <x:c r="K2092" s="149" t="str">
        <x:v>CHINA</x:v>
      </x:c>
      <x:c r="L2092" s="150" t="str">
        <x:v>Exact/source-linked match</x:v>
      </x:c>
      <x:c r="M2092" s="149" t="str">
        <x:v>WS-RATES:28:3</x:v>
      </x:c>
    </x:row>
    <x:row r="2093">
      <x:c r="A2093" t="n">
        <x:v>2100</x:v>
      </x:c>
      <x:c r="B2093" t="n">
        <x:v>27</x:v>
      </x:c>
      <x:c r="C2093" t="n">
        <x:v>27</x:v>
      </x:c>
      <x:c r="D2093" s="99" t="str">
        <x:v>CHALK WHITE</x:v>
      </x:c>
      <x:c r="E2093" s="132" t="n">
        <x:v>45</x:v>
      </x:c>
      <x:c r="F2093" t="n">
        <x:v>28</x:v>
      </x:c>
      <x:c r="G2093" t="n">
        <x:v>4</x:v>
      </x:c>
      <x:c r="H2093" s="99" t="str">
        <x:v>CHALK WHITE</x:v>
      </x:c>
      <x:c r="I2093" s="133" t="n">
        <x:v>45</x:v>
      </x:c>
      <x:c r="J2093" s="133" t="n">
        <x:v>30</x:v>
      </x:c>
      <x:c r="K2093" s="149" t="str">
        <x:v>CHINA</x:v>
      </x:c>
      <x:c r="L2093" s="150" t="str">
        <x:v>Exact/source-linked match</x:v>
      </x:c>
      <x:c r="M2093" s="149" t="str">
        <x:v>WS-RATES:28:4</x:v>
      </x:c>
    </x:row>
    <x:row r="2094">
      <x:c r="A2094" t="n">
        <x:v>2101</x:v>
      </x:c>
      <x:c r="B2094" t="n">
        <x:v>40</x:v>
      </x:c>
      <x:c r="C2094" t="n">
        <x:v>18</x:v>
      </x:c>
      <x:c r="D2094" s="99" t="str">
        <x:v>DUSTER</x:v>
      </x:c>
      <x:c r="E2094" s="132" t="n">
        <x:v>20</x:v>
      </x:c>
      <x:c r="F2094" t="n">
        <x:v>40</x:v>
      </x:c>
      <x:c r="G2094" t="n">
        <x:v>31</x:v>
      </x:c>
      <x:c r="H2094" s="99" t="str">
        <x:v>DUSTER</x:v>
      </x:c>
      <x:c r="I2094" s="133" t="n">
        <x:v>20</x:v>
      </x:c>
      <x:c r="J2094" s="133" t="n">
        <x:v>11</x:v>
      </x:c>
      <x:c r="K2094" s="149" t="str">
        <x:v>CHINA</x:v>
      </x:c>
      <x:c r="L2094" s="150" t="str">
        <x:v>Exact/source-linked match</x:v>
      </x:c>
      <x:c r="M2094" s="149" t="str">
        <x:v>WS-RATES:40:31</x:v>
      </x:c>
    </x:row>
    <x:row r="2095">
      <x:c r="A2095" t="n">
        <x:v>2102</x:v>
      </x:c>
      <x:c r="B2095" t="n">
        <x:v>42</x:v>
      </x:c>
      <x:c r="C2095" t="n">
        <x:v>33</x:v>
      </x:c>
      <x:c r="D2095" s="99" t="str">
        <x:v>DUSTER FANCY MAGNETIC</x:v>
      </x:c>
      <x:c r="E2095" s="132" t="n">
        <x:v>95</x:v>
      </x:c>
      <x:c r="F2095" t="n">
        <x:v>43</x:v>
      </x:c>
      <x:c r="G2095" t="n">
        <x:v>10</x:v>
      </x:c>
      <x:c r="H2095" s="99" t="str">
        <x:v>DUSTER FANCY MAGNETIC</x:v>
      </x:c>
      <x:c r="I2095" s="133" t="n">
        <x:v>95</x:v>
      </x:c>
      <x:c r="J2095" s="133" t="n">
        <x:v>85</x:v>
      </x:c>
      <x:c r="K2095" s="149" t="str">
        <x:v>CHINA</x:v>
      </x:c>
      <x:c r="L2095" s="150" t="str">
        <x:v>Exact/source-linked match</x:v>
      </x:c>
      <x:c r="M2095" s="149" t="str">
        <x:v>WS-RATES:43:10</x:v>
      </x:c>
    </x:row>
    <x:row r="2096">
      <x:c r="A2096" t="n">
        <x:v>2103</x:v>
      </x:c>
      <x:c r="B2096" t="n">
        <x:v>40</x:v>
      </x:c>
      <x:c r="C2096" t="n">
        <x:v>19</x:v>
      </x:c>
      <x:c r="D2096" s="99" t="str">
        <x:v>DUSTER FOAM (PACK)</x:v>
      </x:c>
      <x:c r="E2096" s="132" t="n">
        <x:v>250</x:v>
      </x:c>
      <x:c r="F2096" t="n">
        <x:v>40</x:v>
      </x:c>
      <x:c r="G2096" t="n">
        <x:v>32</x:v>
      </x:c>
      <x:c r="H2096" s="99" t="str">
        <x:v>DUSTER FOAM (PACK)</x:v>
      </x:c>
      <x:c r="I2096" s="133" t="n">
        <x:v>250</x:v>
      </x:c>
      <x:c r="J2096" s="133" t="n">
        <x:v>180</x:v>
      </x:c>
      <x:c r="K2096" s="149" t="str">
        <x:v>CHINA</x:v>
      </x:c>
      <x:c r="L2096" s="150" t="str">
        <x:v>Exact/source-linked match</x:v>
      </x:c>
      <x:c r="M2096" s="149" t="str">
        <x:v>WS-RATES:40:32</x:v>
      </x:c>
    </x:row>
    <x:row r="2097">
      <x:c r="A2097" t="n">
        <x:v>2104</x:v>
      </x:c>
      <x:c r="B2097" t="n">
        <x:v>46</x:v>
      </x:c>
      <x:c r="C2097" t="n">
        <x:v>17</x:v>
      </x:c>
      <x:c r="D2097" s="99" t="str">
        <x:v>NOTICE BOARD 2X3</x:v>
      </x:c>
      <x:c r="E2097" s="132" t="n">
        <x:v>1530</x:v>
      </x:c>
      <x:c r="F2097" t="n">
        <x:v>46</x:v>
      </x:c>
      <x:c r="G2097" t="n">
        <x:v>30</x:v>
      </x:c>
      <x:c r="H2097" s="99" t="str">
        <x:v>NOTICE BOARD 2X3</x:v>
      </x:c>
      <x:c r="I2097" s="133" t="n">
        <x:v>1530</x:v>
      </x:c>
      <x:c r="J2097" s="133" t="n">
        <x:v>1420</x:v>
      </x:c>
      <x:c r="K2097" s="149" t="str">
        <x:v>WHITE BOARD</x:v>
      </x:c>
      <x:c r="L2097" s="150" t="str">
        <x:v>Exact/source-linked match</x:v>
      </x:c>
      <x:c r="M2097" s="149" t="str">
        <x:v>WS-RATES:46:30</x:v>
      </x:c>
    </x:row>
    <x:row r="2098">
      <x:c r="A2098" t="n">
        <x:v>2105</x:v>
      </x:c>
      <x:c r="B2098" t="n">
        <x:v>46</x:v>
      </x:c>
      <x:c r="C2098" t="n">
        <x:v>16</x:v>
      </x:c>
      <x:c r="D2098" s="99" t="str">
        <x:v>NOTICE BOARD 3X4</x:v>
      </x:c>
      <x:c r="E2098" s="132" t="n">
        <x:v>3000</x:v>
      </x:c>
      <x:c r="F2098" t="n">
        <x:v>46</x:v>
      </x:c>
      <x:c r="G2098" t="n">
        <x:v>29</x:v>
      </x:c>
      <x:c r="H2098" s="99" t="str">
        <x:v>NOTICE BOARD 3X4</x:v>
      </x:c>
      <x:c r="I2098" s="133" t="n">
        <x:v>3000</x:v>
      </x:c>
      <x:c r="J2098" s="133" t="n">
        <x:v>2820</x:v>
      </x:c>
      <x:c r="K2098" s="149" t="str">
        <x:v>WHITE BOARD</x:v>
      </x:c>
      <x:c r="L2098" s="150" t="str">
        <x:v>Exact/source-linked match</x:v>
      </x:c>
      <x:c r="M2098" s="149" t="str">
        <x:v>WS-RATES:46:29</x:v>
      </x:c>
    </x:row>
    <x:row r="2099">
      <x:c r="A2099" t="n">
        <x:v>2106</x:v>
      </x:c>
      <x:c r="B2099" t="n">
        <x:v>33</x:v>
      </x:c>
      <x:c r="C2099" t="n">
        <x:v>23</x:v>
      </x:c>
      <x:c r="D2099" s="99" t="str">
        <x:v>SALAITI LARGE JAR</x:v>
      </x:c>
      <x:c r="E2099" s="132" t="n">
        <x:v>170</x:v>
      </x:c>
      <x:c r="F2099" t="n">
        <x:v>33</x:v>
      </x:c>
      <x:c r="G2099" t="n">
        <x:v>36</x:v>
      </x:c>
      <x:c r="H2099" s="99" t="str">
        <x:v>SALAITI LARGE JAR</x:v>
      </x:c>
      <x:c r="I2099" s="133" t="n">
        <x:v>170</x:v>
      </x:c>
      <x:c r="J2099" s="133" t="n">
        <x:v>140</x:v>
      </x:c>
      <x:c r="K2099" s="149" t="str">
        <x:v>PENCILS</x:v>
      </x:c>
      <x:c r="L2099" s="150" t="str">
        <x:v>Exact/source-linked match</x:v>
      </x:c>
      <x:c r="M2099" s="149" t="str">
        <x:v>WS-RATES:33:36</x:v>
      </x:c>
    </x:row>
    <x:row r="2100">
      <x:c r="A2100" t="n">
        <x:v>2107</x:v>
      </x:c>
      <x:c r="B2100" t="n">
        <x:v>33</x:v>
      </x:c>
      <x:c r="C2100" t="n">
        <x:v>24</x:v>
      </x:c>
      <x:c r="D2100" s="99" t="str">
        <x:v>SALAITI SMALL</x:v>
      </x:c>
      <x:c r="E2100" s="132" t="n">
        <x:v>40</x:v>
      </x:c>
      <x:c r="F2100" t="n">
        <x:v>33</x:v>
      </x:c>
      <x:c r="G2100" t="n">
        <x:v>37</x:v>
      </x:c>
      <x:c r="H2100" s="99" t="str">
        <x:v>SALAITI SMALL</x:v>
      </x:c>
      <x:c r="I2100" s="133" t="n">
        <x:v>40</x:v>
      </x:c>
      <x:c r="J2100" s="133" t="n">
        <x:v>30</x:v>
      </x:c>
      <x:c r="K2100" s="149" t="str">
        <x:v>PENCILS</x:v>
      </x:c>
      <x:c r="L2100" s="150" t="str">
        <x:v>Exact/source-linked match</x:v>
      </x:c>
      <x:c r="M2100" s="149" t="str">
        <x:v>WS-RATES:33:37</x:v>
      </x:c>
    </x:row>
    <x:row r="2101">
      <x:c r="A2101" t="n">
        <x:v>2108</x:v>
      </x:c>
      <x:c r="B2101" t="n">
        <x:v>15</x:v>
      </x:c>
      <x:c r="C2101" t="n">
        <x:v>32</x:v>
      </x:c>
      <x:c r="D2101" s="99" t="str">
        <x:v>SLATE NEELAM</x:v>
      </x:c>
      <x:c r="E2101" s="132" t="n">
        <x:v>95</x:v>
      </x:c>
      <x:c r="F2101" t="n">
        <x:v>16</x:v>
      </x:c>
      <x:c r="G2101" t="n">
        <x:v>9</x:v>
      </x:c>
      <x:c r="H2101" s="99" t="str">
        <x:v>SLATE NEELAM</x:v>
      </x:c>
      <x:c r="I2101" s="133" t="n">
        <x:v>95</x:v>
      </x:c>
      <x:c r="J2101" s="133" t="n">
        <x:v>82</x:v>
      </x:c>
      <x:c r="K2101" s="149" t="str">
        <x:v>BALL POINT</x:v>
      </x:c>
      <x:c r="L2101" s="150" t="str">
        <x:v>Exact/source-linked match</x:v>
      </x:c>
      <x:c r="M2101" s="149" t="str">
        <x:v>WS-RATES:16:9</x:v>
      </x:c>
    </x:row>
    <x:row r="2102">
      <x:c r="A2102" t="n">
        <x:v>2109</x:v>
      </x:c>
      <x:c r="B2102" t="n">
        <x:v>42</x:v>
      </x:c>
      <x:c r="C2102" t="n">
        <x:v>24</x:v>
      </x:c>
      <x:c r="D2102" s="99" t="str">
        <x:v>SLATE PAK ITEHAD</x:v>
      </x:c>
      <x:c r="E2102" s="132" t="n">
        <x:v>120</x:v>
      </x:c>
      <x:c r="F2102" t="n">
        <x:v>42</x:v>
      </x:c>
      <x:c r="G2102" t="n">
        <x:v>37</x:v>
      </x:c>
      <x:c r="H2102" s="99" t="str">
        <x:v>SLATE PAK ITEHAD</x:v>
      </x:c>
      <x:c r="I2102" s="133" t="n">
        <x:v>120</x:v>
      </x:c>
      <x:c r="J2102" s="133" t="n">
        <x:v>110</x:v>
      </x:c>
      <x:c r="K2102" s="149" t="str">
        <x:v>CHINA</x:v>
      </x:c>
      <x:c r="L2102" s="150" t="str">
        <x:v>Exact/source-linked match</x:v>
      </x:c>
      <x:c r="M2102" s="149" t="str">
        <x:v>WS-RATES:42:37</x:v>
      </x:c>
    </x:row>
    <x:row r="2103">
      <x:c r="A2103" t="n">
        <x:v>2110</x:v>
      </x:c>
      <x:c r="B2103" t="n">
        <x:v>8</x:v>
      </x:c>
      <x:c r="C2103" t="n">
        <x:v>8</x:v>
      </x:c>
      <x:c r="D2103" s="99" t="str">
        <x:v>SLATE PANDA</x:v>
      </x:c>
      <x:c r="E2103" s="132" t="n">
        <x:v>65</x:v>
      </x:c>
      <x:c r="F2103" t="n">
        <x:v>8</x:v>
      </x:c>
      <x:c r="G2103" t="n">
        <x:v>21</x:v>
      </x:c>
      <x:c r="H2103" s="99" t="str">
        <x:v>SLATE PANDA</x:v>
      </x:c>
      <x:c r="I2103" s="133" t="n">
        <x:v>65</x:v>
      </x:c>
      <x:c r="J2103" s="133" t="n">
        <x:v>55</x:v>
      </x:c>
      <x:c r="K2103" s="149" t="str">
        <x:v>BALL POINT</x:v>
      </x:c>
      <x:c r="L2103" s="150" t="str">
        <x:v>Exact/source-linked match</x:v>
      </x:c>
      <x:c r="M2103" s="149" t="str">
        <x:v>WS-RATES:8:21</x:v>
      </x:c>
    </x:row>
    <x:row r="2104">
      <x:c r="A2104" t="n">
        <x:v>2111</x:v>
      </x:c>
      <x:c r="B2104" t="n">
        <x:v>20</x:v>
      </x:c>
      <x:c r="C2104" t="n">
        <x:v>30</x:v>
      </x:c>
      <x:c r="D2104" s="99" t="str">
        <x:v>TAKHTI LARGE</x:v>
      </x:c>
      <x:c r="E2104" s="132" t="n">
        <x:v>95</x:v>
      </x:c>
      <x:c r="F2104" t="n">
        <x:v>21</x:v>
      </x:c>
      <x:c r="G2104" t="n">
        <x:v>7</x:v>
      </x:c>
      <x:c r="H2104" s="99" t="str">
        <x:v>TAKHTI LARGE</x:v>
      </x:c>
      <x:c r="I2104" s="133" t="n">
        <x:v>95</x:v>
      </x:c>
      <x:c r="J2104" s="133" t="n">
        <x:v>85</x:v>
      </x:c>
      <x:c r="K2104" s="149" t="str">
        <x:v>SLATES</x:v>
      </x:c>
      <x:c r="L2104" s="150" t="str">
        <x:v>Exact/source-linked match</x:v>
      </x:c>
      <x:c r="M2104" s="149" t="str">
        <x:v>WS-RATES:21:7</x:v>
      </x:c>
    </x:row>
    <x:row r="2105">
      <x:c r="A2105" t="n">
        <x:v>2112</x:v>
      </x:c>
      <x:c r="B2105" t="n">
        <x:v>21</x:v>
      </x:c>
      <x:c r="C2105" t="n">
        <x:v>3</x:v>
      </x:c>
      <x:c r="D2105" s="99" t="str">
        <x:v>TAKHTI SMALL</x:v>
      </x:c>
      <x:c r="E2105" s="132" t="n">
        <x:v>75</x:v>
      </x:c>
      <x:c r="F2105" t="n">
        <x:v>21</x:v>
      </x:c>
      <x:c r="G2105" t="n">
        <x:v>16</x:v>
      </x:c>
      <x:c r="H2105" s="99" t="str">
        <x:v>TAKHTI SMALL</x:v>
      </x:c>
      <x:c r="I2105" s="133" t="n">
        <x:v>75</x:v>
      </x:c>
      <x:c r="J2105" s="133" t="n">
        <x:v>65</x:v>
      </x:c>
      <x:c r="K2105" s="149" t="str">
        <x:v>SLATES</x:v>
      </x:c>
      <x:c r="L2105" s="150" t="str">
        <x:v>Exact/source-linked match</x:v>
      </x:c>
      <x:c r="M2105" s="149" t="str">
        <x:v>WS-RATES:21:16</x:v>
      </x:c>
    </x:row>
    <x:row r="2106">
      <x:c r="A2106" t="n">
        <x:v>2113</x:v>
      </x:c>
      <x:c r="B2106" t="n">
        <x:v>46</x:v>
      </x:c>
      <x:c r="C2106" t="n">
        <x:v>27</x:v>
      </x:c>
      <x:c r="D2106" s="99" t="str">
        <x:v>WHITE BOARD 1.5 X 2</x:v>
      </x:c>
      <x:c r="E2106" s="132" t="n">
        <x:v>670</x:v>
      </x:c>
      <x:c r="F2106" t="n">
        <x:v>47</x:v>
      </x:c>
      <x:c r="G2106" t="n">
        <x:v>4</x:v>
      </x:c>
      <x:c r="H2106" s="99" t="str">
        <x:v>WHITE BOARD 1.5 X 2</x:v>
      </x:c>
      <x:c r="I2106" s="133" t="n">
        <x:v>670</x:v>
      </x:c>
      <x:c r="J2106" s="133" t="n">
        <x:v>645</x:v>
      </x:c>
      <x:c r="K2106" s="149" t="str">
        <x:v>WHITE BOARD</x:v>
      </x:c>
      <x:c r="L2106" s="150" t="str">
        <x:v>Exact/source-linked match</x:v>
      </x:c>
      <x:c r="M2106" s="149" t="str">
        <x:v>WS-RATES:47:4</x:v>
      </x:c>
    </x:row>
    <x:row r="2107">
      <x:c r="A2107" t="n">
        <x:v>2114</x:v>
      </x:c>
      <x:c r="B2107" t="n">
        <x:v>46</x:v>
      </x:c>
      <x:c r="C2107" t="n">
        <x:v>32</x:v>
      </x:c>
      <x:c r="D2107" s="99" t="str">
        <x:v>WHITE BOARD 1.5X1.5</x:v>
      </x:c>
      <x:c r="E2107" s="132" t="n">
        <x:v>430</x:v>
      </x:c>
      <x:c r="F2107" t="n">
        <x:v>47</x:v>
      </x:c>
      <x:c r="G2107" t="n">
        <x:v>9</x:v>
      </x:c>
      <x:c r="H2107" s="99" t="str">
        <x:v>WHITE BOARD 1.5X1.5</x:v>
      </x:c>
      <x:c r="I2107" s="133" t="n">
        <x:v>430</x:v>
      </x:c>
      <x:c r="J2107" s="133" t="n">
        <x:v>400</x:v>
      </x:c>
      <x:c r="K2107" s="149" t="str">
        <x:v>WHITE BOARD</x:v>
      </x:c>
      <x:c r="L2107" s="150" t="str">
        <x:v>Exact/source-linked match</x:v>
      </x:c>
      <x:c r="M2107" s="149" t="str">
        <x:v>WS-RATES:47:9</x:v>
      </x:c>
    </x:row>
    <x:row r="2108">
      <x:c r="A2108" t="n">
        <x:v>2115</x:v>
      </x:c>
      <x:c r="B2108" t="n">
        <x:v>46</x:v>
      </x:c>
      <x:c r="C2108" t="n">
        <x:v>36</x:v>
      </x:c>
      <x:c r="D2108" s="99" t="str">
        <x:v>WHITE BOARD 1X1</x:v>
      </x:c>
      <x:c r="E2108" s="132" t="n">
        <x:v>270</x:v>
      </x:c>
      <x:c r="F2108" t="n">
        <x:v>47</x:v>
      </x:c>
      <x:c r="G2108" t="n">
        <x:v>13</x:v>
      </x:c>
      <x:c r="H2108" s="99" t="str">
        <x:v>WHITE BOARD 1X1</x:v>
      </x:c>
      <x:c r="I2108" s="133" t="n">
        <x:v>270</x:v>
      </x:c>
      <x:c r="J2108" s="133" t="n">
        <x:v>252</x:v>
      </x:c>
      <x:c r="K2108" s="149" t="str">
        <x:v>WHITE BOARD</x:v>
      </x:c>
      <x:c r="L2108" s="150" t="str">
        <x:v>Exact/source-linked match</x:v>
      </x:c>
      <x:c r="M2108" s="149" t="str">
        <x:v>WS-RATES:47:13</x:v>
      </x:c>
    </x:row>
    <x:row r="2109">
      <x:c r="A2109" t="n">
        <x:v>2116</x:v>
      </x:c>
      <x:c r="B2109" t="n">
        <x:v>46</x:v>
      </x:c>
      <x:c r="C2109" t="n">
        <x:v>34</x:v>
      </x:c>
      <x:c r="D2109" s="99" t="str">
        <x:v>WHITE BOARD 1X1.5</x:v>
      </x:c>
      <x:c r="E2109" s="132" t="n">
        <x:v>390</x:v>
      </x:c>
      <x:c r="F2109" t="n">
        <x:v>47</x:v>
      </x:c>
      <x:c r="G2109" t="n">
        <x:v>11</x:v>
      </x:c>
      <x:c r="H2109" s="99" t="str">
        <x:v>WHITE BOARD 1X1.5</x:v>
      </x:c>
      <x:c r="I2109" s="133" t="n">
        <x:v>390</x:v>
      </x:c>
      <x:c r="J2109" s="133" t="n">
        <x:v>372</x:v>
      </x:c>
      <x:c r="K2109" s="149" t="str">
        <x:v>WHITE BOARD</x:v>
      </x:c>
      <x:c r="L2109" s="150" t="str">
        <x:v>Exact/source-linked match</x:v>
      </x:c>
      <x:c r="M2109" s="149" t="str">
        <x:v>WS-RATES:47:11</x:v>
      </x:c>
    </x:row>
    <x:row r="2110">
      <x:c r="A2110" t="n">
        <x:v>2117</x:v>
      </x:c>
      <x:c r="B2110" t="n">
        <x:v>46</x:v>
      </x:c>
      <x:c r="C2110" t="n">
        <x:v>30</x:v>
      </x:c>
      <x:c r="D2110" s="99" t="str">
        <x:v>WHITE BOARD 1X2</x:v>
      </x:c>
      <x:c r="E2110" s="132" t="n">
        <x:v>520</x:v>
      </x:c>
      <x:c r="F2110" t="n">
        <x:v>47</x:v>
      </x:c>
      <x:c r="G2110" t="n">
        <x:v>7</x:v>
      </x:c>
      <x:c r="H2110" s="99" t="str">
        <x:v>WHITE BOARD 1X2</x:v>
      </x:c>
      <x:c r="I2110" s="133" t="n">
        <x:v>520</x:v>
      </x:c>
      <x:c r="J2110" s="133" t="n">
        <x:v>485</x:v>
      </x:c>
      <x:c r="K2110" s="149" t="str">
        <x:v>WHITE BOARD</x:v>
      </x:c>
      <x:c r="L2110" s="150" t="str">
        <x:v>Exact/source-linked match</x:v>
      </x:c>
      <x:c r="M2110" s="149" t="str">
        <x:v>WS-RATES:47:7</x:v>
      </x:c>
    </x:row>
    <x:row r="2111">
      <x:c r="A2111" t="n">
        <x:v>2118</x:v>
      </x:c>
      <x:c r="B2111" t="n">
        <x:v>46</x:v>
      </x:c>
      <x:c r="C2111" t="n">
        <x:v>25</x:v>
      </x:c>
      <x:c r="D2111" s="99" t="str">
        <x:v>WHITE BOARD 2X2</x:v>
      </x:c>
      <x:c r="E2111" s="132" t="n">
        <x:v>840</x:v>
      </x:c>
      <x:c r="F2111" t="n">
        <x:v>47</x:v>
      </x:c>
      <x:c r="G2111" t="n">
        <x:v>2</x:v>
      </x:c>
      <x:c r="H2111" s="99" t="str">
        <x:v>WHITE BOARD 2X2</x:v>
      </x:c>
      <x:c r="I2111" s="133" t="n">
        <x:v>840</x:v>
      </x:c>
      <x:c r="J2111" s="133" t="n">
        <x:v>825</x:v>
      </x:c>
      <x:c r="K2111" s="149" t="str">
        <x:v>WHITE BOARD</x:v>
      </x:c>
      <x:c r="L2111" s="150" t="str">
        <x:v>Exact/source-linked match</x:v>
      </x:c>
      <x:c r="M2111" s="149" t="str">
        <x:v>WS-RATES:47:2</x:v>
      </x:c>
    </x:row>
    <x:row r="2112">
      <x:c r="A2112" t="n">
        <x:v>2119</x:v>
      </x:c>
      <x:c r="B2112" t="n">
        <x:v>46</x:v>
      </x:c>
      <x:c r="C2112" t="n">
        <x:v>24</x:v>
      </x:c>
      <x:c r="D2112" s="99" t="str">
        <x:v>WHITE BOARD 2X3 (1/2)</x:v>
      </x:c>
      <x:c r="E2112" s="132" t="n">
        <x:v>1220</x:v>
      </x:c>
      <x:c r="F2112" t="n">
        <x:v>46</x:v>
      </x:c>
      <x:c r="G2112" t="n">
        <x:v>37</x:v>
      </x:c>
      <x:c r="H2112" s="99" t="str">
        <x:v>WHITE BOARD 2X3 (1/2)</x:v>
      </x:c>
      <x:c r="I2112" s="133" t="n">
        <x:v>1220</x:v>
      </x:c>
      <x:c r="J2112" s="133" t="n">
        <x:v>1155</x:v>
      </x:c>
      <x:c r="K2112" s="149" t="str">
        <x:v>WHITE BOARD</x:v>
      </x:c>
      <x:c r="L2112" s="150" t="str">
        <x:v>Exact/source-linked match</x:v>
      </x:c>
      <x:c r="M2112" s="149" t="str">
        <x:v>WS-RATES:46:37</x:v>
      </x:c>
    </x:row>
    <x:row r="2113">
      <x:c r="A2113" t="n">
        <x:v>2120</x:v>
      </x:c>
      <x:c r="B2113" t="n">
        <x:v>46</x:v>
      </x:c>
      <x:c r="C2113" t="n">
        <x:v>22</x:v>
      </x:c>
      <x:c r="D2113" s="99" t="str">
        <x:v>WHITE BOARD 3X4 (1/2)</x:v>
      </x:c>
      <x:c r="E2113" s="132" t="n">
        <x:v>2320</x:v>
      </x:c>
      <x:c r="F2113" t="n">
        <x:v>46</x:v>
      </x:c>
      <x:c r="G2113" t="n">
        <x:v>35</x:v>
      </x:c>
      <x:c r="H2113" s="99" t="str">
        <x:v>WHITE BOARD 3X4 (1/2)</x:v>
      </x:c>
      <x:c r="I2113" s="133" t="n">
        <x:v>2320</x:v>
      </x:c>
      <x:c r="J2113" s="133" t="n">
        <x:v>2210</x:v>
      </x:c>
      <x:c r="K2113" s="149" t="str">
        <x:v>WHITE BOARD</x:v>
      </x:c>
      <x:c r="L2113" s="150" t="str">
        <x:v>Exact/source-linked match</x:v>
      </x:c>
      <x:c r="M2113" s="149" t="str">
        <x:v>WS-RATES:46:35</x:v>
      </x:c>
    </x:row>
    <x:row r="2114">
      <x:c r="A2114" t="n">
        <x:v>2121</x:v>
      </x:c>
      <x:c r="B2114" t="n">
        <x:v>4</x:v>
      </x:c>
      <x:c r="C2114" t="n">
        <x:v>18</x:v>
      </x:c>
      <x:c r="D2114" s="99" t="str">
        <x:v>WHITE BOARD 3X4 3/4</x:v>
      </x:c>
      <x:c r="E2114" s="132" t="n">
        <x:v>2550</x:v>
      </x:c>
      <x:c r="F2114" t="n">
        <x:v>4</x:v>
      </x:c>
      <x:c r="G2114" t="n">
        <x:v>31</x:v>
      </x:c>
      <x:c r="H2114" s="99" t="str">
        <x:v>WHITE BOARD 3X4 3/4</x:v>
      </x:c>
      <x:c r="I2114" s="133" t="n">
        <x:v>2550</x:v>
      </x:c>
      <x:c r="J2114" s="133" t="n">
        <x:v>2430</x:v>
      </x:c>
      <x:c r="K2114" s="149" t="str">
        <x:v>WHITE BOARD</x:v>
      </x:c>
      <x:c r="L2114" s="150" t="str">
        <x:v>Exact/source-linked match</x:v>
      </x:c>
      <x:c r="M2114" s="149" t="str">
        <x:v>WS-RATES:4:31</x:v>
      </x:c>
    </x:row>
    <x:row r="2115">
      <x:c r="A2115" t="n">
        <x:v>2122</x:v>
      </x:c>
      <x:c r="B2115" t="n">
        <x:v>46</x:v>
      </x:c>
      <x:c r="C2115" t="n">
        <x:v>20</x:v>
      </x:c>
      <x:c r="D2115" s="99" t="str">
        <x:v>WHITE BOARD 6X4 (1/2)</x:v>
      </x:c>
      <x:c r="E2115" s="132" t="n">
        <x:v>4680</x:v>
      </x:c>
      <x:c r="F2115" t="n">
        <x:v>46</x:v>
      </x:c>
      <x:c r="G2115" t="n">
        <x:v>33</x:v>
      </x:c>
      <x:c r="H2115" s="99" t="str">
        <x:v>WHITE BOARD 6X4 (1/2)</x:v>
      </x:c>
      <x:c r="I2115" s="133" t="n">
        <x:v>4680</x:v>
      </x:c>
      <x:c r="J2115" s="133" t="n">
        <x:v>4420</x:v>
      </x:c>
      <x:c r="K2115" s="149" t="str">
        <x:v>WHITE BOARD</x:v>
      </x:c>
      <x:c r="L2115" s="150" t="str">
        <x:v>Exact/source-linked match</x:v>
      </x:c>
      <x:c r="M2115" s="149" t="str">
        <x:v>WS-RATES:46:33</x:v>
      </x:c>
    </x:row>
    <x:row r="2116">
      <x:c r="A2116" t="n">
        <x:v>2123</x:v>
      </x:c>
      <x:c r="B2116" t="n">
        <x:v>4</x:v>
      </x:c>
      <x:c r="C2116" t="n">
        <x:v>17</x:v>
      </x:c>
      <x:c r="D2116" s="99" t="str">
        <x:v>WHITE BOARD 6X4 3/4</x:v>
      </x:c>
      <x:c r="E2116" s="132" t="n">
        <x:v>5040</x:v>
      </x:c>
      <x:c r="F2116" t="n">
        <x:v>4</x:v>
      </x:c>
      <x:c r="G2116" t="n">
        <x:v>30</x:v>
      </x:c>
      <x:c r="H2116" s="99" t="str">
        <x:v>WHITE BOARD 6X4 3/4</x:v>
      </x:c>
      <x:c r="I2116" s="133" t="n">
        <x:v>5040</x:v>
      </x:c>
      <x:c r="J2116" s="133" t="n">
        <x:v>4840</x:v>
      </x:c>
      <x:c r="K2116" s="149" t="str">
        <x:v>WHITE BOARD</x:v>
      </x:c>
      <x:c r="L2116" s="150" t="str">
        <x:v>Exact/source-linked match</x:v>
      </x:c>
      <x:c r="M2116" s="149" t="str">
        <x:v>WS-RATES:4:30</x:v>
      </x:c>
    </x:row>
    <x:row r="2117">
      <x:c r="A2117" t="n">
        <x:v>2124</x:v>
      </x:c>
      <x:c r="B2117" t="n">
        <x:v>46</x:v>
      </x:c>
      <x:c r="C2117" t="n">
        <x:v>19</x:v>
      </x:c>
      <x:c r="D2117" s="99" t="str">
        <x:v>WHITE BOARD 8X4</x:v>
      </x:c>
      <x:c r="E2117" s="132" t="n">
        <x:v>5920</x:v>
      </x:c>
      <x:c r="F2117" t="n">
        <x:v>46</x:v>
      </x:c>
      <x:c r="G2117" t="n">
        <x:v>32</x:v>
      </x:c>
      <x:c r="H2117" s="99" t="str">
        <x:v>WHITE BOARD 8X4</x:v>
      </x:c>
      <x:c r="I2117" s="133" t="n">
        <x:v>5920</x:v>
      </x:c>
      <x:c r="J2117" s="133" t="n">
        <x:v>5200</x:v>
      </x:c>
      <x:c r="K2117" s="149" t="str">
        <x:v>WHITE BOARD</x:v>
      </x:c>
      <x:c r="L2117" s="150" t="str">
        <x:v>Exact/source-linked match</x:v>
      </x:c>
      <x:c r="M2117" s="149" t="str">
        <x:v>WS-RATES:46:32</x:v>
      </x:c>
    </x:row>
    <x:row r="2118">
      <x:c r="A2118" t="n">
        <x:v>2125</x:v>
      </x:c>
      <x:c r="B2118" t="n">
        <x:v>28</x:v>
      </x:c>
      <x:c r="C2118" t="n">
        <x:v>31</x:v>
      </x:c>
      <x:c r="D2118" s="99" t="str">
        <x:v>,PIANO CRYSTAL GEL</x:v>
      </x:c>
      <x:c r="E2118" s="132" t="n">
        <x:v>215</x:v>
      </x:c>
      <x:c r="F2118" t="n">
        <x:v>29</x:v>
      </x:c>
      <x:c r="G2118" t="n">
        <x:v>8</x:v>
      </x:c>
      <x:c r="H2118" s="99" t="str">
        <x:v>,PIANO CRYSTAL GEL</x:v>
      </x:c>
      <x:c r="I2118" s="133" t="n">
        <x:v>215</x:v>
      </x:c>
      <x:c r="J2118" s="133" t="n">
        <x:v>205</x:v>
      </x:c>
      <x:c r="K2118" s="149" t="str">
        <x:v>BALL POINT</x:v>
      </x:c>
      <x:c r="L2118" s="150" t="str">
        <x:v>Exact/source-linked match</x:v>
      </x:c>
      <x:c r="M2118" s="149" t="str">
        <x:v>WS-RATES:29:8</x:v>
      </x:c>
    </x:row>
    <x:row r="2119">
      <x:c r="A2119" t="n">
        <x:v>2126</x:v>
      </x:c>
      <x:c r="B2119" t="n">
        <x:v>2</x:v>
      </x:c>
      <x:c r="C2119" t="n">
        <x:v>10</x:v>
      </x:c>
      <x:c r="D2119" s="99" t="str">
        <x:v>CLARO FUN ST 10</x:v>
      </x:c>
      <x:c r="E2119" s="132" t="n">
        <x:v>105</x:v>
      </x:c>
      <x:c r="F2119" t="n">
        <x:v>2</x:v>
      </x:c>
      <x:c r="G2119" t="n">
        <x:v>24</x:v>
      </x:c>
      <x:c r="H2119" s="99" t="str">
        <x:v>CLARO FUN ST 10</x:v>
      </x:c>
      <x:c r="I2119" s="133" t="n">
        <x:v>105</x:v>
      </x:c>
      <x:c r="J2119" s="133" t="n">
        <x:v>94</x:v>
      </x:c>
      <x:c r="K2119" s="149" t="str">
        <x:v>POINTER</x:v>
      </x:c>
      <x:c r="L2119" s="150" t="str">
        <x:v>Exact/source-linked match</x:v>
      </x:c>
      <x:c r="M2119" s="149" t="str">
        <x:v>WS-RATES:2:24</x:v>
      </x:c>
    </x:row>
    <x:row r="2120">
      <x:c r="A2120" t="n">
        <x:v>2127</x:v>
      </x:c>
      <x:c r="B2120" t="n">
        <x:v>2</x:v>
      </x:c>
      <x:c r="C2120" t="n">
        <x:v>9</x:v>
      </x:c>
      <x:c r="D2120" s="99" t="str">
        <x:v>CLARO NOVOO MOVE BALL P</x:v>
      </x:c>
      <x:c r="E2120" s="132" t="n">
        <x:v>150</x:v>
      </x:c>
      <x:c r="F2120" t="n">
        <x:v>2</x:v>
      </x:c>
      <x:c r="G2120" t="n">
        <x:v>23</x:v>
      </x:c>
      <x:c r="H2120" s="99" t="str">
        <x:v>CLARO NOVOO MOVE BALL PEN</x:v>
      </x:c>
      <x:c r="I2120" s="133" t="n">
        <x:v>150</x:v>
      </x:c>
      <x:c r="J2120" s="133" t="n">
        <x:v>135</x:v>
      </x:c>
      <x:c r="K2120" s="149" t="str">
        <x:v>POINTER</x:v>
      </x:c>
      <x:c r="L2120" s="150" t="str">
        <x:v>Truncated-name completion</x:v>
      </x:c>
      <x:c r="M2120" s="149" t="str">
        <x:v>WS-RATES:2:23</x:v>
      </x:c>
    </x:row>
    <x:row r="2121">
      <x:c r="A2121" t="n">
        <x:v>2128</x:v>
      </x:c>
      <x:c r="B2121" t="n">
        <x:v>52</x:v>
      </x:c>
      <x:c r="C2121" t="n">
        <x:v>16</x:v>
      </x:c>
      <x:c r="D2121" s="99" t="str">
        <x:v>DEER PERMANENT 1PCS</x:v>
      </x:c>
      <x:c r="E2121" s="132" t="n">
        <x:v>38</x:v>
      </x:c>
      <x:c r="F2121" t="n">
        <x:v>52</x:v>
      </x:c>
      <x:c r="G2121" t="n">
        <x:v>29</x:v>
      </x:c>
      <x:c r="H2121" s="99" t="str">
        <x:v>DEER PERMANENT 1PCS</x:v>
      </x:c>
      <x:c r="I2121" s="133" t="n">
        <x:v>38</x:v>
      </x:c>
      <x:c r="J2121" s="133" t="n">
        <x:v>31.5</x:v>
      </x:c>
      <x:c r="K2121" s="149" t="str">
        <x:v>BOARD &amp; PERMANENT</x:v>
      </x:c>
      <x:c r="L2121" s="150" t="str">
        <x:v>Exact/source-linked match</x:v>
      </x:c>
      <x:c r="M2121" s="149" t="str">
        <x:v>WS-RATES:52:29</x:v>
      </x:c>
    </x:row>
    <x:row r="2122">
      <x:c r="A2122" t="n">
        <x:v>2129</x:v>
      </x:c>
      <x:c r="B2122" t="n">
        <x:v>52</x:v>
      </x:c>
      <x:c r="C2122" t="n">
        <x:v>33</x:v>
      </x:c>
      <x:c r="D2122" s="99" t="str">
        <x:v>DEER ST 10</x:v>
      </x:c>
      <x:c r="E2122" s="132" t="n">
        <x:v>104</x:v>
      </x:c>
      <x:c r="F2122" t="n">
        <x:v>53</x:v>
      </x:c>
      <x:c r="G2122" t="n">
        <x:v>10</x:v>
      </x:c>
      <x:c r="H2122" s="99" t="str">
        <x:v>DEER ST 10</x:v>
      </x:c>
      <x:c r="I2122" s="133" t="n">
        <x:v>104</x:v>
      </x:c>
      <x:c r="J2122" s="133" t="n">
        <x:v>90</x:v>
      </x:c>
      <x:c r="K2122" s="149" t="str">
        <x:v>MARKER</x:v>
      </x:c>
      <x:c r="L2122" s="150" t="str">
        <x:v>Exact/source-linked match</x:v>
      </x:c>
      <x:c r="M2122" s="149" t="str">
        <x:v>WS-RATES:53:10</x:v>
      </x:c>
    </x:row>
    <x:row r="2123">
      <x:c r="A2123" t="n">
        <x:v>2130</x:v>
      </x:c>
      <x:c r="B2123" t="n">
        <x:v>52</x:v>
      </x:c>
      <x:c r="C2123" t="n">
        <x:v>31</x:v>
      </x:c>
      <x:c r="D2123" s="99" t="str">
        <x:v>DEER ST 12</x:v>
      </x:c>
      <x:c r="E2123" s="132" t="n">
        <x:v>119</x:v>
      </x:c>
      <x:c r="F2123" t="n">
        <x:v>53</x:v>
      </x:c>
      <x:c r="G2123" t="n">
        <x:v>8</x:v>
      </x:c>
      <x:c r="H2123" s="99" t="str">
        <x:v>DEER ST 12</x:v>
      </x:c>
      <x:c r="I2123" s="133" t="n">
        <x:v>119</x:v>
      </x:c>
      <x:c r="J2123" s="133" t="n">
        <x:v>104</x:v>
      </x:c>
      <x:c r="K2123" s="149" t="str">
        <x:v>MARKER</x:v>
      </x:c>
      <x:c r="L2123" s="150" t="str">
        <x:v>Exact/source-linked match</x:v>
      </x:c>
      <x:c r="M2123" s="149" t="str">
        <x:v>WS-RATES:53:8</x:v>
      </x:c>
    </x:row>
    <x:row r="2124">
      <x:c r="A2124" t="n">
        <x:v>2131</x:v>
      </x:c>
      <x:c r="B2124" t="n">
        <x:v>53</x:v>
      </x:c>
      <x:c r="C2124" t="n">
        <x:v>8</x:v>
      </x:c>
      <x:c r="D2124" s="99" t="str">
        <x:v>DEER SUPER EXCEL JAR</x:v>
      </x:c>
      <x:c r="E2124" s="132" t="n">
        <x:v>390</x:v>
      </x:c>
      <x:c r="F2124" t="n">
        <x:v>53</x:v>
      </x:c>
      <x:c r="G2124" t="n">
        <x:v>21</x:v>
      </x:c>
      <x:c r="H2124" s="99" t="str">
        <x:v>DEER SUPER EXCEL JAR</x:v>
      </x:c>
      <x:c r="I2124" s="133" t="n">
        <x:v>390</x:v>
      </x:c>
      <x:c r="J2124" s="133" t="n">
        <x:v>295</x:v>
      </x:c>
      <x:c r="K2124" s="149" t="str">
        <x:v>PENCIL JAR</x:v>
      </x:c>
      <x:c r="L2124" s="150" t="str">
        <x:v>Exact/source-linked match</x:v>
      </x:c>
      <x:c r="M2124" s="149" t="str">
        <x:v>WS-RATES:53:21</x:v>
      </x:c>
    </x:row>
    <x:row r="2125">
      <x:c r="A2125" t="n">
        <x:v>2132</x:v>
      </x:c>
      <x:c r="B2125" t="n">
        <x:v>53</x:v>
      </x:c>
      <x:c r="C2125" t="n">
        <x:v>6</x:v>
      </x:c>
      <x:c r="D2125" s="99" t="str">
        <x:v>DEER TOPPER JAR</x:v>
      </x:c>
      <x:c r="E2125" s="132" t="n">
        <x:v>400</x:v>
      </x:c>
      <x:c r="F2125" t="n">
        <x:v>53</x:v>
      </x:c>
      <x:c r="G2125" t="n">
        <x:v>19</x:v>
      </x:c>
      <x:c r="H2125" s="99" t="str">
        <x:v>DEER TOPPER JAR</x:v>
      </x:c>
      <x:c r="I2125" s="133" t="n">
        <x:v>400</x:v>
      </x:c>
      <x:c r="J2125" s="133" t="n">
        <x:v>360</x:v>
      </x:c>
      <x:c r="K2125" s="149" t="str">
        <x:v>PENCIL JAR</x:v>
      </x:c>
      <x:c r="L2125" s="150" t="str">
        <x:v>Exact/source-linked match</x:v>
      </x:c>
      <x:c r="M2125" s="149" t="str">
        <x:v>WS-RATES:53:19</x:v>
      </x:c>
    </x:row>
    <x:row r="2126">
      <x:c r="A2126" t="n">
        <x:v>2133</x:v>
      </x:c>
      <x:c r="B2126" t="n">
        <x:v>58</x:v>
      </x:c>
      <x:c r="C2126" t="n">
        <x:v>33</x:v>
      </x:c>
      <x:c r="D2126" s="99" t="str">
        <x:v>DOLLAR 717i CRYSTAL</x:v>
      </x:c>
      <x:c r="E2126" s="132" t="n">
        <x:v>590</x:v>
      </x:c>
      <x:c r="F2126" t="n">
        <x:v>59</x:v>
      </x:c>
      <x:c r="G2126" t="n">
        <x:v>10</x:v>
      </x:c>
      <x:c r="H2126" s="99" t="str">
        <x:v>DOLLAR 717i CRYSTAL</x:v>
      </x:c>
      <x:c r="I2126" s="133" t="n">
        <x:v>590</x:v>
      </x:c>
      <x:c r="J2126" s="133" t="n">
        <x:v>572.3</x:v>
      </x:c>
      <x:c r="K2126" s="149" t="str">
        <x:v>INK PEN</x:v>
      </x:c>
      <x:c r="L2126" s="150" t="str">
        <x:v>Exact/source-linked match</x:v>
      </x:c>
      <x:c r="M2126" s="149" t="str">
        <x:v>WS-RATES:59:10</x:v>
      </x:c>
    </x:row>
    <x:row r="2127">
      <x:c r="A2127" t="n">
        <x:v>2134</x:v>
      </x:c>
      <x:c r="B2127" t="n">
        <x:v>3</x:v>
      </x:c>
      <x:c r="C2127" t="n">
        <x:v>28</x:v>
      </x:c>
      <x:c r="D2127" s="99" t="str">
        <x:v>DOLLAR BLISS JAR (20PCS)</x:v>
      </x:c>
      <x:c r="E2127" s="132" t="n">
        <x:v>1208</x:v>
      </x:c>
      <x:c r="F2127" t="n">
        <x:v>4</x:v>
      </x:c>
      <x:c r="G2127" t="n">
        <x:v>6</x:v>
      </x:c>
      <x:c r="H2127" s="99" t="str">
        <x:v>DOLLAR BLISS JAR (20PCS)</x:v>
      </x:c>
      <x:c r="I2127" s="133" t="n">
        <x:v>1208</x:v>
      </x:c>
      <x:c r="J2127" s="133" t="n">
        <x:v>1150</x:v>
      </x:c>
      <x:c r="K2127" s="149" t="str">
        <x:v>INK PEN</x:v>
      </x:c>
      <x:c r="L2127" s="150" t="str">
        <x:v>Exact/source-linked match</x:v>
      </x:c>
      <x:c r="M2127" s="149" t="str">
        <x:v>WS-RATES:4:6</x:v>
      </x:c>
    </x:row>
    <x:row r="2128">
      <x:c r="A2128" t="n">
        <x:v>2135</x:v>
      </x:c>
      <x:c r="B2128" t="n">
        <x:v>58</x:v>
      </x:c>
      <x:c r="C2128" t="n">
        <x:v>24</x:v>
      </x:c>
      <x:c r="D2128" s="99" t="str">
        <x:v>DOLLAR SP 10</x:v>
      </x:c>
      <x:c r="E2128" s="132" t="n">
        <x:v>542</x:v>
      </x:c>
      <x:c r="F2128" t="n">
        <x:v>58</x:v>
      </x:c>
      <x:c r="G2128" t="n">
        <x:v>37</x:v>
      </x:c>
      <x:c r="H2128" s="99" t="str">
        <x:v>DOLLAR SP 10</x:v>
      </x:c>
      <x:c r="I2128" s="133" t="n">
        <x:v>542</x:v>
      </x:c>
      <x:c r="J2128" s="133" t="n">
        <x:v>525.74</x:v>
      </x:c>
      <x:c r="K2128" s="149" t="str">
        <x:v>INK PEN</x:v>
      </x:c>
      <x:c r="L2128" s="150" t="str">
        <x:v>Exact/source-linked match</x:v>
      </x:c>
      <x:c r="M2128" s="149" t="str">
        <x:v>WS-RATES:58:37</x:v>
      </x:c>
    </x:row>
    <x:row r="2129">
      <x:c r="A2129" t="n">
        <x:v>2136</x:v>
      </x:c>
      <x:c r="B2129" t="n">
        <x:v>15</x:v>
      </x:c>
      <x:c r="C2129" t="n">
        <x:v>31</x:v>
      </x:c>
      <x:c r="D2129" s="99" t="str">
        <x:v>DOLLAR SP 10 JAR</x:v>
      </x:c>
      <x:c r="E2129" s="132" t="n">
        <x:v>1084</x:v>
      </x:c>
      <x:c r="F2129" t="n">
        <x:v>16</x:v>
      </x:c>
      <x:c r="G2129" t="n">
        <x:v>8</x:v>
      </x:c>
      <x:c r="H2129" s="99" t="str">
        <x:v>DOLLAR SP 10 JAR</x:v>
      </x:c>
      <x:c r="I2129" s="133" t="n">
        <x:v>1084</x:v>
      </x:c>
      <x:c r="J2129" s="133" t="n">
        <x:v>1052</x:v>
      </x:c>
      <x:c r="K2129" s="149" t="str">
        <x:v>INK PEN</x:v>
      </x:c>
      <x:c r="L2129" s="150" t="str">
        <x:v>Exact/source-linked match</x:v>
      </x:c>
      <x:c r="M2129" s="149" t="str">
        <x:v>WS-RATES:16:8</x:v>
      </x:c>
    </x:row>
    <x:row r="2130">
      <x:c r="A2130" t="n">
        <x:v>2137</x:v>
      </x:c>
      <x:c r="B2130" t="n">
        <x:v>27</x:v>
      </x:c>
      <x:c r="C2130" t="n">
        <x:v>20</x:v>
      </x:c>
      <x:c r="D2130" s="99" t="str">
        <x:v>DOLLAR ST 10</x:v>
      </x:c>
      <x:c r="E2130" s="132" t="n">
        <x:v>175</x:v>
      </x:c>
      <x:c r="F2130" t="n">
        <x:v>27</x:v>
      </x:c>
      <x:c r="G2130" t="n">
        <x:v>33</x:v>
      </x:c>
      <x:c r="H2130" s="99" t="str">
        <x:v>DOLLAR ST 10</x:v>
      </x:c>
      <x:c r="I2130" s="133" t="n">
        <x:v>175</x:v>
      </x:c>
      <x:c r="J2130" s="133" t="n">
        <x:v>169.75</x:v>
      </x:c>
      <x:c r="K2130" s="149" t="str">
        <x:v>MARKER</x:v>
      </x:c>
      <x:c r="L2130" s="150" t="str">
        <x:v>Exact/source-linked match</x:v>
      </x:c>
      <x:c r="M2130" s="149" t="str">
        <x:v>WS-RATES:27:33</x:v>
      </x:c>
    </x:row>
    <x:row r="2131">
      <x:c r="A2131" t="n">
        <x:v>2138</x:v>
      </x:c>
      <x:c r="B2131" t="n">
        <x:v>54</x:v>
      </x:c>
      <x:c r="C2131" t="n">
        <x:v>11</x:v>
      </x:c>
      <x:c r="D2131" s="99" t="str">
        <x:v>G/F BROWN JAR (48 pc)</x:v>
      </x:c>
      <x:c r="E2131" s="132" t="n">
        <x:v>700</x:v>
      </x:c>
      <x:c r="F2131" t="n">
        <x:v>54</x:v>
      </x:c>
      <x:c r="G2131" t="n">
        <x:v>24</x:v>
      </x:c>
      <x:c r="H2131" s="99" t="str">
        <x:v>G/F BROWN JAR (48 pc)</x:v>
      </x:c>
      <x:c r="I2131" s="133" t="n">
        <x:v>700</x:v>
      </x:c>
      <x:c r="J2131" s="133" t="n">
        <x:v>650</x:v>
      </x:c>
      <x:c r="K2131" s="149" t="str">
        <x:v>PENCIL JAR</x:v>
      </x:c>
      <x:c r="L2131" s="150" t="str">
        <x:v>Exact/source-linked match</x:v>
      </x:c>
      <x:c r="M2131" s="149" t="str">
        <x:v>WS-RATES:54:24</x:v>
      </x:c>
    </x:row>
    <x:row r="2132">
      <x:c r="A2132" t="n">
        <x:v>2139</x:v>
      </x:c>
      <x:c r="B2132" t="n">
        <x:v>54</x:v>
      </x:c>
      <x:c r="C2132" t="n">
        <x:v>6</x:v>
      </x:c>
      <x:c r="D2132" s="99" t="str">
        <x:v>G/F CRAYONS 9MM</x:v>
      </x:c>
      <x:c r="E2132" s="132" t="n">
        <x:v>124</x:v>
      </x:c>
      <x:c r="F2132" t="n">
        <x:v>54</x:v>
      </x:c>
      <x:c r="G2132" t="n">
        <x:v>19</x:v>
      </x:c>
      <x:c r="H2132" s="99" t="str">
        <x:v>G/F CRAYONS 9MM</x:v>
      </x:c>
      <x:c r="I2132" s="133" t="n">
        <x:v>124</x:v>
      </x:c>
      <x:c r="J2132" s="133" t="n">
        <x:v>115</x:v>
      </x:c>
      <x:c r="K2132" s="149" t="str">
        <x:v>CRAYONS</x:v>
      </x:c>
      <x:c r="L2132" s="150" t="str">
        <x:v>Exact/source-linked match</x:v>
      </x:c>
      <x:c r="M2132" s="149" t="str">
        <x:v>WS-RATES:54:19</x:v>
      </x:c>
    </x:row>
    <x:row r="2133">
      <x:c r="A2133" t="n">
        <x:v>2140</x:v>
      </x:c>
      <x:c r="B2133" t="n">
        <x:v>54</x:v>
      </x:c>
      <x:c r="C2133" t="n">
        <x:v>4</x:v>
      </x:c>
      <x:c r="D2133" s="99" t="str">
        <x:v>G/F CRAYONS JUMBO</x:v>
      </x:c>
      <x:c r="E2133" s="132" t="n">
        <x:v>188</x:v>
      </x:c>
      <x:c r="F2133" t="n">
        <x:v>54</x:v>
      </x:c>
      <x:c r="G2133" t="n">
        <x:v>17</x:v>
      </x:c>
      <x:c r="H2133" s="99" t="str">
        <x:v>G/F CRAYONS JUMBO</x:v>
      </x:c>
      <x:c r="I2133" s="133" t="n">
        <x:v>188</x:v>
      </x:c>
      <x:c r="J2133" s="133" t="n">
        <x:v>174</x:v>
      </x:c>
      <x:c r="K2133" s="149" t="str">
        <x:v>CRAYONS</x:v>
      </x:c>
      <x:c r="L2133" s="150" t="str">
        <x:v>Exact/source-linked match</x:v>
      </x:c>
      <x:c r="M2133" s="149" t="str">
        <x:v>WS-RATES:54:17</x:v>
      </x:c>
    </x:row>
    <x:row r="2134">
      <x:c r="A2134" t="n">
        <x:v>2141</x:v>
      </x:c>
      <x:c r="B2134" t="n">
        <x:v>53</x:v>
      </x:c>
      <x:c r="C2134" t="n">
        <x:v>37</x:v>
      </x:c>
      <x:c r="D2134" s="99" t="str">
        <x:v>G/F PICASSO GRIP</x:v>
      </x:c>
      <x:c r="E2134" s="132" t="n">
        <x:v>140</x:v>
      </x:c>
      <x:c r="F2134" t="n">
        <x:v>54</x:v>
      </x:c>
      <x:c r="G2134" t="n">
        <x:v>14</x:v>
      </x:c>
      <x:c r="H2134" s="99" t="str">
        <x:v>G/F PICASSO GRIP</x:v>
      </x:c>
      <x:c r="I2134" s="133" t="n">
        <x:v>140</x:v>
      </x:c>
      <x:c r="J2134" s="133" t="n">
        <x:v>135.5</x:v>
      </x:c>
      <x:c r="K2134" s="149" t="str">
        <x:v>BALL POINT</x:v>
      </x:c>
      <x:c r="L2134" s="150" t="str">
        <x:v>Exact/source-linked match</x:v>
      </x:c>
      <x:c r="M2134" s="149" t="str">
        <x:v>WS-RATES:54:14</x:v>
      </x:c>
    </x:row>
    <x:row r="2135">
      <x:c r="A2135" t="n">
        <x:v>2142</x:v>
      </x:c>
      <x:c r="B2135" t="n">
        <x:v>54</x:v>
      </x:c>
      <x:c r="C2135" t="n">
        <x:v>3</x:v>
      </x:c>
      <x:c r="D2135" s="99" t="str">
        <x:v>G/F PICASSO ORIA</x:v>
      </x:c>
      <x:c r="E2135" s="132" t="n">
        <x:v>200</x:v>
      </x:c>
      <x:c r="F2135" t="n">
        <x:v>54</x:v>
      </x:c>
      <x:c r="G2135" t="n">
        <x:v>16</x:v>
      </x:c>
      <x:c r="H2135" s="99" t="str">
        <x:v>G/F PICASSO ORIA</x:v>
      </x:c>
      <x:c r="I2135" s="133" t="n">
        <x:v>200</x:v>
      </x:c>
      <x:c r="J2135" s="133" t="n">
        <x:v>175</x:v>
      </x:c>
      <x:c r="K2135" s="149" t="str">
        <x:v>BALL POINT</x:v>
      </x:c>
      <x:c r="L2135" s="150" t="str">
        <x:v>Exact/source-linked match</x:v>
      </x:c>
      <x:c r="M2135" s="149" t="str">
        <x:v>WS-RATES:54:16</x:v>
      </x:c>
    </x:row>
    <x:row r="2136">
      <x:c r="A2136" t="n">
        <x:v>2143</x:v>
      </x:c>
      <x:c r="B2136" t="n">
        <x:v>57</x:v>
      </x:c>
      <x:c r="C2136" t="n">
        <x:v>10</x:v>
      </x:c>
      <x:c r="D2136" s="99" t="str">
        <x:v>MERCURY DOUBLE CUT MAR</x:v>
      </x:c>
      <x:c r="E2136" s="132" t="n">
        <x:v>290</x:v>
      </x:c>
      <x:c r="F2136" t="n">
        <x:v>57</x:v>
      </x:c>
      <x:c r="G2136" t="n">
        <x:v>23</x:v>
      </x:c>
      <x:c r="H2136" s="99" t="str">
        <x:v>MERCURY DOUBLE CUT MARKER</x:v>
      </x:c>
      <x:c r="I2136" s="133" t="n">
        <x:v>290</x:v>
      </x:c>
      <x:c r="J2136" s="133" t="n">
        <x:v>271</x:v>
      </x:c>
      <x:c r="K2136" s="149" t="str">
        <x:v>CUT MARKERS</x:v>
      </x:c>
      <x:c r="L2136" s="150" t="str">
        <x:v>Truncated-name completion</x:v>
      </x:c>
      <x:c r="M2136" s="149" t="str">
        <x:v>WS-RATES:57:23</x:v>
      </x:c>
    </x:row>
    <x:row r="2137">
      <x:c r="A2137" t="n">
        <x:v>2144</x:v>
      </x:c>
      <x:c r="B2137" t="n">
        <x:v>13</x:v>
      </x:c>
      <x:c r="C2137" t="n">
        <x:v>25</x:v>
      </x:c>
      <x:c r="D2137" s="99" t="str">
        <x:v>MERCURY FUSION FOUNTAI</x:v>
      </x:c>
      <x:c r="E2137" s="132" t="n">
        <x:v>504</x:v>
      </x:c>
      <x:c r="F2137" t="n">
        <x:v>14</x:v>
      </x:c>
      <x:c r="G2137" t="n">
        <x:v>2</x:v>
      </x:c>
      <x:c r="H2137" s="99" t="str">
        <x:v>MERCURY FUSION FOUNTAIN PEN</x:v>
      </x:c>
      <x:c r="I2137" s="133" t="n">
        <x:v>504</x:v>
      </x:c>
      <x:c r="J2137" s="133" t="n">
        <x:v>475</x:v>
      </x:c>
      <x:c r="K2137" s="149" t="str">
        <x:v>FOUNTAIN INK</x:v>
      </x:c>
      <x:c r="L2137" s="150" t="str">
        <x:v>Truncated-name completion</x:v>
      </x:c>
      <x:c r="M2137" s="149" t="str">
        <x:v>WS-RATES:14:2</x:v>
      </x:c>
    </x:row>
    <x:row r="2138">
      <x:c r="A2138" t="n">
        <x:v>2145</x:v>
      </x:c>
      <x:c r="B2138" t="n">
        <x:v>57</x:v>
      </x:c>
      <x:c r="C2138" t="n">
        <x:v>27</x:v>
      </x:c>
      <x:c r="D2138" s="99" t="str">
        <x:v>MERCURY SCHOOL BOX</x:v>
      </x:c>
      <x:c r="E2138" s="132" t="n">
        <x:v>145</x:v>
      </x:c>
      <x:c r="F2138" t="n">
        <x:v>58</x:v>
      </x:c>
      <x:c r="G2138" t="n">
        <x:v>4</x:v>
      </x:c>
      <x:c r="H2138" s="99" t="str">
        <x:v>MERCURY SCHOOL BOX</x:v>
      </x:c>
      <x:c r="I2138" s="133" t="n">
        <x:v>145</x:v>
      </x:c>
      <x:c r="J2138" s="133" t="n">
        <x:v>135</x:v>
      </x:c>
      <x:c r="K2138" s="149" t="str">
        <x:v>GEOMATRIES</x:v>
      </x:c>
      <x:c r="L2138" s="150" t="str">
        <x:v>Exact/source-linked match</x:v>
      </x:c>
      <x:c r="M2138" s="149" t="str">
        <x:v>WS-RATES:58:4</x:v>
      </x:c>
    </x:row>
    <x:row r="2139">
      <x:c r="A2139" t="n">
        <x:v>2146</x:v>
      </x:c>
      <x:c r="B2139" t="n">
        <x:v>57</x:v>
      </x:c>
      <x:c r="C2139" t="n">
        <x:v>8</x:v>
      </x:c>
      <x:c r="D2139" s="99" t="str">
        <x:v>MERCURY ST 10</x:v>
      </x:c>
      <x:c r="E2139" s="132" t="n">
        <x:v>87</x:v>
      </x:c>
      <x:c r="F2139" t="n">
        <x:v>57</x:v>
      </x:c>
      <x:c r="G2139" t="n">
        <x:v>21</x:v>
      </x:c>
      <x:c r="H2139" s="99" t="str">
        <x:v>MERCURY ST 10</x:v>
      </x:c>
      <x:c r="I2139" s="133" t="n">
        <x:v>87</x:v>
      </x:c>
      <x:c r="J2139" s="133" t="n">
        <x:v>80</x:v>
      </x:c>
      <x:c r="K2139" s="149" t="str">
        <x:v>MARKER COLOR</x:v>
      </x:c>
      <x:c r="L2139" s="150" t="str">
        <x:v>Exact/source-linked match</x:v>
      </x:c>
      <x:c r="M2139" s="149" t="str">
        <x:v>WS-RATES:57:21</x:v>
      </x:c>
    </x:row>
    <x:row r="2140">
      <x:c r="A2140" t="n">
        <x:v>2147</x:v>
      </x:c>
      <x:c r="B2140" t="n">
        <x:v>55</x:v>
      </x:c>
      <x:c r="C2140" t="n">
        <x:v>2</x:v>
      </x:c>
      <x:c r="D2140" s="99" t="str">
        <x:v>ORO</x:v>
      </x:c>
      <x:c r="E2140" s="132" t="n">
        <x:v>350</x:v>
      </x:c>
      <x:c r="F2140" t="n">
        <x:v>55</x:v>
      </x:c>
      <x:c r="G2140" t="n">
        <x:v>15</x:v>
      </x:c>
      <x:c r="H2140" s="99" t="str">
        <x:v>ORO</x:v>
      </x:c>
      <x:c r="I2140" s="133" t="n">
        <x:v>350</x:v>
      </x:c>
      <x:c r="J2140" s="133" t="n">
        <x:v>290</x:v>
      </x:c>
      <x:c r="K2140" s="149" t="str">
        <x:v>BALL POINT</x:v>
      </x:c>
      <x:c r="L2140" s="150" t="str">
        <x:v>Exact/source-linked match</x:v>
      </x:c>
      <x:c r="M2140" s="149" t="str">
        <x:v>WS-RATES:55:15</x:v>
      </x:c>
    </x:row>
    <x:row r="2141">
      <x:c r="A2141" t="n">
        <x:v>2148</x:v>
      </x:c>
      <x:c r="B2141" t="n">
        <x:v>55</x:v>
      </x:c>
      <x:c r="C2141" t="n">
        <x:v>3</x:v>
      </x:c>
      <x:c r="D2141" s="99" t="str">
        <x:v>ORO INVENTER</x:v>
      </x:c>
      <x:c r="E2141" s="132" t="n">
        <x:v>340</x:v>
      </x:c>
      <x:c r="F2141" t="n">
        <x:v>55</x:v>
      </x:c>
      <x:c r="G2141" t="n">
        <x:v>16</x:v>
      </x:c>
      <x:c r="H2141" s="99" t="str">
        <x:v>ORO INVENTER</x:v>
      </x:c>
      <x:c r="I2141" s="133" t="n">
        <x:v>340</x:v>
      </x:c>
      <x:c r="J2141" s="133" t="n">
        <x:v>275</x:v>
      </x:c>
      <x:c r="K2141" s="149" t="str">
        <x:v>BALL POINT</x:v>
      </x:c>
      <x:c r="L2141" s="150" t="str">
        <x:v>Exact/source-linked match</x:v>
      </x:c>
      <x:c r="M2141" s="149" t="str">
        <x:v>WS-RATES:55:16</x:v>
      </x:c>
    </x:row>
    <x:row r="2142">
      <x:c r="A2142" t="n">
        <x:v>2149</x:v>
      </x:c>
      <x:c r="B2142" t="n">
        <x:v>54</x:v>
      </x:c>
      <x:c r="C2142" t="n">
        <x:v>37</x:v>
      </x:c>
      <x:c r="D2142" s="99" t="str">
        <x:v>ORO O WRITE</x:v>
      </x:c>
      <x:c r="E2142" s="132" t="n">
        <x:v>720</x:v>
      </x:c>
      <x:c r="F2142" t="n">
        <x:v>55</x:v>
      </x:c>
      <x:c r="G2142" t="n">
        <x:v>14</x:v>
      </x:c>
      <x:c r="H2142" s="99" t="str">
        <x:v>ORO O WRITE</x:v>
      </x:c>
      <x:c r="I2142" s="133" t="n">
        <x:v>720</x:v>
      </x:c>
      <x:c r="J2142" s="133" t="n">
        <x:v>660</x:v>
      </x:c>
      <x:c r="K2142" s="149" t="str">
        <x:v>POINTER</x:v>
      </x:c>
      <x:c r="L2142" s="150" t="str">
        <x:v>Exact/source-linked match</x:v>
      </x:c>
      <x:c r="M2142" s="149" t="str">
        <x:v>WS-RATES:55:14</x:v>
      </x:c>
    </x:row>
    <x:row r="2143">
      <x:c r="A2143" t="n">
        <x:v>2150</x:v>
      </x:c>
      <x:c r="B2143" t="n">
        <x:v>55</x:v>
      </x:c>
      <x:c r="C2143" t="n">
        <x:v>32</x:v>
      </x:c>
      <x:c r="D2143" s="99" t="str">
        <x:v>ORO PREMIA JAR</x:v>
      </x:c>
      <x:c r="E2143" s="132" t="n">
        <x:v>1152</x:v>
      </x:c>
      <x:c r="F2143" t="n">
        <x:v>56</x:v>
      </x:c>
      <x:c r="G2143" t="n">
        <x:v>9</x:v>
      </x:c>
      <x:c r="H2143" s="99" t="str">
        <x:v>ORO PREMIA JAR</x:v>
      </x:c>
      <x:c r="I2143" s="133" t="n">
        <x:v>1152</x:v>
      </x:c>
      <x:c r="J2143" s="133" t="n">
        <x:v>1102</x:v>
      </x:c>
      <x:c r="K2143" s="149" t="str">
        <x:v>PENCIL JAR</x:v>
      </x:c>
      <x:c r="L2143" s="150" t="str">
        <x:v>Exact/source-linked match</x:v>
      </x:c>
      <x:c r="M2143" s="149" t="str">
        <x:v>WS-RATES:56:9</x:v>
      </x:c>
    </x:row>
    <x:row r="2144">
      <x:c r="A2144" t="n">
        <x:v>2151</x:v>
      </x:c>
      <x:c r="B2144" t="n">
        <x:v>20</x:v>
      </x:c>
      <x:c r="C2144" t="n">
        <x:v>23</x:v>
      </x:c>
      <x:c r="D2144" s="99" t="str">
        <x:v>ORO R6 GALAXY</x:v>
      </x:c>
      <x:c r="E2144" s="132" t="n">
        <x:v>340</x:v>
      </x:c>
      <x:c r="F2144" t="n">
        <x:v>20</x:v>
      </x:c>
      <x:c r="G2144" t="n">
        <x:v>36</x:v>
      </x:c>
      <x:c r="H2144" s="99" t="str">
        <x:v>ORO R6 GALAXY</x:v>
      </x:c>
      <x:c r="I2144" s="133" t="n">
        <x:v>340</x:v>
      </x:c>
      <x:c r="J2144" s="133" t="n">
        <x:v>320</x:v>
      </x:c>
      <x:c r="K2144" s="149" t="str">
        <x:v>GEL PEN</x:v>
      </x:c>
      <x:c r="L2144" s="150" t="str">
        <x:v>Exact/source-linked match</x:v>
      </x:c>
      <x:c r="M2144" s="149" t="str">
        <x:v>WS-RATES:20:36</x:v>
      </x:c>
    </x:row>
    <x:row r="2145">
      <x:c r="A2145" t="n">
        <x:v>2152</x:v>
      </x:c>
      <x:c r="B2145" t="n">
        <x:v>55</x:v>
      </x:c>
      <x:c r="C2145" t="n">
        <x:v>36</x:v>
      </x:c>
      <x:c r="D2145" s="99" t="str">
        <x:v>ORO SPLASH JAR</x:v>
      </x:c>
      <x:c r="E2145" s="132" t="n">
        <x:v>1152</x:v>
      </x:c>
      <x:c r="F2145" t="n">
        <x:v>56</x:v>
      </x:c>
      <x:c r="G2145" t="n">
        <x:v>13</x:v>
      </x:c>
      <x:c r="H2145" s="99" t="str">
        <x:v>ORO SPLASH JAR</x:v>
      </x:c>
      <x:c r="I2145" s="133" t="n">
        <x:v>1152</x:v>
      </x:c>
      <x:c r="J2145" s="133" t="n">
        <x:v>1102</x:v>
      </x:c>
      <x:c r="K2145" s="149" t="str">
        <x:v>PENCIL JAR</x:v>
      </x:c>
      <x:c r="L2145" s="150" t="str">
        <x:v>Exact/source-linked match</x:v>
      </x:c>
      <x:c r="M2145" s="149" t="str">
        <x:v>WS-RATES:56:13</x:v>
      </x:c>
    </x:row>
    <x:row r="2146">
      <x:c r="A2146" t="n">
        <x:v>2153</x:v>
      </x:c>
      <x:c r="B2146" t="n">
        <x:v>55</x:v>
      </x:c>
      <x:c r="C2146" t="n">
        <x:v>33</x:v>
      </x:c>
      <x:c r="D2146" s="99" t="str">
        <x:v>ORO TRIFLE JAR</x:v>
      </x:c>
      <x:c r="E2146" s="132" t="n">
        <x:v>1296</x:v>
      </x:c>
      <x:c r="F2146" t="n">
        <x:v>56</x:v>
      </x:c>
      <x:c r="G2146" t="n">
        <x:v>10</x:v>
      </x:c>
      <x:c r="H2146" s="99" t="str">
        <x:v>ORO TRIFLE JAR</x:v>
      </x:c>
      <x:c r="I2146" s="133" t="n">
        <x:v>1296</x:v>
      </x:c>
      <x:c r="J2146" s="133" t="n">
        <x:v>1200</x:v>
      </x:c>
      <x:c r="K2146" s="149" t="str">
        <x:v>PENCIL JAR</x:v>
      </x:c>
      <x:c r="L2146" s="150" t="str">
        <x:v>Exact/source-linked match</x:v>
      </x:c>
      <x:c r="M2146" s="149" t="str">
        <x:v>WS-RATES:56:10</x:v>
      </x:c>
    </x:row>
    <x:row r="2147">
      <x:c r="A2147" t="n">
        <x:v>2154</x:v>
      </x:c>
      <x:c r="B2147" t="n">
        <x:v>1</x:v>
      </x:c>
      <x:c r="C2147" t="n">
        <x:v>3</x:v>
      </x:c>
      <x:c r="D2147" s="99" t="str">
        <x:v>ORO TRIMETAL JAR 24pcs</x:v>
      </x:c>
      <x:c r="E2147" s="132" t="n">
        <x:v>390</x:v>
      </x:c>
      <x:c r="F2147" t="n">
        <x:v>1</x:v>
      </x:c>
      <x:c r="G2147" t="n">
        <x:v>17</x:v>
      </x:c>
      <x:c r="H2147" s="99" t="str">
        <x:v>ORO TRIMETAL JAR 24pcs</x:v>
      </x:c>
      <x:c r="I2147" s="133" t="n">
        <x:v>390</x:v>
      </x:c>
      <x:c r="J2147" s="133" t="n">
        <x:v>360</x:v>
      </x:c>
      <x:c r="K2147" s="149" t="str">
        <x:v>PENCILS</x:v>
      </x:c>
      <x:c r="L2147" s="150" t="str">
        <x:v>Exact/source-linked match</x:v>
      </x:c>
      <x:c r="M2147" s="149" t="str">
        <x:v>WS-RATES:1:17</x:v>
      </x:c>
    </x:row>
    <x:row r="2148">
      <x:c r="A2148" t="n">
        <x:v>2155</x:v>
      </x:c>
      <x:c r="B2148" t="n">
        <x:v>21</x:v>
      </x:c>
      <x:c r="C2148" t="n">
        <x:v>5</x:v>
      </x:c>
      <x:c r="D2148" s="99" t="str">
        <x:v>ORO TRIMETAL JAR 72 PC</x:v>
      </x:c>
      <x:c r="E2148" s="132" t="n">
        <x:v>1152</x:v>
      </x:c>
      <x:c r="F2148" t="n">
        <x:v>21</x:v>
      </x:c>
      <x:c r="G2148" t="n">
        <x:v>18</x:v>
      </x:c>
      <x:c r="H2148" s="99" t="str">
        <x:v>ORO TRIMETAL JAR 72 PC</x:v>
      </x:c>
      <x:c r="I2148" s="133" t="n">
        <x:v>1152</x:v>
      </x:c>
      <x:c r="J2148" s="133" t="n">
        <x:v>1110</x:v>
      </x:c>
      <x:c r="K2148" s="149" t="str">
        <x:v>PENCILS</x:v>
      </x:c>
      <x:c r="L2148" s="150" t="str">
        <x:v>Exact/source-linked match</x:v>
      </x:c>
      <x:c r="M2148" s="149" t="str">
        <x:v>WS-RATES:21:18</x:v>
      </x:c>
    </x:row>
    <x:row r="2149">
      <x:c r="A2149" t="n">
        <x:v>2156</x:v>
      </x:c>
      <x:c r="B2149" t="n">
        <x:v>58</x:v>
      </x:c>
      <x:c r="C2149" t="n">
        <x:v>23</x:v>
      </x:c>
      <x:c r="D2149" s="99" t="str">
        <x:v>PIANO STAR JAR LARGE</x:v>
      </x:c>
      <x:c r="E2149" s="132" t="n">
        <x:v>880</x:v>
      </x:c>
      <x:c r="F2149" t="n">
        <x:v>58</x:v>
      </x:c>
      <x:c r="G2149" t="n">
        <x:v>36</x:v>
      </x:c>
      <x:c r="H2149" s="99" t="str">
        <x:v>PIANO STAR JAR LARGE</x:v>
      </x:c>
      <x:c r="I2149" s="133" t="n">
        <x:v>880</x:v>
      </x:c>
      <x:c r="J2149" s="133" t="n">
        <x:v>836</x:v>
      </x:c>
      <x:c r="K2149" s="149" t="str">
        <x:v>PENCILS</x:v>
      </x:c>
      <x:c r="L2149" s="150" t="str">
        <x:v>Exact/source-linked match</x:v>
      </x:c>
      <x:c r="M2149" s="149" t="str">
        <x:v>WS-RATES:58:36</x:v>
      </x:c>
    </x:row>
    <x:row r="2150">
      <x:c r="A2150" t="n">
        <x:v>2157</x:v>
      </x:c>
      <x:c r="B2150" t="n">
        <x:v>58</x:v>
      </x:c>
      <x:c r="C2150" t="n">
        <x:v>25</x:v>
      </x:c>
      <x:c r="D2150" s="99" t="str">
        <x:v>PIANO STAR JAR SMALL</x:v>
      </x:c>
      <x:c r="E2150" s="132" t="n">
        <x:v>660</x:v>
      </x:c>
      <x:c r="F2150" t="n">
        <x:v>59</x:v>
      </x:c>
      <x:c r="G2150" t="n">
        <x:v>2</x:v>
      </x:c>
      <x:c r="H2150" s="99" t="str">
        <x:v>PIANO STAR JAR SMALL</x:v>
      </x:c>
      <x:c r="I2150" s="133" t="n">
        <x:v>660</x:v>
      </x:c>
      <x:c r="J2150" s="133" t="n">
        <x:v>627</x:v>
      </x:c>
      <x:c r="K2150" s="149" t="str">
        <x:v>PENCILS</x:v>
      </x:c>
      <x:c r="L2150" s="150" t="str">
        <x:v>Exact/source-linked match</x:v>
      </x:c>
      <x:c r="M2150" s="149" t="str">
        <x:v>WS-RATES:59:2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75cf054ad9141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10" hidden="0" customWidth="1"/>
    <x:col min="8" max="8" width="18" hidden="0" customWidth="1"/>
    <x:col min="9" max="9" width="16" hidden="0" customWidth="1"/>
    <x:col min="10" max="10" width="22" hidden="0" customWidth="1"/>
    <x:col min="11" max="11" width="15" hidden="0" customWidth="1"/>
    <x:col min="12" max="12" width="16" hidden="0" customWidth="1"/>
    <x:col min="13" max="13" width="22" hidden="0" customWidth="1"/>
    <x:col min="14" max="14" width="10" hidden="0" customWidth="1"/>
    <x:col min="15" max="15" width="27" hidden="0" customWidth="1"/>
    <x:col min="16" max="16" width="18" hidden="0" customWidth="1"/>
    <x:col min="17" max="17" width="18" hidden="0" customWidth="1"/>
    <x:col min="18" max="18" width="22" hidden="0" customWidth="1"/>
  </x:cols>
  <x:sheetData>
    <x:row r="1" ht="34" customHeight="1">
      <x:c r="A1" s="3" t="str">
        <x:v>Supabase Import Preview</x:v>
      </x:c>
      <x:c r="B1" s="3" t="str">
        <x:v>Supabase Import Preview</x:v>
      </x:c>
      <x:c r="C1" s="3" t="str">
        <x:v>Supabase Import Preview</x:v>
      </x:c>
      <x:c r="D1" s="3" t="str">
        <x:v>Supabase Import Preview</x:v>
      </x:c>
      <x:c r="E1" s="3" t="str">
        <x:v>Supabase Import Preview</x:v>
      </x:c>
      <x:c r="F1" s="3" t="str">
        <x:v>Supabase Import Preview</x:v>
      </x:c>
      <x:c r="G1" s="3" t="str">
        <x:v>Supabase Import Preview</x:v>
      </x:c>
      <x:c r="H1" s="3" t="str">
        <x:v>Supabase Import Preview</x:v>
      </x:c>
      <x:c r="I1" s="3" t="str">
        <x:v>Supabase Import Preview</x:v>
      </x:c>
      <x:c r="J1" s="3" t="str">
        <x:v>Supabase Import Preview</x:v>
      </x:c>
      <x:c r="K1" s="3" t="str">
        <x:v>Supabase Import Preview</x:v>
      </x:c>
      <x:c r="L1" s="3" t="str">
        <x:v>Supabase Import Preview</x:v>
      </x:c>
      <x:c r="M1" s="3" t="str">
        <x:v>Supabase Import Preview</x:v>
      </x:c>
      <x:c r="N1" s="3" t="str">
        <x:v>Supabase Import Preview</x:v>
      </x:c>
      <x:c r="O1" s="3" t="str">
        <x:v>Supabase Import Preview</x:v>
      </x:c>
      <x:c r="P1" s="3" t="str">
        <x:v>Supabase Import Preview</x:v>
      </x:c>
      <x:c r="Q1" s="3" t="str">
        <x:v>Supabase Import Preview</x:v>
      </x:c>
      <x:c r="R1" s="3" t="str">
        <x:v>Supabase Import Preview</x:v>
      </x:c>
    </x:row>
    <x:row r="2" ht="28" customHeight="1">
      <x:c r="A2" s="7" t="str">
        <x:v>Mapping preview only — review the Price Review and Checks sheets before database changes</x:v>
      </x:c>
      <x:c r="B2" s="7" t="str">
        <x:v>Mapping preview only — review the Price Review and Checks sheets before database changes</x:v>
      </x:c>
      <x:c r="C2" s="7" t="str">
        <x:v>Mapping preview only — review the Price Review and Checks sheets before database changes</x:v>
      </x:c>
      <x:c r="D2" s="7" t="str">
        <x:v>Mapping preview only — review the Price Review and Checks sheets before database changes</x:v>
      </x:c>
      <x:c r="E2" s="7" t="str">
        <x:v>Mapping preview only — review the Price Review and Checks sheets before database changes</x:v>
      </x:c>
      <x:c r="F2" s="7" t="str">
        <x:v>Mapping preview only — review the Price Review and Checks sheets before database changes</x:v>
      </x:c>
      <x:c r="G2" s="7" t="str">
        <x:v>Mapping preview only — review the Price Review and Checks sheets before database changes</x:v>
      </x:c>
      <x:c r="H2" s="7" t="str">
        <x:v>Mapping preview only — review the Price Review and Checks sheets before database changes</x:v>
      </x:c>
      <x:c r="I2" s="7" t="str">
        <x:v>Mapping preview only — review the Price Review and Checks sheets before database changes</x:v>
      </x:c>
      <x:c r="J2" s="7" t="str">
        <x:v>Mapping preview only — review the Price Review and Checks sheets before database changes</x:v>
      </x:c>
      <x:c r="K2" s="7" t="str">
        <x:v>Mapping preview only — review the Price Review and Checks sheets before database changes</x:v>
      </x:c>
      <x:c r="L2" s="7" t="str">
        <x:v>Mapping preview only — review the Price Review and Checks sheets before database changes</x:v>
      </x:c>
      <x:c r="M2" s="7" t="str">
        <x:v>Mapping preview only — review the Price Review and Checks sheets before database changes</x:v>
      </x:c>
      <x:c r="N2" s="7" t="str">
        <x:v>Mapping preview only — review the Price Review and Checks sheets before database changes</x:v>
      </x:c>
      <x:c r="O2" s="7" t="str">
        <x:v>Mapping preview only — review the Price Review and Checks sheets before database changes</x:v>
      </x:c>
      <x:c r="P2" s="7" t="str">
        <x:v>Mapping preview only — review the Price Review and Checks sheets before database changes</x:v>
      </x:c>
      <x:c r="Q2" s="7" t="str">
        <x:v>Mapping preview only — review the Price Review and Checks sheets before database changes</x:v>
      </x:c>
      <x:c r="R2" s="7" t="str">
        <x:v>Mapping preview only — review the Price Review and Checks sheets before database changes</x:v>
      </x:c>
    </x:row>
    <x:row r="4" ht="32" customHeight="1">
      <x:c r="A4" s="14" t="str">
        <x:v>sku</x:v>
      </x:c>
      <x:c r="B4" s="28" t="str">
        <x:v>name</x:v>
      </x:c>
      <x:c r="C4" s="28" t="str">
        <x:v>category_name</x:v>
      </x:c>
      <x:c r="D4" s="28" t="str">
        <x:v>sales_type</x:v>
      </x:c>
      <x:c r="E4" s="28" t="str">
        <x:v>unit_of_measure</x:v>
      </x:c>
      <x:c r="F4" s="28" t="str">
        <x:v>pack_quantity</x:v>
      </x:c>
      <x:c r="G4" s="28" t="str">
        <x:v>currency</x:v>
      </x:c>
      <x:c r="H4" s="28" t="str">
        <x:v>wholesale_price</x:v>
      </x:c>
      <x:c r="I4" s="28" t="str">
        <x:v>buying_price</x:v>
      </x:c>
      <x:c r="J4" s="28" t="str">
        <x:v>price_status</x:v>
      </x:c>
      <x:c r="K4" s="28" t="str">
        <x:v>profit</x:v>
      </x:c>
      <x:c r="L4" s="28" t="str">
        <x:v>profit_margin</x:v>
      </x:c>
      <x:c r="M4" s="28" t="str">
        <x:v>import_status</x:v>
      </x:c>
      <x:c r="N4" s="28" t="str">
        <x:v>active</x:v>
      </x:c>
      <x:c r="O4" s="28" t="str">
        <x:v>source_key</x:v>
      </x:c>
      <x:c r="P4" s="28" t="str">
        <x:v>barcode</x:v>
      </x:c>
      <x:c r="Q4" s="28" t="str">
        <x:v>brand</x:v>
      </x:c>
      <x:c r="R4" s="15" t="str">
        <x:v>supplier</x:v>
      </x:c>
    </x:row>
    <x:row r="5">
      <x:c r="A5" s="149" t="str">
        <x:f>'Master Products'!A2</x:f>
        <x:v>RS-000001</x:v>
      </x:c>
      <x:c r="B5" s="149" t="str">
        <x:f>'Master Products'!B2</x:f>
        <x:v>JAHAZ (6 PCS)</x:v>
      </x:c>
      <x:c r="C5" s="149" t="str">
        <x:f>'Master Products'!C2</x:f>
        <x:v>BALL POINT</x:v>
      </x:c>
      <x:c r="D5" s="149" t="str">
        <x:f>'Master Products'!D2</x:f>
        <x:v>Wholesale/Bulk</x:v>
      </x:c>
      <x:c r="E5" s="149" t="str">
        <x:f>'Master Products'!F2</x:f>
        <x:v>Pack</x:v>
      </x:c>
      <x:c r="F5" s="149" t="n">
        <x:f>IF('Master Products'!G2="","",'Master Products'!G2)</x:f>
        <x:v>6</x:v>
      </x:c>
      <x:c r="G5" s="149" t="str">
        <x:f>'Master Products'!I2</x:f>
        <x:v>PKR</x:v>
      </x:c>
      <x:c r="H5" s="133" t="n">
        <x:f>'Master Products'!L2</x:f>
        <x:v>390</x:v>
      </x:c>
      <x:c r="I5" s="133" t="n">
        <x:f>'Master Products'!M2</x:f>
        <x:v>355</x:v>
      </x:c>
      <x:c r="J5" s="133" t="str">
        <x:f>'Master Products'!U2</x:f>
        <x:v>Source Valid</x:v>
      </x:c>
      <x:c r="K5" s="133" t="n">
        <x:f>'Master Products'!N2</x:f>
        <x:v>35</x:v>
      </x:c>
      <x:c r="L5" s="148" t="n">
        <x:f>'Master Products'!O2</x:f>
        <x:v>0.08974358974358974</x:v>
      </x:c>
      <x:c r="M5" s="149" t="str">
        <x:f>'Master Products'!X2</x:f>
        <x:v>Ready</x:v>
      </x:c>
      <x:c r="N5" s="149" t="b">
        <x:f>'Master Products'!Y2</x:f>
        <x:v>1</x:v>
      </x:c>
      <x:c r="O5" s="149" t="str">
        <x:f>'Master Products'!AH2</x:f>
        <x:v>WS-RATES:1:2</x:v>
      </x:c>
      <x:c r="P5" s="149" t="str">
        <x:f>IF('Master Products'!AI2="","",'Master Products'!AI2)</x:f>
      </x:c>
      <x:c r="Q5" s="149" t="str">
        <x:f>IF('Master Products'!AJ2="","",'Master Products'!AJ2)</x:f>
      </x:c>
      <x:c r="R5" s="149" t="str">
        <x:f>IF('Master Products'!AK2="","",'Master Products'!AK2)</x:f>
      </x:c>
    </x:row>
    <x:row r="6">
      <x:c r="A6" s="149" t="str">
        <x:f>'Master Products'!A3</x:f>
        <x:v>RS-000002</x:v>
      </x:c>
      <x:c r="B6" s="149" t="str">
        <x:f>'Master Products'!B3</x:f>
        <x:v>WELCOME BABY DISPLAY</x:v>
      </x:c>
      <x:c r="C6" s="149" t="str">
        <x:f>'Master Products'!C3</x:f>
        <x:v>CHINA DAIRIES</x:v>
      </x:c>
      <x:c r="D6" s="149" t="str">
        <x:f>'Master Products'!D3</x:f>
        <x:v>Wholesale/Bulk</x:v>
      </x:c>
      <x:c r="E6" s="149" t="str">
        <x:f>'Master Products'!F3</x:f>
        <x:v>Piece</x:v>
      </x:c>
      <x:c r="F6" s="149" t="str">
        <x:f>IF('Master Products'!G3="","",'Master Products'!G3)</x:f>
      </x:c>
      <x:c r="G6" s="149" t="str">
        <x:f>'Master Products'!I3</x:f>
        <x:v>PKR</x:v>
      </x:c>
      <x:c r="H6" s="133" t="n">
        <x:f>'Master Products'!L3</x:f>
        <x:v>200</x:v>
      </x:c>
      <x:c r="I6" s="133" t="n">
        <x:f>'Master Products'!M3</x:f>
        <x:v>172</x:v>
      </x:c>
      <x:c r="J6" s="133" t="str">
        <x:f>'Master Products'!U3</x:f>
        <x:v>Source Valid</x:v>
      </x:c>
      <x:c r="K6" s="133" t="n">
        <x:f>'Master Products'!N3</x:f>
        <x:v>28</x:v>
      </x:c>
      <x:c r="L6" s="148" t="n">
        <x:f>'Master Products'!O3</x:f>
        <x:v>0.14</x:v>
      </x:c>
      <x:c r="M6" s="149" t="str">
        <x:f>'Master Products'!X3</x:f>
        <x:v>Ready</x:v>
      </x:c>
      <x:c r="N6" s="149" t="b">
        <x:f>'Master Products'!Y3</x:f>
        <x:v>1</x:v>
      </x:c>
      <x:c r="O6" s="149" t="str">
        <x:f>'Master Products'!AH3</x:f>
        <x:v>WS-RATES:1:3</x:v>
      </x:c>
      <x:c r="P6" s="149" t="str">
        <x:f>IF('Master Products'!AI3="","",'Master Products'!AI3)</x:f>
      </x:c>
      <x:c r="Q6" s="149" t="str">
        <x:f>IF('Master Products'!AJ3="","",'Master Products'!AJ3)</x:f>
      </x:c>
      <x:c r="R6" s="149" t="str">
        <x:f>IF('Master Products'!AK3="","",'Master Products'!AK3)</x:f>
      </x:c>
    </x:row>
    <x:row r="7">
      <x:c r="A7" s="149" t="str">
        <x:f>'Master Products'!A4</x:f>
        <x:v>RS-000003</x:v>
      </x:c>
      <x:c r="B7" s="149" t="str">
        <x:f>'Master Products'!B4</x:f>
        <x:v>MINI FAN 0+</x:v>
      </x:c>
      <x:c r="C7" s="149" t="str">
        <x:f>'Master Products'!C4</x:f>
        <x:v>CHINA</x:v>
      </x:c>
      <x:c r="D7" s="149" t="str">
        <x:f>'Master Products'!D4</x:f>
        <x:v>Both</x:v>
      </x:c>
      <x:c r="E7" s="149" t="str">
        <x:f>'Master Products'!F4</x:f>
        <x:v>Piece</x:v>
      </x:c>
      <x:c r="F7" s="149" t="str">
        <x:f>IF('Master Products'!G4="","",'Master Products'!G4)</x:f>
      </x:c>
      <x:c r="G7" s="149" t="str">
        <x:f>'Master Products'!I4</x:f>
        <x:v>PKR</x:v>
      </x:c>
      <x:c r="H7" s="133" t="n">
        <x:f>'Master Products'!L4</x:f>
        <x:v>300</x:v>
      </x:c>
      <x:c r="I7" s="133" t="n">
        <x:f>'Master Products'!M4</x:f>
        <x:v>250</x:v>
      </x:c>
      <x:c r="J7" s="133" t="str">
        <x:f>'Master Products'!U4</x:f>
        <x:v>Source Valid</x:v>
      </x:c>
      <x:c r="K7" s="133" t="n">
        <x:f>'Master Products'!N4</x:f>
        <x:v>50</x:v>
      </x:c>
      <x:c r="L7" s="148" t="n">
        <x:f>'Master Products'!O4</x:f>
        <x:v>0.16666666666666666</x:v>
      </x:c>
      <x:c r="M7" s="149" t="str">
        <x:f>'Master Products'!X4</x:f>
        <x:v>Ready</x:v>
      </x:c>
      <x:c r="N7" s="149" t="b">
        <x:f>'Master Products'!Y4</x:f>
        <x:v>1</x:v>
      </x:c>
      <x:c r="O7" s="149" t="str">
        <x:f>'Master Products'!AH4</x:f>
        <x:v>WS-RATES:1:4</x:v>
      </x:c>
      <x:c r="P7" s="149" t="str">
        <x:f>IF('Master Products'!AI4="","",'Master Products'!AI4)</x:f>
      </x:c>
      <x:c r="Q7" s="149" t="str">
        <x:f>IF('Master Products'!AJ4="","",'Master Products'!AJ4)</x:f>
      </x:c>
      <x:c r="R7" s="149" t="str">
        <x:f>IF('Master Products'!AK4="","",'Master Products'!AK4)</x:f>
      </x:c>
    </x:row>
    <x:row r="8">
      <x:c r="A8" s="149" t="str">
        <x:f>'Master Products'!A5</x:f>
        <x:v>RS-000004</x:v>
      </x:c>
      <x:c r="B8" s="149" t="str">
        <x:f>'Master Products'!B5</x:f>
        <x:v>TT FILE LEAGAL CHUNYI</x:v>
      </x:c>
      <x:c r="C8" s="149" t="str">
        <x:f>'Master Products'!C5</x:f>
        <x:v>CHINA</x:v>
      </x:c>
      <x:c r="D8" s="149" t="str">
        <x:f>'Master Products'!D5</x:f>
        <x:v>Both</x:v>
      </x:c>
      <x:c r="E8" s="149" t="str">
        <x:f>'Master Products'!F5</x:f>
        <x:v>Piece</x:v>
      </x:c>
      <x:c r="F8" s="149" t="str">
        <x:f>IF('Master Products'!G5="","",'Master Products'!G5)</x:f>
      </x:c>
      <x:c r="G8" s="149" t="str">
        <x:f>'Master Products'!I5</x:f>
        <x:v>PKR</x:v>
      </x:c>
      <x:c r="H8" s="133" t="n">
        <x:f>'Master Products'!L5</x:f>
        <x:v>720</x:v>
      </x:c>
      <x:c r="I8" s="133" t="n">
        <x:f>'Master Products'!M5</x:f>
        <x:v>680</x:v>
      </x:c>
      <x:c r="J8" s="133" t="str">
        <x:f>'Master Products'!U5</x:f>
        <x:v>Source Valid</x:v>
      </x:c>
      <x:c r="K8" s="133" t="n">
        <x:f>'Master Products'!N5</x:f>
        <x:v>40</x:v>
      </x:c>
      <x:c r="L8" s="148" t="n">
        <x:f>'Master Products'!O5</x:f>
        <x:v>0.05555555555555555</x:v>
      </x:c>
      <x:c r="M8" s="149" t="str">
        <x:f>'Master Products'!X5</x:f>
        <x:v>Ready</x:v>
      </x:c>
      <x:c r="N8" s="149" t="b">
        <x:f>'Master Products'!Y5</x:f>
        <x:v>1</x:v>
      </x:c>
      <x:c r="O8" s="149" t="str">
        <x:f>'Master Products'!AH5</x:f>
        <x:v>WS-RATES:1:5</x:v>
      </x:c>
      <x:c r="P8" s="149" t="str">
        <x:f>IF('Master Products'!AI5="","",'Master Products'!AI5)</x:f>
      </x:c>
      <x:c r="Q8" s="149" t="str">
        <x:f>IF('Master Products'!AJ5="","",'Master Products'!AJ5)</x:f>
      </x:c>
      <x:c r="R8" s="149" t="str">
        <x:f>IF('Master Products'!AK5="","",'Master Products'!AK5)</x:f>
      </x:c>
    </x:row>
    <x:row r="9">
      <x:c r="A9" s="149" t="str">
        <x:f>'Master Products'!A6</x:f>
        <x:v>RS-000005</x:v>
      </x:c>
      <x:c r="B9" s="149" t="str">
        <x:f>'Master Products'!B6</x:f>
        <x:v>PIANO PEN 92.97</x:v>
      </x:c>
      <x:c r="C9" s="149" t="str">
        <x:f>'Master Products'!C6</x:f>
        <x:v>Fountain pen</x:v>
      </x:c>
      <x:c r="D9" s="149" t="str">
        <x:f>'Master Products'!D6</x:f>
        <x:v>Both</x:v>
      </x:c>
      <x:c r="E9" s="149" t="str">
        <x:f>'Master Products'!F6</x:f>
        <x:v>Piece</x:v>
      </x:c>
      <x:c r="F9" s="149" t="str">
        <x:f>IF('Master Products'!G6="","",'Master Products'!G6)</x:f>
      </x:c>
      <x:c r="G9" s="149" t="str">
        <x:f>'Master Products'!I6</x:f>
        <x:v>PKR</x:v>
      </x:c>
      <x:c r="H9" s="133" t="n">
        <x:f>'Master Products'!L6</x:f>
        <x:v>760</x:v>
      </x:c>
      <x:c r="I9" s="133" t="n">
        <x:f>'Master Products'!M6</x:f>
        <x:v>722</x:v>
      </x:c>
      <x:c r="J9" s="133" t="str">
        <x:f>'Master Products'!U6</x:f>
        <x:v>Source Valid</x:v>
      </x:c>
      <x:c r="K9" s="133" t="n">
        <x:f>'Master Products'!N6</x:f>
        <x:v>38</x:v>
      </x:c>
      <x:c r="L9" s="148" t="n">
        <x:f>'Master Products'!O6</x:f>
        <x:v>0.05</x:v>
      </x:c>
      <x:c r="M9" s="149" t="str">
        <x:f>'Master Products'!X6</x:f>
        <x:v>Ready</x:v>
      </x:c>
      <x:c r="N9" s="149" t="b">
        <x:f>'Master Products'!Y6</x:f>
        <x:v>1</x:v>
      </x:c>
      <x:c r="O9" s="149" t="str">
        <x:f>'Master Products'!AH6</x:f>
        <x:v>WS-RATES:1:6</x:v>
      </x:c>
      <x:c r="P9" s="149" t="str">
        <x:f>IF('Master Products'!AI6="","",'Master Products'!AI6)</x:f>
      </x:c>
      <x:c r="Q9" s="149" t="str">
        <x:f>IF('Master Products'!AJ6="","",'Master Products'!AJ6)</x:f>
      </x:c>
      <x:c r="R9" s="149" t="str">
        <x:f>IF('Master Products'!AK6="","",'Master Products'!AK6)</x:f>
      </x:c>
    </x:row>
    <x:row r="10">
      <x:c r="A10" s="149" t="str">
        <x:f>'Master Products'!A7</x:f>
        <x:v>RS-000006</x:v>
      </x:c>
      <x:c r="B10" s="149" t="str">
        <x:f>'Master Products'!B7</x:f>
        <x:v>METAL CAR 12PC SMALL</x:v>
      </x:c>
      <x:c r="C10" s="149" t="str">
        <x:f>'Master Products'!C7</x:f>
        <x:v>CHINA DAIRIES</x:v>
      </x:c>
      <x:c r="D10" s="149" t="str">
        <x:f>'Master Products'!D7</x:f>
        <x:v>Wholesale/Bulk</x:v>
      </x:c>
      <x:c r="E10" s="149" t="str">
        <x:f>'Master Products'!F7</x:f>
        <x:v>Pack</x:v>
      </x:c>
      <x:c r="F10" s="149" t="n">
        <x:f>IF('Master Products'!G7="","",'Master Products'!G7)</x:f>
        <x:v>12</x:v>
      </x:c>
      <x:c r="G10" s="149" t="str">
        <x:f>'Master Products'!I7</x:f>
        <x:v>PKR</x:v>
      </x:c>
      <x:c r="H10" s="133" t="n">
        <x:f>'Master Products'!L7</x:f>
        <x:v>360</x:v>
      </x:c>
      <x:c r="I10" s="133" t="n">
        <x:f>'Master Products'!M7</x:f>
        <x:v>320</x:v>
      </x:c>
      <x:c r="J10" s="133" t="str">
        <x:f>'Master Products'!U7</x:f>
        <x:v>Source Valid</x:v>
      </x:c>
      <x:c r="K10" s="133" t="n">
        <x:f>'Master Products'!N7</x:f>
        <x:v>40</x:v>
      </x:c>
      <x:c r="L10" s="148" t="n">
        <x:f>'Master Products'!O7</x:f>
        <x:v>0.1111111111111111</x:v>
      </x:c>
      <x:c r="M10" s="149" t="str">
        <x:f>'Master Products'!X7</x:f>
        <x:v>Ready</x:v>
      </x:c>
      <x:c r="N10" s="149" t="b">
        <x:f>'Master Products'!Y7</x:f>
        <x:v>1</x:v>
      </x:c>
      <x:c r="O10" s="149" t="str">
        <x:f>'Master Products'!AH7</x:f>
        <x:v>WS-RATES:1:7</x:v>
      </x:c>
      <x:c r="P10" s="149" t="str">
        <x:f>IF('Master Products'!AI7="","",'Master Products'!AI7)</x:f>
      </x:c>
      <x:c r="Q10" s="149" t="str">
        <x:f>IF('Master Products'!AJ7="","",'Master Products'!AJ7)</x:f>
      </x:c>
      <x:c r="R10" s="149" t="str">
        <x:f>IF('Master Products'!AK7="","",'Master Products'!AK7)</x:f>
      </x:c>
    </x:row>
    <x:row r="11">
      <x:c r="A11" s="149" t="str">
        <x:f>'Master Products'!A8</x:f>
        <x:v>RS-000007</x:v>
      </x:c>
      <x:c r="B11" s="149" t="str">
        <x:f>'Master Products'!B8</x:f>
        <x:v>SHADI LIFAFA A+</x:v>
      </x:c>
      <x:c r="C11" s="149" t="str">
        <x:f>'Master Products'!C8</x:f>
        <x:v>CHINA</x:v>
      </x:c>
      <x:c r="D11" s="149" t="str">
        <x:f>'Master Products'!D8</x:f>
        <x:v>Both</x:v>
      </x:c>
      <x:c r="E11" s="149" t="str">
        <x:f>'Master Products'!F8</x:f>
        <x:v>Piece</x:v>
      </x:c>
      <x:c r="F11" s="149" t="str">
        <x:f>IF('Master Products'!G8="","",'Master Products'!G8)</x:f>
      </x:c>
      <x:c r="G11" s="149" t="str">
        <x:f>'Master Products'!I8</x:f>
        <x:v>PKR</x:v>
      </x:c>
      <x:c r="H11" s="133" t="n">
        <x:f>'Master Products'!L8</x:f>
        <x:v>130</x:v>
      </x:c>
      <x:c r="I11" s="133" t="n">
        <x:f>'Master Products'!M8</x:f>
        <x:v>115</x:v>
      </x:c>
      <x:c r="J11" s="133" t="str">
        <x:f>'Master Products'!U8</x:f>
        <x:v>Source Valid</x:v>
      </x:c>
      <x:c r="K11" s="133" t="n">
        <x:f>'Master Products'!N8</x:f>
        <x:v>15</x:v>
      </x:c>
      <x:c r="L11" s="148" t="n">
        <x:f>'Master Products'!O8</x:f>
        <x:v>0.11538461538461539</x:v>
      </x:c>
      <x:c r="M11" s="149" t="str">
        <x:f>'Master Products'!X8</x:f>
        <x:v>Ready</x:v>
      </x:c>
      <x:c r="N11" s="149" t="b">
        <x:f>'Master Products'!Y8</x:f>
        <x:v>1</x:v>
      </x:c>
      <x:c r="O11" s="149" t="str">
        <x:f>'Master Products'!AH8</x:f>
        <x:v>WS-RATES:1:8</x:v>
      </x:c>
      <x:c r="P11" s="149" t="str">
        <x:f>IF('Master Products'!AI8="","",'Master Products'!AI8)</x:f>
      </x:c>
      <x:c r="Q11" s="149" t="str">
        <x:f>IF('Master Products'!AJ8="","",'Master Products'!AJ8)</x:f>
      </x:c>
      <x:c r="R11" s="149" t="str">
        <x:f>IF('Master Products'!AK8="","",'Master Products'!AK8)</x:f>
      </x:c>
    </x:row>
    <x:row r="12">
      <x:c r="A12" s="149" t="str">
        <x:f>'Master Products'!A9</x:f>
        <x:v>RS-000008</x:v>
      </x:c>
      <x:c r="B12" s="149" t="str">
        <x:f>'Master Products'!B9</x:f>
        <x:v>SCOTCH TAPE 1 INCH 90 YD SUPE</x:v>
      </x:c>
      <x:c r="C12" s="149" t="str">
        <x:f>'Master Products'!C9</x:f>
        <x:v>TAPE</x:v>
      </x:c>
      <x:c r="D12" s="149" t="str">
        <x:f>'Master Products'!D9</x:f>
        <x:v>Both</x:v>
      </x:c>
      <x:c r="E12" s="149" t="str">
        <x:f>'Master Products'!F9</x:f>
        <x:v>Piece</x:v>
      </x:c>
      <x:c r="F12" s="149" t="str">
        <x:f>IF('Master Products'!G9="","",'Master Products'!G9)</x:f>
      </x:c>
      <x:c r="G12" s="149" t="str">
        <x:f>'Master Products'!I9</x:f>
        <x:v>PKR</x:v>
      </x:c>
      <x:c r="H12" s="133" t="n">
        <x:f>'Master Products'!L9</x:f>
        <x:v>100</x:v>
      </x:c>
      <x:c r="I12" s="133" t="n">
        <x:f>'Master Products'!M9</x:f>
        <x:v>75</x:v>
      </x:c>
      <x:c r="J12" s="133" t="str">
        <x:f>'Master Products'!U9</x:f>
        <x:v>Source Valid</x:v>
      </x:c>
      <x:c r="K12" s="133" t="n">
        <x:f>'Master Products'!N9</x:f>
        <x:v>25</x:v>
      </x:c>
      <x:c r="L12" s="148" t="n">
        <x:f>'Master Products'!O9</x:f>
        <x:v>0.25</x:v>
      </x:c>
      <x:c r="M12" s="149" t="str">
        <x:f>'Master Products'!X9</x:f>
        <x:v>Ready</x:v>
      </x:c>
      <x:c r="N12" s="149" t="b">
        <x:f>'Master Products'!Y9</x:f>
        <x:v>1</x:v>
      </x:c>
      <x:c r="O12" s="149" t="str">
        <x:f>'Master Products'!AH9</x:f>
        <x:v>WS-RATES:1:9</x:v>
      </x:c>
      <x:c r="P12" s="149" t="str">
        <x:f>IF('Master Products'!AI9="","",'Master Products'!AI9)</x:f>
      </x:c>
      <x:c r="Q12" s="149" t="str">
        <x:f>IF('Master Products'!AJ9="","",'Master Products'!AJ9)</x:f>
      </x:c>
      <x:c r="R12" s="149" t="str">
        <x:f>IF('Master Products'!AK9="","",'Master Products'!AK9)</x:f>
      </x:c>
    </x:row>
    <x:row r="13">
      <x:c r="A13" s="149" t="str">
        <x:f>'Master Products'!A10</x:f>
        <x:v>RS-000009</x:v>
      </x:c>
      <x:c r="B13" s="149" t="str">
        <x:f>'Master Products'!B10</x:f>
        <x:v>SCOTCH 1 INCH 50 YD TICO</x:v>
      </x:c>
      <x:c r="C13" s="149" t="str">
        <x:f>'Master Products'!C10</x:f>
        <x:v>TAPE</x:v>
      </x:c>
      <x:c r="D13" s="149" t="str">
        <x:f>'Master Products'!D10</x:f>
        <x:v>Both</x:v>
      </x:c>
      <x:c r="E13" s="149" t="str">
        <x:f>'Master Products'!F10</x:f>
        <x:v>Piece</x:v>
      </x:c>
      <x:c r="F13" s="149" t="str">
        <x:f>IF('Master Products'!G10="","",'Master Products'!G10)</x:f>
      </x:c>
      <x:c r="G13" s="149" t="str">
        <x:f>'Master Products'!I10</x:f>
        <x:v>PKR</x:v>
      </x:c>
      <x:c r="H13" s="133" t="n">
        <x:f>'Master Products'!L10</x:f>
        <x:v>75</x:v>
      </x:c>
      <x:c r="I13" s="133" t="n">
        <x:f>'Master Products'!M10</x:f>
        <x:v>63</x:v>
      </x:c>
      <x:c r="J13" s="133" t="str">
        <x:f>'Master Products'!U10</x:f>
        <x:v>Source Valid</x:v>
      </x:c>
      <x:c r="K13" s="133" t="n">
        <x:f>'Master Products'!N10</x:f>
        <x:v>12</x:v>
      </x:c>
      <x:c r="L13" s="148" t="n">
        <x:f>'Master Products'!O10</x:f>
        <x:v>0.16</x:v>
      </x:c>
      <x:c r="M13" s="149" t="str">
        <x:f>'Master Products'!X10</x:f>
        <x:v>Ready</x:v>
      </x:c>
      <x:c r="N13" s="149" t="b">
        <x:f>'Master Products'!Y10</x:f>
        <x:v>1</x:v>
      </x:c>
      <x:c r="O13" s="149" t="str">
        <x:f>'Master Products'!AH10</x:f>
        <x:v>WS-RATES:1:10</x:v>
      </x:c>
      <x:c r="P13" s="149" t="str">
        <x:f>IF('Master Products'!AI10="","",'Master Products'!AI10)</x:f>
      </x:c>
      <x:c r="Q13" s="149" t="str">
        <x:f>IF('Master Products'!AJ10="","",'Master Products'!AJ10)</x:f>
      </x:c>
      <x:c r="R13" s="149" t="str">
        <x:f>IF('Master Products'!AK10="","",'Master Products'!AK10)</x:f>
      </x:c>
    </x:row>
    <x:row r="14">
      <x:c r="A14" s="149" t="str">
        <x:f>'Master Products'!A11</x:f>
        <x:v>RS-000010</x:v>
      </x:c>
      <x:c r="B14" s="149" t="str">
        <x:f>'Master Products'!B11</x:f>
        <x:v>DL STAPLER DL0280</x:v>
      </x:c>
      <x:c r="C14" s="149" t="str">
        <x:f>'Master Products'!C11</x:f>
        <x:v>STAPLERS</x:v>
      </x:c>
      <x:c r="D14" s="149" t="str">
        <x:f>'Master Products'!D11</x:f>
        <x:v>Both</x:v>
      </x:c>
      <x:c r="E14" s="149" t="str">
        <x:f>'Master Products'!F11</x:f>
        <x:v>Piece</x:v>
      </x:c>
      <x:c r="F14" s="149" t="str">
        <x:f>IF('Master Products'!G11="","",'Master Products'!G11)</x:f>
      </x:c>
      <x:c r="G14" s="149" t="str">
        <x:f>'Master Products'!I11</x:f>
        <x:v>PKR</x:v>
      </x:c>
      <x:c r="H14" s="133" t="n">
        <x:f>'Master Products'!L11</x:f>
        <x:v>380</x:v>
      </x:c>
      <x:c r="I14" s="133" t="n">
        <x:f>'Master Products'!M11</x:f>
        <x:v>345</x:v>
      </x:c>
      <x:c r="J14" s="133" t="str">
        <x:f>'Master Products'!U11</x:f>
        <x:v>Source Valid</x:v>
      </x:c>
      <x:c r="K14" s="133" t="n">
        <x:f>'Master Products'!N11</x:f>
        <x:v>35</x:v>
      </x:c>
      <x:c r="L14" s="148" t="n">
        <x:f>'Master Products'!O11</x:f>
        <x:v>0.09210526315789473</x:v>
      </x:c>
      <x:c r="M14" s="149" t="str">
        <x:f>'Master Products'!X11</x:f>
        <x:v>Ready</x:v>
      </x:c>
      <x:c r="N14" s="149" t="b">
        <x:f>'Master Products'!Y11</x:f>
        <x:v>1</x:v>
      </x:c>
      <x:c r="O14" s="149" t="str">
        <x:f>'Master Products'!AH11</x:f>
        <x:v>WS-RATES:1:11</x:v>
      </x:c>
      <x:c r="P14" s="149" t="str">
        <x:f>IF('Master Products'!AI11="","",'Master Products'!AI11)</x:f>
      </x:c>
      <x:c r="Q14" s="149" t="str">
        <x:f>IF('Master Products'!AJ11="","",'Master Products'!AJ11)</x:f>
      </x:c>
      <x:c r="R14" s="149" t="str">
        <x:f>IF('Master Products'!AK11="","",'Master Products'!AK11)</x:f>
      </x:c>
    </x:row>
    <x:row r="15">
      <x:c r="A15" s="149" t="str">
        <x:f>'Master Products'!A12</x:f>
        <x:v>RS-000011</x:v>
      </x:c>
      <x:c r="B15" s="149" t="str">
        <x:f>'Master Products'!B12</x:f>
        <x:v>CLIP BOARD LASANI A (1PCS)</x:v>
      </x:c>
      <x:c r="C15" s="149" t="str">
        <x:f>'Master Products'!C12</x:f>
        <x:v>CLIP BOARD</x:v>
      </x:c>
      <x:c r="D15" s="149" t="str">
        <x:f>'Master Products'!D12</x:f>
        <x:v>Wholesale/Bulk</x:v>
      </x:c>
      <x:c r="E15" s="149" t="str">
        <x:f>'Master Products'!F12</x:f>
        <x:v>Piece</x:v>
      </x:c>
      <x:c r="F15" s="149" t="n">
        <x:f>IF('Master Products'!G12="","",'Master Products'!G12)</x:f>
        <x:v>1</x:v>
      </x:c>
      <x:c r="G15" s="149" t="str">
        <x:f>'Master Products'!I12</x:f>
        <x:v>PKR</x:v>
      </x:c>
      <x:c r="H15" s="133" t="n">
        <x:f>'Master Products'!L12</x:f>
        <x:v>40</x:v>
      </x:c>
      <x:c r="I15" s="133" t="n">
        <x:f>'Master Products'!M12</x:f>
        <x:v>34</x:v>
      </x:c>
      <x:c r="J15" s="133" t="str">
        <x:f>'Master Products'!U12</x:f>
        <x:v>Source Valid</x:v>
      </x:c>
      <x:c r="K15" s="133" t="n">
        <x:f>'Master Products'!N12</x:f>
        <x:v>6</x:v>
      </x:c>
      <x:c r="L15" s="148" t="n">
        <x:f>'Master Products'!O12</x:f>
        <x:v>0.15</x:v>
      </x:c>
      <x:c r="M15" s="149" t="str">
        <x:f>'Master Products'!X12</x:f>
        <x:v>Ready</x:v>
      </x:c>
      <x:c r="N15" s="149" t="b">
        <x:f>'Master Products'!Y12</x:f>
        <x:v>1</x:v>
      </x:c>
      <x:c r="O15" s="149" t="str">
        <x:f>'Master Products'!AH12</x:f>
        <x:v>WS-RATES:1:12</x:v>
      </x:c>
      <x:c r="P15" s="149" t="str">
        <x:f>IF('Master Products'!AI12="","",'Master Products'!AI12)</x:f>
      </x:c>
      <x:c r="Q15" s="149" t="str">
        <x:f>IF('Master Products'!AJ12="","",'Master Products'!AJ12)</x:f>
      </x:c>
      <x:c r="R15" s="149" t="str">
        <x:f>IF('Master Products'!AK12="","",'Master Products'!AK12)</x:f>
      </x:c>
    </x:row>
    <x:row r="16">
      <x:c r="A16" s="149" t="str">
        <x:f>'Master Products'!A13</x:f>
        <x:v>RS-000012</x:v>
      </x:c>
      <x:c r="B16" s="149" t="str">
        <x:f>'Master Products'!B13</x:f>
        <x:v>CLIP BOARD 709</x:v>
      </x:c>
      <x:c r="C16" s="149" t="str">
        <x:f>'Master Products'!C13</x:f>
        <x:v>CLIP BOARD</x:v>
      </x:c>
      <x:c r="D16" s="149" t="str">
        <x:f>'Master Products'!D13</x:f>
        <x:v>Both</x:v>
      </x:c>
      <x:c r="E16" s="149" t="str">
        <x:f>'Master Products'!F13</x:f>
        <x:v>Piece</x:v>
      </x:c>
      <x:c r="F16" s="149" t="str">
        <x:f>IF('Master Products'!G13="","",'Master Products'!G13)</x:f>
      </x:c>
      <x:c r="G16" s="149" t="str">
        <x:f>'Master Products'!I13</x:f>
        <x:v>PKR</x:v>
      </x:c>
      <x:c r="H16" s="133" t="n">
        <x:f>'Master Products'!L13</x:f>
        <x:v>63</x:v>
      </x:c>
      <x:c r="I16" s="133" t="n">
        <x:f>'Master Products'!M13</x:f>
        <x:v>54</x:v>
      </x:c>
      <x:c r="J16" s="133" t="str">
        <x:f>'Master Products'!U13</x:f>
        <x:v>Source Valid</x:v>
      </x:c>
      <x:c r="K16" s="133" t="n">
        <x:f>'Master Products'!N13</x:f>
        <x:v>9</x:v>
      </x:c>
      <x:c r="L16" s="148" t="n">
        <x:f>'Master Products'!O13</x:f>
        <x:v>0.14285714285714285</x:v>
      </x:c>
      <x:c r="M16" s="149" t="str">
        <x:f>'Master Products'!X13</x:f>
        <x:v>Ready</x:v>
      </x:c>
      <x:c r="N16" s="149" t="b">
        <x:f>'Master Products'!Y13</x:f>
        <x:v>1</x:v>
      </x:c>
      <x:c r="O16" s="149" t="str">
        <x:f>'Master Products'!AH13</x:f>
        <x:v>WS-RATES:1:13</x:v>
      </x:c>
      <x:c r="P16" s="149" t="str">
        <x:f>IF('Master Products'!AI13="","",'Master Products'!AI13)</x:f>
      </x:c>
      <x:c r="Q16" s="149" t="str">
        <x:f>IF('Master Products'!AJ13="","",'Master Products'!AJ13)</x:f>
      </x:c>
      <x:c r="R16" s="149" t="str">
        <x:f>IF('Master Products'!AK13="","",'Master Products'!AK13)</x:f>
      </x:c>
    </x:row>
    <x:row r="17">
      <x:c r="A17" s="149" t="str">
        <x:f>'Master Products'!A14</x:f>
        <x:v>RS-000013</x:v>
      </x:c>
      <x:c r="B17" s="149" t="str">
        <x:f>'Master Products'!B14</x:f>
        <x:v>TUK TUK 1PC</x:v>
      </x:c>
      <x:c r="C17" s="149" t="str">
        <x:f>'Master Products'!C14</x:f>
        <x:v>CHINA</x:v>
      </x:c>
      <x:c r="D17" s="149" t="str">
        <x:f>'Master Products'!D14</x:f>
        <x:v>Wholesale/Bulk</x:v>
      </x:c>
      <x:c r="E17" s="149" t="str">
        <x:f>'Master Products'!F14</x:f>
        <x:v>Piece</x:v>
      </x:c>
      <x:c r="F17" s="149" t="n">
        <x:f>IF('Master Products'!G14="","",'Master Products'!G14)</x:f>
        <x:v>1</x:v>
      </x:c>
      <x:c r="G17" s="149" t="str">
        <x:f>'Master Products'!I14</x:f>
        <x:v>PKR</x:v>
      </x:c>
      <x:c r="H17" s="133" t="n">
        <x:f>'Master Products'!L14</x:f>
        <x:v>20</x:v>
      </x:c>
      <x:c r="I17" s="133" t="n">
        <x:f>'Master Products'!M14</x:f>
        <x:v>15</x:v>
      </x:c>
      <x:c r="J17" s="133" t="str">
        <x:f>'Master Products'!U14</x:f>
        <x:v>Source Valid</x:v>
      </x:c>
      <x:c r="K17" s="133" t="n">
        <x:f>'Master Products'!N14</x:f>
        <x:v>5</x:v>
      </x:c>
      <x:c r="L17" s="148" t="n">
        <x:f>'Master Products'!O14</x:f>
        <x:v>0.25</x:v>
      </x:c>
      <x:c r="M17" s="149" t="str">
        <x:f>'Master Products'!X14</x:f>
        <x:v>Ready</x:v>
      </x:c>
      <x:c r="N17" s="149" t="b">
        <x:f>'Master Products'!Y14</x:f>
        <x:v>1</x:v>
      </x:c>
      <x:c r="O17" s="149" t="str">
        <x:f>'Master Products'!AH14</x:f>
        <x:v>WS-RATES:1:14</x:v>
      </x:c>
      <x:c r="P17" s="149" t="str">
        <x:f>IF('Master Products'!AI14="","",'Master Products'!AI14)</x:f>
      </x:c>
      <x:c r="Q17" s="149" t="str">
        <x:f>IF('Master Products'!AJ14="","",'Master Products'!AJ14)</x:f>
      </x:c>
      <x:c r="R17" s="149" t="str">
        <x:f>IF('Master Products'!AK14="","",'Master Products'!AK14)</x:f>
      </x:c>
    </x:row>
    <x:row r="18">
      <x:c r="A18" s="149" t="str">
        <x:f>'Master Products'!A15</x:f>
        <x:v>RS-000014</x:v>
      </x:c>
      <x:c r="B18" s="149" t="str">
        <x:f>'Master Products'!B15</x:f>
        <x:v>LUDO GOTI BOX (LARGE)`</x:v>
      </x:c>
      <x:c r="C18" s="149" t="str">
        <x:f>'Master Products'!C15</x:f>
        <x:v>LUDO DANA + GOTI</x:v>
      </x:c>
      <x:c r="D18" s="149" t="str">
        <x:f>'Master Products'!D15</x:f>
        <x:v>Wholesale/Bulk</x:v>
      </x:c>
      <x:c r="E18" s="149" t="str">
        <x:f>'Master Products'!F15</x:f>
        <x:v>Box</x:v>
      </x:c>
      <x:c r="F18" s="149" t="str">
        <x:f>IF('Master Products'!G15="","",'Master Products'!G15)</x:f>
      </x:c>
      <x:c r="G18" s="149" t="str">
        <x:f>'Master Products'!I15</x:f>
        <x:v>PKR</x:v>
      </x:c>
      <x:c r="H18" s="133" t="n">
        <x:f>'Master Products'!L15</x:f>
        <x:v>40</x:v>
      </x:c>
      <x:c r="I18" s="133" t="n">
        <x:f>'Master Products'!M15</x:f>
        <x:v>35</x:v>
      </x:c>
      <x:c r="J18" s="133" t="str">
        <x:f>'Master Products'!U15</x:f>
        <x:v>Source Valid</x:v>
      </x:c>
      <x:c r="K18" s="133" t="n">
        <x:f>'Master Products'!N15</x:f>
        <x:v>5</x:v>
      </x:c>
      <x:c r="L18" s="148" t="n">
        <x:f>'Master Products'!O15</x:f>
        <x:v>0.125</x:v>
      </x:c>
      <x:c r="M18" s="149" t="str">
        <x:f>'Master Products'!X15</x:f>
        <x:v>Ready</x:v>
      </x:c>
      <x:c r="N18" s="149" t="b">
        <x:f>'Master Products'!Y15</x:f>
        <x:v>1</x:v>
      </x:c>
      <x:c r="O18" s="149" t="str">
        <x:f>'Master Products'!AH15</x:f>
        <x:v>WS-RATES:1:15</x:v>
      </x:c>
      <x:c r="P18" s="149" t="str">
        <x:f>IF('Master Products'!AI15="","",'Master Products'!AI15)</x:f>
      </x:c>
      <x:c r="Q18" s="149" t="str">
        <x:f>IF('Master Products'!AJ15="","",'Master Products'!AJ15)</x:f>
      </x:c>
      <x:c r="R18" s="149" t="str">
        <x:f>IF('Master Products'!AK15="","",'Master Products'!AK15)</x:f>
      </x:c>
    </x:row>
    <x:row r="19">
      <x:c r="A19" s="149" t="str">
        <x:f>'Master Products'!A16</x:f>
        <x:v>RS-000015</x:v>
      </x:c>
      <x:c r="B19" s="149" t="str">
        <x:f>'Master Products'!B16</x:f>
        <x:v>PHOTO ENVELOPE (WHITE)</x:v>
      </x:c>
      <x:c r="C19" s="149" t="str">
        <x:f>'Master Products'!C16</x:f>
        <x:v>CHINA</x:v>
      </x:c>
      <x:c r="D19" s="149" t="str">
        <x:f>'Master Products'!D16</x:f>
        <x:v>Both</x:v>
      </x:c>
      <x:c r="E19" s="149" t="str">
        <x:f>'Master Products'!F16</x:f>
        <x:v>Piece</x:v>
      </x:c>
      <x:c r="F19" s="149" t="str">
        <x:f>IF('Master Products'!G16="","",'Master Products'!G16)</x:f>
      </x:c>
      <x:c r="G19" s="149" t="str">
        <x:f>'Master Products'!I16</x:f>
        <x:v>PKR</x:v>
      </x:c>
      <x:c r="H19" s="133" t="n">
        <x:f>'Master Products'!L16</x:f>
        <x:v>90</x:v>
      </x:c>
      <x:c r="I19" s="133" t="n">
        <x:f>'Master Products'!M16</x:f>
        <x:v>80</x:v>
      </x:c>
      <x:c r="J19" s="133" t="str">
        <x:f>'Master Products'!U16</x:f>
        <x:v>Source Valid</x:v>
      </x:c>
      <x:c r="K19" s="133" t="n">
        <x:f>'Master Products'!N16</x:f>
        <x:v>10</x:v>
      </x:c>
      <x:c r="L19" s="148" t="n">
        <x:f>'Master Products'!O16</x:f>
        <x:v>0.1111111111111111</x:v>
      </x:c>
      <x:c r="M19" s="149" t="str">
        <x:f>'Master Products'!X16</x:f>
        <x:v>Ready</x:v>
      </x:c>
      <x:c r="N19" s="149" t="b">
        <x:f>'Master Products'!Y16</x:f>
        <x:v>1</x:v>
      </x:c>
      <x:c r="O19" s="149" t="str">
        <x:f>'Master Products'!AH16</x:f>
        <x:v>WS-RATES:1:16</x:v>
      </x:c>
      <x:c r="P19" s="149" t="str">
        <x:f>IF('Master Products'!AI16="","",'Master Products'!AI16)</x:f>
      </x:c>
      <x:c r="Q19" s="149" t="str">
        <x:f>IF('Master Products'!AJ16="","",'Master Products'!AJ16)</x:f>
      </x:c>
      <x:c r="R19" s="149" t="str">
        <x:f>IF('Master Products'!AK16="","",'Master Products'!AK16)</x:f>
      </x:c>
    </x:row>
    <x:row r="20">
      <x:c r="A20" s="149" t="str">
        <x:f>'Master Products'!A17</x:f>
        <x:v>RS-000016</x:v>
      </x:c>
      <x:c r="B20" s="149" t="str">
        <x:f>'Master Products'!B17</x:f>
        <x:v>ORO TRIMETAL JAR 24pcs</x:v>
      </x:c>
      <x:c r="C20" s="149" t="str">
        <x:f>'Master Products'!C17</x:f>
        <x:v>PENCILS</x:v>
      </x:c>
      <x:c r="D20" s="149" t="str">
        <x:f>'Master Products'!D17</x:f>
        <x:v>Wholesale/Bulk</x:v>
      </x:c>
      <x:c r="E20" s="149" t="str">
        <x:f>'Master Products'!F17</x:f>
        <x:v>Rim</x:v>
      </x:c>
      <x:c r="F20" s="149" t="n">
        <x:f>IF('Master Products'!G17="","",'Master Products'!G17)</x:f>
        <x:v>24</x:v>
      </x:c>
      <x:c r="G20" s="149" t="str">
        <x:f>'Master Products'!I17</x:f>
        <x:v>PKR</x:v>
      </x:c>
      <x:c r="H20" s="133" t="n">
        <x:f>'Master Products'!L17</x:f>
        <x:v>390</x:v>
      </x:c>
      <x:c r="I20" s="133" t="n">
        <x:f>'Master Products'!M17</x:f>
        <x:v>360</x:v>
      </x:c>
      <x:c r="J20" s="133" t="str">
        <x:f>'Master Products'!U17</x:f>
        <x:v>Source Valid</x:v>
      </x:c>
      <x:c r="K20" s="133" t="n">
        <x:f>'Master Products'!N17</x:f>
        <x:v>30</x:v>
      </x:c>
      <x:c r="L20" s="148" t="n">
        <x:f>'Master Products'!O17</x:f>
        <x:v>0.07692307692307693</x:v>
      </x:c>
      <x:c r="M20" s="149" t="str">
        <x:f>'Master Products'!X17</x:f>
        <x:v>Ready</x:v>
      </x:c>
      <x:c r="N20" s="149" t="b">
        <x:f>'Master Products'!Y17</x:f>
        <x:v>1</x:v>
      </x:c>
      <x:c r="O20" s="149" t="str">
        <x:f>'Master Products'!AH17</x:f>
        <x:v>WS-RATES:1:17</x:v>
      </x:c>
      <x:c r="P20" s="149" t="str">
        <x:f>IF('Master Products'!AI17="","",'Master Products'!AI17)</x:f>
      </x:c>
      <x:c r="Q20" s="149" t="str">
        <x:f>IF('Master Products'!AJ17="","",'Master Products'!AJ17)</x:f>
      </x:c>
      <x:c r="R20" s="149" t="str">
        <x:f>IF('Master Products'!AK17="","",'Master Products'!AK17)</x:f>
      </x:c>
    </x:row>
    <x:row r="21">
      <x:c r="A21" s="149" t="str">
        <x:f>'Master Products'!A18</x:f>
        <x:v>RS-000017</x:v>
      </x:c>
      <x:c r="B21" s="149" t="str">
        <x:f>'Master Products'!B18</x:f>
        <x:v>ARM SLEEVES</x:v>
      </x:c>
      <x:c r="C21" s="149" t="str">
        <x:f>'Master Products'!C18</x:f>
        <x:v>CHINA</x:v>
      </x:c>
      <x:c r="D21" s="149" t="str">
        <x:f>'Master Products'!D18</x:f>
        <x:v>Both</x:v>
      </x:c>
      <x:c r="E21" s="149" t="str">
        <x:f>'Master Products'!F18</x:f>
        <x:v>Piece</x:v>
      </x:c>
      <x:c r="F21" s="149" t="str">
        <x:f>IF('Master Products'!G18="","",'Master Products'!G18)</x:f>
      </x:c>
      <x:c r="G21" s="149" t="str">
        <x:f>'Master Products'!I18</x:f>
        <x:v>PKR</x:v>
      </x:c>
      <x:c r="H21" s="133" t="n">
        <x:f>'Master Products'!L18</x:f>
        <x:v>120</x:v>
      </x:c>
      <x:c r="I21" s="133" t="n">
        <x:f>'Master Products'!M18</x:f>
        <x:v>90</x:v>
      </x:c>
      <x:c r="J21" s="133" t="str">
        <x:f>'Master Products'!U18</x:f>
        <x:v>Source Valid</x:v>
      </x:c>
      <x:c r="K21" s="133" t="n">
        <x:f>'Master Products'!N18</x:f>
        <x:v>30</x:v>
      </x:c>
      <x:c r="L21" s="148" t="n">
        <x:f>'Master Products'!O18</x:f>
        <x:v>0.25</x:v>
      </x:c>
      <x:c r="M21" s="149" t="str">
        <x:f>'Master Products'!X18</x:f>
        <x:v>Ready</x:v>
      </x:c>
      <x:c r="N21" s="149" t="b">
        <x:f>'Master Products'!Y18</x:f>
        <x:v>1</x:v>
      </x:c>
      <x:c r="O21" s="149" t="str">
        <x:f>'Master Products'!AH18</x:f>
        <x:v>WS-RATES:1:18</x:v>
      </x:c>
      <x:c r="P21" s="149" t="str">
        <x:f>IF('Master Products'!AI18="","",'Master Products'!AI18)</x:f>
      </x:c>
      <x:c r="Q21" s="149" t="str">
        <x:f>IF('Master Products'!AJ18="","",'Master Products'!AJ18)</x:f>
      </x:c>
      <x:c r="R21" s="149" t="str">
        <x:f>IF('Master Products'!AK18="","",'Master Products'!AK18)</x:f>
      </x:c>
    </x:row>
    <x:row r="22">
      <x:c r="A22" s="149" t="str">
        <x:f>'Master Products'!A19</x:f>
        <x:v>RS-000018</x:v>
      </x:c>
      <x:c r="B22" s="149" t="str">
        <x:f>'Master Products'!B19</x:f>
        <x:v>WOODEN BAT (MINI)</x:v>
      </x:c>
      <x:c r="C22" s="149" t="str">
        <x:f>'Master Products'!C19</x:f>
        <x:v>BAT</x:v>
      </x:c>
      <x:c r="D22" s="149" t="str">
        <x:f>'Master Products'!D19</x:f>
        <x:v>Both</x:v>
      </x:c>
      <x:c r="E22" s="149" t="str">
        <x:f>'Master Products'!F19</x:f>
        <x:v>Piece</x:v>
      </x:c>
      <x:c r="F22" s="149" t="str">
        <x:f>IF('Master Products'!G19="","",'Master Products'!G19)</x:f>
      </x:c>
      <x:c r="G22" s="149" t="str">
        <x:f>'Master Products'!I19</x:f>
        <x:v>PKR</x:v>
      </x:c>
      <x:c r="H22" s="133" t="n">
        <x:f>'Master Products'!L19</x:f>
        <x:v>190</x:v>
      </x:c>
      <x:c r="I22" s="133" t="n">
        <x:f>'Master Products'!M19</x:f>
        <x:v>175</x:v>
      </x:c>
      <x:c r="J22" s="133" t="str">
        <x:f>'Master Products'!U19</x:f>
        <x:v>Source Valid</x:v>
      </x:c>
      <x:c r="K22" s="133" t="n">
        <x:f>'Master Products'!N19</x:f>
        <x:v>15</x:v>
      </x:c>
      <x:c r="L22" s="148" t="n">
        <x:f>'Master Products'!O19</x:f>
        <x:v>0.07894736842105263</x:v>
      </x:c>
      <x:c r="M22" s="149" t="str">
        <x:f>'Master Products'!X19</x:f>
        <x:v>Ready</x:v>
      </x:c>
      <x:c r="N22" s="149" t="b">
        <x:f>'Master Products'!Y19</x:f>
        <x:v>1</x:v>
      </x:c>
      <x:c r="O22" s="149" t="str">
        <x:f>'Master Products'!AH19</x:f>
        <x:v>WS-RATES:1:19</x:v>
      </x:c>
      <x:c r="P22" s="149" t="str">
        <x:f>IF('Master Products'!AI19="","",'Master Products'!AI19)</x:f>
      </x:c>
      <x:c r="Q22" s="149" t="str">
        <x:f>IF('Master Products'!AJ19="","",'Master Products'!AJ19)</x:f>
      </x:c>
      <x:c r="R22" s="149" t="str">
        <x:f>IF('Master Products'!AK19="","",'Master Products'!AK19)</x:f>
      </x:c>
    </x:row>
    <x:row r="23">
      <x:c r="A23" s="149" t="str">
        <x:f>'Master Products'!A20</x:f>
        <x:v>RS-000019</x:v>
      </x:c>
      <x:c r="B23" s="149" t="str">
        <x:f>'Master Products'!B20</x:f>
        <x:v>MERCURY HIGHLIGHTER JAR (36P</x:v>
      </x:c>
      <x:c r="C23" s="149" t="str">
        <x:f>'Master Products'!C20</x:f>
        <x:v>HIGHLIGHTER</x:v>
      </x:c>
      <x:c r="D23" s="149" t="str">
        <x:f>'Master Products'!D20</x:f>
        <x:v>Wholesale/Bulk</x:v>
      </x:c>
      <x:c r="E23" s="149" t="str">
        <x:f>'Master Products'!F20</x:f>
        <x:v>Jar</x:v>
      </x:c>
      <x:c r="F23" s="149" t="n">
        <x:f>IF('Master Products'!G20="","",'Master Products'!G20)</x:f>
        <x:v>36</x:v>
      </x:c>
      <x:c r="G23" s="149" t="str">
        <x:f>'Master Products'!I20</x:f>
        <x:v>PKR</x:v>
      </x:c>
      <x:c r="H23" s="133" t="n">
        <x:f>'Master Products'!L20</x:f>
        <x:v>1620</x:v>
      </x:c>
      <x:c r="I23" s="133" t="n">
        <x:f>'Master Products'!M20</x:f>
        <x:v>1571</x:v>
      </x:c>
      <x:c r="J23" s="133" t="str">
        <x:f>'Master Products'!U20</x:f>
        <x:v>Source Valid</x:v>
      </x:c>
      <x:c r="K23" s="133" t="n">
        <x:f>'Master Products'!N20</x:f>
        <x:v>49</x:v>
      </x:c>
      <x:c r="L23" s="148" t="n">
        <x:f>'Master Products'!O20</x:f>
        <x:v>0.030246913580246913</x:v>
      </x:c>
      <x:c r="M23" s="149" t="str">
        <x:f>'Master Products'!X20</x:f>
        <x:v>Ready</x:v>
      </x:c>
      <x:c r="N23" s="149" t="b">
        <x:f>'Master Products'!Y20</x:f>
        <x:v>1</x:v>
      </x:c>
      <x:c r="O23" s="149" t="str">
        <x:f>'Master Products'!AH20</x:f>
        <x:v>WS-RATES:1:20</x:v>
      </x:c>
      <x:c r="P23" s="149" t="str">
        <x:f>IF('Master Products'!AI20="","",'Master Products'!AI20)</x:f>
      </x:c>
      <x:c r="Q23" s="149" t="str">
        <x:f>IF('Master Products'!AJ20="","",'Master Products'!AJ20)</x:f>
      </x:c>
      <x:c r="R23" s="149" t="str">
        <x:f>IF('Master Products'!AK20="","",'Master Products'!AK20)</x:f>
      </x:c>
    </x:row>
    <x:row r="24">
      <x:c r="A24" s="149" t="str">
        <x:f>'Master Products'!A21</x:f>
        <x:v>RS-000020</x:v>
      </x:c>
      <x:c r="B24" s="149" t="str">
        <x:f>'Master Products'!B21</x:f>
        <x:v>DOUBLE TAPE FOAM (TICO)</x:v>
      </x:c>
      <x:c r="C24" s="149" t="str">
        <x:f>'Master Products'!C21</x:f>
        <x:v>TAPE</x:v>
      </x:c>
      <x:c r="D24" s="149" t="str">
        <x:f>'Master Products'!D21</x:f>
        <x:v>Both</x:v>
      </x:c>
      <x:c r="E24" s="149" t="str">
        <x:f>'Master Products'!F21</x:f>
        <x:v>Piece</x:v>
      </x:c>
      <x:c r="F24" s="149" t="str">
        <x:f>IF('Master Products'!G21="","",'Master Products'!G21)</x:f>
      </x:c>
      <x:c r="G24" s="149" t="str">
        <x:f>'Master Products'!I21</x:f>
        <x:v>PKR</x:v>
      </x:c>
      <x:c r="H24" s="133" t="n">
        <x:f>'Master Products'!L21</x:f>
        <x:v>55</x:v>
      </x:c>
      <x:c r="I24" s="133" t="n">
        <x:f>'Master Products'!M21</x:f>
        <x:v>42</x:v>
      </x:c>
      <x:c r="J24" s="133" t="str">
        <x:f>'Master Products'!U21</x:f>
        <x:v>Source Valid</x:v>
      </x:c>
      <x:c r="K24" s="133" t="n">
        <x:f>'Master Products'!N21</x:f>
        <x:v>13</x:v>
      </x:c>
      <x:c r="L24" s="148" t="n">
        <x:f>'Master Products'!O21</x:f>
        <x:v>0.23636363636363636</x:v>
      </x:c>
      <x:c r="M24" s="149" t="str">
        <x:f>'Master Products'!X21</x:f>
        <x:v>Ready</x:v>
      </x:c>
      <x:c r="N24" s="149" t="b">
        <x:f>'Master Products'!Y21</x:f>
        <x:v>1</x:v>
      </x:c>
      <x:c r="O24" s="149" t="str">
        <x:f>'Master Products'!AH21</x:f>
        <x:v>WS-RATES:1:21</x:v>
      </x:c>
      <x:c r="P24" s="149" t="str">
        <x:f>IF('Master Products'!AI21="","",'Master Products'!AI21)</x:f>
      </x:c>
      <x:c r="Q24" s="149" t="str">
        <x:f>IF('Master Products'!AJ21="","",'Master Products'!AJ21)</x:f>
      </x:c>
      <x:c r="R24" s="149" t="str">
        <x:f>IF('Master Products'!AK21="","",'Master Products'!AK21)</x:f>
      </x:c>
    </x:row>
    <x:row r="25">
      <x:c r="A25" s="149" t="str">
        <x:f>'Master Products'!A22</x:f>
        <x:v>RS-000021</x:v>
      </x:c>
      <x:c r="B25" s="149" t="str">
        <x:f>'Master Products'!B22</x:f>
        <x:v>STAMP PAD MILAN LARGE</x:v>
      </x:c>
      <x:c r="C25" s="149" t="str">
        <x:f>'Master Products'!C22</x:f>
        <x:v>CHINA</x:v>
      </x:c>
      <x:c r="D25" s="149" t="str">
        <x:f>'Master Products'!D22</x:f>
        <x:v>Both</x:v>
      </x:c>
      <x:c r="E25" s="149" t="str">
        <x:f>'Master Products'!F22</x:f>
        <x:v>Piece</x:v>
      </x:c>
      <x:c r="F25" s="149" t="str">
        <x:f>IF('Master Products'!G22="","",'Master Products'!G22)</x:f>
      </x:c>
      <x:c r="G25" s="149" t="str">
        <x:f>'Master Products'!I22</x:f>
        <x:v>PKR</x:v>
      </x:c>
      <x:c r="H25" s="133" t="n">
        <x:f>'Master Products'!L22</x:f>
        <x:v>105</x:v>
      </x:c>
      <x:c r="I25" s="133" t="n">
        <x:f>'Master Products'!M22</x:f>
        <x:v>92</x:v>
      </x:c>
      <x:c r="J25" s="133" t="str">
        <x:f>'Master Products'!U22</x:f>
        <x:v>Source Valid</x:v>
      </x:c>
      <x:c r="K25" s="133" t="n">
        <x:f>'Master Products'!N22</x:f>
        <x:v>13</x:v>
      </x:c>
      <x:c r="L25" s="148" t="n">
        <x:f>'Master Products'!O22</x:f>
        <x:v>0.12380952380952381</x:v>
      </x:c>
      <x:c r="M25" s="149" t="str">
        <x:f>'Master Products'!X22</x:f>
        <x:v>Ready</x:v>
      </x:c>
      <x:c r="N25" s="149" t="b">
        <x:f>'Master Products'!Y22</x:f>
        <x:v>1</x:v>
      </x:c>
      <x:c r="O25" s="149" t="str">
        <x:f>'Master Products'!AH22</x:f>
        <x:v>WS-RATES:1:22</x:v>
      </x:c>
      <x:c r="P25" s="149" t="str">
        <x:f>IF('Master Products'!AI22="","",'Master Products'!AI22)</x:f>
      </x:c>
      <x:c r="Q25" s="149" t="str">
        <x:f>IF('Master Products'!AJ22="","",'Master Products'!AJ22)</x:f>
      </x:c>
      <x:c r="R25" s="149" t="str">
        <x:f>IF('Master Products'!AK22="","",'Master Products'!AK22)</x:f>
      </x:c>
    </x:row>
    <x:row r="26">
      <x:c r="A26" s="149" t="str">
        <x:f>'Master Products'!A23</x:f>
        <x:v>RS-000022</x:v>
      </x:c>
      <x:c r="B26" s="149" t="str">
        <x:f>'Master Products'!B23</x:f>
        <x:v>TAPE DISPENSER SONEX</x:v>
      </x:c>
      <x:c r="C26" s="149" t="str">
        <x:f>'Master Products'!C23</x:f>
        <x:v>CHINA</x:v>
      </x:c>
      <x:c r="D26" s="149" t="str">
        <x:f>'Master Products'!D23</x:f>
        <x:v>Both</x:v>
      </x:c>
      <x:c r="E26" s="149" t="str">
        <x:f>'Master Products'!F23</x:f>
        <x:v>Piece</x:v>
      </x:c>
      <x:c r="F26" s="149" t="str">
        <x:f>IF('Master Products'!G23="","",'Master Products'!G23)</x:f>
      </x:c>
      <x:c r="G26" s="149" t="str">
        <x:f>'Master Products'!I23</x:f>
        <x:v>PKR</x:v>
      </x:c>
      <x:c r="H26" s="133" t="n">
        <x:f>'Master Products'!L23</x:f>
        <x:v>250</x:v>
      </x:c>
      <x:c r="I26" s="133" t="n">
        <x:f>'Master Products'!M23</x:f>
        <x:v>235</x:v>
      </x:c>
      <x:c r="J26" s="133" t="str">
        <x:f>'Master Products'!U23</x:f>
        <x:v>Source Valid</x:v>
      </x:c>
      <x:c r="K26" s="133" t="n">
        <x:f>'Master Products'!N23</x:f>
        <x:v>15</x:v>
      </x:c>
      <x:c r="L26" s="148" t="n">
        <x:f>'Master Products'!O23</x:f>
        <x:v>0.06</x:v>
      </x:c>
      <x:c r="M26" s="149" t="str">
        <x:f>'Master Products'!X23</x:f>
        <x:v>Ready</x:v>
      </x:c>
      <x:c r="N26" s="149" t="b">
        <x:f>'Master Products'!Y23</x:f>
        <x:v>1</x:v>
      </x:c>
      <x:c r="O26" s="149" t="str">
        <x:f>'Master Products'!AH23</x:f>
        <x:v>WS-RATES:1:23</x:v>
      </x:c>
      <x:c r="P26" s="149" t="str">
        <x:f>IF('Master Products'!AI23="","",'Master Products'!AI23)</x:f>
      </x:c>
      <x:c r="Q26" s="149" t="str">
        <x:f>IF('Master Products'!AJ23="","",'Master Products'!AJ23)</x:f>
      </x:c>
      <x:c r="R26" s="149" t="str">
        <x:f>IF('Master Products'!AK23="","",'Master Products'!AK23)</x:f>
      </x:c>
    </x:row>
    <x:row r="27">
      <x:c r="A27" s="149" t="str">
        <x:f>'Master Products'!A24</x:f>
        <x:v>RS-000023</x:v>
      </x:c>
      <x:c r="B27" s="149" t="str">
        <x:f>'Master Products'!B24</x:f>
        <x:v>MINI FAN NO:12</x:v>
      </x:c>
      <x:c r="C27" s="149" t="str">
        <x:f>'Master Products'!C24</x:f>
        <x:v>BALL POINT</x:v>
      </x:c>
      <x:c r="D27" s="149" t="str">
        <x:f>'Master Products'!D24</x:f>
        <x:v>Both</x:v>
      </x:c>
      <x:c r="E27" s="149" t="str">
        <x:f>'Master Products'!F24</x:f>
        <x:v>Piece</x:v>
      </x:c>
      <x:c r="F27" s="149" t="str">
        <x:f>IF('Master Products'!G24="","",'Master Products'!G24)</x:f>
      </x:c>
      <x:c r="G27" s="149" t="str">
        <x:f>'Master Products'!I24</x:f>
        <x:v>PKR</x:v>
      </x:c>
      <x:c r="H27" s="133" t="n">
        <x:f>'Master Products'!L24</x:f>
        <x:v>480</x:v>
      </x:c>
      <x:c r="I27" s="133" t="n">
        <x:f>'Master Products'!M24</x:f>
        <x:v>400</x:v>
      </x:c>
      <x:c r="J27" s="133" t="str">
        <x:f>'Master Products'!U24</x:f>
        <x:v>Source Valid</x:v>
      </x:c>
      <x:c r="K27" s="133" t="n">
        <x:f>'Master Products'!N24</x:f>
        <x:v>80</x:v>
      </x:c>
      <x:c r="L27" s="148" t="n">
        <x:f>'Master Products'!O24</x:f>
        <x:v>0.16666666666666666</x:v>
      </x:c>
      <x:c r="M27" s="149" t="str">
        <x:f>'Master Products'!X24</x:f>
        <x:v>Ready</x:v>
      </x:c>
      <x:c r="N27" s="149" t="b">
        <x:f>'Master Products'!Y24</x:f>
        <x:v>1</x:v>
      </x:c>
      <x:c r="O27" s="149" t="str">
        <x:f>'Master Products'!AH24</x:f>
        <x:v>WS-RATES:1:24</x:v>
      </x:c>
      <x:c r="P27" s="149" t="str">
        <x:f>IF('Master Products'!AI24="","",'Master Products'!AI24)</x:f>
      </x:c>
      <x:c r="Q27" s="149" t="str">
        <x:f>IF('Master Products'!AJ24="","",'Master Products'!AJ24)</x:f>
      </x:c>
      <x:c r="R27" s="149" t="str">
        <x:f>IF('Master Products'!AK24="","",'Master Products'!AK24)</x:f>
      </x:c>
    </x:row>
    <x:row r="28">
      <x:c r="A28" s="149" t="str">
        <x:f>'Master Products'!A25</x:f>
        <x:v>RS-000024</x:v>
      </x:c>
      <x:c r="B28" s="149" t="str">
        <x:f>'Master Products'!B25</x:f>
        <x:v>GATTA KHATA COPY 68G NO 2</x:v>
      </x:c>
      <x:c r="C28" s="149" t="str">
        <x:f>'Master Products'!C25</x:f>
        <x:v>GATTA REGISTER</x:v>
      </x:c>
      <x:c r="D28" s="149" t="str">
        <x:f>'Master Products'!D25</x:f>
        <x:v>Both</x:v>
      </x:c>
      <x:c r="E28" s="149" t="str">
        <x:f>'Master Products'!F25</x:f>
        <x:v>Piece</x:v>
      </x:c>
      <x:c r="F28" s="149" t="str">
        <x:f>IF('Master Products'!G25="","",'Master Products'!G25)</x:f>
      </x:c>
      <x:c r="G28" s="149" t="str">
        <x:f>'Master Products'!I25</x:f>
        <x:v>PKR</x:v>
      </x:c>
      <x:c r="H28" s="133" t="n">
        <x:f>'Master Products'!L25</x:f>
        <x:v>130</x:v>
      </x:c>
      <x:c r="I28" s="133" t="n">
        <x:f>'Master Products'!M25</x:f>
        <x:v>110</x:v>
      </x:c>
      <x:c r="J28" s="133" t="str">
        <x:f>'Master Products'!U25</x:f>
        <x:v>Source Valid</x:v>
      </x:c>
      <x:c r="K28" s="133" t="n">
        <x:f>'Master Products'!N25</x:f>
        <x:v>20</x:v>
      </x:c>
      <x:c r="L28" s="148" t="n">
        <x:f>'Master Products'!O25</x:f>
        <x:v>0.15384615384615385</x:v>
      </x:c>
      <x:c r="M28" s="149" t="str">
        <x:f>'Master Products'!X25</x:f>
        <x:v>Ready</x:v>
      </x:c>
      <x:c r="N28" s="149" t="b">
        <x:f>'Master Products'!Y25</x:f>
        <x:v>1</x:v>
      </x:c>
      <x:c r="O28" s="149" t="str">
        <x:f>'Master Products'!AH25</x:f>
        <x:v>WS-RATES:1:25</x:v>
      </x:c>
      <x:c r="P28" s="149" t="str">
        <x:f>IF('Master Products'!AI25="","",'Master Products'!AI25)</x:f>
      </x:c>
      <x:c r="Q28" s="149" t="str">
        <x:f>IF('Master Products'!AJ25="","",'Master Products'!AJ25)</x:f>
      </x:c>
      <x:c r="R28" s="149" t="str">
        <x:f>IF('Master Products'!AK25="","",'Master Products'!AK25)</x:f>
      </x:c>
    </x:row>
    <x:row r="29">
      <x:c r="A29" s="149" t="str">
        <x:f>'Master Products'!A26</x:f>
        <x:v>RS-000025</x:v>
      </x:c>
      <x:c r="B29" s="149" t="str">
        <x:f>'Master Products'!B26</x:f>
        <x:v>GATTA KHATA COPY 68G NO 3</x:v>
      </x:c>
      <x:c r="C29" s="149" t="str">
        <x:f>'Master Products'!C26</x:f>
        <x:v>GATTA REGISTER</x:v>
      </x:c>
      <x:c r="D29" s="149" t="str">
        <x:f>'Master Products'!D26</x:f>
        <x:v>Both</x:v>
      </x:c>
      <x:c r="E29" s="149" t="str">
        <x:f>'Master Products'!F26</x:f>
        <x:v>Piece</x:v>
      </x:c>
      <x:c r="F29" s="149" t="str">
        <x:f>IF('Master Products'!G26="","",'Master Products'!G26)</x:f>
      </x:c>
      <x:c r="G29" s="149" t="str">
        <x:f>'Master Products'!I26</x:f>
        <x:v>PKR</x:v>
      </x:c>
      <x:c r="H29" s="133" t="n">
        <x:f>'Master Products'!L26</x:f>
        <x:v>160</x:v>
      </x:c>
      <x:c r="I29" s="133" t="n">
        <x:f>'Master Products'!M26</x:f>
        <x:v>140</x:v>
      </x:c>
      <x:c r="J29" s="133" t="str">
        <x:f>'Master Products'!U26</x:f>
        <x:v>Source Valid</x:v>
      </x:c>
      <x:c r="K29" s="133" t="n">
        <x:f>'Master Products'!N26</x:f>
        <x:v>20</x:v>
      </x:c>
      <x:c r="L29" s="148" t="n">
        <x:f>'Master Products'!O26</x:f>
        <x:v>0.125</x:v>
      </x:c>
      <x:c r="M29" s="149" t="str">
        <x:f>'Master Products'!X26</x:f>
        <x:v>Ready</x:v>
      </x:c>
      <x:c r="N29" s="149" t="b">
        <x:f>'Master Products'!Y26</x:f>
        <x:v>1</x:v>
      </x:c>
      <x:c r="O29" s="149" t="str">
        <x:f>'Master Products'!AH26</x:f>
        <x:v>WS-RATES:1:26</x:v>
      </x:c>
      <x:c r="P29" s="149" t="str">
        <x:f>IF('Master Products'!AI26="","",'Master Products'!AI26)</x:f>
      </x:c>
      <x:c r="Q29" s="149" t="str">
        <x:f>IF('Master Products'!AJ26="","",'Master Products'!AJ26)</x:f>
      </x:c>
      <x:c r="R29" s="149" t="str">
        <x:f>IF('Master Products'!AK26="","",'Master Products'!AK26)</x:f>
      </x:c>
    </x:row>
    <x:row r="30">
      <x:c r="A30" s="149" t="str">
        <x:f>'Master Products'!A27</x:f>
        <x:v>RS-000026</x:v>
      </x:c>
      <x:c r="B30" s="149" t="str">
        <x:f>'Master Products'!B27</x:f>
        <x:v>760 NUM IMP A4 RING REGISTER</x:v>
      </x:c>
      <x:c r="C30" s="149" t="str">
        <x:f>'Master Products'!C27</x:f>
        <x:v>REGISTERS</x:v>
      </x:c>
      <x:c r="D30" s="149" t="str">
        <x:f>'Master Products'!D27</x:f>
        <x:v>Both</x:v>
      </x:c>
      <x:c r="E30" s="149" t="str">
        <x:f>'Master Products'!F27</x:f>
        <x:v>Piece</x:v>
      </x:c>
      <x:c r="F30" s="149" t="str">
        <x:f>IF('Master Products'!G27="","",'Master Products'!G27)</x:f>
      </x:c>
      <x:c r="G30" s="149" t="str">
        <x:f>'Master Products'!I27</x:f>
        <x:v>PKR</x:v>
      </x:c>
      <x:c r="H30" s="133" t="n">
        <x:f>'Master Products'!L27</x:f>
        <x:v>380</x:v>
      </x:c>
      <x:c r="I30" s="133" t="n">
        <x:f>'Master Products'!M27</x:f>
        <x:v>340</x:v>
      </x:c>
      <x:c r="J30" s="133" t="str">
        <x:f>'Master Products'!U27</x:f>
        <x:v>Source Valid</x:v>
      </x:c>
      <x:c r="K30" s="133" t="n">
        <x:f>'Master Products'!N27</x:f>
        <x:v>40</x:v>
      </x:c>
      <x:c r="L30" s="148" t="n">
        <x:f>'Master Products'!O27</x:f>
        <x:v>0.10526315789473684</x:v>
      </x:c>
      <x:c r="M30" s="149" t="str">
        <x:f>'Master Products'!X27</x:f>
        <x:v>Ready</x:v>
      </x:c>
      <x:c r="N30" s="149" t="b">
        <x:f>'Master Products'!Y27</x:f>
        <x:v>1</x:v>
      </x:c>
      <x:c r="O30" s="149" t="str">
        <x:f>'Master Products'!AH27</x:f>
        <x:v>WS-RATES:1:27</x:v>
      </x:c>
      <x:c r="P30" s="149" t="str">
        <x:f>IF('Master Products'!AI27="","",'Master Products'!AI27)</x:f>
      </x:c>
      <x:c r="Q30" s="149" t="str">
        <x:f>IF('Master Products'!AJ27="","",'Master Products'!AJ27)</x:f>
      </x:c>
      <x:c r="R30" s="149" t="str">
        <x:f>IF('Master Products'!AK27="","",'Master Products'!AK27)</x:f>
      </x:c>
    </x:row>
    <x:row r="31">
      <x:c r="A31" s="149" t="str">
        <x:f>'Master Products'!A28</x:f>
        <x:v>RS-000027</x:v>
      </x:c>
      <x:c r="B31" s="149" t="str">
        <x:f>'Master Products'!B28</x:f>
        <x:v>QURAN PAK 381M</x:v>
      </x:c>
      <x:c r="C31" s="149" t="str">
        <x:f>'Master Products'!C28</x:f>
        <x:v>SIPARA</x:v>
      </x:c>
      <x:c r="D31" s="149" t="str">
        <x:f>'Master Products'!D28</x:f>
        <x:v>Both</x:v>
      </x:c>
      <x:c r="E31" s="149" t="str">
        <x:f>'Master Products'!F28</x:f>
        <x:v>Piece</x:v>
      </x:c>
      <x:c r="F31" s="149" t="str">
        <x:f>IF('Master Products'!G28="","",'Master Products'!G28)</x:f>
      </x:c>
      <x:c r="G31" s="149" t="str">
        <x:f>'Master Products'!I28</x:f>
        <x:v>PKR</x:v>
      </x:c>
      <x:c r="H31" s="133" t="n">
        <x:f>'Master Products'!L28</x:f>
        <x:v>480</x:v>
      </x:c>
      <x:c r="I31" s="133" t="n">
        <x:f>'Master Products'!M28</x:f>
        <x:v>435</x:v>
      </x:c>
      <x:c r="J31" s="133" t="str">
        <x:f>'Master Products'!U28</x:f>
        <x:v>Source Valid</x:v>
      </x:c>
      <x:c r="K31" s="133" t="n">
        <x:f>'Master Products'!N28</x:f>
        <x:v>45</x:v>
      </x:c>
      <x:c r="L31" s="148" t="n">
        <x:f>'Master Products'!O28</x:f>
        <x:v>0.09375</x:v>
      </x:c>
      <x:c r="M31" s="149" t="str">
        <x:f>'Master Products'!X28</x:f>
        <x:v>Ready</x:v>
      </x:c>
      <x:c r="N31" s="149" t="b">
        <x:f>'Master Products'!Y28</x:f>
        <x:v>1</x:v>
      </x:c>
      <x:c r="O31" s="149" t="str">
        <x:f>'Master Products'!AH28</x:f>
        <x:v>WS-RATES:1:28</x:v>
      </x:c>
      <x:c r="P31" s="149" t="str">
        <x:f>IF('Master Products'!AI28="","",'Master Products'!AI28)</x:f>
      </x:c>
      <x:c r="Q31" s="149" t="str">
        <x:f>IF('Master Products'!AJ28="","",'Master Products'!AJ28)</x:f>
      </x:c>
      <x:c r="R31" s="149" t="str">
        <x:f>IF('Master Products'!AK28="","",'Master Products'!AK28)</x:f>
      </x:c>
    </x:row>
    <x:row r="32">
      <x:c r="A32" s="149" t="str">
        <x:f>'Master Products'!A29</x:f>
        <x:v>RS-000028</x:v>
      </x:c>
      <x:c r="B32" s="149" t="str">
        <x:f>'Master Products'!B29</x:f>
        <x:v>SIPARA 292 TAJWEEDI</x:v>
      </x:c>
      <x:c r="C32" s="149" t="str">
        <x:f>'Master Products'!C29</x:f>
        <x:v>SIPARA</x:v>
      </x:c>
      <x:c r="D32" s="149" t="str">
        <x:f>'Master Products'!D29</x:f>
        <x:v>Both</x:v>
      </x:c>
      <x:c r="E32" s="149" t="str">
        <x:f>'Master Products'!F29</x:f>
        <x:v>Piece</x:v>
      </x:c>
      <x:c r="F32" s="149" t="str">
        <x:f>IF('Master Products'!G29="","",'Master Products'!G29)</x:f>
      </x:c>
      <x:c r="G32" s="149" t="str">
        <x:f>'Master Products'!I29</x:f>
        <x:v>PKR</x:v>
      </x:c>
      <x:c r="H32" s="133" t="n">
        <x:f>'Master Products'!L29</x:f>
        <x:v>140</x:v>
      </x:c>
      <x:c r="I32" s="133" t="n">
        <x:f>'Master Products'!M29</x:f>
        <x:v>127</x:v>
      </x:c>
      <x:c r="J32" s="133" t="str">
        <x:f>'Master Products'!U29</x:f>
        <x:v>Source Valid</x:v>
      </x:c>
      <x:c r="K32" s="133" t="n">
        <x:f>'Master Products'!N29</x:f>
        <x:v>13</x:v>
      </x:c>
      <x:c r="L32" s="148" t="n">
        <x:f>'Master Products'!O29</x:f>
        <x:v>0.09285714285714286</x:v>
      </x:c>
      <x:c r="M32" s="149" t="str">
        <x:f>'Master Products'!X29</x:f>
        <x:v>Ready</x:v>
      </x:c>
      <x:c r="N32" s="149" t="b">
        <x:f>'Master Products'!Y29</x:f>
        <x:v>1</x:v>
      </x:c>
      <x:c r="O32" s="149" t="str">
        <x:f>'Master Products'!AH29</x:f>
        <x:v>WS-RATES:1:29</x:v>
      </x:c>
      <x:c r="P32" s="149" t="str">
        <x:f>IF('Master Products'!AI29="","",'Master Products'!AI29)</x:f>
      </x:c>
      <x:c r="Q32" s="149" t="str">
        <x:f>IF('Master Products'!AJ29="","",'Master Products'!AJ29)</x:f>
      </x:c>
      <x:c r="R32" s="149" t="str">
        <x:f>IF('Master Products'!AK29="","",'Master Products'!AK29)</x:f>
      </x:c>
    </x:row>
    <x:row r="33">
      <x:c r="A33" s="149" t="str">
        <x:f>'Master Products'!A30</x:f>
        <x:v>RS-000029</x:v>
      </x:c>
      <x:c r="B33" s="149" t="str">
        <x:f>'Master Products'!B30</x:f>
        <x:v>MASK POUCH WHITE+BLUE</x:v>
      </x:c>
      <x:c r="C33" s="149" t="str">
        <x:f>'Master Products'!C30</x:f>
        <x:v>POUCH</x:v>
      </x:c>
      <x:c r="D33" s="149" t="str">
        <x:f>'Master Products'!D30</x:f>
        <x:v>Both</x:v>
      </x:c>
      <x:c r="E33" s="149" t="str">
        <x:f>'Master Products'!F30</x:f>
        <x:v>Piece</x:v>
      </x:c>
      <x:c r="F33" s="149" t="str">
        <x:f>IF('Master Products'!G30="","",'Master Products'!G30)</x:f>
      </x:c>
      <x:c r="G33" s="149" t="str">
        <x:f>'Master Products'!I30</x:f>
        <x:v>PKR</x:v>
      </x:c>
      <x:c r="H33" s="133" t="n">
        <x:f>'Master Products'!L30</x:f>
        <x:v>105</x:v>
      </x:c>
      <x:c r="I33" s="133" t="n">
        <x:f>'Master Products'!M30</x:f>
        <x:v>85</x:v>
      </x:c>
      <x:c r="J33" s="133" t="str">
        <x:f>'Master Products'!U30</x:f>
        <x:v>Source Valid</x:v>
      </x:c>
      <x:c r="K33" s="133" t="n">
        <x:f>'Master Products'!N30</x:f>
        <x:v>20</x:v>
      </x:c>
      <x:c r="L33" s="148" t="n">
        <x:f>'Master Products'!O30</x:f>
        <x:v>0.19047619047619047</x:v>
      </x:c>
      <x:c r="M33" s="149" t="str">
        <x:f>'Master Products'!X30</x:f>
        <x:v>Ready</x:v>
      </x:c>
      <x:c r="N33" s="149" t="b">
        <x:f>'Master Products'!Y30</x:f>
        <x:v>1</x:v>
      </x:c>
      <x:c r="O33" s="149" t="str">
        <x:f>'Master Products'!AH30</x:f>
        <x:v>WS-RATES:1:30</x:v>
      </x:c>
      <x:c r="P33" s="149" t="str">
        <x:f>IF('Master Products'!AI30="","",'Master Products'!AI30)</x:f>
      </x:c>
      <x:c r="Q33" s="149" t="str">
        <x:f>IF('Master Products'!AJ30="","",'Master Products'!AJ30)</x:f>
      </x:c>
      <x:c r="R33" s="149" t="str">
        <x:f>IF('Master Products'!AK30="","",'Master Products'!AK30)</x:f>
      </x:c>
    </x:row>
    <x:row r="34">
      <x:c r="A34" s="149" t="str">
        <x:f>'Master Products'!A31</x:f>
        <x:v>RS-000030</x:v>
      </x:c>
      <x:c r="B34" s="149" t="str">
        <x:f>'Master Products'!B31</x:f>
        <x:v>TRANSPARENT BAG SMALL(1PC)</x:v>
      </x:c>
      <x:c r="C34" s="149" t="str">
        <x:f>'Master Products'!C31</x:f>
        <x:v>BAGS</x:v>
      </x:c>
      <x:c r="D34" s="149" t="str">
        <x:f>'Master Products'!D31</x:f>
        <x:v>Both</x:v>
      </x:c>
      <x:c r="E34" s="149" t="str">
        <x:f>'Master Products'!F31</x:f>
        <x:v>Piece</x:v>
      </x:c>
      <x:c r="F34" s="149" t="n">
        <x:f>IF('Master Products'!G31="","",'Master Products'!G31)</x:f>
        <x:v>1</x:v>
      </x:c>
      <x:c r="G34" s="149" t="str">
        <x:f>'Master Products'!I31</x:f>
        <x:v>PKR</x:v>
      </x:c>
      <x:c r="H34" s="133" t="n">
        <x:f>'Master Products'!L31</x:f>
        <x:v>80</x:v>
      </x:c>
      <x:c r="I34" s="133" t="n">
        <x:f>'Master Products'!M31</x:f>
        <x:v>70</x:v>
      </x:c>
      <x:c r="J34" s="133" t="str">
        <x:f>'Master Products'!U31</x:f>
        <x:v>Source Valid</x:v>
      </x:c>
      <x:c r="K34" s="133" t="n">
        <x:f>'Master Products'!N31</x:f>
        <x:v>10</x:v>
      </x:c>
      <x:c r="L34" s="148" t="n">
        <x:f>'Master Products'!O31</x:f>
        <x:v>0.125</x:v>
      </x:c>
      <x:c r="M34" s="149" t="str">
        <x:f>'Master Products'!X31</x:f>
        <x:v>Ready</x:v>
      </x:c>
      <x:c r="N34" s="149" t="b">
        <x:f>'Master Products'!Y31</x:f>
        <x:v>1</x:v>
      </x:c>
      <x:c r="O34" s="149" t="str">
        <x:f>'Master Products'!AH31</x:f>
        <x:v>WS-RATES:1:31</x:v>
      </x:c>
      <x:c r="P34" s="149" t="str">
        <x:f>IF('Master Products'!AI31="","",'Master Products'!AI31)</x:f>
      </x:c>
      <x:c r="Q34" s="149" t="str">
        <x:f>IF('Master Products'!AJ31="","",'Master Products'!AJ31)</x:f>
      </x:c>
      <x:c r="R34" s="149" t="str">
        <x:f>IF('Master Products'!AK31="","",'Master Products'!AK31)</x:f>
      </x:c>
    </x:row>
    <x:row r="35">
      <x:c r="A35" s="149" t="str">
        <x:f>'Master Products'!A32</x:f>
        <x:v>RS-000031</x:v>
      </x:c>
      <x:c r="B35" s="149" t="str">
        <x:f>'Master Products'!B32</x:f>
        <x:v>TRANSPARENT BAG MEDIUM(1PC)</x:v>
      </x:c>
      <x:c r="C35" s="149" t="str">
        <x:f>'Master Products'!C32</x:f>
        <x:v>BAGS</x:v>
      </x:c>
      <x:c r="D35" s="149" t="str">
        <x:f>'Master Products'!D32</x:f>
        <x:v>Both</x:v>
      </x:c>
      <x:c r="E35" s="149" t="str">
        <x:f>'Master Products'!F32</x:f>
        <x:v>Piece</x:v>
      </x:c>
      <x:c r="F35" s="149" t="n">
        <x:f>IF('Master Products'!G32="","",'Master Products'!G32)</x:f>
        <x:v>1</x:v>
      </x:c>
      <x:c r="G35" s="149" t="str">
        <x:f>'Master Products'!I32</x:f>
        <x:v>PKR</x:v>
      </x:c>
      <x:c r="H35" s="133" t="n">
        <x:f>'Master Products'!L32</x:f>
        <x:v>100</x:v>
      </x:c>
      <x:c r="I35" s="133" t="n">
        <x:f>'Master Products'!M32</x:f>
        <x:v>90</x:v>
      </x:c>
      <x:c r="J35" s="133" t="str">
        <x:f>'Master Products'!U32</x:f>
        <x:v>Source Valid</x:v>
      </x:c>
      <x:c r="K35" s="133" t="n">
        <x:f>'Master Products'!N32</x:f>
        <x:v>10</x:v>
      </x:c>
      <x:c r="L35" s="148" t="n">
        <x:f>'Master Products'!O32</x:f>
        <x:v>0.1</x:v>
      </x:c>
      <x:c r="M35" s="149" t="str">
        <x:f>'Master Products'!X32</x:f>
        <x:v>Ready</x:v>
      </x:c>
      <x:c r="N35" s="149" t="b">
        <x:f>'Master Products'!Y32</x:f>
        <x:v>1</x:v>
      </x:c>
      <x:c r="O35" s="149" t="str">
        <x:f>'Master Products'!AH32</x:f>
        <x:v>WS-RATES:1:32</x:v>
      </x:c>
      <x:c r="P35" s="149" t="str">
        <x:f>IF('Master Products'!AI32="","",'Master Products'!AI32)</x:f>
      </x:c>
      <x:c r="Q35" s="149" t="str">
        <x:f>IF('Master Products'!AJ32="","",'Master Products'!AJ32)</x:f>
      </x:c>
      <x:c r="R35" s="149" t="str">
        <x:f>IF('Master Products'!AK32="","",'Master Products'!AK32)</x:f>
      </x:c>
    </x:row>
    <x:row r="36">
      <x:c r="A36" s="149" t="str">
        <x:f>'Master Products'!A33</x:f>
        <x:v>RS-000032</x:v>
      </x:c>
      <x:c r="B36" s="149" t="str">
        <x:f>'Master Products'!B33</x:f>
        <x:v>TRANSPARENT BAG LARGE(1PC)</x:v>
      </x:c>
      <x:c r="C36" s="149" t="str">
        <x:f>'Master Products'!C33</x:f>
        <x:v>BAGS</x:v>
      </x:c>
      <x:c r="D36" s="149" t="str">
        <x:f>'Master Products'!D33</x:f>
        <x:v>Both</x:v>
      </x:c>
      <x:c r="E36" s="149" t="str">
        <x:f>'Master Products'!F33</x:f>
        <x:v>Piece</x:v>
      </x:c>
      <x:c r="F36" s="149" t="n">
        <x:f>IF('Master Products'!G33="","",'Master Products'!G33)</x:f>
        <x:v>1</x:v>
      </x:c>
      <x:c r="G36" s="149" t="str">
        <x:f>'Master Products'!I33</x:f>
        <x:v>PKR</x:v>
      </x:c>
      <x:c r="H36" s="133" t="n">
        <x:f>'Master Products'!L33</x:f>
        <x:v>140</x:v>
      </x:c>
      <x:c r="I36" s="133" t="n">
        <x:f>'Master Products'!M33</x:f>
        <x:v>125</x:v>
      </x:c>
      <x:c r="J36" s="133" t="str">
        <x:f>'Master Products'!U33</x:f>
        <x:v>Source Valid</x:v>
      </x:c>
      <x:c r="K36" s="133" t="n">
        <x:f>'Master Products'!N33</x:f>
        <x:v>15</x:v>
      </x:c>
      <x:c r="L36" s="148" t="n">
        <x:f>'Master Products'!O33</x:f>
        <x:v>0.10714285714285714</x:v>
      </x:c>
      <x:c r="M36" s="149" t="str">
        <x:f>'Master Products'!X33</x:f>
        <x:v>Ready</x:v>
      </x:c>
      <x:c r="N36" s="149" t="b">
        <x:f>'Master Products'!Y33</x:f>
        <x:v>1</x:v>
      </x:c>
      <x:c r="O36" s="149" t="str">
        <x:f>'Master Products'!AH33</x:f>
        <x:v>WS-RATES:1:33</x:v>
      </x:c>
      <x:c r="P36" s="149" t="str">
        <x:f>IF('Master Products'!AI33="","",'Master Products'!AI33)</x:f>
      </x:c>
      <x:c r="Q36" s="149" t="str">
        <x:f>IF('Master Products'!AJ33="","",'Master Products'!AJ33)</x:f>
      </x:c>
      <x:c r="R36" s="149" t="str">
        <x:f>IF('Master Products'!AK33="","",'Master Products'!AK33)</x:f>
      </x:c>
    </x:row>
    <x:row r="37">
      <x:c r="A37" s="149" t="str">
        <x:f>'Master Products'!A34</x:f>
        <x:v>RS-000033</x:v>
      </x:c>
      <x:c r="B37" s="149" t="str">
        <x:f>'Master Products'!B34</x:f>
        <x:v>440 NUMBER ROUGH REGISTER</x:v>
      </x:c>
      <x:c r="C37" s="149" t="str">
        <x:f>'Master Products'!C34</x:f>
        <x:v>REGISTERS</x:v>
      </x:c>
      <x:c r="D37" s="149" t="str">
        <x:f>'Master Products'!D34</x:f>
        <x:v>Both</x:v>
      </x:c>
      <x:c r="E37" s="149" t="str">
        <x:f>'Master Products'!F34</x:f>
        <x:v>Piece</x:v>
      </x:c>
      <x:c r="F37" s="149" t="str">
        <x:f>IF('Master Products'!G34="","",'Master Products'!G34)</x:f>
      </x:c>
      <x:c r="G37" s="149" t="str">
        <x:f>'Master Products'!I34</x:f>
        <x:v>PKR</x:v>
      </x:c>
      <x:c r="H37" s="133" t="n">
        <x:f>'Master Products'!L34</x:f>
        <x:v>220</x:v>
      </x:c>
      <x:c r="I37" s="133" t="n">
        <x:f>'Master Products'!M34</x:f>
        <x:v>200</x:v>
      </x:c>
      <x:c r="J37" s="133" t="str">
        <x:f>'Master Products'!U34</x:f>
        <x:v>Source Valid</x:v>
      </x:c>
      <x:c r="K37" s="133" t="n">
        <x:f>'Master Products'!N34</x:f>
        <x:v>20</x:v>
      </x:c>
      <x:c r="L37" s="148" t="n">
        <x:f>'Master Products'!O34</x:f>
        <x:v>0.09090909090909091</x:v>
      </x:c>
      <x:c r="M37" s="149" t="str">
        <x:f>'Master Products'!X34</x:f>
        <x:v>Ready</x:v>
      </x:c>
      <x:c r="N37" s="149" t="b">
        <x:f>'Master Products'!Y34</x:f>
        <x:v>1</x:v>
      </x:c>
      <x:c r="O37" s="149" t="str">
        <x:f>'Master Products'!AH34</x:f>
        <x:v>WS-RATES:1:34</x:v>
      </x:c>
      <x:c r="P37" s="149" t="str">
        <x:f>IF('Master Products'!AI34="","",'Master Products'!AI34)</x:f>
      </x:c>
      <x:c r="Q37" s="149" t="str">
        <x:f>IF('Master Products'!AJ34="","",'Master Products'!AJ34)</x:f>
      </x:c>
      <x:c r="R37" s="149" t="str">
        <x:f>IF('Master Products'!AK34="","",'Master Products'!AK34)</x:f>
      </x:c>
    </x:row>
    <x:row r="38">
      <x:c r="A38" s="149" t="str">
        <x:f>'Master Products'!A35</x:f>
        <x:v>RS-000034</x:v>
      </x:c>
      <x:c r="B38" s="149" t="str">
        <x:f>'Master Products'!B35</x:f>
        <x:v>MERCURY ACRYLIC BRUSH MARKE</x:v>
      </x:c>
      <x:c r="C38" s="149" t="str">
        <x:f>'Master Products'!C35</x:f>
        <x:v>BRUSHES</x:v>
      </x:c>
      <x:c r="D38" s="149" t="str">
        <x:f>'Master Products'!D35</x:f>
        <x:v>Both</x:v>
      </x:c>
      <x:c r="E38" s="149" t="str">
        <x:f>'Master Products'!F35</x:f>
        <x:v>Piece</x:v>
      </x:c>
      <x:c r="F38" s="149" t="str">
        <x:f>IF('Master Products'!G35="","",'Master Products'!G35)</x:f>
      </x:c>
      <x:c r="G38" s="149" t="str">
        <x:f>'Master Products'!I35</x:f>
        <x:v>PKR</x:v>
      </x:c>
      <x:c r="H38" s="133" t="n">
        <x:f>'Master Products'!L35</x:f>
        <x:v>384</x:v>
      </x:c>
      <x:c r="I38" s="133" t="n">
        <x:f>'Master Products'!M35</x:f>
        <x:v>372</x:v>
      </x:c>
      <x:c r="J38" s="133" t="str">
        <x:f>'Master Products'!U35</x:f>
        <x:v>Source Valid</x:v>
      </x:c>
      <x:c r="K38" s="133" t="n">
        <x:f>'Master Products'!N35</x:f>
        <x:v>12</x:v>
      </x:c>
      <x:c r="L38" s="148" t="n">
        <x:f>'Master Products'!O35</x:f>
        <x:v>0.03125</x:v>
      </x:c>
      <x:c r="M38" s="149" t="str">
        <x:f>'Master Products'!X35</x:f>
        <x:v>Ready</x:v>
      </x:c>
      <x:c r="N38" s="149" t="b">
        <x:f>'Master Products'!Y35</x:f>
        <x:v>1</x:v>
      </x:c>
      <x:c r="O38" s="149" t="str">
        <x:f>'Master Products'!AH35</x:f>
        <x:v>WS-RATES:1:35</x:v>
      </x:c>
      <x:c r="P38" s="149" t="str">
        <x:f>IF('Master Products'!AI35="","",'Master Products'!AI35)</x:f>
      </x:c>
      <x:c r="Q38" s="149" t="str">
        <x:f>IF('Master Products'!AJ35="","",'Master Products'!AJ35)</x:f>
      </x:c>
      <x:c r="R38" s="149" t="str">
        <x:f>IF('Master Products'!AK35="","",'Master Products'!AK35)</x:f>
      </x:c>
    </x:row>
    <x:row r="39">
      <x:c r="A39" s="149" t="str">
        <x:f>'Master Products'!A36</x:f>
        <x:v>RS-000035</x:v>
      </x:c>
      <x:c r="B39" s="149" t="str">
        <x:f>'Master Products'!B36</x:f>
        <x:v>MERCURY TWINKLE TOPER JAR</x:v>
      </x:c>
      <x:c r="C39" s="149" t="str">
        <x:f>'Master Products'!C36</x:f>
        <x:v>PENCILS</x:v>
      </x:c>
      <x:c r="D39" s="149" t="str">
        <x:f>'Master Products'!D36</x:f>
        <x:v>Both</x:v>
      </x:c>
      <x:c r="E39" s="149" t="str">
        <x:f>'Master Products'!F36</x:f>
        <x:v>Jar</x:v>
      </x:c>
      <x:c r="F39" s="149" t="str">
        <x:f>IF('Master Products'!G36="","",'Master Products'!G36)</x:f>
      </x:c>
      <x:c r="G39" s="149" t="str">
        <x:f>'Master Products'!I36</x:f>
        <x:v>PKR</x:v>
      </x:c>
      <x:c r="H39" s="133" t="n">
        <x:f>'Master Products'!L36</x:f>
        <x:v>595</x:v>
      </x:c>
      <x:c r="I39" s="133" t="n">
        <x:f>'Master Products'!M36</x:f>
        <x:v>556</x:v>
      </x:c>
      <x:c r="J39" s="133" t="str">
        <x:f>'Master Products'!U36</x:f>
        <x:v>Source Valid</x:v>
      </x:c>
      <x:c r="K39" s="133" t="n">
        <x:f>'Master Products'!N36</x:f>
        <x:v>39</x:v>
      </x:c>
      <x:c r="L39" s="148" t="n">
        <x:f>'Master Products'!O36</x:f>
        <x:v>0.06554621848739496</x:v>
      </x:c>
      <x:c r="M39" s="149" t="str">
        <x:f>'Master Products'!X36</x:f>
        <x:v>Ready</x:v>
      </x:c>
      <x:c r="N39" s="149" t="b">
        <x:f>'Master Products'!Y36</x:f>
        <x:v>1</x:v>
      </x:c>
      <x:c r="O39" s="149" t="str">
        <x:f>'Master Products'!AH36</x:f>
        <x:v>WS-RATES:1:36</x:v>
      </x:c>
      <x:c r="P39" s="149" t="str">
        <x:f>IF('Master Products'!AI36="","",'Master Products'!AI36)</x:f>
      </x:c>
      <x:c r="Q39" s="149" t="str">
        <x:f>IF('Master Products'!AJ36="","",'Master Products'!AJ36)</x:f>
      </x:c>
      <x:c r="R39" s="149" t="str">
        <x:f>IF('Master Products'!AK36="","",'Master Products'!AK36)</x:f>
      </x:c>
    </x:row>
    <x:row r="40">
      <x:c r="A40" s="149" t="str">
        <x:f>'Master Products'!A37</x:f>
        <x:v>RS-000036</x:v>
      </x:c>
      <x:c r="B40" s="149" t="str">
        <x:f>'Master Products'!B37</x:f>
        <x:v>CALCULATOR ECO-001</x:v>
      </x:c>
      <x:c r="C40" s="149" t="str">
        <x:f>'Master Products'!C37</x:f>
        <x:v>SHOP CALCULATOR</x:v>
      </x:c>
      <x:c r="D40" s="149" t="str">
        <x:f>'Master Products'!D37</x:f>
        <x:v>Both</x:v>
      </x:c>
      <x:c r="E40" s="149" t="str">
        <x:f>'Master Products'!F37</x:f>
        <x:v>Piece</x:v>
      </x:c>
      <x:c r="F40" s="149" t="str">
        <x:f>IF('Master Products'!G37="","",'Master Products'!G37)</x:f>
      </x:c>
      <x:c r="G40" s="149" t="str">
        <x:f>'Master Products'!I37</x:f>
        <x:v>PKR</x:v>
      </x:c>
      <x:c r="H40" s="133" t="n">
        <x:f>'Master Products'!L37</x:f>
        <x:v>680</x:v>
      </x:c>
      <x:c r="I40" s="133" t="n">
        <x:f>'Master Products'!M37</x:f>
        <x:v>590</x:v>
      </x:c>
      <x:c r="J40" s="133" t="str">
        <x:f>'Master Products'!U37</x:f>
        <x:v>Source Valid</x:v>
      </x:c>
      <x:c r="K40" s="133" t="n">
        <x:f>'Master Products'!N37</x:f>
        <x:v>90</x:v>
      </x:c>
      <x:c r="L40" s="148" t="n">
        <x:f>'Master Products'!O37</x:f>
        <x:v>0.1323529411764706</x:v>
      </x:c>
      <x:c r="M40" s="149" t="str">
        <x:f>'Master Products'!X37</x:f>
        <x:v>Ready</x:v>
      </x:c>
      <x:c r="N40" s="149" t="b">
        <x:f>'Master Products'!Y37</x:f>
        <x:v>1</x:v>
      </x:c>
      <x:c r="O40" s="149" t="str">
        <x:f>'Master Products'!AH37</x:f>
        <x:v>WS-RATES:1:37</x:v>
      </x:c>
      <x:c r="P40" s="149" t="str">
        <x:f>IF('Master Products'!AI37="","",'Master Products'!AI37)</x:f>
      </x:c>
      <x:c r="Q40" s="149" t="str">
        <x:f>IF('Master Products'!AJ37="","",'Master Products'!AJ37)</x:f>
      </x:c>
      <x:c r="R40" s="149" t="str">
        <x:f>IF('Master Products'!AK37="","",'Master Products'!AK37)</x:f>
      </x:c>
    </x:row>
    <x:row r="41">
      <x:c r="A41" s="149" t="str">
        <x:f>'Master Products'!A38</x:f>
        <x:v>RS-000037</x:v>
      </x:c>
      <x:c r="B41" s="149" t="str">
        <x:f>'Master Products'!B38</x:f>
        <x:v>TRANSPARENT BAG LARGE</x:v>
      </x:c>
      <x:c r="C41" s="149" t="str">
        <x:f>'Master Products'!C38</x:f>
        <x:v>BAGS</x:v>
      </x:c>
      <x:c r="D41" s="149" t="str">
        <x:f>'Master Products'!D38</x:f>
        <x:v>Both</x:v>
      </x:c>
      <x:c r="E41" s="149" t="str">
        <x:f>'Master Products'!F38</x:f>
        <x:v>Piece</x:v>
      </x:c>
      <x:c r="F41" s="149" t="str">
        <x:f>IF('Master Products'!G38="","",'Master Products'!G38)</x:f>
      </x:c>
      <x:c r="G41" s="149" t="str">
        <x:f>'Master Products'!I38</x:f>
        <x:v>PKR</x:v>
      </x:c>
      <x:c r="H41" s="133" t="n">
        <x:f>'Master Products'!L38</x:f>
        <x:v>1680</x:v>
      </x:c>
      <x:c r="I41" s="133" t="n">
        <x:f>'Master Products'!M38</x:f>
        <x:v>1380</x:v>
      </x:c>
      <x:c r="J41" s="133" t="str">
        <x:f>'Master Products'!U38</x:f>
        <x:v>Source Valid</x:v>
      </x:c>
      <x:c r="K41" s="133" t="n">
        <x:f>'Master Products'!N38</x:f>
        <x:v>300</x:v>
      </x:c>
      <x:c r="L41" s="148" t="n">
        <x:f>'Master Products'!O38</x:f>
        <x:v>0.17857142857142858</x:v>
      </x:c>
      <x:c r="M41" s="149" t="str">
        <x:f>'Master Products'!X38</x:f>
        <x:v>Ready</x:v>
      </x:c>
      <x:c r="N41" s="149" t="b">
        <x:f>'Master Products'!Y38</x:f>
        <x:v>1</x:v>
      </x:c>
      <x:c r="O41" s="149" t="str">
        <x:f>'Master Products'!AH38</x:f>
        <x:v>WS-RATES:2:2</x:v>
      </x:c>
      <x:c r="P41" s="149" t="str">
        <x:f>IF('Master Products'!AI38="","",'Master Products'!AI38)</x:f>
      </x:c>
      <x:c r="Q41" s="149" t="str">
        <x:f>IF('Master Products'!AJ38="","",'Master Products'!AJ38)</x:f>
      </x:c>
      <x:c r="R41" s="149" t="str">
        <x:f>IF('Master Products'!AK38="","",'Master Products'!AK38)</x:f>
      </x:c>
    </x:row>
    <x:row r="42">
      <x:c r="A42" s="149" t="str">
        <x:f>'Master Products'!A39</x:f>
        <x:v>RS-000038</x:v>
      </x:c>
      <x:c r="B42" s="149" t="str">
        <x:f>'Master Products'!B39</x:f>
        <x:v>TRANSPARENT BAG MEDIUM</x:v>
      </x:c>
      <x:c r="C42" s="149" t="str">
        <x:f>'Master Products'!C39</x:f>
        <x:v>BAGS</x:v>
      </x:c>
      <x:c r="D42" s="149" t="str">
        <x:f>'Master Products'!D39</x:f>
        <x:v>Both</x:v>
      </x:c>
      <x:c r="E42" s="149" t="str">
        <x:f>'Master Products'!F39</x:f>
        <x:v>Piece</x:v>
      </x:c>
      <x:c r="F42" s="149" t="str">
        <x:f>IF('Master Products'!G39="","",'Master Products'!G39)</x:f>
      </x:c>
      <x:c r="G42" s="149" t="str">
        <x:f>'Master Products'!I39</x:f>
        <x:v>PKR</x:v>
      </x:c>
      <x:c r="H42" s="133" t="n">
        <x:f>'Master Products'!L39</x:f>
        <x:v>1200</x:v>
      </x:c>
      <x:c r="I42" s="133" t="n">
        <x:f>'Master Products'!M39</x:f>
        <x:v>970</x:v>
      </x:c>
      <x:c r="J42" s="133" t="str">
        <x:f>'Master Products'!U39</x:f>
        <x:v>Source Valid</x:v>
      </x:c>
      <x:c r="K42" s="133" t="n">
        <x:f>'Master Products'!N39</x:f>
        <x:v>230</x:v>
      </x:c>
      <x:c r="L42" s="148" t="n">
        <x:f>'Master Products'!O39</x:f>
        <x:v>0.19166666666666668</x:v>
      </x:c>
      <x:c r="M42" s="149" t="str">
        <x:f>'Master Products'!X39</x:f>
        <x:v>Ready</x:v>
      </x:c>
      <x:c r="N42" s="149" t="b">
        <x:f>'Master Products'!Y39</x:f>
        <x:v>1</x:v>
      </x:c>
      <x:c r="O42" s="149" t="str">
        <x:f>'Master Products'!AH39</x:f>
        <x:v>WS-RATES:2:3</x:v>
      </x:c>
      <x:c r="P42" s="149" t="str">
        <x:f>IF('Master Products'!AI39="","",'Master Products'!AI39)</x:f>
      </x:c>
      <x:c r="Q42" s="149" t="str">
        <x:f>IF('Master Products'!AJ39="","",'Master Products'!AJ39)</x:f>
      </x:c>
      <x:c r="R42" s="149" t="str">
        <x:f>IF('Master Products'!AK39="","",'Master Products'!AK39)</x:f>
      </x:c>
    </x:row>
    <x:row r="43">
      <x:c r="A43" s="149" t="str">
        <x:f>'Master Products'!A40</x:f>
        <x:v>RS-000039</x:v>
      </x:c>
      <x:c r="B43" s="149" t="str">
        <x:f>'Master Products'!B40</x:f>
        <x:v>TRANSPARENT BAG SMALL</x:v>
      </x:c>
      <x:c r="C43" s="149" t="str">
        <x:f>'Master Products'!C40</x:f>
        <x:v>BAGS</x:v>
      </x:c>
      <x:c r="D43" s="149" t="str">
        <x:f>'Master Products'!D40</x:f>
        <x:v>Both</x:v>
      </x:c>
      <x:c r="E43" s="149" t="str">
        <x:f>'Master Products'!F40</x:f>
        <x:v>Piece</x:v>
      </x:c>
      <x:c r="F43" s="149" t="str">
        <x:f>IF('Master Products'!G40="","",'Master Products'!G40)</x:f>
      </x:c>
      <x:c r="G43" s="149" t="str">
        <x:f>'Master Products'!I40</x:f>
        <x:v>PKR</x:v>
      </x:c>
      <x:c r="H43" s="133" t="n">
        <x:f>'Master Products'!L40</x:f>
        <x:v>960</x:v>
      </x:c>
      <x:c r="I43" s="133" t="n">
        <x:f>'Master Products'!M40</x:f>
        <x:v>720</x:v>
      </x:c>
      <x:c r="J43" s="133" t="str">
        <x:f>'Master Products'!U40</x:f>
        <x:v>Source Valid</x:v>
      </x:c>
      <x:c r="K43" s="133" t="n">
        <x:f>'Master Products'!N40</x:f>
        <x:v>240</x:v>
      </x:c>
      <x:c r="L43" s="148" t="n">
        <x:f>'Master Products'!O40</x:f>
        <x:v>0.25</x:v>
      </x:c>
      <x:c r="M43" s="149" t="str">
        <x:f>'Master Products'!X40</x:f>
        <x:v>Ready</x:v>
      </x:c>
      <x:c r="N43" s="149" t="b">
        <x:f>'Master Products'!Y40</x:f>
        <x:v>1</x:v>
      </x:c>
      <x:c r="O43" s="149" t="str">
        <x:f>'Master Products'!AH40</x:f>
        <x:v>WS-RATES:2:4</x:v>
      </x:c>
      <x:c r="P43" s="149" t="str">
        <x:f>IF('Master Products'!AI40="","",'Master Products'!AI40)</x:f>
      </x:c>
      <x:c r="Q43" s="149" t="str">
        <x:f>IF('Master Products'!AJ40="","",'Master Products'!AJ40)</x:f>
      </x:c>
      <x:c r="R43" s="149" t="str">
        <x:f>IF('Master Products'!AK40="","",'Master Products'!AK40)</x:f>
      </x:c>
    </x:row>
    <x:row r="44">
      <x:c r="A44" s="149" t="str">
        <x:f>'Master Products'!A41</x:f>
        <x:v>RS-000040</x:v>
      </x:c>
      <x:c r="B44" s="149" t="str">
        <x:f>'Master Products'!B41</x:f>
        <x:v>SWIMMING NOSE CLIP</x:v>
      </x:c>
      <x:c r="C44" s="149" t="str">
        <x:f>'Master Products'!C41</x:f>
        <x:v>CHINA</x:v>
      </x:c>
      <x:c r="D44" s="149" t="str">
        <x:f>'Master Products'!D41</x:f>
        <x:v>Both</x:v>
      </x:c>
      <x:c r="E44" s="149" t="str">
        <x:f>'Master Products'!F41</x:f>
        <x:v>Piece</x:v>
      </x:c>
      <x:c r="F44" s="149" t="str">
        <x:f>IF('Master Products'!G41="","",'Master Products'!G41)</x:f>
      </x:c>
      <x:c r="G44" s="149" t="str">
        <x:f>'Master Products'!I41</x:f>
        <x:v>PKR</x:v>
      </x:c>
      <x:c r="H44" s="133" t="n">
        <x:f>'Master Products'!L41</x:f>
        <x:v>160</x:v>
      </x:c>
      <x:c r="I44" s="133" t="n">
        <x:f>'Master Products'!M41</x:f>
        <x:v>135</x:v>
      </x:c>
      <x:c r="J44" s="133" t="str">
        <x:f>'Master Products'!U41</x:f>
        <x:v>Source Valid</x:v>
      </x:c>
      <x:c r="K44" s="133" t="n">
        <x:f>'Master Products'!N41</x:f>
        <x:v>25</x:v>
      </x:c>
      <x:c r="L44" s="148" t="n">
        <x:f>'Master Products'!O41</x:f>
        <x:v>0.15625</x:v>
      </x:c>
      <x:c r="M44" s="149" t="str">
        <x:f>'Master Products'!X41</x:f>
        <x:v>Ready</x:v>
      </x:c>
      <x:c r="N44" s="149" t="b">
        <x:f>'Master Products'!Y41</x:f>
        <x:v>1</x:v>
      </x:c>
      <x:c r="O44" s="149" t="str">
        <x:f>'Master Products'!AH41</x:f>
        <x:v>WS-RATES:2:5</x:v>
      </x:c>
      <x:c r="P44" s="149" t="str">
        <x:f>IF('Master Products'!AI41="","",'Master Products'!AI41)</x:f>
      </x:c>
      <x:c r="Q44" s="149" t="str">
        <x:f>IF('Master Products'!AJ41="","",'Master Products'!AJ41)</x:f>
      </x:c>
      <x:c r="R44" s="149" t="str">
        <x:f>IF('Master Products'!AK41="","",'Master Products'!AK41)</x:f>
      </x:c>
    </x:row>
    <x:row r="45">
      <x:c r="A45" s="149" t="str">
        <x:f>'Master Products'!A42</x:f>
        <x:v>RS-000041</x:v>
      </x:c>
      <x:c r="B45" s="149" t="str">
        <x:f>'Master Products'!B42</x:f>
        <x:v>SWIMMING GOGGLES SET</x:v>
      </x:c>
      <x:c r="C45" s="149" t="str">
        <x:f>'Master Products'!C42</x:f>
        <x:v>CHINA</x:v>
      </x:c>
      <x:c r="D45" s="149" t="str">
        <x:f>'Master Products'!D42</x:f>
        <x:v>Both</x:v>
      </x:c>
      <x:c r="E45" s="149" t="str">
        <x:f>'Master Products'!F42</x:f>
        <x:v>Set</x:v>
      </x:c>
      <x:c r="F45" s="149" t="str">
        <x:f>IF('Master Products'!G42="","",'Master Products'!G42)</x:f>
      </x:c>
      <x:c r="G45" s="149" t="str">
        <x:f>'Master Products'!I42</x:f>
        <x:v>PKR</x:v>
      </x:c>
      <x:c r="H45" s="133" t="n">
        <x:f>'Master Products'!L42</x:f>
        <x:v>220</x:v>
      </x:c>
      <x:c r="I45" s="133" t="n">
        <x:f>'Master Products'!M42</x:f>
        <x:v>185</x:v>
      </x:c>
      <x:c r="J45" s="133" t="str">
        <x:f>'Master Products'!U42</x:f>
        <x:v>Source Valid</x:v>
      </x:c>
      <x:c r="K45" s="133" t="n">
        <x:f>'Master Products'!N42</x:f>
        <x:v>35</x:v>
      </x:c>
      <x:c r="L45" s="148" t="n">
        <x:f>'Master Products'!O42</x:f>
        <x:v>0.1590909090909091</x:v>
      </x:c>
      <x:c r="M45" s="149" t="str">
        <x:f>'Master Products'!X42</x:f>
        <x:v>Ready</x:v>
      </x:c>
      <x:c r="N45" s="149" t="b">
        <x:f>'Master Products'!Y42</x:f>
        <x:v>1</x:v>
      </x:c>
      <x:c r="O45" s="149" t="str">
        <x:f>'Master Products'!AH42</x:f>
        <x:v>WS-RATES:2:6</x:v>
      </x:c>
      <x:c r="P45" s="149" t="str">
        <x:f>IF('Master Products'!AI42="","",'Master Products'!AI42)</x:f>
      </x:c>
      <x:c r="Q45" s="149" t="str">
        <x:f>IF('Master Products'!AJ42="","",'Master Products'!AJ42)</x:f>
      </x:c>
      <x:c r="R45" s="149" t="str">
        <x:f>IF('Master Products'!AK42="","",'Master Products'!AK42)</x:f>
      </x:c>
    </x:row>
    <x:row r="46">
      <x:c r="A46" s="149" t="str">
        <x:f>'Master Products'!A43</x:f>
        <x:v>RS-000042</x:v>
      </x:c>
      <x:c r="B46" s="149" t="str">
        <x:f>'Master Products'!B43</x:f>
        <x:v>BORIC POWDER</x:v>
      </x:c>
      <x:c r="C46" s="149" t="str">
        <x:f>'Master Products'!C43</x:f>
        <x:v>CHINA</x:v>
      </x:c>
      <x:c r="D46" s="149" t="str">
        <x:f>'Master Products'!D43</x:f>
        <x:v>Both</x:v>
      </x:c>
      <x:c r="E46" s="149" t="str">
        <x:f>'Master Products'!F43</x:f>
        <x:v>Piece</x:v>
      </x:c>
      <x:c r="F46" s="149" t="str">
        <x:f>IF('Master Products'!G43="","",'Master Products'!G43)</x:f>
      </x:c>
      <x:c r="G46" s="149" t="str">
        <x:f>'Master Products'!I43</x:f>
        <x:v>PKR</x:v>
      </x:c>
      <x:c r="H46" s="133" t="n">
        <x:f>'Master Products'!L43</x:f>
        <x:v>50</x:v>
      </x:c>
      <x:c r="I46" s="133" t="n">
        <x:f>'Master Products'!M43</x:f>
        <x:v>40</x:v>
      </x:c>
      <x:c r="J46" s="133" t="str">
        <x:f>'Master Products'!U43</x:f>
        <x:v>Source Valid</x:v>
      </x:c>
      <x:c r="K46" s="133" t="n">
        <x:f>'Master Products'!N43</x:f>
        <x:v>10</x:v>
      </x:c>
      <x:c r="L46" s="148" t="n">
        <x:f>'Master Products'!O43</x:f>
        <x:v>0.2</x:v>
      </x:c>
      <x:c r="M46" s="149" t="str">
        <x:f>'Master Products'!X43</x:f>
        <x:v>Ready</x:v>
      </x:c>
      <x:c r="N46" s="149" t="b">
        <x:f>'Master Products'!Y43</x:f>
        <x:v>1</x:v>
      </x:c>
      <x:c r="O46" s="149" t="str">
        <x:f>'Master Products'!AH43</x:f>
        <x:v>WS-RATES:2:7</x:v>
      </x:c>
      <x:c r="P46" s="149" t="str">
        <x:f>IF('Master Products'!AI43="","",'Master Products'!AI43)</x:f>
      </x:c>
      <x:c r="Q46" s="149" t="str">
        <x:f>IF('Master Products'!AJ43="","",'Master Products'!AJ43)</x:f>
      </x:c>
      <x:c r="R46" s="149" t="str">
        <x:f>IF('Master Products'!AK43="","",'Master Products'!AK43)</x:f>
      </x:c>
    </x:row>
    <x:row r="47">
      <x:c r="A47" s="149" t="str">
        <x:f>'Master Products'!A44</x:f>
        <x:v>RS-000043</x:v>
      </x:c>
      <x:c r="B47" s="149" t="str">
        <x:f>'Master Products'!B44</x:f>
        <x:v>CALCULATOR CT-837S</x:v>
      </x:c>
      <x:c r="C47" s="149" t="str">
        <x:f>'Master Products'!C44</x:f>
        <x:v>SCIENTIFIC CALCULAT</x:v>
      </x:c>
      <x:c r="D47" s="149" t="str">
        <x:f>'Master Products'!D44</x:f>
        <x:v>Both</x:v>
      </x:c>
      <x:c r="E47" s="149" t="str">
        <x:f>'Master Products'!F44</x:f>
        <x:v>Piece</x:v>
      </x:c>
      <x:c r="F47" s="149" t="str">
        <x:f>IF('Master Products'!G44="","",'Master Products'!G44)</x:f>
      </x:c>
      <x:c r="G47" s="149" t="str">
        <x:f>'Master Products'!I44</x:f>
        <x:v>PKR</x:v>
      </x:c>
      <x:c r="H47" s="133" t="n">
        <x:f>'Master Products'!L44</x:f>
        <x:v>500</x:v>
      </x:c>
      <x:c r="I47" s="133" t="n">
        <x:f>'Master Products'!M44</x:f>
        <x:v>430</x:v>
      </x:c>
      <x:c r="J47" s="133" t="str">
        <x:f>'Master Products'!U44</x:f>
        <x:v>Source Valid</x:v>
      </x:c>
      <x:c r="K47" s="133" t="n">
        <x:f>'Master Products'!N44</x:f>
        <x:v>70</x:v>
      </x:c>
      <x:c r="L47" s="148" t="n">
        <x:f>'Master Products'!O44</x:f>
        <x:v>0.14</x:v>
      </x:c>
      <x:c r="M47" s="149" t="str">
        <x:f>'Master Products'!X44</x:f>
        <x:v>Ready</x:v>
      </x:c>
      <x:c r="N47" s="149" t="b">
        <x:f>'Master Products'!Y44</x:f>
        <x:v>1</x:v>
      </x:c>
      <x:c r="O47" s="149" t="str">
        <x:f>'Master Products'!AH44</x:f>
        <x:v>WS-RATES:2:8</x:v>
      </x:c>
      <x:c r="P47" s="149" t="str">
        <x:f>IF('Master Products'!AI44="","",'Master Products'!AI44)</x:f>
      </x:c>
      <x:c r="Q47" s="149" t="str">
        <x:f>IF('Master Products'!AJ44="","",'Master Products'!AJ44)</x:f>
      </x:c>
      <x:c r="R47" s="149" t="str">
        <x:f>IF('Master Products'!AK44="","",'Master Products'!AK44)</x:f>
      </x:c>
    </x:row>
    <x:row r="48">
      <x:c r="A48" s="149" t="str">
        <x:f>'Master Products'!A45</x:f>
        <x:v>RS-000044</x:v>
      </x:c>
      <x:c r="B48" s="149" t="str">
        <x:f>'Master Products'!B45</x:f>
        <x:v>CASIO MJ-220D</x:v>
      </x:c>
      <x:c r="C48" s="149" t="str">
        <x:f>'Master Products'!C45</x:f>
        <x:v>SCIENTIFIC CALCULAT</x:v>
      </x:c>
      <x:c r="D48" s="149" t="str">
        <x:f>'Master Products'!D45</x:f>
        <x:v>Both</x:v>
      </x:c>
      <x:c r="E48" s="149" t="str">
        <x:f>'Master Products'!F45</x:f>
        <x:v>Piece</x:v>
      </x:c>
      <x:c r="F48" s="149" t="str">
        <x:f>IF('Master Products'!G45="","",'Master Products'!G45)</x:f>
      </x:c>
      <x:c r="G48" s="149" t="str">
        <x:f>'Master Products'!I45</x:f>
        <x:v>PKR</x:v>
      </x:c>
      <x:c r="H48" s="133" t="n">
        <x:f>'Master Products'!L45</x:f>
        <x:v>580</x:v>
      </x:c>
      <x:c r="I48" s="133" t="n">
        <x:f>'Master Products'!M45</x:f>
        <x:v>490</x:v>
      </x:c>
      <x:c r="J48" s="133" t="str">
        <x:f>'Master Products'!U45</x:f>
        <x:v>Source Valid</x:v>
      </x:c>
      <x:c r="K48" s="133" t="n">
        <x:f>'Master Products'!N45</x:f>
        <x:v>90</x:v>
      </x:c>
      <x:c r="L48" s="148" t="n">
        <x:f>'Master Products'!O45</x:f>
        <x:v>0.15517241379310345</x:v>
      </x:c>
      <x:c r="M48" s="149" t="str">
        <x:f>'Master Products'!X45</x:f>
        <x:v>Ready</x:v>
      </x:c>
      <x:c r="N48" s="149" t="b">
        <x:f>'Master Products'!Y45</x:f>
        <x:v>1</x:v>
      </x:c>
      <x:c r="O48" s="149" t="str">
        <x:f>'Master Products'!AH45</x:f>
        <x:v>WS-RATES:2:9</x:v>
      </x:c>
      <x:c r="P48" s="149" t="str">
        <x:f>IF('Master Products'!AI45="","",'Master Products'!AI45)</x:f>
      </x:c>
      <x:c r="Q48" s="149" t="str">
        <x:f>IF('Master Products'!AJ45="","",'Master Products'!AJ45)</x:f>
      </x:c>
      <x:c r="R48" s="149" t="str">
        <x:f>IF('Master Products'!AK45="","",'Master Products'!AK45)</x:f>
      </x:c>
    </x:row>
    <x:row r="49">
      <x:c r="A49" s="149" t="str">
        <x:f>'Master Products'!A46</x:f>
        <x:v>RS-000045</x:v>
      </x:c>
      <x:c r="B49" s="149" t="str">
        <x:f>'Master Products'!B46</x:f>
        <x:v>ORO GRANITE PENCIL</x:v>
      </x:c>
      <x:c r="C49" s="149" t="str">
        <x:f>'Master Products'!C46</x:f>
        <x:v>PENCILS</x:v>
      </x:c>
      <x:c r="D49" s="149" t="str">
        <x:f>'Master Products'!D46</x:f>
        <x:v>Both</x:v>
      </x:c>
      <x:c r="E49" s="149" t="str">
        <x:f>'Master Products'!F46</x:f>
        <x:v>Piece</x:v>
      </x:c>
      <x:c r="F49" s="149" t="str">
        <x:f>IF('Master Products'!G46="","",'Master Products'!G46)</x:f>
      </x:c>
      <x:c r="G49" s="149" t="str">
        <x:f>'Master Products'!I46</x:f>
        <x:v>PKR</x:v>
      </x:c>
      <x:c r="H49" s="133" t="n">
        <x:f>'Master Products'!L46</x:f>
        <x:v>192</x:v>
      </x:c>
      <x:c r="I49" s="133" t="n">
        <x:f>'Master Products'!M46</x:f>
        <x:v>185</x:v>
      </x:c>
      <x:c r="J49" s="133" t="str">
        <x:f>'Master Products'!U46</x:f>
        <x:v>Source Valid</x:v>
      </x:c>
      <x:c r="K49" s="133" t="n">
        <x:f>'Master Products'!N46</x:f>
        <x:v>7</x:v>
      </x:c>
      <x:c r="L49" s="148" t="n">
        <x:f>'Master Products'!O46</x:f>
        <x:v>0.036458333333333336</x:v>
      </x:c>
      <x:c r="M49" s="149" t="str">
        <x:f>'Master Products'!X46</x:f>
        <x:v>Ready</x:v>
      </x:c>
      <x:c r="N49" s="149" t="b">
        <x:f>'Master Products'!Y46</x:f>
        <x:v>1</x:v>
      </x:c>
      <x:c r="O49" s="149" t="str">
        <x:f>'Master Products'!AH46</x:f>
        <x:v>WS-RATES:2:10</x:v>
      </x:c>
      <x:c r="P49" s="149" t="str">
        <x:f>IF('Master Products'!AI46="","",'Master Products'!AI46)</x:f>
      </x:c>
      <x:c r="Q49" s="149" t="str">
        <x:f>IF('Master Products'!AJ46="","",'Master Products'!AJ46)</x:f>
      </x:c>
      <x:c r="R49" s="149" t="str">
        <x:f>IF('Master Products'!AK46="","",'Master Products'!AK46)</x:f>
      </x:c>
    </x:row>
    <x:row r="50">
      <x:c r="A50" s="149" t="str">
        <x:f>'Master Products'!A47</x:f>
        <x:v>RS-000046</x:v>
      </x:c>
      <x:c r="B50" s="149" t="str">
        <x:f>'Master Products'!B47</x:f>
        <x:v>NANO TAPE SMALL</x:v>
      </x:c>
      <x:c r="C50" s="149" t="str">
        <x:f>'Master Products'!C47</x:f>
        <x:v>SCOTCH TAPE</x:v>
      </x:c>
      <x:c r="D50" s="149" t="str">
        <x:f>'Master Products'!D47</x:f>
        <x:v>Both</x:v>
      </x:c>
      <x:c r="E50" s="149" t="str">
        <x:f>'Master Products'!F47</x:f>
        <x:v>Piece</x:v>
      </x:c>
      <x:c r="F50" s="149" t="str">
        <x:f>IF('Master Products'!G47="","",'Master Products'!G47)</x:f>
      </x:c>
      <x:c r="G50" s="149" t="str">
        <x:f>'Master Products'!I47</x:f>
        <x:v>PKR</x:v>
      </x:c>
      <x:c r="H50" s="133" t="n">
        <x:f>'Master Products'!L47</x:f>
        <x:v>100</x:v>
      </x:c>
      <x:c r="I50" s="133" t="n">
        <x:f>'Master Products'!M47</x:f>
        <x:v>90</x:v>
      </x:c>
      <x:c r="J50" s="133" t="str">
        <x:f>'Master Products'!U47</x:f>
        <x:v>Source Valid</x:v>
      </x:c>
      <x:c r="K50" s="133" t="n">
        <x:f>'Master Products'!N47</x:f>
        <x:v>10</x:v>
      </x:c>
      <x:c r="L50" s="148" t="n">
        <x:f>'Master Products'!O47</x:f>
        <x:v>0.1</x:v>
      </x:c>
      <x:c r="M50" s="149" t="str">
        <x:f>'Master Products'!X47</x:f>
        <x:v>Ready</x:v>
      </x:c>
      <x:c r="N50" s="149" t="b">
        <x:f>'Master Products'!Y47</x:f>
        <x:v>1</x:v>
      </x:c>
      <x:c r="O50" s="149" t="str">
        <x:f>'Master Products'!AH47</x:f>
        <x:v>WS-RATES:2:11</x:v>
      </x:c>
      <x:c r="P50" s="149" t="str">
        <x:f>IF('Master Products'!AI47="","",'Master Products'!AI47)</x:f>
      </x:c>
      <x:c r="Q50" s="149" t="str">
        <x:f>IF('Master Products'!AJ47="","",'Master Products'!AJ47)</x:f>
      </x:c>
      <x:c r="R50" s="149" t="str">
        <x:f>IF('Master Products'!AK47="","",'Master Products'!AK47)</x:f>
      </x:c>
    </x:row>
    <x:row r="51">
      <x:c r="A51" s="149" t="str">
        <x:f>'Master Products'!A48</x:f>
        <x:v>RS-000047</x:v>
      </x:c>
      <x:c r="B51" s="149" t="str">
        <x:f>'Master Products'!B48</x:f>
        <x:v>BUTTER PAPER 1PC</x:v>
      </x:c>
      <x:c r="C51" s="149" t="str">
        <x:f>'Master Products'!C48</x:f>
        <x:v>NEW LIFE</x:v>
      </x:c>
      <x:c r="D51" s="149" t="str">
        <x:f>'Master Products'!D48</x:f>
        <x:v>Both</x:v>
      </x:c>
      <x:c r="E51" s="149" t="str">
        <x:f>'Master Products'!F48</x:f>
        <x:v>Piece</x:v>
      </x:c>
      <x:c r="F51" s="149" t="n">
        <x:f>IF('Master Products'!G48="","",'Master Products'!G48)</x:f>
        <x:v>1</x:v>
      </x:c>
      <x:c r="G51" s="149" t="str">
        <x:f>'Master Products'!I48</x:f>
        <x:v>PKR</x:v>
      </x:c>
      <x:c r="H51" s="133" t="n">
        <x:f>'Master Products'!L48</x:f>
        <x:v>6.25</x:v>
      </x:c>
      <x:c r="I51" s="133" t="n">
        <x:f>'Master Products'!M48</x:f>
        <x:v>5</x:v>
      </x:c>
      <x:c r="J51" s="133" t="str">
        <x:f>'Master Products'!U48</x:f>
        <x:v>Source Valid</x:v>
      </x:c>
      <x:c r="K51" s="133" t="n">
        <x:f>'Master Products'!N48</x:f>
        <x:v>1.25</x:v>
      </x:c>
      <x:c r="L51" s="148" t="n">
        <x:f>'Master Products'!O48</x:f>
        <x:v>0.2</x:v>
      </x:c>
      <x:c r="M51" s="149" t="str">
        <x:f>'Master Products'!X48</x:f>
        <x:v>Ready</x:v>
      </x:c>
      <x:c r="N51" s="149" t="b">
        <x:f>'Master Products'!Y48</x:f>
        <x:v>1</x:v>
      </x:c>
      <x:c r="O51" s="149" t="str">
        <x:f>'Master Products'!AH48</x:f>
        <x:v>WS-RATES:2:12</x:v>
      </x:c>
      <x:c r="P51" s="149" t="str">
        <x:f>IF('Master Products'!AI48="","",'Master Products'!AI48)</x:f>
      </x:c>
      <x:c r="Q51" s="149" t="str">
        <x:f>IF('Master Products'!AJ48="","",'Master Products'!AJ48)</x:f>
      </x:c>
      <x:c r="R51" s="149" t="str">
        <x:f>IF('Master Products'!AK48="","",'Master Products'!AK48)</x:f>
      </x:c>
    </x:row>
    <x:row r="52">
      <x:c r="A52" s="149" t="str">
        <x:f>'Master Products'!A49</x:f>
        <x:v>RS-000048</x:v>
      </x:c>
      <x:c r="B52" s="149" t="str">
        <x:f>'Master Products'!B49</x:f>
        <x:v>400 NUMBER ROUGH REGISTER</x:v>
      </x:c>
      <x:c r="C52" s="149" t="str">
        <x:f>'Master Products'!C49</x:f>
        <x:v>REGISTERS</x:v>
      </x:c>
      <x:c r="D52" s="149" t="str">
        <x:f>'Master Products'!D49</x:f>
        <x:v>Both</x:v>
      </x:c>
      <x:c r="E52" s="149" t="str">
        <x:f>'Master Products'!F49</x:f>
        <x:v>Piece</x:v>
      </x:c>
      <x:c r="F52" s="149" t="str">
        <x:f>IF('Master Products'!G49="","",'Master Products'!G49)</x:f>
      </x:c>
      <x:c r="G52" s="149" t="str">
        <x:f>'Master Products'!I49</x:f>
        <x:v>PKR</x:v>
      </x:c>
      <x:c r="H52" s="133" t="n">
        <x:f>'Master Products'!L49</x:f>
        <x:v>200</x:v>
      </x:c>
      <x:c r="I52" s="133" t="n">
        <x:f>'Master Products'!M49</x:f>
        <x:v>180</x:v>
      </x:c>
      <x:c r="J52" s="133" t="str">
        <x:f>'Master Products'!U49</x:f>
        <x:v>Source Valid</x:v>
      </x:c>
      <x:c r="K52" s="133" t="n">
        <x:f>'Master Products'!N49</x:f>
        <x:v>20</x:v>
      </x:c>
      <x:c r="L52" s="148" t="n">
        <x:f>'Master Products'!O49</x:f>
        <x:v>0.1</x:v>
      </x:c>
      <x:c r="M52" s="149" t="str">
        <x:f>'Master Products'!X49</x:f>
        <x:v>Ready</x:v>
      </x:c>
      <x:c r="N52" s="149" t="b">
        <x:f>'Master Products'!Y49</x:f>
        <x:v>1</x:v>
      </x:c>
      <x:c r="O52" s="149" t="str">
        <x:f>'Master Products'!AH49</x:f>
        <x:v>WS-RATES:2:13</x:v>
      </x:c>
      <x:c r="P52" s="149" t="str">
        <x:f>IF('Master Products'!AI49="","",'Master Products'!AI49)</x:f>
      </x:c>
      <x:c r="Q52" s="149" t="str">
        <x:f>IF('Master Products'!AJ49="","",'Master Products'!AJ49)</x:f>
      </x:c>
      <x:c r="R52" s="149" t="str">
        <x:f>IF('Master Products'!AK49="","",'Master Products'!AK49)</x:f>
      </x:c>
    </x:row>
    <x:row r="53">
      <x:c r="A53" s="149" t="str">
        <x:f>'Master Products'!A50</x:f>
        <x:v>RS-000049</x:v>
      </x:c>
      <x:c r="B53" s="149" t="str">
        <x:f>'Master Products'!B50</x:f>
        <x:v>UNO CARD</x:v>
      </x:c>
      <x:c r="C53" s="149" t="str">
        <x:f>'Master Products'!C50</x:f>
        <x:v>CHINA DAIRIES</x:v>
      </x:c>
      <x:c r="D53" s="149" t="str">
        <x:f>'Master Products'!D50</x:f>
        <x:v>Both</x:v>
      </x:c>
      <x:c r="E53" s="149" t="str">
        <x:f>'Master Products'!F50</x:f>
        <x:v>Piece</x:v>
      </x:c>
      <x:c r="F53" s="149" t="str">
        <x:f>IF('Master Products'!G50="","",'Master Products'!G50)</x:f>
      </x:c>
      <x:c r="G53" s="149" t="str">
        <x:f>'Master Products'!I50</x:f>
        <x:v>PKR</x:v>
      </x:c>
      <x:c r="H53" s="133" t="n">
        <x:f>'Master Products'!L50</x:f>
        <x:v>230</x:v>
      </x:c>
      <x:c r="I53" s="133" t="n">
        <x:f>'Master Products'!M50</x:f>
        <x:v>200</x:v>
      </x:c>
      <x:c r="J53" s="133" t="str">
        <x:f>'Master Products'!U50</x:f>
        <x:v>Source Valid</x:v>
      </x:c>
      <x:c r="K53" s="133" t="n">
        <x:f>'Master Products'!N50</x:f>
        <x:v>30</x:v>
      </x:c>
      <x:c r="L53" s="148" t="n">
        <x:f>'Master Products'!O50</x:f>
        <x:v>0.13043478260869565</x:v>
      </x:c>
      <x:c r="M53" s="149" t="str">
        <x:f>'Master Products'!X50</x:f>
        <x:v>Ready</x:v>
      </x:c>
      <x:c r="N53" s="149" t="b">
        <x:f>'Master Products'!Y50</x:f>
        <x:v>1</x:v>
      </x:c>
      <x:c r="O53" s="149" t="str">
        <x:f>'Master Products'!AH50</x:f>
        <x:v>WS-RATES:2:14</x:v>
      </x:c>
      <x:c r="P53" s="149" t="str">
        <x:f>IF('Master Products'!AI50="","",'Master Products'!AI50)</x:f>
      </x:c>
      <x:c r="Q53" s="149" t="str">
        <x:f>IF('Master Products'!AJ50="","",'Master Products'!AJ50)</x:f>
      </x:c>
      <x:c r="R53" s="149" t="str">
        <x:f>IF('Master Products'!AK50="","",'Master Products'!AK50)</x:f>
      </x:c>
    </x:row>
    <x:row r="54">
      <x:c r="A54" s="149" t="str">
        <x:f>'Master Products'!A51</x:f>
        <x:v>RS-000050</x:v>
      </x:c>
      <x:c r="B54" s="149" t="str">
        <x:f>'Master Products'!B51</x:f>
        <x:v>MINI FAN NO:0</x:v>
      </x:c>
      <x:c r="C54" s="149" t="str">
        <x:f>'Master Products'!C51</x:f>
        <x:v>BALL POINT</x:v>
      </x:c>
      <x:c r="D54" s="149" t="str">
        <x:f>'Master Products'!D51</x:f>
        <x:v>Both</x:v>
      </x:c>
      <x:c r="E54" s="149" t="str">
        <x:f>'Master Products'!F51</x:f>
        <x:v>Piece</x:v>
      </x:c>
      <x:c r="F54" s="149" t="str">
        <x:f>IF('Master Products'!G51="","",'Master Products'!G51)</x:f>
      </x:c>
      <x:c r="G54" s="149" t="str">
        <x:f>'Master Products'!I51</x:f>
        <x:v>PKR</x:v>
      </x:c>
      <x:c r="H54" s="133" t="n">
        <x:f>'Master Products'!L51</x:f>
        <x:v>350</x:v>
      </x:c>
      <x:c r="I54" s="133" t="n">
        <x:f>'Master Products'!M51</x:f>
        <x:v>330</x:v>
      </x:c>
      <x:c r="J54" s="133" t="str">
        <x:f>'Master Products'!U51</x:f>
        <x:v>Source Valid</x:v>
      </x:c>
      <x:c r="K54" s="133" t="n">
        <x:f>'Master Products'!N51</x:f>
        <x:v>20</x:v>
      </x:c>
      <x:c r="L54" s="148" t="n">
        <x:f>'Master Products'!O51</x:f>
        <x:v>0.05714285714285714</x:v>
      </x:c>
      <x:c r="M54" s="149" t="str">
        <x:f>'Master Products'!X51</x:f>
        <x:v>Ready</x:v>
      </x:c>
      <x:c r="N54" s="149" t="b">
        <x:f>'Master Products'!Y51</x:f>
        <x:v>1</x:v>
      </x:c>
      <x:c r="O54" s="149" t="str">
        <x:f>'Master Products'!AH51</x:f>
        <x:v>WS-RATES:2:15</x:v>
      </x:c>
      <x:c r="P54" s="149" t="str">
        <x:f>IF('Master Products'!AI51="","",'Master Products'!AI51)</x:f>
      </x:c>
      <x:c r="Q54" s="149" t="str">
        <x:f>IF('Master Products'!AJ51="","",'Master Products'!AJ51)</x:f>
      </x:c>
      <x:c r="R54" s="149" t="str">
        <x:f>IF('Master Products'!AK51="","",'Master Products'!AK51)</x:f>
      </x:c>
    </x:row>
    <x:row r="55">
      <x:c r="A55" s="149" t="str">
        <x:f>'Master Products'!A52</x:f>
        <x:v>RS-000051</x:v>
      </x:c>
      <x:c r="B55" s="149" t="str">
        <x:f>'Master Products'!B52</x:f>
        <x:v>NAFEES GUM 145 GRAM</x:v>
      </x:c>
      <x:c r="C55" s="149" t="str">
        <x:f>'Master Products'!C52</x:f>
        <x:v>GUM STICK</x:v>
      </x:c>
      <x:c r="D55" s="149" t="str">
        <x:f>'Master Products'!D52</x:f>
        <x:v>Both</x:v>
      </x:c>
      <x:c r="E55" s="149" t="str">
        <x:f>'Master Products'!F52</x:f>
        <x:v>Piece</x:v>
      </x:c>
      <x:c r="F55" s="149" t="str">
        <x:f>IF('Master Products'!G52="","",'Master Products'!G52)</x:f>
      </x:c>
      <x:c r="G55" s="149" t="str">
        <x:f>'Master Products'!I52</x:f>
        <x:v>PKR</x:v>
      </x:c>
      <x:c r="H55" s="133" t="n">
        <x:f>'Master Products'!L52</x:f>
        <x:v>47</x:v>
      </x:c>
      <x:c r="I55" s="133" t="n">
        <x:f>'Master Products'!M52</x:f>
        <x:v>44</x:v>
      </x:c>
      <x:c r="J55" s="133" t="str">
        <x:f>'Master Products'!U52</x:f>
        <x:v>Source Valid</x:v>
      </x:c>
      <x:c r="K55" s="133" t="n">
        <x:f>'Master Products'!N52</x:f>
        <x:v>3</x:v>
      </x:c>
      <x:c r="L55" s="148" t="n">
        <x:f>'Master Products'!O52</x:f>
        <x:v>0.06382978723404255</x:v>
      </x:c>
      <x:c r="M55" s="149" t="str">
        <x:f>'Master Products'!X52</x:f>
        <x:v>Ready</x:v>
      </x:c>
      <x:c r="N55" s="149" t="b">
        <x:f>'Master Products'!Y52</x:f>
        <x:v>1</x:v>
      </x:c>
      <x:c r="O55" s="149" t="str">
        <x:f>'Master Products'!AH52</x:f>
        <x:v>WS-RATES:2:16</x:v>
      </x:c>
      <x:c r="P55" s="149" t="str">
        <x:f>IF('Master Products'!AI52="","",'Master Products'!AI52)</x:f>
      </x:c>
      <x:c r="Q55" s="149" t="str">
        <x:f>IF('Master Products'!AJ52="","",'Master Products'!AJ52)</x:f>
      </x:c>
      <x:c r="R55" s="149" t="str">
        <x:f>IF('Master Products'!AK52="","",'Master Products'!AK52)</x:f>
      </x:c>
    </x:row>
    <x:row r="56">
      <x:c r="A56" s="149" t="str">
        <x:f>'Master Products'!A53</x:f>
        <x:v>RS-000052</x:v>
      </x:c>
      <x:c r="B56" s="149" t="str">
        <x:f>'Master Products'!B53</x:f>
        <x:v>CARROM STRIKER</x:v>
      </x:c>
      <x:c r="C56" s="149" t="str">
        <x:f>'Master Products'!C53</x:f>
        <x:v>CHINA DAIRIES</x:v>
      </x:c>
      <x:c r="D56" s="149" t="str">
        <x:f>'Master Products'!D53</x:f>
        <x:v>Both</x:v>
      </x:c>
      <x:c r="E56" s="149" t="str">
        <x:f>'Master Products'!F53</x:f>
        <x:v>Piece</x:v>
      </x:c>
      <x:c r="F56" s="149" t="str">
        <x:f>IF('Master Products'!G53="","",'Master Products'!G53)</x:f>
      </x:c>
      <x:c r="G56" s="149" t="str">
        <x:f>'Master Products'!I53</x:f>
        <x:v>PKR</x:v>
      </x:c>
      <x:c r="H56" s="133" t="n">
        <x:f>'Master Products'!L53</x:f>
        <x:v>60</x:v>
      </x:c>
      <x:c r="I56" s="133" t="n">
        <x:f>'Master Products'!M53</x:f>
        <x:v>42</x:v>
      </x:c>
      <x:c r="J56" s="133" t="str">
        <x:f>'Master Products'!U53</x:f>
        <x:v>Source Valid</x:v>
      </x:c>
      <x:c r="K56" s="133" t="n">
        <x:f>'Master Products'!N53</x:f>
        <x:v>18</x:v>
      </x:c>
      <x:c r="L56" s="148" t="n">
        <x:f>'Master Products'!O53</x:f>
        <x:v>0.3</x:v>
      </x:c>
      <x:c r="M56" s="149" t="str">
        <x:f>'Master Products'!X53</x:f>
        <x:v>Ready</x:v>
      </x:c>
      <x:c r="N56" s="149" t="b">
        <x:f>'Master Products'!Y53</x:f>
        <x:v>1</x:v>
      </x:c>
      <x:c r="O56" s="149" t="str">
        <x:f>'Master Products'!AH53</x:f>
        <x:v>WS-RATES:2:17</x:v>
      </x:c>
      <x:c r="P56" s="149" t="str">
        <x:f>IF('Master Products'!AI53="","",'Master Products'!AI53)</x:f>
      </x:c>
      <x:c r="Q56" s="149" t="str">
        <x:f>IF('Master Products'!AJ53="","",'Master Products'!AJ53)</x:f>
      </x:c>
      <x:c r="R56" s="149" t="str">
        <x:f>IF('Master Products'!AK53="","",'Master Products'!AK53)</x:f>
      </x:c>
    </x:row>
    <x:row r="57">
      <x:c r="A57" s="149" t="str">
        <x:f>'Master Products'!A54</x:f>
        <x:v>RS-000053</x:v>
      </x:c>
      <x:c r="B57" s="149" t="str">
        <x:f>'Master Products'!B54</x:f>
        <x:v>DAIRY A5 9036</x:v>
      </x:c>
      <x:c r="C57" s="149" t="str">
        <x:f>'Master Products'!C54</x:f>
        <x:v>CHINA DAIRIES</x:v>
      </x:c>
      <x:c r="D57" s="149" t="str">
        <x:f>'Master Products'!D54</x:f>
        <x:v>Both</x:v>
      </x:c>
      <x:c r="E57" s="149" t="str">
        <x:f>'Master Products'!F54</x:f>
        <x:v>Piece</x:v>
      </x:c>
      <x:c r="F57" s="149" t="str">
        <x:f>IF('Master Products'!G54="","",'Master Products'!G54)</x:f>
      </x:c>
      <x:c r="G57" s="149" t="str">
        <x:f>'Master Products'!I54</x:f>
        <x:v>PKR</x:v>
      </x:c>
      <x:c r="H57" s="133" t="n">
        <x:f>'Master Products'!L54</x:f>
        <x:v>290</x:v>
      </x:c>
      <x:c r="I57" s="133" t="n">
        <x:f>'Master Products'!M54</x:f>
        <x:v>250</x:v>
      </x:c>
      <x:c r="J57" s="133" t="str">
        <x:f>'Master Products'!U54</x:f>
        <x:v>Source Valid</x:v>
      </x:c>
      <x:c r="K57" s="133" t="n">
        <x:f>'Master Products'!N54</x:f>
        <x:v>40</x:v>
      </x:c>
      <x:c r="L57" s="148" t="n">
        <x:f>'Master Products'!O54</x:f>
        <x:v>0.13793103448275862</x:v>
      </x:c>
      <x:c r="M57" s="149" t="str">
        <x:f>'Master Products'!X54</x:f>
        <x:v>Ready</x:v>
      </x:c>
      <x:c r="N57" s="149" t="b">
        <x:f>'Master Products'!Y54</x:f>
        <x:v>1</x:v>
      </x:c>
      <x:c r="O57" s="149" t="str">
        <x:f>'Master Products'!AH54</x:f>
        <x:v>WS-RATES:2:18</x:v>
      </x:c>
      <x:c r="P57" s="149" t="str">
        <x:f>IF('Master Products'!AI54="","",'Master Products'!AI54)</x:f>
      </x:c>
      <x:c r="Q57" s="149" t="str">
        <x:f>IF('Master Products'!AJ54="","",'Master Products'!AJ54)</x:f>
      </x:c>
      <x:c r="R57" s="149" t="str">
        <x:f>IF('Master Products'!AK54="","",'Master Products'!AK54)</x:f>
      </x:c>
    </x:row>
    <x:row r="58">
      <x:c r="A58" s="149" t="str">
        <x:f>'Master Products'!A55</x:f>
        <x:v>RS-000054</x:v>
      </x:c>
      <x:c r="B58" s="149" t="str">
        <x:f>'Master Products'!B55</x:f>
        <x:v>MASTER 709 POINTER</x:v>
      </x:c>
      <x:c r="C58" s="149" t="str">
        <x:f>'Master Products'!C55</x:f>
        <x:v>POINTER</x:v>
      </x:c>
      <x:c r="D58" s="149" t="str">
        <x:f>'Master Products'!D55</x:f>
        <x:v>Both</x:v>
      </x:c>
      <x:c r="E58" s="149" t="str">
        <x:f>'Master Products'!F55</x:f>
        <x:v>Piece</x:v>
      </x:c>
      <x:c r="F58" s="149" t="str">
        <x:f>IF('Master Products'!G55="","",'Master Products'!G55)</x:f>
      </x:c>
      <x:c r="G58" s="149" t="str">
        <x:f>'Master Products'!I55</x:f>
        <x:v>PKR</x:v>
      </x:c>
      <x:c r="H58" s="133" t="n">
        <x:f>'Master Products'!L55</x:f>
        <x:v>118</x:v>
      </x:c>
      <x:c r="I58" s="133" t="n">
        <x:f>'Master Products'!M55</x:f>
        <x:v>109</x:v>
      </x:c>
      <x:c r="J58" s="133" t="str">
        <x:f>'Master Products'!U55</x:f>
        <x:v>Source Valid</x:v>
      </x:c>
      <x:c r="K58" s="133" t="n">
        <x:f>'Master Products'!N55</x:f>
        <x:v>9</x:v>
      </x:c>
      <x:c r="L58" s="148" t="n">
        <x:f>'Master Products'!O55</x:f>
        <x:v>0.07627118644067797</x:v>
      </x:c>
      <x:c r="M58" s="149" t="str">
        <x:f>'Master Products'!X55</x:f>
        <x:v>Ready</x:v>
      </x:c>
      <x:c r="N58" s="149" t="b">
        <x:f>'Master Products'!Y55</x:f>
        <x:v>1</x:v>
      </x:c>
      <x:c r="O58" s="149" t="str">
        <x:f>'Master Products'!AH55</x:f>
        <x:v>WS-RATES:2:19</x:v>
      </x:c>
      <x:c r="P58" s="149" t="str">
        <x:f>IF('Master Products'!AI55="","",'Master Products'!AI55)</x:f>
      </x:c>
      <x:c r="Q58" s="149" t="str">
        <x:f>IF('Master Products'!AJ55="","",'Master Products'!AJ55)</x:f>
      </x:c>
      <x:c r="R58" s="149" t="str">
        <x:f>IF('Master Products'!AK55="","",'Master Products'!AK55)</x:f>
      </x:c>
    </x:row>
    <x:row r="59">
      <x:c r="A59" s="149" t="str">
        <x:f>'Master Products'!A56</x:f>
        <x:v>RS-000055</x:v>
      </x:c>
      <x:c r="B59" s="149" t="str">
        <x:f>'Master Products'!B56</x:f>
        <x:v>MASTER 1090 REMOVER</x:v>
      </x:c>
      <x:c r="C59" s="149" t="str">
        <x:f>'Master Products'!C56</x:f>
        <x:v>REMOVERS</x:v>
      </x:c>
      <x:c r="D59" s="149" t="str">
        <x:f>'Master Products'!D56</x:f>
        <x:v>Both</x:v>
      </x:c>
      <x:c r="E59" s="149" t="str">
        <x:f>'Master Products'!F56</x:f>
        <x:v>Piece</x:v>
      </x:c>
      <x:c r="F59" s="149" t="str">
        <x:f>IF('Master Products'!G56="","",'Master Products'!G56)</x:f>
      </x:c>
      <x:c r="G59" s="149" t="str">
        <x:f>'Master Products'!I56</x:f>
        <x:v>PKR</x:v>
      </x:c>
      <x:c r="H59" s="133" t="n">
        <x:f>'Master Products'!L56</x:f>
        <x:v>160</x:v>
      </x:c>
      <x:c r="I59" s="133" t="n">
        <x:f>'Master Products'!M56</x:f>
        <x:v>145</x:v>
      </x:c>
      <x:c r="J59" s="133" t="str">
        <x:f>'Master Products'!U56</x:f>
        <x:v>Source Valid</x:v>
      </x:c>
      <x:c r="K59" s="133" t="n">
        <x:f>'Master Products'!N56</x:f>
        <x:v>15</x:v>
      </x:c>
      <x:c r="L59" s="148" t="n">
        <x:f>'Master Products'!O56</x:f>
        <x:v>0.09375</x:v>
      </x:c>
      <x:c r="M59" s="149" t="str">
        <x:f>'Master Products'!X56</x:f>
        <x:v>Ready</x:v>
      </x:c>
      <x:c r="N59" s="149" t="b">
        <x:f>'Master Products'!Y56</x:f>
        <x:v>1</x:v>
      </x:c>
      <x:c r="O59" s="149" t="str">
        <x:f>'Master Products'!AH56</x:f>
        <x:v>WS-RATES:2:20</x:v>
      </x:c>
      <x:c r="P59" s="149" t="str">
        <x:f>IF('Master Products'!AI56="","",'Master Products'!AI56)</x:f>
      </x:c>
      <x:c r="Q59" s="149" t="str">
        <x:f>IF('Master Products'!AJ56="","",'Master Products'!AJ56)</x:f>
      </x:c>
      <x:c r="R59" s="149" t="str">
        <x:f>IF('Master Products'!AK56="","",'Master Products'!AK56)</x:f>
      </x:c>
    </x:row>
    <x:row r="60">
      <x:c r="A60" s="149" t="str">
        <x:f>'Master Products'!A57</x:f>
        <x:v>RS-000056</x:v>
      </x:c>
      <x:c r="B60" s="149" t="str">
        <x:f>'Master Products'!B57</x:f>
        <x:v>MASTER 990 BALL POINT</x:v>
      </x:c>
      <x:c r="C60" s="149" t="str">
        <x:f>'Master Products'!C57</x:f>
        <x:v>BALL POINT</x:v>
      </x:c>
      <x:c r="D60" s="149" t="str">
        <x:f>'Master Products'!D57</x:f>
        <x:v>Both</x:v>
      </x:c>
      <x:c r="E60" s="149" t="str">
        <x:f>'Master Products'!F57</x:f>
        <x:v>Piece</x:v>
      </x:c>
      <x:c r="F60" s="149" t="str">
        <x:f>IF('Master Products'!G57="","",'Master Products'!G57)</x:f>
      </x:c>
      <x:c r="G60" s="149" t="str">
        <x:f>'Master Products'!I57</x:f>
        <x:v>PKR</x:v>
      </x:c>
      <x:c r="H60" s="133" t="n">
        <x:f>'Master Products'!L57</x:f>
        <x:v>118</x:v>
      </x:c>
      <x:c r="I60" s="133" t="n">
        <x:f>'Master Products'!M57</x:f>
        <x:v>104</x:v>
      </x:c>
      <x:c r="J60" s="133" t="str">
        <x:f>'Master Products'!U57</x:f>
        <x:v>Source Valid</x:v>
      </x:c>
      <x:c r="K60" s="133" t="n">
        <x:f>'Master Products'!N57</x:f>
        <x:v>14</x:v>
      </x:c>
      <x:c r="L60" s="148" t="n">
        <x:f>'Master Products'!O57</x:f>
        <x:v>0.11864406779661017</x:v>
      </x:c>
      <x:c r="M60" s="149" t="str">
        <x:f>'Master Products'!X57</x:f>
        <x:v>Ready</x:v>
      </x:c>
      <x:c r="N60" s="149" t="b">
        <x:f>'Master Products'!Y57</x:f>
        <x:v>1</x:v>
      </x:c>
      <x:c r="O60" s="149" t="str">
        <x:f>'Master Products'!AH57</x:f>
        <x:v>WS-RATES:2:21</x:v>
      </x:c>
      <x:c r="P60" s="149" t="str">
        <x:f>IF('Master Products'!AI57="","",'Master Products'!AI57)</x:f>
      </x:c>
      <x:c r="Q60" s="149" t="str">
        <x:f>IF('Master Products'!AJ57="","",'Master Products'!AJ57)</x:f>
      </x:c>
      <x:c r="R60" s="149" t="str">
        <x:f>IF('Master Products'!AK57="","",'Master Products'!AK57)</x:f>
      </x:c>
    </x:row>
    <x:row r="61">
      <x:c r="A61" s="149" t="str">
        <x:f>'Master Products'!A58</x:f>
        <x:v>RS-000057</x:v>
      </x:c>
      <x:c r="B61" s="149" t="str">
        <x:f>'Master Products'!B58</x:f>
        <x:v>MASTER 909 BALL POINT</x:v>
      </x:c>
      <x:c r="C61" s="149" t="str">
        <x:f>'Master Products'!C58</x:f>
        <x:v>BALL POINT</x:v>
      </x:c>
      <x:c r="D61" s="149" t="str">
        <x:f>'Master Products'!D58</x:f>
        <x:v>Both</x:v>
      </x:c>
      <x:c r="E61" s="149" t="str">
        <x:f>'Master Products'!F58</x:f>
        <x:v>Piece</x:v>
      </x:c>
      <x:c r="F61" s="149" t="str">
        <x:f>IF('Master Products'!G58="","",'Master Products'!G58)</x:f>
      </x:c>
      <x:c r="G61" s="149" t="str">
        <x:f>'Master Products'!I58</x:f>
        <x:v>PKR</x:v>
      </x:c>
      <x:c r="H61" s="133" t="n">
        <x:f>'Master Products'!L58</x:f>
        <x:v>95</x:v>
      </x:c>
      <x:c r="I61" s="133" t="n">
        <x:f>'Master Products'!M58</x:f>
        <x:v>88</x:v>
      </x:c>
      <x:c r="J61" s="133" t="str">
        <x:f>'Master Products'!U58</x:f>
        <x:v>Source Valid</x:v>
      </x:c>
      <x:c r="K61" s="133" t="n">
        <x:f>'Master Products'!N58</x:f>
        <x:v>7</x:v>
      </x:c>
      <x:c r="L61" s="148" t="n">
        <x:f>'Master Products'!O58</x:f>
        <x:v>0.07368421052631578</x:v>
      </x:c>
      <x:c r="M61" s="149" t="str">
        <x:f>'Master Products'!X58</x:f>
        <x:v>Ready</x:v>
      </x:c>
      <x:c r="N61" s="149" t="b">
        <x:f>'Master Products'!Y58</x:f>
        <x:v>1</x:v>
      </x:c>
      <x:c r="O61" s="149" t="str">
        <x:f>'Master Products'!AH58</x:f>
        <x:v>WS-RATES:2:22</x:v>
      </x:c>
      <x:c r="P61" s="149" t="str">
        <x:f>IF('Master Products'!AI58="","",'Master Products'!AI58)</x:f>
      </x:c>
      <x:c r="Q61" s="149" t="str">
        <x:f>IF('Master Products'!AJ58="","",'Master Products'!AJ58)</x:f>
      </x:c>
      <x:c r="R61" s="149" t="str">
        <x:f>IF('Master Products'!AK58="","",'Master Products'!AK58)</x:f>
      </x:c>
    </x:row>
    <x:row r="62">
      <x:c r="A62" s="149" t="str">
        <x:f>'Master Products'!A59</x:f>
        <x:v>RS-000058</x:v>
      </x:c>
      <x:c r="B62" s="149" t="str">
        <x:f>'Master Products'!B59</x:f>
        <x:v>CLARO NOVOO MOVE BALL PEN</x:v>
      </x:c>
      <x:c r="C62" s="149" t="str">
        <x:f>'Master Products'!C59</x:f>
        <x:v>POINTER</x:v>
      </x:c>
      <x:c r="D62" s="149" t="str">
        <x:f>'Master Products'!D59</x:f>
        <x:v>Both</x:v>
      </x:c>
      <x:c r="E62" s="149" t="str">
        <x:f>'Master Products'!F59</x:f>
        <x:v>Piece</x:v>
      </x:c>
      <x:c r="F62" s="149" t="str">
        <x:f>IF('Master Products'!G59="","",'Master Products'!G59)</x:f>
      </x:c>
      <x:c r="G62" s="149" t="str">
        <x:f>'Master Products'!I59</x:f>
        <x:v>PKR</x:v>
      </x:c>
      <x:c r="H62" s="133" t="n">
        <x:f>'Master Products'!L59</x:f>
        <x:v>150</x:v>
      </x:c>
      <x:c r="I62" s="133" t="n">
        <x:f>'Master Products'!M59</x:f>
        <x:v>135</x:v>
      </x:c>
      <x:c r="J62" s="133" t="str">
        <x:f>'Master Products'!U59</x:f>
        <x:v>Source Valid</x:v>
      </x:c>
      <x:c r="K62" s="133" t="n">
        <x:f>'Master Products'!N59</x:f>
        <x:v>15</x:v>
      </x:c>
      <x:c r="L62" s="148" t="n">
        <x:f>'Master Products'!O59</x:f>
        <x:v>0.1</x:v>
      </x:c>
      <x:c r="M62" s="149" t="str">
        <x:f>'Master Products'!X59</x:f>
        <x:v>Ready</x:v>
      </x:c>
      <x:c r="N62" s="149" t="b">
        <x:f>'Master Products'!Y59</x:f>
        <x:v>1</x:v>
      </x:c>
      <x:c r="O62" s="149" t="str">
        <x:f>'Master Products'!AH59</x:f>
        <x:v>WS-RATES:2:23</x:v>
      </x:c>
      <x:c r="P62" s="149" t="str">
        <x:f>IF('Master Products'!AI59="","",'Master Products'!AI59)</x:f>
      </x:c>
      <x:c r="Q62" s="149" t="str">
        <x:f>IF('Master Products'!AJ59="","",'Master Products'!AJ59)</x:f>
      </x:c>
      <x:c r="R62" s="149" t="str">
        <x:f>IF('Master Products'!AK59="","",'Master Products'!AK59)</x:f>
      </x:c>
    </x:row>
    <x:row r="63">
      <x:c r="A63" s="149" t="str">
        <x:f>'Master Products'!A60</x:f>
        <x:v>RS-000059</x:v>
      </x:c>
      <x:c r="B63" s="149" t="str">
        <x:f>'Master Products'!B60</x:f>
        <x:v>CLARO FUN ST 10</x:v>
      </x:c>
      <x:c r="C63" s="149" t="str">
        <x:f>'Master Products'!C60</x:f>
        <x:v>POINTER</x:v>
      </x:c>
      <x:c r="D63" s="149" t="str">
        <x:f>'Master Products'!D60</x:f>
        <x:v>Both</x:v>
      </x:c>
      <x:c r="E63" s="149" t="str">
        <x:f>'Master Products'!F60</x:f>
        <x:v>Piece</x:v>
      </x:c>
      <x:c r="F63" s="149" t="str">
        <x:f>IF('Master Products'!G60="","",'Master Products'!G60)</x:f>
      </x:c>
      <x:c r="G63" s="149" t="str">
        <x:f>'Master Products'!I60</x:f>
        <x:v>PKR</x:v>
      </x:c>
      <x:c r="H63" s="133" t="n">
        <x:f>'Master Products'!L60</x:f>
        <x:v>105</x:v>
      </x:c>
      <x:c r="I63" s="133" t="n">
        <x:f>'Master Products'!M60</x:f>
        <x:v>94</x:v>
      </x:c>
      <x:c r="J63" s="133" t="str">
        <x:f>'Master Products'!U60</x:f>
        <x:v>Source Valid</x:v>
      </x:c>
      <x:c r="K63" s="133" t="n">
        <x:f>'Master Products'!N60</x:f>
        <x:v>11</x:v>
      </x:c>
      <x:c r="L63" s="148" t="n">
        <x:f>'Master Products'!O60</x:f>
        <x:v>0.10476190476190476</x:v>
      </x:c>
      <x:c r="M63" s="149" t="str">
        <x:f>'Master Products'!X60</x:f>
        <x:v>Ready</x:v>
      </x:c>
      <x:c r="N63" s="149" t="b">
        <x:f>'Master Products'!Y60</x:f>
        <x:v>1</x:v>
      </x:c>
      <x:c r="O63" s="149" t="str">
        <x:f>'Master Products'!AH60</x:f>
        <x:v>WS-RATES:2:24</x:v>
      </x:c>
      <x:c r="P63" s="149" t="str">
        <x:f>IF('Master Products'!AI60="","",'Master Products'!AI60)</x:f>
      </x:c>
      <x:c r="Q63" s="149" t="str">
        <x:f>IF('Master Products'!AJ60="","",'Master Products'!AJ60)</x:f>
      </x:c>
      <x:c r="R63" s="149" t="str">
        <x:f>IF('Master Products'!AK60="","",'Master Products'!AK60)</x:f>
      </x:c>
    </x:row>
    <x:row r="64">
      <x:c r="A64" s="149" t="str">
        <x:f>'Master Products'!A61</x:f>
        <x:v>RS-000060</x:v>
      </x:c>
      <x:c r="B64" s="149" t="str">
        <x:f>'Master Products'!B61</x:f>
        <x:v>CLARO FUN MARKER</x:v>
      </x:c>
      <x:c r="C64" s="149" t="str">
        <x:f>'Master Products'!C61</x:f>
        <x:v>POINTER</x:v>
      </x:c>
      <x:c r="D64" s="149" t="str">
        <x:f>'Master Products'!D61</x:f>
        <x:v>Both</x:v>
      </x:c>
      <x:c r="E64" s="149" t="str">
        <x:f>'Master Products'!F61</x:f>
        <x:v>Piece</x:v>
      </x:c>
      <x:c r="F64" s="149" t="str">
        <x:f>IF('Master Products'!G61="","",'Master Products'!G61)</x:f>
      </x:c>
      <x:c r="G64" s="149" t="str">
        <x:f>'Master Products'!I61</x:f>
        <x:v>PKR</x:v>
      </x:c>
      <x:c r="H64" s="133" t="n">
        <x:f>'Master Products'!L61</x:f>
        <x:v>99</x:v>
      </x:c>
      <x:c r="I64" s="133" t="n">
        <x:f>'Master Products'!M61</x:f>
        <x:v>89</x:v>
      </x:c>
      <x:c r="J64" s="133" t="str">
        <x:f>'Master Products'!U61</x:f>
        <x:v>Source Valid</x:v>
      </x:c>
      <x:c r="K64" s="133" t="n">
        <x:f>'Master Products'!N61</x:f>
        <x:v>10</x:v>
      </x:c>
      <x:c r="L64" s="148" t="n">
        <x:f>'Master Products'!O61</x:f>
        <x:v>0.10101010101010101</x:v>
      </x:c>
      <x:c r="M64" s="149" t="str">
        <x:f>'Master Products'!X61</x:f>
        <x:v>Ready</x:v>
      </x:c>
      <x:c r="N64" s="149" t="b">
        <x:f>'Master Products'!Y61</x:f>
        <x:v>1</x:v>
      </x:c>
      <x:c r="O64" s="149" t="str">
        <x:f>'Master Products'!AH61</x:f>
        <x:v>WS-RATES:2:25</x:v>
      </x:c>
      <x:c r="P64" s="149" t="str">
        <x:f>IF('Master Products'!AI61="","",'Master Products'!AI61)</x:f>
      </x:c>
      <x:c r="Q64" s="149" t="str">
        <x:f>IF('Master Products'!AJ61="","",'Master Products'!AJ61)</x:f>
      </x:c>
      <x:c r="R64" s="149" t="str">
        <x:f>IF('Master Products'!AK61="","",'Master Products'!AK61)</x:f>
      </x:c>
    </x:row>
    <x:row r="65">
      <x:c r="A65" s="149" t="str">
        <x:f>'Master Products'!A62</x:f>
        <x:v>RS-000061</x:v>
      </x:c>
      <x:c r="B65" s="149" t="str">
        <x:f>'Master Products'!B62</x:f>
        <x:v>HAND FAN BULBULA</x:v>
      </x:c>
      <x:c r="C65" s="149" t="str">
        <x:f>'Master Products'!C62</x:f>
        <x:v>CHINA</x:v>
      </x:c>
      <x:c r="D65" s="149" t="str">
        <x:f>'Master Products'!D62</x:f>
        <x:v>Both</x:v>
      </x:c>
      <x:c r="E65" s="149" t="str">
        <x:f>'Master Products'!F62</x:f>
        <x:v>Piece</x:v>
      </x:c>
      <x:c r="F65" s="149" t="str">
        <x:f>IF('Master Products'!G62="","",'Master Products'!G62)</x:f>
      </x:c>
      <x:c r="G65" s="149" t="str">
        <x:f>'Master Products'!I62</x:f>
        <x:v>PKR</x:v>
      </x:c>
      <x:c r="H65" s="133" t="n">
        <x:f>'Master Products'!L62</x:f>
        <x:v>190</x:v>
      </x:c>
      <x:c r="I65" s="133" t="n">
        <x:f>'Master Products'!M62</x:f>
        <x:v>186</x:v>
      </x:c>
      <x:c r="J65" s="133" t="str">
        <x:f>'Master Products'!U62</x:f>
        <x:v>Source Valid</x:v>
      </x:c>
      <x:c r="K65" s="133" t="n">
        <x:f>'Master Products'!N62</x:f>
        <x:v>4</x:v>
      </x:c>
      <x:c r="L65" s="148" t="n">
        <x:f>'Master Products'!O62</x:f>
        <x:v>0.021052631578947368</x:v>
      </x:c>
      <x:c r="M65" s="149" t="str">
        <x:f>'Master Products'!X62</x:f>
        <x:v>Ready</x:v>
      </x:c>
      <x:c r="N65" s="149" t="b">
        <x:f>'Master Products'!Y62</x:f>
        <x:v>1</x:v>
      </x:c>
      <x:c r="O65" s="149" t="str">
        <x:f>'Master Products'!AH62</x:f>
        <x:v>WS-RATES:2:26</x:v>
      </x:c>
      <x:c r="P65" s="149" t="str">
        <x:f>IF('Master Products'!AI62="","",'Master Products'!AI62)</x:f>
      </x:c>
      <x:c r="Q65" s="149" t="str">
        <x:f>IF('Master Products'!AJ62="","",'Master Products'!AJ62)</x:f>
      </x:c>
      <x:c r="R65" s="149" t="str">
        <x:f>IF('Master Products'!AK62="","",'Master Products'!AK62)</x:f>
      </x:c>
    </x:row>
    <x:row r="66">
      <x:c r="A66" s="149" t="str">
        <x:f>'Master Products'!A63</x:f>
        <x:v>RS-000062</x:v>
      </x:c>
      <x:c r="B66" s="149" t="str">
        <x:f>'Master Products'!B63</x:f>
        <x:v>MASTER ELFI 20 GRAM</x:v>
      </x:c>
      <x:c r="C66" s="149" t="str">
        <x:f>'Master Products'!C63</x:f>
        <x:v>CHINA DAIRIES</x:v>
      </x:c>
      <x:c r="D66" s="149" t="str">
        <x:f>'Master Products'!D63</x:f>
        <x:v>Both</x:v>
      </x:c>
      <x:c r="E66" s="149" t="str">
        <x:f>'Master Products'!F63</x:f>
        <x:v>Piece</x:v>
      </x:c>
      <x:c r="F66" s="149" t="str">
        <x:f>IF('Master Products'!G63="","",'Master Products'!G63)</x:f>
      </x:c>
      <x:c r="G66" s="149" t="str">
        <x:f>'Master Products'!I63</x:f>
        <x:v>PKR</x:v>
      </x:c>
      <x:c r="H66" s="133" t="n">
        <x:f>'Master Products'!L63</x:f>
        <x:v>105</x:v>
      </x:c>
      <x:c r="I66" s="133" t="n">
        <x:f>'Master Products'!M63</x:f>
        <x:v>96</x:v>
      </x:c>
      <x:c r="J66" s="133" t="str">
        <x:f>'Master Products'!U63</x:f>
        <x:v>Source Valid</x:v>
      </x:c>
      <x:c r="K66" s="133" t="n">
        <x:f>'Master Products'!N63</x:f>
        <x:v>9</x:v>
      </x:c>
      <x:c r="L66" s="148" t="n">
        <x:f>'Master Products'!O63</x:f>
        <x:v>0.08571428571428572</x:v>
      </x:c>
      <x:c r="M66" s="149" t="str">
        <x:f>'Master Products'!X63</x:f>
        <x:v>Ready</x:v>
      </x:c>
      <x:c r="N66" s="149" t="b">
        <x:f>'Master Products'!Y63</x:f>
        <x:v>1</x:v>
      </x:c>
      <x:c r="O66" s="149" t="str">
        <x:f>'Master Products'!AH63</x:f>
        <x:v>WS-RATES:2:27</x:v>
      </x:c>
      <x:c r="P66" s="149" t="str">
        <x:f>IF('Master Products'!AI63="","",'Master Products'!AI63)</x:f>
      </x:c>
      <x:c r="Q66" s="149" t="str">
        <x:f>IF('Master Products'!AJ63="","",'Master Products'!AJ63)</x:f>
      </x:c>
      <x:c r="R66" s="149" t="str">
        <x:f>IF('Master Products'!AK63="","",'Master Products'!AK63)</x:f>
      </x:c>
    </x:row>
    <x:row r="67">
      <x:c r="A67" s="149" t="str">
        <x:f>'Master Products'!A64</x:f>
        <x:v>RS-000063</x:v>
      </x:c>
      <x:c r="B67" s="149" t="str">
        <x:f>'Master Products'!B64</x:f>
        <x:v>G/F SHINY PENCIL</x:v>
      </x:c>
      <x:c r="C67" s="149" t="str">
        <x:f>'Master Products'!C64</x:f>
        <x:v>PENCILS</x:v>
      </x:c>
      <x:c r="D67" s="149" t="str">
        <x:f>'Master Products'!D64</x:f>
        <x:v>Both</x:v>
      </x:c>
      <x:c r="E67" s="149" t="str">
        <x:f>'Master Products'!F64</x:f>
        <x:v>Piece</x:v>
      </x:c>
      <x:c r="F67" s="149" t="str">
        <x:f>IF('Master Products'!G64="","",'Master Products'!G64)</x:f>
      </x:c>
      <x:c r="G67" s="149" t="str">
        <x:f>'Master Products'!I64</x:f>
        <x:v>PKR</x:v>
      </x:c>
      <x:c r="H67" s="133" t="n">
        <x:f>'Master Products'!L64</x:f>
        <x:v>176</x:v>
      </x:c>
      <x:c r="I67" s="133" t="n">
        <x:f>'Master Products'!M64</x:f>
        <x:v>163</x:v>
      </x:c>
      <x:c r="J67" s="133" t="str">
        <x:f>'Master Products'!U64</x:f>
        <x:v>Source Valid</x:v>
      </x:c>
      <x:c r="K67" s="133" t="n">
        <x:f>'Master Products'!N64</x:f>
        <x:v>13</x:v>
      </x:c>
      <x:c r="L67" s="148" t="n">
        <x:f>'Master Products'!O64</x:f>
        <x:v>0.07386363636363637</x:v>
      </x:c>
      <x:c r="M67" s="149" t="str">
        <x:f>'Master Products'!X64</x:f>
        <x:v>Ready</x:v>
      </x:c>
      <x:c r="N67" s="149" t="b">
        <x:f>'Master Products'!Y64</x:f>
        <x:v>1</x:v>
      </x:c>
      <x:c r="O67" s="149" t="str">
        <x:f>'Master Products'!AH64</x:f>
        <x:v>WS-RATES:2:28</x:v>
      </x:c>
      <x:c r="P67" s="149" t="str">
        <x:f>IF('Master Products'!AI64="","",'Master Products'!AI64)</x:f>
      </x:c>
      <x:c r="Q67" s="149" t="str">
        <x:f>IF('Master Products'!AJ64="","",'Master Products'!AJ64)</x:f>
      </x:c>
      <x:c r="R67" s="149" t="str">
        <x:f>IF('Master Products'!AK64="","",'Master Products'!AK64)</x:f>
      </x:c>
    </x:row>
    <x:row r="68">
      <x:c r="A68" s="149" t="str">
        <x:f>'Master Products'!A65</x:f>
        <x:v>RS-000064</x:v>
      </x:c>
      <x:c r="B68" s="149" t="str">
        <x:f>'Master Products'!B65</x:f>
        <x:v>SILVER X WATER DAMPER</x:v>
      </x:c>
      <x:c r="C68" s="149" t="str">
        <x:f>'Master Products'!C65</x:f>
        <x:v>CHINA</x:v>
      </x:c>
      <x:c r="D68" s="149" t="str">
        <x:f>'Master Products'!D65</x:f>
        <x:v>Both</x:v>
      </x:c>
      <x:c r="E68" s="149" t="str">
        <x:f>'Master Products'!F65</x:f>
        <x:v>Piece</x:v>
      </x:c>
      <x:c r="F68" s="149" t="str">
        <x:f>IF('Master Products'!G65="","",'Master Products'!G65)</x:f>
      </x:c>
      <x:c r="G68" s="149" t="str">
        <x:f>'Master Products'!I65</x:f>
        <x:v>PKR</x:v>
      </x:c>
      <x:c r="H68" s="133" t="n">
        <x:f>'Master Products'!L65</x:f>
        <x:v>50</x:v>
      </x:c>
      <x:c r="I68" s="133" t="n">
        <x:f>'Master Products'!M65</x:f>
        <x:v>43</x:v>
      </x:c>
      <x:c r="J68" s="133" t="str">
        <x:f>'Master Products'!U65</x:f>
        <x:v>Source Valid</x:v>
      </x:c>
      <x:c r="K68" s="133" t="n">
        <x:f>'Master Products'!N65</x:f>
        <x:v>7</x:v>
      </x:c>
      <x:c r="L68" s="148" t="n">
        <x:f>'Master Products'!O65</x:f>
        <x:v>0.14</x:v>
      </x:c>
      <x:c r="M68" s="149" t="str">
        <x:f>'Master Products'!X65</x:f>
        <x:v>Ready</x:v>
      </x:c>
      <x:c r="N68" s="149" t="b">
        <x:f>'Master Products'!Y65</x:f>
        <x:v>1</x:v>
      </x:c>
      <x:c r="O68" s="149" t="str">
        <x:f>'Master Products'!AH65</x:f>
        <x:v>WS-RATES:2:29</x:v>
      </x:c>
      <x:c r="P68" s="149" t="str">
        <x:f>IF('Master Products'!AI65="","",'Master Products'!AI65)</x:f>
      </x:c>
      <x:c r="Q68" s="149" t="str">
        <x:f>IF('Master Products'!AJ65="","",'Master Products'!AJ65)</x:f>
      </x:c>
      <x:c r="R68" s="149" t="str">
        <x:f>IF('Master Products'!AK65="","",'Master Products'!AK65)</x:f>
      </x:c>
    </x:row>
    <x:row r="69">
      <x:c r="A69" s="149" t="str">
        <x:f>'Master Products'!A66</x:f>
        <x:v>RS-000065</x:v>
      </x:c>
      <x:c r="B69" s="149" t="str">
        <x:f>'Master Products'!B66</x:f>
        <x:v>TOKO WATER DAMPER</x:v>
      </x:c>
      <x:c r="C69" s="149" t="str">
        <x:f>'Master Products'!C66</x:f>
        <x:v>CHINA</x:v>
      </x:c>
      <x:c r="D69" s="149" t="str">
        <x:f>'Master Products'!D66</x:f>
        <x:v>Both</x:v>
      </x:c>
      <x:c r="E69" s="149" t="str">
        <x:f>'Master Products'!F66</x:f>
        <x:v>Piece</x:v>
      </x:c>
      <x:c r="F69" s="149" t="str">
        <x:f>IF('Master Products'!G66="","",'Master Products'!G66)</x:f>
      </x:c>
      <x:c r="G69" s="149" t="str">
        <x:f>'Master Products'!I66</x:f>
        <x:v>PKR</x:v>
      </x:c>
      <x:c r="H69" s="133" t="n">
        <x:f>'Master Products'!L66</x:f>
        <x:v>120</x:v>
      </x:c>
      <x:c r="I69" s="133" t="n">
        <x:f>'Master Products'!M66</x:f>
        <x:v>102</x:v>
      </x:c>
      <x:c r="J69" s="133" t="str">
        <x:f>'Master Products'!U66</x:f>
        <x:v>Source Valid</x:v>
      </x:c>
      <x:c r="K69" s="133" t="n">
        <x:f>'Master Products'!N66</x:f>
        <x:v>18</x:v>
      </x:c>
      <x:c r="L69" s="148" t="n">
        <x:f>'Master Products'!O66</x:f>
        <x:v>0.15</x:v>
      </x:c>
      <x:c r="M69" s="149" t="str">
        <x:f>'Master Products'!X66</x:f>
        <x:v>Ready</x:v>
      </x:c>
      <x:c r="N69" s="149" t="b">
        <x:f>'Master Products'!Y66</x:f>
        <x:v>1</x:v>
      </x:c>
      <x:c r="O69" s="149" t="str">
        <x:f>'Master Products'!AH66</x:f>
        <x:v>WS-RATES:2:30</x:v>
      </x:c>
      <x:c r="P69" s="149" t="str">
        <x:f>IF('Master Products'!AI66="","",'Master Products'!AI66)</x:f>
      </x:c>
      <x:c r="Q69" s="149" t="str">
        <x:f>IF('Master Products'!AJ66="","",'Master Products'!AJ66)</x:f>
      </x:c>
      <x:c r="R69" s="149" t="str">
        <x:f>IF('Master Products'!AK66="","",'Master Products'!AK66)</x:f>
      </x:c>
    </x:row>
    <x:row r="70">
      <x:c r="A70" s="149" t="str">
        <x:f>'Master Products'!A67</x:f>
        <x:v>RS-000066</x:v>
      </x:c>
      <x:c r="B70" s="149" t="str">
        <x:f>'Master Products'!B67</x:f>
        <x:v>CALCULATOR DJ-9300G</x:v>
      </x:c>
      <x:c r="C70" s="149" t="str">
        <x:f>'Master Products'!C67</x:f>
        <x:v>SHOP CALCULATOR</x:v>
      </x:c>
      <x:c r="D70" s="149" t="str">
        <x:f>'Master Products'!D67</x:f>
        <x:v>Both</x:v>
      </x:c>
      <x:c r="E70" s="149" t="str">
        <x:f>'Master Products'!F67</x:f>
        <x:v>Piece</x:v>
      </x:c>
      <x:c r="F70" s="149" t="str">
        <x:f>IF('Master Products'!G67="","",'Master Products'!G67)</x:f>
      </x:c>
      <x:c r="G70" s="149" t="str">
        <x:f>'Master Products'!I67</x:f>
        <x:v>PKR</x:v>
      </x:c>
      <x:c r="H70" s="133" t="n">
        <x:f>'Master Products'!L67</x:f>
        <x:v>900</x:v>
      </x:c>
      <x:c r="I70" s="133" t="n">
        <x:f>'Master Products'!M67</x:f>
        <x:v>790</x:v>
      </x:c>
      <x:c r="J70" s="133" t="str">
        <x:f>'Master Products'!U67</x:f>
        <x:v>Source Valid</x:v>
      </x:c>
      <x:c r="K70" s="133" t="n">
        <x:f>'Master Products'!N67</x:f>
        <x:v>110</x:v>
      </x:c>
      <x:c r="L70" s="148" t="n">
        <x:f>'Master Products'!O67</x:f>
        <x:v>0.12222222222222222</x:v>
      </x:c>
      <x:c r="M70" s="149" t="str">
        <x:f>'Master Products'!X67</x:f>
        <x:v>Ready</x:v>
      </x:c>
      <x:c r="N70" s="149" t="b">
        <x:f>'Master Products'!Y67</x:f>
        <x:v>1</x:v>
      </x:c>
      <x:c r="O70" s="149" t="str">
        <x:f>'Master Products'!AH67</x:f>
        <x:v>WS-RATES:2:31</x:v>
      </x:c>
      <x:c r="P70" s="149" t="str">
        <x:f>IF('Master Products'!AI67="","",'Master Products'!AI67)</x:f>
      </x:c>
      <x:c r="Q70" s="149" t="str">
        <x:f>IF('Master Products'!AJ67="","",'Master Products'!AJ67)</x:f>
      </x:c>
      <x:c r="R70" s="149" t="str">
        <x:f>IF('Master Products'!AK67="","",'Master Products'!AK67)</x:f>
      </x:c>
    </x:row>
    <x:row r="71">
      <x:c r="A71" s="149" t="str">
        <x:f>'Master Products'!A68</x:f>
        <x:v>RS-000067</x:v>
      </x:c>
      <x:c r="B71" s="149" t="str">
        <x:f>'Master Products'!B68</x:f>
        <x:v>NEW DUX PENCIL 888</x:v>
      </x:c>
      <x:c r="C71" s="149" t="str">
        <x:f>'Master Products'!C68</x:f>
        <x:v>PENCILS</x:v>
      </x:c>
      <x:c r="D71" s="149" t="str">
        <x:f>'Master Products'!D68</x:f>
        <x:v>Both</x:v>
      </x:c>
      <x:c r="E71" s="149" t="str">
        <x:f>'Master Products'!F68</x:f>
        <x:v>Piece</x:v>
      </x:c>
      <x:c r="F71" s="149" t="str">
        <x:f>IF('Master Products'!G68="","",'Master Products'!G68)</x:f>
      </x:c>
      <x:c r="G71" s="149" t="str">
        <x:f>'Master Products'!I68</x:f>
        <x:v>PKR</x:v>
      </x:c>
      <x:c r="H71" s="133" t="n">
        <x:f>'Master Products'!L68</x:f>
        <x:v>175</x:v>
      </x:c>
      <x:c r="I71" s="133" t="n">
        <x:f>'Master Products'!M68</x:f>
        <x:v>169</x:v>
      </x:c>
      <x:c r="J71" s="133" t="str">
        <x:f>'Master Products'!U68</x:f>
        <x:v>Source Valid</x:v>
      </x:c>
      <x:c r="K71" s="133" t="n">
        <x:f>'Master Products'!N68</x:f>
        <x:v>6</x:v>
      </x:c>
      <x:c r="L71" s="148" t="n">
        <x:f>'Master Products'!O68</x:f>
        <x:v>0.03428571428571429</x:v>
      </x:c>
      <x:c r="M71" s="149" t="str">
        <x:f>'Master Products'!X68</x:f>
        <x:v>Ready</x:v>
      </x:c>
      <x:c r="N71" s="149" t="b">
        <x:f>'Master Products'!Y68</x:f>
        <x:v>1</x:v>
      </x:c>
      <x:c r="O71" s="149" t="str">
        <x:f>'Master Products'!AH68</x:f>
        <x:v>WS-RATES:2:32</x:v>
      </x:c>
      <x:c r="P71" s="149" t="str">
        <x:f>IF('Master Products'!AI68="","",'Master Products'!AI68)</x:f>
      </x:c>
      <x:c r="Q71" s="149" t="str">
        <x:f>IF('Master Products'!AJ68="","",'Master Products'!AJ68)</x:f>
      </x:c>
      <x:c r="R71" s="149" t="str">
        <x:f>IF('Master Products'!AK68="","",'Master Products'!AK68)</x:f>
      </x:c>
    </x:row>
    <x:row r="72">
      <x:c r="A72" s="149" t="str">
        <x:f>'Master Products'!A69</x:f>
        <x:v>RS-000068</x:v>
      </x:c>
      <x:c r="B72" s="149" t="str">
        <x:f>'Master Products'!B69</x:f>
        <x:v>IMP REGISTER USAMA LARGE</x:v>
      </x:c>
      <x:c r="C72" s="149" t="str">
        <x:f>'Master Products'!C69</x:f>
        <x:v>REGISTERS</x:v>
      </x:c>
      <x:c r="D72" s="149" t="str">
        <x:f>'Master Products'!D69</x:f>
        <x:v>Both</x:v>
      </x:c>
      <x:c r="E72" s="149" t="str">
        <x:f>'Master Products'!F69</x:f>
        <x:v>Piece</x:v>
      </x:c>
      <x:c r="F72" s="149" t="str">
        <x:f>IF('Master Products'!G69="","",'Master Products'!G69)</x:f>
      </x:c>
      <x:c r="G72" s="149" t="str">
        <x:f>'Master Products'!I69</x:f>
        <x:v>PKR</x:v>
      </x:c>
      <x:c r="H72" s="133" t="n">
        <x:f>'Master Products'!L69</x:f>
        <x:v>390</x:v>
      </x:c>
      <x:c r="I72" s="133" t="n">
        <x:f>'Master Products'!M69</x:f>
        <x:v>360</x:v>
      </x:c>
      <x:c r="J72" s="133" t="str">
        <x:f>'Master Products'!U69</x:f>
        <x:v>Source Valid</x:v>
      </x:c>
      <x:c r="K72" s="133" t="n">
        <x:f>'Master Products'!N69</x:f>
        <x:v>30</x:v>
      </x:c>
      <x:c r="L72" s="148" t="n">
        <x:f>'Master Products'!O69</x:f>
        <x:v>0.07692307692307693</x:v>
      </x:c>
      <x:c r="M72" s="149" t="str">
        <x:f>'Master Products'!X69</x:f>
        <x:v>Ready</x:v>
      </x:c>
      <x:c r="N72" s="149" t="b">
        <x:f>'Master Products'!Y69</x:f>
        <x:v>1</x:v>
      </x:c>
      <x:c r="O72" s="149" t="str">
        <x:f>'Master Products'!AH69</x:f>
        <x:v>WS-RATES:2:33</x:v>
      </x:c>
      <x:c r="P72" s="149" t="str">
        <x:f>IF('Master Products'!AI69="","",'Master Products'!AI69)</x:f>
      </x:c>
      <x:c r="Q72" s="149" t="str">
        <x:f>IF('Master Products'!AJ69="","",'Master Products'!AJ69)</x:f>
      </x:c>
      <x:c r="R72" s="149" t="str">
        <x:f>IF('Master Products'!AK69="","",'Master Products'!AK69)</x:f>
      </x:c>
    </x:row>
    <x:row r="73">
      <x:c r="A73" s="149" t="str">
        <x:f>'Master Products'!A70</x:f>
        <x:v>RS-000069</x:v>
      </x:c>
      <x:c r="B73" s="149" t="str">
        <x:f>'Master Products'!B70</x:f>
        <x:v>LUDO GOTI SMALL (BOX)</x:v>
      </x:c>
      <x:c r="C73" s="149" t="str">
        <x:f>'Master Products'!C70</x:f>
        <x:v>LUDO DANA + GOTI</x:v>
      </x:c>
      <x:c r="D73" s="149" t="str">
        <x:f>'Master Products'!D70</x:f>
        <x:v>Both</x:v>
      </x:c>
      <x:c r="E73" s="149" t="str">
        <x:f>'Master Products'!F70</x:f>
        <x:v>Box</x:v>
      </x:c>
      <x:c r="F73" s="149" t="str">
        <x:f>IF('Master Products'!G70="","",'Master Products'!G70)</x:f>
      </x:c>
      <x:c r="G73" s="149" t="str">
        <x:f>'Master Products'!I70</x:f>
        <x:v>PKR</x:v>
      </x:c>
      <x:c r="H73" s="133" t="n">
        <x:f>'Master Products'!L70</x:f>
        <x:v>15</x:v>
      </x:c>
      <x:c r="I73" s="133" t="n">
        <x:f>'Master Products'!M70</x:f>
        <x:v>10</x:v>
      </x:c>
      <x:c r="J73" s="133" t="str">
        <x:f>'Master Products'!U70</x:f>
        <x:v>Source Valid</x:v>
      </x:c>
      <x:c r="K73" s="133" t="n">
        <x:f>'Master Products'!N70</x:f>
        <x:v>5</x:v>
      </x:c>
      <x:c r="L73" s="148" t="n">
        <x:f>'Master Products'!O70</x:f>
        <x:v>0.3333333333333333</x:v>
      </x:c>
      <x:c r="M73" s="149" t="str">
        <x:f>'Master Products'!X70</x:f>
        <x:v>Ready</x:v>
      </x:c>
      <x:c r="N73" s="149" t="b">
        <x:f>'Master Products'!Y70</x:f>
        <x:v>1</x:v>
      </x:c>
      <x:c r="O73" s="149" t="str">
        <x:f>'Master Products'!AH70</x:f>
        <x:v>WS-RATES:2:34</x:v>
      </x:c>
      <x:c r="P73" s="149" t="str">
        <x:f>IF('Master Products'!AI70="","",'Master Products'!AI70)</x:f>
      </x:c>
      <x:c r="Q73" s="149" t="str">
        <x:f>IF('Master Products'!AJ70="","",'Master Products'!AJ70)</x:f>
      </x:c>
      <x:c r="R73" s="149" t="str">
        <x:f>IF('Master Products'!AK70="","",'Master Products'!AK70)</x:f>
      </x:c>
    </x:row>
    <x:row r="74">
      <x:c r="A74" s="149" t="str">
        <x:f>'Master Products'!A71</x:f>
        <x:v>RS-000070</x:v>
      </x:c>
      <x:c r="B74" s="149" t="str">
        <x:f>'Master Products'!B71</x:f>
        <x:v>HARD BOARD LUDO MEDIUM</x:v>
      </x:c>
      <x:c r="C74" s="149" t="str">
        <x:f>'Master Products'!C71</x:f>
        <x:v>LUDO</x:v>
      </x:c>
      <x:c r="D74" s="149" t="str">
        <x:f>'Master Products'!D71</x:f>
        <x:v>Both</x:v>
      </x:c>
      <x:c r="E74" s="149" t="str">
        <x:f>'Master Products'!F71</x:f>
        <x:v>Piece</x:v>
      </x:c>
      <x:c r="F74" s="149" t="str">
        <x:f>IF('Master Products'!G71="","",'Master Products'!G71)</x:f>
      </x:c>
      <x:c r="G74" s="149" t="str">
        <x:f>'Master Products'!I71</x:f>
        <x:v>PKR</x:v>
      </x:c>
      <x:c r="H74" s="133" t="n">
        <x:f>'Master Products'!L71</x:f>
        <x:v>320</x:v>
      </x:c>
      <x:c r="I74" s="133" t="n">
        <x:f>'Master Products'!M71</x:f>
        <x:v>280</x:v>
      </x:c>
      <x:c r="J74" s="133" t="str">
        <x:f>'Master Products'!U71</x:f>
        <x:v>Source Valid</x:v>
      </x:c>
      <x:c r="K74" s="133" t="n">
        <x:f>'Master Products'!N71</x:f>
        <x:v>40</x:v>
      </x:c>
      <x:c r="L74" s="148" t="n">
        <x:f>'Master Products'!O71</x:f>
        <x:v>0.125</x:v>
      </x:c>
      <x:c r="M74" s="149" t="str">
        <x:f>'Master Products'!X71</x:f>
        <x:v>Ready</x:v>
      </x:c>
      <x:c r="N74" s="149" t="b">
        <x:f>'Master Products'!Y71</x:f>
        <x:v>1</x:v>
      </x:c>
      <x:c r="O74" s="149" t="str">
        <x:f>'Master Products'!AH71</x:f>
        <x:v>WS-RATES:2:35</x:v>
      </x:c>
      <x:c r="P74" s="149" t="str">
        <x:f>IF('Master Products'!AI71="","",'Master Products'!AI71)</x:f>
      </x:c>
      <x:c r="Q74" s="149" t="str">
        <x:f>IF('Master Products'!AJ71="","",'Master Products'!AJ71)</x:f>
      </x:c>
      <x:c r="R74" s="149" t="str">
        <x:f>IF('Master Products'!AK71="","",'Master Products'!AK71)</x:f>
      </x:c>
    </x:row>
    <x:row r="75">
      <x:c r="A75" s="149" t="str">
        <x:f>'Master Products'!A72</x:f>
        <x:v>RS-000071</x:v>
      </x:c>
      <x:c r="B75" s="149" t="str">
        <x:f>'Master Products'!B72</x:f>
        <x:v>CHAMKI BALL (1 PC)</x:v>
      </x:c>
      <x:c r="C75" s="149" t="str">
        <x:f>'Master Products'!C72</x:f>
        <x:v>BALL</x:v>
      </x:c>
      <x:c r="D75" s="149" t="str">
        <x:f>'Master Products'!D72</x:f>
        <x:v>Both</x:v>
      </x:c>
      <x:c r="E75" s="149" t="str">
        <x:f>'Master Products'!F72</x:f>
        <x:v>Piece</x:v>
      </x:c>
      <x:c r="F75" s="149" t="n">
        <x:f>IF('Master Products'!G72="","",'Master Products'!G72)</x:f>
        <x:v>1</x:v>
      </x:c>
      <x:c r="G75" s="149" t="str">
        <x:f>'Master Products'!I72</x:f>
        <x:v>PKR</x:v>
      </x:c>
      <x:c r="H75" s="133" t="n">
        <x:f>'Master Products'!L72</x:f>
        <x:v>37</x:v>
      </x:c>
      <x:c r="I75" s="133" t="n">
        <x:f>'Master Products'!M72</x:f>
        <x:v>33</x:v>
      </x:c>
      <x:c r="J75" s="133" t="str">
        <x:f>'Master Products'!U72</x:f>
        <x:v>Source Valid</x:v>
      </x:c>
      <x:c r="K75" s="133" t="n">
        <x:f>'Master Products'!N72</x:f>
        <x:v>4</x:v>
      </x:c>
      <x:c r="L75" s="148" t="n">
        <x:f>'Master Products'!O72</x:f>
        <x:v>0.10810810810810811</x:v>
      </x:c>
      <x:c r="M75" s="149" t="str">
        <x:f>'Master Products'!X72</x:f>
        <x:v>Ready</x:v>
      </x:c>
      <x:c r="N75" s="149" t="b">
        <x:f>'Master Products'!Y72</x:f>
        <x:v>1</x:v>
      </x:c>
      <x:c r="O75" s="149" t="str">
        <x:f>'Master Products'!AH72</x:f>
        <x:v>WS-RATES:2:36</x:v>
      </x:c>
      <x:c r="P75" s="149" t="str">
        <x:f>IF('Master Products'!AI72="","",'Master Products'!AI72)</x:f>
      </x:c>
      <x:c r="Q75" s="149" t="str">
        <x:f>IF('Master Products'!AJ72="","",'Master Products'!AJ72)</x:f>
      </x:c>
      <x:c r="R75" s="149" t="str">
        <x:f>IF('Master Products'!AK72="","",'Master Products'!AK72)</x:f>
      </x:c>
    </x:row>
    <x:row r="76">
      <x:c r="A76" s="149" t="str">
        <x:f>'Master Products'!A73</x:f>
        <x:v>RS-000072</x:v>
      </x:c>
      <x:c r="B76" s="149" t="str">
        <x:f>'Master Products'!B73</x:f>
        <x:v>CHAMKI BALL (12 PC)</x:v>
      </x:c>
      <x:c r="C76" s="149" t="str">
        <x:f>'Master Products'!C73</x:f>
        <x:v>BALL</x:v>
      </x:c>
      <x:c r="D76" s="149" t="str">
        <x:f>'Master Products'!D73</x:f>
        <x:v>Wholesale/Bulk</x:v>
      </x:c>
      <x:c r="E76" s="149" t="str">
        <x:f>'Master Products'!F73</x:f>
        <x:v>Pack</x:v>
      </x:c>
      <x:c r="F76" s="149" t="n">
        <x:f>IF('Master Products'!G73="","",'Master Products'!G73)</x:f>
        <x:v>12</x:v>
      </x:c>
      <x:c r="G76" s="149" t="str">
        <x:f>'Master Products'!I73</x:f>
        <x:v>PKR</x:v>
      </x:c>
      <x:c r="H76" s="133" t="n">
        <x:f>'Master Products'!L73</x:f>
        <x:v>444</x:v>
      </x:c>
      <x:c r="I76" s="133" t="n">
        <x:f>'Master Products'!M73</x:f>
        <x:v>380</x:v>
      </x:c>
      <x:c r="J76" s="133" t="str">
        <x:f>'Master Products'!U73</x:f>
        <x:v>Source Valid</x:v>
      </x:c>
      <x:c r="K76" s="133" t="n">
        <x:f>'Master Products'!N73</x:f>
        <x:v>64</x:v>
      </x:c>
      <x:c r="L76" s="148" t="n">
        <x:f>'Master Products'!O73</x:f>
        <x:v>0.14414414414414414</x:v>
      </x:c>
      <x:c r="M76" s="149" t="str">
        <x:f>'Master Products'!X73</x:f>
        <x:v>Ready</x:v>
      </x:c>
      <x:c r="N76" s="149" t="b">
        <x:f>'Master Products'!Y73</x:f>
        <x:v>1</x:v>
      </x:c>
      <x:c r="O76" s="149" t="str">
        <x:f>'Master Products'!AH73</x:f>
        <x:v>WS-RATES:2:37</x:v>
      </x:c>
      <x:c r="P76" s="149" t="str">
        <x:f>IF('Master Products'!AI73="","",'Master Products'!AI73)</x:f>
      </x:c>
      <x:c r="Q76" s="149" t="str">
        <x:f>IF('Master Products'!AJ73="","",'Master Products'!AJ73)</x:f>
      </x:c>
      <x:c r="R76" s="149" t="str">
        <x:f>IF('Master Products'!AK73="","",'Master Products'!AK73)</x:f>
      </x:c>
    </x:row>
    <x:row r="77">
      <x:c r="A77" s="149" t="str">
        <x:f>'Master Products'!A74</x:f>
        <x:v>RS-000073</x:v>
      </x:c>
      <x:c r="B77" s="149" t="str">
        <x:f>'Master Products'!B74</x:f>
        <x:v>HAND FAN WITH PEN</x:v>
      </x:c>
      <x:c r="C77" s="149" t="str">
        <x:f>'Master Products'!C74</x:f>
        <x:v>BALL POINT</x:v>
      </x:c>
      <x:c r="D77" s="149" t="str">
        <x:f>'Master Products'!D74</x:f>
        <x:v>Both</x:v>
      </x:c>
      <x:c r="E77" s="149" t="str">
        <x:f>'Master Products'!F74</x:f>
        <x:v>Piece</x:v>
      </x:c>
      <x:c r="F77" s="149" t="str">
        <x:f>IF('Master Products'!G74="","",'Master Products'!G74)</x:f>
      </x:c>
      <x:c r="G77" s="149" t="str">
        <x:f>'Master Products'!I74</x:f>
        <x:v>PKR</x:v>
      </x:c>
      <x:c r="H77" s="133" t="n">
        <x:f>'Master Products'!L74</x:f>
        <x:v>60</x:v>
      </x:c>
      <x:c r="I77" s="133" t="n">
        <x:f>'Master Products'!M74</x:f>
        <x:v>55</x:v>
      </x:c>
      <x:c r="J77" s="133" t="str">
        <x:f>'Master Products'!U74</x:f>
        <x:v>Source Valid</x:v>
      </x:c>
      <x:c r="K77" s="133" t="n">
        <x:f>'Master Products'!N74</x:f>
        <x:v>5</x:v>
      </x:c>
      <x:c r="L77" s="148" t="n">
        <x:f>'Master Products'!O74</x:f>
        <x:v>0.08333333333333333</x:v>
      </x:c>
      <x:c r="M77" s="149" t="str">
        <x:f>'Master Products'!X74</x:f>
        <x:v>Ready</x:v>
      </x:c>
      <x:c r="N77" s="149" t="b">
        <x:f>'Master Products'!Y74</x:f>
        <x:v>1</x:v>
      </x:c>
      <x:c r="O77" s="149" t="str">
        <x:f>'Master Products'!AH74</x:f>
        <x:v>WS-RATES:3:2</x:v>
      </x:c>
      <x:c r="P77" s="149" t="str">
        <x:f>IF('Master Products'!AI74="","",'Master Products'!AI74)</x:f>
      </x:c>
      <x:c r="Q77" s="149" t="str">
        <x:f>IF('Master Products'!AJ74="","",'Master Products'!AJ74)</x:f>
      </x:c>
      <x:c r="R77" s="149" t="str">
        <x:f>IF('Master Products'!AK74="","",'Master Products'!AK74)</x:f>
      </x:c>
    </x:row>
    <x:row r="78">
      <x:c r="A78" s="149" t="str">
        <x:f>'Master Products'!A75</x:f>
        <x:v>RS-000074</x:v>
      </x:c>
      <x:c r="B78" s="149" t="str">
        <x:f>'Master Products'!B75</x:f>
        <x:v>METAL CAR 12PCS PRESS</x:v>
      </x:c>
      <x:c r="C78" s="149" t="str">
        <x:f>'Master Products'!C75</x:f>
        <x:v>CHINA</x:v>
      </x:c>
      <x:c r="D78" s="149" t="str">
        <x:f>'Master Products'!D75</x:f>
        <x:v>Wholesale/Bulk</x:v>
      </x:c>
      <x:c r="E78" s="149" t="str">
        <x:f>'Master Products'!F75</x:f>
        <x:v>Pack</x:v>
      </x:c>
      <x:c r="F78" s="149" t="n">
        <x:f>IF('Master Products'!G75="","",'Master Products'!G75)</x:f>
        <x:v>12</x:v>
      </x:c>
      <x:c r="G78" s="149" t="str">
        <x:f>'Master Products'!I75</x:f>
        <x:v>PKR</x:v>
      </x:c>
      <x:c r="H78" s="133" t="n">
        <x:f>'Master Products'!L75</x:f>
        <x:v>1380</x:v>
      </x:c>
      <x:c r="I78" s="133" t="n">
        <x:f>'Master Products'!M75</x:f>
        <x:v>1210</x:v>
      </x:c>
      <x:c r="J78" s="133" t="str">
        <x:f>'Master Products'!U75</x:f>
        <x:v>Source Valid</x:v>
      </x:c>
      <x:c r="K78" s="133" t="n">
        <x:f>'Master Products'!N75</x:f>
        <x:v>170</x:v>
      </x:c>
      <x:c r="L78" s="148" t="n">
        <x:f>'Master Products'!O75</x:f>
        <x:v>0.12318840579710146</x:v>
      </x:c>
      <x:c r="M78" s="149" t="str">
        <x:f>'Master Products'!X75</x:f>
        <x:v>Ready</x:v>
      </x:c>
      <x:c r="N78" s="149" t="b">
        <x:f>'Master Products'!Y75</x:f>
        <x:v>1</x:v>
      </x:c>
      <x:c r="O78" s="149" t="str">
        <x:f>'Master Products'!AH75</x:f>
        <x:v>WS-RATES:3:3</x:v>
      </x:c>
      <x:c r="P78" s="149" t="str">
        <x:f>IF('Master Products'!AI75="","",'Master Products'!AI75)</x:f>
      </x:c>
      <x:c r="Q78" s="149" t="str">
        <x:f>IF('Master Products'!AJ75="","",'Master Products'!AJ75)</x:f>
      </x:c>
      <x:c r="R78" s="149" t="str">
        <x:f>IF('Master Products'!AK75="","",'Master Products'!AK75)</x:f>
      </x:c>
    </x:row>
    <x:row r="79">
      <x:c r="A79" s="149" t="str">
        <x:f>'Master Products'!A76</x:f>
        <x:v>RS-000075</x:v>
      </x:c>
      <x:c r="B79" s="149" t="str">
        <x:f>'Master Products'!B76</x:f>
        <x:v>BEEDS BOX</x:v>
      </x:c>
      <x:c r="C79" s="149" t="str">
        <x:f>'Master Products'!C76</x:f>
        <x:v>CHINA</x:v>
      </x:c>
      <x:c r="D79" s="149" t="str">
        <x:f>'Master Products'!D76</x:f>
        <x:v>Both</x:v>
      </x:c>
      <x:c r="E79" s="149" t="str">
        <x:f>'Master Products'!F76</x:f>
        <x:v>Box</x:v>
      </x:c>
      <x:c r="F79" s="149" t="str">
        <x:f>IF('Master Products'!G76="","",'Master Products'!G76)</x:f>
      </x:c>
      <x:c r="G79" s="149" t="str">
        <x:f>'Master Products'!I76</x:f>
        <x:v>PKR</x:v>
      </x:c>
      <x:c r="H79" s="133" t="n">
        <x:f>'Master Products'!L76</x:f>
        <x:v>260</x:v>
      </x:c>
      <x:c r="I79" s="133" t="n">
        <x:f>'Master Products'!M76</x:f>
        <x:v>228</x:v>
      </x:c>
      <x:c r="J79" s="133" t="str">
        <x:f>'Master Products'!U76</x:f>
        <x:v>Source Valid</x:v>
      </x:c>
      <x:c r="K79" s="133" t="n">
        <x:f>'Master Products'!N76</x:f>
        <x:v>32</x:v>
      </x:c>
      <x:c r="L79" s="148" t="n">
        <x:f>'Master Products'!O76</x:f>
        <x:v>0.12307692307692308</x:v>
      </x:c>
      <x:c r="M79" s="149" t="str">
        <x:f>'Master Products'!X76</x:f>
        <x:v>Ready</x:v>
      </x:c>
      <x:c r="N79" s="149" t="b">
        <x:f>'Master Products'!Y76</x:f>
        <x:v>1</x:v>
      </x:c>
      <x:c r="O79" s="149" t="str">
        <x:f>'Master Products'!AH76</x:f>
        <x:v>WS-RATES:3:4</x:v>
      </x:c>
      <x:c r="P79" s="149" t="str">
        <x:f>IF('Master Products'!AI76="","",'Master Products'!AI76)</x:f>
      </x:c>
      <x:c r="Q79" s="149" t="str">
        <x:f>IF('Master Products'!AJ76="","",'Master Products'!AJ76)</x:f>
      </x:c>
      <x:c r="R79" s="149" t="str">
        <x:f>IF('Master Products'!AK76="","",'Master Products'!AK76)</x:f>
      </x:c>
    </x:row>
    <x:row r="80">
      <x:c r="A80" s="149" t="str">
        <x:f>'Master Products'!A77</x:f>
        <x:v>RS-000076</x:v>
      </x:c>
      <x:c r="B80" s="149" t="str">
        <x:f>'Master Products'!B77</x:f>
        <x:v>MAGNET PATTA</x:v>
      </x:c>
      <x:c r="C80" s="149" t="str">
        <x:f>'Master Products'!C77</x:f>
        <x:v>CHINA</x:v>
      </x:c>
      <x:c r="D80" s="149" t="str">
        <x:f>'Master Products'!D77</x:f>
        <x:v>Both</x:v>
      </x:c>
      <x:c r="E80" s="149" t="str">
        <x:f>'Master Products'!F77</x:f>
        <x:v>Piece</x:v>
      </x:c>
      <x:c r="F80" s="149" t="str">
        <x:f>IF('Master Products'!G77="","",'Master Products'!G77)</x:f>
      </x:c>
      <x:c r="G80" s="149" t="str">
        <x:f>'Master Products'!I77</x:f>
        <x:v>PKR</x:v>
      </x:c>
      <x:c r="H80" s="133" t="n">
        <x:f>'Master Products'!L77</x:f>
        <x:v>410</x:v>
      </x:c>
      <x:c r="I80" s="133" t="n">
        <x:f>'Master Products'!M77</x:f>
        <x:v>365</x:v>
      </x:c>
      <x:c r="J80" s="133" t="str">
        <x:f>'Master Products'!U77</x:f>
        <x:v>Source Valid</x:v>
      </x:c>
      <x:c r="K80" s="133" t="n">
        <x:f>'Master Products'!N77</x:f>
        <x:v>45</x:v>
      </x:c>
      <x:c r="L80" s="148" t="n">
        <x:f>'Master Products'!O77</x:f>
        <x:v>0.10975609756097561</x:v>
      </x:c>
      <x:c r="M80" s="149" t="str">
        <x:f>'Master Products'!X77</x:f>
        <x:v>Ready</x:v>
      </x:c>
      <x:c r="N80" s="149" t="b">
        <x:f>'Master Products'!Y77</x:f>
        <x:v>1</x:v>
      </x:c>
      <x:c r="O80" s="149" t="str">
        <x:f>'Master Products'!AH77</x:f>
        <x:v>WS-RATES:3:5</x:v>
      </x:c>
      <x:c r="P80" s="149" t="str">
        <x:f>IF('Master Products'!AI77="","",'Master Products'!AI77)</x:f>
      </x:c>
      <x:c r="Q80" s="149" t="str">
        <x:f>IF('Master Products'!AJ77="","",'Master Products'!AJ77)</x:f>
      </x:c>
      <x:c r="R80" s="149" t="str">
        <x:f>IF('Master Products'!AK77="","",'Master Products'!AK77)</x:f>
      </x:c>
    </x:row>
    <x:row r="81">
      <x:c r="A81" s="149" t="str">
        <x:f>'Master Products'!A78</x:f>
        <x:v>RS-000077</x:v>
      </x:c>
      <x:c r="B81" s="149" t="str">
        <x:f>'Master Products'!B78</x:f>
        <x:v>WATER DISPENSER</x:v>
      </x:c>
      <x:c r="C81" s="149" t="str">
        <x:f>'Master Products'!C78</x:f>
        <x:v>CHINA</x:v>
      </x:c>
      <x:c r="D81" s="149" t="str">
        <x:f>'Master Products'!D78</x:f>
        <x:v>Both</x:v>
      </x:c>
      <x:c r="E81" s="149" t="str">
        <x:f>'Master Products'!F78</x:f>
        <x:v>Piece</x:v>
      </x:c>
      <x:c r="F81" s="149" t="str">
        <x:f>IF('Master Products'!G78="","",'Master Products'!G78)</x:f>
      </x:c>
      <x:c r="G81" s="149" t="str">
        <x:f>'Master Products'!I78</x:f>
        <x:v>PKR</x:v>
      </x:c>
      <x:c r="H81" s="133" t="n">
        <x:f>'Master Products'!L78</x:f>
        <x:v>230</x:v>
      </x:c>
      <x:c r="I81" s="133" t="n">
        <x:f>'Master Products'!M78</x:f>
        <x:v>198</x:v>
      </x:c>
      <x:c r="J81" s="133" t="str">
        <x:f>'Master Products'!U78</x:f>
        <x:v>Source Valid</x:v>
      </x:c>
      <x:c r="K81" s="133" t="n">
        <x:f>'Master Products'!N78</x:f>
        <x:v>32</x:v>
      </x:c>
      <x:c r="L81" s="148" t="n">
        <x:f>'Master Products'!O78</x:f>
        <x:v>0.1391304347826087</x:v>
      </x:c>
      <x:c r="M81" s="149" t="str">
        <x:f>'Master Products'!X78</x:f>
        <x:v>Ready</x:v>
      </x:c>
      <x:c r="N81" s="149" t="b">
        <x:f>'Master Products'!Y78</x:f>
        <x:v>1</x:v>
      </x:c>
      <x:c r="O81" s="149" t="str">
        <x:f>'Master Products'!AH78</x:f>
        <x:v>WS-RATES:3:6</x:v>
      </x:c>
      <x:c r="P81" s="149" t="str">
        <x:f>IF('Master Products'!AI78="","",'Master Products'!AI78)</x:f>
      </x:c>
      <x:c r="Q81" s="149" t="str">
        <x:f>IF('Master Products'!AJ78="","",'Master Products'!AJ78)</x:f>
      </x:c>
      <x:c r="R81" s="149" t="str">
        <x:f>IF('Master Products'!AK78="","",'Master Products'!AK78)</x:f>
      </x:c>
    </x:row>
    <x:row r="82">
      <x:c r="A82" s="149" t="str">
        <x:f>'Master Products'!A79</x:f>
        <x:v>RS-000078</x:v>
      </x:c>
      <x:c r="B82" s="149" t="str">
        <x:f>'Master Products'!B79</x:f>
        <x:v>METAL CAR (12PCS) MEDIUM</x:v>
      </x:c>
      <x:c r="C82" s="149" t="str">
        <x:f>'Master Products'!C79</x:f>
        <x:v>CHINA</x:v>
      </x:c>
      <x:c r="D82" s="149" t="str">
        <x:f>'Master Products'!D79</x:f>
        <x:v>Wholesale/Bulk</x:v>
      </x:c>
      <x:c r="E82" s="149" t="str">
        <x:f>'Master Products'!F79</x:f>
        <x:v>Pack</x:v>
      </x:c>
      <x:c r="F82" s="149" t="n">
        <x:f>IF('Master Products'!G79="","",'Master Products'!G79)</x:f>
        <x:v>12</x:v>
      </x:c>
      <x:c r="G82" s="149" t="str">
        <x:f>'Master Products'!I79</x:f>
        <x:v>PKR</x:v>
      </x:c>
      <x:c r="H82" s="133" t="n">
        <x:f>'Master Products'!L79</x:f>
        <x:v>492</x:v>
      </x:c>
      <x:c r="I82" s="133" t="n">
        <x:f>'Master Products'!M79</x:f>
        <x:v>430</x:v>
      </x:c>
      <x:c r="J82" s="133" t="str">
        <x:f>'Master Products'!U79</x:f>
        <x:v>Source Valid</x:v>
      </x:c>
      <x:c r="K82" s="133" t="n">
        <x:f>'Master Products'!N79</x:f>
        <x:v>62</x:v>
      </x:c>
      <x:c r="L82" s="148" t="n">
        <x:f>'Master Products'!O79</x:f>
        <x:v>0.12601626016260162</x:v>
      </x:c>
      <x:c r="M82" s="149" t="str">
        <x:f>'Master Products'!X79</x:f>
        <x:v>Ready</x:v>
      </x:c>
      <x:c r="N82" s="149" t="b">
        <x:f>'Master Products'!Y79</x:f>
        <x:v>1</x:v>
      </x:c>
      <x:c r="O82" s="149" t="str">
        <x:f>'Master Products'!AH79</x:f>
        <x:v>WS-RATES:3:7</x:v>
      </x:c>
      <x:c r="P82" s="149" t="str">
        <x:f>IF('Master Products'!AI79="","",'Master Products'!AI79)</x:f>
      </x:c>
      <x:c r="Q82" s="149" t="str">
        <x:f>IF('Master Products'!AJ79="","",'Master Products'!AJ79)</x:f>
      </x:c>
      <x:c r="R82" s="149" t="str">
        <x:f>IF('Master Products'!AK79="","",'Master Products'!AK79)</x:f>
      </x:c>
    </x:row>
    <x:row r="83">
      <x:c r="A83" s="149" t="str">
        <x:f>'Master Products'!A80</x:f>
        <x:v>RS-000079</x:v>
      </x:c>
      <x:c r="B83" s="149" t="str">
        <x:f>'Master Products'!B80</x:f>
        <x:v>BOOK LIGHT</x:v>
      </x:c>
      <x:c r="C83" s="149" t="str">
        <x:f>'Master Products'!C80</x:f>
        <x:v>CHINA</x:v>
      </x:c>
      <x:c r="D83" s="149" t="str">
        <x:f>'Master Products'!D80</x:f>
        <x:v>Both</x:v>
      </x:c>
      <x:c r="E83" s="149" t="str">
        <x:f>'Master Products'!F80</x:f>
        <x:v>Piece</x:v>
      </x:c>
      <x:c r="F83" s="149" t="str">
        <x:f>IF('Master Products'!G80="","",'Master Products'!G80)</x:f>
      </x:c>
      <x:c r="G83" s="149" t="str">
        <x:f>'Master Products'!I80</x:f>
        <x:v>PKR</x:v>
      </x:c>
      <x:c r="H83" s="133" t="n">
        <x:f>'Master Products'!L80</x:f>
        <x:v>230</x:v>
      </x:c>
      <x:c r="I83" s="133" t="n">
        <x:f>'Master Products'!M80</x:f>
        <x:v>210</x:v>
      </x:c>
      <x:c r="J83" s="133" t="str">
        <x:f>'Master Products'!U80</x:f>
        <x:v>Source Valid</x:v>
      </x:c>
      <x:c r="K83" s="133" t="n">
        <x:f>'Master Products'!N80</x:f>
        <x:v>20</x:v>
      </x:c>
      <x:c r="L83" s="148" t="n">
        <x:f>'Master Products'!O80</x:f>
        <x:v>0.08695652173913043</x:v>
      </x:c>
      <x:c r="M83" s="149" t="str">
        <x:f>'Master Products'!X80</x:f>
        <x:v>Ready</x:v>
      </x:c>
      <x:c r="N83" s="149" t="b">
        <x:f>'Master Products'!Y80</x:f>
        <x:v>1</x:v>
      </x:c>
      <x:c r="O83" s="149" t="str">
        <x:f>'Master Products'!AH80</x:f>
        <x:v>WS-RATES:3:8</x:v>
      </x:c>
      <x:c r="P83" s="149" t="str">
        <x:f>IF('Master Products'!AI80="","",'Master Products'!AI80)</x:f>
      </x:c>
      <x:c r="Q83" s="149" t="str">
        <x:f>IF('Master Products'!AJ80="","",'Master Products'!AJ80)</x:f>
      </x:c>
      <x:c r="R83" s="149" t="str">
        <x:f>IF('Master Products'!AK80="","",'Master Products'!AK80)</x:f>
      </x:c>
    </x:row>
    <x:row r="84">
      <x:c r="A84" s="149" t="str">
        <x:f>'Master Products'!A81</x:f>
        <x:v>RS-000080</x:v>
      </x:c>
      <x:c r="B84" s="149" t="str">
        <x:f>'Master Products'!B81</x:f>
        <x:v>800 NUMBER AWAN REGISTER</x:v>
      </x:c>
      <x:c r="C84" s="149" t="str">
        <x:f>'Master Products'!C81</x:f>
        <x:v>REGISTERS</x:v>
      </x:c>
      <x:c r="D84" s="149" t="str">
        <x:f>'Master Products'!D81</x:f>
        <x:v>Both</x:v>
      </x:c>
      <x:c r="E84" s="149" t="str">
        <x:f>'Master Products'!F81</x:f>
        <x:v>Piece</x:v>
      </x:c>
      <x:c r="F84" s="149" t="str">
        <x:f>IF('Master Products'!G81="","",'Master Products'!G81)</x:f>
      </x:c>
      <x:c r="G84" s="149" t="str">
        <x:f>'Master Products'!I81</x:f>
        <x:v>PKR</x:v>
      </x:c>
      <x:c r="H84" s="133" t="n">
        <x:f>'Master Products'!L81</x:f>
        <x:v>270</x:v>
      </x:c>
      <x:c r="I84" s="133" t="n">
        <x:f>'Master Products'!M81</x:f>
        <x:v>255</x:v>
      </x:c>
      <x:c r="J84" s="133" t="str">
        <x:f>'Master Products'!U81</x:f>
        <x:v>Source Valid</x:v>
      </x:c>
      <x:c r="K84" s="133" t="n">
        <x:f>'Master Products'!N81</x:f>
        <x:v>15</x:v>
      </x:c>
      <x:c r="L84" s="148" t="n">
        <x:f>'Master Products'!O81</x:f>
        <x:v>0.05555555555555555</x:v>
      </x:c>
      <x:c r="M84" s="149" t="str">
        <x:f>'Master Products'!X81</x:f>
        <x:v>Ready</x:v>
      </x:c>
      <x:c r="N84" s="149" t="b">
        <x:f>'Master Products'!Y81</x:f>
        <x:v>1</x:v>
      </x:c>
      <x:c r="O84" s="149" t="str">
        <x:f>'Master Products'!AH81</x:f>
        <x:v>WS-RATES:3:9</x:v>
      </x:c>
      <x:c r="P84" s="149" t="str">
        <x:f>IF('Master Products'!AI81="","",'Master Products'!AI81)</x:f>
      </x:c>
      <x:c r="Q84" s="149" t="str">
        <x:f>IF('Master Products'!AJ81="","",'Master Products'!AJ81)</x:f>
      </x:c>
      <x:c r="R84" s="149" t="str">
        <x:f>IF('Master Products'!AK81="","",'Master Products'!AK81)</x:f>
      </x:c>
    </x:row>
    <x:row r="85">
      <x:c r="A85" s="149" t="str">
        <x:f>'Master Products'!A82</x:f>
        <x:v>RS-000081</x:v>
      </x:c>
      <x:c r="B85" s="149" t="str">
        <x:f>'Master Products'!B82</x:f>
        <x:v>MINI FAN NO:11</x:v>
      </x:c>
      <x:c r="C85" s="149" t="str">
        <x:f>'Master Products'!C82</x:f>
        <x:v>BALL POINT</x:v>
      </x:c>
      <x:c r="D85" s="149" t="str">
        <x:f>'Master Products'!D82</x:f>
        <x:v>Both</x:v>
      </x:c>
      <x:c r="E85" s="149" t="str">
        <x:f>'Master Products'!F82</x:f>
        <x:v>Piece</x:v>
      </x:c>
      <x:c r="F85" s="149" t="str">
        <x:f>IF('Master Products'!G82="","",'Master Products'!G82)</x:f>
      </x:c>
      <x:c r="G85" s="149" t="str">
        <x:f>'Master Products'!I82</x:f>
        <x:v>PKR</x:v>
      </x:c>
      <x:c r="H85" s="133" t="n">
        <x:f>'Master Products'!L82</x:f>
        <x:v>800</x:v>
      </x:c>
      <x:c r="I85" s="133" t="n">
        <x:f>'Master Products'!M82</x:f>
        <x:v>690</x:v>
      </x:c>
      <x:c r="J85" s="133" t="str">
        <x:f>'Master Products'!U82</x:f>
        <x:v>Source Valid</x:v>
      </x:c>
      <x:c r="K85" s="133" t="n">
        <x:f>'Master Products'!N82</x:f>
        <x:v>110</x:v>
      </x:c>
      <x:c r="L85" s="148" t="n">
        <x:f>'Master Products'!O82</x:f>
        <x:v>0.1375</x:v>
      </x:c>
      <x:c r="M85" s="149" t="str">
        <x:f>'Master Products'!X82</x:f>
        <x:v>Ready</x:v>
      </x:c>
      <x:c r="N85" s="149" t="b">
        <x:f>'Master Products'!Y82</x:f>
        <x:v>1</x:v>
      </x:c>
      <x:c r="O85" s="149" t="str">
        <x:f>'Master Products'!AH82</x:f>
        <x:v>WS-RATES:3:10</x:v>
      </x:c>
      <x:c r="P85" s="149" t="str">
        <x:f>IF('Master Products'!AI82="","",'Master Products'!AI82)</x:f>
      </x:c>
      <x:c r="Q85" s="149" t="str">
        <x:f>IF('Master Products'!AJ82="","",'Master Products'!AJ82)</x:f>
      </x:c>
      <x:c r="R85" s="149" t="str">
        <x:f>IF('Master Products'!AK82="","",'Master Products'!AK82)</x:f>
      </x:c>
    </x:row>
    <x:row r="86">
      <x:c r="A86" s="149" t="str">
        <x:f>'Master Products'!A83</x:f>
        <x:v>RS-000082</x:v>
      </x:c>
      <x:c r="B86" s="149" t="str">
        <x:f>'Master Products'!B83</x:f>
        <x:v>MINI FAN NO:10</x:v>
      </x:c>
      <x:c r="C86" s="149" t="str">
        <x:f>'Master Products'!C83</x:f>
        <x:v>BALL POINT</x:v>
      </x:c>
      <x:c r="D86" s="149" t="str">
        <x:f>'Master Products'!D83</x:f>
        <x:v>Both</x:v>
      </x:c>
      <x:c r="E86" s="149" t="str">
        <x:f>'Master Products'!F83</x:f>
        <x:v>Piece</x:v>
      </x:c>
      <x:c r="F86" s="149" t="str">
        <x:f>IF('Master Products'!G83="","",'Master Products'!G83)</x:f>
      </x:c>
      <x:c r="G86" s="149" t="str">
        <x:f>'Master Products'!I83</x:f>
        <x:v>PKR</x:v>
      </x:c>
      <x:c r="H86" s="133" t="n">
        <x:f>'Master Products'!L83</x:f>
        <x:v>780</x:v>
      </x:c>
      <x:c r="I86" s="133" t="n">
        <x:f>'Master Products'!M83</x:f>
        <x:v>690</x:v>
      </x:c>
      <x:c r="J86" s="133" t="str">
        <x:f>'Master Products'!U83</x:f>
        <x:v>Source Valid</x:v>
      </x:c>
      <x:c r="K86" s="133" t="n">
        <x:f>'Master Products'!N83</x:f>
        <x:v>90</x:v>
      </x:c>
      <x:c r="L86" s="148" t="n">
        <x:f>'Master Products'!O83</x:f>
        <x:v>0.11538461538461539</x:v>
      </x:c>
      <x:c r="M86" s="149" t="str">
        <x:f>'Master Products'!X83</x:f>
        <x:v>Ready</x:v>
      </x:c>
      <x:c r="N86" s="149" t="b">
        <x:f>'Master Products'!Y83</x:f>
        <x:v>1</x:v>
      </x:c>
      <x:c r="O86" s="149" t="str">
        <x:f>'Master Products'!AH83</x:f>
        <x:v>WS-RATES:3:11</x:v>
      </x:c>
      <x:c r="P86" s="149" t="str">
        <x:f>IF('Master Products'!AI83="","",'Master Products'!AI83)</x:f>
      </x:c>
      <x:c r="Q86" s="149" t="str">
        <x:f>IF('Master Products'!AJ83="","",'Master Products'!AJ83)</x:f>
      </x:c>
      <x:c r="R86" s="149" t="str">
        <x:f>IF('Master Products'!AK83="","",'Master Products'!AK83)</x:f>
      </x:c>
    </x:row>
    <x:row r="87">
      <x:c r="A87" s="149" t="str">
        <x:f>'Master Products'!A84</x:f>
        <x:v>RS-000083</x:v>
      </x:c>
      <x:c r="B87" s="149" t="str">
        <x:f>'Master Products'!B84</x:f>
        <x:v>MINI FAN NO:9</x:v>
      </x:c>
      <x:c r="C87" s="149" t="str">
        <x:f>'Master Products'!C84</x:f>
        <x:v>BALL POINT</x:v>
      </x:c>
      <x:c r="D87" s="149" t="str">
        <x:f>'Master Products'!D84</x:f>
        <x:v>Both</x:v>
      </x:c>
      <x:c r="E87" s="149" t="str">
        <x:f>'Master Products'!F84</x:f>
        <x:v>Piece</x:v>
      </x:c>
      <x:c r="F87" s="149" t="str">
        <x:f>IF('Master Products'!G84="","",'Master Products'!G84)</x:f>
      </x:c>
      <x:c r="G87" s="149" t="str">
        <x:f>'Master Products'!I84</x:f>
        <x:v>PKR</x:v>
      </x:c>
      <x:c r="H87" s="133" t="n">
        <x:f>'Master Products'!L84</x:f>
        <x:v>680</x:v>
      </x:c>
      <x:c r="I87" s="133" t="n">
        <x:f>'Master Products'!M84</x:f>
        <x:v>585</x:v>
      </x:c>
      <x:c r="J87" s="133" t="str">
        <x:f>'Master Products'!U84</x:f>
        <x:v>Source Valid</x:v>
      </x:c>
      <x:c r="K87" s="133" t="n">
        <x:f>'Master Products'!N84</x:f>
        <x:v>95</x:v>
      </x:c>
      <x:c r="L87" s="148" t="n">
        <x:f>'Master Products'!O84</x:f>
        <x:v>0.13970588235294118</x:v>
      </x:c>
      <x:c r="M87" s="149" t="str">
        <x:f>'Master Products'!X84</x:f>
        <x:v>Ready</x:v>
      </x:c>
      <x:c r="N87" s="149" t="b">
        <x:f>'Master Products'!Y84</x:f>
        <x:v>1</x:v>
      </x:c>
      <x:c r="O87" s="149" t="str">
        <x:f>'Master Products'!AH84</x:f>
        <x:v>WS-RATES:3:12</x:v>
      </x:c>
      <x:c r="P87" s="149" t="str">
        <x:f>IF('Master Products'!AI84="","",'Master Products'!AI84)</x:f>
      </x:c>
      <x:c r="Q87" s="149" t="str">
        <x:f>IF('Master Products'!AJ84="","",'Master Products'!AJ84)</x:f>
      </x:c>
      <x:c r="R87" s="149" t="str">
        <x:f>IF('Master Products'!AK84="","",'Master Products'!AK84)</x:f>
      </x:c>
    </x:row>
    <x:row r="88">
      <x:c r="A88" s="149" t="str">
        <x:f>'Master Products'!A85</x:f>
        <x:v>RS-000084</x:v>
      </x:c>
      <x:c r="B88" s="149" t="str">
        <x:f>'Master Products'!B85</x:f>
        <x:v>WATER GUN LARGE</x:v>
      </x:c>
      <x:c r="C88" s="149" t="str">
        <x:f>'Master Products'!C85</x:f>
        <x:v>CHINA DAIRIES</x:v>
      </x:c>
      <x:c r="D88" s="149" t="str">
        <x:f>'Master Products'!D85</x:f>
        <x:v>Both</x:v>
      </x:c>
      <x:c r="E88" s="149" t="str">
        <x:f>'Master Products'!F85</x:f>
        <x:v>Piece</x:v>
      </x:c>
      <x:c r="F88" s="149" t="str">
        <x:f>IF('Master Products'!G85="","",'Master Products'!G85)</x:f>
      </x:c>
      <x:c r="G88" s="149" t="str">
        <x:f>'Master Products'!I85</x:f>
        <x:v>PKR</x:v>
      </x:c>
      <x:c r="H88" s="133" t="n">
        <x:f>'Master Products'!L85</x:f>
        <x:v>100</x:v>
      </x:c>
      <x:c r="I88" s="133" t="n">
        <x:f>'Master Products'!M85</x:f>
        <x:v>87</x:v>
      </x:c>
      <x:c r="J88" s="133" t="str">
        <x:f>'Master Products'!U85</x:f>
        <x:v>Source Valid</x:v>
      </x:c>
      <x:c r="K88" s="133" t="n">
        <x:f>'Master Products'!N85</x:f>
        <x:v>13</x:v>
      </x:c>
      <x:c r="L88" s="148" t="n">
        <x:f>'Master Products'!O85</x:f>
        <x:v>0.13</x:v>
      </x:c>
      <x:c r="M88" s="149" t="str">
        <x:f>'Master Products'!X85</x:f>
        <x:v>Ready</x:v>
      </x:c>
      <x:c r="N88" s="149" t="b">
        <x:f>'Master Products'!Y85</x:f>
        <x:v>1</x:v>
      </x:c>
      <x:c r="O88" s="149" t="str">
        <x:f>'Master Products'!AH85</x:f>
        <x:v>WS-RATES:3:13</x:v>
      </x:c>
      <x:c r="P88" s="149" t="str">
        <x:f>IF('Master Products'!AI85="","",'Master Products'!AI85)</x:f>
      </x:c>
      <x:c r="Q88" s="149" t="str">
        <x:f>IF('Master Products'!AJ85="","",'Master Products'!AJ85)</x:f>
      </x:c>
      <x:c r="R88" s="149" t="str">
        <x:f>IF('Master Products'!AK85="","",'Master Products'!AK85)</x:f>
      </x:c>
    </x:row>
    <x:row r="89">
      <x:c r="A89" s="149" t="str">
        <x:f>'Master Products'!A86</x:f>
        <x:v>RS-000085</x:v>
      </x:c>
      <x:c r="B89" s="149" t="str">
        <x:f>'Master Products'!B86</x:f>
        <x:v>PARTY POPPER LARGE</x:v>
      </x:c>
      <x:c r="C89" s="149" t="str">
        <x:f>'Master Products'!C86</x:f>
        <x:v>BIRTHDAY</x:v>
      </x:c>
      <x:c r="D89" s="149" t="str">
        <x:f>'Master Products'!D86</x:f>
        <x:v>Both</x:v>
      </x:c>
      <x:c r="E89" s="149" t="str">
        <x:f>'Master Products'!F86</x:f>
        <x:v>Piece</x:v>
      </x:c>
      <x:c r="F89" s="149" t="str">
        <x:f>IF('Master Products'!G86="","",'Master Products'!G86)</x:f>
      </x:c>
      <x:c r="G89" s="149" t="str">
        <x:f>'Master Products'!I86</x:f>
        <x:v>PKR</x:v>
      </x:c>
      <x:c r="H89" s="133" t="n">
        <x:f>'Master Products'!L86</x:f>
        <x:v>120</x:v>
      </x:c>
      <x:c r="I89" s="133" t="n">
        <x:f>'Master Products'!M86</x:f>
        <x:v>95</x:v>
      </x:c>
      <x:c r="J89" s="133" t="str">
        <x:f>'Master Products'!U86</x:f>
        <x:v>Source Valid</x:v>
      </x:c>
      <x:c r="K89" s="133" t="n">
        <x:f>'Master Products'!N86</x:f>
        <x:v>25</x:v>
      </x:c>
      <x:c r="L89" s="148" t="n">
        <x:f>'Master Products'!O86</x:f>
        <x:v>0.20833333333333334</x:v>
      </x:c>
      <x:c r="M89" s="149" t="str">
        <x:f>'Master Products'!X86</x:f>
        <x:v>Ready</x:v>
      </x:c>
      <x:c r="N89" s="149" t="b">
        <x:f>'Master Products'!Y86</x:f>
        <x:v>1</x:v>
      </x:c>
      <x:c r="O89" s="149" t="str">
        <x:f>'Master Products'!AH86</x:f>
        <x:v>WS-RATES:3:14</x:v>
      </x:c>
      <x:c r="P89" s="149" t="str">
        <x:f>IF('Master Products'!AI86="","",'Master Products'!AI86)</x:f>
      </x:c>
      <x:c r="Q89" s="149" t="str">
        <x:f>IF('Master Products'!AJ86="","",'Master Products'!AJ86)</x:f>
      </x:c>
      <x:c r="R89" s="149" t="str">
        <x:f>IF('Master Products'!AK86="","",'Master Products'!AK86)</x:f>
      </x:c>
    </x:row>
    <x:row r="90">
      <x:c r="A90" s="149" t="str">
        <x:f>'Master Products'!A87</x:f>
        <x:v>RS-000086</x:v>
      </x:c>
      <x:c r="B90" s="149" t="str">
        <x:f>'Master Products'!B87</x:f>
        <x:v>SNOW SPRAY CRAPE</x:v>
      </x:c>
      <x:c r="C90" s="149" t="str">
        <x:f>'Master Products'!C87</x:f>
        <x:v>BIRTHDAY</x:v>
      </x:c>
      <x:c r="D90" s="149" t="str">
        <x:f>'Master Products'!D87</x:f>
        <x:v>Both</x:v>
      </x:c>
      <x:c r="E90" s="149" t="str">
        <x:f>'Master Products'!F87</x:f>
        <x:v>Piece</x:v>
      </x:c>
      <x:c r="F90" s="149" t="str">
        <x:f>IF('Master Products'!G87="","",'Master Products'!G87)</x:f>
      </x:c>
      <x:c r="G90" s="149" t="str">
        <x:f>'Master Products'!I87</x:f>
        <x:v>PKR</x:v>
      </x:c>
      <x:c r="H90" s="133" t="n">
        <x:f>'Master Products'!L87</x:f>
        <x:v>165</x:v>
      </x:c>
      <x:c r="I90" s="133" t="n">
        <x:f>'Master Products'!M87</x:f>
        <x:v>135</x:v>
      </x:c>
      <x:c r="J90" s="133" t="str">
        <x:f>'Master Products'!U87</x:f>
        <x:v>Corrected Wholesale</x:v>
      </x:c>
      <x:c r="K90" s="133" t="n">
        <x:f>'Master Products'!N87</x:f>
        <x:v>30</x:v>
      </x:c>
      <x:c r="L90" s="148" t="n">
        <x:f>'Master Products'!O87</x:f>
        <x:v>0.18181818181818182</x:v>
      </x:c>
      <x:c r="M90" s="149" t="str">
        <x:f>'Master Products'!X87</x:f>
        <x:v>Ready with Mock Price</x:v>
      </x:c>
      <x:c r="N90" s="149" t="b">
        <x:f>'Master Products'!Y87</x:f>
        <x:v>1</x:v>
      </x:c>
      <x:c r="O90" s="149" t="str">
        <x:f>'Master Products'!AH87</x:f>
        <x:v>WS-RATES:3:15</x:v>
      </x:c>
      <x:c r="P90" s="149" t="str">
        <x:f>IF('Master Products'!AI87="","",'Master Products'!AI87)</x:f>
      </x:c>
      <x:c r="Q90" s="149" t="str">
        <x:f>IF('Master Products'!AJ87="","",'Master Products'!AJ87)</x:f>
      </x:c>
      <x:c r="R90" s="149" t="str">
        <x:f>IF('Master Products'!AK87="","",'Master Products'!AK87)</x:f>
      </x:c>
    </x:row>
    <x:row r="91">
      <x:c r="A91" s="149" t="str">
        <x:f>'Master Products'!A88</x:f>
        <x:v>RS-000087</x:v>
      </x:c>
      <x:c r="B91" s="149" t="str">
        <x:f>'Master Products'!B88</x:f>
        <x:v>HAPPY ANNIVERSARY DISPLAY</x:v>
      </x:c>
      <x:c r="C91" s="149" t="str">
        <x:f>'Master Products'!C88</x:f>
        <x:v>CHINA DAIRIES</x:v>
      </x:c>
      <x:c r="D91" s="149" t="str">
        <x:f>'Master Products'!D88</x:f>
        <x:v>Both</x:v>
      </x:c>
      <x:c r="E91" s="149" t="str">
        <x:f>'Master Products'!F88</x:f>
        <x:v>Piece</x:v>
      </x:c>
      <x:c r="F91" s="149" t="str">
        <x:f>IF('Master Products'!G88="","",'Master Products'!G88)</x:f>
      </x:c>
      <x:c r="G91" s="149" t="str">
        <x:f>'Master Products'!I88</x:f>
        <x:v>PKR</x:v>
      </x:c>
      <x:c r="H91" s="133" t="n">
        <x:f>'Master Products'!L88</x:f>
        <x:v>220</x:v>
      </x:c>
      <x:c r="I91" s="133" t="n">
        <x:f>'Master Products'!M88</x:f>
        <x:v>185</x:v>
      </x:c>
      <x:c r="J91" s="133" t="str">
        <x:f>'Master Products'!U88</x:f>
        <x:v>Source Valid</x:v>
      </x:c>
      <x:c r="K91" s="133" t="n">
        <x:f>'Master Products'!N88</x:f>
        <x:v>35</x:v>
      </x:c>
      <x:c r="L91" s="148" t="n">
        <x:f>'Master Products'!O88</x:f>
        <x:v>0.1590909090909091</x:v>
      </x:c>
      <x:c r="M91" s="149" t="str">
        <x:f>'Master Products'!X88</x:f>
        <x:v>Ready</x:v>
      </x:c>
      <x:c r="N91" s="149" t="b">
        <x:f>'Master Products'!Y88</x:f>
        <x:v>1</x:v>
      </x:c>
      <x:c r="O91" s="149" t="str">
        <x:f>'Master Products'!AH88</x:f>
        <x:v>WS-RATES:3:16</x:v>
      </x:c>
      <x:c r="P91" s="149" t="str">
        <x:f>IF('Master Products'!AI88="","",'Master Products'!AI88)</x:f>
      </x:c>
      <x:c r="Q91" s="149" t="str">
        <x:f>IF('Master Products'!AJ88="","",'Master Products'!AJ88)</x:f>
      </x:c>
      <x:c r="R91" s="149" t="str">
        <x:f>IF('Master Products'!AK88="","",'Master Products'!AK88)</x:f>
      </x:c>
    </x:row>
    <x:row r="92">
      <x:c r="A92" s="149" t="str">
        <x:f>'Master Products'!A89</x:f>
        <x:v>RS-000088</x:v>
      </x:c>
      <x:c r="B92" s="149" t="str">
        <x:f>'Master Products'!B89</x:f>
        <x:v>WELCOME CARD DISPLAY S</x:v>
      </x:c>
      <x:c r="C92" s="149" t="str">
        <x:f>'Master Products'!C89</x:f>
        <x:v>CHINA</x:v>
      </x:c>
      <x:c r="D92" s="149" t="str">
        <x:f>'Master Products'!D89</x:f>
        <x:v>Wholesale/Bulk</x:v>
      </x:c>
      <x:c r="E92" s="149" t="str">
        <x:f>'Master Products'!F89</x:f>
        <x:v>Piece</x:v>
      </x:c>
      <x:c r="F92" s="149" t="str">
        <x:f>IF('Master Products'!G89="","",'Master Products'!G89)</x:f>
      </x:c>
      <x:c r="G92" s="149" t="str">
        <x:f>'Master Products'!I89</x:f>
        <x:v>PKR</x:v>
      </x:c>
      <x:c r="H92" s="133" t="n">
        <x:f>'Master Products'!L89</x:f>
        <x:v>90</x:v>
      </x:c>
      <x:c r="I92" s="133" t="n">
        <x:f>'Master Products'!M89</x:f>
        <x:v>70</x:v>
      </x:c>
      <x:c r="J92" s="133" t="str">
        <x:f>'Master Products'!U89</x:f>
        <x:v>Source Valid</x:v>
      </x:c>
      <x:c r="K92" s="133" t="n">
        <x:f>'Master Products'!N89</x:f>
        <x:v>20</x:v>
      </x:c>
      <x:c r="L92" s="148" t="n">
        <x:f>'Master Products'!O89</x:f>
        <x:v>0.2222222222222222</x:v>
      </x:c>
      <x:c r="M92" s="149" t="str">
        <x:f>'Master Products'!X89</x:f>
        <x:v>Ready</x:v>
      </x:c>
      <x:c r="N92" s="149" t="b">
        <x:f>'Master Products'!Y89</x:f>
        <x:v>1</x:v>
      </x:c>
      <x:c r="O92" s="149" t="str">
        <x:f>'Master Products'!AH89</x:f>
        <x:v>WS-RATES:3:17</x:v>
      </x:c>
      <x:c r="P92" s="149" t="str">
        <x:f>IF('Master Products'!AI89="","",'Master Products'!AI89)</x:f>
      </x:c>
      <x:c r="Q92" s="149" t="str">
        <x:f>IF('Master Products'!AJ89="","",'Master Products'!AJ89)</x:f>
      </x:c>
      <x:c r="R92" s="149" t="str">
        <x:f>IF('Master Products'!AK89="","",'Master Products'!AK89)</x:f>
      </x:c>
    </x:row>
    <x:row r="93">
      <x:c r="A93" s="149" t="str">
        <x:f>'Master Products'!A90</x:f>
        <x:v>RS-000089</x:v>
      </x:c>
      <x:c r="B93" s="149" t="str">
        <x:f>'Master Products'!B90</x:f>
        <x:v>WATER BOTTLE STEEL BA7 TAMLA</x:v>
      </x:c>
      <x:c r="C93" s="149" t="str">
        <x:f>'Master Products'!C90</x:f>
        <x:v>CHINA</x:v>
      </x:c>
      <x:c r="D93" s="149" t="str">
        <x:f>'Master Products'!D90</x:f>
        <x:v>Both</x:v>
      </x:c>
      <x:c r="E93" s="149" t="str">
        <x:f>'Master Products'!F90</x:f>
        <x:v>Piece</x:v>
      </x:c>
      <x:c r="F93" s="149" t="str">
        <x:f>IF('Master Products'!G90="","",'Master Products'!G90)</x:f>
      </x:c>
      <x:c r="G93" s="149" t="str">
        <x:f>'Master Products'!I90</x:f>
        <x:v>PKR</x:v>
      </x:c>
      <x:c r="H93" s="133" t="n">
        <x:f>'Master Products'!L90</x:f>
        <x:v>1850</x:v>
      </x:c>
      <x:c r="I93" s="133" t="n">
        <x:f>'Master Products'!M90</x:f>
        <x:v>1660</x:v>
      </x:c>
      <x:c r="J93" s="133" t="str">
        <x:f>'Master Products'!U90</x:f>
        <x:v>Source Valid</x:v>
      </x:c>
      <x:c r="K93" s="133" t="n">
        <x:f>'Master Products'!N90</x:f>
        <x:v>190</x:v>
      </x:c>
      <x:c r="L93" s="148" t="n">
        <x:f>'Master Products'!O90</x:f>
        <x:v>0.10270270270270271</x:v>
      </x:c>
      <x:c r="M93" s="149" t="str">
        <x:f>'Master Products'!X90</x:f>
        <x:v>Ready</x:v>
      </x:c>
      <x:c r="N93" s="149" t="b">
        <x:f>'Master Products'!Y90</x:f>
        <x:v>1</x:v>
      </x:c>
      <x:c r="O93" s="149" t="str">
        <x:f>'Master Products'!AH90</x:f>
        <x:v>WS-RATES:3:18</x:v>
      </x:c>
      <x:c r="P93" s="149" t="str">
        <x:f>IF('Master Products'!AI90="","",'Master Products'!AI90)</x:f>
      </x:c>
      <x:c r="Q93" s="149" t="str">
        <x:f>IF('Master Products'!AJ90="","",'Master Products'!AJ90)</x:f>
      </x:c>
      <x:c r="R93" s="149" t="str">
        <x:f>IF('Master Products'!AK90="","",'Master Products'!AK90)</x:f>
      </x:c>
    </x:row>
    <x:row r="94">
      <x:c r="A94" s="149" t="str">
        <x:f>'Master Products'!A91</x:f>
        <x:v>RS-000090</x:v>
      </x:c>
      <x:c r="B94" s="149" t="str">
        <x:f>'Master Products'!B91</x:f>
        <x:v>WATER BOTTLE STEEL BA8 TAMLA</x:v>
      </x:c>
      <x:c r="C94" s="149" t="str">
        <x:f>'Master Products'!C91</x:f>
        <x:v>CHINA</x:v>
      </x:c>
      <x:c r="D94" s="149" t="str">
        <x:f>'Master Products'!D91</x:f>
        <x:v>Both</x:v>
      </x:c>
      <x:c r="E94" s="149" t="str">
        <x:f>'Master Products'!F91</x:f>
        <x:v>Piece</x:v>
      </x:c>
      <x:c r="F94" s="149" t="str">
        <x:f>IF('Master Products'!G91="","",'Master Products'!G91)</x:f>
      </x:c>
      <x:c r="G94" s="149" t="str">
        <x:f>'Master Products'!I91</x:f>
        <x:v>PKR</x:v>
      </x:c>
      <x:c r="H94" s="133" t="n">
        <x:f>'Master Products'!L91</x:f>
        <x:v>1950</x:v>
      </x:c>
      <x:c r="I94" s="133" t="n">
        <x:f>'Master Products'!M91</x:f>
        <x:v>1760</x:v>
      </x:c>
      <x:c r="J94" s="133" t="str">
        <x:f>'Master Products'!U91</x:f>
        <x:v>Source Valid</x:v>
      </x:c>
      <x:c r="K94" s="133" t="n">
        <x:f>'Master Products'!N91</x:f>
        <x:v>190</x:v>
      </x:c>
      <x:c r="L94" s="148" t="n">
        <x:f>'Master Products'!O91</x:f>
        <x:v>0.09743589743589744</x:v>
      </x:c>
      <x:c r="M94" s="149" t="str">
        <x:f>'Master Products'!X91</x:f>
        <x:v>Ready</x:v>
      </x:c>
      <x:c r="N94" s="149" t="b">
        <x:f>'Master Products'!Y91</x:f>
        <x:v>1</x:v>
      </x:c>
      <x:c r="O94" s="149" t="str">
        <x:f>'Master Products'!AH91</x:f>
        <x:v>WS-RATES:3:19</x:v>
      </x:c>
      <x:c r="P94" s="149" t="str">
        <x:f>IF('Master Products'!AI91="","",'Master Products'!AI91)</x:f>
      </x:c>
      <x:c r="Q94" s="149" t="str">
        <x:f>IF('Master Products'!AJ91="","",'Master Products'!AJ91)</x:f>
      </x:c>
      <x:c r="R94" s="149" t="str">
        <x:f>IF('Master Products'!AK91="","",'Master Products'!AK91)</x:f>
      </x:c>
    </x:row>
    <x:row r="95">
      <x:c r="A95" s="149" t="str">
        <x:f>'Master Products'!A92</x:f>
        <x:v>RS-000091</x:v>
      </x:c>
      <x:c r="B95" s="149" t="str">
        <x:f>'Master Products'!B92</x:f>
        <x:v>WATER BOTTLE STEEL BA6 TAMLA</x:v>
      </x:c>
      <x:c r="C95" s="149" t="str">
        <x:f>'Master Products'!C92</x:f>
        <x:v>CHINA</x:v>
      </x:c>
      <x:c r="D95" s="149" t="str">
        <x:f>'Master Products'!D92</x:f>
        <x:v>Both</x:v>
      </x:c>
      <x:c r="E95" s="149" t="str">
        <x:f>'Master Products'!F92</x:f>
        <x:v>Piece</x:v>
      </x:c>
      <x:c r="F95" s="149" t="str">
        <x:f>IF('Master Products'!G92="","",'Master Products'!G92)</x:f>
      </x:c>
      <x:c r="G95" s="149" t="str">
        <x:f>'Master Products'!I92</x:f>
        <x:v>PKR</x:v>
      </x:c>
      <x:c r="H95" s="133" t="n">
        <x:f>'Master Products'!L92</x:f>
        <x:v>2150</x:v>
      </x:c>
      <x:c r="I95" s="133" t="n">
        <x:f>'Master Products'!M92</x:f>
        <x:v>1960</x:v>
      </x:c>
      <x:c r="J95" s="133" t="str">
        <x:f>'Master Products'!U92</x:f>
        <x:v>Source Valid</x:v>
      </x:c>
      <x:c r="K95" s="133" t="n">
        <x:f>'Master Products'!N92</x:f>
        <x:v>190</x:v>
      </x:c>
      <x:c r="L95" s="148" t="n">
        <x:f>'Master Products'!O92</x:f>
        <x:v>0.08837209302325581</x:v>
      </x:c>
      <x:c r="M95" s="149" t="str">
        <x:f>'Master Products'!X92</x:f>
        <x:v>Ready</x:v>
      </x:c>
      <x:c r="N95" s="149" t="b">
        <x:f>'Master Products'!Y92</x:f>
        <x:v>1</x:v>
      </x:c>
      <x:c r="O95" s="149" t="str">
        <x:f>'Master Products'!AH92</x:f>
        <x:v>WS-RATES:3:20</x:v>
      </x:c>
      <x:c r="P95" s="149" t="str">
        <x:f>IF('Master Products'!AI92="","",'Master Products'!AI92)</x:f>
      </x:c>
      <x:c r="Q95" s="149" t="str">
        <x:f>IF('Master Products'!AJ92="","",'Master Products'!AJ92)</x:f>
      </x:c>
      <x:c r="R95" s="149" t="str">
        <x:f>IF('Master Products'!AK92="","",'Master Products'!AK92)</x:f>
      </x:c>
    </x:row>
    <x:row r="96">
      <x:c r="A96" s="149" t="str">
        <x:f>'Master Products'!A93</x:f>
        <x:v>RS-000092</x:v>
      </x:c>
      <x:c r="B96" s="149" t="str">
        <x:f>'Master Products'!B93</x:f>
        <x:v>WATER BOTTLE STEEL BA9 TAMLA</x:v>
      </x:c>
      <x:c r="C96" s="149" t="str">
        <x:f>'Master Products'!C93</x:f>
        <x:v>CHINA</x:v>
      </x:c>
      <x:c r="D96" s="149" t="str">
        <x:f>'Master Products'!D93</x:f>
        <x:v>Both</x:v>
      </x:c>
      <x:c r="E96" s="149" t="str">
        <x:f>'Master Products'!F93</x:f>
        <x:v>Piece</x:v>
      </x:c>
      <x:c r="F96" s="149" t="str">
        <x:f>IF('Master Products'!G93="","",'Master Products'!G93)</x:f>
      </x:c>
      <x:c r="G96" s="149" t="str">
        <x:f>'Master Products'!I93</x:f>
        <x:v>PKR</x:v>
      </x:c>
      <x:c r="H96" s="133" t="n">
        <x:f>'Master Products'!L93</x:f>
        <x:v>1980</x:v>
      </x:c>
      <x:c r="I96" s="133" t="n">
        <x:f>'Master Products'!M93</x:f>
        <x:v>1790</x:v>
      </x:c>
      <x:c r="J96" s="133" t="str">
        <x:f>'Master Products'!U93</x:f>
        <x:v>Source Valid</x:v>
      </x:c>
      <x:c r="K96" s="133" t="n">
        <x:f>'Master Products'!N93</x:f>
        <x:v>190</x:v>
      </x:c>
      <x:c r="L96" s="148" t="n">
        <x:f>'Master Products'!O93</x:f>
        <x:v>0.09595959595959595</x:v>
      </x:c>
      <x:c r="M96" s="149" t="str">
        <x:f>'Master Products'!X93</x:f>
        <x:v>Ready</x:v>
      </x:c>
      <x:c r="N96" s="149" t="b">
        <x:f>'Master Products'!Y93</x:f>
        <x:v>1</x:v>
      </x:c>
      <x:c r="O96" s="149" t="str">
        <x:f>'Master Products'!AH93</x:f>
        <x:v>WS-RATES:3:21</x:v>
      </x:c>
      <x:c r="P96" s="149" t="str">
        <x:f>IF('Master Products'!AI93="","",'Master Products'!AI93)</x:f>
      </x:c>
      <x:c r="Q96" s="149" t="str">
        <x:f>IF('Master Products'!AJ93="","",'Master Products'!AJ93)</x:f>
      </x:c>
      <x:c r="R96" s="149" t="str">
        <x:f>IF('Master Products'!AK93="","",'Master Products'!AK93)</x:f>
      </x:c>
    </x:row>
    <x:row r="97">
      <x:c r="A97" s="149" t="str">
        <x:f>'Master Products'!A94</x:f>
        <x:v>RS-000093</x:v>
      </x:c>
      <x:c r="B97" s="149" t="str">
        <x:f>'Master Products'!B94</x:f>
        <x:v>WATER BOTTLE STEEL BA6</x:v>
      </x:c>
      <x:c r="C97" s="149" t="str">
        <x:f>'Master Products'!C94</x:f>
        <x:v>CHINA</x:v>
      </x:c>
      <x:c r="D97" s="149" t="str">
        <x:f>'Master Products'!D94</x:f>
        <x:v>Both</x:v>
      </x:c>
      <x:c r="E97" s="149" t="str">
        <x:f>'Master Products'!F94</x:f>
        <x:v>Piece</x:v>
      </x:c>
      <x:c r="F97" s="149" t="str">
        <x:f>IF('Master Products'!G94="","",'Master Products'!G94)</x:f>
      </x:c>
      <x:c r="G97" s="149" t="str">
        <x:f>'Master Products'!I94</x:f>
        <x:v>PKR</x:v>
      </x:c>
      <x:c r="H97" s="133" t="n">
        <x:f>'Master Products'!L94</x:f>
        <x:v>1150</x:v>
      </x:c>
      <x:c r="I97" s="133" t="n">
        <x:f>'Master Products'!M94</x:f>
        <x:v>1040</x:v>
      </x:c>
      <x:c r="J97" s="133" t="str">
        <x:f>'Master Products'!U94</x:f>
        <x:v>Source Valid</x:v>
      </x:c>
      <x:c r="K97" s="133" t="n">
        <x:f>'Master Products'!N94</x:f>
        <x:v>110</x:v>
      </x:c>
      <x:c r="L97" s="148" t="n">
        <x:f>'Master Products'!O94</x:f>
        <x:v>0.09565217391304348</x:v>
      </x:c>
      <x:c r="M97" s="149" t="str">
        <x:f>'Master Products'!X94</x:f>
        <x:v>Ready</x:v>
      </x:c>
      <x:c r="N97" s="149" t="b">
        <x:f>'Master Products'!Y94</x:f>
        <x:v>1</x:v>
      </x:c>
      <x:c r="O97" s="149" t="str">
        <x:f>'Master Products'!AH94</x:f>
        <x:v>WS-RATES:3:22</x:v>
      </x:c>
      <x:c r="P97" s="149" t="str">
        <x:f>IF('Master Products'!AI94="","",'Master Products'!AI94)</x:f>
      </x:c>
      <x:c r="Q97" s="149" t="str">
        <x:f>IF('Master Products'!AJ94="","",'Master Products'!AJ94)</x:f>
      </x:c>
      <x:c r="R97" s="149" t="str">
        <x:f>IF('Master Products'!AK94="","",'Master Products'!AK94)</x:f>
      </x:c>
    </x:row>
    <x:row r="98">
      <x:c r="A98" s="149" t="str">
        <x:f>'Master Products'!A95</x:f>
        <x:v>RS-000094</x:v>
      </x:c>
      <x:c r="B98" s="149" t="str">
        <x:f>'Master Products'!B95</x:f>
        <x:v>WATER BOTTLE STEEL BA1</x:v>
      </x:c>
      <x:c r="C98" s="149" t="str">
        <x:f>'Master Products'!C95</x:f>
        <x:v>CHINA</x:v>
      </x:c>
      <x:c r="D98" s="149" t="str">
        <x:f>'Master Products'!D95</x:f>
        <x:v>Both</x:v>
      </x:c>
      <x:c r="E98" s="149" t="str">
        <x:f>'Master Products'!F95</x:f>
        <x:v>Piece</x:v>
      </x:c>
      <x:c r="F98" s="149" t="str">
        <x:f>IF('Master Products'!G95="","",'Master Products'!G95)</x:f>
      </x:c>
      <x:c r="G98" s="149" t="str">
        <x:f>'Master Products'!I95</x:f>
        <x:v>PKR</x:v>
      </x:c>
      <x:c r="H98" s="133" t="n">
        <x:f>'Master Products'!L95</x:f>
        <x:v>1100</x:v>
      </x:c>
      <x:c r="I98" s="133" t="n">
        <x:f>'Master Products'!M95</x:f>
        <x:v>990</x:v>
      </x:c>
      <x:c r="J98" s="133" t="str">
        <x:f>'Master Products'!U95</x:f>
        <x:v>Source Valid</x:v>
      </x:c>
      <x:c r="K98" s="133" t="n">
        <x:f>'Master Products'!N95</x:f>
        <x:v>110</x:v>
      </x:c>
      <x:c r="L98" s="148" t="n">
        <x:f>'Master Products'!O95</x:f>
        <x:v>0.1</x:v>
      </x:c>
      <x:c r="M98" s="149" t="str">
        <x:f>'Master Products'!X95</x:f>
        <x:v>Ready</x:v>
      </x:c>
      <x:c r="N98" s="149" t="b">
        <x:f>'Master Products'!Y95</x:f>
        <x:v>1</x:v>
      </x:c>
      <x:c r="O98" s="149" t="str">
        <x:f>'Master Products'!AH95</x:f>
        <x:v>WS-RATES:3:23</x:v>
      </x:c>
      <x:c r="P98" s="149" t="str">
        <x:f>IF('Master Products'!AI95="","",'Master Products'!AI95)</x:f>
      </x:c>
      <x:c r="Q98" s="149" t="str">
        <x:f>IF('Master Products'!AJ95="","",'Master Products'!AJ95)</x:f>
      </x:c>
      <x:c r="R98" s="149" t="str">
        <x:f>IF('Master Products'!AK95="","",'Master Products'!AK95)</x:f>
      </x:c>
    </x:row>
    <x:row r="99">
      <x:c r="A99" s="149" t="str">
        <x:f>'Master Products'!A96</x:f>
        <x:v>RS-000095</x:v>
      </x:c>
      <x:c r="B99" s="149" t="str">
        <x:f>'Master Products'!B96</x:f>
        <x:v>WATER BOTTLE STEEL BA3</x:v>
      </x:c>
      <x:c r="C99" s="149" t="str">
        <x:f>'Master Products'!C96</x:f>
        <x:v>CHINA</x:v>
      </x:c>
      <x:c r="D99" s="149" t="str">
        <x:f>'Master Products'!D96</x:f>
        <x:v>Both</x:v>
      </x:c>
      <x:c r="E99" s="149" t="str">
        <x:f>'Master Products'!F96</x:f>
        <x:v>Piece</x:v>
      </x:c>
      <x:c r="F99" s="149" t="str">
        <x:f>IF('Master Products'!G96="","",'Master Products'!G96)</x:f>
      </x:c>
      <x:c r="G99" s="149" t="str">
        <x:f>'Master Products'!I96</x:f>
        <x:v>PKR</x:v>
      </x:c>
      <x:c r="H99" s="133" t="n">
        <x:f>'Master Products'!L96</x:f>
        <x:v>950</x:v>
      </x:c>
      <x:c r="I99" s="133" t="n">
        <x:f>'Master Products'!M96</x:f>
        <x:v>870</x:v>
      </x:c>
      <x:c r="J99" s="133" t="str">
        <x:f>'Master Products'!U96</x:f>
        <x:v>Source Valid</x:v>
      </x:c>
      <x:c r="K99" s="133" t="n">
        <x:f>'Master Products'!N96</x:f>
        <x:v>80</x:v>
      </x:c>
      <x:c r="L99" s="148" t="n">
        <x:f>'Master Products'!O96</x:f>
        <x:v>0.08421052631578947</x:v>
      </x:c>
      <x:c r="M99" s="149" t="str">
        <x:f>'Master Products'!X96</x:f>
        <x:v>Ready</x:v>
      </x:c>
      <x:c r="N99" s="149" t="b">
        <x:f>'Master Products'!Y96</x:f>
        <x:v>1</x:v>
      </x:c>
      <x:c r="O99" s="149" t="str">
        <x:f>'Master Products'!AH96</x:f>
        <x:v>WS-RATES:3:24</x:v>
      </x:c>
      <x:c r="P99" s="149" t="str">
        <x:f>IF('Master Products'!AI96="","",'Master Products'!AI96)</x:f>
      </x:c>
      <x:c r="Q99" s="149" t="str">
        <x:f>IF('Master Products'!AJ96="","",'Master Products'!AJ96)</x:f>
      </x:c>
      <x:c r="R99" s="149" t="str">
        <x:f>IF('Master Products'!AK96="","",'Master Products'!AK96)</x:f>
      </x:c>
    </x:row>
    <x:row r="100">
      <x:c r="A100" s="149" t="str">
        <x:f>'Master Products'!A97</x:f>
        <x:v>RS-000096</x:v>
      </x:c>
      <x:c r="B100" s="149" t="str">
        <x:f>'Master Products'!B97</x:f>
        <x:v>WATER BOTTLE STEEL BA4</x:v>
      </x:c>
      <x:c r="C100" s="149" t="str">
        <x:f>'Master Products'!C97</x:f>
        <x:v>CHINA</x:v>
      </x:c>
      <x:c r="D100" s="149" t="str">
        <x:f>'Master Products'!D97</x:f>
        <x:v>Both</x:v>
      </x:c>
      <x:c r="E100" s="149" t="str">
        <x:f>'Master Products'!F97</x:f>
        <x:v>Piece</x:v>
      </x:c>
      <x:c r="F100" s="149" t="str">
        <x:f>IF('Master Products'!G97="","",'Master Products'!G97)</x:f>
      </x:c>
      <x:c r="G100" s="149" t="str">
        <x:f>'Master Products'!I97</x:f>
        <x:v>PKR</x:v>
      </x:c>
      <x:c r="H100" s="133" t="n">
        <x:f>'Master Products'!L97</x:f>
        <x:v>1100</x:v>
      </x:c>
      <x:c r="I100" s="133" t="n">
        <x:f>'Master Products'!M97</x:f>
        <x:v>1000</x:v>
      </x:c>
      <x:c r="J100" s="133" t="str">
        <x:f>'Master Products'!U97</x:f>
        <x:v>Source Valid</x:v>
      </x:c>
      <x:c r="K100" s="133" t="n">
        <x:f>'Master Products'!N97</x:f>
        <x:v>100</x:v>
      </x:c>
      <x:c r="L100" s="148" t="n">
        <x:f>'Master Products'!O97</x:f>
        <x:v>0.09090909090909091</x:v>
      </x:c>
      <x:c r="M100" s="149" t="str">
        <x:f>'Master Products'!X97</x:f>
        <x:v>Ready</x:v>
      </x:c>
      <x:c r="N100" s="149" t="b">
        <x:f>'Master Products'!Y97</x:f>
        <x:v>1</x:v>
      </x:c>
      <x:c r="O100" s="149" t="str">
        <x:f>'Master Products'!AH97</x:f>
        <x:v>WS-RATES:3:25</x:v>
      </x:c>
      <x:c r="P100" s="149" t="str">
        <x:f>IF('Master Products'!AI97="","",'Master Products'!AI97)</x:f>
      </x:c>
      <x:c r="Q100" s="149" t="str">
        <x:f>IF('Master Products'!AJ97="","",'Master Products'!AJ97)</x:f>
      </x:c>
      <x:c r="R100" s="149" t="str">
        <x:f>IF('Master Products'!AK97="","",'Master Products'!AK97)</x:f>
      </x:c>
    </x:row>
    <x:row r="101">
      <x:c r="A101" s="149" t="str">
        <x:f>'Master Products'!A98</x:f>
        <x:v>RS-000097</x:v>
      </x:c>
      <x:c r="B101" s="149" t="str">
        <x:f>'Master Products'!B98</x:f>
        <x:v>BALOON CARD H.B (40PCS)</x:v>
      </x:c>
      <x:c r="C101" s="149" t="str">
        <x:f>'Master Products'!C98</x:f>
        <x:v>BALLOONS</x:v>
      </x:c>
      <x:c r="D101" s="149" t="str">
        <x:f>'Master Products'!D98</x:f>
        <x:v>Wholesale/Bulk</x:v>
      </x:c>
      <x:c r="E101" s="149" t="str">
        <x:f>'Master Products'!F98</x:f>
        <x:v>Pack</x:v>
      </x:c>
      <x:c r="F101" s="149" t="n">
        <x:f>IF('Master Products'!G98="","",'Master Products'!G98)</x:f>
        <x:v>40</x:v>
      </x:c>
      <x:c r="G101" s="149" t="str">
        <x:f>'Master Products'!I98</x:f>
        <x:v>PKR</x:v>
      </x:c>
      <x:c r="H101" s="133" t="n">
        <x:f>'Master Products'!L98</x:f>
        <x:v>250</x:v>
      </x:c>
      <x:c r="I101" s="133" t="n">
        <x:f>'Master Products'!M98</x:f>
        <x:v>215</x:v>
      </x:c>
      <x:c r="J101" s="133" t="str">
        <x:f>'Master Products'!U98</x:f>
        <x:v>Source Valid</x:v>
      </x:c>
      <x:c r="K101" s="133" t="n">
        <x:f>'Master Products'!N98</x:f>
        <x:v>35</x:v>
      </x:c>
      <x:c r="L101" s="148" t="n">
        <x:f>'Master Products'!O98</x:f>
        <x:v>0.14</x:v>
      </x:c>
      <x:c r="M101" s="149" t="str">
        <x:f>'Master Products'!X98</x:f>
        <x:v>Ready</x:v>
      </x:c>
      <x:c r="N101" s="149" t="b">
        <x:f>'Master Products'!Y98</x:f>
        <x:v>1</x:v>
      </x:c>
      <x:c r="O101" s="149" t="str">
        <x:f>'Master Products'!AH98</x:f>
        <x:v>WS-RATES:3:26</x:v>
      </x:c>
      <x:c r="P101" s="149" t="str">
        <x:f>IF('Master Products'!AI98="","",'Master Products'!AI98)</x:f>
      </x:c>
      <x:c r="Q101" s="149" t="str">
        <x:f>IF('Master Products'!AJ98="","",'Master Products'!AJ98)</x:f>
      </x:c>
      <x:c r="R101" s="149" t="str">
        <x:f>IF('Master Products'!AK98="","",'Master Products'!AK98)</x:f>
      </x:c>
    </x:row>
    <x:row r="102">
      <x:c r="A102" s="149" t="str">
        <x:f>'Master Products'!A99</x:f>
        <x:v>RS-000098</x:v>
      </x:c>
      <x:c r="B102" s="149" t="str">
        <x:f>'Master Products'!B99</x:f>
        <x:v>BALOON CARD R3 (40PCS)</x:v>
      </x:c>
      <x:c r="C102" s="149" t="str">
        <x:f>'Master Products'!C99</x:f>
        <x:v>BALLOONS</x:v>
      </x:c>
      <x:c r="D102" s="149" t="str">
        <x:f>'Master Products'!D99</x:f>
        <x:v>Wholesale/Bulk</x:v>
      </x:c>
      <x:c r="E102" s="149" t="str">
        <x:f>'Master Products'!F99</x:f>
        <x:v>Pack</x:v>
      </x:c>
      <x:c r="F102" s="149" t="n">
        <x:f>IF('Master Products'!G99="","",'Master Products'!G99)</x:f>
        <x:v>40</x:v>
      </x:c>
      <x:c r="G102" s="149" t="str">
        <x:f>'Master Products'!I99</x:f>
        <x:v>PKR</x:v>
      </x:c>
      <x:c r="H102" s="133" t="n">
        <x:f>'Master Products'!L99</x:f>
        <x:v>280</x:v>
      </x:c>
      <x:c r="I102" s="133" t="n">
        <x:f>'Master Products'!M99</x:f>
        <x:v>235</x:v>
      </x:c>
      <x:c r="J102" s="133" t="str">
        <x:f>'Master Products'!U99</x:f>
        <x:v>Source Valid</x:v>
      </x:c>
      <x:c r="K102" s="133" t="n">
        <x:f>'Master Products'!N99</x:f>
        <x:v>45</x:v>
      </x:c>
      <x:c r="L102" s="148" t="n">
        <x:f>'Master Products'!O99</x:f>
        <x:v>0.16071428571428573</x:v>
      </x:c>
      <x:c r="M102" s="149" t="str">
        <x:f>'Master Products'!X99</x:f>
        <x:v>Ready</x:v>
      </x:c>
      <x:c r="N102" s="149" t="b">
        <x:f>'Master Products'!Y99</x:f>
        <x:v>1</x:v>
      </x:c>
      <x:c r="O102" s="149" t="str">
        <x:f>'Master Products'!AH99</x:f>
        <x:v>WS-RATES:3:27</x:v>
      </x:c>
      <x:c r="P102" s="149" t="str">
        <x:f>IF('Master Products'!AI99="","",'Master Products'!AI99)</x:f>
      </x:c>
      <x:c r="Q102" s="149" t="str">
        <x:f>IF('Master Products'!AJ99="","",'Master Products'!AJ99)</x:f>
      </x:c>
      <x:c r="R102" s="149" t="str">
        <x:f>IF('Master Products'!AK99="","",'Master Products'!AK99)</x:f>
      </x:c>
    </x:row>
    <x:row r="103">
      <x:c r="A103" s="149" t="str">
        <x:f>'Master Products'!A100</x:f>
        <x:v>RS-000099</x:v>
      </x:c>
      <x:c r="B103" s="149" t="str">
        <x:f>'Master Products'!B100</x:f>
        <x:v>FIRST SHARPNER (30PCS)</x:v>
      </x:c>
      <x:c r="C103" s="149" t="str">
        <x:f>'Master Products'!C100</x:f>
        <x:v>BALL POINT</x:v>
      </x:c>
      <x:c r="D103" s="149" t="str">
        <x:f>'Master Products'!D100</x:f>
        <x:v>Wholesale/Bulk</x:v>
      </x:c>
      <x:c r="E103" s="149" t="str">
        <x:f>'Master Products'!F100</x:f>
        <x:v>Pack</x:v>
      </x:c>
      <x:c r="F103" s="149" t="n">
        <x:f>IF('Master Products'!G100="","",'Master Products'!G100)</x:f>
        <x:v>30</x:v>
      </x:c>
      <x:c r="G103" s="149" t="str">
        <x:f>'Master Products'!I100</x:f>
        <x:v>PKR</x:v>
      </x:c>
      <x:c r="H103" s="133" t="n">
        <x:f>'Master Products'!L100</x:f>
        <x:v>400</x:v>
      </x:c>
      <x:c r="I103" s="133" t="n">
        <x:f>'Master Products'!M100</x:f>
        <x:v>375</x:v>
      </x:c>
      <x:c r="J103" s="133" t="str">
        <x:f>'Master Products'!U100</x:f>
        <x:v>Source Valid</x:v>
      </x:c>
      <x:c r="K103" s="133" t="n">
        <x:f>'Master Products'!N100</x:f>
        <x:v>25</x:v>
      </x:c>
      <x:c r="L103" s="148" t="n">
        <x:f>'Master Products'!O100</x:f>
        <x:v>0.0625</x:v>
      </x:c>
      <x:c r="M103" s="149" t="str">
        <x:f>'Master Products'!X100</x:f>
        <x:v>Ready</x:v>
      </x:c>
      <x:c r="N103" s="149" t="b">
        <x:f>'Master Products'!Y100</x:f>
        <x:v>1</x:v>
      </x:c>
      <x:c r="O103" s="149" t="str">
        <x:f>'Master Products'!AH100</x:f>
        <x:v>WS-RATES:3:28</x:v>
      </x:c>
      <x:c r="P103" s="149" t="str">
        <x:f>IF('Master Products'!AI100="","",'Master Products'!AI100)</x:f>
      </x:c>
      <x:c r="Q103" s="149" t="str">
        <x:f>IF('Master Products'!AJ100="","",'Master Products'!AJ100)</x:f>
      </x:c>
      <x:c r="R103" s="149" t="str">
        <x:f>IF('Master Products'!AK100="","",'Master Products'!AK100)</x:f>
      </x:c>
    </x:row>
    <x:row r="104">
      <x:c r="A104" s="149" t="str">
        <x:f>'Master Products'!A101</x:f>
        <x:v>RS-000100</x:v>
      </x:c>
      <x:c r="B104" s="149" t="str">
        <x:f>'Master Products'!B101</x:f>
        <x:v>FOLDING FAN CHINA</x:v>
      </x:c>
      <x:c r="C104" s="149" t="str">
        <x:f>'Master Products'!C101</x:f>
        <x:v>CHINA DAIRIES</x:v>
      </x:c>
      <x:c r="D104" s="149" t="str">
        <x:f>'Master Products'!D101</x:f>
        <x:v>Both</x:v>
      </x:c>
      <x:c r="E104" s="149" t="str">
        <x:f>'Master Products'!F101</x:f>
        <x:v>Piece</x:v>
      </x:c>
      <x:c r="F104" s="149" t="str">
        <x:f>IF('Master Products'!G101="","",'Master Products'!G101)</x:f>
      </x:c>
      <x:c r="G104" s="149" t="str">
        <x:f>'Master Products'!I101</x:f>
        <x:v>PKR</x:v>
      </x:c>
      <x:c r="H104" s="133" t="n">
        <x:f>'Master Products'!L101</x:f>
        <x:v>55</x:v>
      </x:c>
      <x:c r="I104" s="133" t="n">
        <x:f>'Master Products'!M101</x:f>
        <x:v>48</x:v>
      </x:c>
      <x:c r="J104" s="133" t="str">
        <x:f>'Master Products'!U101</x:f>
        <x:v>Source Valid</x:v>
      </x:c>
      <x:c r="K104" s="133" t="n">
        <x:f>'Master Products'!N101</x:f>
        <x:v>7</x:v>
      </x:c>
      <x:c r="L104" s="148" t="n">
        <x:f>'Master Products'!O101</x:f>
        <x:v>0.12727272727272726</x:v>
      </x:c>
      <x:c r="M104" s="149" t="str">
        <x:f>'Master Products'!X101</x:f>
        <x:v>Ready</x:v>
      </x:c>
      <x:c r="N104" s="149" t="b">
        <x:f>'Master Products'!Y101</x:f>
        <x:v>1</x:v>
      </x:c>
      <x:c r="O104" s="149" t="str">
        <x:f>'Master Products'!AH101</x:f>
        <x:v>WS-RATES:3:29</x:v>
      </x:c>
      <x:c r="P104" s="149" t="str">
        <x:f>IF('Master Products'!AI101="","",'Master Products'!AI101)</x:f>
      </x:c>
      <x:c r="Q104" s="149" t="str">
        <x:f>IF('Master Products'!AJ101="","",'Master Products'!AJ101)</x:f>
      </x:c>
      <x:c r="R104" s="149" t="str">
        <x:f>IF('Master Products'!AK101="","",'Master Products'!AK101)</x:f>
      </x:c>
    </x:row>
    <x:row r="105">
      <x:c r="A105" s="149" t="str">
        <x:f>'Master Products'!A102</x:f>
        <x:v>RS-000101</x:v>
      </x:c>
      <x:c r="B105" s="149" t="str">
        <x:f>'Master Products'!B102</x:f>
        <x:v>WATER GUN SMALL</x:v>
      </x:c>
      <x:c r="C105" s="149" t="str">
        <x:f>'Master Products'!C102</x:f>
        <x:v>CHINA DAIRIES</x:v>
      </x:c>
      <x:c r="D105" s="149" t="str">
        <x:f>'Master Products'!D102</x:f>
        <x:v>Both</x:v>
      </x:c>
      <x:c r="E105" s="149" t="str">
        <x:f>'Master Products'!F102</x:f>
        <x:v>Piece</x:v>
      </x:c>
      <x:c r="F105" s="149" t="str">
        <x:f>IF('Master Products'!G102="","",'Master Products'!G102)</x:f>
      </x:c>
      <x:c r="G105" s="149" t="str">
        <x:f>'Master Products'!I102</x:f>
        <x:v>PKR</x:v>
      </x:c>
      <x:c r="H105" s="133" t="n">
        <x:f>'Master Products'!L102</x:f>
        <x:v>270</x:v>
      </x:c>
      <x:c r="I105" s="133" t="n">
        <x:f>'Master Products'!M102</x:f>
        <x:v>250</x:v>
      </x:c>
      <x:c r="J105" s="133" t="str">
        <x:f>'Master Products'!U102</x:f>
        <x:v>Source Valid</x:v>
      </x:c>
      <x:c r="K105" s="133" t="n">
        <x:f>'Master Products'!N102</x:f>
        <x:v>20</x:v>
      </x:c>
      <x:c r="L105" s="148" t="n">
        <x:f>'Master Products'!O102</x:f>
        <x:v>0.07407407407407407</x:v>
      </x:c>
      <x:c r="M105" s="149" t="str">
        <x:f>'Master Products'!X102</x:f>
        <x:v>Ready</x:v>
      </x:c>
      <x:c r="N105" s="149" t="b">
        <x:f>'Master Products'!Y102</x:f>
        <x:v>1</x:v>
      </x:c>
      <x:c r="O105" s="149" t="str">
        <x:f>'Master Products'!AH102</x:f>
        <x:v>WS-RATES:3:30</x:v>
      </x:c>
      <x:c r="P105" s="149" t="str">
        <x:f>IF('Master Products'!AI102="","",'Master Products'!AI102)</x:f>
      </x:c>
      <x:c r="Q105" s="149" t="str">
        <x:f>IF('Master Products'!AJ102="","",'Master Products'!AJ102)</x:f>
      </x:c>
      <x:c r="R105" s="149" t="str">
        <x:f>IF('Master Products'!AK102="","",'Master Products'!AK102)</x:f>
      </x:c>
    </x:row>
    <x:row r="106">
      <x:c r="A106" s="149" t="str">
        <x:f>'Master Products'!A103</x:f>
        <x:v>RS-000102</x:v>
      </x:c>
      <x:c r="B106" s="149" t="str">
        <x:f>'Master Products'!B103</x:f>
        <x:v>MAGNET CARD ABC-123-URDU</x:v>
      </x:c>
      <x:c r="C106" s="149" t="str">
        <x:f>'Master Products'!C103</x:f>
        <x:v>CHINA DAIRIES</x:v>
      </x:c>
      <x:c r="D106" s="149" t="str">
        <x:f>'Master Products'!D103</x:f>
        <x:v>Both</x:v>
      </x:c>
      <x:c r="E106" s="149" t="str">
        <x:f>'Master Products'!F103</x:f>
        <x:v>Piece</x:v>
      </x:c>
      <x:c r="F106" s="149" t="str">
        <x:f>IF('Master Products'!G103="","",'Master Products'!G103)</x:f>
      </x:c>
      <x:c r="G106" s="149" t="str">
        <x:f>'Master Products'!I103</x:f>
        <x:v>PKR</x:v>
      </x:c>
      <x:c r="H106" s="133" t="n">
        <x:f>'Master Products'!L103</x:f>
        <x:v>160</x:v>
      </x:c>
      <x:c r="I106" s="133" t="n">
        <x:f>'Master Products'!M103</x:f>
        <x:v>135</x:v>
      </x:c>
      <x:c r="J106" s="133" t="str">
        <x:f>'Master Products'!U103</x:f>
        <x:v>Source Valid</x:v>
      </x:c>
      <x:c r="K106" s="133" t="n">
        <x:f>'Master Products'!N103</x:f>
        <x:v>25</x:v>
      </x:c>
      <x:c r="L106" s="148" t="n">
        <x:f>'Master Products'!O103</x:f>
        <x:v>0.15625</x:v>
      </x:c>
      <x:c r="M106" s="149" t="str">
        <x:f>'Master Products'!X103</x:f>
        <x:v>Ready</x:v>
      </x:c>
      <x:c r="N106" s="149" t="b">
        <x:f>'Master Products'!Y103</x:f>
        <x:v>1</x:v>
      </x:c>
      <x:c r="O106" s="149" t="str">
        <x:f>'Master Products'!AH103</x:f>
        <x:v>WS-RATES:3:31</x:v>
      </x:c>
      <x:c r="P106" s="149" t="str">
        <x:f>IF('Master Products'!AI103="","",'Master Products'!AI103)</x:f>
      </x:c>
      <x:c r="Q106" s="149" t="str">
        <x:f>IF('Master Products'!AJ103="","",'Master Products'!AJ103)</x:f>
      </x:c>
      <x:c r="R106" s="149" t="str">
        <x:f>IF('Master Products'!AK103="","",'Master Products'!AK103)</x:f>
      </x:c>
    </x:row>
    <x:row r="107">
      <x:c r="A107" s="149" t="str">
        <x:f>'Master Products'!A104</x:f>
        <x:v>RS-000103</x:v>
      </x:c>
      <x:c r="B107" s="149" t="str">
        <x:f>'Master Products'!B104</x:f>
        <x:v>METAL CAR (12PCS)LARGE</x:v>
      </x:c>
      <x:c r="C107" s="149" t="str">
        <x:f>'Master Products'!C104</x:f>
        <x:v>CHINA DAIRIES</x:v>
      </x:c>
      <x:c r="D107" s="149" t="str">
        <x:f>'Master Products'!D104</x:f>
        <x:v>Wholesale/Bulk</x:v>
      </x:c>
      <x:c r="E107" s="149" t="str">
        <x:f>'Master Products'!F104</x:f>
        <x:v>Pack</x:v>
      </x:c>
      <x:c r="F107" s="149" t="n">
        <x:f>IF('Master Products'!G104="","",'Master Products'!G104)</x:f>
        <x:v>12</x:v>
      </x:c>
      <x:c r="G107" s="149" t="str">
        <x:f>'Master Products'!I104</x:f>
        <x:v>PKR</x:v>
      </x:c>
      <x:c r="H107" s="133" t="n">
        <x:f>'Master Products'!L104</x:f>
        <x:v>1200</x:v>
      </x:c>
      <x:c r="I107" s="133" t="n">
        <x:f>'Master Products'!M104</x:f>
        <x:v>980</x:v>
      </x:c>
      <x:c r="J107" s="133" t="str">
        <x:f>'Master Products'!U104</x:f>
        <x:v>Source Valid</x:v>
      </x:c>
      <x:c r="K107" s="133" t="n">
        <x:f>'Master Products'!N104</x:f>
        <x:v>220</x:v>
      </x:c>
      <x:c r="L107" s="148" t="n">
        <x:f>'Master Products'!O104</x:f>
        <x:v>0.18333333333333332</x:v>
      </x:c>
      <x:c r="M107" s="149" t="str">
        <x:f>'Master Products'!X104</x:f>
        <x:v>Ready</x:v>
      </x:c>
      <x:c r="N107" s="149" t="b">
        <x:f>'Master Products'!Y104</x:f>
        <x:v>1</x:v>
      </x:c>
      <x:c r="O107" s="149" t="str">
        <x:f>'Master Products'!AH104</x:f>
        <x:v>WS-RATES:3:32</x:v>
      </x:c>
      <x:c r="P107" s="149" t="str">
        <x:f>IF('Master Products'!AI104="","",'Master Products'!AI104)</x:f>
      </x:c>
      <x:c r="Q107" s="149" t="str">
        <x:f>IF('Master Products'!AJ104="","",'Master Products'!AJ104)</x:f>
      </x:c>
      <x:c r="R107" s="149" t="str">
        <x:f>IF('Master Products'!AK104="","",'Master Products'!AK104)</x:f>
      </x:c>
    </x:row>
    <x:row r="108">
      <x:c r="A108" s="149" t="str">
        <x:f>'Master Products'!A105</x:f>
        <x:v>RS-000104</x:v>
      </x:c>
      <x:c r="B108" s="149" t="str">
        <x:f>'Master Products'!B105</x:f>
        <x:v>METAL CAR (6PCS)LARGE</x:v>
      </x:c>
      <x:c r="C108" s="149" t="str">
        <x:f>'Master Products'!C105</x:f>
        <x:v>CHINA DAIRIES</x:v>
      </x:c>
      <x:c r="D108" s="149" t="str">
        <x:f>'Master Products'!D105</x:f>
        <x:v>Wholesale/Bulk</x:v>
      </x:c>
      <x:c r="E108" s="149" t="str">
        <x:f>'Master Products'!F105</x:f>
        <x:v>Pack</x:v>
      </x:c>
      <x:c r="F108" s="149" t="n">
        <x:f>IF('Master Products'!G105="","",'Master Products'!G105)</x:f>
        <x:v>6</x:v>
      </x:c>
      <x:c r="G108" s="149" t="str">
        <x:f>'Master Products'!I105</x:f>
        <x:v>PKR</x:v>
      </x:c>
      <x:c r="H108" s="133" t="n">
        <x:f>'Master Products'!L105</x:f>
        <x:v>600</x:v>
      </x:c>
      <x:c r="I108" s="133" t="n">
        <x:f>'Master Products'!M105</x:f>
        <x:v>500</x:v>
      </x:c>
      <x:c r="J108" s="133" t="str">
        <x:f>'Master Products'!U105</x:f>
        <x:v>Source Valid</x:v>
      </x:c>
      <x:c r="K108" s="133" t="n">
        <x:f>'Master Products'!N105</x:f>
        <x:v>100</x:v>
      </x:c>
      <x:c r="L108" s="148" t="n">
        <x:f>'Master Products'!O105</x:f>
        <x:v>0.16666666666666666</x:v>
      </x:c>
      <x:c r="M108" s="149" t="str">
        <x:f>'Master Products'!X105</x:f>
        <x:v>Ready</x:v>
      </x:c>
      <x:c r="N108" s="149" t="b">
        <x:f>'Master Products'!Y105</x:f>
        <x:v>1</x:v>
      </x:c>
      <x:c r="O108" s="149" t="str">
        <x:f>'Master Products'!AH105</x:f>
        <x:v>WS-RATES:3:33</x:v>
      </x:c>
      <x:c r="P108" s="149" t="str">
        <x:f>IF('Master Products'!AI105="","",'Master Products'!AI105)</x:f>
      </x:c>
      <x:c r="Q108" s="149" t="str">
        <x:f>IF('Master Products'!AJ105="","",'Master Products'!AJ105)</x:f>
      </x:c>
      <x:c r="R108" s="149" t="str">
        <x:f>IF('Master Products'!AK105="","",'Master Products'!AK105)</x:f>
      </x:c>
    </x:row>
    <x:row r="109">
      <x:c r="A109" s="149" t="str">
        <x:f>'Master Products'!A106</x:f>
        <x:v>RS-000105</x:v>
      </x:c>
      <x:c r="B109" s="149" t="str">
        <x:f>'Master Products'!B106</x:f>
        <x:v>METAL CAR (4PCS)</x:v>
      </x:c>
      <x:c r="C109" s="149" t="str">
        <x:f>'Master Products'!C106</x:f>
        <x:v>CHINA DAIRIES</x:v>
      </x:c>
      <x:c r="D109" s="149" t="str">
        <x:f>'Master Products'!D106</x:f>
        <x:v>Wholesale/Bulk</x:v>
      </x:c>
      <x:c r="E109" s="149" t="str">
        <x:f>'Master Products'!F106</x:f>
        <x:v>Pack</x:v>
      </x:c>
      <x:c r="F109" s="149" t="n">
        <x:f>IF('Master Products'!G106="","",'Master Products'!G106)</x:f>
        <x:v>4</x:v>
      </x:c>
      <x:c r="G109" s="149" t="str">
        <x:f>'Master Products'!I106</x:f>
        <x:v>PKR</x:v>
      </x:c>
      <x:c r="H109" s="133" t="n">
        <x:f>'Master Products'!L106</x:f>
        <x:v>380</x:v>
      </x:c>
      <x:c r="I109" s="133" t="n">
        <x:f>'Master Products'!M106</x:f>
        <x:v>330</x:v>
      </x:c>
      <x:c r="J109" s="133" t="str">
        <x:f>'Master Products'!U106</x:f>
        <x:v>Source Valid</x:v>
      </x:c>
      <x:c r="K109" s="133" t="n">
        <x:f>'Master Products'!N106</x:f>
        <x:v>50</x:v>
      </x:c>
      <x:c r="L109" s="148" t="n">
        <x:f>'Master Products'!O106</x:f>
        <x:v>0.13157894736842105</x:v>
      </x:c>
      <x:c r="M109" s="149" t="str">
        <x:f>'Master Products'!X106</x:f>
        <x:v>Ready</x:v>
      </x:c>
      <x:c r="N109" s="149" t="b">
        <x:f>'Master Products'!Y106</x:f>
        <x:v>1</x:v>
      </x:c>
      <x:c r="O109" s="149" t="str">
        <x:f>'Master Products'!AH106</x:f>
        <x:v>WS-RATES:3:34</x:v>
      </x:c>
      <x:c r="P109" s="149" t="str">
        <x:f>IF('Master Products'!AI106="","",'Master Products'!AI106)</x:f>
      </x:c>
      <x:c r="Q109" s="149" t="str">
        <x:f>IF('Master Products'!AJ106="","",'Master Products'!AJ106)</x:f>
      </x:c>
      <x:c r="R109" s="149" t="str">
        <x:f>IF('Master Products'!AK106="","",'Master Products'!AK106)</x:f>
      </x:c>
    </x:row>
    <x:row r="110">
      <x:c r="A110" s="149" t="str">
        <x:f>'Master Products'!A107</x:f>
        <x:v>RS-000106</x:v>
      </x:c>
      <x:c r="B110" s="149" t="str">
        <x:f>'Master Products'!B107</x:f>
        <x:v>METAL JEEP (12PCS)</x:v>
      </x:c>
      <x:c r="C110" s="149" t="str">
        <x:f>'Master Products'!C107</x:f>
        <x:v>CHINA DAIRIES</x:v>
      </x:c>
      <x:c r="D110" s="149" t="str">
        <x:f>'Master Products'!D107</x:f>
        <x:v>Wholesale/Bulk</x:v>
      </x:c>
      <x:c r="E110" s="149" t="str">
        <x:f>'Master Products'!F107</x:f>
        <x:v>Pack</x:v>
      </x:c>
      <x:c r="F110" s="149" t="n">
        <x:f>IF('Master Products'!G107="","",'Master Products'!G107)</x:f>
        <x:v>12</x:v>
      </x:c>
      <x:c r="G110" s="149" t="str">
        <x:f>'Master Products'!I107</x:f>
        <x:v>PKR</x:v>
      </x:c>
      <x:c r="H110" s="133" t="n">
        <x:f>'Master Products'!L107</x:f>
        <x:v>1320</x:v>
      </x:c>
      <x:c r="I110" s="133" t="n">
        <x:f>'Master Products'!M107</x:f>
        <x:v>1170</x:v>
      </x:c>
      <x:c r="J110" s="133" t="str">
        <x:f>'Master Products'!U107</x:f>
        <x:v>Source Valid</x:v>
      </x:c>
      <x:c r="K110" s="133" t="n">
        <x:f>'Master Products'!N107</x:f>
        <x:v>150</x:v>
      </x:c>
      <x:c r="L110" s="148" t="n">
        <x:f>'Master Products'!O107</x:f>
        <x:v>0.11363636363636363</x:v>
      </x:c>
      <x:c r="M110" s="149" t="str">
        <x:f>'Master Products'!X107</x:f>
        <x:v>Ready</x:v>
      </x:c>
      <x:c r="N110" s="149" t="b">
        <x:f>'Master Products'!Y107</x:f>
        <x:v>1</x:v>
      </x:c>
      <x:c r="O110" s="149" t="str">
        <x:f>'Master Products'!AH107</x:f>
        <x:v>WS-RATES:3:35</x:v>
      </x:c>
      <x:c r="P110" s="149" t="str">
        <x:f>IF('Master Products'!AI107="","",'Master Products'!AI107)</x:f>
      </x:c>
      <x:c r="Q110" s="149" t="str">
        <x:f>IF('Master Products'!AJ107="","",'Master Products'!AJ107)</x:f>
      </x:c>
      <x:c r="R110" s="149" t="str">
        <x:f>IF('Master Products'!AK107="","",'Master Products'!AK107)</x:f>
      </x:c>
    </x:row>
    <x:row r="111">
      <x:c r="A111" s="149" t="str">
        <x:f>'Master Products'!A108</x:f>
        <x:v>RS-000107</x:v>
      </x:c>
      <x:c r="B111" s="149" t="str">
        <x:f>'Master Products'!B108</x:f>
        <x:v>410 NUMBER ROUGH RING REGIS</x:v>
      </x:c>
      <x:c r="C111" s="149" t="str">
        <x:f>'Master Products'!C108</x:f>
        <x:v>REGISTERS</x:v>
      </x:c>
      <x:c r="D111" s="149" t="str">
        <x:f>'Master Products'!D108</x:f>
        <x:v>Both</x:v>
      </x:c>
      <x:c r="E111" s="149" t="str">
        <x:f>'Master Products'!F108</x:f>
        <x:v>Piece</x:v>
      </x:c>
      <x:c r="F111" s="149" t="str">
        <x:f>IF('Master Products'!G108="","",'Master Products'!G108)</x:f>
      </x:c>
      <x:c r="G111" s="149" t="str">
        <x:f>'Master Products'!I108</x:f>
        <x:v>PKR</x:v>
      </x:c>
      <x:c r="H111" s="133" t="n">
        <x:f>'Master Products'!L108</x:f>
        <x:v>205</x:v>
      </x:c>
      <x:c r="I111" s="133" t="n">
        <x:f>'Master Products'!M108</x:f>
        <x:v>182</x:v>
      </x:c>
      <x:c r="J111" s="133" t="str">
        <x:f>'Master Products'!U108</x:f>
        <x:v>Source Valid</x:v>
      </x:c>
      <x:c r="K111" s="133" t="n">
        <x:f>'Master Products'!N108</x:f>
        <x:v>23</x:v>
      </x:c>
      <x:c r="L111" s="148" t="n">
        <x:f>'Master Products'!O108</x:f>
        <x:v>0.11219512195121951</x:v>
      </x:c>
      <x:c r="M111" s="149" t="str">
        <x:f>'Master Products'!X108</x:f>
        <x:v>Ready</x:v>
      </x:c>
      <x:c r="N111" s="149" t="b">
        <x:f>'Master Products'!Y108</x:f>
        <x:v>1</x:v>
      </x:c>
      <x:c r="O111" s="149" t="str">
        <x:f>'Master Products'!AH108</x:f>
        <x:v>WS-RATES:3:36</x:v>
      </x:c>
      <x:c r="P111" s="149" t="str">
        <x:f>IF('Master Products'!AI108="","",'Master Products'!AI108)</x:f>
      </x:c>
      <x:c r="Q111" s="149" t="str">
        <x:f>IF('Master Products'!AJ108="","",'Master Products'!AJ108)</x:f>
      </x:c>
      <x:c r="R111" s="149" t="str">
        <x:f>IF('Master Products'!AK108="","",'Master Products'!AK108)</x:f>
      </x:c>
    </x:row>
    <x:row r="112">
      <x:c r="A112" s="149" t="str">
        <x:f>'Master Products'!A109</x:f>
        <x:v>RS-000108</x:v>
      </x:c>
      <x:c r="B112" s="149" t="str">
        <x:f>'Master Products'!B109</x:f>
        <x:v>FS PENCIL BOX 2026</x:v>
      </x:c>
      <x:c r="C112" s="149" t="str">
        <x:f>'Master Products'!C109</x:f>
        <x:v>PENCILS</x:v>
      </x:c>
      <x:c r="D112" s="149" t="str">
        <x:f>'Master Products'!D109</x:f>
        <x:v>Both</x:v>
      </x:c>
      <x:c r="E112" s="149" t="str">
        <x:f>'Master Products'!F109</x:f>
        <x:v>Box</x:v>
      </x:c>
      <x:c r="F112" s="149" t="str">
        <x:f>IF('Master Products'!G109="","",'Master Products'!G109)</x:f>
      </x:c>
      <x:c r="G112" s="149" t="str">
        <x:f>'Master Products'!I109</x:f>
        <x:v>PKR</x:v>
      </x:c>
      <x:c r="H112" s="133" t="n">
        <x:f>'Master Products'!L109</x:f>
        <x:v>80</x:v>
      </x:c>
      <x:c r="I112" s="133" t="n">
        <x:f>'Master Products'!M109</x:f>
        <x:v>58</x:v>
      </x:c>
      <x:c r="J112" s="133" t="str">
        <x:f>'Master Products'!U109</x:f>
        <x:v>Source Valid</x:v>
      </x:c>
      <x:c r="K112" s="133" t="n">
        <x:f>'Master Products'!N109</x:f>
        <x:v>22</x:v>
      </x:c>
      <x:c r="L112" s="148" t="n">
        <x:f>'Master Products'!O109</x:f>
        <x:v>0.275</x:v>
      </x:c>
      <x:c r="M112" s="149" t="str">
        <x:f>'Master Products'!X109</x:f>
        <x:v>Ready</x:v>
      </x:c>
      <x:c r="N112" s="149" t="b">
        <x:f>'Master Products'!Y109</x:f>
        <x:v>1</x:v>
      </x:c>
      <x:c r="O112" s="149" t="str">
        <x:f>'Master Products'!AH109</x:f>
        <x:v>WS-RATES:3:37</x:v>
      </x:c>
      <x:c r="P112" s="149" t="str">
        <x:f>IF('Master Products'!AI109="","",'Master Products'!AI109)</x:f>
      </x:c>
      <x:c r="Q112" s="149" t="str">
        <x:f>IF('Master Products'!AJ109="","",'Master Products'!AJ109)</x:f>
      </x:c>
      <x:c r="R112" s="149" t="str">
        <x:f>IF('Master Products'!AK109="","",'Master Products'!AK109)</x:f>
      </x:c>
    </x:row>
    <x:row r="113">
      <x:c r="A113" s="149" t="str">
        <x:f>'Master Products'!A110</x:f>
        <x:v>RS-000109</x:v>
      </x:c>
      <x:c r="B113" s="149" t="str">
        <x:f>'Master Products'!B110</x:f>
        <x:v>FANCY SCALE 12 INCH JAHAZ (12</x:v>
      </x:c>
      <x:c r="C113" s="149" t="str">
        <x:f>'Master Products'!C110</x:f>
        <x:v>PENCILS</x:v>
      </x:c>
      <x:c r="D113" s="149" t="str">
        <x:f>'Master Products'!D110</x:f>
        <x:v>Both</x:v>
      </x:c>
      <x:c r="E113" s="149" t="str">
        <x:f>'Master Products'!F110</x:f>
        <x:v>Piece</x:v>
      </x:c>
      <x:c r="F113" s="149" t="str">
        <x:f>IF('Master Products'!G110="","",'Master Products'!G110)</x:f>
      </x:c>
      <x:c r="G113" s="149" t="str">
        <x:f>'Master Products'!I110</x:f>
        <x:v>PKR</x:v>
      </x:c>
      <x:c r="H113" s="133" t="n">
        <x:f>'Master Products'!L110</x:f>
        <x:v>300</x:v>
      </x:c>
      <x:c r="I113" s="133" t="n">
        <x:f>'Master Products'!M110</x:f>
        <x:v>270</x:v>
      </x:c>
      <x:c r="J113" s="133" t="str">
        <x:f>'Master Products'!U110</x:f>
        <x:v>Source Valid</x:v>
      </x:c>
      <x:c r="K113" s="133" t="n">
        <x:f>'Master Products'!N110</x:f>
        <x:v>30</x:v>
      </x:c>
      <x:c r="L113" s="148" t="n">
        <x:f>'Master Products'!O110</x:f>
        <x:v>0.1</x:v>
      </x:c>
      <x:c r="M113" s="149" t="str">
        <x:f>'Master Products'!X110</x:f>
        <x:v>Ready</x:v>
      </x:c>
      <x:c r="N113" s="149" t="b">
        <x:f>'Master Products'!Y110</x:f>
        <x:v>1</x:v>
      </x:c>
      <x:c r="O113" s="149" t="str">
        <x:f>'Master Products'!AH110</x:f>
        <x:v>WS-RATES:4:2</x:v>
      </x:c>
      <x:c r="P113" s="149" t="str">
        <x:f>IF('Master Products'!AI110="","",'Master Products'!AI110)</x:f>
      </x:c>
      <x:c r="Q113" s="149" t="str">
        <x:f>IF('Master Products'!AJ110="","",'Master Products'!AJ110)</x:f>
      </x:c>
      <x:c r="R113" s="149" t="str">
        <x:f>IF('Master Products'!AK110="","",'Master Products'!AK110)</x:f>
      </x:c>
    </x:row>
    <x:row r="114">
      <x:c r="A114" s="149" t="str">
        <x:f>'Master Products'!A111</x:f>
        <x:v>RS-000110</x:v>
      </x:c>
      <x:c r="B114" s="149" t="str">
        <x:f>'Master Products'!B111</x:f>
        <x:v>ORO HEAVY DUTY STAPLER NO 20</x:v>
      </x:c>
      <x:c r="C114" s="149" t="str">
        <x:f>'Master Products'!C111</x:f>
        <x:v>STAPLERS</x:v>
      </x:c>
      <x:c r="D114" s="149" t="str">
        <x:f>'Master Products'!D111</x:f>
        <x:v>Both</x:v>
      </x:c>
      <x:c r="E114" s="149" t="str">
        <x:f>'Master Products'!F111</x:f>
        <x:v>Piece</x:v>
      </x:c>
      <x:c r="F114" s="149" t="str">
        <x:f>IF('Master Products'!G111="","",'Master Products'!G111)</x:f>
      </x:c>
      <x:c r="G114" s="149" t="str">
        <x:f>'Master Products'!I111</x:f>
        <x:v>PKR</x:v>
      </x:c>
      <x:c r="H114" s="133" t="n">
        <x:f>'Master Products'!L111</x:f>
        <x:v>3800</x:v>
      </x:c>
      <x:c r="I114" s="133" t="n">
        <x:f>'Master Products'!M111</x:f>
        <x:v>3250</x:v>
      </x:c>
      <x:c r="J114" s="133" t="str">
        <x:f>'Master Products'!U111</x:f>
        <x:v>Source Valid</x:v>
      </x:c>
      <x:c r="K114" s="133" t="n">
        <x:f>'Master Products'!N111</x:f>
        <x:v>550</x:v>
      </x:c>
      <x:c r="L114" s="148" t="n">
        <x:f>'Master Products'!O111</x:f>
        <x:v>0.14473684210526316</x:v>
      </x:c>
      <x:c r="M114" s="149" t="str">
        <x:f>'Master Products'!X111</x:f>
        <x:v>Ready</x:v>
      </x:c>
      <x:c r="N114" s="149" t="b">
        <x:f>'Master Products'!Y111</x:f>
        <x:v>1</x:v>
      </x:c>
      <x:c r="O114" s="149" t="str">
        <x:f>'Master Products'!AH111</x:f>
        <x:v>WS-RATES:4:3</x:v>
      </x:c>
      <x:c r="P114" s="149" t="str">
        <x:f>IF('Master Products'!AI111="","",'Master Products'!AI111)</x:f>
      </x:c>
      <x:c r="Q114" s="149" t="str">
        <x:f>IF('Master Products'!AJ111="","",'Master Products'!AJ111)</x:f>
      </x:c>
      <x:c r="R114" s="149" t="str">
        <x:f>IF('Master Products'!AK111="","",'Master Products'!AK111)</x:f>
      </x:c>
    </x:row>
    <x:row r="115">
      <x:c r="A115" s="149" t="str">
        <x:f>'Master Products'!A112</x:f>
        <x:v>RS-000111</x:v>
      </x:c>
      <x:c r="B115" s="149" t="str">
        <x:f>'Master Products'!B112</x:f>
        <x:v>MINI HAND FAN</x:v>
      </x:c>
      <x:c r="C115" s="149" t="str">
        <x:f>'Master Products'!C112</x:f>
        <x:v>CHINA</x:v>
      </x:c>
      <x:c r="D115" s="149" t="str">
        <x:f>'Master Products'!D112</x:f>
        <x:v>Both</x:v>
      </x:c>
      <x:c r="E115" s="149" t="str">
        <x:f>'Master Products'!F112</x:f>
        <x:v>Piece</x:v>
      </x:c>
      <x:c r="F115" s="149" t="str">
        <x:f>IF('Master Products'!G112="","",'Master Products'!G112)</x:f>
      </x:c>
      <x:c r="G115" s="149" t="str">
        <x:f>'Master Products'!I112</x:f>
        <x:v>PKR</x:v>
      </x:c>
      <x:c r="H115" s="133" t="n">
        <x:f>'Master Products'!L112</x:f>
        <x:v>130</x:v>
      </x:c>
      <x:c r="I115" s="133" t="n">
        <x:f>'Master Products'!M112</x:f>
        <x:v>95</x:v>
      </x:c>
      <x:c r="J115" s="133" t="str">
        <x:f>'Master Products'!U112</x:f>
        <x:v>Source Valid</x:v>
      </x:c>
      <x:c r="K115" s="133" t="n">
        <x:f>'Master Products'!N112</x:f>
        <x:v>35</x:v>
      </x:c>
      <x:c r="L115" s="148" t="n">
        <x:f>'Master Products'!O112</x:f>
        <x:v>0.2692307692307692</x:v>
      </x:c>
      <x:c r="M115" s="149" t="str">
        <x:f>'Master Products'!X112</x:f>
        <x:v>Ready</x:v>
      </x:c>
      <x:c r="N115" s="149" t="b">
        <x:f>'Master Products'!Y112</x:f>
        <x:v>1</x:v>
      </x:c>
      <x:c r="O115" s="149" t="str">
        <x:f>'Master Products'!AH112</x:f>
        <x:v>WS-RATES:4:4</x:v>
      </x:c>
      <x:c r="P115" s="149" t="str">
        <x:f>IF('Master Products'!AI112="","",'Master Products'!AI112)</x:f>
      </x:c>
      <x:c r="Q115" s="149" t="str">
        <x:f>IF('Master Products'!AJ112="","",'Master Products'!AJ112)</x:f>
      </x:c>
      <x:c r="R115" s="149" t="str">
        <x:f>IF('Master Products'!AK112="","",'Master Products'!AK112)</x:f>
      </x:c>
    </x:row>
    <x:row r="116">
      <x:c r="A116" s="149" t="str">
        <x:f>'Master Products'!A113</x:f>
        <x:v>RS-000112</x:v>
      </x:c>
      <x:c r="B116" s="149" t="str">
        <x:f>'Master Products'!B113</x:f>
        <x:v>GATTA REGISTER NO:8 68G</x:v>
      </x:c>
      <x:c r="C116" s="149" t="str">
        <x:f>'Master Products'!C113</x:f>
        <x:v>GATTA REGISTER</x:v>
      </x:c>
      <x:c r="D116" s="149" t="str">
        <x:f>'Master Products'!D113</x:f>
        <x:v>Both</x:v>
      </x:c>
      <x:c r="E116" s="149" t="str">
        <x:f>'Master Products'!F113</x:f>
        <x:v>Piece</x:v>
      </x:c>
      <x:c r="F116" s="149" t="str">
        <x:f>IF('Master Products'!G113="","",'Master Products'!G113)</x:f>
      </x:c>
      <x:c r="G116" s="149" t="str">
        <x:f>'Master Products'!I113</x:f>
        <x:v>PKR</x:v>
      </x:c>
      <x:c r="H116" s="133" t="n">
        <x:f>'Master Products'!L113</x:f>
        <x:v>620</x:v>
      </x:c>
      <x:c r="I116" s="133" t="n">
        <x:f>'Master Products'!M113</x:f>
        <x:v>600</x:v>
      </x:c>
      <x:c r="J116" s="133" t="str">
        <x:f>'Master Products'!U113</x:f>
        <x:v>Source Valid</x:v>
      </x:c>
      <x:c r="K116" s="133" t="n">
        <x:f>'Master Products'!N113</x:f>
        <x:v>20</x:v>
      </x:c>
      <x:c r="L116" s="148" t="n">
        <x:f>'Master Products'!O113</x:f>
        <x:v>0.03225806451612903</x:v>
      </x:c>
      <x:c r="M116" s="149" t="str">
        <x:f>'Master Products'!X113</x:f>
        <x:v>Ready</x:v>
      </x:c>
      <x:c r="N116" s="149" t="b">
        <x:f>'Master Products'!Y113</x:f>
        <x:v>1</x:v>
      </x:c>
      <x:c r="O116" s="149" t="str">
        <x:f>'Master Products'!AH113</x:f>
        <x:v>WS-RATES:4:5</x:v>
      </x:c>
      <x:c r="P116" s="149" t="str">
        <x:f>IF('Master Products'!AI113="","",'Master Products'!AI113)</x:f>
      </x:c>
      <x:c r="Q116" s="149" t="str">
        <x:f>IF('Master Products'!AJ113="","",'Master Products'!AJ113)</x:f>
      </x:c>
      <x:c r="R116" s="149" t="str">
        <x:f>IF('Master Products'!AK113="","",'Master Products'!AK113)</x:f>
      </x:c>
    </x:row>
    <x:row r="117">
      <x:c r="A117" s="149" t="str">
        <x:f>'Master Products'!A114</x:f>
        <x:v>RS-000113</x:v>
      </x:c>
      <x:c r="B117" s="149" t="str">
        <x:f>'Master Products'!B114</x:f>
        <x:v>DOLLAR BLISS JAR (20PCS)</x:v>
      </x:c>
      <x:c r="C117" s="149" t="str">
        <x:f>'Master Products'!C114</x:f>
        <x:v>INK PEN</x:v>
      </x:c>
      <x:c r="D117" s="149" t="str">
        <x:f>'Master Products'!D114</x:f>
        <x:v>Wholesale/Bulk</x:v>
      </x:c>
      <x:c r="E117" s="149" t="str">
        <x:f>'Master Products'!F114</x:f>
        <x:v>Jar</x:v>
      </x:c>
      <x:c r="F117" s="149" t="n">
        <x:f>IF('Master Products'!G114="","",'Master Products'!G114)</x:f>
        <x:v>20</x:v>
      </x:c>
      <x:c r="G117" s="149" t="str">
        <x:f>'Master Products'!I114</x:f>
        <x:v>PKR</x:v>
      </x:c>
      <x:c r="H117" s="133" t="n">
        <x:f>'Master Products'!L114</x:f>
        <x:v>1208</x:v>
      </x:c>
      <x:c r="I117" s="133" t="n">
        <x:f>'Master Products'!M114</x:f>
        <x:v>1150</x:v>
      </x:c>
      <x:c r="J117" s="133" t="str">
        <x:f>'Master Products'!U114</x:f>
        <x:v>Source Valid</x:v>
      </x:c>
      <x:c r="K117" s="133" t="n">
        <x:f>'Master Products'!N114</x:f>
        <x:v>58</x:v>
      </x:c>
      <x:c r="L117" s="148" t="n">
        <x:f>'Master Products'!O114</x:f>
        <x:v>0.048013245033112585</x:v>
      </x:c>
      <x:c r="M117" s="149" t="str">
        <x:f>'Master Products'!X114</x:f>
        <x:v>Ready</x:v>
      </x:c>
      <x:c r="N117" s="149" t="b">
        <x:f>'Master Products'!Y114</x:f>
        <x:v>1</x:v>
      </x:c>
      <x:c r="O117" s="149" t="str">
        <x:f>'Master Products'!AH114</x:f>
        <x:v>WS-RATES:4:6</x:v>
      </x:c>
      <x:c r="P117" s="149" t="str">
        <x:f>IF('Master Products'!AI114="","",'Master Products'!AI114)</x:f>
      </x:c>
      <x:c r="Q117" s="149" t="str">
        <x:f>IF('Master Products'!AJ114="","",'Master Products'!AJ114)</x:f>
      </x:c>
      <x:c r="R117" s="149" t="str">
        <x:f>IF('Master Products'!AK114="","",'Master Products'!AK114)</x:f>
      </x:c>
    </x:row>
    <x:row r="118">
      <x:c r="A118" s="149" t="str">
        <x:f>'Master Products'!A115</x:f>
        <x:v>RS-000114</x:v>
      </x:c>
      <x:c r="B118" s="149" t="str">
        <x:f>'Master Products'!B115</x:f>
        <x:v>MINI FAN NO:7</x:v>
      </x:c>
      <x:c r="C118" s="149" t="str">
        <x:f>'Master Products'!C115</x:f>
        <x:v>BALL POINT</x:v>
      </x:c>
      <x:c r="D118" s="149" t="str">
        <x:f>'Master Products'!D115</x:f>
        <x:v>Both</x:v>
      </x:c>
      <x:c r="E118" s="149" t="str">
        <x:f>'Master Products'!F115</x:f>
        <x:v>Piece</x:v>
      </x:c>
      <x:c r="F118" s="149" t="str">
        <x:f>IF('Master Products'!G115="","",'Master Products'!G115)</x:f>
      </x:c>
      <x:c r="G118" s="149" t="str">
        <x:f>'Master Products'!I115</x:f>
        <x:v>PKR</x:v>
      </x:c>
      <x:c r="H118" s="133" t="n">
        <x:f>'Master Products'!L115</x:f>
        <x:v>610</x:v>
      </x:c>
      <x:c r="I118" s="133" t="n">
        <x:f>'Master Products'!M115</x:f>
        <x:v>510</x:v>
      </x:c>
      <x:c r="J118" s="133" t="str">
        <x:f>'Master Products'!U115</x:f>
        <x:v>Source Valid</x:v>
      </x:c>
      <x:c r="K118" s="133" t="n">
        <x:f>'Master Products'!N115</x:f>
        <x:v>100</x:v>
      </x:c>
      <x:c r="L118" s="148" t="n">
        <x:f>'Master Products'!O115</x:f>
        <x:v>0.16393442622950818</x:v>
      </x:c>
      <x:c r="M118" s="149" t="str">
        <x:f>'Master Products'!X115</x:f>
        <x:v>Ready</x:v>
      </x:c>
      <x:c r="N118" s="149" t="b">
        <x:f>'Master Products'!Y115</x:f>
        <x:v>1</x:v>
      </x:c>
      <x:c r="O118" s="149" t="str">
        <x:f>'Master Products'!AH115</x:f>
        <x:v>WS-RATES:4:7</x:v>
      </x:c>
      <x:c r="P118" s="149" t="str">
        <x:f>IF('Master Products'!AI115="","",'Master Products'!AI115)</x:f>
      </x:c>
      <x:c r="Q118" s="149" t="str">
        <x:f>IF('Master Products'!AJ115="","",'Master Products'!AJ115)</x:f>
      </x:c>
      <x:c r="R118" s="149" t="str">
        <x:f>IF('Master Products'!AK115="","",'Master Products'!AK115)</x:f>
      </x:c>
    </x:row>
    <x:row r="119">
      <x:c r="A119" s="149" t="str">
        <x:f>'Master Products'!A116</x:f>
        <x:v>RS-000115</x:v>
      </x:c>
      <x:c r="B119" s="149" t="str">
        <x:f>'Master Products'!B116</x:f>
        <x:v>MINI FAN NO:5</x:v>
      </x:c>
      <x:c r="C119" s="149" t="str">
        <x:f>'Master Products'!C116</x:f>
        <x:v>BALL POINT</x:v>
      </x:c>
      <x:c r="D119" s="149" t="str">
        <x:f>'Master Products'!D116</x:f>
        <x:v>Both</x:v>
      </x:c>
      <x:c r="E119" s="149" t="str">
        <x:f>'Master Products'!F116</x:f>
        <x:v>Piece</x:v>
      </x:c>
      <x:c r="F119" s="149" t="str">
        <x:f>IF('Master Products'!G116="","",'Master Products'!G116)</x:f>
      </x:c>
      <x:c r="G119" s="149" t="str">
        <x:f>'Master Products'!I116</x:f>
        <x:v>PKR</x:v>
      </x:c>
      <x:c r="H119" s="133" t="n">
        <x:f>'Master Products'!L116</x:f>
        <x:v>660</x:v>
      </x:c>
      <x:c r="I119" s="133" t="n">
        <x:f>'Master Products'!M116</x:f>
        <x:v>560</x:v>
      </x:c>
      <x:c r="J119" s="133" t="str">
        <x:f>'Master Products'!U116</x:f>
        <x:v>Source Valid</x:v>
      </x:c>
      <x:c r="K119" s="133" t="n">
        <x:f>'Master Products'!N116</x:f>
        <x:v>100</x:v>
      </x:c>
      <x:c r="L119" s="148" t="n">
        <x:f>'Master Products'!O116</x:f>
        <x:v>0.15151515151515152</x:v>
      </x:c>
      <x:c r="M119" s="149" t="str">
        <x:f>'Master Products'!X116</x:f>
        <x:v>Ready</x:v>
      </x:c>
      <x:c r="N119" s="149" t="b">
        <x:f>'Master Products'!Y116</x:f>
        <x:v>1</x:v>
      </x:c>
      <x:c r="O119" s="149" t="str">
        <x:f>'Master Products'!AH116</x:f>
        <x:v>WS-RATES:4:8</x:v>
      </x:c>
      <x:c r="P119" s="149" t="str">
        <x:f>IF('Master Products'!AI116="","",'Master Products'!AI116)</x:f>
      </x:c>
      <x:c r="Q119" s="149" t="str">
        <x:f>IF('Master Products'!AJ116="","",'Master Products'!AJ116)</x:f>
      </x:c>
      <x:c r="R119" s="149" t="str">
        <x:f>IF('Master Products'!AK116="","",'Master Products'!AK116)</x:f>
      </x:c>
    </x:row>
    <x:row r="120">
      <x:c r="A120" s="149" t="str">
        <x:f>'Master Products'!A117</x:f>
        <x:v>RS-000116</x:v>
      </x:c>
      <x:c r="B120" s="149" t="str">
        <x:f>'Master Products'!B117</x:f>
        <x:v>MINI FAN NO:4</x:v>
      </x:c>
      <x:c r="C120" s="149" t="str">
        <x:f>'Master Products'!C117</x:f>
        <x:v>BALL POINT</x:v>
      </x:c>
      <x:c r="D120" s="149" t="str">
        <x:f>'Master Products'!D117</x:f>
        <x:v>Both</x:v>
      </x:c>
      <x:c r="E120" s="149" t="str">
        <x:f>'Master Products'!F117</x:f>
        <x:v>Piece</x:v>
      </x:c>
      <x:c r="F120" s="149" t="str">
        <x:f>IF('Master Products'!G117="","",'Master Products'!G117)</x:f>
      </x:c>
      <x:c r="G120" s="149" t="str">
        <x:f>'Master Products'!I117</x:f>
        <x:v>PKR</x:v>
      </x:c>
      <x:c r="H120" s="133" t="n">
        <x:f>'Master Products'!L117</x:f>
        <x:v>520</x:v>
      </x:c>
      <x:c r="I120" s="133" t="n">
        <x:f>'Master Products'!M117</x:f>
        <x:v>420</x:v>
      </x:c>
      <x:c r="J120" s="133" t="str">
        <x:f>'Master Products'!U117</x:f>
        <x:v>Source Valid</x:v>
      </x:c>
      <x:c r="K120" s="133" t="n">
        <x:f>'Master Products'!N117</x:f>
        <x:v>100</x:v>
      </x:c>
      <x:c r="L120" s="148" t="n">
        <x:f>'Master Products'!O117</x:f>
        <x:v>0.19230769230769232</x:v>
      </x:c>
      <x:c r="M120" s="149" t="str">
        <x:f>'Master Products'!X117</x:f>
        <x:v>Ready</x:v>
      </x:c>
      <x:c r="N120" s="149" t="b">
        <x:f>'Master Products'!Y117</x:f>
        <x:v>1</x:v>
      </x:c>
      <x:c r="O120" s="149" t="str">
        <x:f>'Master Products'!AH117</x:f>
        <x:v>WS-RATES:4:9</x:v>
      </x:c>
      <x:c r="P120" s="149" t="str">
        <x:f>IF('Master Products'!AI117="","",'Master Products'!AI117)</x:f>
      </x:c>
      <x:c r="Q120" s="149" t="str">
        <x:f>IF('Master Products'!AJ117="","",'Master Products'!AJ117)</x:f>
      </x:c>
      <x:c r="R120" s="149" t="str">
        <x:f>IF('Master Products'!AK117="","",'Master Products'!AK117)</x:f>
      </x:c>
    </x:row>
    <x:row r="121">
      <x:c r="A121" s="149" t="str">
        <x:f>'Master Products'!A118</x:f>
        <x:v>RS-000117</x:v>
      </x:c>
      <x:c r="B121" s="149" t="str">
        <x:f>'Master Products'!B118</x:f>
        <x:v>SIR SYED REGISTER RING</x:v>
      </x:c>
      <x:c r="C121" s="149" t="str">
        <x:f>'Master Products'!C118</x:f>
        <x:v>copies</x:v>
      </x:c>
      <x:c r="D121" s="149" t="str">
        <x:f>'Master Products'!D118</x:f>
        <x:v>Both</x:v>
      </x:c>
      <x:c r="E121" s="149" t="str">
        <x:f>'Master Products'!F118</x:f>
        <x:v>Piece</x:v>
      </x:c>
      <x:c r="F121" s="149" t="str">
        <x:f>IF('Master Products'!G118="","",'Master Products'!G118)</x:f>
      </x:c>
      <x:c r="G121" s="149" t="str">
        <x:f>'Master Products'!I118</x:f>
        <x:v>PKR</x:v>
      </x:c>
      <x:c r="H121" s="133" t="n">
        <x:f>'Master Products'!L118</x:f>
        <x:v>180</x:v>
      </x:c>
      <x:c r="I121" s="133" t="n">
        <x:f>'Master Products'!M118</x:f>
        <x:v>167</x:v>
      </x:c>
      <x:c r="J121" s="133" t="str">
        <x:f>'Master Products'!U118</x:f>
        <x:v>Source Valid</x:v>
      </x:c>
      <x:c r="K121" s="133" t="n">
        <x:f>'Master Products'!N118</x:f>
        <x:v>13</x:v>
      </x:c>
      <x:c r="L121" s="148" t="n">
        <x:f>'Master Products'!O118</x:f>
        <x:v>0.07222222222222222</x:v>
      </x:c>
      <x:c r="M121" s="149" t="str">
        <x:f>'Master Products'!X118</x:f>
        <x:v>Ready</x:v>
      </x:c>
      <x:c r="N121" s="149" t="b">
        <x:f>'Master Products'!Y118</x:f>
        <x:v>1</x:v>
      </x:c>
      <x:c r="O121" s="149" t="str">
        <x:f>'Master Products'!AH118</x:f>
        <x:v>WS-RATES:4:10</x:v>
      </x:c>
      <x:c r="P121" s="149" t="str">
        <x:f>IF('Master Products'!AI118="","",'Master Products'!AI118)</x:f>
      </x:c>
      <x:c r="Q121" s="149" t="str">
        <x:f>IF('Master Products'!AJ118="","",'Master Products'!AJ118)</x:f>
      </x:c>
      <x:c r="R121" s="149" t="str">
        <x:f>IF('Master Products'!AK118="","",'Master Products'!AK118)</x:f>
      </x:c>
    </x:row>
    <x:row r="122">
      <x:c r="A122" s="149" t="str">
        <x:f>'Master Products'!A119</x:f>
        <x:v>RS-000118</x:v>
      </x:c>
      <x:c r="B122" s="149" t="str">
        <x:f>'Master Products'!B119</x:f>
        <x:v>KITA VIZZY INK PEN FP115</x:v>
      </x:c>
      <x:c r="C122" s="149" t="str">
        <x:f>'Master Products'!C119</x:f>
        <x:v>FOUNTAIN INK</x:v>
      </x:c>
      <x:c r="D122" s="149" t="str">
        <x:f>'Master Products'!D119</x:f>
        <x:v>Both</x:v>
      </x:c>
      <x:c r="E122" s="149" t="str">
        <x:f>'Master Products'!F119</x:f>
        <x:v>Piece</x:v>
      </x:c>
      <x:c r="F122" s="149" t="str">
        <x:f>IF('Master Products'!G119="","",'Master Products'!G119)</x:f>
      </x:c>
      <x:c r="G122" s="149" t="str">
        <x:f>'Master Products'!I119</x:f>
        <x:v>PKR</x:v>
      </x:c>
      <x:c r="H122" s="133" t="n">
        <x:f>'Master Products'!L119</x:f>
        <x:v>650</x:v>
      </x:c>
      <x:c r="I122" s="133" t="n">
        <x:f>'Master Products'!M119</x:f>
        <x:v>605</x:v>
      </x:c>
      <x:c r="J122" s="133" t="str">
        <x:f>'Master Products'!U119</x:f>
        <x:v>Source Valid</x:v>
      </x:c>
      <x:c r="K122" s="133" t="n">
        <x:f>'Master Products'!N119</x:f>
        <x:v>45</x:v>
      </x:c>
      <x:c r="L122" s="148" t="n">
        <x:f>'Master Products'!O119</x:f>
        <x:v>0.06923076923076923</x:v>
      </x:c>
      <x:c r="M122" s="149" t="str">
        <x:f>'Master Products'!X119</x:f>
        <x:v>Ready</x:v>
      </x:c>
      <x:c r="N122" s="149" t="b">
        <x:f>'Master Products'!Y119</x:f>
        <x:v>1</x:v>
      </x:c>
      <x:c r="O122" s="149" t="str">
        <x:f>'Master Products'!AH119</x:f>
        <x:v>WS-RATES:4:11</x:v>
      </x:c>
      <x:c r="P122" s="149" t="str">
        <x:f>IF('Master Products'!AI119="","",'Master Products'!AI119)</x:f>
      </x:c>
      <x:c r="Q122" s="149" t="str">
        <x:f>IF('Master Products'!AJ119="","",'Master Products'!AJ119)</x:f>
      </x:c>
      <x:c r="R122" s="149" t="str">
        <x:f>IF('Master Products'!AK119="","",'Master Products'!AK119)</x:f>
      </x:c>
    </x:row>
    <x:row r="123">
      <x:c r="A123" s="149" t="str">
        <x:f>'Master Products'!A120</x:f>
        <x:v>RS-000119</x:v>
      </x:c>
      <x:c r="B123" s="149" t="str">
        <x:f>'Master Products'!B120</x:f>
        <x:v>KITA ZAFIRO INK PEN FP110</x:v>
      </x:c>
      <x:c r="C123" s="149" t="str">
        <x:f>'Master Products'!C120</x:f>
        <x:v>FOUNTAIN INK</x:v>
      </x:c>
      <x:c r="D123" s="149" t="str">
        <x:f>'Master Products'!D120</x:f>
        <x:v>Both</x:v>
      </x:c>
      <x:c r="E123" s="149" t="str">
        <x:f>'Master Products'!F120</x:f>
        <x:v>Piece</x:v>
      </x:c>
      <x:c r="F123" s="149" t="str">
        <x:f>IF('Master Products'!G120="","",'Master Products'!G120)</x:f>
      </x:c>
      <x:c r="G123" s="149" t="str">
        <x:f>'Master Products'!I120</x:f>
        <x:v>PKR</x:v>
      </x:c>
      <x:c r="H123" s="133" t="n">
        <x:f>'Master Products'!L120</x:f>
        <x:v>750</x:v>
      </x:c>
      <x:c r="I123" s="133" t="n">
        <x:f>'Master Products'!M120</x:f>
        <x:v>705</x:v>
      </x:c>
      <x:c r="J123" s="133" t="str">
        <x:f>'Master Products'!U120</x:f>
        <x:v>Source Valid</x:v>
      </x:c>
      <x:c r="K123" s="133" t="n">
        <x:f>'Master Products'!N120</x:f>
        <x:v>45</x:v>
      </x:c>
      <x:c r="L123" s="148" t="n">
        <x:f>'Master Products'!O120</x:f>
        <x:v>0.06</x:v>
      </x:c>
      <x:c r="M123" s="149" t="str">
        <x:f>'Master Products'!X120</x:f>
        <x:v>Ready</x:v>
      </x:c>
      <x:c r="N123" s="149" t="b">
        <x:f>'Master Products'!Y120</x:f>
        <x:v>1</x:v>
      </x:c>
      <x:c r="O123" s="149" t="str">
        <x:f>'Master Products'!AH120</x:f>
        <x:v>WS-RATES:4:12</x:v>
      </x:c>
      <x:c r="P123" s="149" t="str">
        <x:f>IF('Master Products'!AI120="","",'Master Products'!AI120)</x:f>
      </x:c>
      <x:c r="Q123" s="149" t="str">
        <x:f>IF('Master Products'!AJ120="","",'Master Products'!AJ120)</x:f>
      </x:c>
      <x:c r="R123" s="149" t="str">
        <x:f>IF('Master Products'!AK120="","",'Master Products'!AK120)</x:f>
      </x:c>
    </x:row>
    <x:row r="124">
      <x:c r="A124" s="149" t="str">
        <x:f>'Master Products'!A121</x:f>
        <x:v>RS-000120</x:v>
      </x:c>
      <x:c r="B124" s="149" t="str">
        <x:f>'Master Products'!B121</x:f>
        <x:v>KITA ADD IT INK PEN FP113</x:v>
      </x:c>
      <x:c r="C124" s="149" t="str">
        <x:f>'Master Products'!C121</x:f>
        <x:v>FOUNTAIN INK</x:v>
      </x:c>
      <x:c r="D124" s="149" t="str">
        <x:f>'Master Products'!D121</x:f>
        <x:v>Both</x:v>
      </x:c>
      <x:c r="E124" s="149" t="str">
        <x:f>'Master Products'!F121</x:f>
        <x:v>Piece</x:v>
      </x:c>
      <x:c r="F124" s="149" t="str">
        <x:f>IF('Master Products'!G121="","",'Master Products'!G121)</x:f>
      </x:c>
      <x:c r="G124" s="149" t="str">
        <x:f>'Master Products'!I121</x:f>
        <x:v>PKR</x:v>
      </x:c>
      <x:c r="H124" s="133" t="n">
        <x:f>'Master Products'!L121</x:f>
        <x:v>700</x:v>
      </x:c>
      <x:c r="I124" s="133" t="n">
        <x:f>'Master Products'!M121</x:f>
        <x:v>665</x:v>
      </x:c>
      <x:c r="J124" s="133" t="str">
        <x:f>'Master Products'!U121</x:f>
        <x:v>Source Valid</x:v>
      </x:c>
      <x:c r="K124" s="133" t="n">
        <x:f>'Master Products'!N121</x:f>
        <x:v>35</x:v>
      </x:c>
      <x:c r="L124" s="148" t="n">
        <x:f>'Master Products'!O121</x:f>
        <x:v>0.05</x:v>
      </x:c>
      <x:c r="M124" s="149" t="str">
        <x:f>'Master Products'!X121</x:f>
        <x:v>Ready</x:v>
      </x:c>
      <x:c r="N124" s="149" t="b">
        <x:f>'Master Products'!Y121</x:f>
        <x:v>1</x:v>
      </x:c>
      <x:c r="O124" s="149" t="str">
        <x:f>'Master Products'!AH121</x:f>
        <x:v>WS-RATES:4:13</x:v>
      </x:c>
      <x:c r="P124" s="149" t="str">
        <x:f>IF('Master Products'!AI121="","",'Master Products'!AI121)</x:f>
      </x:c>
      <x:c r="Q124" s="149" t="str">
        <x:f>IF('Master Products'!AJ121="","",'Master Products'!AJ121)</x:f>
      </x:c>
      <x:c r="R124" s="149" t="str">
        <x:f>IF('Master Products'!AK121="","",'Master Products'!AK121)</x:f>
      </x:c>
    </x:row>
    <x:row r="125">
      <x:c r="A125" s="149" t="str">
        <x:f>'Master Products'!A122</x:f>
        <x:v>RS-000121</x:v>
      </x:c>
      <x:c r="B125" s="149" t="str">
        <x:f>'Master Products'!B122</x:f>
        <x:v>KITA TWIST GRIP INK PEN FP112</x:v>
      </x:c>
      <x:c r="C125" s="149" t="str">
        <x:f>'Master Products'!C122</x:f>
        <x:v>FOUNTAIN INK</x:v>
      </x:c>
      <x:c r="D125" s="149" t="str">
        <x:f>'Master Products'!D122</x:f>
        <x:v>Both</x:v>
      </x:c>
      <x:c r="E125" s="149" t="str">
        <x:f>'Master Products'!F122</x:f>
        <x:v>Piece</x:v>
      </x:c>
      <x:c r="F125" s="149" t="str">
        <x:f>IF('Master Products'!G122="","",'Master Products'!G122)</x:f>
      </x:c>
      <x:c r="G125" s="149" t="str">
        <x:f>'Master Products'!I122</x:f>
        <x:v>PKR</x:v>
      </x:c>
      <x:c r="H125" s="133" t="n">
        <x:f>'Master Products'!L122</x:f>
        <x:v>800</x:v>
      </x:c>
      <x:c r="I125" s="133" t="n">
        <x:f>'Master Products'!M122</x:f>
        <x:v>755</x:v>
      </x:c>
      <x:c r="J125" s="133" t="str">
        <x:f>'Master Products'!U122</x:f>
        <x:v>Source Valid</x:v>
      </x:c>
      <x:c r="K125" s="133" t="n">
        <x:f>'Master Products'!N122</x:f>
        <x:v>45</x:v>
      </x:c>
      <x:c r="L125" s="148" t="n">
        <x:f>'Master Products'!O122</x:f>
        <x:v>0.05625</x:v>
      </x:c>
      <x:c r="M125" s="149" t="str">
        <x:f>'Master Products'!X122</x:f>
        <x:v>Ready</x:v>
      </x:c>
      <x:c r="N125" s="149" t="b">
        <x:f>'Master Products'!Y122</x:f>
        <x:v>1</x:v>
      </x:c>
      <x:c r="O125" s="149" t="str">
        <x:f>'Master Products'!AH122</x:f>
        <x:v>WS-RATES:4:14</x:v>
      </x:c>
      <x:c r="P125" s="149" t="str">
        <x:f>IF('Master Products'!AI122="","",'Master Products'!AI122)</x:f>
      </x:c>
      <x:c r="Q125" s="149" t="str">
        <x:f>IF('Master Products'!AJ122="","",'Master Products'!AJ122)</x:f>
      </x:c>
      <x:c r="R125" s="149" t="str">
        <x:f>IF('Master Products'!AK122="","",'Master Products'!AK122)</x:f>
      </x:c>
    </x:row>
    <x:row r="126">
      <x:c r="A126" s="149" t="str">
        <x:f>'Master Products'!A123</x:f>
        <x:v>RS-000122</x:v>
      </x:c>
      <x:c r="B126" s="149" t="str">
        <x:f>'Master Products'!B123</x:f>
        <x:v>KITA SONIC INK PEN FP104</x:v>
      </x:c>
      <x:c r="C126" s="149" t="str">
        <x:f>'Master Products'!C123</x:f>
        <x:v>FOUNTAIN INK</x:v>
      </x:c>
      <x:c r="D126" s="149" t="str">
        <x:f>'Master Products'!D123</x:f>
        <x:v>Both</x:v>
      </x:c>
      <x:c r="E126" s="149" t="str">
        <x:f>'Master Products'!F123</x:f>
        <x:v>Piece</x:v>
      </x:c>
      <x:c r="F126" s="149" t="str">
        <x:f>IF('Master Products'!G123="","",'Master Products'!G123)</x:f>
      </x:c>
      <x:c r="G126" s="149" t="str">
        <x:f>'Master Products'!I123</x:f>
        <x:v>PKR</x:v>
      </x:c>
      <x:c r="H126" s="133" t="n">
        <x:f>'Master Products'!L123</x:f>
        <x:v>750</x:v>
      </x:c>
      <x:c r="I126" s="133" t="n">
        <x:f>'Master Products'!M123</x:f>
        <x:v>705</x:v>
      </x:c>
      <x:c r="J126" s="133" t="str">
        <x:f>'Master Products'!U123</x:f>
        <x:v>Source Valid</x:v>
      </x:c>
      <x:c r="K126" s="133" t="n">
        <x:f>'Master Products'!N123</x:f>
        <x:v>45</x:v>
      </x:c>
      <x:c r="L126" s="148" t="n">
        <x:f>'Master Products'!O123</x:f>
        <x:v>0.06</x:v>
      </x:c>
      <x:c r="M126" s="149" t="str">
        <x:f>'Master Products'!X123</x:f>
        <x:v>Ready</x:v>
      </x:c>
      <x:c r="N126" s="149" t="b">
        <x:f>'Master Products'!Y123</x:f>
        <x:v>1</x:v>
      </x:c>
      <x:c r="O126" s="149" t="str">
        <x:f>'Master Products'!AH123</x:f>
        <x:v>WS-RATES:4:15</x:v>
      </x:c>
      <x:c r="P126" s="149" t="str">
        <x:f>IF('Master Products'!AI123="","",'Master Products'!AI123)</x:f>
      </x:c>
      <x:c r="Q126" s="149" t="str">
        <x:f>IF('Master Products'!AJ123="","",'Master Products'!AJ123)</x:f>
      </x:c>
      <x:c r="R126" s="149" t="str">
        <x:f>IF('Master Products'!AK123="","",'Master Products'!AK123)</x:f>
      </x:c>
    </x:row>
    <x:row r="127">
      <x:c r="A127" s="149" t="str">
        <x:f>'Master Products'!A124</x:f>
        <x:v>RS-000123</x:v>
      </x:c>
      <x:c r="B127" s="149" t="str">
        <x:f>'Master Products'!B124</x:f>
        <x:v>KITA BLOOM IBK PEN FP102</x:v>
      </x:c>
      <x:c r="C127" s="149" t="str">
        <x:f>'Master Products'!C124</x:f>
        <x:v>FOUNTAIN INK</x:v>
      </x:c>
      <x:c r="D127" s="149" t="str">
        <x:f>'Master Products'!D124</x:f>
        <x:v>Both</x:v>
      </x:c>
      <x:c r="E127" s="149" t="str">
        <x:f>'Master Products'!F124</x:f>
        <x:v>Piece</x:v>
      </x:c>
      <x:c r="F127" s="149" t="str">
        <x:f>IF('Master Products'!G124="","",'Master Products'!G124)</x:f>
      </x:c>
      <x:c r="G127" s="149" t="str">
        <x:f>'Master Products'!I124</x:f>
        <x:v>PKR</x:v>
      </x:c>
      <x:c r="H127" s="133" t="n">
        <x:f>'Master Products'!L124</x:f>
        <x:v>630</x:v>
      </x:c>
      <x:c r="I127" s="133" t="n">
        <x:f>'Master Products'!M124</x:f>
        <x:v>605</x:v>
      </x:c>
      <x:c r="J127" s="133" t="str">
        <x:f>'Master Products'!U124</x:f>
        <x:v>Source Valid</x:v>
      </x:c>
      <x:c r="K127" s="133" t="n">
        <x:f>'Master Products'!N124</x:f>
        <x:v>25</x:v>
      </x:c>
      <x:c r="L127" s="148" t="n">
        <x:f>'Master Products'!O124</x:f>
        <x:v>0.03968253968253968</x:v>
      </x:c>
      <x:c r="M127" s="149" t="str">
        <x:f>'Master Products'!X124</x:f>
        <x:v>Ready</x:v>
      </x:c>
      <x:c r="N127" s="149" t="b">
        <x:f>'Master Products'!Y124</x:f>
        <x:v>1</x:v>
      </x:c>
      <x:c r="O127" s="149" t="str">
        <x:f>'Master Products'!AH124</x:f>
        <x:v>WS-RATES:4:16</x:v>
      </x:c>
      <x:c r="P127" s="149" t="str">
        <x:f>IF('Master Products'!AI124="","",'Master Products'!AI124)</x:f>
      </x:c>
      <x:c r="Q127" s="149" t="str">
        <x:f>IF('Master Products'!AJ124="","",'Master Products'!AJ124)</x:f>
      </x:c>
      <x:c r="R127" s="149" t="str">
        <x:f>IF('Master Products'!AK124="","",'Master Products'!AK124)</x:f>
      </x:c>
    </x:row>
    <x:row r="128">
      <x:c r="A128" s="149" t="str">
        <x:f>'Master Products'!A125</x:f>
        <x:v>RS-000124</x:v>
      </x:c>
      <x:c r="B128" s="149" t="str">
        <x:f>'Master Products'!B125</x:f>
        <x:v>KITA DYNAMIC INK PEN FP109</x:v>
      </x:c>
      <x:c r="C128" s="149" t="str">
        <x:f>'Master Products'!C125</x:f>
        <x:v>FOUNTAIN INK</x:v>
      </x:c>
      <x:c r="D128" s="149" t="str">
        <x:f>'Master Products'!D125</x:f>
        <x:v>Both</x:v>
      </x:c>
      <x:c r="E128" s="149" t="str">
        <x:f>'Master Products'!F125</x:f>
        <x:v>Piece</x:v>
      </x:c>
      <x:c r="F128" s="149" t="str">
        <x:f>IF('Master Products'!G125="","",'Master Products'!G125)</x:f>
      </x:c>
      <x:c r="G128" s="149" t="str">
        <x:f>'Master Products'!I125</x:f>
        <x:v>PKR</x:v>
      </x:c>
      <x:c r="H128" s="133" t="n">
        <x:f>'Master Products'!L125</x:f>
        <x:v>850</x:v>
      </x:c>
      <x:c r="I128" s="133" t="n">
        <x:f>'Master Products'!M125</x:f>
        <x:v>805</x:v>
      </x:c>
      <x:c r="J128" s="133" t="str">
        <x:f>'Master Products'!U125</x:f>
        <x:v>Source Valid</x:v>
      </x:c>
      <x:c r="K128" s="133" t="n">
        <x:f>'Master Products'!N125</x:f>
        <x:v>45</x:v>
      </x:c>
      <x:c r="L128" s="148" t="n">
        <x:f>'Master Products'!O125</x:f>
        <x:v>0.052941176470588235</x:v>
      </x:c>
      <x:c r="M128" s="149" t="str">
        <x:f>'Master Products'!X125</x:f>
        <x:v>Ready</x:v>
      </x:c>
      <x:c r="N128" s="149" t="b">
        <x:f>'Master Products'!Y125</x:f>
        <x:v>1</x:v>
      </x:c>
      <x:c r="O128" s="149" t="str">
        <x:f>'Master Products'!AH125</x:f>
        <x:v>WS-RATES:4:17</x:v>
      </x:c>
      <x:c r="P128" s="149" t="str">
        <x:f>IF('Master Products'!AI125="","",'Master Products'!AI125)</x:f>
      </x:c>
      <x:c r="Q128" s="149" t="str">
        <x:f>IF('Master Products'!AJ125="","",'Master Products'!AJ125)</x:f>
      </x:c>
      <x:c r="R128" s="149" t="str">
        <x:f>IF('Master Products'!AK125="","",'Master Products'!AK125)</x:f>
      </x:c>
    </x:row>
    <x:row r="129">
      <x:c r="A129" s="149" t="str">
        <x:f>'Master Products'!A126</x:f>
        <x:v>RS-000125</x:v>
      </x:c>
      <x:c r="B129" s="149" t="str">
        <x:f>'Master Products'!B126</x:f>
        <x:v>KITA CLASSICA INK PEN FP111</x:v>
      </x:c>
      <x:c r="C129" s="149" t="str">
        <x:f>'Master Products'!C126</x:f>
        <x:v>FOUNTAIN INK</x:v>
      </x:c>
      <x:c r="D129" s="149" t="str">
        <x:f>'Master Products'!D126</x:f>
        <x:v>Both</x:v>
      </x:c>
      <x:c r="E129" s="149" t="str">
        <x:f>'Master Products'!F126</x:f>
        <x:v>Piece</x:v>
      </x:c>
      <x:c r="F129" s="149" t="str">
        <x:f>IF('Master Products'!G126="","",'Master Products'!G126)</x:f>
      </x:c>
      <x:c r="G129" s="149" t="str">
        <x:f>'Master Products'!I126</x:f>
        <x:v>PKR</x:v>
      </x:c>
      <x:c r="H129" s="133" t="n">
        <x:f>'Master Products'!L126</x:f>
        <x:v>2040</x:v>
      </x:c>
      <x:c r="I129" s="133" t="n">
        <x:f>'Master Products'!M126</x:f>
        <x:v>1880</x:v>
      </x:c>
      <x:c r="J129" s="133" t="str">
        <x:f>'Master Products'!U126</x:f>
        <x:v>Source Valid</x:v>
      </x:c>
      <x:c r="K129" s="133" t="n">
        <x:f>'Master Products'!N126</x:f>
        <x:v>160</x:v>
      </x:c>
      <x:c r="L129" s="148" t="n">
        <x:f>'Master Products'!O126</x:f>
        <x:v>0.0784313725490196</x:v>
      </x:c>
      <x:c r="M129" s="149" t="str">
        <x:f>'Master Products'!X126</x:f>
        <x:v>Ready</x:v>
      </x:c>
      <x:c r="N129" s="149" t="b">
        <x:f>'Master Products'!Y126</x:f>
        <x:v>1</x:v>
      </x:c>
      <x:c r="O129" s="149" t="str">
        <x:f>'Master Products'!AH126</x:f>
        <x:v>WS-RATES:4:18</x:v>
      </x:c>
      <x:c r="P129" s="149" t="str">
        <x:f>IF('Master Products'!AI126="","",'Master Products'!AI126)</x:f>
      </x:c>
      <x:c r="Q129" s="149" t="str">
        <x:f>IF('Master Products'!AJ126="","",'Master Products'!AJ126)</x:f>
      </x:c>
      <x:c r="R129" s="149" t="str">
        <x:f>IF('Master Products'!AK126="","",'Master Products'!AK126)</x:f>
      </x:c>
    </x:row>
    <x:row r="130">
      <x:c r="A130" s="149" t="str">
        <x:f>'Master Products'!A127</x:f>
        <x:v>RS-000126</x:v>
      </x:c>
      <x:c r="B130" s="149" t="str">
        <x:f>'Master Products'!B127</x:f>
        <x:v>KITA ONIQO INK PEN FP114</x:v>
      </x:c>
      <x:c r="C130" s="149" t="str">
        <x:f>'Master Products'!C127</x:f>
        <x:v>FOUNTAIN INK</x:v>
      </x:c>
      <x:c r="D130" s="149" t="str">
        <x:f>'Master Products'!D127</x:f>
        <x:v>Both</x:v>
      </x:c>
      <x:c r="E130" s="149" t="str">
        <x:f>'Master Products'!F127</x:f>
        <x:v>Piece</x:v>
      </x:c>
      <x:c r="F130" s="149" t="str">
        <x:f>IF('Master Products'!G127="","",'Master Products'!G127)</x:f>
      </x:c>
      <x:c r="G130" s="149" t="str">
        <x:f>'Master Products'!I127</x:f>
        <x:v>PKR</x:v>
      </x:c>
      <x:c r="H130" s="133" t="n">
        <x:f>'Master Products'!L127</x:f>
        <x:v>1920</x:v>
      </x:c>
      <x:c r="I130" s="133" t="n">
        <x:f>'Master Products'!M127</x:f>
        <x:v>1830</x:v>
      </x:c>
      <x:c r="J130" s="133" t="str">
        <x:f>'Master Products'!U127</x:f>
        <x:v>Source Valid</x:v>
      </x:c>
      <x:c r="K130" s="133" t="n">
        <x:f>'Master Products'!N127</x:f>
        <x:v>90</x:v>
      </x:c>
      <x:c r="L130" s="148" t="n">
        <x:f>'Master Products'!O127</x:f>
        <x:v>0.046875</x:v>
      </x:c>
      <x:c r="M130" s="149" t="str">
        <x:f>'Master Products'!X127</x:f>
        <x:v>Ready</x:v>
      </x:c>
      <x:c r="N130" s="149" t="b">
        <x:f>'Master Products'!Y127</x:f>
        <x:v>1</x:v>
      </x:c>
      <x:c r="O130" s="149" t="str">
        <x:f>'Master Products'!AH127</x:f>
        <x:v>WS-RATES:4:19</x:v>
      </x:c>
      <x:c r="P130" s="149" t="str">
        <x:f>IF('Master Products'!AI127="","",'Master Products'!AI127)</x:f>
      </x:c>
      <x:c r="Q130" s="149" t="str">
        <x:f>IF('Master Products'!AJ127="","",'Master Products'!AJ127)</x:f>
      </x:c>
      <x:c r="R130" s="149" t="str">
        <x:f>IF('Master Products'!AK127="","",'Master Products'!AK127)</x:f>
      </x:c>
    </x:row>
    <x:row r="131">
      <x:c r="A131" s="149" t="str">
        <x:f>'Master Products'!A128</x:f>
        <x:v>RS-000127</x:v>
      </x:c>
      <x:c r="B131" s="149" t="str">
        <x:f>'Master Products'!B128</x:f>
        <x:v>CLARO EDGE LINER</x:v>
      </x:c>
      <x:c r="C131" s="149" t="str">
        <x:f>'Master Products'!C128</x:f>
        <x:v>POINTER</x:v>
      </x:c>
      <x:c r="D131" s="149" t="str">
        <x:f>'Master Products'!D128</x:f>
        <x:v>Both</x:v>
      </x:c>
      <x:c r="E131" s="149" t="str">
        <x:f>'Master Products'!F128</x:f>
        <x:v>Piece</x:v>
      </x:c>
      <x:c r="F131" s="149" t="str">
        <x:f>IF('Master Products'!G128="","",'Master Products'!G128)</x:f>
      </x:c>
      <x:c r="G131" s="149" t="str">
        <x:f>'Master Products'!I128</x:f>
        <x:v>PKR</x:v>
      </x:c>
      <x:c r="H131" s="133" t="n">
        <x:f>'Master Products'!L128</x:f>
        <x:v>137</x:v>
      </x:c>
      <x:c r="I131" s="133" t="n">
        <x:f>'Master Products'!M128</x:f>
        <x:v>127</x:v>
      </x:c>
      <x:c r="J131" s="133" t="str">
        <x:f>'Master Products'!U128</x:f>
        <x:v>Source Valid</x:v>
      </x:c>
      <x:c r="K131" s="133" t="n">
        <x:f>'Master Products'!N128</x:f>
        <x:v>10</x:v>
      </x:c>
      <x:c r="L131" s="148" t="n">
        <x:f>'Master Products'!O128</x:f>
        <x:v>0.072992700729927</x:v>
      </x:c>
      <x:c r="M131" s="149" t="str">
        <x:f>'Master Products'!X128</x:f>
        <x:v>Ready</x:v>
      </x:c>
      <x:c r="N131" s="149" t="b">
        <x:f>'Master Products'!Y128</x:f>
        <x:v>1</x:v>
      </x:c>
      <x:c r="O131" s="149" t="str">
        <x:f>'Master Products'!AH128</x:f>
        <x:v>WS-RATES:4:20</x:v>
      </x:c>
      <x:c r="P131" s="149" t="str">
        <x:f>IF('Master Products'!AI128="","",'Master Products'!AI128)</x:f>
      </x:c>
      <x:c r="Q131" s="149" t="str">
        <x:f>IF('Master Products'!AJ128="","",'Master Products'!AJ128)</x:f>
      </x:c>
      <x:c r="R131" s="149" t="str">
        <x:f>IF('Master Products'!AK128="","",'Master Products'!AK128)</x:f>
      </x:c>
    </x:row>
    <x:row r="132">
      <x:c r="A132" s="149" t="str">
        <x:f>'Master Products'!A129</x:f>
        <x:v>RS-000128</x:v>
      </x:c>
      <x:c r="B132" s="149" t="str">
        <x:f>'Master Products'!B129</x:f>
        <x:v>MINI FAN NO:1</x:v>
      </x:c>
      <x:c r="C132" s="149" t="str">
        <x:f>'Master Products'!C129</x:f>
        <x:v>BALL POINT</x:v>
      </x:c>
      <x:c r="D132" s="149" t="str">
        <x:f>'Master Products'!D129</x:f>
        <x:v>Both</x:v>
      </x:c>
      <x:c r="E132" s="149" t="str">
        <x:f>'Master Products'!F129</x:f>
        <x:v>Piece</x:v>
      </x:c>
      <x:c r="F132" s="149" t="str">
        <x:f>IF('Master Products'!G129="","",'Master Products'!G129)</x:f>
      </x:c>
      <x:c r="G132" s="149" t="str">
        <x:f>'Master Products'!I129</x:f>
        <x:v>PKR</x:v>
      </x:c>
      <x:c r="H132" s="133" t="n">
        <x:f>'Master Products'!L129</x:f>
        <x:v>400</x:v>
      </x:c>
      <x:c r="I132" s="133" t="n">
        <x:f>'Master Products'!M129</x:f>
        <x:v>300</x:v>
      </x:c>
      <x:c r="J132" s="133" t="str">
        <x:f>'Master Products'!U129</x:f>
        <x:v>Source Valid</x:v>
      </x:c>
      <x:c r="K132" s="133" t="n">
        <x:f>'Master Products'!N129</x:f>
        <x:v>100</x:v>
      </x:c>
      <x:c r="L132" s="148" t="n">
        <x:f>'Master Products'!O129</x:f>
        <x:v>0.25</x:v>
      </x:c>
      <x:c r="M132" s="149" t="str">
        <x:f>'Master Products'!X129</x:f>
        <x:v>Ready</x:v>
      </x:c>
      <x:c r="N132" s="149" t="b">
        <x:f>'Master Products'!Y129</x:f>
        <x:v>1</x:v>
      </x:c>
      <x:c r="O132" s="149" t="str">
        <x:f>'Master Products'!AH129</x:f>
        <x:v>WS-RATES:4:21</x:v>
      </x:c>
      <x:c r="P132" s="149" t="str">
        <x:f>IF('Master Products'!AI129="","",'Master Products'!AI129)</x:f>
      </x:c>
      <x:c r="Q132" s="149" t="str">
        <x:f>IF('Master Products'!AJ129="","",'Master Products'!AJ129)</x:f>
      </x:c>
      <x:c r="R132" s="149" t="str">
        <x:f>IF('Master Products'!AK129="","",'Master Products'!AK129)</x:f>
      </x:c>
    </x:row>
    <x:row r="133">
      <x:c r="A133" s="149" t="str">
        <x:f>'Master Products'!A130</x:f>
        <x:v>RS-000129</x:v>
      </x:c>
      <x:c r="B133" s="149" t="str">
        <x:f>'Master Products'!B130</x:f>
        <x:v>MINI FAN NO:2</x:v>
      </x:c>
      <x:c r="C133" s="149" t="str">
        <x:f>'Master Products'!C130</x:f>
        <x:v>BALL POINT</x:v>
      </x:c>
      <x:c r="D133" s="149" t="str">
        <x:f>'Master Products'!D130</x:f>
        <x:v>Both</x:v>
      </x:c>
      <x:c r="E133" s="149" t="str">
        <x:f>'Master Products'!F130</x:f>
        <x:v>Piece</x:v>
      </x:c>
      <x:c r="F133" s="149" t="str">
        <x:f>IF('Master Products'!G130="","",'Master Products'!G130)</x:f>
      </x:c>
      <x:c r="G133" s="149" t="str">
        <x:f>'Master Products'!I130</x:f>
        <x:v>PKR</x:v>
      </x:c>
      <x:c r="H133" s="133" t="n">
        <x:f>'Master Products'!L130</x:f>
        <x:v>440</x:v>
      </x:c>
      <x:c r="I133" s="133" t="n">
        <x:f>'Master Products'!M130</x:f>
        <x:v>380</x:v>
      </x:c>
      <x:c r="J133" s="133" t="str">
        <x:f>'Master Products'!U130</x:f>
        <x:v>Source Valid</x:v>
      </x:c>
      <x:c r="K133" s="133" t="n">
        <x:f>'Master Products'!N130</x:f>
        <x:v>60</x:v>
      </x:c>
      <x:c r="L133" s="148" t="n">
        <x:f>'Master Products'!O130</x:f>
        <x:v>0.13636363636363635</x:v>
      </x:c>
      <x:c r="M133" s="149" t="str">
        <x:f>'Master Products'!X130</x:f>
        <x:v>Ready</x:v>
      </x:c>
      <x:c r="N133" s="149" t="b">
        <x:f>'Master Products'!Y130</x:f>
        <x:v>1</x:v>
      </x:c>
      <x:c r="O133" s="149" t="str">
        <x:f>'Master Products'!AH130</x:f>
        <x:v>WS-RATES:4:22</x:v>
      </x:c>
      <x:c r="P133" s="149" t="str">
        <x:f>IF('Master Products'!AI130="","",'Master Products'!AI130)</x:f>
      </x:c>
      <x:c r="Q133" s="149" t="str">
        <x:f>IF('Master Products'!AJ130="","",'Master Products'!AJ130)</x:f>
      </x:c>
      <x:c r="R133" s="149" t="str">
        <x:f>IF('Master Products'!AK130="","",'Master Products'!AK130)</x:f>
      </x:c>
    </x:row>
    <x:row r="134">
      <x:c r="A134" s="149" t="str">
        <x:f>'Master Products'!A131</x:f>
        <x:v>RS-000130</x:v>
      </x:c>
      <x:c r="B134" s="149" t="str">
        <x:f>'Master Products'!B131</x:f>
        <x:v>MINI FAN NO:8</x:v>
      </x:c>
      <x:c r="C134" s="149" t="str">
        <x:f>'Master Products'!C131</x:f>
        <x:v>BALL POINT</x:v>
      </x:c>
      <x:c r="D134" s="149" t="str">
        <x:f>'Master Products'!D131</x:f>
        <x:v>Both</x:v>
      </x:c>
      <x:c r="E134" s="149" t="str">
        <x:f>'Master Products'!F131</x:f>
        <x:v>Piece</x:v>
      </x:c>
      <x:c r="F134" s="149" t="str">
        <x:f>IF('Master Products'!G131="","",'Master Products'!G131)</x:f>
      </x:c>
      <x:c r="G134" s="149" t="str">
        <x:f>'Master Products'!I131</x:f>
        <x:v>PKR</x:v>
      </x:c>
      <x:c r="H134" s="133" t="n">
        <x:f>'Master Products'!L131</x:f>
        <x:v>680</x:v>
      </x:c>
      <x:c r="I134" s="133" t="n">
        <x:f>'Master Products'!M131</x:f>
        <x:v>580</x:v>
      </x:c>
      <x:c r="J134" s="133" t="str">
        <x:f>'Master Products'!U131</x:f>
        <x:v>Source Valid</x:v>
      </x:c>
      <x:c r="K134" s="133" t="n">
        <x:f>'Master Products'!N131</x:f>
        <x:v>100</x:v>
      </x:c>
      <x:c r="L134" s="148" t="n">
        <x:f>'Master Products'!O131</x:f>
        <x:v>0.14705882352941177</x:v>
      </x:c>
      <x:c r="M134" s="149" t="str">
        <x:f>'Master Products'!X131</x:f>
        <x:v>Ready</x:v>
      </x:c>
      <x:c r="N134" s="149" t="b">
        <x:f>'Master Products'!Y131</x:f>
        <x:v>1</x:v>
      </x:c>
      <x:c r="O134" s="149" t="str">
        <x:f>'Master Products'!AH131</x:f>
        <x:v>WS-RATES:4:23</x:v>
      </x:c>
      <x:c r="P134" s="149" t="str">
        <x:f>IF('Master Products'!AI131="","",'Master Products'!AI131)</x:f>
      </x:c>
      <x:c r="Q134" s="149" t="str">
        <x:f>IF('Master Products'!AJ131="","",'Master Products'!AJ131)</x:f>
      </x:c>
      <x:c r="R134" s="149" t="str">
        <x:f>IF('Master Products'!AK131="","",'Master Products'!AK131)</x:f>
      </x:c>
    </x:row>
    <x:row r="135">
      <x:c r="A135" s="149" t="str">
        <x:f>'Master Products'!A132</x:f>
        <x:v>RS-000131</x:v>
      </x:c>
      <x:c r="B135" s="149" t="str">
        <x:f>'Master Products'!B132</x:f>
        <x:v>MINI FAN NO:6</x:v>
      </x:c>
      <x:c r="C135" s="149" t="str">
        <x:f>'Master Products'!C132</x:f>
        <x:v>BALL POINT</x:v>
      </x:c>
      <x:c r="D135" s="149" t="str">
        <x:f>'Master Products'!D132</x:f>
        <x:v>Both</x:v>
      </x:c>
      <x:c r="E135" s="149" t="str">
        <x:f>'Master Products'!F132</x:f>
        <x:v>Piece</x:v>
      </x:c>
      <x:c r="F135" s="149" t="str">
        <x:f>IF('Master Products'!G132="","",'Master Products'!G132)</x:f>
      </x:c>
      <x:c r="G135" s="149" t="str">
        <x:f>'Master Products'!I132</x:f>
        <x:v>PKR</x:v>
      </x:c>
      <x:c r="H135" s="133" t="n">
        <x:f>'Master Products'!L132</x:f>
        <x:v>630</x:v>
      </x:c>
      <x:c r="I135" s="133" t="n">
        <x:f>'Master Products'!M132</x:f>
        <x:v>520</x:v>
      </x:c>
      <x:c r="J135" s="133" t="str">
        <x:f>'Master Products'!U132</x:f>
        <x:v>Source Valid</x:v>
      </x:c>
      <x:c r="K135" s="133" t="n">
        <x:f>'Master Products'!N132</x:f>
        <x:v>110</x:v>
      </x:c>
      <x:c r="L135" s="148" t="n">
        <x:f>'Master Products'!O132</x:f>
        <x:v>0.1746031746031746</x:v>
      </x:c>
      <x:c r="M135" s="149" t="str">
        <x:f>'Master Products'!X132</x:f>
        <x:v>Ready</x:v>
      </x:c>
      <x:c r="N135" s="149" t="b">
        <x:f>'Master Products'!Y132</x:f>
        <x:v>1</x:v>
      </x:c>
      <x:c r="O135" s="149" t="str">
        <x:f>'Master Products'!AH132</x:f>
        <x:v>WS-RATES:4:24</x:v>
      </x:c>
      <x:c r="P135" s="149" t="str">
        <x:f>IF('Master Products'!AI132="","",'Master Products'!AI132)</x:f>
      </x:c>
      <x:c r="Q135" s="149" t="str">
        <x:f>IF('Master Products'!AJ132="","",'Master Products'!AJ132)</x:f>
      </x:c>
      <x:c r="R135" s="149" t="str">
        <x:f>IF('Master Products'!AK132="","",'Master Products'!AK132)</x:f>
      </x:c>
    </x:row>
    <x:row r="136">
      <x:c r="A136" s="149" t="str">
        <x:f>'Master Products'!A133</x:f>
        <x:v>RS-000132</x:v>
      </x:c>
      <x:c r="B136" s="149" t="str">
        <x:f>'Master Products'!B133</x:f>
        <x:v>MINI FAN NO:3</x:v>
      </x:c>
      <x:c r="C136" s="149" t="str">
        <x:f>'Master Products'!C133</x:f>
        <x:v>BALL POINT</x:v>
      </x:c>
      <x:c r="D136" s="149" t="str">
        <x:f>'Master Products'!D133</x:f>
        <x:v>Both</x:v>
      </x:c>
      <x:c r="E136" s="149" t="str">
        <x:f>'Master Products'!F133</x:f>
        <x:v>Piece</x:v>
      </x:c>
      <x:c r="F136" s="149" t="str">
        <x:f>IF('Master Products'!G133="","",'Master Products'!G133)</x:f>
      </x:c>
      <x:c r="G136" s="149" t="str">
        <x:f>'Master Products'!I133</x:f>
        <x:v>PKR</x:v>
      </x:c>
      <x:c r="H136" s="133" t="n">
        <x:f>'Master Products'!L133</x:f>
        <x:v>540</x:v>
      </x:c>
      <x:c r="I136" s="133" t="n">
        <x:f>'Master Products'!M133</x:f>
        <x:v>440</x:v>
      </x:c>
      <x:c r="J136" s="133" t="str">
        <x:f>'Master Products'!U133</x:f>
        <x:v>Source Valid</x:v>
      </x:c>
      <x:c r="K136" s="133" t="n">
        <x:f>'Master Products'!N133</x:f>
        <x:v>100</x:v>
      </x:c>
      <x:c r="L136" s="148" t="n">
        <x:f>'Master Products'!O133</x:f>
        <x:v>0.18518518518518517</x:v>
      </x:c>
      <x:c r="M136" s="149" t="str">
        <x:f>'Master Products'!X133</x:f>
        <x:v>Ready</x:v>
      </x:c>
      <x:c r="N136" s="149" t="b">
        <x:f>'Master Products'!Y133</x:f>
        <x:v>1</x:v>
      </x:c>
      <x:c r="O136" s="149" t="str">
        <x:f>'Master Products'!AH133</x:f>
        <x:v>WS-RATES:4:25</x:v>
      </x:c>
      <x:c r="P136" s="149" t="str">
        <x:f>IF('Master Products'!AI133="","",'Master Products'!AI133)</x:f>
      </x:c>
      <x:c r="Q136" s="149" t="str">
        <x:f>IF('Master Products'!AJ133="","",'Master Products'!AJ133)</x:f>
      </x:c>
      <x:c r="R136" s="149" t="str">
        <x:f>IF('Master Products'!AK133="","",'Master Products'!AK133)</x:f>
      </x:c>
    </x:row>
    <x:row r="137">
      <x:c r="A137" s="149" t="str">
        <x:f>'Master Products'!A134</x:f>
        <x:v>RS-000133</x:v>
      </x:c>
      <x:c r="B137" s="149" t="str">
        <x:f>'Master Products'!B134</x:f>
        <x:v>PIANO REMOVER SCOOL</x:v>
      </x:c>
      <x:c r="C137" s="149" t="str">
        <x:f>'Master Products'!C134</x:f>
        <x:v>REMOVERS</x:v>
      </x:c>
      <x:c r="D137" s="149" t="str">
        <x:f>'Master Products'!D134</x:f>
        <x:v>Both</x:v>
      </x:c>
      <x:c r="E137" s="149" t="str">
        <x:f>'Master Products'!F134</x:f>
        <x:v>Piece</x:v>
      </x:c>
      <x:c r="F137" s="149" t="str">
        <x:f>IF('Master Products'!G134="","",'Master Products'!G134)</x:f>
      </x:c>
      <x:c r="G137" s="149" t="str">
        <x:f>'Master Products'!I134</x:f>
        <x:v>PKR</x:v>
      </x:c>
      <x:c r="H137" s="133" t="n">
        <x:f>'Master Products'!L134</x:f>
        <x:v>200</x:v>
      </x:c>
      <x:c r="I137" s="133" t="n">
        <x:f>'Master Products'!M134</x:f>
        <x:v>190</x:v>
      </x:c>
      <x:c r="J137" s="133" t="str">
        <x:f>'Master Products'!U134</x:f>
        <x:v>Source Valid</x:v>
      </x:c>
      <x:c r="K137" s="133" t="n">
        <x:f>'Master Products'!N134</x:f>
        <x:v>10</x:v>
      </x:c>
      <x:c r="L137" s="148" t="n">
        <x:f>'Master Products'!O134</x:f>
        <x:v>0.05</x:v>
      </x:c>
      <x:c r="M137" s="149" t="str">
        <x:f>'Master Products'!X134</x:f>
        <x:v>Ready</x:v>
      </x:c>
      <x:c r="N137" s="149" t="b">
        <x:f>'Master Products'!Y134</x:f>
        <x:v>1</x:v>
      </x:c>
      <x:c r="O137" s="149" t="str">
        <x:f>'Master Products'!AH134</x:f>
        <x:v>WS-RATES:4:26</x:v>
      </x:c>
      <x:c r="P137" s="149" t="str">
        <x:f>IF('Master Products'!AI134="","",'Master Products'!AI134)</x:f>
      </x:c>
      <x:c r="Q137" s="149" t="str">
        <x:f>IF('Master Products'!AJ134="","",'Master Products'!AJ134)</x:f>
      </x:c>
      <x:c r="R137" s="149" t="str">
        <x:f>IF('Master Products'!AK134="","",'Master Products'!AK134)</x:f>
      </x:c>
    </x:row>
    <x:row r="138">
      <x:c r="A138" s="149" t="str">
        <x:f>'Master Products'!A135</x:f>
        <x:v>RS-000134</x:v>
      </x:c>
      <x:c r="B138" s="149" t="str">
        <x:f>'Master Products'!B135</x:f>
        <x:v>PLASTIC BAT 0 A+</x:v>
      </x:c>
      <x:c r="C138" s="149" t="str">
        <x:f>'Master Products'!C135</x:f>
        <x:v>BAT</x:v>
      </x:c>
      <x:c r="D138" s="149" t="str">
        <x:f>'Master Products'!D135</x:f>
        <x:v>Both</x:v>
      </x:c>
      <x:c r="E138" s="149" t="str">
        <x:f>'Master Products'!F135</x:f>
        <x:v>Piece</x:v>
      </x:c>
      <x:c r="F138" s="149" t="str">
        <x:f>IF('Master Products'!G135="","",'Master Products'!G135)</x:f>
      </x:c>
      <x:c r="G138" s="149" t="str">
        <x:f>'Master Products'!I135</x:f>
        <x:v>PKR</x:v>
      </x:c>
      <x:c r="H138" s="133" t="n">
        <x:f>'Master Products'!L135</x:f>
        <x:v>140</x:v>
      </x:c>
      <x:c r="I138" s="133" t="n">
        <x:f>'Master Products'!M135</x:f>
        <x:v>110</x:v>
      </x:c>
      <x:c r="J138" s="133" t="str">
        <x:f>'Master Products'!U135</x:f>
        <x:v>Source Valid</x:v>
      </x:c>
      <x:c r="K138" s="133" t="n">
        <x:f>'Master Products'!N135</x:f>
        <x:v>30</x:v>
      </x:c>
      <x:c r="L138" s="148" t="n">
        <x:f>'Master Products'!O135</x:f>
        <x:v>0.21428571428571427</x:v>
      </x:c>
      <x:c r="M138" s="149" t="str">
        <x:f>'Master Products'!X135</x:f>
        <x:v>Ready</x:v>
      </x:c>
      <x:c r="N138" s="149" t="b">
        <x:f>'Master Products'!Y135</x:f>
        <x:v>1</x:v>
      </x:c>
      <x:c r="O138" s="149" t="str">
        <x:f>'Master Products'!AH135</x:f>
        <x:v>WS-RATES:4:27</x:v>
      </x:c>
      <x:c r="P138" s="149" t="str">
        <x:f>IF('Master Products'!AI135="","",'Master Products'!AI135)</x:f>
      </x:c>
      <x:c r="Q138" s="149" t="str">
        <x:f>IF('Master Products'!AJ135="","",'Master Products'!AJ135)</x:f>
      </x:c>
      <x:c r="R138" s="149" t="str">
        <x:f>IF('Master Products'!AK135="","",'Master Products'!AK135)</x:f>
      </x:c>
    </x:row>
    <x:row r="139">
      <x:c r="A139" s="149" t="str">
        <x:f>'Master Products'!A136</x:f>
        <x:v>RS-000135</x:v>
      </x:c>
      <x:c r="B139" s="149" t="str">
        <x:f>'Master Products'!B136</x:f>
        <x:v>PIANO MATH BOX (502)</x:v>
      </x:c>
      <x:c r="C139" s="149" t="str">
        <x:f>'Master Products'!C136</x:f>
        <x:v>GEOMATRIES</x:v>
      </x:c>
      <x:c r="D139" s="149" t="str">
        <x:f>'Master Products'!D136</x:f>
        <x:v>Both</x:v>
      </x:c>
      <x:c r="E139" s="149" t="str">
        <x:f>'Master Products'!F136</x:f>
        <x:v>Box</x:v>
      </x:c>
      <x:c r="F139" s="149" t="str">
        <x:f>IF('Master Products'!G136="","",'Master Products'!G136)</x:f>
      </x:c>
      <x:c r="G139" s="149" t="str">
        <x:f>'Master Products'!I136</x:f>
        <x:v>PKR</x:v>
      </x:c>
      <x:c r="H139" s="133" t="n">
        <x:f>'Master Products'!L136</x:f>
        <x:v>300</x:v>
      </x:c>
      <x:c r="I139" s="133" t="n">
        <x:f>'Master Products'!M136</x:f>
        <x:v>285</x:v>
      </x:c>
      <x:c r="J139" s="133" t="str">
        <x:f>'Master Products'!U136</x:f>
        <x:v>Source Valid</x:v>
      </x:c>
      <x:c r="K139" s="133" t="n">
        <x:f>'Master Products'!N136</x:f>
        <x:v>15</x:v>
      </x:c>
      <x:c r="L139" s="148" t="n">
        <x:f>'Master Products'!O136</x:f>
        <x:v>0.05</x:v>
      </x:c>
      <x:c r="M139" s="149" t="str">
        <x:f>'Master Products'!X136</x:f>
        <x:v>Ready</x:v>
      </x:c>
      <x:c r="N139" s="149" t="b">
        <x:f>'Master Products'!Y136</x:f>
        <x:v>1</x:v>
      </x:c>
      <x:c r="O139" s="149" t="str">
        <x:f>'Master Products'!AH136</x:f>
        <x:v>WS-RATES:4:28</x:v>
      </x:c>
      <x:c r="P139" s="149" t="str">
        <x:f>IF('Master Products'!AI136="","",'Master Products'!AI136)</x:f>
      </x:c>
      <x:c r="Q139" s="149" t="str">
        <x:f>IF('Master Products'!AJ136="","",'Master Products'!AJ136)</x:f>
      </x:c>
      <x:c r="R139" s="149" t="str">
        <x:f>IF('Master Products'!AK136="","",'Master Products'!AK136)</x:f>
      </x:c>
    </x:row>
    <x:row r="140">
      <x:c r="A140" s="149" t="str">
        <x:f>'Master Products'!A137</x:f>
        <x:v>RS-000136</x:v>
      </x:c>
      <x:c r="B140" s="149" t="str">
        <x:f>'Master Products'!B137</x:f>
        <x:v>CANVAS 4X4</x:v>
      </x:c>
      <x:c r="C140" s="149" t="str">
        <x:f>'Master Products'!C137</x:f>
        <x:v>CANVAS BOARD</x:v>
      </x:c>
      <x:c r="D140" s="149" t="str">
        <x:f>'Master Products'!D137</x:f>
        <x:v>Both</x:v>
      </x:c>
      <x:c r="E140" s="149" t="str">
        <x:f>'Master Products'!F137</x:f>
        <x:v>Piece</x:v>
      </x:c>
      <x:c r="F140" s="149" t="str">
        <x:f>IF('Master Products'!G137="","",'Master Products'!G137)</x:f>
      </x:c>
      <x:c r="G140" s="149" t="str">
        <x:f>'Master Products'!I137</x:f>
        <x:v>PKR</x:v>
      </x:c>
      <x:c r="H140" s="133" t="n">
        <x:f>'Master Products'!L137</x:f>
        <x:v>55</x:v>
      </x:c>
      <x:c r="I140" s="133" t="n">
        <x:f>'Master Products'!M137</x:f>
        <x:v>40</x:v>
      </x:c>
      <x:c r="J140" s="133" t="str">
        <x:f>'Master Products'!U137</x:f>
        <x:v>Source Valid</x:v>
      </x:c>
      <x:c r="K140" s="133" t="n">
        <x:f>'Master Products'!N137</x:f>
        <x:v>15</x:v>
      </x:c>
      <x:c r="L140" s="148" t="n">
        <x:f>'Master Products'!O137</x:f>
        <x:v>0.2727272727272727</x:v>
      </x:c>
      <x:c r="M140" s="149" t="str">
        <x:f>'Master Products'!X137</x:f>
        <x:v>Ready</x:v>
      </x:c>
      <x:c r="N140" s="149" t="b">
        <x:f>'Master Products'!Y137</x:f>
        <x:v>1</x:v>
      </x:c>
      <x:c r="O140" s="149" t="str">
        <x:f>'Master Products'!AH137</x:f>
        <x:v>WS-RATES:4:29</x:v>
      </x:c>
      <x:c r="P140" s="149" t="str">
        <x:f>IF('Master Products'!AI137="","",'Master Products'!AI137)</x:f>
      </x:c>
      <x:c r="Q140" s="149" t="str">
        <x:f>IF('Master Products'!AJ137="","",'Master Products'!AJ137)</x:f>
      </x:c>
      <x:c r="R140" s="149" t="str">
        <x:f>IF('Master Products'!AK137="","",'Master Products'!AK137)</x:f>
      </x:c>
    </x:row>
    <x:row r="141">
      <x:c r="A141" s="149" t="str">
        <x:f>'Master Products'!A138</x:f>
        <x:v>RS-000137</x:v>
      </x:c>
      <x:c r="B141" s="149" t="str">
        <x:f>'Master Products'!B138</x:f>
        <x:v>WHITE BOARD 6X4 3/4</x:v>
      </x:c>
      <x:c r="C141" s="149" t="str">
        <x:f>'Master Products'!C138</x:f>
        <x:v>WHITE BOARD</x:v>
      </x:c>
      <x:c r="D141" s="149" t="str">
        <x:f>'Master Products'!D138</x:f>
        <x:v>Both</x:v>
      </x:c>
      <x:c r="E141" s="149" t="str">
        <x:f>'Master Products'!F138</x:f>
        <x:v>Piece</x:v>
      </x:c>
      <x:c r="F141" s="149" t="str">
        <x:f>IF('Master Products'!G138="","",'Master Products'!G138)</x:f>
      </x:c>
      <x:c r="G141" s="149" t="str">
        <x:f>'Master Products'!I138</x:f>
        <x:v>PKR</x:v>
      </x:c>
      <x:c r="H141" s="133" t="n">
        <x:f>'Master Products'!L138</x:f>
        <x:v>5040</x:v>
      </x:c>
      <x:c r="I141" s="133" t="n">
        <x:f>'Master Products'!M138</x:f>
        <x:v>4840</x:v>
      </x:c>
      <x:c r="J141" s="133" t="str">
        <x:f>'Master Products'!U138</x:f>
        <x:v>Source Valid</x:v>
      </x:c>
      <x:c r="K141" s="133" t="n">
        <x:f>'Master Products'!N138</x:f>
        <x:v>200</x:v>
      </x:c>
      <x:c r="L141" s="148" t="n">
        <x:f>'Master Products'!O138</x:f>
        <x:v>0.03968253968253968</x:v>
      </x:c>
      <x:c r="M141" s="149" t="str">
        <x:f>'Master Products'!X138</x:f>
        <x:v>Ready</x:v>
      </x:c>
      <x:c r="N141" s="149" t="b">
        <x:f>'Master Products'!Y138</x:f>
        <x:v>1</x:v>
      </x:c>
      <x:c r="O141" s="149" t="str">
        <x:f>'Master Products'!AH138</x:f>
        <x:v>WS-RATES:4:30</x:v>
      </x:c>
      <x:c r="P141" s="149" t="str">
        <x:f>IF('Master Products'!AI138="","",'Master Products'!AI138)</x:f>
      </x:c>
      <x:c r="Q141" s="149" t="str">
        <x:f>IF('Master Products'!AJ138="","",'Master Products'!AJ138)</x:f>
      </x:c>
      <x:c r="R141" s="149" t="str">
        <x:f>IF('Master Products'!AK138="","",'Master Products'!AK138)</x:f>
      </x:c>
    </x:row>
    <x:row r="142">
      <x:c r="A142" s="149" t="str">
        <x:f>'Master Products'!A139</x:f>
        <x:v>RS-000138</x:v>
      </x:c>
      <x:c r="B142" s="149" t="str">
        <x:f>'Master Products'!B139</x:f>
        <x:v>WHITE BOARD 3X4 3/4</x:v>
      </x:c>
      <x:c r="C142" s="149" t="str">
        <x:f>'Master Products'!C139</x:f>
        <x:v>WHITE BOARD</x:v>
      </x:c>
      <x:c r="D142" s="149" t="str">
        <x:f>'Master Products'!D139</x:f>
        <x:v>Both</x:v>
      </x:c>
      <x:c r="E142" s="149" t="str">
        <x:f>'Master Products'!F139</x:f>
        <x:v>Piece</x:v>
      </x:c>
      <x:c r="F142" s="149" t="str">
        <x:f>IF('Master Products'!G139="","",'Master Products'!G139)</x:f>
      </x:c>
      <x:c r="G142" s="149" t="str">
        <x:f>'Master Products'!I139</x:f>
        <x:v>PKR</x:v>
      </x:c>
      <x:c r="H142" s="133" t="n">
        <x:f>'Master Products'!L139</x:f>
        <x:v>2550</x:v>
      </x:c>
      <x:c r="I142" s="133" t="n">
        <x:f>'Master Products'!M139</x:f>
        <x:v>2430</x:v>
      </x:c>
      <x:c r="J142" s="133" t="str">
        <x:f>'Master Products'!U139</x:f>
        <x:v>Source Valid</x:v>
      </x:c>
      <x:c r="K142" s="133" t="n">
        <x:f>'Master Products'!N139</x:f>
        <x:v>120</x:v>
      </x:c>
      <x:c r="L142" s="148" t="n">
        <x:f>'Master Products'!O139</x:f>
        <x:v>0.047058823529411764</x:v>
      </x:c>
      <x:c r="M142" s="149" t="str">
        <x:f>'Master Products'!X139</x:f>
        <x:v>Ready</x:v>
      </x:c>
      <x:c r="N142" s="149" t="b">
        <x:f>'Master Products'!Y139</x:f>
        <x:v>1</x:v>
      </x:c>
      <x:c r="O142" s="149" t="str">
        <x:f>'Master Products'!AH139</x:f>
        <x:v>WS-RATES:4:31</x:v>
      </x:c>
      <x:c r="P142" s="149" t="str">
        <x:f>IF('Master Products'!AI139="","",'Master Products'!AI139)</x:f>
      </x:c>
      <x:c r="Q142" s="149" t="str">
        <x:f>IF('Master Products'!AJ139="","",'Master Products'!AJ139)</x:f>
      </x:c>
      <x:c r="R142" s="149" t="str">
        <x:f>IF('Master Products'!AK139="","",'Master Products'!AK139)</x:f>
      </x:c>
    </x:row>
    <x:row r="143">
      <x:c r="A143" s="149" t="str">
        <x:f>'Master Products'!A140</x:f>
        <x:v>RS-000139</x:v>
      </x:c>
      <x:c r="B143" s="149" t="str">
        <x:f>'Master Products'!B140</x:f>
        <x:v>ANDA WATER COLOUR MINI 8023</x:v>
      </x:c>
      <x:c r="C143" s="149" t="str">
        <x:f>'Master Products'!C140</x:f>
        <x:v>WATER COLORS</x:v>
      </x:c>
      <x:c r="D143" s="149" t="str">
        <x:f>'Master Products'!D140</x:f>
        <x:v>Both</x:v>
      </x:c>
      <x:c r="E143" s="149" t="str">
        <x:f>'Master Products'!F140</x:f>
        <x:v>Piece</x:v>
      </x:c>
      <x:c r="F143" s="149" t="str">
        <x:f>IF('Master Products'!G140="","",'Master Products'!G140)</x:f>
      </x:c>
      <x:c r="G143" s="149" t="str">
        <x:f>'Master Products'!I140</x:f>
        <x:v>PKR</x:v>
      </x:c>
      <x:c r="H143" s="133" t="n">
        <x:f>'Master Products'!L140</x:f>
        <x:v>70</x:v>
      </x:c>
      <x:c r="I143" s="133" t="n">
        <x:f>'Master Products'!M140</x:f>
        <x:v>50</x:v>
      </x:c>
      <x:c r="J143" s="133" t="str">
        <x:f>'Master Products'!U140</x:f>
        <x:v>Source Valid</x:v>
      </x:c>
      <x:c r="K143" s="133" t="n">
        <x:f>'Master Products'!N140</x:f>
        <x:v>20</x:v>
      </x:c>
      <x:c r="L143" s="148" t="n">
        <x:f>'Master Products'!O140</x:f>
        <x:v>0.2857142857142857</x:v>
      </x:c>
      <x:c r="M143" s="149" t="str">
        <x:f>'Master Products'!X140</x:f>
        <x:v>Ready</x:v>
      </x:c>
      <x:c r="N143" s="149" t="b">
        <x:f>'Master Products'!Y140</x:f>
        <x:v>1</x:v>
      </x:c>
      <x:c r="O143" s="149" t="str">
        <x:f>'Master Products'!AH140</x:f>
        <x:v>WS-RATES:4:32</x:v>
      </x:c>
      <x:c r="P143" s="149" t="str">
        <x:f>IF('Master Products'!AI140="","",'Master Products'!AI140)</x:f>
      </x:c>
      <x:c r="Q143" s="149" t="str">
        <x:f>IF('Master Products'!AJ140="","",'Master Products'!AJ140)</x:f>
      </x:c>
      <x:c r="R143" s="149" t="str">
        <x:f>IF('Master Products'!AK140="","",'Master Products'!AK140)</x:f>
      </x:c>
    </x:row>
    <x:row r="144">
      <x:c r="A144" s="149" t="str">
        <x:f>'Master Products'!A141</x:f>
        <x:v>RS-000140</x:v>
      </x:c>
      <x:c r="B144" s="149" t="str">
        <x:f>'Master Products'!B141</x:f>
        <x:v>WOODEN BAT (MLL)</x:v>
      </x:c>
      <x:c r="C144" s="149" t="str">
        <x:f>'Master Products'!C141</x:f>
        <x:v>BAT</x:v>
      </x:c>
      <x:c r="D144" s="149" t="str">
        <x:f>'Master Products'!D141</x:f>
        <x:v>Both</x:v>
      </x:c>
      <x:c r="E144" s="149" t="str">
        <x:f>'Master Products'!F141</x:f>
        <x:v>Piece</x:v>
      </x:c>
      <x:c r="F144" s="149" t="str">
        <x:f>IF('Master Products'!G141="","",'Master Products'!G141)</x:f>
      </x:c>
      <x:c r="G144" s="149" t="str">
        <x:f>'Master Products'!I141</x:f>
        <x:v>PKR</x:v>
      </x:c>
      <x:c r="H144" s="133" t="n">
        <x:f>'Master Products'!L141</x:f>
        <x:v>850</x:v>
      </x:c>
      <x:c r="I144" s="133" t="n">
        <x:f>'Master Products'!M141</x:f>
        <x:v>800</x:v>
      </x:c>
      <x:c r="J144" s="133" t="str">
        <x:f>'Master Products'!U141</x:f>
        <x:v>Source Valid</x:v>
      </x:c>
      <x:c r="K144" s="133" t="n">
        <x:f>'Master Products'!N141</x:f>
        <x:v>50</x:v>
      </x:c>
      <x:c r="L144" s="148" t="n">
        <x:f>'Master Products'!O141</x:f>
        <x:v>0.058823529411764705</x:v>
      </x:c>
      <x:c r="M144" s="149" t="str">
        <x:f>'Master Products'!X141</x:f>
        <x:v>Ready</x:v>
      </x:c>
      <x:c r="N144" s="149" t="b">
        <x:f>'Master Products'!Y141</x:f>
        <x:v>1</x:v>
      </x:c>
      <x:c r="O144" s="149" t="str">
        <x:f>'Master Products'!AH141</x:f>
        <x:v>WS-RATES:4:33</x:v>
      </x:c>
      <x:c r="P144" s="149" t="str">
        <x:f>IF('Master Products'!AI141="","",'Master Products'!AI141)</x:f>
      </x:c>
      <x:c r="Q144" s="149" t="str">
        <x:f>IF('Master Products'!AJ141="","",'Master Products'!AJ141)</x:f>
      </x:c>
      <x:c r="R144" s="149" t="str">
        <x:f>IF('Master Products'!AK141="","",'Master Products'!AK141)</x:f>
      </x:c>
    </x:row>
    <x:row r="145">
      <x:c r="A145" s="149" t="str">
        <x:f>'Master Products'!A142</x:f>
        <x:v>RS-000141</x:v>
      </x:c>
      <x:c r="B145" s="149" t="str">
        <x:f>'Master Products'!B142</x:f>
        <x:v>GERMAN GLUE HERO SMALL</x:v>
      </x:c>
      <x:c r="C145" s="149" t="str">
        <x:f>'Master Products'!C142</x:f>
        <x:v>GERMAN GLUE</x:v>
      </x:c>
      <x:c r="D145" s="149" t="str">
        <x:f>'Master Products'!D142</x:f>
        <x:v>Both</x:v>
      </x:c>
      <x:c r="E145" s="149" t="str">
        <x:f>'Master Products'!F142</x:f>
        <x:v>Piece</x:v>
      </x:c>
      <x:c r="F145" s="149" t="str">
        <x:f>IF('Master Products'!G142="","",'Master Products'!G142)</x:f>
      </x:c>
      <x:c r="G145" s="149" t="str">
        <x:f>'Master Products'!I142</x:f>
        <x:v>PKR</x:v>
      </x:c>
      <x:c r="H145" s="133" t="n">
        <x:f>'Master Products'!L142</x:f>
        <x:v>60</x:v>
      </x:c>
      <x:c r="I145" s="133" t="n">
        <x:f>'Master Products'!M142</x:f>
        <x:v>50</x:v>
      </x:c>
      <x:c r="J145" s="133" t="str">
        <x:f>'Master Products'!U142</x:f>
        <x:v>Source Valid</x:v>
      </x:c>
      <x:c r="K145" s="133" t="n">
        <x:f>'Master Products'!N142</x:f>
        <x:v>10</x:v>
      </x:c>
      <x:c r="L145" s="148" t="n">
        <x:f>'Master Products'!O142</x:f>
        <x:v>0.16666666666666666</x:v>
      </x:c>
      <x:c r="M145" s="149" t="str">
        <x:f>'Master Products'!X142</x:f>
        <x:v>Ready</x:v>
      </x:c>
      <x:c r="N145" s="149" t="b">
        <x:f>'Master Products'!Y142</x:f>
        <x:v>1</x:v>
      </x:c>
      <x:c r="O145" s="149" t="str">
        <x:f>'Master Products'!AH142</x:f>
        <x:v>WS-RATES:4:34</x:v>
      </x:c>
      <x:c r="P145" s="149" t="str">
        <x:f>IF('Master Products'!AI142="","",'Master Products'!AI142)</x:f>
      </x:c>
      <x:c r="Q145" s="149" t="str">
        <x:f>IF('Master Products'!AJ142="","",'Master Products'!AJ142)</x:f>
      </x:c>
      <x:c r="R145" s="149" t="str">
        <x:f>IF('Master Products'!AK142="","",'Master Products'!AK142)</x:f>
      </x:c>
    </x:row>
    <x:row r="146">
      <x:c r="A146" s="149" t="str">
        <x:f>'Master Products'!A143</x:f>
        <x:v>RS-000142</x:v>
      </x:c>
      <x:c r="B146" s="149" t="str">
        <x:f>'Master Products'!B143</x:f>
        <x:v>GERMAN GLUE NAFEES 175G</x:v>
      </x:c>
      <x:c r="C146" s="149" t="str">
        <x:f>'Master Products'!C143</x:f>
        <x:v>GERMAN GLUE</x:v>
      </x:c>
      <x:c r="D146" s="149" t="str">
        <x:f>'Master Products'!D143</x:f>
        <x:v>Both</x:v>
      </x:c>
      <x:c r="E146" s="149" t="str">
        <x:f>'Master Products'!F143</x:f>
        <x:v>Piece</x:v>
      </x:c>
      <x:c r="F146" s="149" t="str">
        <x:f>IF('Master Products'!G143="","",'Master Products'!G143)</x:f>
      </x:c>
      <x:c r="G146" s="149" t="str">
        <x:f>'Master Products'!I143</x:f>
        <x:v>PKR</x:v>
      </x:c>
      <x:c r="H146" s="133" t="n">
        <x:f>'Master Products'!L143</x:f>
        <x:v>90</x:v>
      </x:c>
      <x:c r="I146" s="133" t="n">
        <x:f>'Master Products'!M143</x:f>
        <x:v>83</x:v>
      </x:c>
      <x:c r="J146" s="133" t="str">
        <x:f>'Master Products'!U143</x:f>
        <x:v>Source Valid</x:v>
      </x:c>
      <x:c r="K146" s="133" t="n">
        <x:f>'Master Products'!N143</x:f>
        <x:v>7</x:v>
      </x:c>
      <x:c r="L146" s="148" t="n">
        <x:f>'Master Products'!O143</x:f>
        <x:v>0.07777777777777778</x:v>
      </x:c>
      <x:c r="M146" s="149" t="str">
        <x:f>'Master Products'!X143</x:f>
        <x:v>Ready</x:v>
      </x:c>
      <x:c r="N146" s="149" t="b">
        <x:f>'Master Products'!Y143</x:f>
        <x:v>1</x:v>
      </x:c>
      <x:c r="O146" s="149" t="str">
        <x:f>'Master Products'!AH143</x:f>
        <x:v>WS-RATES:4:35</x:v>
      </x:c>
      <x:c r="P146" s="149" t="str">
        <x:f>IF('Master Products'!AI143="","",'Master Products'!AI143)</x:f>
      </x:c>
      <x:c r="Q146" s="149" t="str">
        <x:f>IF('Master Products'!AJ143="","",'Master Products'!AJ143)</x:f>
      </x:c>
      <x:c r="R146" s="149" t="str">
        <x:f>IF('Master Products'!AK143="","",'Master Products'!AK143)</x:f>
      </x:c>
    </x:row>
    <x:row r="147">
      <x:c r="A147" s="149" t="str">
        <x:f>'Master Products'!A144</x:f>
        <x:v>RS-000143</x:v>
      </x:c>
      <x:c r="B147" s="149" t="str">
        <x:f>'Master Products'!B144</x:f>
        <x:v>LUNCH BOX KIDCO</x:v>
      </x:c>
      <x:c r="C147" s="149" t="str">
        <x:f>'Master Products'!C144</x:f>
        <x:v>CHINA</x:v>
      </x:c>
      <x:c r="D147" s="149" t="str">
        <x:f>'Master Products'!D144</x:f>
        <x:v>Both</x:v>
      </x:c>
      <x:c r="E147" s="149" t="str">
        <x:f>'Master Products'!F144</x:f>
        <x:v>Box</x:v>
      </x:c>
      <x:c r="F147" s="149" t="str">
        <x:f>IF('Master Products'!G144="","",'Master Products'!G144)</x:f>
      </x:c>
      <x:c r="G147" s="149" t="str">
        <x:f>'Master Products'!I144</x:f>
        <x:v>PKR</x:v>
      </x:c>
      <x:c r="H147" s="133" t="n">
        <x:f>'Master Products'!L144</x:f>
        <x:v>320</x:v>
      </x:c>
      <x:c r="I147" s="133" t="n">
        <x:f>'Master Products'!M144</x:f>
        <x:v>280</x:v>
      </x:c>
      <x:c r="J147" s="133" t="str">
        <x:f>'Master Products'!U144</x:f>
        <x:v>Source Valid</x:v>
      </x:c>
      <x:c r="K147" s="133" t="n">
        <x:f>'Master Products'!N144</x:f>
        <x:v>40</x:v>
      </x:c>
      <x:c r="L147" s="148" t="n">
        <x:f>'Master Products'!O144</x:f>
        <x:v>0.125</x:v>
      </x:c>
      <x:c r="M147" s="149" t="str">
        <x:f>'Master Products'!X144</x:f>
        <x:v>Ready</x:v>
      </x:c>
      <x:c r="N147" s="149" t="b">
        <x:f>'Master Products'!Y144</x:f>
        <x:v>1</x:v>
      </x:c>
      <x:c r="O147" s="149" t="str">
        <x:f>'Master Products'!AH144</x:f>
        <x:v>WS-RATES:4:36</x:v>
      </x:c>
      <x:c r="P147" s="149" t="str">
        <x:f>IF('Master Products'!AI144="","",'Master Products'!AI144)</x:f>
      </x:c>
      <x:c r="Q147" s="149" t="str">
        <x:f>IF('Master Products'!AJ144="","",'Master Products'!AJ144)</x:f>
      </x:c>
      <x:c r="R147" s="149" t="str">
        <x:f>IF('Master Products'!AK144="","",'Master Products'!AK144)</x:f>
      </x:c>
    </x:row>
    <x:row r="148">
      <x:c r="A148" s="149" t="str">
        <x:f>'Master Products'!A145</x:f>
        <x:v>RS-000144</x:v>
      </x:c>
      <x:c r="B148" s="149" t="str">
        <x:f>'Master Products'!B145</x:f>
        <x:v>WATER BOTTLE FLEX</x:v>
      </x:c>
      <x:c r="C148" s="149" t="str">
        <x:f>'Master Products'!C145</x:f>
        <x:v>CHINA</x:v>
      </x:c>
      <x:c r="D148" s="149" t="str">
        <x:f>'Master Products'!D145</x:f>
        <x:v>Both</x:v>
      </x:c>
      <x:c r="E148" s="149" t="str">
        <x:f>'Master Products'!F145</x:f>
        <x:v>Piece</x:v>
      </x:c>
      <x:c r="F148" s="149" t="str">
        <x:f>IF('Master Products'!G145="","",'Master Products'!G145)</x:f>
      </x:c>
      <x:c r="G148" s="149" t="str">
        <x:f>'Master Products'!I145</x:f>
        <x:v>PKR</x:v>
      </x:c>
      <x:c r="H148" s="133" t="n">
        <x:f>'Master Products'!L145</x:f>
        <x:v>245</x:v>
      </x:c>
      <x:c r="I148" s="133" t="n">
        <x:f>'Master Products'!M145</x:f>
        <x:v>220</x:v>
      </x:c>
      <x:c r="J148" s="133" t="str">
        <x:f>'Master Products'!U145</x:f>
        <x:v>Source Valid</x:v>
      </x:c>
      <x:c r="K148" s="133" t="n">
        <x:f>'Master Products'!N145</x:f>
        <x:v>25</x:v>
      </x:c>
      <x:c r="L148" s="148" t="n">
        <x:f>'Master Products'!O145</x:f>
        <x:v>0.10204081632653061</x:v>
      </x:c>
      <x:c r="M148" s="149" t="str">
        <x:f>'Master Products'!X145</x:f>
        <x:v>Ready</x:v>
      </x:c>
      <x:c r="N148" s="149" t="b">
        <x:f>'Master Products'!Y145</x:f>
        <x:v>1</x:v>
      </x:c>
      <x:c r="O148" s="149" t="str">
        <x:f>'Master Products'!AH145</x:f>
        <x:v>WS-RATES:4:37</x:v>
      </x:c>
      <x:c r="P148" s="149" t="str">
        <x:f>IF('Master Products'!AI145="","",'Master Products'!AI145)</x:f>
      </x:c>
      <x:c r="Q148" s="149" t="str">
        <x:f>IF('Master Products'!AJ145="","",'Master Products'!AJ145)</x:f>
      </x:c>
      <x:c r="R148" s="149" t="str">
        <x:f>IF('Master Products'!AK145="","",'Master Products'!AK145)</x:f>
      </x:c>
    </x:row>
    <x:row r="149">
      <x:c r="A149" s="149" t="str">
        <x:f>'Master Products'!A146</x:f>
        <x:v>RS-000145</x:v>
      </x:c>
      <x:c r="B149" s="149" t="str">
        <x:f>'Master Products'!B146</x:f>
        <x:v>LUNCH BOX HUNTER</x:v>
      </x:c>
      <x:c r="C149" s="149" t="str">
        <x:f>'Master Products'!C146</x:f>
        <x:v>CHINA</x:v>
      </x:c>
      <x:c r="D149" s="149" t="str">
        <x:f>'Master Products'!D146</x:f>
        <x:v>Both</x:v>
      </x:c>
      <x:c r="E149" s="149" t="str">
        <x:f>'Master Products'!F146</x:f>
        <x:v>Box</x:v>
      </x:c>
      <x:c r="F149" s="149" t="str">
        <x:f>IF('Master Products'!G146="","",'Master Products'!G146)</x:f>
      </x:c>
      <x:c r="G149" s="149" t="str">
        <x:f>'Master Products'!I146</x:f>
        <x:v>PKR</x:v>
      </x:c>
      <x:c r="H149" s="133" t="n">
        <x:f>'Master Products'!L146</x:f>
        <x:v>245</x:v>
      </x:c>
      <x:c r="I149" s="133" t="n">
        <x:f>'Master Products'!M146</x:f>
        <x:v>210</x:v>
      </x:c>
      <x:c r="J149" s="133" t="str">
        <x:f>'Master Products'!U146</x:f>
        <x:v>Source Valid</x:v>
      </x:c>
      <x:c r="K149" s="133" t="n">
        <x:f>'Master Products'!N146</x:f>
        <x:v>35</x:v>
      </x:c>
      <x:c r="L149" s="148" t="n">
        <x:f>'Master Products'!O146</x:f>
        <x:v>0.14285714285714285</x:v>
      </x:c>
      <x:c r="M149" s="149" t="str">
        <x:f>'Master Products'!X146</x:f>
        <x:v>Ready</x:v>
      </x:c>
      <x:c r="N149" s="149" t="b">
        <x:f>'Master Products'!Y146</x:f>
        <x:v>1</x:v>
      </x:c>
      <x:c r="O149" s="149" t="str">
        <x:f>'Master Products'!AH146</x:f>
        <x:v>WS-RATES:5:2</x:v>
      </x:c>
      <x:c r="P149" s="149" t="str">
        <x:f>IF('Master Products'!AI146="","",'Master Products'!AI146)</x:f>
      </x:c>
      <x:c r="Q149" s="149" t="str">
        <x:f>IF('Master Products'!AJ146="","",'Master Products'!AJ146)</x:f>
      </x:c>
      <x:c r="R149" s="149" t="str">
        <x:f>IF('Master Products'!AK146="","",'Master Products'!AK146)</x:f>
      </x:c>
    </x:row>
    <x:row r="150">
      <x:c r="A150" s="149" t="str">
        <x:f>'Master Products'!A147</x:f>
        <x:v>RS-000146</x:v>
      </x:c>
      <x:c r="B150" s="149" t="str">
        <x:f>'Master Products'!B147</x:f>
        <x:v>COLOUR PAPER 500PC</x:v>
      </x:c>
      <x:c r="C150" s="149" t="str">
        <x:f>'Master Products'!C147</x:f>
        <x:v>PAPER WRITE</x:v>
      </x:c>
      <x:c r="D150" s="149" t="str">
        <x:f>'Master Products'!D147</x:f>
        <x:v>Wholesale/Bulk</x:v>
      </x:c>
      <x:c r="E150" s="149" t="str">
        <x:f>'Master Products'!F147</x:f>
        <x:v>Pack</x:v>
      </x:c>
      <x:c r="F150" s="149" t="n">
        <x:f>IF('Master Products'!G147="","",'Master Products'!G147)</x:f>
        <x:v>500</x:v>
      </x:c>
      <x:c r="G150" s="149" t="str">
        <x:f>'Master Products'!I147</x:f>
        <x:v>PKR</x:v>
      </x:c>
      <x:c r="H150" s="133" t="n">
        <x:f>'Master Products'!L147</x:f>
        <x:v>1300</x:v>
      </x:c>
      <x:c r="I150" s="133" t="n">
        <x:f>'Master Products'!M147</x:f>
        <x:v>1120</x:v>
      </x:c>
      <x:c r="J150" s="133" t="str">
        <x:f>'Master Products'!U147</x:f>
        <x:v>Source Valid</x:v>
      </x:c>
      <x:c r="K150" s="133" t="n">
        <x:f>'Master Products'!N147</x:f>
        <x:v>180</x:v>
      </x:c>
      <x:c r="L150" s="148" t="n">
        <x:f>'Master Products'!O147</x:f>
        <x:v>0.13846153846153847</x:v>
      </x:c>
      <x:c r="M150" s="149" t="str">
        <x:f>'Master Products'!X147</x:f>
        <x:v>Ready</x:v>
      </x:c>
      <x:c r="N150" s="149" t="b">
        <x:f>'Master Products'!Y147</x:f>
        <x:v>1</x:v>
      </x:c>
      <x:c r="O150" s="149" t="str">
        <x:f>'Master Products'!AH147</x:f>
        <x:v>WS-RATES:5:3</x:v>
      </x:c>
      <x:c r="P150" s="149" t="str">
        <x:f>IF('Master Products'!AI147="","",'Master Products'!AI147)</x:f>
      </x:c>
      <x:c r="Q150" s="149" t="str">
        <x:f>IF('Master Products'!AJ147="","",'Master Products'!AJ147)</x:f>
      </x:c>
      <x:c r="R150" s="149" t="str">
        <x:f>IF('Master Products'!AK147="","",'Master Products'!AK147)</x:f>
      </x:c>
    </x:row>
    <x:row r="151">
      <x:c r="A151" s="149" t="str">
        <x:f>'Master Products'!A148</x:f>
        <x:v>RS-000147</x:v>
      </x:c>
      <x:c r="B151" s="149" t="str">
        <x:f>'Master Products'!B148</x:f>
        <x:v>DL STAPLER 0220</x:v>
      </x:c>
      <x:c r="C151" s="149" t="str">
        <x:f>'Master Products'!C148</x:f>
        <x:v>STAPLERS</x:v>
      </x:c>
      <x:c r="D151" s="149" t="str">
        <x:f>'Master Products'!D148</x:f>
        <x:v>Both</x:v>
      </x:c>
      <x:c r="E151" s="149" t="str">
        <x:f>'Master Products'!F148</x:f>
        <x:v>Piece</x:v>
      </x:c>
      <x:c r="F151" s="149" t="str">
        <x:f>IF('Master Products'!G148="","",'Master Products'!G148)</x:f>
      </x:c>
      <x:c r="G151" s="149" t="str">
        <x:f>'Master Products'!I148</x:f>
        <x:v>PKR</x:v>
      </x:c>
      <x:c r="H151" s="133" t="n">
        <x:f>'Master Products'!L148</x:f>
        <x:v>160</x:v>
      </x:c>
      <x:c r="I151" s="133" t="n">
        <x:f>'Master Products'!M148</x:f>
        <x:v>150</x:v>
      </x:c>
      <x:c r="J151" s="133" t="str">
        <x:f>'Master Products'!U148</x:f>
        <x:v>Source Valid</x:v>
      </x:c>
      <x:c r="K151" s="133" t="n">
        <x:f>'Master Products'!N148</x:f>
        <x:v>10</x:v>
      </x:c>
      <x:c r="L151" s="148" t="n">
        <x:f>'Master Products'!O148</x:f>
        <x:v>0.0625</x:v>
      </x:c>
      <x:c r="M151" s="149" t="str">
        <x:f>'Master Products'!X148</x:f>
        <x:v>Ready</x:v>
      </x:c>
      <x:c r="N151" s="149" t="b">
        <x:f>'Master Products'!Y148</x:f>
        <x:v>1</x:v>
      </x:c>
      <x:c r="O151" s="149" t="str">
        <x:f>'Master Products'!AH148</x:f>
        <x:v>WS-RATES:5:4</x:v>
      </x:c>
      <x:c r="P151" s="149" t="str">
        <x:f>IF('Master Products'!AI148="","",'Master Products'!AI148)</x:f>
      </x:c>
      <x:c r="Q151" s="149" t="str">
        <x:f>IF('Master Products'!AJ148="","",'Master Products'!AJ148)</x:f>
      </x:c>
      <x:c r="R151" s="149" t="str">
        <x:f>IF('Master Products'!AK148="","",'Master Products'!AK148)</x:f>
      </x:c>
    </x:row>
    <x:row r="152">
      <x:c r="A152" s="149" t="str">
        <x:f>'Master Products'!A149</x:f>
        <x:v>RS-000148</x:v>
      </x:c>
      <x:c r="B152" s="149" t="str">
        <x:f>'Master Products'!B149</x:f>
        <x:v>DL SCISSOR 3259</x:v>
      </x:c>
      <x:c r="C152" s="149" t="str">
        <x:f>'Master Products'!C149</x:f>
        <x:v>SCISSOR</x:v>
      </x:c>
      <x:c r="D152" s="149" t="str">
        <x:f>'Master Products'!D149</x:f>
        <x:v>Both</x:v>
      </x:c>
      <x:c r="E152" s="149" t="str">
        <x:f>'Master Products'!F149</x:f>
        <x:v>Piece</x:v>
      </x:c>
      <x:c r="F152" s="149" t="str">
        <x:f>IF('Master Products'!G149="","",'Master Products'!G149)</x:f>
      </x:c>
      <x:c r="G152" s="149" t="str">
        <x:f>'Master Products'!I149</x:f>
        <x:v>PKR</x:v>
      </x:c>
      <x:c r="H152" s="133" t="n">
        <x:f>'Master Products'!L149</x:f>
        <x:v>270</x:v>
      </x:c>
      <x:c r="I152" s="133" t="n">
        <x:f>'Master Products'!M149</x:f>
        <x:v>235</x:v>
      </x:c>
      <x:c r="J152" s="133" t="str">
        <x:f>'Master Products'!U149</x:f>
        <x:v>Source Valid</x:v>
      </x:c>
      <x:c r="K152" s="133" t="n">
        <x:f>'Master Products'!N149</x:f>
        <x:v>35</x:v>
      </x:c>
      <x:c r="L152" s="148" t="n">
        <x:f>'Master Products'!O149</x:f>
        <x:v>0.12962962962962962</x:v>
      </x:c>
      <x:c r="M152" s="149" t="str">
        <x:f>'Master Products'!X149</x:f>
        <x:v>Ready</x:v>
      </x:c>
      <x:c r="N152" s="149" t="b">
        <x:f>'Master Products'!Y149</x:f>
        <x:v>1</x:v>
      </x:c>
      <x:c r="O152" s="149" t="str">
        <x:f>'Master Products'!AH149</x:f>
        <x:v>WS-RATES:5:5</x:v>
      </x:c>
      <x:c r="P152" s="149" t="str">
        <x:f>IF('Master Products'!AI149="","",'Master Products'!AI149)</x:f>
      </x:c>
      <x:c r="Q152" s="149" t="str">
        <x:f>IF('Master Products'!AJ149="","",'Master Products'!AJ149)</x:f>
      </x:c>
      <x:c r="R152" s="149" t="str">
        <x:f>IF('Master Products'!AK149="","",'Master Products'!AK149)</x:f>
      </x:c>
    </x:row>
    <x:row r="153">
      <x:c r="A153" s="149" t="str">
        <x:f>'Master Products'!A150</x:f>
        <x:v>RS-000149</x:v>
      </x:c>
      <x:c r="B153" s="149" t="str">
        <x:f>'Master Products'!B150</x:f>
        <x:v>ARCO PENCIL</x:v>
      </x:c>
      <x:c r="C153" s="149" t="str">
        <x:f>'Master Products'!C150</x:f>
        <x:v>PENCILS</x:v>
      </x:c>
      <x:c r="D153" s="149" t="str">
        <x:f>'Master Products'!D150</x:f>
        <x:v>Both</x:v>
      </x:c>
      <x:c r="E153" s="149" t="str">
        <x:f>'Master Products'!F150</x:f>
        <x:v>Piece</x:v>
      </x:c>
      <x:c r="F153" s="149" t="str">
        <x:f>IF('Master Products'!G150="","",'Master Products'!G150)</x:f>
      </x:c>
      <x:c r="G153" s="149" t="str">
        <x:f>'Master Products'!I150</x:f>
        <x:v>PKR</x:v>
      </x:c>
      <x:c r="H153" s="133" t="n">
        <x:f>'Master Products'!L150</x:f>
        <x:v>168</x:v>
      </x:c>
      <x:c r="I153" s="133" t="n">
        <x:f>'Master Products'!M150</x:f>
        <x:v>156</x:v>
      </x:c>
      <x:c r="J153" s="133" t="str">
        <x:f>'Master Products'!U150</x:f>
        <x:v>Source Valid</x:v>
      </x:c>
      <x:c r="K153" s="133" t="n">
        <x:f>'Master Products'!N150</x:f>
        <x:v>12</x:v>
      </x:c>
      <x:c r="L153" s="148" t="n">
        <x:f>'Master Products'!O150</x:f>
        <x:v>0.07142857142857142</x:v>
      </x:c>
      <x:c r="M153" s="149" t="str">
        <x:f>'Master Products'!X150</x:f>
        <x:v>Ready</x:v>
      </x:c>
      <x:c r="N153" s="149" t="b">
        <x:f>'Master Products'!Y150</x:f>
        <x:v>1</x:v>
      </x:c>
      <x:c r="O153" s="149" t="str">
        <x:f>'Master Products'!AH150</x:f>
        <x:v>WS-RATES:5:6</x:v>
      </x:c>
      <x:c r="P153" s="149" t="str">
        <x:f>IF('Master Products'!AI150="","",'Master Products'!AI150)</x:f>
      </x:c>
      <x:c r="Q153" s="149" t="str">
        <x:f>IF('Master Products'!AJ150="","",'Master Products'!AJ150)</x:f>
      </x:c>
      <x:c r="R153" s="149" t="str">
        <x:f>IF('Master Products'!AK150="","",'Master Products'!AK150)</x:f>
      </x:c>
    </x:row>
    <x:row r="154">
      <x:c r="A154" s="149" t="str">
        <x:f>'Master Products'!A151</x:f>
        <x:v>RS-000150</x:v>
      </x:c>
      <x:c r="B154" s="149" t="str">
        <x:f>'Master Products'!B151</x:f>
        <x:v>PATTA ST 10 CHINA</x:v>
      </x:c>
      <x:c r="C154" s="149" t="str">
        <x:f>'Master Products'!C151</x:f>
        <x:v>MARKER</x:v>
      </x:c>
      <x:c r="D154" s="149" t="str">
        <x:f>'Master Products'!D151</x:f>
        <x:v>Both</x:v>
      </x:c>
      <x:c r="E154" s="149" t="str">
        <x:f>'Master Products'!F151</x:f>
        <x:v>Piece</x:v>
      </x:c>
      <x:c r="F154" s="149" t="str">
        <x:f>IF('Master Products'!G151="","",'Master Products'!G151)</x:f>
      </x:c>
      <x:c r="G154" s="149" t="str">
        <x:f>'Master Products'!I151</x:f>
        <x:v>PKR</x:v>
      </x:c>
      <x:c r="H154" s="133" t="n">
        <x:f>'Master Products'!L151</x:f>
        <x:v>50</x:v>
      </x:c>
      <x:c r="I154" s="133" t="n">
        <x:f>'Master Products'!M151</x:f>
        <x:v>44</x:v>
      </x:c>
      <x:c r="J154" s="133" t="str">
        <x:f>'Master Products'!U151</x:f>
        <x:v>Source Valid</x:v>
      </x:c>
      <x:c r="K154" s="133" t="n">
        <x:f>'Master Products'!N151</x:f>
        <x:v>6</x:v>
      </x:c>
      <x:c r="L154" s="148" t="n">
        <x:f>'Master Products'!O151</x:f>
        <x:v>0.12</x:v>
      </x:c>
      <x:c r="M154" s="149" t="str">
        <x:f>'Master Products'!X151</x:f>
        <x:v>Ready</x:v>
      </x:c>
      <x:c r="N154" s="149" t="b">
        <x:f>'Master Products'!Y151</x:f>
        <x:v>1</x:v>
      </x:c>
      <x:c r="O154" s="149" t="str">
        <x:f>'Master Products'!AH151</x:f>
        <x:v>WS-RATES:5:7</x:v>
      </x:c>
      <x:c r="P154" s="149" t="str">
        <x:f>IF('Master Products'!AI151="","",'Master Products'!AI151)</x:f>
      </x:c>
      <x:c r="Q154" s="149" t="str">
        <x:f>IF('Master Products'!AJ151="","",'Master Products'!AJ151)</x:f>
      </x:c>
      <x:c r="R154" s="149" t="str">
        <x:f>IF('Master Products'!AK151="","",'Master Products'!AK151)</x:f>
      </x:c>
    </x:row>
    <x:row r="155">
      <x:c r="A155" s="149" t="str">
        <x:f>'Master Products'!A152</x:f>
        <x:v>RS-000151</x:v>
      </x:c>
      <x:c r="B155" s="149" t="str">
        <x:f>'Master Products'!B152</x:f>
        <x:v>KIDCO PRIME PENCIL BOX</x:v>
      </x:c>
      <x:c r="C155" s="149" t="str">
        <x:f>'Master Products'!C152</x:f>
        <x:v>pencil box</x:v>
      </x:c>
      <x:c r="D155" s="149" t="str">
        <x:f>'Master Products'!D152</x:f>
        <x:v>Both</x:v>
      </x:c>
      <x:c r="E155" s="149" t="str">
        <x:f>'Master Products'!F152</x:f>
        <x:v>Rim</x:v>
      </x:c>
      <x:c r="F155" s="149" t="str">
        <x:f>IF('Master Products'!G152="","",'Master Products'!G152)</x:f>
      </x:c>
      <x:c r="G155" s="149" t="str">
        <x:f>'Master Products'!I152</x:f>
        <x:v>PKR</x:v>
      </x:c>
      <x:c r="H155" s="133" t="n">
        <x:f>'Master Products'!L152</x:f>
        <x:v>85</x:v>
      </x:c>
      <x:c r="I155" s="133" t="n">
        <x:f>'Master Products'!M152</x:f>
        <x:v>73</x:v>
      </x:c>
      <x:c r="J155" s="133" t="str">
        <x:f>'Master Products'!U152</x:f>
        <x:v>Source Valid</x:v>
      </x:c>
      <x:c r="K155" s="133" t="n">
        <x:f>'Master Products'!N152</x:f>
        <x:v>12</x:v>
      </x:c>
      <x:c r="L155" s="148" t="n">
        <x:f>'Master Products'!O152</x:f>
        <x:v>0.1411764705882353</x:v>
      </x:c>
      <x:c r="M155" s="149" t="str">
        <x:f>'Master Products'!X152</x:f>
        <x:v>Ready</x:v>
      </x:c>
      <x:c r="N155" s="149" t="b">
        <x:f>'Master Products'!Y152</x:f>
        <x:v>1</x:v>
      </x:c>
      <x:c r="O155" s="149" t="str">
        <x:f>'Master Products'!AH152</x:f>
        <x:v>WS-RATES:5:8</x:v>
      </x:c>
      <x:c r="P155" s="149" t="str">
        <x:f>IF('Master Products'!AI152="","",'Master Products'!AI152)</x:f>
      </x:c>
      <x:c r="Q155" s="149" t="str">
        <x:f>IF('Master Products'!AJ152="","",'Master Products'!AJ152)</x:f>
      </x:c>
      <x:c r="R155" s="149" t="str">
        <x:f>IF('Master Products'!AK152="","",'Master Products'!AK152)</x:f>
      </x:c>
    </x:row>
    <x:row r="156">
      <x:c r="A156" s="149" t="str">
        <x:f>'Master Products'!A153</x:f>
        <x:v>RS-000152</x:v>
      </x:c>
      <x:c r="B156" s="149" t="str">
        <x:f>'Master Products'!B153</x:f>
        <x:v>KIDCO PENCIL BOX K1300</x:v>
      </x:c>
      <x:c r="C156" s="149" t="str">
        <x:f>'Master Products'!C153</x:f>
        <x:v>pencil box</x:v>
      </x:c>
      <x:c r="D156" s="149" t="str">
        <x:f>'Master Products'!D153</x:f>
        <x:v>Both</x:v>
      </x:c>
      <x:c r="E156" s="149" t="str">
        <x:f>'Master Products'!F153</x:f>
        <x:v>Box</x:v>
      </x:c>
      <x:c r="F156" s="149" t="str">
        <x:f>IF('Master Products'!G153="","",'Master Products'!G153)</x:f>
      </x:c>
      <x:c r="G156" s="149" t="str">
        <x:f>'Master Products'!I153</x:f>
        <x:v>PKR</x:v>
      </x:c>
      <x:c r="H156" s="133" t="n">
        <x:f>'Master Products'!L153</x:f>
        <x:v>150</x:v>
      </x:c>
      <x:c r="I156" s="133" t="n">
        <x:f>'Master Products'!M153</x:f>
        <x:v>108</x:v>
      </x:c>
      <x:c r="J156" s="133" t="str">
        <x:f>'Master Products'!U153</x:f>
        <x:v>Source Valid</x:v>
      </x:c>
      <x:c r="K156" s="133" t="n">
        <x:f>'Master Products'!N153</x:f>
        <x:v>42</x:v>
      </x:c>
      <x:c r="L156" s="148" t="n">
        <x:f>'Master Products'!O153</x:f>
        <x:v>0.28</x:v>
      </x:c>
      <x:c r="M156" s="149" t="str">
        <x:f>'Master Products'!X153</x:f>
        <x:v>Ready</x:v>
      </x:c>
      <x:c r="N156" s="149" t="b">
        <x:f>'Master Products'!Y153</x:f>
        <x:v>1</x:v>
      </x:c>
      <x:c r="O156" s="149" t="str">
        <x:f>'Master Products'!AH153</x:f>
        <x:v>WS-RATES:5:9</x:v>
      </x:c>
      <x:c r="P156" s="149" t="str">
        <x:f>IF('Master Products'!AI153="","",'Master Products'!AI153)</x:f>
      </x:c>
      <x:c r="Q156" s="149" t="str">
        <x:f>IF('Master Products'!AJ153="","",'Master Products'!AJ153)</x:f>
      </x:c>
      <x:c r="R156" s="149" t="str">
        <x:f>IF('Master Products'!AK153="","",'Master Products'!AK153)</x:f>
      </x:c>
    </x:row>
    <x:row r="157">
      <x:c r="A157" s="149" t="str">
        <x:f>'Master Products'!A154</x:f>
        <x:v>RS-000153</x:v>
      </x:c>
      <x:c r="B157" s="149" t="str">
        <x:f>'Master Products'!B154</x:f>
        <x:v>FLAMINGO GEL PEN (20PCS)</x:v>
      </x:c>
      <x:c r="C157" s="149" t="str">
        <x:f>'Master Products'!C154</x:f>
        <x:v>GEL PEN</x:v>
      </x:c>
      <x:c r="D157" s="149" t="str">
        <x:f>'Master Products'!D154</x:f>
        <x:v>Wholesale/Bulk</x:v>
      </x:c>
      <x:c r="E157" s="149" t="str">
        <x:f>'Master Products'!F154</x:f>
        <x:v>Pack</x:v>
      </x:c>
      <x:c r="F157" s="149" t="n">
        <x:f>IF('Master Products'!G154="","",'Master Products'!G154)</x:f>
        <x:v>20</x:v>
      </x:c>
      <x:c r="G157" s="149" t="str">
        <x:f>'Master Products'!I154</x:f>
        <x:v>PKR</x:v>
      </x:c>
      <x:c r="H157" s="133" t="n">
        <x:f>'Master Products'!L154</x:f>
        <x:v>40</x:v>
      </x:c>
      <x:c r="I157" s="133" t="n">
        <x:f>'Master Products'!M154</x:f>
        <x:v>38</x:v>
      </x:c>
      <x:c r="J157" s="133" t="str">
        <x:f>'Master Products'!U154</x:f>
        <x:v>Source Valid</x:v>
      </x:c>
      <x:c r="K157" s="133" t="n">
        <x:f>'Master Products'!N154</x:f>
        <x:v>2</x:v>
      </x:c>
      <x:c r="L157" s="148" t="n">
        <x:f>'Master Products'!O154</x:f>
        <x:v>0.05</x:v>
      </x:c>
      <x:c r="M157" s="149" t="str">
        <x:f>'Master Products'!X154</x:f>
        <x:v>Ready</x:v>
      </x:c>
      <x:c r="N157" s="149" t="b">
        <x:f>'Master Products'!Y154</x:f>
        <x:v>1</x:v>
      </x:c>
      <x:c r="O157" s="149" t="str">
        <x:f>'Master Products'!AH154</x:f>
        <x:v>WS-RATES:5:10</x:v>
      </x:c>
      <x:c r="P157" s="149" t="str">
        <x:f>IF('Master Products'!AI154="","",'Master Products'!AI154)</x:f>
      </x:c>
      <x:c r="Q157" s="149" t="str">
        <x:f>IF('Master Products'!AJ154="","",'Master Products'!AJ154)</x:f>
      </x:c>
      <x:c r="R157" s="149" t="str">
        <x:f>IF('Master Products'!AK154="","",'Master Products'!AK154)</x:f>
      </x:c>
    </x:row>
    <x:row r="158">
      <x:c r="A158" s="149" t="str">
        <x:f>'Master Products'!A155</x:f>
        <x:v>RS-000154</x:v>
      </x:c>
      <x:c r="B158" s="149" t="str">
        <x:f>'Master Products'!B155</x:f>
        <x:v>JOJO PHOTOSHEET 180G DOUBLE</x:v>
      </x:c>
      <x:c r="C158" s="149" t="str">
        <x:f>'Master Products'!C155</x:f>
        <x:v>CHINA DAIRIES</x:v>
      </x:c>
      <x:c r="D158" s="149" t="str">
        <x:f>'Master Products'!D155</x:f>
        <x:v>Both</x:v>
      </x:c>
      <x:c r="E158" s="149" t="str">
        <x:f>'Master Products'!F155</x:f>
        <x:v>Piece</x:v>
      </x:c>
      <x:c r="F158" s="149" t="str">
        <x:f>IF('Master Products'!G155="","",'Master Products'!G155)</x:f>
      </x:c>
      <x:c r="G158" s="149" t="str">
        <x:f>'Master Products'!I155</x:f>
        <x:v>PKR</x:v>
      </x:c>
      <x:c r="H158" s="133" t="n">
        <x:f>'Master Products'!L155</x:f>
        <x:v>620</x:v>
      </x:c>
      <x:c r="I158" s="133" t="n">
        <x:f>'Master Products'!M155</x:f>
        <x:v>580</x:v>
      </x:c>
      <x:c r="J158" s="133" t="str">
        <x:f>'Master Products'!U155</x:f>
        <x:v>Source Valid</x:v>
      </x:c>
      <x:c r="K158" s="133" t="n">
        <x:f>'Master Products'!N155</x:f>
        <x:v>40</x:v>
      </x:c>
      <x:c r="L158" s="148" t="n">
        <x:f>'Master Products'!O155</x:f>
        <x:v>0.06451612903225806</x:v>
      </x:c>
      <x:c r="M158" s="149" t="str">
        <x:f>'Master Products'!X155</x:f>
        <x:v>Ready</x:v>
      </x:c>
      <x:c r="N158" s="149" t="b">
        <x:f>'Master Products'!Y155</x:f>
        <x:v>1</x:v>
      </x:c>
      <x:c r="O158" s="149" t="str">
        <x:f>'Master Products'!AH155</x:f>
        <x:v>WS-RATES:5:11</x:v>
      </x:c>
      <x:c r="P158" s="149" t="str">
        <x:f>IF('Master Products'!AI155="","",'Master Products'!AI155)</x:f>
      </x:c>
      <x:c r="Q158" s="149" t="str">
        <x:f>IF('Master Products'!AJ155="","",'Master Products'!AJ155)</x:f>
      </x:c>
      <x:c r="R158" s="149" t="str">
        <x:f>IF('Master Products'!AK155="","",'Master Products'!AK155)</x:f>
      </x:c>
    </x:row>
    <x:row r="159">
      <x:c r="A159" s="149" t="str">
        <x:f>'Master Products'!A156</x:f>
        <x:v>RS-000155</x:v>
      </x:c>
      <x:c r="B159" s="149" t="str">
        <x:f>'Master Products'!B156</x:f>
        <x:v>CASIO fx-991 EX 552 FUNCTION (</x:v>
      </x:c>
      <x:c r="C159" s="149" t="str">
        <x:f>'Master Products'!C156</x:f>
        <x:v>SCIENTIFIC CALCULAT</x:v>
      </x:c>
      <x:c r="D159" s="149" t="str">
        <x:f>'Master Products'!D156</x:f>
        <x:v>Both</x:v>
      </x:c>
      <x:c r="E159" s="149" t="str">
        <x:f>'Master Products'!F156</x:f>
        <x:v>Piece</x:v>
      </x:c>
      <x:c r="F159" s="149" t="str">
        <x:f>IF('Master Products'!G156="","",'Master Products'!G156)</x:f>
      </x:c>
      <x:c r="G159" s="149" t="str">
        <x:f>'Master Products'!I156</x:f>
        <x:v>PKR</x:v>
      </x:c>
      <x:c r="H159" s="133" t="n">
        <x:f>'Master Products'!L156</x:f>
        <x:v>600</x:v>
      </x:c>
      <x:c r="I159" s="133" t="n">
        <x:f>'Master Products'!M156</x:f>
        <x:v>535</x:v>
      </x:c>
      <x:c r="J159" s="133" t="str">
        <x:f>'Master Products'!U156</x:f>
        <x:v>Source Valid</x:v>
      </x:c>
      <x:c r="K159" s="133" t="n">
        <x:f>'Master Products'!N156</x:f>
        <x:v>65</x:v>
      </x:c>
      <x:c r="L159" s="148" t="n">
        <x:f>'Master Products'!O156</x:f>
        <x:v>0.10833333333333334</x:v>
      </x:c>
      <x:c r="M159" s="149" t="str">
        <x:f>'Master Products'!X156</x:f>
        <x:v>Ready</x:v>
      </x:c>
      <x:c r="N159" s="149" t="b">
        <x:f>'Master Products'!Y156</x:f>
        <x:v>1</x:v>
      </x:c>
      <x:c r="O159" s="149" t="str">
        <x:f>'Master Products'!AH156</x:f>
        <x:v>WS-RATES:5:12</x:v>
      </x:c>
      <x:c r="P159" s="149" t="str">
        <x:f>IF('Master Products'!AI156="","",'Master Products'!AI156)</x:f>
      </x:c>
      <x:c r="Q159" s="149" t="str">
        <x:f>IF('Master Products'!AJ156="","",'Master Products'!AJ156)</x:f>
      </x:c>
      <x:c r="R159" s="149" t="str">
        <x:f>IF('Master Products'!AK156="","",'Master Products'!AK156)</x:f>
      </x:c>
    </x:row>
    <x:row r="160">
      <x:c r="A160" s="149" t="str">
        <x:f>'Master Products'!A157</x:f>
        <x:v>RS-000156</x:v>
      </x:c>
      <x:c r="B160" s="149" t="str">
        <x:f>'Master Products'!B157</x:f>
        <x:v>APEX GLITTER GLUE</x:v>
      </x:c>
      <x:c r="C160" s="149" t="str">
        <x:f>'Master Products'!C157</x:f>
        <x:v>GLITTER DUST</x:v>
      </x:c>
      <x:c r="D160" s="149" t="str">
        <x:f>'Master Products'!D157</x:f>
        <x:v>Both</x:v>
      </x:c>
      <x:c r="E160" s="149" t="str">
        <x:f>'Master Products'!F157</x:f>
        <x:v>Piece</x:v>
      </x:c>
      <x:c r="F160" s="149" t="str">
        <x:f>IF('Master Products'!G157="","",'Master Products'!G157)</x:f>
      </x:c>
      <x:c r="G160" s="149" t="str">
        <x:f>'Master Products'!I157</x:f>
        <x:v>PKR</x:v>
      </x:c>
      <x:c r="H160" s="133" t="n">
        <x:f>'Master Products'!L157</x:f>
        <x:v>120</x:v>
      </x:c>
      <x:c r="I160" s="133" t="n">
        <x:f>'Master Products'!M157</x:f>
        <x:v>103</x:v>
      </x:c>
      <x:c r="J160" s="133" t="str">
        <x:f>'Master Products'!U157</x:f>
        <x:v>Source Valid</x:v>
      </x:c>
      <x:c r="K160" s="133" t="n">
        <x:f>'Master Products'!N157</x:f>
        <x:v>17</x:v>
      </x:c>
      <x:c r="L160" s="148" t="n">
        <x:f>'Master Products'!O157</x:f>
        <x:v>0.14166666666666666</x:v>
      </x:c>
      <x:c r="M160" s="149" t="str">
        <x:f>'Master Products'!X157</x:f>
        <x:v>Ready</x:v>
      </x:c>
      <x:c r="N160" s="149" t="b">
        <x:f>'Master Products'!Y157</x:f>
        <x:v>1</x:v>
      </x:c>
      <x:c r="O160" s="149" t="str">
        <x:f>'Master Products'!AH157</x:f>
        <x:v>WS-RATES:5:13</x:v>
      </x:c>
      <x:c r="P160" s="149" t="str">
        <x:f>IF('Master Products'!AI157="","",'Master Products'!AI157)</x:f>
      </x:c>
      <x:c r="Q160" s="149" t="str">
        <x:f>IF('Master Products'!AJ157="","",'Master Products'!AJ157)</x:f>
      </x:c>
      <x:c r="R160" s="149" t="str">
        <x:f>IF('Master Products'!AK157="","",'Master Products'!AK157)</x:f>
      </x:c>
    </x:row>
    <x:row r="161">
      <x:c r="A161" s="149" t="str">
        <x:f>'Master Products'!A158</x:f>
        <x:v>RS-000157</x:v>
      </x:c>
      <x:c r="B161" s="149" t="str">
        <x:f>'Master Products'!B158</x:f>
        <x:v>200 GRAM BALL KING</x:v>
      </x:c>
      <x:c r="C161" s="149" t="str">
        <x:f>'Master Products'!C158</x:f>
        <x:v>BALL</x:v>
      </x:c>
      <x:c r="D161" s="149" t="str">
        <x:f>'Master Products'!D158</x:f>
        <x:v>Both</x:v>
      </x:c>
      <x:c r="E161" s="149" t="str">
        <x:f>'Master Products'!F158</x:f>
        <x:v>Piece</x:v>
      </x:c>
      <x:c r="F161" s="149" t="str">
        <x:f>IF('Master Products'!G158="","",'Master Products'!G158)</x:f>
      </x:c>
      <x:c r="G161" s="149" t="str">
        <x:f>'Master Products'!I158</x:f>
        <x:v>PKR</x:v>
      </x:c>
      <x:c r="H161" s="133" t="n">
        <x:f>'Master Products'!L158</x:f>
        <x:v>290</x:v>
      </x:c>
      <x:c r="I161" s="133" t="n">
        <x:f>'Master Products'!M158</x:f>
        <x:v>265</x:v>
      </x:c>
      <x:c r="J161" s="133" t="str">
        <x:f>'Master Products'!U158</x:f>
        <x:v>Source Valid</x:v>
      </x:c>
      <x:c r="K161" s="133" t="n">
        <x:f>'Master Products'!N158</x:f>
        <x:v>25</x:v>
      </x:c>
      <x:c r="L161" s="148" t="n">
        <x:f>'Master Products'!O158</x:f>
        <x:v>0.08620689655172414</x:v>
      </x:c>
      <x:c r="M161" s="149" t="str">
        <x:f>'Master Products'!X158</x:f>
        <x:v>Ready</x:v>
      </x:c>
      <x:c r="N161" s="149" t="b">
        <x:f>'Master Products'!Y158</x:f>
        <x:v>1</x:v>
      </x:c>
      <x:c r="O161" s="149" t="str">
        <x:f>'Master Products'!AH158</x:f>
        <x:v>WS-RATES:5:14</x:v>
      </x:c>
      <x:c r="P161" s="149" t="str">
        <x:f>IF('Master Products'!AI158="","",'Master Products'!AI158)</x:f>
      </x:c>
      <x:c r="Q161" s="149" t="str">
        <x:f>IF('Master Products'!AJ158="","",'Master Products'!AJ158)</x:f>
      </x:c>
      <x:c r="R161" s="149" t="str">
        <x:f>IF('Master Products'!AK158="","",'Master Products'!AK158)</x:f>
      </x:c>
    </x:row>
    <x:row r="162">
      <x:c r="A162" s="149" t="str">
        <x:f>'Master Products'!A159</x:f>
        <x:v>RS-000158</x:v>
      </x:c>
      <x:c r="B162" s="149" t="str">
        <x:f>'Master Products'!B159</x:f>
        <x:v>SHUTTLE RAFIQUE</x:v>
      </x:c>
      <x:c r="C162" s="149" t="str">
        <x:f>'Master Products'!C159</x:f>
        <x:v>RACKETS</x:v>
      </x:c>
      <x:c r="D162" s="149" t="str">
        <x:f>'Master Products'!D159</x:f>
        <x:v>Both</x:v>
      </x:c>
      <x:c r="E162" s="149" t="str">
        <x:f>'Master Products'!F159</x:f>
        <x:v>Piece</x:v>
      </x:c>
      <x:c r="F162" s="149" t="str">
        <x:f>IF('Master Products'!G159="","",'Master Products'!G159)</x:f>
      </x:c>
      <x:c r="G162" s="149" t="str">
        <x:f>'Master Products'!I159</x:f>
        <x:v>PKR</x:v>
      </x:c>
      <x:c r="H162" s="133" t="n">
        <x:f>'Master Products'!L159</x:f>
        <x:v>960</x:v>
      </x:c>
      <x:c r="I162" s="133" t="n">
        <x:f>'Master Products'!M159</x:f>
        <x:v>900</x:v>
      </x:c>
      <x:c r="J162" s="133" t="str">
        <x:f>'Master Products'!U159</x:f>
        <x:v>Source Valid</x:v>
      </x:c>
      <x:c r="K162" s="133" t="n">
        <x:f>'Master Products'!N159</x:f>
        <x:v>60</x:v>
      </x:c>
      <x:c r="L162" s="148" t="n">
        <x:f>'Master Products'!O159</x:f>
        <x:v>0.0625</x:v>
      </x:c>
      <x:c r="M162" s="149" t="str">
        <x:f>'Master Products'!X159</x:f>
        <x:v>Ready</x:v>
      </x:c>
      <x:c r="N162" s="149" t="b">
        <x:f>'Master Products'!Y159</x:f>
        <x:v>1</x:v>
      </x:c>
      <x:c r="O162" s="149" t="str">
        <x:f>'Master Products'!AH159</x:f>
        <x:v>WS-RATES:5:15</x:v>
      </x:c>
      <x:c r="P162" s="149" t="str">
        <x:f>IF('Master Products'!AI159="","",'Master Products'!AI159)</x:f>
      </x:c>
      <x:c r="Q162" s="149" t="str">
        <x:f>IF('Master Products'!AJ159="","",'Master Products'!AJ159)</x:f>
      </x:c>
      <x:c r="R162" s="149" t="str">
        <x:f>IF('Master Products'!AK159="","",'Master Products'!AK159)</x:f>
      </x:c>
    </x:row>
    <x:row r="163">
      <x:c r="A163" s="149" t="str">
        <x:f>'Master Products'!A160</x:f>
        <x:v>RS-000159</x:v>
      </x:c>
      <x:c r="B163" s="149" t="str">
        <x:f>'Master Products'!B160</x:f>
        <x:v>M&amp;G MGS 12 STAPLER</x:v>
      </x:c>
      <x:c r="C163" s="149" t="str">
        <x:f>'Master Products'!C160</x:f>
        <x:v>STAPLERS</x:v>
      </x:c>
      <x:c r="D163" s="149" t="str">
        <x:f>'Master Products'!D160</x:f>
        <x:v>Both</x:v>
      </x:c>
      <x:c r="E163" s="149" t="str">
        <x:f>'Master Products'!F160</x:f>
        <x:v>Piece</x:v>
      </x:c>
      <x:c r="F163" s="149" t="str">
        <x:f>IF('Master Products'!G160="","",'Master Products'!G160)</x:f>
      </x:c>
      <x:c r="G163" s="149" t="str">
        <x:f>'Master Products'!I160</x:f>
        <x:v>PKR</x:v>
      </x:c>
      <x:c r="H163" s="133" t="n">
        <x:f>'Master Products'!L160</x:f>
        <x:v>305</x:v>
      </x:c>
      <x:c r="I163" s="133" t="n">
        <x:f>'Master Products'!M160</x:f>
        <x:v>285</x:v>
      </x:c>
      <x:c r="J163" s="133" t="str">
        <x:f>'Master Products'!U160</x:f>
        <x:v>Source Valid</x:v>
      </x:c>
      <x:c r="K163" s="133" t="n">
        <x:f>'Master Products'!N160</x:f>
        <x:v>20</x:v>
      </x:c>
      <x:c r="L163" s="148" t="n">
        <x:f>'Master Products'!O160</x:f>
        <x:v>0.06557377049180328</x:v>
      </x:c>
      <x:c r="M163" s="149" t="str">
        <x:f>'Master Products'!X160</x:f>
        <x:v>Ready</x:v>
      </x:c>
      <x:c r="N163" s="149" t="b">
        <x:f>'Master Products'!Y160</x:f>
        <x:v>1</x:v>
      </x:c>
      <x:c r="O163" s="149" t="str">
        <x:f>'Master Products'!AH160</x:f>
        <x:v>WS-RATES:5:16</x:v>
      </x:c>
      <x:c r="P163" s="149" t="str">
        <x:f>IF('Master Products'!AI160="","",'Master Products'!AI160)</x:f>
      </x:c>
      <x:c r="Q163" s="149" t="str">
        <x:f>IF('Master Products'!AJ160="","",'Master Products'!AJ160)</x:f>
      </x:c>
      <x:c r="R163" s="149" t="str">
        <x:f>IF('Master Products'!AK160="","",'Master Products'!AK160)</x:f>
      </x:c>
    </x:row>
    <x:row r="164">
      <x:c r="A164" s="149" t="str">
        <x:f>'Master Products'!A161</x:f>
        <x:v>RS-000160</x:v>
      </x:c>
      <x:c r="B164" s="149" t="str">
        <x:f>'Master Products'!B161</x:f>
        <x:v>BINDING TAPE 1.5 20 YD</x:v>
      </x:c>
      <x:c r="C164" s="149" t="str">
        <x:f>'Master Products'!C161</x:f>
        <x:v>BALL POINT</x:v>
      </x:c>
      <x:c r="D164" s="149" t="str">
        <x:f>'Master Products'!D161</x:f>
        <x:v>Both</x:v>
      </x:c>
      <x:c r="E164" s="149" t="str">
        <x:f>'Master Products'!F161</x:f>
        <x:v>Piece</x:v>
      </x:c>
      <x:c r="F164" s="149" t="str">
        <x:f>IF('Master Products'!G161="","",'Master Products'!G161)</x:f>
      </x:c>
      <x:c r="G164" s="149" t="str">
        <x:f>'Master Products'!I161</x:f>
        <x:v>PKR</x:v>
      </x:c>
      <x:c r="H164" s="133" t="n">
        <x:f>'Master Products'!L161</x:f>
        <x:v>125</x:v>
      </x:c>
      <x:c r="I164" s="133" t="n">
        <x:f>'Master Products'!M161</x:f>
        <x:v>108</x:v>
      </x:c>
      <x:c r="J164" s="133" t="str">
        <x:f>'Master Products'!U161</x:f>
        <x:v>Source Valid</x:v>
      </x:c>
      <x:c r="K164" s="133" t="n">
        <x:f>'Master Products'!N161</x:f>
        <x:v>17</x:v>
      </x:c>
      <x:c r="L164" s="148" t="n">
        <x:f>'Master Products'!O161</x:f>
        <x:v>0.136</x:v>
      </x:c>
      <x:c r="M164" s="149" t="str">
        <x:f>'Master Products'!X161</x:f>
        <x:v>Ready</x:v>
      </x:c>
      <x:c r="N164" s="149" t="b">
        <x:f>'Master Products'!Y161</x:f>
        <x:v>1</x:v>
      </x:c>
      <x:c r="O164" s="149" t="str">
        <x:f>'Master Products'!AH161</x:f>
        <x:v>WS-RATES:5:17</x:v>
      </x:c>
      <x:c r="P164" s="149" t="str">
        <x:f>IF('Master Products'!AI161="","",'Master Products'!AI161)</x:f>
      </x:c>
      <x:c r="Q164" s="149" t="str">
        <x:f>IF('Master Products'!AJ161="","",'Master Products'!AJ161)</x:f>
      </x:c>
      <x:c r="R164" s="149" t="str">
        <x:f>IF('Master Products'!AK161="","",'Master Products'!AK161)</x:f>
      </x:c>
    </x:row>
    <x:row r="165">
      <x:c r="A165" s="149" t="str">
        <x:f>'Master Products'!A162</x:f>
        <x:v>RS-000161</x:v>
      </x:c>
      <x:c r="B165" s="149" t="str">
        <x:f>'Master Products'!B162</x:f>
        <x:v>AWAN REHISTER NO 60</x:v>
      </x:c>
      <x:c r="C165" s="149" t="str">
        <x:f>'Master Products'!C162</x:f>
        <x:v>REGISTERS</x:v>
      </x:c>
      <x:c r="D165" s="149" t="str">
        <x:f>'Master Products'!D162</x:f>
        <x:v>Both</x:v>
      </x:c>
      <x:c r="E165" s="149" t="str">
        <x:f>'Master Products'!F162</x:f>
        <x:v>Piece</x:v>
      </x:c>
      <x:c r="F165" s="149" t="str">
        <x:f>IF('Master Products'!G162="","",'Master Products'!G162)</x:f>
      </x:c>
      <x:c r="G165" s="149" t="str">
        <x:f>'Master Products'!I162</x:f>
        <x:v>PKR</x:v>
      </x:c>
      <x:c r="H165" s="133" t="n">
        <x:f>'Master Products'!L162</x:f>
        <x:v>220</x:v>
      </x:c>
      <x:c r="I165" s="133" t="n">
        <x:f>'Master Products'!M162</x:f>
        <x:v>195</x:v>
      </x:c>
      <x:c r="J165" s="133" t="str">
        <x:f>'Master Products'!U162</x:f>
        <x:v>Source Valid</x:v>
      </x:c>
      <x:c r="K165" s="133" t="n">
        <x:f>'Master Products'!N162</x:f>
        <x:v>25</x:v>
      </x:c>
      <x:c r="L165" s="148" t="n">
        <x:f>'Master Products'!O162</x:f>
        <x:v>0.11363636363636363</x:v>
      </x:c>
      <x:c r="M165" s="149" t="str">
        <x:f>'Master Products'!X162</x:f>
        <x:v>Ready</x:v>
      </x:c>
      <x:c r="N165" s="149" t="b">
        <x:f>'Master Products'!Y162</x:f>
        <x:v>1</x:v>
      </x:c>
      <x:c r="O165" s="149" t="str">
        <x:f>'Master Products'!AH162</x:f>
        <x:v>WS-RATES:5:18</x:v>
      </x:c>
      <x:c r="P165" s="149" t="str">
        <x:f>IF('Master Products'!AI162="","",'Master Products'!AI162)</x:f>
      </x:c>
      <x:c r="Q165" s="149" t="str">
        <x:f>IF('Master Products'!AJ162="","",'Master Products'!AJ162)</x:f>
      </x:c>
      <x:c r="R165" s="149" t="str">
        <x:f>IF('Master Products'!AK162="","",'Master Products'!AK162)</x:f>
      </x:c>
    </x:row>
    <x:row r="166">
      <x:c r="A166" s="149" t="str">
        <x:f>'Master Products'!A163</x:f>
        <x:v>RS-000162</x:v>
      </x:c>
      <x:c r="B166" s="149" t="str">
        <x:f>'Master Products'!B163</x:f>
        <x:v>AWAN REGISTER NO 30</x:v>
      </x:c>
      <x:c r="C166" s="149" t="str">
        <x:f>'Master Products'!C163</x:f>
        <x:v>REGISTERS</x:v>
      </x:c>
      <x:c r="D166" s="149" t="str">
        <x:f>'Master Products'!D163</x:f>
        <x:v>Both</x:v>
      </x:c>
      <x:c r="E166" s="149" t="str">
        <x:f>'Master Products'!F163</x:f>
        <x:v>Piece</x:v>
      </x:c>
      <x:c r="F166" s="149" t="str">
        <x:f>IF('Master Products'!G163="","",'Master Products'!G163)</x:f>
      </x:c>
      <x:c r="G166" s="149" t="str">
        <x:f>'Master Products'!I163</x:f>
        <x:v>PKR</x:v>
      </x:c>
      <x:c r="H166" s="133" t="n">
        <x:f>'Master Products'!L163</x:f>
        <x:v>170</x:v>
      </x:c>
      <x:c r="I166" s="133" t="n">
        <x:f>'Master Products'!M163</x:f>
        <x:v>150</x:v>
      </x:c>
      <x:c r="J166" s="133" t="str">
        <x:f>'Master Products'!U163</x:f>
        <x:v>Source Valid</x:v>
      </x:c>
      <x:c r="K166" s="133" t="n">
        <x:f>'Master Products'!N163</x:f>
        <x:v>20</x:v>
      </x:c>
      <x:c r="L166" s="148" t="n">
        <x:f>'Master Products'!O163</x:f>
        <x:v>0.11764705882352941</x:v>
      </x:c>
      <x:c r="M166" s="149" t="str">
        <x:f>'Master Products'!X163</x:f>
        <x:v>Ready</x:v>
      </x:c>
      <x:c r="N166" s="149" t="b">
        <x:f>'Master Products'!Y163</x:f>
        <x:v>1</x:v>
      </x:c>
      <x:c r="O166" s="149" t="str">
        <x:f>'Master Products'!AH163</x:f>
        <x:v>WS-RATES:5:19</x:v>
      </x:c>
      <x:c r="P166" s="149" t="str">
        <x:f>IF('Master Products'!AI163="","",'Master Products'!AI163)</x:f>
      </x:c>
      <x:c r="Q166" s="149" t="str">
        <x:f>IF('Master Products'!AJ163="","",'Master Products'!AJ163)</x:f>
      </x:c>
      <x:c r="R166" s="149" t="str">
        <x:f>IF('Master Products'!AK163="","",'Master Products'!AK163)</x:f>
      </x:c>
    </x:row>
    <x:row r="167">
      <x:c r="A167" s="149" t="str">
        <x:f>'Master Products'!A164</x:f>
        <x:v>RS-000163</x:v>
      </x:c>
      <x:c r="B167" s="149" t="str">
        <x:f>'Master Products'!B164</x:f>
        <x:v>AWAN REGISTER NO 20</x:v>
      </x:c>
      <x:c r="C167" s="149" t="str">
        <x:f>'Master Products'!C164</x:f>
        <x:v>REGISTERS</x:v>
      </x:c>
      <x:c r="D167" s="149" t="str">
        <x:f>'Master Products'!D164</x:f>
        <x:v>Both</x:v>
      </x:c>
      <x:c r="E167" s="149" t="str">
        <x:f>'Master Products'!F164</x:f>
        <x:v>Piece</x:v>
      </x:c>
      <x:c r="F167" s="149" t="str">
        <x:f>IF('Master Products'!G164="","",'Master Products'!G164)</x:f>
      </x:c>
      <x:c r="G167" s="149" t="str">
        <x:f>'Master Products'!I164</x:f>
        <x:v>PKR</x:v>
      </x:c>
      <x:c r="H167" s="133" t="n">
        <x:f>'Master Products'!L164</x:f>
        <x:v>140</x:v>
      </x:c>
      <x:c r="I167" s="133" t="n">
        <x:f>'Master Products'!M164</x:f>
        <x:v>122</x:v>
      </x:c>
      <x:c r="J167" s="133" t="str">
        <x:f>'Master Products'!U164</x:f>
        <x:v>Source Valid</x:v>
      </x:c>
      <x:c r="K167" s="133" t="n">
        <x:f>'Master Products'!N164</x:f>
        <x:v>18</x:v>
      </x:c>
      <x:c r="L167" s="148" t="n">
        <x:f>'Master Products'!O164</x:f>
        <x:v>0.12857142857142856</x:v>
      </x:c>
      <x:c r="M167" s="149" t="str">
        <x:f>'Master Products'!X164</x:f>
        <x:v>Ready</x:v>
      </x:c>
      <x:c r="N167" s="149" t="b">
        <x:f>'Master Products'!Y164</x:f>
        <x:v>1</x:v>
      </x:c>
      <x:c r="O167" s="149" t="str">
        <x:f>'Master Products'!AH164</x:f>
        <x:v>WS-RATES:5:20</x:v>
      </x:c>
      <x:c r="P167" s="149" t="str">
        <x:f>IF('Master Products'!AI164="","",'Master Products'!AI164)</x:f>
      </x:c>
      <x:c r="Q167" s="149" t="str">
        <x:f>IF('Master Products'!AJ164="","",'Master Products'!AJ164)</x:f>
      </x:c>
      <x:c r="R167" s="149" t="str">
        <x:f>IF('Master Products'!AK164="","",'Master Products'!AK164)</x:f>
      </x:c>
    </x:row>
    <x:row r="168">
      <x:c r="A168" s="149" t="str">
        <x:f>'Master Products'!A165</x:f>
        <x:v>RS-000164</x:v>
      </x:c>
      <x:c r="B168" s="149" t="str">
        <x:f>'Master Products'!B165</x:f>
        <x:v>RAYS COMPASS</x:v>
      </x:c>
      <x:c r="C168" s="149" t="str">
        <x:f>'Master Products'!C165</x:f>
        <x:v>COMPASS</x:v>
      </x:c>
      <x:c r="D168" s="149" t="str">
        <x:f>'Master Products'!D165</x:f>
        <x:v>Both</x:v>
      </x:c>
      <x:c r="E168" s="149" t="str">
        <x:f>'Master Products'!F165</x:f>
        <x:v>Piece</x:v>
      </x:c>
      <x:c r="F168" s="149" t="str">
        <x:f>IF('Master Products'!G165="","",'Master Products'!G165)</x:f>
      </x:c>
      <x:c r="G168" s="149" t="str">
        <x:f>'Master Products'!I165</x:f>
        <x:v>PKR</x:v>
      </x:c>
      <x:c r="H168" s="133" t="n">
        <x:f>'Master Products'!L165</x:f>
        <x:v>72</x:v>
      </x:c>
      <x:c r="I168" s="133" t="n">
        <x:f>'Master Products'!M165</x:f>
        <x:v>71</x:v>
      </x:c>
      <x:c r="J168" s="133" t="str">
        <x:f>'Master Products'!U165</x:f>
        <x:v>Source Valid</x:v>
      </x:c>
      <x:c r="K168" s="133" t="n">
        <x:f>'Master Products'!N165</x:f>
        <x:v>1</x:v>
      </x:c>
      <x:c r="L168" s="148" t="n">
        <x:f>'Master Products'!O165</x:f>
        <x:v>0.013888888888888888</x:v>
      </x:c>
      <x:c r="M168" s="149" t="str">
        <x:f>'Master Products'!X165</x:f>
        <x:v>Ready</x:v>
      </x:c>
      <x:c r="N168" s="149" t="b">
        <x:f>'Master Products'!Y165</x:f>
        <x:v>1</x:v>
      </x:c>
      <x:c r="O168" s="149" t="str">
        <x:f>'Master Products'!AH165</x:f>
        <x:v>WS-RATES:5:21</x:v>
      </x:c>
      <x:c r="P168" s="149" t="str">
        <x:f>IF('Master Products'!AI165="","",'Master Products'!AI165)</x:f>
      </x:c>
      <x:c r="Q168" s="149" t="str">
        <x:f>IF('Master Products'!AJ165="","",'Master Products'!AJ165)</x:f>
      </x:c>
      <x:c r="R168" s="149" t="str">
        <x:f>IF('Master Products'!AK165="","",'Master Products'!AK165)</x:f>
      </x:c>
    </x:row>
    <x:row r="169">
      <x:c r="A169" s="149" t="str">
        <x:f>'Master Products'!A166</x:f>
        <x:v>RS-000165</x:v>
      </x:c>
      <x:c r="B169" s="149" t="str">
        <x:f>'Master Products'!B166</x:f>
        <x:v>RUBBER BAND</x:v>
      </x:c>
      <x:c r="C169" s="149" t="str">
        <x:f>'Master Products'!C166</x:f>
        <x:v>BALL POINT</x:v>
      </x:c>
      <x:c r="D169" s="149" t="str">
        <x:f>'Master Products'!D166</x:f>
        <x:v>Both</x:v>
      </x:c>
      <x:c r="E169" s="149" t="str">
        <x:f>'Master Products'!F166</x:f>
        <x:v>Piece</x:v>
      </x:c>
      <x:c r="F169" s="149" t="str">
        <x:f>IF('Master Products'!G166="","",'Master Products'!G166)</x:f>
      </x:c>
      <x:c r="G169" s="149" t="str">
        <x:f>'Master Products'!I166</x:f>
        <x:v>PKR</x:v>
      </x:c>
      <x:c r="H169" s="133" t="n">
        <x:f>'Master Products'!L166</x:f>
        <x:v>175</x:v>
      </x:c>
      <x:c r="I169" s="133" t="n">
        <x:f>'Master Products'!M166</x:f>
        <x:v>155</x:v>
      </x:c>
      <x:c r="J169" s="133" t="str">
        <x:f>'Master Products'!U166</x:f>
        <x:v>Mocked Both Prices</x:v>
      </x:c>
      <x:c r="K169" s="133" t="n">
        <x:f>'Master Products'!N166</x:f>
        <x:v>20</x:v>
      </x:c>
      <x:c r="L169" s="148" t="n">
        <x:f>'Master Products'!O166</x:f>
        <x:v>0.11428571428571428</x:v>
      </x:c>
      <x:c r="M169" s="149" t="str">
        <x:f>'Master Products'!X166</x:f>
        <x:v>Ready with Mock Price</x:v>
      </x:c>
      <x:c r="N169" s="149" t="b">
        <x:f>'Master Products'!Y166</x:f>
        <x:v>1</x:v>
      </x:c>
      <x:c r="O169" s="149" t="str">
        <x:f>'Master Products'!AH166</x:f>
        <x:v>WS-RATES:5:22</x:v>
      </x:c>
      <x:c r="P169" s="149" t="str">
        <x:f>IF('Master Products'!AI166="","",'Master Products'!AI166)</x:f>
      </x:c>
      <x:c r="Q169" s="149" t="str">
        <x:f>IF('Master Products'!AJ166="","",'Master Products'!AJ166)</x:f>
      </x:c>
      <x:c r="R169" s="149" t="str">
        <x:f>IF('Master Products'!AK166="","",'Master Products'!AK166)</x:f>
      </x:c>
    </x:row>
    <x:row r="170">
      <x:c r="A170" s="149" t="str">
        <x:f>'Master Products'!A167</x:f>
        <x:v>RS-000166</x:v>
      </x:c>
      <x:c r="B170" s="149" t="str">
        <x:f>'Master Products'!B167</x:f>
        <x:v>ORO ALPHA STAPLER 10 NUMBER</x:v>
      </x:c>
      <x:c r="C170" s="149" t="str">
        <x:f>'Master Products'!C167</x:f>
        <x:v>STAPLERS</x:v>
      </x:c>
      <x:c r="D170" s="149" t="str">
        <x:f>'Master Products'!D167</x:f>
        <x:v>Both</x:v>
      </x:c>
      <x:c r="E170" s="149" t="str">
        <x:f>'Master Products'!F167</x:f>
        <x:v>Piece</x:v>
      </x:c>
      <x:c r="F170" s="149" t="str">
        <x:f>IF('Master Products'!G167="","",'Master Products'!G167)</x:f>
      </x:c>
      <x:c r="G170" s="149" t="str">
        <x:f>'Master Products'!I167</x:f>
        <x:v>PKR</x:v>
      </x:c>
      <x:c r="H170" s="133" t="n">
        <x:f>'Master Products'!L167</x:f>
        <x:v>260</x:v>
      </x:c>
      <x:c r="I170" s="133" t="n">
        <x:f>'Master Products'!M167</x:f>
        <x:v>250</x:v>
      </x:c>
      <x:c r="J170" s="133" t="str">
        <x:f>'Master Products'!U167</x:f>
        <x:v>Source Valid</x:v>
      </x:c>
      <x:c r="K170" s="133" t="n">
        <x:f>'Master Products'!N167</x:f>
        <x:v>10</x:v>
      </x:c>
      <x:c r="L170" s="148" t="n">
        <x:f>'Master Products'!O167</x:f>
        <x:v>0.038461538461538464</x:v>
      </x:c>
      <x:c r="M170" s="149" t="str">
        <x:f>'Master Products'!X167</x:f>
        <x:v>Ready</x:v>
      </x:c>
      <x:c r="N170" s="149" t="b">
        <x:f>'Master Products'!Y167</x:f>
        <x:v>1</x:v>
      </x:c>
      <x:c r="O170" s="149" t="str">
        <x:f>'Master Products'!AH167</x:f>
        <x:v>WS-RATES:5:23</x:v>
      </x:c>
      <x:c r="P170" s="149" t="str">
        <x:f>IF('Master Products'!AI167="","",'Master Products'!AI167)</x:f>
      </x:c>
      <x:c r="Q170" s="149" t="str">
        <x:f>IF('Master Products'!AJ167="","",'Master Products'!AJ167)</x:f>
      </x:c>
      <x:c r="R170" s="149" t="str">
        <x:f>IF('Master Products'!AK167="","",'Master Products'!AK167)</x:f>
      </x:c>
    </x:row>
    <x:row r="171">
      <x:c r="A171" s="149" t="str">
        <x:f>'Master Products'!A168</x:f>
        <x:v>RS-000167</x:v>
      </x:c>
      <x:c r="B171" s="149" t="str">
        <x:f>'Master Products'!B168</x:f>
        <x:v>HANDLER STAPLER 10</x:v>
      </x:c>
      <x:c r="C171" s="149" t="str">
        <x:f>'Master Products'!C168</x:f>
        <x:v>BALL POINT</x:v>
      </x:c>
      <x:c r="D171" s="149" t="str">
        <x:f>'Master Products'!D168</x:f>
        <x:v>Both</x:v>
      </x:c>
      <x:c r="E171" s="149" t="str">
        <x:f>'Master Products'!F168</x:f>
        <x:v>Piece</x:v>
      </x:c>
      <x:c r="F171" s="149" t="str">
        <x:f>IF('Master Products'!G168="","",'Master Products'!G168)</x:f>
      </x:c>
      <x:c r="G171" s="149" t="str">
        <x:f>'Master Products'!I168</x:f>
        <x:v>PKR</x:v>
      </x:c>
      <x:c r="H171" s="133" t="n">
        <x:f>'Master Products'!L168</x:f>
        <x:v>200</x:v>
      </x:c>
      <x:c r="I171" s="133" t="n">
        <x:f>'Master Products'!M168</x:f>
        <x:v>180</x:v>
      </x:c>
      <x:c r="J171" s="133" t="str">
        <x:f>'Master Products'!U168</x:f>
        <x:v>Source Valid</x:v>
      </x:c>
      <x:c r="K171" s="133" t="n">
        <x:f>'Master Products'!N168</x:f>
        <x:v>20</x:v>
      </x:c>
      <x:c r="L171" s="148" t="n">
        <x:f>'Master Products'!O168</x:f>
        <x:v>0.1</x:v>
      </x:c>
      <x:c r="M171" s="149" t="str">
        <x:f>'Master Products'!X168</x:f>
        <x:v>Ready</x:v>
      </x:c>
      <x:c r="N171" s="149" t="b">
        <x:f>'Master Products'!Y168</x:f>
        <x:v>1</x:v>
      </x:c>
      <x:c r="O171" s="149" t="str">
        <x:f>'Master Products'!AH168</x:f>
        <x:v>WS-RATES:5:24</x:v>
      </x:c>
      <x:c r="P171" s="149" t="str">
        <x:f>IF('Master Products'!AI168="","",'Master Products'!AI168)</x:f>
      </x:c>
      <x:c r="Q171" s="149" t="str">
        <x:f>IF('Master Products'!AJ168="","",'Master Products'!AJ168)</x:f>
      </x:c>
      <x:c r="R171" s="149" t="str">
        <x:f>IF('Master Products'!AK168="","",'Master Products'!AK168)</x:f>
      </x:c>
    </x:row>
    <x:row r="172">
      <x:c r="A172" s="149" t="str">
        <x:f>'Master Products'!A169</x:f>
        <x:v>RS-000168</x:v>
      </x:c>
      <x:c r="B172" s="149" t="str">
        <x:f>'Master Products'!B169</x:f>
        <x:v>POUCH 170 (1PC)</x:v>
      </x:c>
      <x:c r="C172" s="149" t="str">
        <x:f>'Master Products'!C169</x:f>
        <x:v>POUCH</x:v>
      </x:c>
      <x:c r="D172" s="149" t="str">
        <x:f>'Master Products'!D169</x:f>
        <x:v>Both</x:v>
      </x:c>
      <x:c r="E172" s="149" t="str">
        <x:f>'Master Products'!F169</x:f>
        <x:v>Piece</x:v>
      </x:c>
      <x:c r="F172" s="149" t="n">
        <x:f>IF('Master Products'!G169="","",'Master Products'!G169)</x:f>
        <x:v>1</x:v>
      </x:c>
      <x:c r="G172" s="149" t="str">
        <x:f>'Master Products'!I169</x:f>
        <x:v>PKR</x:v>
      </x:c>
      <x:c r="H172" s="133" t="n">
        <x:f>'Master Products'!L169</x:f>
        <x:v>170</x:v>
      </x:c>
      <x:c r="I172" s="133" t="n">
        <x:f>'Master Products'!M169</x:f>
        <x:v>140</x:v>
      </x:c>
      <x:c r="J172" s="133" t="str">
        <x:f>'Master Products'!U169</x:f>
        <x:v>Source Valid</x:v>
      </x:c>
      <x:c r="K172" s="133" t="n">
        <x:f>'Master Products'!N169</x:f>
        <x:v>30</x:v>
      </x:c>
      <x:c r="L172" s="148" t="n">
        <x:f>'Master Products'!O169</x:f>
        <x:v>0.17647058823529413</x:v>
      </x:c>
      <x:c r="M172" s="149" t="str">
        <x:f>'Master Products'!X169</x:f>
        <x:v>Ready</x:v>
      </x:c>
      <x:c r="N172" s="149" t="b">
        <x:f>'Master Products'!Y169</x:f>
        <x:v>1</x:v>
      </x:c>
      <x:c r="O172" s="149" t="str">
        <x:f>'Master Products'!AH169</x:f>
        <x:v>WS-RATES:5:25</x:v>
      </x:c>
      <x:c r="P172" s="149" t="str">
        <x:f>IF('Master Products'!AI169="","",'Master Products'!AI169)</x:f>
      </x:c>
      <x:c r="Q172" s="149" t="str">
        <x:f>IF('Master Products'!AJ169="","",'Master Products'!AJ169)</x:f>
      </x:c>
      <x:c r="R172" s="149" t="str">
        <x:f>IF('Master Products'!AK169="","",'Master Products'!AK169)</x:f>
      </x:c>
    </x:row>
    <x:row r="173">
      <x:c r="A173" s="149" t="str">
        <x:f>'Master Products'!A170</x:f>
        <x:v>RS-000169</x:v>
      </x:c>
      <x:c r="B173" s="149" t="str">
        <x:f>'Master Products'!B170</x:f>
        <x:v>POUCH 140 (1PC)</x:v>
      </x:c>
      <x:c r="C173" s="149" t="str">
        <x:f>'Master Products'!C170</x:f>
        <x:v>POUCH</x:v>
      </x:c>
      <x:c r="D173" s="149" t="str">
        <x:f>'Master Products'!D170</x:f>
        <x:v>Both</x:v>
      </x:c>
      <x:c r="E173" s="149" t="str">
        <x:f>'Master Products'!F170</x:f>
        <x:v>Piece</x:v>
      </x:c>
      <x:c r="F173" s="149" t="n">
        <x:f>IF('Master Products'!G170="","",'Master Products'!G170)</x:f>
        <x:v>1</x:v>
      </x:c>
      <x:c r="G173" s="149" t="str">
        <x:f>'Master Products'!I170</x:f>
        <x:v>PKR</x:v>
      </x:c>
      <x:c r="H173" s="133" t="n">
        <x:f>'Master Products'!L170</x:f>
        <x:v>140</x:v>
      </x:c>
      <x:c r="I173" s="133" t="n">
        <x:f>'Master Products'!M170</x:f>
        <x:v>120</x:v>
      </x:c>
      <x:c r="J173" s="133" t="str">
        <x:f>'Master Products'!U170</x:f>
        <x:v>Source Valid</x:v>
      </x:c>
      <x:c r="K173" s="133" t="n">
        <x:f>'Master Products'!N170</x:f>
        <x:v>20</x:v>
      </x:c>
      <x:c r="L173" s="148" t="n">
        <x:f>'Master Products'!O170</x:f>
        <x:v>0.14285714285714285</x:v>
      </x:c>
      <x:c r="M173" s="149" t="str">
        <x:f>'Master Products'!X170</x:f>
        <x:v>Ready</x:v>
      </x:c>
      <x:c r="N173" s="149" t="b">
        <x:f>'Master Products'!Y170</x:f>
        <x:v>1</x:v>
      </x:c>
      <x:c r="O173" s="149" t="str">
        <x:f>'Master Products'!AH170</x:f>
        <x:v>WS-RATES:5:26</x:v>
      </x:c>
      <x:c r="P173" s="149" t="str">
        <x:f>IF('Master Products'!AI170="","",'Master Products'!AI170)</x:f>
      </x:c>
      <x:c r="Q173" s="149" t="str">
        <x:f>IF('Master Products'!AJ170="","",'Master Products'!AJ170)</x:f>
      </x:c>
      <x:c r="R173" s="149" t="str">
        <x:f>IF('Master Products'!AK170="","",'Master Products'!AK170)</x:f>
      </x:c>
    </x:row>
    <x:row r="174">
      <x:c r="A174" s="149" t="str">
        <x:f>'Master Products'!A171</x:f>
        <x:v>RS-000170</x:v>
      </x:c>
      <x:c r="B174" s="149" t="str">
        <x:f>'Master Products'!B171</x:f>
        <x:v>POUCH 720 (12PCS)</x:v>
      </x:c>
      <x:c r="C174" s="149" t="str">
        <x:f>'Master Products'!C171</x:f>
        <x:v>POUCH</x:v>
      </x:c>
      <x:c r="D174" s="149" t="str">
        <x:f>'Master Products'!D171</x:f>
        <x:v>Wholesale/Bulk</x:v>
      </x:c>
      <x:c r="E174" s="149" t="str">
        <x:f>'Master Products'!F171</x:f>
        <x:v>Pack</x:v>
      </x:c>
      <x:c r="F174" s="149" t="n">
        <x:f>IF('Master Products'!G171="","",'Master Products'!G171)</x:f>
        <x:v>12</x:v>
      </x:c>
      <x:c r="G174" s="149" t="str">
        <x:f>'Master Products'!I171</x:f>
        <x:v>PKR</x:v>
      </x:c>
      <x:c r="H174" s="133" t="n">
        <x:f>'Master Products'!L171</x:f>
        <x:v>720</x:v>
      </x:c>
      <x:c r="I174" s="133" t="n">
        <x:f>'Master Products'!M171</x:f>
        <x:v>650</x:v>
      </x:c>
      <x:c r="J174" s="133" t="str">
        <x:f>'Master Products'!U171</x:f>
        <x:v>Source Valid</x:v>
      </x:c>
      <x:c r="K174" s="133" t="n">
        <x:f>'Master Products'!N171</x:f>
        <x:v>70</x:v>
      </x:c>
      <x:c r="L174" s="148" t="n">
        <x:f>'Master Products'!O171</x:f>
        <x:v>0.09722222222222222</x:v>
      </x:c>
      <x:c r="M174" s="149" t="str">
        <x:f>'Master Products'!X171</x:f>
        <x:v>Ready</x:v>
      </x:c>
      <x:c r="N174" s="149" t="b">
        <x:f>'Master Products'!Y171</x:f>
        <x:v>1</x:v>
      </x:c>
      <x:c r="O174" s="149" t="str">
        <x:f>'Master Products'!AH171</x:f>
        <x:v>WS-RATES:5:27</x:v>
      </x:c>
      <x:c r="P174" s="149" t="str">
        <x:f>IF('Master Products'!AI171="","",'Master Products'!AI171)</x:f>
      </x:c>
      <x:c r="Q174" s="149" t="str">
        <x:f>IF('Master Products'!AJ171="","",'Master Products'!AJ171)</x:f>
      </x:c>
      <x:c r="R174" s="149" t="str">
        <x:f>IF('Master Products'!AK171="","",'Master Products'!AK171)</x:f>
      </x:c>
    </x:row>
    <x:row r="175">
      <x:c r="A175" s="149" t="str">
        <x:f>'Master Products'!A172</x:f>
        <x:v>RS-000171</x:v>
      </x:c>
      <x:c r="B175" s="149" t="str">
        <x:f>'Master Products'!B172</x:f>
        <x:v>DELI HEAVY DUTY STAPLER 0396</x:v>
      </x:c>
      <x:c r="C175" s="149" t="str">
        <x:f>'Master Products'!C172</x:f>
        <x:v>STAPLERS</x:v>
      </x:c>
      <x:c r="D175" s="149" t="str">
        <x:f>'Master Products'!D172</x:f>
        <x:v>Both</x:v>
      </x:c>
      <x:c r="E175" s="149" t="str">
        <x:f>'Master Products'!F172</x:f>
        <x:v>Piece</x:v>
      </x:c>
      <x:c r="F175" s="149" t="str">
        <x:f>IF('Master Products'!G172="","",'Master Products'!G172)</x:f>
      </x:c>
      <x:c r="G175" s="149" t="str">
        <x:f>'Master Products'!I172</x:f>
        <x:v>PKR</x:v>
      </x:c>
      <x:c r="H175" s="133" t="n">
        <x:f>'Master Products'!L172</x:f>
        <x:v>5900</x:v>
      </x:c>
      <x:c r="I175" s="133" t="n">
        <x:f>'Master Products'!M172</x:f>
        <x:v>5450</x:v>
      </x:c>
      <x:c r="J175" s="133" t="str">
        <x:f>'Master Products'!U172</x:f>
        <x:v>Source Valid</x:v>
      </x:c>
      <x:c r="K175" s="133" t="n">
        <x:f>'Master Products'!N172</x:f>
        <x:v>450</x:v>
      </x:c>
      <x:c r="L175" s="148" t="n">
        <x:f>'Master Products'!O172</x:f>
        <x:v>0.07627118644067797</x:v>
      </x:c>
      <x:c r="M175" s="149" t="str">
        <x:f>'Master Products'!X172</x:f>
        <x:v>Ready</x:v>
      </x:c>
      <x:c r="N175" s="149" t="b">
        <x:f>'Master Products'!Y172</x:f>
        <x:v>1</x:v>
      </x:c>
      <x:c r="O175" s="149" t="str">
        <x:f>'Master Products'!AH172</x:f>
        <x:v>WS-RATES:5:28</x:v>
      </x:c>
      <x:c r="P175" s="149" t="str">
        <x:f>IF('Master Products'!AI172="","",'Master Products'!AI172)</x:f>
      </x:c>
      <x:c r="Q175" s="149" t="str">
        <x:f>IF('Master Products'!AJ172="","",'Master Products'!AJ172)</x:f>
      </x:c>
      <x:c r="R175" s="149" t="str">
        <x:f>IF('Master Products'!AK172="","",'Master Products'!AK172)</x:f>
      </x:c>
    </x:row>
    <x:row r="176">
      <x:c r="A176" s="149" t="str">
        <x:f>'Master Products'!A173</x:f>
        <x:v>RS-000172</x:v>
      </x:c>
      <x:c r="B176" s="149" t="str">
        <x:f>'Master Products'!B173</x:f>
        <x:v>FANCY GEOMETRY ZL750</x:v>
      </x:c>
      <x:c r="C176" s="149" t="str">
        <x:f>'Master Products'!C173</x:f>
        <x:v>GEOMATRIES</x:v>
      </x:c>
      <x:c r="D176" s="149" t="str">
        <x:f>'Master Products'!D173</x:f>
        <x:v>Both</x:v>
      </x:c>
      <x:c r="E176" s="149" t="str">
        <x:f>'Master Products'!F173</x:f>
        <x:v>Piece</x:v>
      </x:c>
      <x:c r="F176" s="149" t="str">
        <x:f>IF('Master Products'!G173="","",'Master Products'!G173)</x:f>
      </x:c>
      <x:c r="G176" s="149" t="str">
        <x:f>'Master Products'!I173</x:f>
        <x:v>PKR</x:v>
      </x:c>
      <x:c r="H176" s="133" t="n">
        <x:f>'Master Products'!L173</x:f>
        <x:v>390</x:v>
      </x:c>
      <x:c r="I176" s="133" t="n">
        <x:f>'Master Products'!M173</x:f>
        <x:v>350</x:v>
      </x:c>
      <x:c r="J176" s="133" t="str">
        <x:f>'Master Products'!U173</x:f>
        <x:v>Source Valid</x:v>
      </x:c>
      <x:c r="K176" s="133" t="n">
        <x:f>'Master Products'!N173</x:f>
        <x:v>40</x:v>
      </x:c>
      <x:c r="L176" s="148" t="n">
        <x:f>'Master Products'!O173</x:f>
        <x:v>0.10256410256410256</x:v>
      </x:c>
      <x:c r="M176" s="149" t="str">
        <x:f>'Master Products'!X173</x:f>
        <x:v>Ready</x:v>
      </x:c>
      <x:c r="N176" s="149" t="b">
        <x:f>'Master Products'!Y173</x:f>
        <x:v>1</x:v>
      </x:c>
      <x:c r="O176" s="149" t="str">
        <x:f>'Master Products'!AH173</x:f>
        <x:v>WS-RATES:5:29</x:v>
      </x:c>
      <x:c r="P176" s="149" t="str">
        <x:f>IF('Master Products'!AI173="","",'Master Products'!AI173)</x:f>
      </x:c>
      <x:c r="Q176" s="149" t="str">
        <x:f>IF('Master Products'!AJ173="","",'Master Products'!AJ173)</x:f>
      </x:c>
      <x:c r="R176" s="149" t="str">
        <x:f>IF('Master Products'!AK173="","",'Master Products'!AK173)</x:f>
      </x:c>
    </x:row>
    <x:row r="177">
      <x:c r="A177" s="149" t="str">
        <x:f>'Master Products'!A174</x:f>
        <x:v>RS-000173</x:v>
      </x:c>
      <x:c r="B177" s="149" t="str">
        <x:f>'Master Products'!B174</x:f>
        <x:v>FANCY GEOMETRY W770</x:v>
      </x:c>
      <x:c r="C177" s="149" t="str">
        <x:f>'Master Products'!C174</x:f>
        <x:v>GEOMATRIES</x:v>
      </x:c>
      <x:c r="D177" s="149" t="str">
        <x:f>'Master Products'!D174</x:f>
        <x:v>Both</x:v>
      </x:c>
      <x:c r="E177" s="149" t="str">
        <x:f>'Master Products'!F174</x:f>
        <x:v>Piece</x:v>
      </x:c>
      <x:c r="F177" s="149" t="str">
        <x:f>IF('Master Products'!G174="","",'Master Products'!G174)</x:f>
      </x:c>
      <x:c r="G177" s="149" t="str">
        <x:f>'Master Products'!I174</x:f>
        <x:v>PKR</x:v>
      </x:c>
      <x:c r="H177" s="133" t="n">
        <x:f>'Master Products'!L174</x:f>
        <x:v>340</x:v>
      </x:c>
      <x:c r="I177" s="133" t="n">
        <x:f>'Master Products'!M174</x:f>
        <x:v>300</x:v>
      </x:c>
      <x:c r="J177" s="133" t="str">
        <x:f>'Master Products'!U174</x:f>
        <x:v>Source Valid</x:v>
      </x:c>
      <x:c r="K177" s="133" t="n">
        <x:f>'Master Products'!N174</x:f>
        <x:v>40</x:v>
      </x:c>
      <x:c r="L177" s="148" t="n">
        <x:f>'Master Products'!O174</x:f>
        <x:v>0.11764705882352941</x:v>
      </x:c>
      <x:c r="M177" s="149" t="str">
        <x:f>'Master Products'!X174</x:f>
        <x:v>Ready</x:v>
      </x:c>
      <x:c r="N177" s="149" t="b">
        <x:f>'Master Products'!Y174</x:f>
        <x:v>1</x:v>
      </x:c>
      <x:c r="O177" s="149" t="str">
        <x:f>'Master Products'!AH174</x:f>
        <x:v>WS-RATES:5:30</x:v>
      </x:c>
      <x:c r="P177" s="149" t="str">
        <x:f>IF('Master Products'!AI174="","",'Master Products'!AI174)</x:f>
      </x:c>
      <x:c r="Q177" s="149" t="str">
        <x:f>IF('Master Products'!AJ174="","",'Master Products'!AJ174)</x:f>
      </x:c>
      <x:c r="R177" s="149" t="str">
        <x:f>IF('Master Products'!AK174="","",'Master Products'!AK174)</x:f>
      </x:c>
    </x:row>
    <x:row r="178">
      <x:c r="A178" s="149" t="str">
        <x:f>'Master Products'!A175</x:f>
        <x:v>RS-000174</x:v>
      </x:c>
      <x:c r="B178" s="149" t="str">
        <x:f>'Master Products'!B175</x:f>
        <x:v>FANCY GEOMETRY BX3971</x:v>
      </x:c>
      <x:c r="C178" s="149" t="str">
        <x:f>'Master Products'!C175</x:f>
        <x:v>GEOMATRIES</x:v>
      </x:c>
      <x:c r="D178" s="149" t="str">
        <x:f>'Master Products'!D175</x:f>
        <x:v>Both</x:v>
      </x:c>
      <x:c r="E178" s="149" t="str">
        <x:f>'Master Products'!F175</x:f>
        <x:v>Piece</x:v>
      </x:c>
      <x:c r="F178" s="149" t="str">
        <x:f>IF('Master Products'!G175="","",'Master Products'!G175)</x:f>
      </x:c>
      <x:c r="G178" s="149" t="str">
        <x:f>'Master Products'!I175</x:f>
        <x:v>PKR</x:v>
      </x:c>
      <x:c r="H178" s="133" t="n">
        <x:f>'Master Products'!L175</x:f>
        <x:v>390</x:v>
      </x:c>
      <x:c r="I178" s="133" t="n">
        <x:f>'Master Products'!M175</x:f>
        <x:v>350</x:v>
      </x:c>
      <x:c r="J178" s="133" t="str">
        <x:f>'Master Products'!U175</x:f>
        <x:v>Source Valid</x:v>
      </x:c>
      <x:c r="K178" s="133" t="n">
        <x:f>'Master Products'!N175</x:f>
        <x:v>40</x:v>
      </x:c>
      <x:c r="L178" s="148" t="n">
        <x:f>'Master Products'!O175</x:f>
        <x:v>0.10256410256410256</x:v>
      </x:c>
      <x:c r="M178" s="149" t="str">
        <x:f>'Master Products'!X175</x:f>
        <x:v>Ready</x:v>
      </x:c>
      <x:c r="N178" s="149" t="b">
        <x:f>'Master Products'!Y175</x:f>
        <x:v>1</x:v>
      </x:c>
      <x:c r="O178" s="149" t="str">
        <x:f>'Master Products'!AH175</x:f>
        <x:v>WS-RATES:5:31</x:v>
      </x:c>
      <x:c r="P178" s="149" t="str">
        <x:f>IF('Master Products'!AI175="","",'Master Products'!AI175)</x:f>
      </x:c>
      <x:c r="Q178" s="149" t="str">
        <x:f>IF('Master Products'!AJ175="","",'Master Products'!AJ175)</x:f>
      </x:c>
      <x:c r="R178" s="149" t="str">
        <x:f>IF('Master Products'!AK175="","",'Master Products'!AK175)</x:f>
      </x:c>
    </x:row>
    <x:row r="179">
      <x:c r="A179" s="149" t="str">
        <x:f>'Master Products'!A176</x:f>
        <x:v>RS-000175</x:v>
      </x:c>
      <x:c r="B179" s="149" t="str">
        <x:f>'Master Products'!B176</x:f>
        <x:v>FANCY GEOMETRY A1204</x:v>
      </x:c>
      <x:c r="C179" s="149" t="str">
        <x:f>'Master Products'!C176</x:f>
        <x:v>GEOMATRIES</x:v>
      </x:c>
      <x:c r="D179" s="149" t="str">
        <x:f>'Master Products'!D176</x:f>
        <x:v>Both</x:v>
      </x:c>
      <x:c r="E179" s="149" t="str">
        <x:f>'Master Products'!F176</x:f>
        <x:v>Piece</x:v>
      </x:c>
      <x:c r="F179" s="149" t="str">
        <x:f>IF('Master Products'!G176="","",'Master Products'!G176)</x:f>
      </x:c>
      <x:c r="G179" s="149" t="str">
        <x:f>'Master Products'!I176</x:f>
        <x:v>PKR</x:v>
      </x:c>
      <x:c r="H179" s="133" t="n">
        <x:f>'Master Products'!L176</x:f>
        <x:v>260</x:v>
      </x:c>
      <x:c r="I179" s="133" t="n">
        <x:f>'Master Products'!M176</x:f>
        <x:v>230</x:v>
      </x:c>
      <x:c r="J179" s="133" t="str">
        <x:f>'Master Products'!U176</x:f>
        <x:v>Source Valid</x:v>
      </x:c>
      <x:c r="K179" s="133" t="n">
        <x:f>'Master Products'!N176</x:f>
        <x:v>30</x:v>
      </x:c>
      <x:c r="L179" s="148" t="n">
        <x:f>'Master Products'!O176</x:f>
        <x:v>0.11538461538461539</x:v>
      </x:c>
      <x:c r="M179" s="149" t="str">
        <x:f>'Master Products'!X176</x:f>
        <x:v>Ready</x:v>
      </x:c>
      <x:c r="N179" s="149" t="b">
        <x:f>'Master Products'!Y176</x:f>
        <x:v>1</x:v>
      </x:c>
      <x:c r="O179" s="149" t="str">
        <x:f>'Master Products'!AH176</x:f>
        <x:v>WS-RATES:5:32</x:v>
      </x:c>
      <x:c r="P179" s="149" t="str">
        <x:f>IF('Master Products'!AI176="","",'Master Products'!AI176)</x:f>
      </x:c>
      <x:c r="Q179" s="149" t="str">
        <x:f>IF('Master Products'!AJ176="","",'Master Products'!AJ176)</x:f>
      </x:c>
      <x:c r="R179" s="149" t="str">
        <x:f>IF('Master Products'!AK176="","",'Master Products'!AK176)</x:f>
      </x:c>
    </x:row>
    <x:row r="180">
      <x:c r="A180" s="149" t="str">
        <x:f>'Master Products'!A177</x:f>
        <x:v>RS-000176</x:v>
      </x:c>
      <x:c r="B180" s="149" t="str">
        <x:f>'Master Products'!B177</x:f>
        <x:v>FANCY GEOMETRY UP278</x:v>
      </x:c>
      <x:c r="C180" s="149" t="str">
        <x:f>'Master Products'!C177</x:f>
        <x:v>GEOMATRIES</x:v>
      </x:c>
      <x:c r="D180" s="149" t="str">
        <x:f>'Master Products'!D177</x:f>
        <x:v>Both</x:v>
      </x:c>
      <x:c r="E180" s="149" t="str">
        <x:f>'Master Products'!F177</x:f>
        <x:v>Piece</x:v>
      </x:c>
      <x:c r="F180" s="149" t="str">
        <x:f>IF('Master Products'!G177="","",'Master Products'!G177)</x:f>
      </x:c>
      <x:c r="G180" s="149" t="str">
        <x:f>'Master Products'!I177</x:f>
        <x:v>PKR</x:v>
      </x:c>
      <x:c r="H180" s="133" t="n">
        <x:f>'Master Products'!L177</x:f>
        <x:v>400</x:v>
      </x:c>
      <x:c r="I180" s="133" t="n">
        <x:f>'Master Products'!M177</x:f>
        <x:v>360</x:v>
      </x:c>
      <x:c r="J180" s="133" t="str">
        <x:f>'Master Products'!U177</x:f>
        <x:v>Source Valid</x:v>
      </x:c>
      <x:c r="K180" s="133" t="n">
        <x:f>'Master Products'!N177</x:f>
        <x:v>40</x:v>
      </x:c>
      <x:c r="L180" s="148" t="n">
        <x:f>'Master Products'!O177</x:f>
        <x:v>0.1</x:v>
      </x:c>
      <x:c r="M180" s="149" t="str">
        <x:f>'Master Products'!X177</x:f>
        <x:v>Ready</x:v>
      </x:c>
      <x:c r="N180" s="149" t="b">
        <x:f>'Master Products'!Y177</x:f>
        <x:v>1</x:v>
      </x:c>
      <x:c r="O180" s="149" t="str">
        <x:f>'Master Products'!AH177</x:f>
        <x:v>WS-RATES:5:33</x:v>
      </x:c>
      <x:c r="P180" s="149" t="str">
        <x:f>IF('Master Products'!AI177="","",'Master Products'!AI177)</x:f>
      </x:c>
      <x:c r="Q180" s="149" t="str">
        <x:f>IF('Master Products'!AJ177="","",'Master Products'!AJ177)</x:f>
      </x:c>
      <x:c r="R180" s="149" t="str">
        <x:f>IF('Master Products'!AK177="","",'Master Products'!AK177)</x:f>
      </x:c>
    </x:row>
    <x:row r="181">
      <x:c r="A181" s="149" t="str">
        <x:f>'Master Products'!A178</x:f>
        <x:v>RS-000177</x:v>
      </x:c>
      <x:c r="B181" s="149" t="str">
        <x:f>'Master Products'!B178</x:f>
        <x:v>GIFT RIBBON (2 INCH)</x:v>
      </x:c>
      <x:c r="C181" s="149" t="str">
        <x:f>'Master Products'!C178</x:f>
        <x:v>BALL POINT</x:v>
      </x:c>
      <x:c r="D181" s="149" t="str">
        <x:f>'Master Products'!D178</x:f>
        <x:v>Both</x:v>
      </x:c>
      <x:c r="E181" s="149" t="str">
        <x:f>'Master Products'!F178</x:f>
        <x:v>Piece</x:v>
      </x:c>
      <x:c r="F181" s="149" t="str">
        <x:f>IF('Master Products'!G178="","",'Master Products'!G178)</x:f>
      </x:c>
      <x:c r="G181" s="149" t="str">
        <x:f>'Master Products'!I178</x:f>
        <x:v>PKR</x:v>
      </x:c>
      <x:c r="H181" s="133" t="n">
        <x:f>'Master Products'!L178</x:f>
        <x:v>155</x:v>
      </x:c>
      <x:c r="I181" s="133" t="n">
        <x:f>'Master Products'!M178</x:f>
        <x:v>140</x:v>
      </x:c>
      <x:c r="J181" s="133" t="str">
        <x:f>'Master Products'!U178</x:f>
        <x:v>Source Valid</x:v>
      </x:c>
      <x:c r="K181" s="133" t="n">
        <x:f>'Master Products'!N178</x:f>
        <x:v>15</x:v>
      </x:c>
      <x:c r="L181" s="148" t="n">
        <x:f>'Master Products'!O178</x:f>
        <x:v>0.0967741935483871</x:v>
      </x:c>
      <x:c r="M181" s="149" t="str">
        <x:f>'Master Products'!X178</x:f>
        <x:v>Ready</x:v>
      </x:c>
      <x:c r="N181" s="149" t="b">
        <x:f>'Master Products'!Y178</x:f>
        <x:v>1</x:v>
      </x:c>
      <x:c r="O181" s="149" t="str">
        <x:f>'Master Products'!AH178</x:f>
        <x:v>WS-RATES:5:34</x:v>
      </x:c>
      <x:c r="P181" s="149" t="str">
        <x:f>IF('Master Products'!AI178="","",'Master Products'!AI178)</x:f>
      </x:c>
      <x:c r="Q181" s="149" t="str">
        <x:f>IF('Master Products'!AJ178="","",'Master Products'!AJ178)</x:f>
      </x:c>
      <x:c r="R181" s="149" t="str">
        <x:f>IF('Master Products'!AK178="","",'Master Products'!AK178)</x:f>
      </x:c>
    </x:row>
    <x:row r="182">
      <x:c r="A182" s="149" t="str">
        <x:f>'Master Products'!A179</x:f>
        <x:v>RS-000178</x:v>
      </x:c>
      <x:c r="B182" s="149" t="str">
        <x:f>'Master Products'!B179</x:f>
        <x:v>GIFT RIBBON (1/2 INCH)</x:v>
      </x:c>
      <x:c r="C182" s="149" t="str">
        <x:f>'Master Products'!C179</x:f>
        <x:v>BALL POINT</x:v>
      </x:c>
      <x:c r="D182" s="149" t="str">
        <x:f>'Master Products'!D179</x:f>
        <x:v>Both</x:v>
      </x:c>
      <x:c r="E182" s="149" t="str">
        <x:f>'Master Products'!F179</x:f>
        <x:v>Piece</x:v>
      </x:c>
      <x:c r="F182" s="149" t="str">
        <x:f>IF('Master Products'!G179="","",'Master Products'!G179)</x:f>
      </x:c>
      <x:c r="G182" s="149" t="str">
        <x:f>'Master Products'!I179</x:f>
        <x:v>PKR</x:v>
      </x:c>
      <x:c r="H182" s="133" t="n">
        <x:f>'Master Products'!L179</x:f>
        <x:v>45</x:v>
      </x:c>
      <x:c r="I182" s="133" t="n">
        <x:f>'Master Products'!M179</x:f>
        <x:v>40</x:v>
      </x:c>
      <x:c r="J182" s="133" t="str">
        <x:f>'Master Products'!U179</x:f>
        <x:v>Source Valid</x:v>
      </x:c>
      <x:c r="K182" s="133" t="n">
        <x:f>'Master Products'!N179</x:f>
        <x:v>5</x:v>
      </x:c>
      <x:c r="L182" s="148" t="n">
        <x:f>'Master Products'!O179</x:f>
        <x:v>0.1111111111111111</x:v>
      </x:c>
      <x:c r="M182" s="149" t="str">
        <x:f>'Master Products'!X179</x:f>
        <x:v>Ready</x:v>
      </x:c>
      <x:c r="N182" s="149" t="b">
        <x:f>'Master Products'!Y179</x:f>
        <x:v>1</x:v>
      </x:c>
      <x:c r="O182" s="149" t="str">
        <x:f>'Master Products'!AH179</x:f>
        <x:v>WS-RATES:5:35</x:v>
      </x:c>
      <x:c r="P182" s="149" t="str">
        <x:f>IF('Master Products'!AI179="","",'Master Products'!AI179)</x:f>
      </x:c>
      <x:c r="Q182" s="149" t="str">
        <x:f>IF('Master Products'!AJ179="","",'Master Products'!AJ179)</x:f>
      </x:c>
      <x:c r="R182" s="149" t="str">
        <x:f>IF('Master Products'!AK179="","",'Master Products'!AK179)</x:f>
      </x:c>
    </x:row>
    <x:row r="183">
      <x:c r="A183" s="149" t="str">
        <x:f>'Master Products'!A180</x:f>
        <x:v>RS-000179</x:v>
      </x:c>
      <x:c r="B183" s="149" t="str">
        <x:f>'Master Products'!B180</x:f>
        <x:v>URO POSTER COLOUR 30ML</x:v>
      </x:c>
      <x:c r="C183" s="149" t="str">
        <x:f>'Master Products'!C180</x:f>
        <x:v>POSTER COLORS</x:v>
      </x:c>
      <x:c r="D183" s="149" t="str">
        <x:f>'Master Products'!D180</x:f>
        <x:v>Both</x:v>
      </x:c>
      <x:c r="E183" s="149" t="str">
        <x:f>'Master Products'!F180</x:f>
        <x:v>Piece</x:v>
      </x:c>
      <x:c r="F183" s="149" t="str">
        <x:f>IF('Master Products'!G180="","",'Master Products'!G180)</x:f>
      </x:c>
      <x:c r="G183" s="149" t="str">
        <x:f>'Master Products'!I180</x:f>
        <x:v>PKR</x:v>
      </x:c>
      <x:c r="H183" s="133" t="n">
        <x:f>'Master Products'!L180</x:f>
        <x:v>400</x:v>
      </x:c>
      <x:c r="I183" s="133" t="n">
        <x:f>'Master Products'!M180</x:f>
        <x:v>365</x:v>
      </x:c>
      <x:c r="J183" s="133" t="str">
        <x:f>'Master Products'!U180</x:f>
        <x:v>Source Valid</x:v>
      </x:c>
      <x:c r="K183" s="133" t="n">
        <x:f>'Master Products'!N180</x:f>
        <x:v>35</x:v>
      </x:c>
      <x:c r="L183" s="148" t="n">
        <x:f>'Master Products'!O180</x:f>
        <x:v>0.0875</x:v>
      </x:c>
      <x:c r="M183" s="149" t="str">
        <x:f>'Master Products'!X180</x:f>
        <x:v>Ready</x:v>
      </x:c>
      <x:c r="N183" s="149" t="b">
        <x:f>'Master Products'!Y180</x:f>
        <x:v>1</x:v>
      </x:c>
      <x:c r="O183" s="149" t="str">
        <x:f>'Master Products'!AH180</x:f>
        <x:v>WS-RATES:5:36</x:v>
      </x:c>
      <x:c r="P183" s="149" t="str">
        <x:f>IF('Master Products'!AI180="","",'Master Products'!AI180)</x:f>
      </x:c>
      <x:c r="Q183" s="149" t="str">
        <x:f>IF('Master Products'!AJ180="","",'Master Products'!AJ180)</x:f>
      </x:c>
      <x:c r="R183" s="149" t="str">
        <x:f>IF('Master Products'!AK180="","",'Master Products'!AK180)</x:f>
      </x:c>
    </x:row>
    <x:row r="184">
      <x:c r="A184" s="149" t="str">
        <x:f>'Master Products'!A181</x:f>
        <x:v>RS-000180</x:v>
      </x:c>
      <x:c r="B184" s="149" t="str">
        <x:f>'Master Products'!B181</x:f>
        <x:v>KITA CORRECTION PEN</x:v>
      </x:c>
      <x:c r="C184" s="149" t="str">
        <x:f>'Master Products'!C181</x:f>
        <x:v>Correction pen</x:v>
      </x:c>
      <x:c r="D184" s="149" t="str">
        <x:f>'Master Products'!D181</x:f>
        <x:v>Both</x:v>
      </x:c>
      <x:c r="E184" s="149" t="str">
        <x:f>'Master Products'!F181</x:f>
        <x:v>Piece</x:v>
      </x:c>
      <x:c r="F184" s="149" t="str">
        <x:f>IF('Master Products'!G181="","",'Master Products'!G181)</x:f>
      </x:c>
      <x:c r="G184" s="149" t="str">
        <x:f>'Master Products'!I181</x:f>
        <x:v>PKR</x:v>
      </x:c>
      <x:c r="H184" s="133" t="n">
        <x:f>'Master Products'!L181</x:f>
        <x:v>36</x:v>
      </x:c>
      <x:c r="I184" s="133" t="n">
        <x:f>'Master Products'!M181</x:f>
        <x:v>35</x:v>
      </x:c>
      <x:c r="J184" s="133" t="str">
        <x:f>'Master Products'!U181</x:f>
        <x:v>Source Valid</x:v>
      </x:c>
      <x:c r="K184" s="133" t="n">
        <x:f>'Master Products'!N181</x:f>
        <x:v>1</x:v>
      </x:c>
      <x:c r="L184" s="148" t="n">
        <x:f>'Master Products'!O181</x:f>
        <x:v>0.027777777777777776</x:v>
      </x:c>
      <x:c r="M184" s="149" t="str">
        <x:f>'Master Products'!X181</x:f>
        <x:v>Ready</x:v>
      </x:c>
      <x:c r="N184" s="149" t="b">
        <x:f>'Master Products'!Y181</x:f>
        <x:v>1</x:v>
      </x:c>
      <x:c r="O184" s="149" t="str">
        <x:f>'Master Products'!AH181</x:f>
        <x:v>WS-RATES:5:37</x:v>
      </x:c>
      <x:c r="P184" s="149" t="str">
        <x:f>IF('Master Products'!AI181="","",'Master Products'!AI181)</x:f>
      </x:c>
      <x:c r="Q184" s="149" t="str">
        <x:f>IF('Master Products'!AJ181="","",'Master Products'!AJ181)</x:f>
      </x:c>
      <x:c r="R184" s="149" t="str">
        <x:f>IF('Master Products'!AK181="","",'Master Products'!AK181)</x:f>
      </x:c>
    </x:row>
    <x:row r="185">
      <x:c r="A185" s="149" t="str">
        <x:f>'Master Products'!A182</x:f>
        <x:v>RS-000181</x:v>
      </x:c>
      <x:c r="B185" s="149" t="str">
        <x:f>'Master Products'!B182</x:f>
        <x:v>MERCURY ARROW GEL PEN</x:v>
      </x:c>
      <x:c r="C185" s="149" t="str">
        <x:f>'Master Products'!C182</x:f>
        <x:v>BALL POINT</x:v>
      </x:c>
      <x:c r="D185" s="149" t="str">
        <x:f>'Master Products'!D182</x:f>
        <x:v>Both</x:v>
      </x:c>
      <x:c r="E185" s="149" t="str">
        <x:f>'Master Products'!F182</x:f>
        <x:v>Piece</x:v>
      </x:c>
      <x:c r="F185" s="149" t="str">
        <x:f>IF('Master Products'!G182="","",'Master Products'!G182)</x:f>
      </x:c>
      <x:c r="G185" s="149" t="str">
        <x:f>'Master Products'!I182</x:f>
        <x:v>PKR</x:v>
      </x:c>
      <x:c r="H185" s="133" t="n">
        <x:f>'Master Products'!L182</x:f>
        <x:v>220</x:v>
      </x:c>
      <x:c r="I185" s="133" t="n">
        <x:f>'Master Products'!M182</x:f>
        <x:v>204</x:v>
      </x:c>
      <x:c r="J185" s="133" t="str">
        <x:f>'Master Products'!U182</x:f>
        <x:v>Source Valid</x:v>
      </x:c>
      <x:c r="K185" s="133" t="n">
        <x:f>'Master Products'!N182</x:f>
        <x:v>16</x:v>
      </x:c>
      <x:c r="L185" s="148" t="n">
        <x:f>'Master Products'!O182</x:f>
        <x:v>0.07272727272727272</x:v>
      </x:c>
      <x:c r="M185" s="149" t="str">
        <x:f>'Master Products'!X182</x:f>
        <x:v>Ready</x:v>
      </x:c>
      <x:c r="N185" s="149" t="b">
        <x:f>'Master Products'!Y182</x:f>
        <x:v>1</x:v>
      </x:c>
      <x:c r="O185" s="149" t="str">
        <x:f>'Master Products'!AH182</x:f>
        <x:v>WS-RATES:6:2</x:v>
      </x:c>
      <x:c r="P185" s="149" t="str">
        <x:f>IF('Master Products'!AI182="","",'Master Products'!AI182)</x:f>
      </x:c>
      <x:c r="Q185" s="149" t="str">
        <x:f>IF('Master Products'!AJ182="","",'Master Products'!AJ182)</x:f>
      </x:c>
      <x:c r="R185" s="149" t="str">
        <x:f>IF('Master Products'!AK182="","",'Master Products'!AK182)</x:f>
      </x:c>
    </x:row>
    <x:row r="186">
      <x:c r="A186" s="149" t="str">
        <x:f>'Master Products'!A183</x:f>
        <x:v>RS-000182</x:v>
      </x:c>
      <x:c r="B186" s="149" t="str">
        <x:f>'Master Products'!B183</x:f>
        <x:v>SHARPNER RUBBER+BRUSH</x:v>
      </x:c>
      <x:c r="C186" s="149" t="str">
        <x:f>'Master Products'!C183</x:f>
        <x:v>BALL POINT</x:v>
      </x:c>
      <x:c r="D186" s="149" t="str">
        <x:f>'Master Products'!D183</x:f>
        <x:v>Both</x:v>
      </x:c>
      <x:c r="E186" s="149" t="str">
        <x:f>'Master Products'!F183</x:f>
        <x:v>Piece</x:v>
      </x:c>
      <x:c r="F186" s="149" t="str">
        <x:f>IF('Master Products'!G183="","",'Master Products'!G183)</x:f>
      </x:c>
      <x:c r="G186" s="149" t="str">
        <x:f>'Master Products'!I183</x:f>
        <x:v>PKR</x:v>
      </x:c>
      <x:c r="H186" s="133" t="n">
        <x:f>'Master Products'!L183</x:f>
        <x:v>48</x:v>
      </x:c>
      <x:c r="I186" s="133" t="n">
        <x:f>'Master Products'!M183</x:f>
        <x:v>43</x:v>
      </x:c>
      <x:c r="J186" s="133" t="str">
        <x:f>'Master Products'!U183</x:f>
        <x:v>Source Valid</x:v>
      </x:c>
      <x:c r="K186" s="133" t="n">
        <x:f>'Master Products'!N183</x:f>
        <x:v>5</x:v>
      </x:c>
      <x:c r="L186" s="148" t="n">
        <x:f>'Master Products'!O183</x:f>
        <x:v>0.10416666666666667</x:v>
      </x:c>
      <x:c r="M186" s="149" t="str">
        <x:f>'Master Products'!X183</x:f>
        <x:v>Ready</x:v>
      </x:c>
      <x:c r="N186" s="149" t="b">
        <x:f>'Master Products'!Y183</x:f>
        <x:v>1</x:v>
      </x:c>
      <x:c r="O186" s="149" t="str">
        <x:f>'Master Products'!AH183</x:f>
        <x:v>WS-RATES:6:3</x:v>
      </x:c>
      <x:c r="P186" s="149" t="str">
        <x:f>IF('Master Products'!AI183="","",'Master Products'!AI183)</x:f>
      </x:c>
      <x:c r="Q186" s="149" t="str">
        <x:f>IF('Master Products'!AJ183="","",'Master Products'!AJ183)</x:f>
      </x:c>
      <x:c r="R186" s="149" t="str">
        <x:f>IF('Master Products'!AK183="","",'Master Products'!AK183)</x:f>
      </x:c>
    </x:row>
    <x:row r="187">
      <x:c r="A187" s="149" t="str">
        <x:f>'Master Products'!A184</x:f>
        <x:v>RS-000183</x:v>
      </x:c>
      <x:c r="B187" s="149" t="str">
        <x:f>'Master Products'!B184</x:f>
        <x:v>FANCY INK PEN</x:v>
      </x:c>
      <x:c r="C187" s="149" t="str">
        <x:f>'Master Products'!C184</x:f>
        <x:v>BALL POINT</x:v>
      </x:c>
      <x:c r="D187" s="149" t="str">
        <x:f>'Master Products'!D184</x:f>
        <x:v>Both</x:v>
      </x:c>
      <x:c r="E187" s="149" t="str">
        <x:f>'Master Products'!F184</x:f>
        <x:v>Piece</x:v>
      </x:c>
      <x:c r="F187" s="149" t="str">
        <x:f>IF('Master Products'!G184="","",'Master Products'!G184)</x:f>
      </x:c>
      <x:c r="G187" s="149" t="str">
        <x:f>'Master Products'!I184</x:f>
        <x:v>PKR</x:v>
      </x:c>
      <x:c r="H187" s="133" t="n">
        <x:f>'Master Products'!L184</x:f>
        <x:v>335</x:v>
      </x:c>
      <x:c r="I187" s="133" t="n">
        <x:f>'Master Products'!M184</x:f>
        <x:v>298</x:v>
      </x:c>
      <x:c r="J187" s="133" t="str">
        <x:f>'Master Products'!U184</x:f>
        <x:v>Corrected Wholesale</x:v>
      </x:c>
      <x:c r="K187" s="133" t="n">
        <x:f>'Master Products'!N184</x:f>
        <x:v>37</x:v>
      </x:c>
      <x:c r="L187" s="148" t="n">
        <x:f>'Master Products'!O184</x:f>
        <x:v>0.11044776119402985</x:v>
      </x:c>
      <x:c r="M187" s="149" t="str">
        <x:f>'Master Products'!X184</x:f>
        <x:v>Ready with Mock Price</x:v>
      </x:c>
      <x:c r="N187" s="149" t="b">
        <x:f>'Master Products'!Y184</x:f>
        <x:v>1</x:v>
      </x:c>
      <x:c r="O187" s="149" t="str">
        <x:f>'Master Products'!AH184</x:f>
        <x:v>WS-RATES:6:4</x:v>
      </x:c>
      <x:c r="P187" s="149" t="str">
        <x:f>IF('Master Products'!AI184="","",'Master Products'!AI184)</x:f>
      </x:c>
      <x:c r="Q187" s="149" t="str">
        <x:f>IF('Master Products'!AJ184="","",'Master Products'!AJ184)</x:f>
      </x:c>
      <x:c r="R187" s="149" t="str">
        <x:f>IF('Master Products'!AK184="","",'Master Products'!AK184)</x:f>
      </x:c>
    </x:row>
    <x:row r="188">
      <x:c r="A188" s="149" t="str">
        <x:f>'Master Products'!A185</x:f>
        <x:v>RS-000184</x:v>
      </x:c>
      <x:c r="B188" s="149" t="str">
        <x:f>'Master Products'!B185</x:f>
        <x:v>10 IN BALL PEN CRYSTAL</x:v>
      </x:c>
      <x:c r="C188" s="149" t="str">
        <x:f>'Master Products'!C185</x:f>
        <x:v>BALL POINT</x:v>
      </x:c>
      <x:c r="D188" s="149" t="str">
        <x:f>'Master Products'!D185</x:f>
        <x:v>Both</x:v>
      </x:c>
      <x:c r="E188" s="149" t="str">
        <x:f>'Master Products'!F185</x:f>
        <x:v>Piece</x:v>
      </x:c>
      <x:c r="F188" s="149" t="str">
        <x:f>IF('Master Products'!G185="","",'Master Products'!G185)</x:f>
      </x:c>
      <x:c r="G188" s="149" t="str">
        <x:f>'Master Products'!I185</x:f>
        <x:v>PKR</x:v>
      </x:c>
      <x:c r="H188" s="133" t="n">
        <x:f>'Master Products'!L185</x:f>
        <x:v>80</x:v>
      </x:c>
      <x:c r="I188" s="133" t="n">
        <x:f>'Master Products'!M185</x:f>
        <x:v>72</x:v>
      </x:c>
      <x:c r="J188" s="133" t="str">
        <x:f>'Master Products'!U185</x:f>
        <x:v>Source Valid</x:v>
      </x:c>
      <x:c r="K188" s="133" t="n">
        <x:f>'Master Products'!N185</x:f>
        <x:v>8</x:v>
      </x:c>
      <x:c r="L188" s="148" t="n">
        <x:f>'Master Products'!O185</x:f>
        <x:v>0.1</x:v>
      </x:c>
      <x:c r="M188" s="149" t="str">
        <x:f>'Master Products'!X185</x:f>
        <x:v>Ready</x:v>
      </x:c>
      <x:c r="N188" s="149" t="b">
        <x:f>'Master Products'!Y185</x:f>
        <x:v>1</x:v>
      </x:c>
      <x:c r="O188" s="149" t="str">
        <x:f>'Master Products'!AH185</x:f>
        <x:v>WS-RATES:6:5</x:v>
      </x:c>
      <x:c r="P188" s="149" t="str">
        <x:f>IF('Master Products'!AI185="","",'Master Products'!AI185)</x:f>
      </x:c>
      <x:c r="Q188" s="149" t="str">
        <x:f>IF('Master Products'!AJ185="","",'Master Products'!AJ185)</x:f>
      </x:c>
      <x:c r="R188" s="149" t="str">
        <x:f>IF('Master Products'!AK185="","",'Master Products'!AK185)</x:f>
      </x:c>
    </x:row>
    <x:row r="189">
      <x:c r="A189" s="149" t="str">
        <x:f>'Master Products'!A186</x:f>
        <x:v>RS-000185</x:v>
      </x:c>
      <x:c r="B189" s="149" t="str">
        <x:f>'Master Products'!B186</x:f>
        <x:v>SONEX 12 HALF COLOUR</x:v>
      </x:c>
      <x:c r="C189" s="149" t="str">
        <x:f>'Master Products'!C186</x:f>
        <x:v>PENCIL COLOR</x:v>
      </x:c>
      <x:c r="D189" s="149" t="str">
        <x:f>'Master Products'!D186</x:f>
        <x:v>Both</x:v>
      </x:c>
      <x:c r="E189" s="149" t="str">
        <x:f>'Master Products'!F186</x:f>
        <x:v>Piece</x:v>
      </x:c>
      <x:c r="F189" s="149" t="str">
        <x:f>IF('Master Products'!G186="","",'Master Products'!G186)</x:f>
      </x:c>
      <x:c r="G189" s="149" t="str">
        <x:f>'Master Products'!I186</x:f>
        <x:v>PKR</x:v>
      </x:c>
      <x:c r="H189" s="133" t="n">
        <x:f>'Master Products'!L186</x:f>
        <x:v>70</x:v>
      </x:c>
      <x:c r="I189" s="133" t="n">
        <x:f>'Master Products'!M186</x:f>
        <x:v>60</x:v>
      </x:c>
      <x:c r="J189" s="133" t="str">
        <x:f>'Master Products'!U186</x:f>
        <x:v>Source Valid</x:v>
      </x:c>
      <x:c r="K189" s="133" t="n">
        <x:f>'Master Products'!N186</x:f>
        <x:v>10</x:v>
      </x:c>
      <x:c r="L189" s="148" t="n">
        <x:f>'Master Products'!O186</x:f>
        <x:v>0.14285714285714285</x:v>
      </x:c>
      <x:c r="M189" s="149" t="str">
        <x:f>'Master Products'!X186</x:f>
        <x:v>Ready</x:v>
      </x:c>
      <x:c r="N189" s="149" t="b">
        <x:f>'Master Products'!Y186</x:f>
        <x:v>1</x:v>
      </x:c>
      <x:c r="O189" s="149" t="str">
        <x:f>'Master Products'!AH186</x:f>
        <x:v>WS-RATES:6:6</x:v>
      </x:c>
      <x:c r="P189" s="149" t="str">
        <x:f>IF('Master Products'!AI186="","",'Master Products'!AI186)</x:f>
      </x:c>
      <x:c r="Q189" s="149" t="str">
        <x:f>IF('Master Products'!AJ186="","",'Master Products'!AJ186)</x:f>
      </x:c>
      <x:c r="R189" s="149" t="str">
        <x:f>IF('Master Products'!AK186="","",'Master Products'!AK186)</x:f>
      </x:c>
    </x:row>
    <x:row r="190">
      <x:c r="A190" s="149" t="str">
        <x:f>'Master Products'!A187</x:f>
        <x:v>RS-000186</x:v>
      </x:c>
      <x:c r="B190" s="149" t="str">
        <x:f>'Master Products'!B187</x:f>
        <x:v>MERCURY GUM STICK (8G) 1PC</x:v>
      </x:c>
      <x:c r="C190" s="149" t="str">
        <x:f>'Master Products'!C187</x:f>
        <x:v>BALL POINT</x:v>
      </x:c>
      <x:c r="D190" s="149" t="str">
        <x:f>'Master Products'!D187</x:f>
        <x:v>Both</x:v>
      </x:c>
      <x:c r="E190" s="149" t="str">
        <x:f>'Master Products'!F187</x:f>
        <x:v>Piece</x:v>
      </x:c>
      <x:c r="F190" s="149" t="n">
        <x:f>IF('Master Products'!G187="","",'Master Products'!G187)</x:f>
        <x:v>1</x:v>
      </x:c>
      <x:c r="G190" s="149" t="str">
        <x:f>'Master Products'!I187</x:f>
        <x:v>PKR</x:v>
      </x:c>
      <x:c r="H190" s="133" t="n">
        <x:f>'Master Products'!L187</x:f>
        <x:v>34</x:v>
      </x:c>
      <x:c r="I190" s="133" t="n">
        <x:f>'Master Products'!M187</x:f>
        <x:v>32</x:v>
      </x:c>
      <x:c r="J190" s="133" t="str">
        <x:f>'Master Products'!U187</x:f>
        <x:v>Source Valid</x:v>
      </x:c>
      <x:c r="K190" s="133" t="n">
        <x:f>'Master Products'!N187</x:f>
        <x:v>2</x:v>
      </x:c>
      <x:c r="L190" s="148" t="n">
        <x:f>'Master Products'!O187</x:f>
        <x:v>0.058823529411764705</x:v>
      </x:c>
      <x:c r="M190" s="149" t="str">
        <x:f>'Master Products'!X187</x:f>
        <x:v>Ready</x:v>
      </x:c>
      <x:c r="N190" s="149" t="b">
        <x:f>'Master Products'!Y187</x:f>
        <x:v>1</x:v>
      </x:c>
      <x:c r="O190" s="149" t="str">
        <x:f>'Master Products'!AH187</x:f>
        <x:v>WS-RATES:6:7</x:v>
      </x:c>
      <x:c r="P190" s="149" t="str">
        <x:f>IF('Master Products'!AI187="","",'Master Products'!AI187)</x:f>
      </x:c>
      <x:c r="Q190" s="149" t="str">
        <x:f>IF('Master Products'!AJ187="","",'Master Products'!AJ187)</x:f>
      </x:c>
      <x:c r="R190" s="149" t="str">
        <x:f>IF('Master Products'!AK187="","",'Master Products'!AK187)</x:f>
      </x:c>
    </x:row>
    <x:row r="191">
      <x:c r="A191" s="149" t="str">
        <x:f>'Master Products'!A188</x:f>
        <x:v>RS-000187</x:v>
      </x:c>
      <x:c r="B191" s="149" t="str">
        <x:f>'Master Products'!B188</x:f>
        <x:v>DOLLAR PENCIL WATER BOTTLE P</x:v>
      </x:c>
      <x:c r="C191" s="149" t="str">
        <x:f>'Master Products'!C188</x:f>
        <x:v>PENCILS</x:v>
      </x:c>
      <x:c r="D191" s="149" t="str">
        <x:f>'Master Products'!D188</x:f>
        <x:v>Both</x:v>
      </x:c>
      <x:c r="E191" s="149" t="str">
        <x:f>'Master Products'!F188</x:f>
        <x:v>Piece</x:v>
      </x:c>
      <x:c r="F191" s="149" t="str">
        <x:f>IF('Master Products'!G188="","",'Master Products'!G188)</x:f>
      </x:c>
      <x:c r="G191" s="149" t="str">
        <x:f>'Master Products'!I188</x:f>
        <x:v>PKR</x:v>
      </x:c>
      <x:c r="H191" s="133" t="n">
        <x:f>'Master Products'!L188</x:f>
        <x:v>698</x:v>
      </x:c>
      <x:c r="I191" s="133" t="n">
        <x:f>'Master Products'!M188</x:f>
        <x:v>664</x:v>
      </x:c>
      <x:c r="J191" s="133" t="str">
        <x:f>'Master Products'!U188</x:f>
        <x:v>Source Valid</x:v>
      </x:c>
      <x:c r="K191" s="133" t="n">
        <x:f>'Master Products'!N188</x:f>
        <x:v>34</x:v>
      </x:c>
      <x:c r="L191" s="148" t="n">
        <x:f>'Master Products'!O188</x:f>
        <x:v>0.04871060171919771</x:v>
      </x:c>
      <x:c r="M191" s="149" t="str">
        <x:f>'Master Products'!X188</x:f>
        <x:v>Ready</x:v>
      </x:c>
      <x:c r="N191" s="149" t="b">
        <x:f>'Master Products'!Y188</x:f>
        <x:v>1</x:v>
      </x:c>
      <x:c r="O191" s="149" t="str">
        <x:f>'Master Products'!AH188</x:f>
        <x:v>WS-RATES:6:8</x:v>
      </x:c>
      <x:c r="P191" s="149" t="str">
        <x:f>IF('Master Products'!AI188="","",'Master Products'!AI188)</x:f>
      </x:c>
      <x:c r="Q191" s="149" t="str">
        <x:f>IF('Master Products'!AJ188="","",'Master Products'!AJ188)</x:f>
      </x:c>
      <x:c r="R191" s="149" t="str">
        <x:f>IF('Master Products'!AK188="","",'Master Products'!AK188)</x:f>
      </x:c>
    </x:row>
    <x:row r="192">
      <x:c r="A192" s="149" t="str">
        <x:f>'Master Products'!A189</x:f>
        <x:v>RS-000188</x:v>
      </x:c>
      <x:c r="B192" s="149" t="str">
        <x:f>'Master Products'!B189</x:f>
        <x:v>DOLLAR BP6 DUAL BALL PEN</x:v>
      </x:c>
      <x:c r="C192" s="149" t="str">
        <x:f>'Master Products'!C189</x:f>
        <x:v>BALL POINT</x:v>
      </x:c>
      <x:c r="D192" s="149" t="str">
        <x:f>'Master Products'!D189</x:f>
        <x:v>Both</x:v>
      </x:c>
      <x:c r="E192" s="149" t="str">
        <x:f>'Master Products'!F189</x:f>
        <x:v>Piece</x:v>
      </x:c>
      <x:c r="F192" s="149" t="str">
        <x:f>IF('Master Products'!G189="","",'Master Products'!G189)</x:f>
      </x:c>
      <x:c r="G192" s="149" t="str">
        <x:f>'Master Products'!I189</x:f>
        <x:v>PKR</x:v>
      </x:c>
      <x:c r="H192" s="133" t="n">
        <x:f>'Master Products'!L189</x:f>
        <x:v>378</x:v>
      </x:c>
      <x:c r="I192" s="133" t="n">
        <x:f>'Master Products'!M189</x:f>
        <x:v>359</x:v>
      </x:c>
      <x:c r="J192" s="133" t="str">
        <x:f>'Master Products'!U189</x:f>
        <x:v>Source Valid</x:v>
      </x:c>
      <x:c r="K192" s="133" t="n">
        <x:f>'Master Products'!N189</x:f>
        <x:v>19</x:v>
      </x:c>
      <x:c r="L192" s="148" t="n">
        <x:f>'Master Products'!O189</x:f>
        <x:v>0.05026455026455026</x:v>
      </x:c>
      <x:c r="M192" s="149" t="str">
        <x:f>'Master Products'!X189</x:f>
        <x:v>Ready</x:v>
      </x:c>
      <x:c r="N192" s="149" t="b">
        <x:f>'Master Products'!Y189</x:f>
        <x:v>1</x:v>
      </x:c>
      <x:c r="O192" s="149" t="str">
        <x:f>'Master Products'!AH189</x:f>
        <x:v>WS-RATES:6:9</x:v>
      </x:c>
      <x:c r="P192" s="149" t="str">
        <x:f>IF('Master Products'!AI189="","",'Master Products'!AI189)</x:f>
      </x:c>
      <x:c r="Q192" s="149" t="str">
        <x:f>IF('Master Products'!AJ189="","",'Master Products'!AJ189)</x:f>
      </x:c>
      <x:c r="R192" s="149" t="str">
        <x:f>IF('Master Products'!AK189="","",'Master Products'!AK189)</x:f>
      </x:c>
    </x:row>
    <x:row r="193">
      <x:c r="A193" s="149" t="str">
        <x:f>'Master Products'!A190</x:f>
        <x:v>RS-000189</x:v>
      </x:c>
      <x:c r="B193" s="149" t="str">
        <x:f>'Master Products'!B190</x:f>
        <x:v>DOLLAR BOARD INK 100ML</x:v>
      </x:c>
      <x:c r="C193" s="149" t="str">
        <x:f>'Master Products'!C190</x:f>
        <x:v>BOARD INK</x:v>
      </x:c>
      <x:c r="D193" s="149" t="str">
        <x:f>'Master Products'!D190</x:f>
        <x:v>Both</x:v>
      </x:c>
      <x:c r="E193" s="149" t="str">
        <x:f>'Master Products'!F190</x:f>
        <x:v>Piece</x:v>
      </x:c>
      <x:c r="F193" s="149" t="str">
        <x:f>IF('Master Products'!G190="","",'Master Products'!G190)</x:f>
      </x:c>
      <x:c r="G193" s="149" t="str">
        <x:f>'Master Products'!I190</x:f>
        <x:v>PKR</x:v>
      </x:c>
      <x:c r="H193" s="133" t="n">
        <x:f>'Master Products'!L190</x:f>
        <x:v>430</x:v>
      </x:c>
      <x:c r="I193" s="133" t="n">
        <x:f>'Master Products'!M190</x:f>
        <x:v>408</x:v>
      </x:c>
      <x:c r="J193" s="133" t="str">
        <x:f>'Master Products'!U190</x:f>
        <x:v>Source Valid</x:v>
      </x:c>
      <x:c r="K193" s="133" t="n">
        <x:f>'Master Products'!N190</x:f>
        <x:v>22</x:v>
      </x:c>
      <x:c r="L193" s="148" t="n">
        <x:f>'Master Products'!O190</x:f>
        <x:v>0.05116279069767442</x:v>
      </x:c>
      <x:c r="M193" s="149" t="str">
        <x:f>'Master Products'!X190</x:f>
        <x:v>Ready</x:v>
      </x:c>
      <x:c r="N193" s="149" t="b">
        <x:f>'Master Products'!Y190</x:f>
        <x:v>1</x:v>
      </x:c>
      <x:c r="O193" s="149" t="str">
        <x:f>'Master Products'!AH190</x:f>
        <x:v>WS-RATES:6:10</x:v>
      </x:c>
      <x:c r="P193" s="149" t="str">
        <x:f>IF('Master Products'!AI190="","",'Master Products'!AI190)</x:f>
      </x:c>
      <x:c r="Q193" s="149" t="str">
        <x:f>IF('Master Products'!AJ190="","",'Master Products'!AJ190)</x:f>
      </x:c>
      <x:c r="R193" s="149" t="str">
        <x:f>IF('Master Products'!AK190="","",'Master Products'!AK190)</x:f>
      </x:c>
    </x:row>
    <x:row r="194">
      <x:c r="A194" s="149" t="str">
        <x:f>'Master Products'!A191</x:f>
        <x:v>RS-000190</x:v>
      </x:c>
      <x:c r="B194" s="149" t="str">
        <x:f>'Master Products'!B191</x:f>
        <x:v>350 A4 COPY</x:v>
      </x:c>
      <x:c r="C194" s="149" t="str">
        <x:f>'Master Products'!C191</x:f>
        <x:v>BALL POINT</x:v>
      </x:c>
      <x:c r="D194" s="149" t="str">
        <x:f>'Master Products'!D191</x:f>
        <x:v>Both</x:v>
      </x:c>
      <x:c r="E194" s="149" t="str">
        <x:f>'Master Products'!F191</x:f>
        <x:v>Piece</x:v>
      </x:c>
      <x:c r="F194" s="149" t="str">
        <x:f>IF('Master Products'!G191="","",'Master Products'!G191)</x:f>
      </x:c>
      <x:c r="G194" s="149" t="str">
        <x:f>'Master Products'!I191</x:f>
        <x:v>PKR</x:v>
      </x:c>
      <x:c r="H194" s="133" t="n">
        <x:f>'Master Products'!L191</x:f>
        <x:v>175</x:v>
      </x:c>
      <x:c r="I194" s="133" t="n">
        <x:f>'Master Products'!M191</x:f>
        <x:v>155</x:v>
      </x:c>
      <x:c r="J194" s="133" t="str">
        <x:f>'Master Products'!U191</x:f>
        <x:v>Mocked Both Prices</x:v>
      </x:c>
      <x:c r="K194" s="133" t="n">
        <x:f>'Master Products'!N191</x:f>
        <x:v>20</x:v>
      </x:c>
      <x:c r="L194" s="148" t="n">
        <x:f>'Master Products'!O191</x:f>
        <x:v>0.11428571428571428</x:v>
      </x:c>
      <x:c r="M194" s="149" t="str">
        <x:f>'Master Products'!X191</x:f>
        <x:v>Ready with Mock Price</x:v>
      </x:c>
      <x:c r="N194" s="149" t="b">
        <x:f>'Master Products'!Y191</x:f>
        <x:v>1</x:v>
      </x:c>
      <x:c r="O194" s="149" t="str">
        <x:f>'Master Products'!AH191</x:f>
        <x:v>WS-RATES:6:11</x:v>
      </x:c>
      <x:c r="P194" s="149" t="str">
        <x:f>IF('Master Products'!AI191="","",'Master Products'!AI191)</x:f>
      </x:c>
      <x:c r="Q194" s="149" t="str">
        <x:f>IF('Master Products'!AJ191="","",'Master Products'!AJ191)</x:f>
      </x:c>
      <x:c r="R194" s="149" t="str">
        <x:f>IF('Master Products'!AK191="","",'Master Products'!AK191)</x:f>
      </x:c>
    </x:row>
    <x:row r="195">
      <x:c r="A195" s="149" t="str">
        <x:f>'Master Products'!A192</x:f>
        <x:v>RS-000191</x:v>
      </x:c>
      <x:c r="B195" s="149" t="str">
        <x:f>'Master Products'!B192</x:f>
        <x:v>SONEX 6 COLOUR HALF</x:v>
      </x:c>
      <x:c r="C195" s="149" t="str">
        <x:f>'Master Products'!C192</x:f>
        <x:v>PENCIL COLOR</x:v>
      </x:c>
      <x:c r="D195" s="149" t="str">
        <x:f>'Master Products'!D192</x:f>
        <x:v>Both</x:v>
      </x:c>
      <x:c r="E195" s="149" t="str">
        <x:f>'Master Products'!F192</x:f>
        <x:v>Piece</x:v>
      </x:c>
      <x:c r="F195" s="149" t="str">
        <x:f>IF('Master Products'!G192="","",'Master Products'!G192)</x:f>
      </x:c>
      <x:c r="G195" s="149" t="str">
        <x:f>'Master Products'!I192</x:f>
        <x:v>PKR</x:v>
      </x:c>
      <x:c r="H195" s="133" t="n">
        <x:f>'Master Products'!L192</x:f>
        <x:v>35</x:v>
      </x:c>
      <x:c r="I195" s="133" t="n">
        <x:f>'Master Products'!M192</x:f>
        <x:v>31.5</x:v>
      </x:c>
      <x:c r="J195" s="133" t="str">
        <x:f>'Master Products'!U192</x:f>
        <x:v>Source Valid</x:v>
      </x:c>
      <x:c r="K195" s="133" t="n">
        <x:f>'Master Products'!N192</x:f>
        <x:v>3.5</x:v>
      </x:c>
      <x:c r="L195" s="148" t="n">
        <x:f>'Master Products'!O192</x:f>
        <x:v>0.1</x:v>
      </x:c>
      <x:c r="M195" s="149" t="str">
        <x:f>'Master Products'!X192</x:f>
        <x:v>Ready</x:v>
      </x:c>
      <x:c r="N195" s="149" t="b">
        <x:f>'Master Products'!Y192</x:f>
        <x:v>1</x:v>
      </x:c>
      <x:c r="O195" s="149" t="str">
        <x:f>'Master Products'!AH192</x:f>
        <x:v>WS-RATES:6:12</x:v>
      </x:c>
      <x:c r="P195" s="149" t="str">
        <x:f>IF('Master Products'!AI192="","",'Master Products'!AI192)</x:f>
      </x:c>
      <x:c r="Q195" s="149" t="str">
        <x:f>IF('Master Products'!AJ192="","",'Master Products'!AJ192)</x:f>
      </x:c>
      <x:c r="R195" s="149" t="str">
        <x:f>IF('Master Products'!AK192="","",'Master Products'!AK192)</x:f>
      </x:c>
    </x:row>
    <x:row r="196">
      <x:c r="A196" s="149" t="str">
        <x:f>'Master Products'!A193</x:f>
        <x:v>RS-000192</x:v>
      </x:c>
      <x:c r="B196" s="149" t="str">
        <x:f>'Master Products'!B193</x:f>
        <x:v>A4 AA PAPER RIM</x:v>
      </x:c>
      <x:c r="C196" s="149" t="str">
        <x:f>'Master Products'!C193</x:f>
        <x:v>BALL POINT</x:v>
      </x:c>
      <x:c r="D196" s="149" t="str">
        <x:f>'Master Products'!D193</x:f>
        <x:v>Both</x:v>
      </x:c>
      <x:c r="E196" s="149" t="str">
        <x:f>'Master Products'!F193</x:f>
        <x:v>Rim</x:v>
      </x:c>
      <x:c r="F196" s="149" t="str">
        <x:f>IF('Master Products'!G193="","",'Master Products'!G193)</x:f>
      </x:c>
      <x:c r="G196" s="149" t="str">
        <x:f>'Master Products'!I193</x:f>
        <x:v>PKR</x:v>
      </x:c>
      <x:c r="H196" s="133" t="n">
        <x:f>'Master Products'!L193</x:f>
        <x:v>175</x:v>
      </x:c>
      <x:c r="I196" s="133" t="n">
        <x:f>'Master Products'!M193</x:f>
        <x:v>155</x:v>
      </x:c>
      <x:c r="J196" s="133" t="str">
        <x:f>'Master Products'!U193</x:f>
        <x:v>Mocked Both Prices</x:v>
      </x:c>
      <x:c r="K196" s="133" t="n">
        <x:f>'Master Products'!N193</x:f>
        <x:v>20</x:v>
      </x:c>
      <x:c r="L196" s="148" t="n">
        <x:f>'Master Products'!O193</x:f>
        <x:v>0.11428571428571428</x:v>
      </x:c>
      <x:c r="M196" s="149" t="str">
        <x:f>'Master Products'!X193</x:f>
        <x:v>Ready with Mock Price</x:v>
      </x:c>
      <x:c r="N196" s="149" t="b">
        <x:f>'Master Products'!Y193</x:f>
        <x:v>1</x:v>
      </x:c>
      <x:c r="O196" s="149" t="str">
        <x:f>'Master Products'!AH193</x:f>
        <x:v>WS-RATES:6:13</x:v>
      </x:c>
      <x:c r="P196" s="149" t="str">
        <x:f>IF('Master Products'!AI193="","",'Master Products'!AI193)</x:f>
      </x:c>
      <x:c r="Q196" s="149" t="str">
        <x:f>IF('Master Products'!AJ193="","",'Master Products'!AJ193)</x:f>
      </x:c>
      <x:c r="R196" s="149" t="str">
        <x:f>IF('Master Products'!AK193="","",'Master Products'!AK193)</x:f>
      </x:c>
    </x:row>
    <x:row r="197">
      <x:c r="A197" s="149" t="str">
        <x:f>'Master Products'!A194</x:f>
        <x:v>RS-000193</x:v>
      </x:c>
      <x:c r="B197" s="149" t="str">
        <x:f>'Master Products'!B194</x:f>
        <x:v>FAREWELL DISPLAY</x:v>
      </x:c>
      <x:c r="C197" s="149" t="str">
        <x:f>'Master Products'!C194</x:f>
        <x:v>DISPLAY</x:v>
      </x:c>
      <x:c r="D197" s="149" t="str">
        <x:f>'Master Products'!D194</x:f>
        <x:v>Wholesale/Bulk</x:v>
      </x:c>
      <x:c r="E197" s="149" t="str">
        <x:f>'Master Products'!F194</x:f>
        <x:v>Piece</x:v>
      </x:c>
      <x:c r="F197" s="149" t="str">
        <x:f>IF('Master Products'!G194="","",'Master Products'!G194)</x:f>
      </x:c>
      <x:c r="G197" s="149" t="str">
        <x:f>'Master Products'!I194</x:f>
        <x:v>PKR</x:v>
      </x:c>
      <x:c r="H197" s="133" t="n">
        <x:f>'Master Products'!L194</x:f>
        <x:v>185</x:v>
      </x:c>
      <x:c r="I197" s="133" t="n">
        <x:f>'Master Products'!M194</x:f>
        <x:v>155</x:v>
      </x:c>
      <x:c r="J197" s="133" t="str">
        <x:f>'Master Products'!U194</x:f>
        <x:v>Source Valid</x:v>
      </x:c>
      <x:c r="K197" s="133" t="n">
        <x:f>'Master Products'!N194</x:f>
        <x:v>30</x:v>
      </x:c>
      <x:c r="L197" s="148" t="n">
        <x:f>'Master Products'!O194</x:f>
        <x:v>0.16216216216216217</x:v>
      </x:c>
      <x:c r="M197" s="149" t="str">
        <x:f>'Master Products'!X194</x:f>
        <x:v>Ready</x:v>
      </x:c>
      <x:c r="N197" s="149" t="b">
        <x:f>'Master Products'!Y194</x:f>
        <x:v>1</x:v>
      </x:c>
      <x:c r="O197" s="149" t="str">
        <x:f>'Master Products'!AH194</x:f>
        <x:v>WS-RATES:6:14</x:v>
      </x:c>
      <x:c r="P197" s="149" t="str">
        <x:f>IF('Master Products'!AI194="","",'Master Products'!AI194)</x:f>
      </x:c>
      <x:c r="Q197" s="149" t="str">
        <x:f>IF('Master Products'!AJ194="","",'Master Products'!AJ194)</x:f>
      </x:c>
      <x:c r="R197" s="149" t="str">
        <x:f>IF('Master Products'!AK194="","",'Master Products'!AK194)</x:f>
      </x:c>
    </x:row>
    <x:row r="198">
      <x:c r="A198" s="149" t="str">
        <x:f>'Master Products'!A195</x:f>
        <x:v>RS-000194</x:v>
      </x:c>
      <x:c r="B198" s="149" t="str">
        <x:f>'Master Products'!B195</x:f>
        <x:v>WELCOME BABY BOY/GIRL</x:v>
      </x:c>
      <x:c r="C198" s="149" t="str">
        <x:f>'Master Products'!C195</x:f>
        <x:v>DISPLAY</x:v>
      </x:c>
      <x:c r="D198" s="149" t="str">
        <x:f>'Master Products'!D195</x:f>
        <x:v>Both</x:v>
      </x:c>
      <x:c r="E198" s="149" t="str">
        <x:f>'Master Products'!F195</x:f>
        <x:v>Piece</x:v>
      </x:c>
      <x:c r="F198" s="149" t="str">
        <x:f>IF('Master Products'!G195="","",'Master Products'!G195)</x:f>
      </x:c>
      <x:c r="G198" s="149" t="str">
        <x:f>'Master Products'!I195</x:f>
        <x:v>PKR</x:v>
      </x:c>
      <x:c r="H198" s="133" t="n">
        <x:f>'Master Products'!L195</x:f>
        <x:v>230</x:v>
      </x:c>
      <x:c r="I198" s="133" t="n">
        <x:f>'Master Products'!M195</x:f>
        <x:v>195</x:v>
      </x:c>
      <x:c r="J198" s="133" t="str">
        <x:f>'Master Products'!U195</x:f>
        <x:v>Source Valid</x:v>
      </x:c>
      <x:c r="K198" s="133" t="n">
        <x:f>'Master Products'!N195</x:f>
        <x:v>35</x:v>
      </x:c>
      <x:c r="L198" s="148" t="n">
        <x:f>'Master Products'!O195</x:f>
        <x:v>0.15217391304347827</x:v>
      </x:c>
      <x:c r="M198" s="149" t="str">
        <x:f>'Master Products'!X195</x:f>
        <x:v>Ready</x:v>
      </x:c>
      <x:c r="N198" s="149" t="b">
        <x:f>'Master Products'!Y195</x:f>
        <x:v>1</x:v>
      </x:c>
      <x:c r="O198" s="149" t="str">
        <x:f>'Master Products'!AH195</x:f>
        <x:v>WS-RATES:6:15</x:v>
      </x:c>
      <x:c r="P198" s="149" t="str">
        <x:f>IF('Master Products'!AI195="","",'Master Products'!AI195)</x:f>
      </x:c>
      <x:c r="Q198" s="149" t="str">
        <x:f>IF('Master Products'!AJ195="","",'Master Products'!AJ195)</x:f>
      </x:c>
      <x:c r="R198" s="149" t="str">
        <x:f>IF('Master Products'!AK195="","",'Master Products'!AK195)</x:f>
      </x:c>
    </x:row>
    <x:row r="199">
      <x:c r="A199" s="149" t="str">
        <x:f>'Master Products'!A196</x:f>
        <x:v>RS-000195</x:v>
      </x:c>
      <x:c r="B199" s="149" t="str">
        <x:f>'Master Products'!B196</x:f>
        <x:v>SIPARA SET 215</x:v>
      </x:c>
      <x:c r="C199" s="149" t="str">
        <x:f>'Master Products'!C196</x:f>
        <x:v>SIPARA SET</x:v>
      </x:c>
      <x:c r="D199" s="149" t="str">
        <x:f>'Master Products'!D196</x:f>
        <x:v>Both</x:v>
      </x:c>
      <x:c r="E199" s="149" t="str">
        <x:f>'Master Products'!F196</x:f>
        <x:v>Set</x:v>
      </x:c>
      <x:c r="F199" s="149" t="str">
        <x:f>IF('Master Products'!G196="","",'Master Products'!G196)</x:f>
      </x:c>
      <x:c r="G199" s="149" t="str">
        <x:f>'Master Products'!I196</x:f>
        <x:v>PKR</x:v>
      </x:c>
      <x:c r="H199" s="133" t="n">
        <x:f>'Master Products'!L196</x:f>
        <x:v>3475</x:v>
      </x:c>
      <x:c r="I199" s="133" t="n">
        <x:f>'Master Products'!M196</x:f>
        <x:v>3160</x:v>
      </x:c>
      <x:c r="J199" s="133" t="str">
        <x:f>'Master Products'!U196</x:f>
        <x:v>Source Valid</x:v>
      </x:c>
      <x:c r="K199" s="133" t="n">
        <x:f>'Master Products'!N196</x:f>
        <x:v>315</x:v>
      </x:c>
      <x:c r="L199" s="148" t="n">
        <x:f>'Master Products'!O196</x:f>
        <x:v>0.09064748201438849</x:v>
      </x:c>
      <x:c r="M199" s="149" t="str">
        <x:f>'Master Products'!X196</x:f>
        <x:v>Ready</x:v>
      </x:c>
      <x:c r="N199" s="149" t="b">
        <x:f>'Master Products'!Y196</x:f>
        <x:v>1</x:v>
      </x:c>
      <x:c r="O199" s="149" t="str">
        <x:f>'Master Products'!AH196</x:f>
        <x:v>WS-RATES:6:16</x:v>
      </x:c>
      <x:c r="P199" s="149" t="str">
        <x:f>IF('Master Products'!AI196="","",'Master Products'!AI196)</x:f>
      </x:c>
      <x:c r="Q199" s="149" t="str">
        <x:f>IF('Master Products'!AJ196="","",'Master Products'!AJ196)</x:f>
      </x:c>
      <x:c r="R199" s="149" t="str">
        <x:f>IF('Master Products'!AK196="","",'Master Products'!AK196)</x:f>
      </x:c>
    </x:row>
    <x:row r="200">
      <x:c r="A200" s="149" t="str">
        <x:f>'Master Products'!A197</x:f>
        <x:v>RS-000196</x:v>
      </x:c>
      <x:c r="B200" s="149" t="str">
        <x:f>'Master Products'!B197</x:f>
        <x:v>GERMAN GLUE LOCK IT 45</x:v>
      </x:c>
      <x:c r="C200" s="149" t="str">
        <x:f>'Master Products'!C197</x:f>
        <x:v>GERMAN GLUE</x:v>
      </x:c>
      <x:c r="D200" s="149" t="str">
        <x:f>'Master Products'!D197</x:f>
        <x:v>Both</x:v>
      </x:c>
      <x:c r="E200" s="149" t="str">
        <x:f>'Master Products'!F197</x:f>
        <x:v>Piece</x:v>
      </x:c>
      <x:c r="F200" s="149" t="str">
        <x:f>IF('Master Products'!G197="","",'Master Products'!G197)</x:f>
      </x:c>
      <x:c r="G200" s="149" t="str">
        <x:f>'Master Products'!I197</x:f>
        <x:v>PKR</x:v>
      </x:c>
      <x:c r="H200" s="133" t="n">
        <x:f>'Master Products'!L197</x:f>
        <x:v>45</x:v>
      </x:c>
      <x:c r="I200" s="133" t="n">
        <x:f>'Master Products'!M197</x:f>
        <x:v>42</x:v>
      </x:c>
      <x:c r="J200" s="133" t="str">
        <x:f>'Master Products'!U197</x:f>
        <x:v>Source Valid</x:v>
      </x:c>
      <x:c r="K200" s="133" t="n">
        <x:f>'Master Products'!N197</x:f>
        <x:v>3</x:v>
      </x:c>
      <x:c r="L200" s="148" t="n">
        <x:f>'Master Products'!O197</x:f>
        <x:v>0.06666666666666667</x:v>
      </x:c>
      <x:c r="M200" s="149" t="str">
        <x:f>'Master Products'!X197</x:f>
        <x:v>Ready</x:v>
      </x:c>
      <x:c r="N200" s="149" t="b">
        <x:f>'Master Products'!Y197</x:f>
        <x:v>1</x:v>
      </x:c>
      <x:c r="O200" s="149" t="str">
        <x:f>'Master Products'!AH197</x:f>
        <x:v>WS-RATES:6:17</x:v>
      </x:c>
      <x:c r="P200" s="149" t="str">
        <x:f>IF('Master Products'!AI197="","",'Master Products'!AI197)</x:f>
      </x:c>
      <x:c r="Q200" s="149" t="str">
        <x:f>IF('Master Products'!AJ197="","",'Master Products'!AJ197)</x:f>
      </x:c>
      <x:c r="R200" s="149" t="str">
        <x:f>IF('Master Products'!AK197="","",'Master Products'!AK197)</x:f>
      </x:c>
    </x:row>
    <x:row r="201">
      <x:c r="A201" s="149" t="str">
        <x:f>'Master Products'!A198</x:f>
        <x:v>RS-000197</x:v>
      </x:c>
      <x:c r="B201" s="149" t="str">
        <x:f>'Master Products'!B198</x:f>
        <x:v>DUX JUMBO COLOUR PENCIL DUA</x:v>
      </x:c>
      <x:c r="C201" s="149" t="str">
        <x:f>'Master Products'!C198</x:f>
        <x:v>PENCIL COLOR</x:v>
      </x:c>
      <x:c r="D201" s="149" t="str">
        <x:f>'Master Products'!D198</x:f>
        <x:v>Both</x:v>
      </x:c>
      <x:c r="E201" s="149" t="str">
        <x:f>'Master Products'!F198</x:f>
        <x:v>Piece</x:v>
      </x:c>
      <x:c r="F201" s="149" t="str">
        <x:f>IF('Master Products'!G198="","",'Master Products'!G198)</x:f>
      </x:c>
      <x:c r="G201" s="149" t="str">
        <x:f>'Master Products'!I198</x:f>
        <x:v>PKR</x:v>
      </x:c>
      <x:c r="H201" s="133" t="n">
        <x:f>'Master Products'!L198</x:f>
        <x:v>560</x:v>
      </x:c>
      <x:c r="I201" s="133" t="n">
        <x:f>'Master Products'!M198</x:f>
        <x:v>544</x:v>
      </x:c>
      <x:c r="J201" s="133" t="str">
        <x:f>'Master Products'!U198</x:f>
        <x:v>Source Valid</x:v>
      </x:c>
      <x:c r="K201" s="133" t="n">
        <x:f>'Master Products'!N198</x:f>
        <x:v>16</x:v>
      </x:c>
      <x:c r="L201" s="148" t="n">
        <x:f>'Master Products'!O198</x:f>
        <x:v>0.02857142857142857</x:v>
      </x:c>
      <x:c r="M201" s="149" t="str">
        <x:f>'Master Products'!X198</x:f>
        <x:v>Ready</x:v>
      </x:c>
      <x:c r="N201" s="149" t="b">
        <x:f>'Master Products'!Y198</x:f>
        <x:v>1</x:v>
      </x:c>
      <x:c r="O201" s="149" t="str">
        <x:f>'Master Products'!AH198</x:f>
        <x:v>WS-RATES:6:18</x:v>
      </x:c>
      <x:c r="P201" s="149" t="str">
        <x:f>IF('Master Products'!AI198="","",'Master Products'!AI198)</x:f>
      </x:c>
      <x:c r="Q201" s="149" t="str">
        <x:f>IF('Master Products'!AJ198="","",'Master Products'!AJ198)</x:f>
      </x:c>
      <x:c r="R201" s="149" t="str">
        <x:f>IF('Master Products'!AK198="","",'Master Products'!AK198)</x:f>
      </x:c>
    </x:row>
    <x:row r="202">
      <x:c r="A202" s="149" t="str">
        <x:f>'Master Products'!A199</x:f>
        <x:v>RS-000198</x:v>
      </x:c>
      <x:c r="B202" s="149" t="str">
        <x:f>'Master Products'!B199</x:f>
        <x:v>NOTE CHECKER MACHINE</x:v>
      </x:c>
      <x:c r="C202" s="149" t="str">
        <x:f>'Master Products'!C199</x:f>
        <x:v>CHINA</x:v>
      </x:c>
      <x:c r="D202" s="149" t="str">
        <x:f>'Master Products'!D199</x:f>
        <x:v>Both</x:v>
      </x:c>
      <x:c r="E202" s="149" t="str">
        <x:f>'Master Products'!F199</x:f>
        <x:v>Piece</x:v>
      </x:c>
      <x:c r="F202" s="149" t="str">
        <x:f>IF('Master Products'!G199="","",'Master Products'!G199)</x:f>
      </x:c>
      <x:c r="G202" s="149" t="str">
        <x:f>'Master Products'!I199</x:f>
        <x:v>PKR</x:v>
      </x:c>
      <x:c r="H202" s="133" t="n">
        <x:f>'Master Products'!L199</x:f>
        <x:v>1000</x:v>
      </x:c>
      <x:c r="I202" s="133" t="n">
        <x:f>'Master Products'!M199</x:f>
        <x:v>750</x:v>
      </x:c>
      <x:c r="J202" s="133" t="str">
        <x:f>'Master Products'!U199</x:f>
        <x:v>Source Valid</x:v>
      </x:c>
      <x:c r="K202" s="133" t="n">
        <x:f>'Master Products'!N199</x:f>
        <x:v>250</x:v>
      </x:c>
      <x:c r="L202" s="148" t="n">
        <x:f>'Master Products'!O199</x:f>
        <x:v>0.25</x:v>
      </x:c>
      <x:c r="M202" s="149" t="str">
        <x:f>'Master Products'!X199</x:f>
        <x:v>Ready</x:v>
      </x:c>
      <x:c r="N202" s="149" t="b">
        <x:f>'Master Products'!Y199</x:f>
        <x:v>1</x:v>
      </x:c>
      <x:c r="O202" s="149" t="str">
        <x:f>'Master Products'!AH199</x:f>
        <x:v>WS-RATES:6:19</x:v>
      </x:c>
      <x:c r="P202" s="149" t="str">
        <x:f>IF('Master Products'!AI199="","",'Master Products'!AI199)</x:f>
      </x:c>
      <x:c r="Q202" s="149" t="str">
        <x:f>IF('Master Products'!AJ199="","",'Master Products'!AJ199)</x:f>
      </x:c>
      <x:c r="R202" s="149" t="str">
        <x:f>IF('Master Products'!AK199="","",'Master Products'!AK199)</x:f>
      </x:c>
    </x:row>
    <x:row r="203">
      <x:c r="A203" s="149" t="str">
        <x:f>'Master Products'!A200</x:f>
        <x:v>RS-000199</x:v>
      </x:c>
      <x:c r="B203" s="149" t="str">
        <x:f>'Master Products'!B200</x:f>
        <x:v>POUCH 680 (12PCS)</x:v>
      </x:c>
      <x:c r="C203" s="149" t="str">
        <x:f>'Master Products'!C200</x:f>
        <x:v>POUCH</x:v>
      </x:c>
      <x:c r="D203" s="149" t="str">
        <x:f>'Master Products'!D200</x:f>
        <x:v>Wholesale/Bulk</x:v>
      </x:c>
      <x:c r="E203" s="149" t="str">
        <x:f>'Master Products'!F200</x:f>
        <x:v>Pack</x:v>
      </x:c>
      <x:c r="F203" s="149" t="n">
        <x:f>IF('Master Products'!G200="","",'Master Products'!G200)</x:f>
        <x:v>12</x:v>
      </x:c>
      <x:c r="G203" s="149" t="str">
        <x:f>'Master Products'!I200</x:f>
        <x:v>PKR</x:v>
      </x:c>
      <x:c r="H203" s="133" t="n">
        <x:f>'Master Products'!L200</x:f>
        <x:v>680</x:v>
      </x:c>
      <x:c r="I203" s="133" t="n">
        <x:f>'Master Products'!M200</x:f>
        <x:v>650</x:v>
      </x:c>
      <x:c r="J203" s="133" t="str">
        <x:f>'Master Products'!U200</x:f>
        <x:v>Source Valid</x:v>
      </x:c>
      <x:c r="K203" s="133" t="n">
        <x:f>'Master Products'!N200</x:f>
        <x:v>30</x:v>
      </x:c>
      <x:c r="L203" s="148" t="n">
        <x:f>'Master Products'!O200</x:f>
        <x:v>0.04411764705882353</x:v>
      </x:c>
      <x:c r="M203" s="149" t="str">
        <x:f>'Master Products'!X200</x:f>
        <x:v>Ready</x:v>
      </x:c>
      <x:c r="N203" s="149" t="b">
        <x:f>'Master Products'!Y200</x:f>
        <x:v>1</x:v>
      </x:c>
      <x:c r="O203" s="149" t="str">
        <x:f>'Master Products'!AH200</x:f>
        <x:v>WS-RATES:6:20</x:v>
      </x:c>
      <x:c r="P203" s="149" t="str">
        <x:f>IF('Master Products'!AI200="","",'Master Products'!AI200)</x:f>
      </x:c>
      <x:c r="Q203" s="149" t="str">
        <x:f>IF('Master Products'!AJ200="","",'Master Products'!AJ200)</x:f>
      </x:c>
      <x:c r="R203" s="149" t="str">
        <x:f>IF('Master Products'!AK200="","",'Master Products'!AK200)</x:f>
      </x:c>
    </x:row>
    <x:row r="204">
      <x:c r="A204" s="149" t="str">
        <x:f>'Master Products'!A201</x:f>
        <x:v>RS-000200</x:v>
      </x:c>
      <x:c r="B204" s="149" t="str">
        <x:f>'Master Products'!B201</x:f>
        <x:v>BAOKE METALLIC G/S PEN 1PC</x:v>
      </x:c>
      <x:c r="C204" s="149" t="str">
        <x:f>'Master Products'!C201</x:f>
        <x:v>GEL PEN</x:v>
      </x:c>
      <x:c r="D204" s="149" t="str">
        <x:f>'Master Products'!D201</x:f>
        <x:v>Both</x:v>
      </x:c>
      <x:c r="E204" s="149" t="str">
        <x:f>'Master Products'!F201</x:f>
        <x:v>Piece</x:v>
      </x:c>
      <x:c r="F204" s="149" t="n">
        <x:f>IF('Master Products'!G201="","",'Master Products'!G201)</x:f>
        <x:v>1</x:v>
      </x:c>
      <x:c r="G204" s="149" t="str">
        <x:f>'Master Products'!I201</x:f>
        <x:v>PKR</x:v>
      </x:c>
      <x:c r="H204" s="133" t="n">
        <x:f>'Master Products'!L201</x:f>
        <x:v>75</x:v>
      </x:c>
      <x:c r="I204" s="133" t="n">
        <x:f>'Master Products'!M201</x:f>
        <x:v>70</x:v>
      </x:c>
      <x:c r="J204" s="133" t="str">
        <x:f>'Master Products'!U201</x:f>
        <x:v>Source Valid</x:v>
      </x:c>
      <x:c r="K204" s="133" t="n">
        <x:f>'Master Products'!N201</x:f>
        <x:v>5</x:v>
      </x:c>
      <x:c r="L204" s="148" t="n">
        <x:f>'Master Products'!O201</x:f>
        <x:v>0.06666666666666667</x:v>
      </x:c>
      <x:c r="M204" s="149" t="str">
        <x:f>'Master Products'!X201</x:f>
        <x:v>Ready</x:v>
      </x:c>
      <x:c r="N204" s="149" t="b">
        <x:f>'Master Products'!Y201</x:f>
        <x:v>1</x:v>
      </x:c>
      <x:c r="O204" s="149" t="str">
        <x:f>'Master Products'!AH201</x:f>
        <x:v>WS-RATES:6:21</x:v>
      </x:c>
      <x:c r="P204" s="149" t="str">
        <x:f>IF('Master Products'!AI201="","",'Master Products'!AI201)</x:f>
      </x:c>
      <x:c r="Q204" s="149" t="str">
        <x:f>IF('Master Products'!AJ201="","",'Master Products'!AJ201)</x:f>
      </x:c>
      <x:c r="R204" s="149" t="str">
        <x:f>IF('Master Products'!AK201="","",'Master Products'!AK201)</x:f>
      </x:c>
    </x:row>
    <x:row r="205">
      <x:c r="A205" s="149" t="str">
        <x:f>'Master Products'!A202</x:f>
        <x:v>RS-000201</x:v>
      </x:c>
      <x:c r="B205" s="149" t="str">
        <x:f>'Master Products'!B202</x:f>
        <x:v>WATER PAINT COLOUR</x:v>
      </x:c>
      <x:c r="C205" s="149" t="str">
        <x:f>'Master Products'!C202</x:f>
        <x:v>PAINT BRUSH</x:v>
      </x:c>
      <x:c r="D205" s="149" t="str">
        <x:f>'Master Products'!D202</x:f>
        <x:v>Both</x:v>
      </x:c>
      <x:c r="E205" s="149" t="str">
        <x:f>'Master Products'!F202</x:f>
        <x:v>Piece</x:v>
      </x:c>
      <x:c r="F205" s="149" t="str">
        <x:f>IF('Master Products'!G202="","",'Master Products'!G202)</x:f>
      </x:c>
      <x:c r="G205" s="149" t="str">
        <x:f>'Master Products'!I202</x:f>
        <x:v>PKR</x:v>
      </x:c>
      <x:c r="H205" s="133" t="n">
        <x:f>'Master Products'!L202</x:f>
        <x:v>400</x:v>
      </x:c>
      <x:c r="I205" s="133" t="n">
        <x:f>'Master Products'!M202</x:f>
        <x:v>360</x:v>
      </x:c>
      <x:c r="J205" s="133" t="str">
        <x:f>'Master Products'!U202</x:f>
        <x:v>Source Valid</x:v>
      </x:c>
      <x:c r="K205" s="133" t="n">
        <x:f>'Master Products'!N202</x:f>
        <x:v>40</x:v>
      </x:c>
      <x:c r="L205" s="148" t="n">
        <x:f>'Master Products'!O202</x:f>
        <x:v>0.1</x:v>
      </x:c>
      <x:c r="M205" s="149" t="str">
        <x:f>'Master Products'!X202</x:f>
        <x:v>Ready</x:v>
      </x:c>
      <x:c r="N205" s="149" t="b">
        <x:f>'Master Products'!Y202</x:f>
        <x:v>1</x:v>
      </x:c>
      <x:c r="O205" s="149" t="str">
        <x:f>'Master Products'!AH202</x:f>
        <x:v>WS-RATES:6:22</x:v>
      </x:c>
      <x:c r="P205" s="149" t="str">
        <x:f>IF('Master Products'!AI202="","",'Master Products'!AI202)</x:f>
      </x:c>
      <x:c r="Q205" s="149" t="str">
        <x:f>IF('Master Products'!AJ202="","",'Master Products'!AJ202)</x:f>
      </x:c>
      <x:c r="R205" s="149" t="str">
        <x:f>IF('Master Products'!AK202="","",'Master Products'!AK202)</x:f>
      </x:c>
    </x:row>
    <x:row r="206">
      <x:c r="A206" s="149" t="str">
        <x:f>'Master Products'!A203</x:f>
        <x:v>RS-000202</x:v>
      </x:c>
      <x:c r="B206" s="149" t="str">
        <x:f>'Master Products'!B203</x:f>
        <x:v>DOLLAR CORRECTION (12PCS)</x:v>
      </x:c>
      <x:c r="C206" s="149" t="str">
        <x:f>'Master Products'!C203</x:f>
        <x:v>Correction pen</x:v>
      </x:c>
      <x:c r="D206" s="149" t="str">
        <x:f>'Master Products'!D203</x:f>
        <x:v>Wholesale/Bulk</x:v>
      </x:c>
      <x:c r="E206" s="149" t="str">
        <x:f>'Master Products'!F203</x:f>
        <x:v>Pack</x:v>
      </x:c>
      <x:c r="F206" s="149" t="n">
        <x:f>IF('Master Products'!G203="","",'Master Products'!G203)</x:f>
        <x:v>12</x:v>
      </x:c>
      <x:c r="G206" s="149" t="str">
        <x:f>'Master Products'!I203</x:f>
        <x:v>PKR</x:v>
      </x:c>
      <x:c r="H206" s="133" t="n">
        <x:f>'Master Products'!L203</x:f>
        <x:v>456</x:v>
      </x:c>
      <x:c r="I206" s="133" t="n">
        <x:f>'Master Products'!M203</x:f>
        <x:v>433</x:v>
      </x:c>
      <x:c r="J206" s="133" t="str">
        <x:f>'Master Products'!U203</x:f>
        <x:v>Source Valid</x:v>
      </x:c>
      <x:c r="K206" s="133" t="n">
        <x:f>'Master Products'!N203</x:f>
        <x:v>23</x:v>
      </x:c>
      <x:c r="L206" s="148" t="n">
        <x:f>'Master Products'!O203</x:f>
        <x:v>0.05043859649122807</x:v>
      </x:c>
      <x:c r="M206" s="149" t="str">
        <x:f>'Master Products'!X203</x:f>
        <x:v>Ready</x:v>
      </x:c>
      <x:c r="N206" s="149" t="b">
        <x:f>'Master Products'!Y203</x:f>
        <x:v>1</x:v>
      </x:c>
      <x:c r="O206" s="149" t="str">
        <x:f>'Master Products'!AH203</x:f>
        <x:v>WS-RATES:6:23</x:v>
      </x:c>
      <x:c r="P206" s="149" t="str">
        <x:f>IF('Master Products'!AI203="","",'Master Products'!AI203)</x:f>
      </x:c>
      <x:c r="Q206" s="149" t="str">
        <x:f>IF('Master Products'!AJ203="","",'Master Products'!AJ203)</x:f>
      </x:c>
      <x:c r="R206" s="149" t="str">
        <x:f>IF('Master Products'!AK203="","",'Master Products'!AK203)</x:f>
      </x:c>
    </x:row>
    <x:row r="207">
      <x:c r="A207" s="149" t="str">
        <x:f>'Master Products'!A204</x:f>
        <x:v>RS-000203</x:v>
      </x:c>
      <x:c r="B207" s="149" t="str">
        <x:f>'Master Products'!B204</x:f>
        <x:v>ECONO CORRECTION (12PCS) BO</x:v>
      </x:c>
      <x:c r="C207" s="149" t="str">
        <x:f>'Master Products'!C204</x:f>
        <x:v>Correction pen</x:v>
      </x:c>
      <x:c r="D207" s="149" t="str">
        <x:f>'Master Products'!D204</x:f>
        <x:v>Wholesale/Bulk</x:v>
      </x:c>
      <x:c r="E207" s="149" t="str">
        <x:f>'Master Products'!F204</x:f>
        <x:v>Pack</x:v>
      </x:c>
      <x:c r="F207" s="149" t="n">
        <x:f>IF('Master Products'!G204="","",'Master Products'!G204)</x:f>
        <x:v>12</x:v>
      </x:c>
      <x:c r="G207" s="149" t="str">
        <x:f>'Master Products'!I204</x:f>
        <x:v>PKR</x:v>
      </x:c>
      <x:c r="H207" s="133" t="n">
        <x:f>'Master Products'!L204</x:f>
        <x:v>369</x:v>
      </x:c>
      <x:c r="I207" s="133" t="n">
        <x:f>'Master Products'!M204</x:f>
        <x:v>350</x:v>
      </x:c>
      <x:c r="J207" s="133" t="str">
        <x:f>'Master Products'!U204</x:f>
        <x:v>Source Valid</x:v>
      </x:c>
      <x:c r="K207" s="133" t="n">
        <x:f>'Master Products'!N204</x:f>
        <x:v>19</x:v>
      </x:c>
      <x:c r="L207" s="148" t="n">
        <x:f>'Master Products'!O204</x:f>
        <x:v>0.051490514905149054</x:v>
      </x:c>
      <x:c r="M207" s="149" t="str">
        <x:f>'Master Products'!X204</x:f>
        <x:v>Ready</x:v>
      </x:c>
      <x:c r="N207" s="149" t="b">
        <x:f>'Master Products'!Y204</x:f>
        <x:v>1</x:v>
      </x:c>
      <x:c r="O207" s="149" t="str">
        <x:f>'Master Products'!AH204</x:f>
        <x:v>WS-RATES:6:24</x:v>
      </x:c>
      <x:c r="P207" s="149" t="str">
        <x:f>IF('Master Products'!AI204="","",'Master Products'!AI204)</x:f>
      </x:c>
      <x:c r="Q207" s="149" t="str">
        <x:f>IF('Master Products'!AJ204="","",'Master Products'!AJ204)</x:f>
      </x:c>
      <x:c r="R207" s="149" t="str">
        <x:f>IF('Master Products'!AK204="","",'Master Products'!AK204)</x:f>
      </x:c>
    </x:row>
    <x:row r="208">
      <x:c r="A208" s="149" t="str">
        <x:f>'Master Products'!A205</x:f>
        <x:v>RS-000204</x:v>
      </x:c>
      <x:c r="B208" s="149" t="str">
        <x:f>'Master Products'!B205</x:f>
        <x:v>SPEED 509 RACKET</x:v>
      </x:c>
      <x:c r="C208" s="149" t="str">
        <x:f>'Master Products'!C205</x:f>
        <x:v>RACKETS</x:v>
      </x:c>
      <x:c r="D208" s="149" t="str">
        <x:f>'Master Products'!D205</x:f>
        <x:v>Both</x:v>
      </x:c>
      <x:c r="E208" s="149" t="str">
        <x:f>'Master Products'!F205</x:f>
        <x:v>Piece</x:v>
      </x:c>
      <x:c r="F208" s="149" t="str">
        <x:f>IF('Master Products'!G205="","",'Master Products'!G205)</x:f>
      </x:c>
      <x:c r="G208" s="149" t="str">
        <x:f>'Master Products'!I205</x:f>
        <x:v>PKR</x:v>
      </x:c>
      <x:c r="H208" s="133" t="n">
        <x:f>'Master Products'!L205</x:f>
        <x:v>1100</x:v>
      </x:c>
      <x:c r="I208" s="133" t="n">
        <x:f>'Master Products'!M205</x:f>
        <x:v>880</x:v>
      </x:c>
      <x:c r="J208" s="133" t="str">
        <x:f>'Master Products'!U205</x:f>
        <x:v>Source Valid</x:v>
      </x:c>
      <x:c r="K208" s="133" t="n">
        <x:f>'Master Products'!N205</x:f>
        <x:v>220</x:v>
      </x:c>
      <x:c r="L208" s="148" t="n">
        <x:f>'Master Products'!O205</x:f>
        <x:v>0.2</x:v>
      </x:c>
      <x:c r="M208" s="149" t="str">
        <x:f>'Master Products'!X205</x:f>
        <x:v>Ready</x:v>
      </x:c>
      <x:c r="N208" s="149" t="b">
        <x:f>'Master Products'!Y205</x:f>
        <x:v>1</x:v>
      </x:c>
      <x:c r="O208" s="149" t="str">
        <x:f>'Master Products'!AH205</x:f>
        <x:v>WS-RATES:6:25</x:v>
      </x:c>
      <x:c r="P208" s="149" t="str">
        <x:f>IF('Master Products'!AI205="","",'Master Products'!AI205)</x:f>
      </x:c>
      <x:c r="Q208" s="149" t="str">
        <x:f>IF('Master Products'!AJ205="","",'Master Products'!AJ205)</x:f>
      </x:c>
      <x:c r="R208" s="149" t="str">
        <x:f>IF('Master Products'!AK205="","",'Master Products'!AK205)</x:f>
      </x:c>
    </x:row>
    <x:row r="209">
      <x:c r="A209" s="149" t="str">
        <x:f>'Master Products'!A206</x:f>
        <x:v>RS-000205</x:v>
      </x:c>
      <x:c r="B209" s="149" t="str">
        <x:f>'Master Products'!B206</x:f>
        <x:v>ORO INK PEN VELOCITY F45</x:v>
      </x:c>
      <x:c r="C209" s="149" t="str">
        <x:f>'Master Products'!C206</x:f>
        <x:v>INK PEN</x:v>
      </x:c>
      <x:c r="D209" s="149" t="str">
        <x:f>'Master Products'!D206</x:f>
        <x:v>Both</x:v>
      </x:c>
      <x:c r="E209" s="149" t="str">
        <x:f>'Master Products'!F206</x:f>
        <x:v>Piece</x:v>
      </x:c>
      <x:c r="F209" s="149" t="str">
        <x:f>IF('Master Products'!G206="","",'Master Products'!G206)</x:f>
      </x:c>
      <x:c r="G209" s="149" t="str">
        <x:f>'Master Products'!I206</x:f>
        <x:v>PKR</x:v>
      </x:c>
      <x:c r="H209" s="133" t="n">
        <x:f>'Master Products'!L206</x:f>
        <x:v>790</x:v>
      </x:c>
      <x:c r="I209" s="133" t="n">
        <x:f>'Master Products'!M206</x:f>
        <x:v>710</x:v>
      </x:c>
      <x:c r="J209" s="133" t="str">
        <x:f>'Master Products'!U206</x:f>
        <x:v>Source Valid</x:v>
      </x:c>
      <x:c r="K209" s="133" t="n">
        <x:f>'Master Products'!N206</x:f>
        <x:v>80</x:v>
      </x:c>
      <x:c r="L209" s="148" t="n">
        <x:f>'Master Products'!O206</x:f>
        <x:v>0.10126582278481013</x:v>
      </x:c>
      <x:c r="M209" s="149" t="str">
        <x:f>'Master Products'!X206</x:f>
        <x:v>Ready</x:v>
      </x:c>
      <x:c r="N209" s="149" t="b">
        <x:f>'Master Products'!Y206</x:f>
        <x:v>1</x:v>
      </x:c>
      <x:c r="O209" s="149" t="str">
        <x:f>'Master Products'!AH206</x:f>
        <x:v>WS-RATES:6:26</x:v>
      </x:c>
      <x:c r="P209" s="149" t="str">
        <x:f>IF('Master Products'!AI206="","",'Master Products'!AI206)</x:f>
      </x:c>
      <x:c r="Q209" s="149" t="str">
        <x:f>IF('Master Products'!AJ206="","",'Master Products'!AJ206)</x:f>
      </x:c>
      <x:c r="R209" s="149" t="str">
        <x:f>IF('Master Products'!AK206="","",'Master Products'!AK206)</x:f>
      </x:c>
    </x:row>
    <x:row r="210">
      <x:c r="A210" s="149" t="str">
        <x:f>'Master Products'!A207</x:f>
        <x:v>RS-000206</x:v>
      </x:c>
      <x:c r="B210" s="149" t="str">
        <x:f>'Master Products'!B207</x:f>
        <x:v>ORO INK PEN IVISION F11</x:v>
      </x:c>
      <x:c r="C210" s="149" t="str">
        <x:f>'Master Products'!C207</x:f>
        <x:v>INK PEN</x:v>
      </x:c>
      <x:c r="D210" s="149" t="str">
        <x:f>'Master Products'!D207</x:f>
        <x:v>Both</x:v>
      </x:c>
      <x:c r="E210" s="149" t="str">
        <x:f>'Master Products'!F207</x:f>
        <x:v>Piece</x:v>
      </x:c>
      <x:c r="F210" s="149" t="str">
        <x:f>IF('Master Products'!G207="","",'Master Products'!G207)</x:f>
      </x:c>
      <x:c r="G210" s="149" t="str">
        <x:f>'Master Products'!I207</x:f>
        <x:v>PKR</x:v>
      </x:c>
      <x:c r="H210" s="133" t="n">
        <x:f>'Master Products'!L207</x:f>
        <x:v>750</x:v>
      </x:c>
      <x:c r="I210" s="133" t="n">
        <x:f>'Master Products'!M207</x:f>
        <x:v>710</x:v>
      </x:c>
      <x:c r="J210" s="133" t="str">
        <x:f>'Master Products'!U207</x:f>
        <x:v>Source Valid</x:v>
      </x:c>
      <x:c r="K210" s="133" t="n">
        <x:f>'Master Products'!N207</x:f>
        <x:v>40</x:v>
      </x:c>
      <x:c r="L210" s="148" t="n">
        <x:f>'Master Products'!O207</x:f>
        <x:v>0.05333333333333334</x:v>
      </x:c>
      <x:c r="M210" s="149" t="str">
        <x:f>'Master Products'!X207</x:f>
        <x:v>Ready</x:v>
      </x:c>
      <x:c r="N210" s="149" t="b">
        <x:f>'Master Products'!Y207</x:f>
        <x:v>1</x:v>
      </x:c>
      <x:c r="O210" s="149" t="str">
        <x:f>'Master Products'!AH207</x:f>
        <x:v>WS-RATES:6:27</x:v>
      </x:c>
      <x:c r="P210" s="149" t="str">
        <x:f>IF('Master Products'!AI207="","",'Master Products'!AI207)</x:f>
      </x:c>
      <x:c r="Q210" s="149" t="str">
        <x:f>IF('Master Products'!AJ207="","",'Master Products'!AJ207)</x:f>
      </x:c>
      <x:c r="R210" s="149" t="str">
        <x:f>IF('Master Products'!AK207="","",'Master Products'!AK207)</x:f>
      </x:c>
    </x:row>
    <x:row r="211">
      <x:c r="A211" s="149" t="str">
        <x:f>'Master Products'!A208</x:f>
        <x:v>RS-000207</x:v>
      </x:c>
      <x:c r="B211" s="149" t="str">
        <x:f>'Master Products'!B208</x:f>
        <x:v>ORO INK PEN VERVE F99</x:v>
      </x:c>
      <x:c r="C211" s="149" t="str">
        <x:f>'Master Products'!C208</x:f>
        <x:v>INK PEN</x:v>
      </x:c>
      <x:c r="D211" s="149" t="str">
        <x:f>'Master Products'!D208</x:f>
        <x:v>Both</x:v>
      </x:c>
      <x:c r="E211" s="149" t="str">
        <x:f>'Master Products'!F208</x:f>
        <x:v>Piece</x:v>
      </x:c>
      <x:c r="F211" s="149" t="str">
        <x:f>IF('Master Products'!G208="","",'Master Products'!G208)</x:f>
      </x:c>
      <x:c r="G211" s="149" t="str">
        <x:f>'Master Products'!I208</x:f>
        <x:v>PKR</x:v>
      </x:c>
      <x:c r="H211" s="133" t="n">
        <x:f>'Master Products'!L208</x:f>
        <x:v>790</x:v>
      </x:c>
      <x:c r="I211" s="133" t="n">
        <x:f>'Master Products'!M208</x:f>
        <x:v>750</x:v>
      </x:c>
      <x:c r="J211" s="133" t="str">
        <x:f>'Master Products'!U208</x:f>
        <x:v>Source Valid</x:v>
      </x:c>
      <x:c r="K211" s="133" t="n">
        <x:f>'Master Products'!N208</x:f>
        <x:v>40</x:v>
      </x:c>
      <x:c r="L211" s="148" t="n">
        <x:f>'Master Products'!O208</x:f>
        <x:v>0.05063291139240506</x:v>
      </x:c>
      <x:c r="M211" s="149" t="str">
        <x:f>'Master Products'!X208</x:f>
        <x:v>Ready</x:v>
      </x:c>
      <x:c r="N211" s="149" t="b">
        <x:f>'Master Products'!Y208</x:f>
        <x:v>1</x:v>
      </x:c>
      <x:c r="O211" s="149" t="str">
        <x:f>'Master Products'!AH208</x:f>
        <x:v>WS-RATES:6:28</x:v>
      </x:c>
      <x:c r="P211" s="149" t="str">
        <x:f>IF('Master Products'!AI208="","",'Master Products'!AI208)</x:f>
      </x:c>
      <x:c r="Q211" s="149" t="str">
        <x:f>IF('Master Products'!AJ208="","",'Master Products'!AJ208)</x:f>
      </x:c>
      <x:c r="R211" s="149" t="str">
        <x:f>IF('Master Products'!AK208="","",'Master Products'!AK208)</x:f>
      </x:c>
    </x:row>
    <x:row r="212">
      <x:c r="A212" s="149" t="str">
        <x:f>'Master Products'!A209</x:f>
        <x:v>RS-000208</x:v>
      </x:c>
      <x:c r="B212" s="149" t="str">
        <x:f>'Master Products'!B209</x:f>
        <x:v>ORO INK PEN ORBIT F47</x:v>
      </x:c>
      <x:c r="C212" s="149" t="str">
        <x:f>'Master Products'!C209</x:f>
        <x:v>INK PEN</x:v>
      </x:c>
      <x:c r="D212" s="149" t="str">
        <x:f>'Master Products'!D209</x:f>
        <x:v>Both</x:v>
      </x:c>
      <x:c r="E212" s="149" t="str">
        <x:f>'Master Products'!F209</x:f>
        <x:v>Piece</x:v>
      </x:c>
      <x:c r="F212" s="149" t="str">
        <x:f>IF('Master Products'!G209="","",'Master Products'!G209)</x:f>
      </x:c>
      <x:c r="G212" s="149" t="str">
        <x:f>'Master Products'!I209</x:f>
        <x:v>PKR</x:v>
      </x:c>
      <x:c r="H212" s="133" t="n">
        <x:f>'Master Products'!L209</x:f>
        <x:v>850</x:v>
      </x:c>
      <x:c r="I212" s="133" t="n">
        <x:f>'Master Products'!M209</x:f>
        <x:v>810</x:v>
      </x:c>
      <x:c r="J212" s="133" t="str">
        <x:f>'Master Products'!U209</x:f>
        <x:v>Source Valid</x:v>
      </x:c>
      <x:c r="K212" s="133" t="n">
        <x:f>'Master Products'!N209</x:f>
        <x:v>40</x:v>
      </x:c>
      <x:c r="L212" s="148" t="n">
        <x:f>'Master Products'!O209</x:f>
        <x:v>0.047058823529411764</x:v>
      </x:c>
      <x:c r="M212" s="149" t="str">
        <x:f>'Master Products'!X209</x:f>
        <x:v>Ready</x:v>
      </x:c>
      <x:c r="N212" s="149" t="b">
        <x:f>'Master Products'!Y209</x:f>
        <x:v>1</x:v>
      </x:c>
      <x:c r="O212" s="149" t="str">
        <x:f>'Master Products'!AH209</x:f>
        <x:v>WS-RATES:6:29</x:v>
      </x:c>
      <x:c r="P212" s="149" t="str">
        <x:f>IF('Master Products'!AI209="","",'Master Products'!AI209)</x:f>
      </x:c>
      <x:c r="Q212" s="149" t="str">
        <x:f>IF('Master Products'!AJ209="","",'Master Products'!AJ209)</x:f>
      </x:c>
      <x:c r="R212" s="149" t="str">
        <x:f>IF('Master Products'!AK209="","",'Master Products'!AK209)</x:f>
      </x:c>
    </x:row>
    <x:row r="213">
      <x:c r="A213" s="149" t="str">
        <x:f>'Master Products'!A210</x:f>
        <x:v>RS-000209</x:v>
      </x:c>
      <x:c r="B213" s="149" t="str">
        <x:f>'Master Products'!B210</x:f>
        <x:v>ORO INK PEN GALAXY F37</x:v>
      </x:c>
      <x:c r="C213" s="149" t="str">
        <x:f>'Master Products'!C210</x:f>
        <x:v>INK PEN</x:v>
      </x:c>
      <x:c r="D213" s="149" t="str">
        <x:f>'Master Products'!D210</x:f>
        <x:v>Both</x:v>
      </x:c>
      <x:c r="E213" s="149" t="str">
        <x:f>'Master Products'!F210</x:f>
        <x:v>Piece</x:v>
      </x:c>
      <x:c r="F213" s="149" t="str">
        <x:f>IF('Master Products'!G210="","",'Master Products'!G210)</x:f>
      </x:c>
      <x:c r="G213" s="149" t="str">
        <x:f>'Master Products'!I210</x:f>
        <x:v>PKR</x:v>
      </x:c>
      <x:c r="H213" s="133" t="n">
        <x:f>'Master Products'!L210</x:f>
        <x:v>750</x:v>
      </x:c>
      <x:c r="I213" s="133" t="n">
        <x:f>'Master Products'!M210</x:f>
        <x:v>710</x:v>
      </x:c>
      <x:c r="J213" s="133" t="str">
        <x:f>'Master Products'!U210</x:f>
        <x:v>Source Valid</x:v>
      </x:c>
      <x:c r="K213" s="133" t="n">
        <x:f>'Master Products'!N210</x:f>
        <x:v>40</x:v>
      </x:c>
      <x:c r="L213" s="148" t="n">
        <x:f>'Master Products'!O210</x:f>
        <x:v>0.05333333333333334</x:v>
      </x:c>
      <x:c r="M213" s="149" t="str">
        <x:f>'Master Products'!X210</x:f>
        <x:v>Ready</x:v>
      </x:c>
      <x:c r="N213" s="149" t="b">
        <x:f>'Master Products'!Y210</x:f>
        <x:v>1</x:v>
      </x:c>
      <x:c r="O213" s="149" t="str">
        <x:f>'Master Products'!AH210</x:f>
        <x:v>WS-RATES:6:30</x:v>
      </x:c>
      <x:c r="P213" s="149" t="str">
        <x:f>IF('Master Products'!AI210="","",'Master Products'!AI210)</x:f>
      </x:c>
      <x:c r="Q213" s="149" t="str">
        <x:f>IF('Master Products'!AJ210="","",'Master Products'!AJ210)</x:f>
      </x:c>
      <x:c r="R213" s="149" t="str">
        <x:f>IF('Master Products'!AK210="","",'Master Products'!AK210)</x:f>
      </x:c>
    </x:row>
    <x:row r="214">
      <x:c r="A214" s="149" t="str">
        <x:f>'Master Products'!A211</x:f>
        <x:v>RS-000210</x:v>
      </x:c>
      <x:c r="B214" s="149" t="str">
        <x:f>'Master Products'!B211</x:f>
        <x:v>ORO INK PEN NEPTUNE F27</x:v>
      </x:c>
      <x:c r="C214" s="149" t="str">
        <x:f>'Master Products'!C211</x:f>
        <x:v>INK PEN</x:v>
      </x:c>
      <x:c r="D214" s="149" t="str">
        <x:f>'Master Products'!D211</x:f>
        <x:v>Both</x:v>
      </x:c>
      <x:c r="E214" s="149" t="str">
        <x:f>'Master Products'!F211</x:f>
        <x:v>Piece</x:v>
      </x:c>
      <x:c r="F214" s="149" t="str">
        <x:f>IF('Master Products'!G211="","",'Master Products'!G211)</x:f>
      </x:c>
      <x:c r="G214" s="149" t="str">
        <x:f>'Master Products'!I211</x:f>
        <x:v>PKR</x:v>
      </x:c>
      <x:c r="H214" s="133" t="n">
        <x:f>'Master Products'!L211</x:f>
        <x:v>870</x:v>
      </x:c>
      <x:c r="I214" s="133" t="n">
        <x:f>'Master Products'!M211</x:f>
        <x:v>830</x:v>
      </x:c>
      <x:c r="J214" s="133" t="str">
        <x:f>'Master Products'!U211</x:f>
        <x:v>Source Valid</x:v>
      </x:c>
      <x:c r="K214" s="133" t="n">
        <x:f>'Master Products'!N211</x:f>
        <x:v>40</x:v>
      </x:c>
      <x:c r="L214" s="148" t="n">
        <x:f>'Master Products'!O211</x:f>
        <x:v>0.04597701149425287</x:v>
      </x:c>
      <x:c r="M214" s="149" t="str">
        <x:f>'Master Products'!X211</x:f>
        <x:v>Ready</x:v>
      </x:c>
      <x:c r="N214" s="149" t="b">
        <x:f>'Master Products'!Y211</x:f>
        <x:v>1</x:v>
      </x:c>
      <x:c r="O214" s="149" t="str">
        <x:f>'Master Products'!AH211</x:f>
        <x:v>WS-RATES:6:31</x:v>
      </x:c>
      <x:c r="P214" s="149" t="str">
        <x:f>IF('Master Products'!AI211="","",'Master Products'!AI211)</x:f>
      </x:c>
      <x:c r="Q214" s="149" t="str">
        <x:f>IF('Master Products'!AJ211="","",'Master Products'!AJ211)</x:f>
      </x:c>
      <x:c r="R214" s="149" t="str">
        <x:f>IF('Master Products'!AK211="","",'Master Products'!AK211)</x:f>
      </x:c>
    </x:row>
    <x:row r="215">
      <x:c r="A215" s="149" t="str">
        <x:f>'Master Products'!A212</x:f>
        <x:v>RS-000211</x:v>
      </x:c>
      <x:c r="B215" s="149" t="str">
        <x:f>'Master Products'!B212</x:f>
        <x:v>ORO INK PEN F41</x:v>
      </x:c>
      <x:c r="C215" s="149" t="str">
        <x:f>'Master Products'!C212</x:f>
        <x:v>INK PEN</x:v>
      </x:c>
      <x:c r="D215" s="149" t="str">
        <x:f>'Master Products'!D212</x:f>
        <x:v>Both</x:v>
      </x:c>
      <x:c r="E215" s="149" t="str">
        <x:f>'Master Products'!F212</x:f>
        <x:v>Piece</x:v>
      </x:c>
      <x:c r="F215" s="149" t="str">
        <x:f>IF('Master Products'!G212="","",'Master Products'!G212)</x:f>
      </x:c>
      <x:c r="G215" s="149" t="str">
        <x:f>'Master Products'!I212</x:f>
        <x:v>PKR</x:v>
      </x:c>
      <x:c r="H215" s="133" t="n">
        <x:f>'Master Products'!L212</x:f>
        <x:v>920</x:v>
      </x:c>
      <x:c r="I215" s="133" t="n">
        <x:f>'Master Products'!M212</x:f>
        <x:v>875</x:v>
      </x:c>
      <x:c r="J215" s="133" t="str">
        <x:f>'Master Products'!U212</x:f>
        <x:v>Source Valid</x:v>
      </x:c>
      <x:c r="K215" s="133" t="n">
        <x:f>'Master Products'!N212</x:f>
        <x:v>45</x:v>
      </x:c>
      <x:c r="L215" s="148" t="n">
        <x:f>'Master Products'!O212</x:f>
        <x:v>0.04891304347826087</x:v>
      </x:c>
      <x:c r="M215" s="149" t="str">
        <x:f>'Master Products'!X212</x:f>
        <x:v>Ready</x:v>
      </x:c>
      <x:c r="N215" s="149" t="b">
        <x:f>'Master Products'!Y212</x:f>
        <x:v>1</x:v>
      </x:c>
      <x:c r="O215" s="149" t="str">
        <x:f>'Master Products'!AH212</x:f>
        <x:v>WS-RATES:6:32</x:v>
      </x:c>
      <x:c r="P215" s="149" t="str">
        <x:f>IF('Master Products'!AI212="","",'Master Products'!AI212)</x:f>
      </x:c>
      <x:c r="Q215" s="149" t="str">
        <x:f>IF('Master Products'!AJ212="","",'Master Products'!AJ212)</x:f>
      </x:c>
      <x:c r="R215" s="149" t="str">
        <x:f>IF('Master Products'!AK212="","",'Master Products'!AK212)</x:f>
      </x:c>
    </x:row>
    <x:row r="216">
      <x:c r="A216" s="149" t="str">
        <x:f>'Master Products'!A213</x:f>
        <x:v>RS-000212</x:v>
      </x:c>
      <x:c r="B216" s="149" t="str">
        <x:f>'Master Products'!B213</x:f>
        <x:v>NOTEBOOK SUNNY K</x:v>
      </x:c>
      <x:c r="C216" s="149" t="str">
        <x:f>'Master Products'!C213</x:f>
        <x:v>CHINA DAIRIES</x:v>
      </x:c>
      <x:c r="D216" s="149" t="str">
        <x:f>'Master Products'!D213</x:f>
        <x:v>Both</x:v>
      </x:c>
      <x:c r="E216" s="149" t="str">
        <x:f>'Master Products'!F213</x:f>
        <x:v>Piece</x:v>
      </x:c>
      <x:c r="F216" s="149" t="str">
        <x:f>IF('Master Products'!G213="","",'Master Products'!G213)</x:f>
      </x:c>
      <x:c r="G216" s="149" t="str">
        <x:f>'Master Products'!I213</x:f>
        <x:v>PKR</x:v>
      </x:c>
      <x:c r="H216" s="133" t="n">
        <x:f>'Master Products'!L213</x:f>
        <x:v>350</x:v>
      </x:c>
      <x:c r="I216" s="133" t="n">
        <x:f>'Master Products'!M213</x:f>
        <x:v>300</x:v>
      </x:c>
      <x:c r="J216" s="133" t="str">
        <x:f>'Master Products'!U213</x:f>
        <x:v>Source Valid</x:v>
      </x:c>
      <x:c r="K216" s="133" t="n">
        <x:f>'Master Products'!N213</x:f>
        <x:v>50</x:v>
      </x:c>
      <x:c r="L216" s="148" t="n">
        <x:f>'Master Products'!O213</x:f>
        <x:v>0.14285714285714285</x:v>
      </x:c>
      <x:c r="M216" s="149" t="str">
        <x:f>'Master Products'!X213</x:f>
        <x:v>Ready</x:v>
      </x:c>
      <x:c r="N216" s="149" t="b">
        <x:f>'Master Products'!Y213</x:f>
        <x:v>1</x:v>
      </x:c>
      <x:c r="O216" s="149" t="str">
        <x:f>'Master Products'!AH213</x:f>
        <x:v>WS-RATES:6:33</x:v>
      </x:c>
      <x:c r="P216" s="149" t="str">
        <x:f>IF('Master Products'!AI213="","",'Master Products'!AI213)</x:f>
      </x:c>
      <x:c r="Q216" s="149" t="str">
        <x:f>IF('Master Products'!AJ213="","",'Master Products'!AJ213)</x:f>
      </x:c>
      <x:c r="R216" s="149" t="str">
        <x:f>IF('Master Products'!AK213="","",'Master Products'!AK213)</x:f>
      </x:c>
    </x:row>
    <x:row r="217">
      <x:c r="A217" s="149" t="str">
        <x:f>'Master Products'!A214</x:f>
        <x:v>RS-000213</x:v>
      </x:c>
      <x:c r="B217" s="149" t="str">
        <x:f>'Master Products'!B214</x:f>
        <x:v>M&amp;G GUM STICK (15G)</x:v>
      </x:c>
      <x:c r="C217" s="149" t="str">
        <x:f>'Master Products'!C214</x:f>
        <x:v>GUM STICK</x:v>
      </x:c>
      <x:c r="D217" s="149" t="str">
        <x:f>'Master Products'!D214</x:f>
        <x:v>Both</x:v>
      </x:c>
      <x:c r="E217" s="149" t="str">
        <x:f>'Master Products'!F214</x:f>
        <x:v>Piece</x:v>
      </x:c>
      <x:c r="F217" s="149" t="str">
        <x:f>IF('Master Products'!G214="","",'Master Products'!G214)</x:f>
      </x:c>
      <x:c r="G217" s="149" t="str">
        <x:f>'Master Products'!I214</x:f>
        <x:v>PKR</x:v>
      </x:c>
      <x:c r="H217" s="133" t="n">
        <x:f>'Master Products'!L214</x:f>
        <x:v>75</x:v>
      </x:c>
      <x:c r="I217" s="133" t="n">
        <x:f>'Master Products'!M214</x:f>
        <x:v>68</x:v>
      </x:c>
      <x:c r="J217" s="133" t="str">
        <x:f>'Master Products'!U214</x:f>
        <x:v>Source Valid</x:v>
      </x:c>
      <x:c r="K217" s="133" t="n">
        <x:f>'Master Products'!N214</x:f>
        <x:v>7</x:v>
      </x:c>
      <x:c r="L217" s="148" t="n">
        <x:f>'Master Products'!O214</x:f>
        <x:v>0.09333333333333334</x:v>
      </x:c>
      <x:c r="M217" s="149" t="str">
        <x:f>'Master Products'!X214</x:f>
        <x:v>Ready</x:v>
      </x:c>
      <x:c r="N217" s="149" t="b">
        <x:f>'Master Products'!Y214</x:f>
        <x:v>1</x:v>
      </x:c>
      <x:c r="O217" s="149" t="str">
        <x:f>'Master Products'!AH214</x:f>
        <x:v>WS-RATES:6:34</x:v>
      </x:c>
      <x:c r="P217" s="149" t="str">
        <x:f>IF('Master Products'!AI214="","",'Master Products'!AI214)</x:f>
      </x:c>
      <x:c r="Q217" s="149" t="str">
        <x:f>IF('Master Products'!AJ214="","",'Master Products'!AJ214)</x:f>
      </x:c>
      <x:c r="R217" s="149" t="str">
        <x:f>IF('Master Products'!AK214="","",'Master Products'!AK214)</x:f>
      </x:c>
    </x:row>
    <x:row r="218">
      <x:c r="A218" s="149" t="str">
        <x:f>'Master Products'!A215</x:f>
        <x:v>RS-000214</x:v>
      </x:c>
      <x:c r="B218" s="149" t="str">
        <x:f>'Master Products'!B215</x:f>
        <x:v>AS GUM STICK 21 GRAM</x:v>
      </x:c>
      <x:c r="C218" s="149" t="str">
        <x:f>'Master Products'!C215</x:f>
        <x:v>BALL POINT</x:v>
      </x:c>
      <x:c r="D218" s="149" t="str">
        <x:f>'Master Products'!D215</x:f>
        <x:v>Both</x:v>
      </x:c>
      <x:c r="E218" s="149" t="str">
        <x:f>'Master Products'!F215</x:f>
        <x:v>Piece</x:v>
      </x:c>
      <x:c r="F218" s="149" t="str">
        <x:f>IF('Master Products'!G215="","",'Master Products'!G215)</x:f>
      </x:c>
      <x:c r="G218" s="149" t="str">
        <x:f>'Master Products'!I215</x:f>
        <x:v>PKR</x:v>
      </x:c>
      <x:c r="H218" s="133" t="n">
        <x:f>'Master Products'!L215</x:f>
        <x:v>95</x:v>
      </x:c>
      <x:c r="I218" s="133" t="n">
        <x:f>'Master Products'!M215</x:f>
        <x:v>80</x:v>
      </x:c>
      <x:c r="J218" s="133" t="str">
        <x:f>'Master Products'!U215</x:f>
        <x:v>Source Valid</x:v>
      </x:c>
      <x:c r="K218" s="133" t="n">
        <x:f>'Master Products'!N215</x:f>
        <x:v>15</x:v>
      </x:c>
      <x:c r="L218" s="148" t="n">
        <x:f>'Master Products'!O215</x:f>
        <x:v>0.15789473684210525</x:v>
      </x:c>
      <x:c r="M218" s="149" t="str">
        <x:f>'Master Products'!X215</x:f>
        <x:v>Ready</x:v>
      </x:c>
      <x:c r="N218" s="149" t="b">
        <x:f>'Master Products'!Y215</x:f>
        <x:v>1</x:v>
      </x:c>
      <x:c r="O218" s="149" t="str">
        <x:f>'Master Products'!AH215</x:f>
        <x:v>WS-RATES:6:35</x:v>
      </x:c>
      <x:c r="P218" s="149" t="str">
        <x:f>IF('Master Products'!AI215="","",'Master Products'!AI215)</x:f>
      </x:c>
      <x:c r="Q218" s="149" t="str">
        <x:f>IF('Master Products'!AJ215="","",'Master Products'!AJ215)</x:f>
      </x:c>
      <x:c r="R218" s="149" t="str">
        <x:f>IF('Master Products'!AK215="","",'Master Products'!AK215)</x:f>
      </x:c>
    </x:row>
    <x:row r="219">
      <x:c r="A219" s="149" t="str">
        <x:f>'Master Products'!A216</x:f>
        <x:v>RS-000215</x:v>
      </x:c>
      <x:c r="B219" s="149" t="str">
        <x:f>'Master Products'!B216</x:f>
        <x:v>AS GUM STICK 9GM</x:v>
      </x:c>
      <x:c r="C219" s="149" t="str">
        <x:f>'Master Products'!C216</x:f>
        <x:v>GUM STICK</x:v>
      </x:c>
      <x:c r="D219" s="149" t="str">
        <x:f>'Master Products'!D216</x:f>
        <x:v>Both</x:v>
      </x:c>
      <x:c r="E219" s="149" t="str">
        <x:f>'Master Products'!F216</x:f>
        <x:v>Piece</x:v>
      </x:c>
      <x:c r="F219" s="149" t="str">
        <x:f>IF('Master Products'!G216="","",'Master Products'!G216)</x:f>
      </x:c>
      <x:c r="G219" s="149" t="str">
        <x:f>'Master Products'!I216</x:f>
        <x:v>PKR</x:v>
      </x:c>
      <x:c r="H219" s="133" t="n">
        <x:f>'Master Products'!L216</x:f>
        <x:v>39</x:v>
      </x:c>
      <x:c r="I219" s="133" t="n">
        <x:f>'Master Products'!M216</x:f>
        <x:v>35.5</x:v>
      </x:c>
      <x:c r="J219" s="133" t="str">
        <x:f>'Master Products'!U216</x:f>
        <x:v>Source Valid</x:v>
      </x:c>
      <x:c r="K219" s="133" t="n">
        <x:f>'Master Products'!N216</x:f>
        <x:v>3.5</x:v>
      </x:c>
      <x:c r="L219" s="148" t="n">
        <x:f>'Master Products'!O216</x:f>
        <x:v>0.08974358974358974</x:v>
      </x:c>
      <x:c r="M219" s="149" t="str">
        <x:f>'Master Products'!X216</x:f>
        <x:v>Ready</x:v>
      </x:c>
      <x:c r="N219" s="149" t="b">
        <x:f>'Master Products'!Y216</x:f>
        <x:v>1</x:v>
      </x:c>
      <x:c r="O219" s="149" t="str">
        <x:f>'Master Products'!AH216</x:f>
        <x:v>WS-RATES:6:36</x:v>
      </x:c>
      <x:c r="P219" s="149" t="str">
        <x:f>IF('Master Products'!AI216="","",'Master Products'!AI216)</x:f>
      </x:c>
      <x:c r="Q219" s="149" t="str">
        <x:f>IF('Master Products'!AJ216="","",'Master Products'!AJ216)</x:f>
      </x:c>
      <x:c r="R219" s="149" t="str">
        <x:f>IF('Master Products'!AK216="","",'Master Products'!AK216)</x:f>
      </x:c>
    </x:row>
    <x:row r="220">
      <x:c r="A220" s="149" t="str">
        <x:f>'Master Products'!A217</x:f>
        <x:v>RS-000216</x:v>
      </x:c>
      <x:c r="B220" s="149" t="str">
        <x:f>'Master Products'!B217</x:f>
        <x:v>ORO TANGO STAPLER NO 24/6</x:v>
      </x:c>
      <x:c r="C220" s="149" t="str">
        <x:f>'Master Products'!C217</x:f>
        <x:v>STAPLERS</x:v>
      </x:c>
      <x:c r="D220" s="149" t="str">
        <x:f>'Master Products'!D217</x:f>
        <x:v>Both</x:v>
      </x:c>
      <x:c r="E220" s="149" t="str">
        <x:f>'Master Products'!F217</x:f>
        <x:v>Piece</x:v>
      </x:c>
      <x:c r="F220" s="149" t="str">
        <x:f>IF('Master Products'!G217="","",'Master Products'!G217)</x:f>
      </x:c>
      <x:c r="G220" s="149" t="str">
        <x:f>'Master Products'!I217</x:f>
        <x:v>PKR</x:v>
      </x:c>
      <x:c r="H220" s="133" t="n">
        <x:f>'Master Products'!L217</x:f>
        <x:v>350</x:v>
      </x:c>
      <x:c r="I220" s="133" t="n">
        <x:f>'Master Products'!M217</x:f>
        <x:v>310</x:v>
      </x:c>
      <x:c r="J220" s="133" t="str">
        <x:f>'Master Products'!U217</x:f>
        <x:v>Source Valid</x:v>
      </x:c>
      <x:c r="K220" s="133" t="n">
        <x:f>'Master Products'!N217</x:f>
        <x:v>40</x:v>
      </x:c>
      <x:c r="L220" s="148" t="n">
        <x:f>'Master Products'!O217</x:f>
        <x:v>0.11428571428571428</x:v>
      </x:c>
      <x:c r="M220" s="149" t="str">
        <x:f>'Master Products'!X217</x:f>
        <x:v>Ready</x:v>
      </x:c>
      <x:c r="N220" s="149" t="b">
        <x:f>'Master Products'!Y217</x:f>
        <x:v>1</x:v>
      </x:c>
      <x:c r="O220" s="149" t="str">
        <x:f>'Master Products'!AH217</x:f>
        <x:v>WS-RATES:6:37</x:v>
      </x:c>
      <x:c r="P220" s="149" t="str">
        <x:f>IF('Master Products'!AI217="","",'Master Products'!AI217)</x:f>
      </x:c>
      <x:c r="Q220" s="149" t="str">
        <x:f>IF('Master Products'!AJ217="","",'Master Products'!AJ217)</x:f>
      </x:c>
      <x:c r="R220" s="149" t="str">
        <x:f>IF('Master Products'!AK217="","",'Master Products'!AK217)</x:f>
      </x:c>
    </x:row>
    <x:row r="221">
      <x:c r="A221" s="149" t="str">
        <x:f>'Master Products'!A218</x:f>
        <x:v>RS-000217</x:v>
      </x:c>
      <x:c r="B221" s="149" t="str">
        <x:f>'Master Products'!B218</x:f>
        <x:v>FANCY PENCIL 660</x:v>
      </x:c>
      <x:c r="C221" s="149" t="str">
        <x:f>'Master Products'!C218</x:f>
        <x:v>PENCILS</x:v>
      </x:c>
      <x:c r="D221" s="149" t="str">
        <x:f>'Master Products'!D218</x:f>
        <x:v>Both</x:v>
      </x:c>
      <x:c r="E221" s="149" t="str">
        <x:f>'Master Products'!F218</x:f>
        <x:v>Piece</x:v>
      </x:c>
      <x:c r="F221" s="149" t="str">
        <x:f>IF('Master Products'!G218="","",'Master Products'!G218)</x:f>
      </x:c>
      <x:c r="G221" s="149" t="str">
        <x:f>'Master Products'!I218</x:f>
        <x:v>PKR</x:v>
      </x:c>
      <x:c r="H221" s="133" t="n">
        <x:f>'Master Products'!L218</x:f>
        <x:v>30</x:v>
      </x:c>
      <x:c r="I221" s="133" t="n">
        <x:f>'Master Products'!M218</x:f>
        <x:v>26</x:v>
      </x:c>
      <x:c r="J221" s="133" t="str">
        <x:f>'Master Products'!U218</x:f>
        <x:v>Source Valid</x:v>
      </x:c>
      <x:c r="K221" s="133" t="n">
        <x:f>'Master Products'!N218</x:f>
        <x:v>4</x:v>
      </x:c>
      <x:c r="L221" s="148" t="n">
        <x:f>'Master Products'!O218</x:f>
        <x:v>0.13333333333333333</x:v>
      </x:c>
      <x:c r="M221" s="149" t="str">
        <x:f>'Master Products'!X218</x:f>
        <x:v>Ready</x:v>
      </x:c>
      <x:c r="N221" s="149" t="b">
        <x:f>'Master Products'!Y218</x:f>
        <x:v>1</x:v>
      </x:c>
      <x:c r="O221" s="149" t="str">
        <x:f>'Master Products'!AH218</x:f>
        <x:v>WS-RATES:7:2</x:v>
      </x:c>
      <x:c r="P221" s="149" t="str">
        <x:f>IF('Master Products'!AI218="","",'Master Products'!AI218)</x:f>
      </x:c>
      <x:c r="Q221" s="149" t="str">
        <x:f>IF('Master Products'!AJ218="","",'Master Products'!AJ218)</x:f>
      </x:c>
      <x:c r="R221" s="149" t="str">
        <x:f>IF('Master Products'!AK218="","",'Master Products'!AK218)</x:f>
      </x:c>
    </x:row>
    <x:row r="222">
      <x:c r="A222" s="149" t="str">
        <x:f>'Master Products'!A219</x:f>
        <x:v>RS-000218</x:v>
      </x:c>
      <x:c r="B222" s="149" t="str">
        <x:f>'Master Products'!B219</x:f>
        <x:v>YASEEN Z50</x:v>
      </x:c>
      <x:c r="C222" s="149" t="str">
        <x:f>'Master Products'!C219</x:f>
        <x:v>SIPARA</x:v>
      </x:c>
      <x:c r="D222" s="149" t="str">
        <x:f>'Master Products'!D219</x:f>
        <x:v>Both</x:v>
      </x:c>
      <x:c r="E222" s="149" t="str">
        <x:f>'Master Products'!F219</x:f>
        <x:v>Piece</x:v>
      </x:c>
      <x:c r="F222" s="149" t="str">
        <x:f>IF('Master Products'!G219="","",'Master Products'!G219)</x:f>
      </x:c>
      <x:c r="G222" s="149" t="str">
        <x:f>'Master Products'!I219</x:f>
        <x:v>PKR</x:v>
      </x:c>
      <x:c r="H222" s="133" t="n">
        <x:f>'Master Products'!L219</x:f>
        <x:v>55</x:v>
      </x:c>
      <x:c r="I222" s="133" t="n">
        <x:f>'Master Products'!M219</x:f>
        <x:v>50</x:v>
      </x:c>
      <x:c r="J222" s="133" t="str">
        <x:f>'Master Products'!U219</x:f>
        <x:v>Source Valid</x:v>
      </x:c>
      <x:c r="K222" s="133" t="n">
        <x:f>'Master Products'!N219</x:f>
        <x:v>5</x:v>
      </x:c>
      <x:c r="L222" s="148" t="n">
        <x:f>'Master Products'!O219</x:f>
        <x:v>0.09090909090909091</x:v>
      </x:c>
      <x:c r="M222" s="149" t="str">
        <x:f>'Master Products'!X219</x:f>
        <x:v>Ready</x:v>
      </x:c>
      <x:c r="N222" s="149" t="b">
        <x:f>'Master Products'!Y219</x:f>
        <x:v>1</x:v>
      </x:c>
      <x:c r="O222" s="149" t="str">
        <x:f>'Master Products'!AH219</x:f>
        <x:v>WS-RATES:7:3</x:v>
      </x:c>
      <x:c r="P222" s="149" t="str">
        <x:f>IF('Master Products'!AI219="","",'Master Products'!AI219)</x:f>
      </x:c>
      <x:c r="Q222" s="149" t="str">
        <x:f>IF('Master Products'!AJ219="","",'Master Products'!AJ219)</x:f>
      </x:c>
      <x:c r="R222" s="149" t="str">
        <x:f>IF('Master Products'!AK219="","",'Master Products'!AK219)</x:f>
      </x:c>
    </x:row>
    <x:row r="223">
      <x:c r="A223" s="149" t="str">
        <x:f>'Master Products'!A220</x:f>
        <x:v>RS-000219</x:v>
      </x:c>
      <x:c r="B223" s="149" t="str">
        <x:f>'Master Products'!B220</x:f>
        <x:v>QURAN PAK 125A</x:v>
      </x:c>
      <x:c r="C223" s="149" t="str">
        <x:f>'Master Products'!C220</x:f>
        <x:v>SIPARA</x:v>
      </x:c>
      <x:c r="D223" s="149" t="str">
        <x:f>'Master Products'!D220</x:f>
        <x:v>Both</x:v>
      </x:c>
      <x:c r="E223" s="149" t="str">
        <x:f>'Master Products'!F220</x:f>
        <x:v>Piece</x:v>
      </x:c>
      <x:c r="F223" s="149" t="str">
        <x:f>IF('Master Products'!G220="","",'Master Products'!G220)</x:f>
      </x:c>
      <x:c r="G223" s="149" t="str">
        <x:f>'Master Products'!I220</x:f>
        <x:v>PKR</x:v>
      </x:c>
      <x:c r="H223" s="133" t="n">
        <x:f>'Master Products'!L220</x:f>
        <x:v>1640</x:v>
      </x:c>
      <x:c r="I223" s="133" t="n">
        <x:f>'Master Products'!M220</x:f>
        <x:v>1490</x:v>
      </x:c>
      <x:c r="J223" s="133" t="str">
        <x:f>'Master Products'!U220</x:f>
        <x:v>Source Valid</x:v>
      </x:c>
      <x:c r="K223" s="133" t="n">
        <x:f>'Master Products'!N220</x:f>
        <x:v>150</x:v>
      </x:c>
      <x:c r="L223" s="148" t="n">
        <x:f>'Master Products'!O220</x:f>
        <x:v>0.09146341463414634</x:v>
      </x:c>
      <x:c r="M223" s="149" t="str">
        <x:f>'Master Products'!X220</x:f>
        <x:v>Ready</x:v>
      </x:c>
      <x:c r="N223" s="149" t="b">
        <x:f>'Master Products'!Y220</x:f>
        <x:v>1</x:v>
      </x:c>
      <x:c r="O223" s="149" t="str">
        <x:f>'Master Products'!AH220</x:f>
        <x:v>WS-RATES:7:4</x:v>
      </x:c>
      <x:c r="P223" s="149" t="str">
        <x:f>IF('Master Products'!AI220="","",'Master Products'!AI220)</x:f>
      </x:c>
      <x:c r="Q223" s="149" t="str">
        <x:f>IF('Master Products'!AJ220="","",'Master Products'!AJ220)</x:f>
      </x:c>
      <x:c r="R223" s="149" t="str">
        <x:f>IF('Master Products'!AK220="","",'Master Products'!AK220)</x:f>
      </x:c>
    </x:row>
    <x:row r="224">
      <x:c r="A224" s="149" t="str">
        <x:f>'Master Products'!A221</x:f>
        <x:v>RS-000220</x:v>
      </x:c>
      <x:c r="B224" s="149" t="str">
        <x:f>'Master Products'!B221</x:f>
        <x:v>QURAN PAK 129</x:v>
      </x:c>
      <x:c r="C224" s="149" t="str">
        <x:f>'Master Products'!C221</x:f>
        <x:v>SIPARA</x:v>
      </x:c>
      <x:c r="D224" s="149" t="str">
        <x:f>'Master Products'!D221</x:f>
        <x:v>Both</x:v>
      </x:c>
      <x:c r="E224" s="149" t="str">
        <x:f>'Master Products'!F221</x:f>
        <x:v>Piece</x:v>
      </x:c>
      <x:c r="F224" s="149" t="str">
        <x:f>IF('Master Products'!G221="","",'Master Products'!G221)</x:f>
      </x:c>
      <x:c r="G224" s="149" t="str">
        <x:f>'Master Products'!I221</x:f>
        <x:v>PKR</x:v>
      </x:c>
      <x:c r="H224" s="133" t="n">
        <x:f>'Master Products'!L221</x:f>
        <x:v>1845</x:v>
      </x:c>
      <x:c r="I224" s="133" t="n">
        <x:f>'Master Products'!M221</x:f>
        <x:v>1680</x:v>
      </x:c>
      <x:c r="J224" s="133" t="str">
        <x:f>'Master Products'!U221</x:f>
        <x:v>Source Valid</x:v>
      </x:c>
      <x:c r="K224" s="133" t="n">
        <x:f>'Master Products'!N221</x:f>
        <x:v>165</x:v>
      </x:c>
      <x:c r="L224" s="148" t="n">
        <x:f>'Master Products'!O221</x:f>
        <x:v>0.08943089430894309</x:v>
      </x:c>
      <x:c r="M224" s="149" t="str">
        <x:f>'Master Products'!X221</x:f>
        <x:v>Ready</x:v>
      </x:c>
      <x:c r="N224" s="149" t="b">
        <x:f>'Master Products'!Y221</x:f>
        <x:v>1</x:v>
      </x:c>
      <x:c r="O224" s="149" t="str">
        <x:f>'Master Products'!AH221</x:f>
        <x:v>WS-RATES:7:5</x:v>
      </x:c>
      <x:c r="P224" s="149" t="str">
        <x:f>IF('Master Products'!AI221="","",'Master Products'!AI221)</x:f>
      </x:c>
      <x:c r="Q224" s="149" t="str">
        <x:f>IF('Master Products'!AJ221="","",'Master Products'!AJ221)</x:f>
      </x:c>
      <x:c r="R224" s="149" t="str">
        <x:f>IF('Master Products'!AK221="","",'Master Products'!AK221)</x:f>
      </x:c>
    </x:row>
    <x:row r="225">
      <x:c r="A225" s="149" t="str">
        <x:f>'Master Products'!A222</x:f>
        <x:v>RS-000221</x:v>
      </x:c>
      <x:c r="B225" s="149" t="str">
        <x:f>'Master Products'!B222</x:f>
        <x:v>QURAN PAK 165</x:v>
      </x:c>
      <x:c r="C225" s="149" t="str">
        <x:f>'Master Products'!C222</x:f>
        <x:v>SIPARA</x:v>
      </x:c>
      <x:c r="D225" s="149" t="str">
        <x:f>'Master Products'!D222</x:f>
        <x:v>Both</x:v>
      </x:c>
      <x:c r="E225" s="149" t="str">
        <x:f>'Master Products'!F222</x:f>
        <x:v>Piece</x:v>
      </x:c>
      <x:c r="F225" s="149" t="str">
        <x:f>IF('Master Products'!G222="","",'Master Products'!G222)</x:f>
      </x:c>
      <x:c r="G225" s="149" t="str">
        <x:f>'Master Products'!I222</x:f>
        <x:v>PKR</x:v>
      </x:c>
      <x:c r="H225" s="133" t="n">
        <x:f>'Master Products'!L222</x:f>
        <x:v>2175</x:v>
      </x:c>
      <x:c r="I225" s="133" t="n">
        <x:f>'Master Products'!M222</x:f>
        <x:v>1980</x:v>
      </x:c>
      <x:c r="J225" s="133" t="str">
        <x:f>'Master Products'!U222</x:f>
        <x:v>Source Valid</x:v>
      </x:c>
      <x:c r="K225" s="133" t="n">
        <x:f>'Master Products'!N222</x:f>
        <x:v>195</x:v>
      </x:c>
      <x:c r="L225" s="148" t="n">
        <x:f>'Master Products'!O222</x:f>
        <x:v>0.0896551724137931</x:v>
      </x:c>
      <x:c r="M225" s="149" t="str">
        <x:f>'Master Products'!X222</x:f>
        <x:v>Ready</x:v>
      </x:c>
      <x:c r="N225" s="149" t="b">
        <x:f>'Master Products'!Y222</x:f>
        <x:v>1</x:v>
      </x:c>
      <x:c r="O225" s="149" t="str">
        <x:f>'Master Products'!AH222</x:f>
        <x:v>WS-RATES:7:6</x:v>
      </x:c>
      <x:c r="P225" s="149" t="str">
        <x:f>IF('Master Products'!AI222="","",'Master Products'!AI222)</x:f>
      </x:c>
      <x:c r="Q225" s="149" t="str">
        <x:f>IF('Master Products'!AJ222="","",'Master Products'!AJ222)</x:f>
      </x:c>
      <x:c r="R225" s="149" t="str">
        <x:f>IF('Master Products'!AK222="","",'Master Products'!AK222)</x:f>
      </x:c>
    </x:row>
    <x:row r="226">
      <x:c r="A226" s="149" t="str">
        <x:f>'Master Products'!A223</x:f>
        <x:v>RS-000222</x:v>
      </x:c>
      <x:c r="B226" s="149" t="str">
        <x:f>'Master Products'!B223</x:f>
        <x:v>QURAN PAK 123</x:v>
      </x:c>
      <x:c r="C226" s="149" t="str">
        <x:f>'Master Products'!C223</x:f>
        <x:v>SIPARA</x:v>
      </x:c>
      <x:c r="D226" s="149" t="str">
        <x:f>'Master Products'!D223</x:f>
        <x:v>Both</x:v>
      </x:c>
      <x:c r="E226" s="149" t="str">
        <x:f>'Master Products'!F223</x:f>
        <x:v>Piece</x:v>
      </x:c>
      <x:c r="F226" s="149" t="str">
        <x:f>IF('Master Products'!G223="","",'Master Products'!G223)</x:f>
      </x:c>
      <x:c r="G226" s="149" t="str">
        <x:f>'Master Products'!I223</x:f>
        <x:v>PKR</x:v>
      </x:c>
      <x:c r="H226" s="133" t="n">
        <x:f>'Master Products'!L223</x:f>
        <x:v>1340</x:v>
      </x:c>
      <x:c r="I226" s="133" t="n">
        <x:f>'Master Products'!M223</x:f>
        <x:v>1220</x:v>
      </x:c>
      <x:c r="J226" s="133" t="str">
        <x:f>'Master Products'!U223</x:f>
        <x:v>Source Valid</x:v>
      </x:c>
      <x:c r="K226" s="133" t="n">
        <x:f>'Master Products'!N223</x:f>
        <x:v>120</x:v>
      </x:c>
      <x:c r="L226" s="148" t="n">
        <x:f>'Master Products'!O223</x:f>
        <x:v>0.08955223880597014</x:v>
      </x:c>
      <x:c r="M226" s="149" t="str">
        <x:f>'Master Products'!X223</x:f>
        <x:v>Ready</x:v>
      </x:c>
      <x:c r="N226" s="149" t="b">
        <x:f>'Master Products'!Y223</x:f>
        <x:v>1</x:v>
      </x:c>
      <x:c r="O226" s="149" t="str">
        <x:f>'Master Products'!AH223</x:f>
        <x:v>WS-RATES:7:7</x:v>
      </x:c>
      <x:c r="P226" s="149" t="str">
        <x:f>IF('Master Products'!AI223="","",'Master Products'!AI223)</x:f>
      </x:c>
      <x:c r="Q226" s="149" t="str">
        <x:f>IF('Master Products'!AJ223="","",'Master Products'!AJ223)</x:f>
      </x:c>
      <x:c r="R226" s="149" t="str">
        <x:f>IF('Master Products'!AK223="","",'Master Products'!AK223)</x:f>
      </x:c>
    </x:row>
    <x:row r="227">
      <x:c r="A227" s="149" t="str">
        <x:f>'Master Products'!A224</x:f>
        <x:v>RS-000223</x:v>
      </x:c>
      <x:c r="B227" s="149" t="str">
        <x:f>'Master Products'!B224</x:f>
        <x:v>QURAN PAK 124</x:v>
      </x:c>
      <x:c r="C227" s="149" t="str">
        <x:f>'Master Products'!C224</x:f>
        <x:v>SIPARA</x:v>
      </x:c>
      <x:c r="D227" s="149" t="str">
        <x:f>'Master Products'!D224</x:f>
        <x:v>Both</x:v>
      </x:c>
      <x:c r="E227" s="149" t="str">
        <x:f>'Master Products'!F224</x:f>
        <x:v>Piece</x:v>
      </x:c>
      <x:c r="F227" s="149" t="str">
        <x:f>IF('Master Products'!G224="","",'Master Products'!G224)</x:f>
      </x:c>
      <x:c r="G227" s="149" t="str">
        <x:f>'Master Products'!I224</x:f>
        <x:v>PKR</x:v>
      </x:c>
      <x:c r="H227" s="133" t="n">
        <x:f>'Master Products'!L224</x:f>
        <x:v>1490</x:v>
      </x:c>
      <x:c r="I227" s="133" t="n">
        <x:f>'Master Products'!M224</x:f>
        <x:v>1356</x:v>
      </x:c>
      <x:c r="J227" s="133" t="str">
        <x:f>'Master Products'!U224</x:f>
        <x:v>Source Valid</x:v>
      </x:c>
      <x:c r="K227" s="133" t="n">
        <x:f>'Master Products'!N224</x:f>
        <x:v>134</x:v>
      </x:c>
      <x:c r="L227" s="148" t="n">
        <x:f>'Master Products'!O224</x:f>
        <x:v>0.08993288590604027</x:v>
      </x:c>
      <x:c r="M227" s="149" t="str">
        <x:f>'Master Products'!X224</x:f>
        <x:v>Ready</x:v>
      </x:c>
      <x:c r="N227" s="149" t="b">
        <x:f>'Master Products'!Y224</x:f>
        <x:v>1</x:v>
      </x:c>
      <x:c r="O227" s="149" t="str">
        <x:f>'Master Products'!AH224</x:f>
        <x:v>WS-RATES:7:8</x:v>
      </x:c>
      <x:c r="P227" s="149" t="str">
        <x:f>IF('Master Products'!AI224="","",'Master Products'!AI224)</x:f>
      </x:c>
      <x:c r="Q227" s="149" t="str">
        <x:f>IF('Master Products'!AJ224="","",'Master Products'!AJ224)</x:f>
      </x:c>
      <x:c r="R227" s="149" t="str">
        <x:f>IF('Master Products'!AK224="","",'Master Products'!AK224)</x:f>
      </x:c>
    </x:row>
    <x:row r="228">
      <x:c r="A228" s="149" t="str">
        <x:f>'Master Products'!A225</x:f>
        <x:v>RS-000224</x:v>
      </x:c>
      <x:c r="B228" s="149" t="str">
        <x:f>'Master Products'!B225</x:f>
        <x:v>CHISHTI GALAXY NAZMAIN</x:v>
      </x:c>
      <x:c r="C228" s="149" t="str">
        <x:f>'Master Products'!C225</x:f>
        <x:v>CHINA DAIRIES</x:v>
      </x:c>
      <x:c r="D228" s="149" t="str">
        <x:f>'Master Products'!D225</x:f>
        <x:v>Both</x:v>
      </x:c>
      <x:c r="E228" s="149" t="str">
        <x:f>'Master Products'!F225</x:f>
        <x:v>Piece</x:v>
      </x:c>
      <x:c r="F228" s="149" t="str">
        <x:f>IF('Master Products'!G225="","",'Master Products'!G225)</x:f>
      </x:c>
      <x:c r="G228" s="149" t="str">
        <x:f>'Master Products'!I225</x:f>
        <x:v>PKR</x:v>
      </x:c>
      <x:c r="H228" s="133" t="n">
        <x:f>'Master Products'!L225</x:f>
        <x:v>70</x:v>
      </x:c>
      <x:c r="I228" s="133" t="n">
        <x:f>'Master Products'!M225</x:f>
        <x:v>56</x:v>
      </x:c>
      <x:c r="J228" s="133" t="str">
        <x:f>'Master Products'!U225</x:f>
        <x:v>Source Valid</x:v>
      </x:c>
      <x:c r="K228" s="133" t="n">
        <x:f>'Master Products'!N225</x:f>
        <x:v>14</x:v>
      </x:c>
      <x:c r="L228" s="148" t="n">
        <x:f>'Master Products'!O225</x:f>
        <x:v>0.2</x:v>
      </x:c>
      <x:c r="M228" s="149" t="str">
        <x:f>'Master Products'!X225</x:f>
        <x:v>Ready</x:v>
      </x:c>
      <x:c r="N228" s="149" t="b">
        <x:f>'Master Products'!Y225</x:f>
        <x:v>1</x:v>
      </x:c>
      <x:c r="O228" s="149" t="str">
        <x:f>'Master Products'!AH225</x:f>
        <x:v>WS-RATES:7:9</x:v>
      </x:c>
      <x:c r="P228" s="149" t="str">
        <x:f>IF('Master Products'!AI225="","",'Master Products'!AI225)</x:f>
      </x:c>
      <x:c r="Q228" s="149" t="str">
        <x:f>IF('Master Products'!AJ225="","",'Master Products'!AJ225)</x:f>
      </x:c>
      <x:c r="R228" s="149" t="str">
        <x:f>IF('Master Products'!AK225="","",'Master Products'!AK225)</x:f>
      </x:c>
    </x:row>
    <x:row r="229">
      <x:c r="A229" s="149" t="str">
        <x:f>'Master Products'!A226</x:f>
        <x:v>RS-000225</x:v>
      </x:c>
      <x:c r="B229" s="149" t="str">
        <x:f>'Master Products'!B226</x:f>
        <x:v>CHISHTI HANDLE COLOURING BO</x:v>
      </x:c>
      <x:c r="C229" s="149" t="str">
        <x:f>'Master Products'!C226</x:f>
        <x:v>CHINA DAIRIES</x:v>
      </x:c>
      <x:c r="D229" s="149" t="str">
        <x:f>'Master Products'!D226</x:f>
        <x:v>Both</x:v>
      </x:c>
      <x:c r="E229" s="149" t="str">
        <x:f>'Master Products'!F226</x:f>
        <x:v>Piece</x:v>
      </x:c>
      <x:c r="F229" s="149" t="str">
        <x:f>IF('Master Products'!G226="","",'Master Products'!G226)</x:f>
      </x:c>
      <x:c r="G229" s="149" t="str">
        <x:f>'Master Products'!I226</x:f>
        <x:v>PKR</x:v>
      </x:c>
      <x:c r="H229" s="133" t="n">
        <x:f>'Master Products'!L226</x:f>
        <x:v>37</x:v>
      </x:c>
      <x:c r="I229" s="133" t="n">
        <x:f>'Master Products'!M226</x:f>
        <x:v>31</x:v>
      </x:c>
      <x:c r="J229" s="133" t="str">
        <x:f>'Master Products'!U226</x:f>
        <x:v>Source Valid</x:v>
      </x:c>
      <x:c r="K229" s="133" t="n">
        <x:f>'Master Products'!N226</x:f>
        <x:v>6</x:v>
      </x:c>
      <x:c r="L229" s="148" t="n">
        <x:f>'Master Products'!O226</x:f>
        <x:v>0.16216216216216217</x:v>
      </x:c>
      <x:c r="M229" s="149" t="str">
        <x:f>'Master Products'!X226</x:f>
        <x:v>Ready</x:v>
      </x:c>
      <x:c r="N229" s="149" t="b">
        <x:f>'Master Products'!Y226</x:f>
        <x:v>1</x:v>
      </x:c>
      <x:c r="O229" s="149" t="str">
        <x:f>'Master Products'!AH226</x:f>
        <x:v>WS-RATES:7:10</x:v>
      </x:c>
      <x:c r="P229" s="149" t="str">
        <x:f>IF('Master Products'!AI226="","",'Master Products'!AI226)</x:f>
      </x:c>
      <x:c r="Q229" s="149" t="str">
        <x:f>IF('Master Products'!AJ226="","",'Master Products'!AJ226)</x:f>
      </x:c>
      <x:c r="R229" s="149" t="str">
        <x:f>IF('Master Products'!AK226="","",'Master Products'!AK226)</x:f>
      </x:c>
    </x:row>
    <x:row r="230">
      <x:c r="A230" s="149" t="str">
        <x:f>'Master Products'!A227</x:f>
        <x:v>RS-000226</x:v>
      </x:c>
      <x:c r="B230" s="149" t="str">
        <x:f>'Master Products'!B227</x:f>
        <x:v>CHISHTI HANDLE COLOURING BO</x:v>
      </x:c>
      <x:c r="C230" s="149" t="str">
        <x:f>'Master Products'!C227</x:f>
        <x:v>CHINA DAIRIES</x:v>
      </x:c>
      <x:c r="D230" s="149" t="str">
        <x:f>'Master Products'!D227</x:f>
        <x:v>Both</x:v>
      </x:c>
      <x:c r="E230" s="149" t="str">
        <x:f>'Master Products'!F227</x:f>
        <x:v>Piece</x:v>
      </x:c>
      <x:c r="F230" s="149" t="str">
        <x:f>IF('Master Products'!G227="","",'Master Products'!G227)</x:f>
      </x:c>
      <x:c r="G230" s="149" t="str">
        <x:f>'Master Products'!I227</x:f>
        <x:v>PKR</x:v>
      </x:c>
      <x:c r="H230" s="133" t="n">
        <x:f>'Master Products'!L227</x:f>
        <x:v>840</x:v>
      </x:c>
      <x:c r="I230" s="133" t="n">
        <x:f>'Master Products'!M227</x:f>
        <x:v>730</x:v>
      </x:c>
      <x:c r="J230" s="133" t="str">
        <x:f>'Master Products'!U227</x:f>
        <x:v>Source Valid</x:v>
      </x:c>
      <x:c r="K230" s="133" t="n">
        <x:f>'Master Products'!N227</x:f>
        <x:v>110</x:v>
      </x:c>
      <x:c r="L230" s="148" t="n">
        <x:f>'Master Products'!O227</x:f>
        <x:v>0.13095238095238096</x:v>
      </x:c>
      <x:c r="M230" s="149" t="str">
        <x:f>'Master Products'!X227</x:f>
        <x:v>Ready</x:v>
      </x:c>
      <x:c r="N230" s="149" t="b">
        <x:f>'Master Products'!Y227</x:f>
        <x:v>1</x:v>
      </x:c>
      <x:c r="O230" s="149" t="str">
        <x:f>'Master Products'!AH227</x:f>
        <x:v>WS-RATES:7:11</x:v>
      </x:c>
      <x:c r="P230" s="149" t="str">
        <x:f>IF('Master Products'!AI227="","",'Master Products'!AI227)</x:f>
      </x:c>
      <x:c r="Q230" s="149" t="str">
        <x:f>IF('Master Products'!AJ227="","",'Master Products'!AJ227)</x:f>
      </x:c>
      <x:c r="R230" s="149" t="str">
        <x:f>IF('Master Products'!AK227="","",'Master Products'!AK227)</x:f>
      </x:c>
    </x:row>
    <x:row r="231">
      <x:c r="A231" s="149" t="str">
        <x:f>'Master Products'!A228</x:f>
        <x:v>RS-000227</x:v>
      </x:c>
      <x:c r="B231" s="149" t="str">
        <x:f>'Master Products'!B228</x:f>
        <x:v>CHISHTI SMART COLOURING BOO</x:v>
      </x:c>
      <x:c r="C231" s="149" t="str">
        <x:f>'Master Products'!C228</x:f>
        <x:v>CHINA DAIRIES</x:v>
      </x:c>
      <x:c r="D231" s="149" t="str">
        <x:f>'Master Products'!D228</x:f>
        <x:v>Both</x:v>
      </x:c>
      <x:c r="E231" s="149" t="str">
        <x:f>'Master Products'!F228</x:f>
        <x:v>Piece</x:v>
      </x:c>
      <x:c r="F231" s="149" t="str">
        <x:f>IF('Master Products'!G228="","",'Master Products'!G228)</x:f>
      </x:c>
      <x:c r="G231" s="149" t="str">
        <x:f>'Master Products'!I228</x:f>
        <x:v>PKR</x:v>
      </x:c>
      <x:c r="H231" s="133" t="n">
        <x:f>'Master Products'!L228</x:f>
        <x:v>360</x:v>
      </x:c>
      <x:c r="I231" s="133" t="n">
        <x:f>'Master Products'!M228</x:f>
        <x:v>310</x:v>
      </x:c>
      <x:c r="J231" s="133" t="str">
        <x:f>'Master Products'!U228</x:f>
        <x:v>Source Valid</x:v>
      </x:c>
      <x:c r="K231" s="133" t="n">
        <x:f>'Master Products'!N228</x:f>
        <x:v>50</x:v>
      </x:c>
      <x:c r="L231" s="148" t="n">
        <x:f>'Master Products'!O228</x:f>
        <x:v>0.1388888888888889</x:v>
      </x:c>
      <x:c r="M231" s="149" t="str">
        <x:f>'Master Products'!X228</x:f>
        <x:v>Ready</x:v>
      </x:c>
      <x:c r="N231" s="149" t="b">
        <x:f>'Master Products'!Y228</x:f>
        <x:v>1</x:v>
      </x:c>
      <x:c r="O231" s="149" t="str">
        <x:f>'Master Products'!AH228</x:f>
        <x:v>WS-RATES:7:12</x:v>
      </x:c>
      <x:c r="P231" s="149" t="str">
        <x:f>IF('Master Products'!AI228="","",'Master Products'!AI228)</x:f>
      </x:c>
      <x:c r="Q231" s="149" t="str">
        <x:f>IF('Master Products'!AJ228="","",'Master Products'!AJ228)</x:f>
      </x:c>
      <x:c r="R231" s="149" t="str">
        <x:f>IF('Master Products'!AK228="","",'Master Products'!AK228)</x:f>
      </x:c>
    </x:row>
    <x:row r="232">
      <x:c r="A232" s="149" t="str">
        <x:f>'Master Products'!A229</x:f>
        <x:v>RS-000228</x:v>
      </x:c>
      <x:c r="B232" s="149" t="str">
        <x:f>'Master Products'!B229</x:f>
        <x:v>CHISHTI MINI COLOURING BOOK</x:v>
      </x:c>
      <x:c r="C232" s="149" t="str">
        <x:f>'Master Products'!C229</x:f>
        <x:v>CHINA DAIRIES</x:v>
      </x:c>
      <x:c r="D232" s="149" t="str">
        <x:f>'Master Products'!D229</x:f>
        <x:v>Both</x:v>
      </x:c>
      <x:c r="E232" s="149" t="str">
        <x:f>'Master Products'!F229</x:f>
        <x:v>Piece</x:v>
      </x:c>
      <x:c r="F232" s="149" t="str">
        <x:f>IF('Master Products'!G229="","",'Master Products'!G229)</x:f>
      </x:c>
      <x:c r="G232" s="149" t="str">
        <x:f>'Master Products'!I229</x:f>
        <x:v>PKR</x:v>
      </x:c>
      <x:c r="H232" s="133" t="n">
        <x:f>'Master Products'!L229</x:f>
        <x:v>220</x:v>
      </x:c>
      <x:c r="I232" s="133" t="n">
        <x:f>'Master Products'!M229</x:f>
        <x:v>185</x:v>
      </x:c>
      <x:c r="J232" s="133" t="str">
        <x:f>'Master Products'!U229</x:f>
        <x:v>Source Valid</x:v>
      </x:c>
      <x:c r="K232" s="133" t="n">
        <x:f>'Master Products'!N229</x:f>
        <x:v>35</x:v>
      </x:c>
      <x:c r="L232" s="148" t="n">
        <x:f>'Master Products'!O229</x:f>
        <x:v>0.1590909090909091</x:v>
      </x:c>
      <x:c r="M232" s="149" t="str">
        <x:f>'Master Products'!X229</x:f>
        <x:v>Ready</x:v>
      </x:c>
      <x:c r="N232" s="149" t="b">
        <x:f>'Master Products'!Y229</x:f>
        <x:v>1</x:v>
      </x:c>
      <x:c r="O232" s="149" t="str">
        <x:f>'Master Products'!AH229</x:f>
        <x:v>WS-RATES:7:13</x:v>
      </x:c>
      <x:c r="P232" s="149" t="str">
        <x:f>IF('Master Products'!AI229="","",'Master Products'!AI229)</x:f>
      </x:c>
      <x:c r="Q232" s="149" t="str">
        <x:f>IF('Master Products'!AJ229="","",'Master Products'!AJ229)</x:f>
      </x:c>
      <x:c r="R232" s="149" t="str">
        <x:f>IF('Master Products'!AK229="","",'Master Products'!AK229)</x:f>
      </x:c>
    </x:row>
    <x:row r="233">
      <x:c r="A233" s="149" t="str">
        <x:f>'Master Products'!A230</x:f>
        <x:v>RS-000229</x:v>
      </x:c>
      <x:c r="B233" s="149" t="str">
        <x:f>'Master Products'!B230</x:f>
        <x:v>HOME WORK DAIRY NO 777</x:v>
      </x:c>
      <x:c r="C233" s="149" t="str">
        <x:f>'Master Products'!C230</x:f>
        <x:v>CHINA DAIRIES</x:v>
      </x:c>
      <x:c r="D233" s="149" t="str">
        <x:f>'Master Products'!D230</x:f>
        <x:v>Both</x:v>
      </x:c>
      <x:c r="E233" s="149" t="str">
        <x:f>'Master Products'!F230</x:f>
        <x:v>Piece</x:v>
      </x:c>
      <x:c r="F233" s="149" t="str">
        <x:f>IF('Master Products'!G230="","",'Master Products'!G230)</x:f>
      </x:c>
      <x:c r="G233" s="149" t="str">
        <x:f>'Master Products'!I230</x:f>
        <x:v>PKR</x:v>
      </x:c>
      <x:c r="H233" s="133" t="n">
        <x:f>'Master Products'!L230</x:f>
        <x:v>55</x:v>
      </x:c>
      <x:c r="I233" s="133" t="n">
        <x:f>'Master Products'!M230</x:f>
        <x:v>41</x:v>
      </x:c>
      <x:c r="J233" s="133" t="str">
        <x:f>'Master Products'!U230</x:f>
        <x:v>Source Valid</x:v>
      </x:c>
      <x:c r="K233" s="133" t="n">
        <x:f>'Master Products'!N230</x:f>
        <x:v>14</x:v>
      </x:c>
      <x:c r="L233" s="148" t="n">
        <x:f>'Master Products'!O230</x:f>
        <x:v>0.2545454545454545</x:v>
      </x:c>
      <x:c r="M233" s="149" t="str">
        <x:f>'Master Products'!X230</x:f>
        <x:v>Ready</x:v>
      </x:c>
      <x:c r="N233" s="149" t="b">
        <x:f>'Master Products'!Y230</x:f>
        <x:v>1</x:v>
      </x:c>
      <x:c r="O233" s="149" t="str">
        <x:f>'Master Products'!AH230</x:f>
        <x:v>WS-RATES:7:14</x:v>
      </x:c>
      <x:c r="P233" s="149" t="str">
        <x:f>IF('Master Products'!AI230="","",'Master Products'!AI230)</x:f>
      </x:c>
      <x:c r="Q233" s="149" t="str">
        <x:f>IF('Master Products'!AJ230="","",'Master Products'!AJ230)</x:f>
      </x:c>
      <x:c r="R233" s="149" t="str">
        <x:f>IF('Master Products'!AK230="","",'Master Products'!AK230)</x:f>
      </x:c>
    </x:row>
    <x:row r="234">
      <x:c r="A234" s="149" t="str">
        <x:f>'Master Products'!A231</x:f>
        <x:v>RS-000230</x:v>
      </x:c>
      <x:c r="B234" s="149" t="str">
        <x:f>'Master Products'!B231</x:f>
        <x:v>HOME WORK DAIRY NO 666</x:v>
      </x:c>
      <x:c r="C234" s="149" t="str">
        <x:f>'Master Products'!C231</x:f>
        <x:v>CHINA DAIRIES</x:v>
      </x:c>
      <x:c r="D234" s="149" t="str">
        <x:f>'Master Products'!D231</x:f>
        <x:v>Both</x:v>
      </x:c>
      <x:c r="E234" s="149" t="str">
        <x:f>'Master Products'!F231</x:f>
        <x:v>Piece</x:v>
      </x:c>
      <x:c r="F234" s="149" t="str">
        <x:f>IF('Master Products'!G231="","",'Master Products'!G231)</x:f>
      </x:c>
      <x:c r="G234" s="149" t="str">
        <x:f>'Master Products'!I231</x:f>
        <x:v>PKR</x:v>
      </x:c>
      <x:c r="H234" s="133" t="n">
        <x:f>'Master Products'!L231</x:f>
        <x:v>60</x:v>
      </x:c>
      <x:c r="I234" s="133" t="n">
        <x:f>'Master Products'!M231</x:f>
        <x:v>47</x:v>
      </x:c>
      <x:c r="J234" s="133" t="str">
        <x:f>'Master Products'!U231</x:f>
        <x:v>Source Valid</x:v>
      </x:c>
      <x:c r="K234" s="133" t="n">
        <x:f>'Master Products'!N231</x:f>
        <x:v>13</x:v>
      </x:c>
      <x:c r="L234" s="148" t="n">
        <x:f>'Master Products'!O231</x:f>
        <x:v>0.21666666666666667</x:v>
      </x:c>
      <x:c r="M234" s="149" t="str">
        <x:f>'Master Products'!X231</x:f>
        <x:v>Ready</x:v>
      </x:c>
      <x:c r="N234" s="149" t="b">
        <x:f>'Master Products'!Y231</x:f>
        <x:v>1</x:v>
      </x:c>
      <x:c r="O234" s="149" t="str">
        <x:f>'Master Products'!AH231</x:f>
        <x:v>WS-RATES:7:15</x:v>
      </x:c>
      <x:c r="P234" s="149" t="str">
        <x:f>IF('Master Products'!AI231="","",'Master Products'!AI231)</x:f>
      </x:c>
      <x:c r="Q234" s="149" t="str">
        <x:f>IF('Master Products'!AJ231="","",'Master Products'!AJ231)</x:f>
      </x:c>
      <x:c r="R234" s="149" t="str">
        <x:f>IF('Master Products'!AK231="","",'Master Products'!AK231)</x:f>
      </x:c>
    </x:row>
    <x:row r="235">
      <x:c r="A235" s="149" t="str">
        <x:f>'Master Products'!A232</x:f>
        <x:v>RS-000231</x:v>
      </x:c>
      <x:c r="B235" s="149" t="str">
        <x:f>'Master Products'!B232</x:f>
        <x:v>HOME WORK DAIRY NO 555</x:v>
      </x:c>
      <x:c r="C235" s="149" t="str">
        <x:f>'Master Products'!C232</x:f>
        <x:v>CHINA DAIRIES</x:v>
      </x:c>
      <x:c r="D235" s="149" t="str">
        <x:f>'Master Products'!D232</x:f>
        <x:v>Both</x:v>
      </x:c>
      <x:c r="E235" s="149" t="str">
        <x:f>'Master Products'!F232</x:f>
        <x:v>Piece</x:v>
      </x:c>
      <x:c r="F235" s="149" t="str">
        <x:f>IF('Master Products'!G232="","",'Master Products'!G232)</x:f>
      </x:c>
      <x:c r="G235" s="149" t="str">
        <x:f>'Master Products'!I232</x:f>
        <x:v>PKR</x:v>
      </x:c>
      <x:c r="H235" s="133" t="n">
        <x:f>'Master Products'!L232</x:f>
        <x:v>40</x:v>
      </x:c>
      <x:c r="I235" s="133" t="n">
        <x:f>'Master Products'!M232</x:f>
        <x:v>29</x:v>
      </x:c>
      <x:c r="J235" s="133" t="str">
        <x:f>'Master Products'!U232</x:f>
        <x:v>Source Valid</x:v>
      </x:c>
      <x:c r="K235" s="133" t="n">
        <x:f>'Master Products'!N232</x:f>
        <x:v>11</x:v>
      </x:c>
      <x:c r="L235" s="148" t="n">
        <x:f>'Master Products'!O232</x:f>
        <x:v>0.275</x:v>
      </x:c>
      <x:c r="M235" s="149" t="str">
        <x:f>'Master Products'!X232</x:f>
        <x:v>Ready</x:v>
      </x:c>
      <x:c r="N235" s="149" t="b">
        <x:f>'Master Products'!Y232</x:f>
        <x:v>1</x:v>
      </x:c>
      <x:c r="O235" s="149" t="str">
        <x:f>'Master Products'!AH232</x:f>
        <x:v>WS-RATES:7:16</x:v>
      </x:c>
      <x:c r="P235" s="149" t="str">
        <x:f>IF('Master Products'!AI232="","",'Master Products'!AI232)</x:f>
      </x:c>
      <x:c r="Q235" s="149" t="str">
        <x:f>IF('Master Products'!AJ232="","",'Master Products'!AJ232)</x:f>
      </x:c>
      <x:c r="R235" s="149" t="str">
        <x:f>IF('Master Products'!AK232="","",'Master Products'!AK232)</x:f>
      </x:c>
    </x:row>
    <x:row r="236">
      <x:c r="A236" s="149" t="str">
        <x:f>'Master Products'!A233</x:f>
        <x:v>RS-000232</x:v>
      </x:c>
      <x:c r="B236" s="149" t="str">
        <x:f>'Master Products'!B233</x:f>
        <x:v>VISITING CARD HOLDER DG022</x:v>
      </x:c>
      <x:c r="C236" s="149" t="str">
        <x:f>'Master Products'!C233</x:f>
        <x:v>CHINA</x:v>
      </x:c>
      <x:c r="D236" s="149" t="str">
        <x:f>'Master Products'!D233</x:f>
        <x:v>Both</x:v>
      </x:c>
      <x:c r="E236" s="149" t="str">
        <x:f>'Master Products'!F233</x:f>
        <x:v>Piece</x:v>
      </x:c>
      <x:c r="F236" s="149" t="str">
        <x:f>IF('Master Products'!G233="","",'Master Products'!G233)</x:f>
      </x:c>
      <x:c r="G236" s="149" t="str">
        <x:f>'Master Products'!I233</x:f>
        <x:v>PKR</x:v>
      </x:c>
      <x:c r="H236" s="133" t="n">
        <x:f>'Master Products'!L233</x:f>
        <x:v>160</x:v>
      </x:c>
      <x:c r="I236" s="133" t="n">
        <x:f>'Master Products'!M233</x:f>
        <x:v>145</x:v>
      </x:c>
      <x:c r="J236" s="133" t="str">
        <x:f>'Master Products'!U233</x:f>
        <x:v>Source Valid</x:v>
      </x:c>
      <x:c r="K236" s="133" t="n">
        <x:f>'Master Products'!N233</x:f>
        <x:v>15</x:v>
      </x:c>
      <x:c r="L236" s="148" t="n">
        <x:f>'Master Products'!O233</x:f>
        <x:v>0.09375</x:v>
      </x:c>
      <x:c r="M236" s="149" t="str">
        <x:f>'Master Products'!X233</x:f>
        <x:v>Ready</x:v>
      </x:c>
      <x:c r="N236" s="149" t="b">
        <x:f>'Master Products'!Y233</x:f>
        <x:v>1</x:v>
      </x:c>
      <x:c r="O236" s="149" t="str">
        <x:f>'Master Products'!AH233</x:f>
        <x:v>WS-RATES:7:17</x:v>
      </x:c>
      <x:c r="P236" s="149" t="str">
        <x:f>IF('Master Products'!AI233="","",'Master Products'!AI233)</x:f>
      </x:c>
      <x:c r="Q236" s="149" t="str">
        <x:f>IF('Master Products'!AJ233="","",'Master Products'!AJ233)</x:f>
      </x:c>
      <x:c r="R236" s="149" t="str">
        <x:f>IF('Master Products'!AK233="","",'Master Products'!AK233)</x:f>
      </x:c>
    </x:row>
    <x:row r="237">
      <x:c r="A237" s="149" t="str">
        <x:f>'Master Products'!A234</x:f>
        <x:v>RS-000233</x:v>
      </x:c>
      <x:c r="B237" s="149" t="str">
        <x:f>'Master Products'!B234</x:f>
        <x:v>CRAPE PAPER (G/S)</x:v>
      </x:c>
      <x:c r="C237" s="149" t="str">
        <x:f>'Master Products'!C234</x:f>
        <x:v>CHINA</x:v>
      </x:c>
      <x:c r="D237" s="149" t="str">
        <x:f>'Master Products'!D234</x:f>
        <x:v>Both</x:v>
      </x:c>
      <x:c r="E237" s="149" t="str">
        <x:f>'Master Products'!F234</x:f>
        <x:v>Piece</x:v>
      </x:c>
      <x:c r="F237" s="149" t="str">
        <x:f>IF('Master Products'!G234="","",'Master Products'!G234)</x:f>
      </x:c>
      <x:c r="G237" s="149" t="str">
        <x:f>'Master Products'!I234</x:f>
        <x:v>PKR</x:v>
      </x:c>
      <x:c r="H237" s="133" t="n">
        <x:f>'Master Products'!L234</x:f>
        <x:v>580</x:v>
      </x:c>
      <x:c r="I237" s="133" t="n">
        <x:f>'Master Products'!M234</x:f>
        <x:v>550</x:v>
      </x:c>
      <x:c r="J237" s="133" t="str">
        <x:f>'Master Products'!U234</x:f>
        <x:v>Source Valid</x:v>
      </x:c>
      <x:c r="K237" s="133" t="n">
        <x:f>'Master Products'!N234</x:f>
        <x:v>30</x:v>
      </x:c>
      <x:c r="L237" s="148" t="n">
        <x:f>'Master Products'!O234</x:f>
        <x:v>0.05172413793103448</x:v>
      </x:c>
      <x:c r="M237" s="149" t="str">
        <x:f>'Master Products'!X234</x:f>
        <x:v>Ready</x:v>
      </x:c>
      <x:c r="N237" s="149" t="b">
        <x:f>'Master Products'!Y234</x:f>
        <x:v>1</x:v>
      </x:c>
      <x:c r="O237" s="149" t="str">
        <x:f>'Master Products'!AH234</x:f>
        <x:v>WS-RATES:7:18</x:v>
      </x:c>
      <x:c r="P237" s="149" t="str">
        <x:f>IF('Master Products'!AI234="","",'Master Products'!AI234)</x:f>
      </x:c>
      <x:c r="Q237" s="149" t="str">
        <x:f>IF('Master Products'!AJ234="","",'Master Products'!AJ234)</x:f>
      </x:c>
      <x:c r="R237" s="149" t="str">
        <x:f>IF('Master Products'!AK234="","",'Master Products'!AK234)</x:f>
      </x:c>
    </x:row>
    <x:row r="238">
      <x:c r="A238" s="149" t="str">
        <x:f>'Master Products'!A235</x:f>
        <x:v>RS-000234</x:v>
      </x:c>
      <x:c r="B238" s="149" t="str">
        <x:f>'Master Products'!B235</x:f>
        <x:v>PAINT BRUSH 12PCS (A6075R)</x:v>
      </x:c>
      <x:c r="C238" s="149" t="str">
        <x:f>'Master Products'!C235</x:f>
        <x:v>BRUSHES</x:v>
      </x:c>
      <x:c r="D238" s="149" t="str">
        <x:f>'Master Products'!D235</x:f>
        <x:v>Wholesale/Bulk</x:v>
      </x:c>
      <x:c r="E238" s="149" t="str">
        <x:f>'Master Products'!F235</x:f>
        <x:v>Pack</x:v>
      </x:c>
      <x:c r="F238" s="149" t="n">
        <x:f>IF('Master Products'!G235="","",'Master Products'!G235)</x:f>
        <x:v>12</x:v>
      </x:c>
      <x:c r="G238" s="149" t="str">
        <x:f>'Master Products'!I235</x:f>
        <x:v>PKR</x:v>
      </x:c>
      <x:c r="H238" s="133" t="n">
        <x:f>'Master Products'!L235</x:f>
        <x:v>480</x:v>
      </x:c>
      <x:c r="I238" s="133" t="n">
        <x:f>'Master Products'!M235</x:f>
        <x:v>425</x:v>
      </x:c>
      <x:c r="J238" s="133" t="str">
        <x:f>'Master Products'!U235</x:f>
        <x:v>Source Valid</x:v>
      </x:c>
      <x:c r="K238" s="133" t="n">
        <x:f>'Master Products'!N235</x:f>
        <x:v>55</x:v>
      </x:c>
      <x:c r="L238" s="148" t="n">
        <x:f>'Master Products'!O235</x:f>
        <x:v>0.11458333333333333</x:v>
      </x:c>
      <x:c r="M238" s="149" t="str">
        <x:f>'Master Products'!X235</x:f>
        <x:v>Ready</x:v>
      </x:c>
      <x:c r="N238" s="149" t="b">
        <x:f>'Master Products'!Y235</x:f>
        <x:v>1</x:v>
      </x:c>
      <x:c r="O238" s="149" t="str">
        <x:f>'Master Products'!AH235</x:f>
        <x:v>WS-RATES:7:19</x:v>
      </x:c>
      <x:c r="P238" s="149" t="str">
        <x:f>IF('Master Products'!AI235="","",'Master Products'!AI235)</x:f>
      </x:c>
      <x:c r="Q238" s="149" t="str">
        <x:f>IF('Master Products'!AJ235="","",'Master Products'!AJ235)</x:f>
      </x:c>
      <x:c r="R238" s="149" t="str">
        <x:f>IF('Master Products'!AK235="","",'Master Products'!AK235)</x:f>
      </x:c>
    </x:row>
    <x:row r="239">
      <x:c r="A239" s="149" t="str">
        <x:f>'Master Products'!A236</x:f>
        <x:v>RS-000235</x:v>
      </x:c>
      <x:c r="B239" s="149" t="str">
        <x:f>'Master Products'!B236</x:f>
        <x:v>PAINT BRUSH 5PCS (A6090f)</x:v>
      </x:c>
      <x:c r="C239" s="149" t="str">
        <x:f>'Master Products'!C236</x:f>
        <x:v>BRUSHES</x:v>
      </x:c>
      <x:c r="D239" s="149" t="str">
        <x:f>'Master Products'!D236</x:f>
        <x:v>Wholesale/Bulk</x:v>
      </x:c>
      <x:c r="E239" s="149" t="str">
        <x:f>'Master Products'!F236</x:f>
        <x:v>Pack</x:v>
      </x:c>
      <x:c r="F239" s="149" t="n">
        <x:f>IF('Master Products'!G236="","",'Master Products'!G236)</x:f>
        <x:v>5</x:v>
      </x:c>
      <x:c r="G239" s="149" t="str">
        <x:f>'Master Products'!I236</x:f>
        <x:v>PKR</x:v>
      </x:c>
      <x:c r="H239" s="133" t="n">
        <x:f>'Master Products'!L236</x:f>
        <x:v>290</x:v>
      </x:c>
      <x:c r="I239" s="133" t="n">
        <x:f>'Master Products'!M236</x:f>
        <x:v>220</x:v>
      </x:c>
      <x:c r="J239" s="133" t="str">
        <x:f>'Master Products'!U236</x:f>
        <x:v>Source Valid</x:v>
      </x:c>
      <x:c r="K239" s="133" t="n">
        <x:f>'Master Products'!N236</x:f>
        <x:v>70</x:v>
      </x:c>
      <x:c r="L239" s="148" t="n">
        <x:f>'Master Products'!O236</x:f>
        <x:v>0.2413793103448276</x:v>
      </x:c>
      <x:c r="M239" s="149" t="str">
        <x:f>'Master Products'!X236</x:f>
        <x:v>Ready</x:v>
      </x:c>
      <x:c r="N239" s="149" t="b">
        <x:f>'Master Products'!Y236</x:f>
        <x:v>1</x:v>
      </x:c>
      <x:c r="O239" s="149" t="str">
        <x:f>'Master Products'!AH236</x:f>
        <x:v>WS-RATES:7:20</x:v>
      </x:c>
      <x:c r="P239" s="149" t="str">
        <x:f>IF('Master Products'!AI236="","",'Master Products'!AI236)</x:f>
      </x:c>
      <x:c r="Q239" s="149" t="str">
        <x:f>IF('Master Products'!AJ236="","",'Master Products'!AJ236)</x:f>
      </x:c>
      <x:c r="R239" s="149" t="str">
        <x:f>IF('Master Products'!AK236="","",'Master Products'!AK236)</x:f>
      </x:c>
    </x:row>
    <x:row r="240">
      <x:c r="A240" s="149" t="str">
        <x:f>'Master Products'!A237</x:f>
        <x:v>RS-000236</x:v>
      </x:c>
      <x:c r="B240" s="149" t="str">
        <x:f>'Master Products'!B237</x:f>
        <x:v>DUX CHOCO PENCIL</x:v>
      </x:c>
      <x:c r="C240" s="149" t="str">
        <x:f>'Master Products'!C237</x:f>
        <x:v>PENCILS</x:v>
      </x:c>
      <x:c r="D240" s="149" t="str">
        <x:f>'Master Products'!D237</x:f>
        <x:v>Both</x:v>
      </x:c>
      <x:c r="E240" s="149" t="str">
        <x:f>'Master Products'!F237</x:f>
        <x:v>Piece</x:v>
      </x:c>
      <x:c r="F240" s="149" t="str">
        <x:f>IF('Master Products'!G237="","",'Master Products'!G237)</x:f>
      </x:c>
      <x:c r="G240" s="149" t="str">
        <x:f>'Master Products'!I237</x:f>
        <x:v>PKR</x:v>
      </x:c>
      <x:c r="H240" s="133" t="n">
        <x:f>'Master Products'!L237</x:f>
        <x:v>396</x:v>
      </x:c>
      <x:c r="I240" s="133" t="n">
        <x:f>'Master Products'!M237</x:f>
        <x:v>375</x:v>
      </x:c>
      <x:c r="J240" s="133" t="str">
        <x:f>'Master Products'!U237</x:f>
        <x:v>Source Valid</x:v>
      </x:c>
      <x:c r="K240" s="133" t="n">
        <x:f>'Master Products'!N237</x:f>
        <x:v>21</x:v>
      </x:c>
      <x:c r="L240" s="148" t="n">
        <x:f>'Master Products'!O237</x:f>
        <x:v>0.05303030303030303</x:v>
      </x:c>
      <x:c r="M240" s="149" t="str">
        <x:f>'Master Products'!X237</x:f>
        <x:v>Ready</x:v>
      </x:c>
      <x:c r="N240" s="149" t="b">
        <x:f>'Master Products'!Y237</x:f>
        <x:v>1</x:v>
      </x:c>
      <x:c r="O240" s="149" t="str">
        <x:f>'Master Products'!AH237</x:f>
        <x:v>WS-RATES:7:21</x:v>
      </x:c>
      <x:c r="P240" s="149" t="str">
        <x:f>IF('Master Products'!AI237="","",'Master Products'!AI237)</x:f>
      </x:c>
      <x:c r="Q240" s="149" t="str">
        <x:f>IF('Master Products'!AJ237="","",'Master Products'!AJ237)</x:f>
      </x:c>
      <x:c r="R240" s="149" t="str">
        <x:f>IF('Master Products'!AK237="","",'Master Products'!AK237)</x:f>
      </x:c>
    </x:row>
    <x:row r="241">
      <x:c r="A241" s="149" t="str">
        <x:f>'Master Products'!A238</x:f>
        <x:v>RS-000237</x:v>
      </x:c>
      <x:c r="B241" s="149" t="str">
        <x:f>'Master Products'!B238</x:f>
        <x:v>COLOURING KIT 46PCS BOX</x:v>
      </x:c>
      <x:c r="C241" s="149" t="str">
        <x:f>'Master Products'!C238</x:f>
        <x:v>COLORING KIT</x:v>
      </x:c>
      <x:c r="D241" s="149" t="str">
        <x:f>'Master Products'!D238</x:f>
        <x:v>Wholesale/Bulk</x:v>
      </x:c>
      <x:c r="E241" s="149" t="str">
        <x:f>'Master Products'!F238</x:f>
        <x:v>Box</x:v>
      </x:c>
      <x:c r="F241" s="149" t="n">
        <x:f>IF('Master Products'!G238="","",'Master Products'!G238)</x:f>
        <x:v>46</x:v>
      </x:c>
      <x:c r="G241" s="149" t="str">
        <x:f>'Master Products'!I238</x:f>
        <x:v>PKR</x:v>
      </x:c>
      <x:c r="H241" s="133" t="n">
        <x:f>'Master Products'!L238</x:f>
        <x:v>530</x:v>
      </x:c>
      <x:c r="I241" s="133" t="n">
        <x:f>'Master Products'!M238</x:f>
        <x:v>500</x:v>
      </x:c>
      <x:c r="J241" s="133" t="str">
        <x:f>'Master Products'!U238</x:f>
        <x:v>Source Valid</x:v>
      </x:c>
      <x:c r="K241" s="133" t="n">
        <x:f>'Master Products'!N238</x:f>
        <x:v>30</x:v>
      </x:c>
      <x:c r="L241" s="148" t="n">
        <x:f>'Master Products'!O238</x:f>
        <x:v>0.05660377358490566</x:v>
      </x:c>
      <x:c r="M241" s="149" t="str">
        <x:f>'Master Products'!X238</x:f>
        <x:v>Ready</x:v>
      </x:c>
      <x:c r="N241" s="149" t="b">
        <x:f>'Master Products'!Y238</x:f>
        <x:v>1</x:v>
      </x:c>
      <x:c r="O241" s="149" t="str">
        <x:f>'Master Products'!AH238</x:f>
        <x:v>WS-RATES:7:22</x:v>
      </x:c>
      <x:c r="P241" s="149" t="str">
        <x:f>IF('Master Products'!AI238="","",'Master Products'!AI238)</x:f>
      </x:c>
      <x:c r="Q241" s="149" t="str">
        <x:f>IF('Master Products'!AJ238="","",'Master Products'!AJ238)</x:f>
      </x:c>
      <x:c r="R241" s="149" t="str">
        <x:f>IF('Master Products'!AK238="","",'Master Products'!AK238)</x:f>
      </x:c>
    </x:row>
    <x:row r="242">
      <x:c r="A242" s="149" t="str">
        <x:f>'Master Products'!A239</x:f>
        <x:v>RS-000238</x:v>
      </x:c>
      <x:c r="B242" s="149" t="str">
        <x:f>'Master Products'!B239</x:f>
        <x:v>GERMAN GLUE 1/2 LOCK IT</x:v>
      </x:c>
      <x:c r="C242" s="149" t="str">
        <x:f>'Master Products'!C239</x:f>
        <x:v>GERMAN GLUE</x:v>
      </x:c>
      <x:c r="D242" s="149" t="str">
        <x:f>'Master Products'!D239</x:f>
        <x:v>Both</x:v>
      </x:c>
      <x:c r="E242" s="149" t="str">
        <x:f>'Master Products'!F239</x:f>
        <x:v>Piece</x:v>
      </x:c>
      <x:c r="F242" s="149" t="str">
        <x:f>IF('Master Products'!G239="","",'Master Products'!G239)</x:f>
      </x:c>
      <x:c r="G242" s="149" t="str">
        <x:f>'Master Products'!I239</x:f>
        <x:v>PKR</x:v>
      </x:c>
      <x:c r="H242" s="133" t="n">
        <x:f>'Master Products'!L239</x:f>
        <x:v>120</x:v>
      </x:c>
      <x:c r="I242" s="133" t="n">
        <x:f>'Master Products'!M239</x:f>
        <x:v>90</x:v>
      </x:c>
      <x:c r="J242" s="133" t="str">
        <x:f>'Master Products'!U239</x:f>
        <x:v>Source Valid</x:v>
      </x:c>
      <x:c r="K242" s="133" t="n">
        <x:f>'Master Products'!N239</x:f>
        <x:v>30</x:v>
      </x:c>
      <x:c r="L242" s="148" t="n">
        <x:f>'Master Products'!O239</x:f>
        <x:v>0.25</x:v>
      </x:c>
      <x:c r="M242" s="149" t="str">
        <x:f>'Master Products'!X239</x:f>
        <x:v>Ready</x:v>
      </x:c>
      <x:c r="N242" s="149" t="b">
        <x:f>'Master Products'!Y239</x:f>
        <x:v>1</x:v>
      </x:c>
      <x:c r="O242" s="149" t="str">
        <x:f>'Master Products'!AH239</x:f>
        <x:v>WS-RATES:7:23</x:v>
      </x:c>
      <x:c r="P242" s="149" t="str">
        <x:f>IF('Master Products'!AI239="","",'Master Products'!AI239)</x:f>
      </x:c>
      <x:c r="Q242" s="149" t="str">
        <x:f>IF('Master Products'!AJ239="","",'Master Products'!AJ239)</x:f>
      </x:c>
      <x:c r="R242" s="149" t="str">
        <x:f>IF('Master Products'!AK239="","",'Master Products'!AK239)</x:f>
      </x:c>
    </x:row>
    <x:row r="243">
      <x:c r="A243" s="149" t="str">
        <x:f>'Master Products'!A240</x:f>
        <x:v>RS-000239</x:v>
      </x:c>
      <x:c r="B243" s="149" t="str">
        <x:f>'Master Products'!B240</x:f>
        <x:v>GERMAN GLUE 1/2 KILO BOROLIT</x:v>
      </x:c>
      <x:c r="C243" s="149" t="str">
        <x:f>'Master Products'!C240</x:f>
        <x:v>GERMAN GLUE</x:v>
      </x:c>
      <x:c r="D243" s="149" t="str">
        <x:f>'Master Products'!D240</x:f>
        <x:v>Both</x:v>
      </x:c>
      <x:c r="E243" s="149" t="str">
        <x:f>'Master Products'!F240</x:f>
        <x:v>Piece</x:v>
      </x:c>
      <x:c r="F243" s="149" t="str">
        <x:f>IF('Master Products'!G240="","",'Master Products'!G240)</x:f>
      </x:c>
      <x:c r="G243" s="149" t="str">
        <x:f>'Master Products'!I240</x:f>
        <x:v>PKR</x:v>
      </x:c>
      <x:c r="H243" s="133" t="n">
        <x:f>'Master Products'!L240</x:f>
        <x:v>140</x:v>
      </x:c>
      <x:c r="I243" s="133" t="n">
        <x:f>'Master Products'!M240</x:f>
        <x:v>115</x:v>
      </x:c>
      <x:c r="J243" s="133" t="str">
        <x:f>'Master Products'!U240</x:f>
        <x:v>Source Valid</x:v>
      </x:c>
      <x:c r="K243" s="133" t="n">
        <x:f>'Master Products'!N240</x:f>
        <x:v>25</x:v>
      </x:c>
      <x:c r="L243" s="148" t="n">
        <x:f>'Master Products'!O240</x:f>
        <x:v>0.17857142857142858</x:v>
      </x:c>
      <x:c r="M243" s="149" t="str">
        <x:f>'Master Products'!X240</x:f>
        <x:v>Ready</x:v>
      </x:c>
      <x:c r="N243" s="149" t="b">
        <x:f>'Master Products'!Y240</x:f>
        <x:v>1</x:v>
      </x:c>
      <x:c r="O243" s="149" t="str">
        <x:f>'Master Products'!AH240</x:f>
        <x:v>WS-RATES:7:24</x:v>
      </x:c>
      <x:c r="P243" s="149" t="str">
        <x:f>IF('Master Products'!AI240="","",'Master Products'!AI240)</x:f>
      </x:c>
      <x:c r="Q243" s="149" t="str">
        <x:f>IF('Master Products'!AJ240="","",'Master Products'!AJ240)</x:f>
      </x:c>
      <x:c r="R243" s="149" t="str">
        <x:f>IF('Master Products'!AK240="","",'Master Products'!AK240)</x:f>
      </x:c>
    </x:row>
    <x:row r="244">
      <x:c r="A244" s="149" t="str">
        <x:f>'Master Products'!A241</x:f>
        <x:v>RS-000240</x:v>
      </x:c>
      <x:c r="B244" s="149" t="str">
        <x:f>'Master Products'!B241</x:f>
        <x:v>ORO TRYPOP PENCIL</x:v>
      </x:c>
      <x:c r="C244" s="149" t="str">
        <x:f>'Master Products'!C241</x:f>
        <x:v>PENCILS</x:v>
      </x:c>
      <x:c r="D244" s="149" t="str">
        <x:f>'Master Products'!D241</x:f>
        <x:v>Both</x:v>
      </x:c>
      <x:c r="E244" s="149" t="str">
        <x:f>'Master Products'!F241</x:f>
        <x:v>Piece</x:v>
      </x:c>
      <x:c r="F244" s="149" t="str">
        <x:f>IF('Master Products'!G241="","",'Master Products'!G241)</x:f>
      </x:c>
      <x:c r="G244" s="149" t="str">
        <x:f>'Master Products'!I241</x:f>
        <x:v>PKR</x:v>
      </x:c>
      <x:c r="H244" s="133" t="n">
        <x:f>'Master Products'!L241</x:f>
        <x:v>184</x:v>
      </x:c>
      <x:c r="I244" s="133" t="n">
        <x:f>'Master Products'!M241</x:f>
        <x:v>176</x:v>
      </x:c>
      <x:c r="J244" s="133" t="str">
        <x:f>'Master Products'!U241</x:f>
        <x:v>Source Valid</x:v>
      </x:c>
      <x:c r="K244" s="133" t="n">
        <x:f>'Master Products'!N241</x:f>
        <x:v>8</x:v>
      </x:c>
      <x:c r="L244" s="148" t="n">
        <x:f>'Master Products'!O241</x:f>
        <x:v>0.043478260869565216</x:v>
      </x:c>
      <x:c r="M244" s="149" t="str">
        <x:f>'Master Products'!X241</x:f>
        <x:v>Ready</x:v>
      </x:c>
      <x:c r="N244" s="149" t="b">
        <x:f>'Master Products'!Y241</x:f>
        <x:v>1</x:v>
      </x:c>
      <x:c r="O244" s="149" t="str">
        <x:f>'Master Products'!AH241</x:f>
        <x:v>WS-RATES:7:25</x:v>
      </x:c>
      <x:c r="P244" s="149" t="str">
        <x:f>IF('Master Products'!AI241="","",'Master Products'!AI241)</x:f>
      </x:c>
      <x:c r="Q244" s="149" t="str">
        <x:f>IF('Master Products'!AJ241="","",'Master Products'!AJ241)</x:f>
      </x:c>
      <x:c r="R244" s="149" t="str">
        <x:f>IF('Master Products'!AK241="","",'Master Products'!AK241)</x:f>
      </x:c>
    </x:row>
    <x:row r="245">
      <x:c r="A245" s="149" t="str">
        <x:f>'Master Products'!A242</x:f>
        <x:v>RS-000241</x:v>
      </x:c>
      <x:c r="B245" s="149" t="str">
        <x:f>'Master Products'!B242</x:f>
        <x:v>SIGNATURE MATE</x:v>
      </x:c>
      <x:c r="C245" s="149" t="str">
        <x:f>'Master Products'!C242</x:f>
        <x:v>BALL POINT</x:v>
      </x:c>
      <x:c r="D245" s="149" t="str">
        <x:f>'Master Products'!D242</x:f>
        <x:v>Both</x:v>
      </x:c>
      <x:c r="E245" s="149" t="str">
        <x:f>'Master Products'!F242</x:f>
        <x:v>Piece</x:v>
      </x:c>
      <x:c r="F245" s="149" t="str">
        <x:f>IF('Master Products'!G242="","",'Master Products'!G242)</x:f>
      </x:c>
      <x:c r="G245" s="149" t="str">
        <x:f>'Master Products'!I242</x:f>
        <x:v>PKR</x:v>
      </x:c>
      <x:c r="H245" s="133" t="n">
        <x:f>'Master Products'!L242</x:f>
        <x:v>153</x:v>
      </x:c>
      <x:c r="I245" s="133" t="n">
        <x:f>'Master Products'!M242</x:f>
        <x:v>144</x:v>
      </x:c>
      <x:c r="J245" s="133" t="str">
        <x:f>'Master Products'!U242</x:f>
        <x:v>Source Valid</x:v>
      </x:c>
      <x:c r="K245" s="133" t="n">
        <x:f>'Master Products'!N242</x:f>
        <x:v>9</x:v>
      </x:c>
      <x:c r="L245" s="148" t="n">
        <x:f>'Master Products'!O242</x:f>
        <x:v>0.058823529411764705</x:v>
      </x:c>
      <x:c r="M245" s="149" t="str">
        <x:f>'Master Products'!X242</x:f>
        <x:v>Ready</x:v>
      </x:c>
      <x:c r="N245" s="149" t="b">
        <x:f>'Master Products'!Y242</x:f>
        <x:v>1</x:v>
      </x:c>
      <x:c r="O245" s="149" t="str">
        <x:f>'Master Products'!AH242</x:f>
        <x:v>WS-RATES:7:26</x:v>
      </x:c>
      <x:c r="P245" s="149" t="str">
        <x:f>IF('Master Products'!AI242="","",'Master Products'!AI242)</x:f>
      </x:c>
      <x:c r="Q245" s="149" t="str">
        <x:f>IF('Master Products'!AJ242="","",'Master Products'!AJ242)</x:f>
      </x:c>
      <x:c r="R245" s="149" t="str">
        <x:f>IF('Master Products'!AK242="","",'Master Products'!AK242)</x:f>
      </x:c>
    </x:row>
    <x:row r="246">
      <x:c r="A246" s="149" t="str">
        <x:f>'Master Products'!A243</x:f>
        <x:v>RS-000242</x:v>
      </x:c>
      <x:c r="B246" s="149" t="str">
        <x:f>'Master Products'!B243</x:f>
        <x:v>BALOON DILL</x:v>
      </x:c>
      <x:c r="C246" s="149" t="str">
        <x:f>'Master Products'!C243</x:f>
        <x:v>BALLOONS</x:v>
      </x:c>
      <x:c r="D246" s="149" t="str">
        <x:f>'Master Products'!D243</x:f>
        <x:v>Both</x:v>
      </x:c>
      <x:c r="E246" s="149" t="str">
        <x:f>'Master Products'!F243</x:f>
        <x:v>Piece</x:v>
      </x:c>
      <x:c r="F246" s="149" t="str">
        <x:f>IF('Master Products'!G243="","",'Master Products'!G243)</x:f>
      </x:c>
      <x:c r="G246" s="149" t="str">
        <x:f>'Master Products'!I243</x:f>
        <x:v>PKR</x:v>
      </x:c>
      <x:c r="H246" s="133" t="n">
        <x:f>'Master Products'!L243</x:f>
        <x:v>320</x:v>
      </x:c>
      <x:c r="I246" s="133" t="n">
        <x:f>'Master Products'!M243</x:f>
        <x:v>295</x:v>
      </x:c>
      <x:c r="J246" s="133" t="str">
        <x:f>'Master Products'!U243</x:f>
        <x:v>Source Valid</x:v>
      </x:c>
      <x:c r="K246" s="133" t="n">
        <x:f>'Master Products'!N243</x:f>
        <x:v>25</x:v>
      </x:c>
      <x:c r="L246" s="148" t="n">
        <x:f>'Master Products'!O243</x:f>
        <x:v>0.078125</x:v>
      </x:c>
      <x:c r="M246" s="149" t="str">
        <x:f>'Master Products'!X243</x:f>
        <x:v>Ready</x:v>
      </x:c>
      <x:c r="N246" s="149" t="b">
        <x:f>'Master Products'!Y243</x:f>
        <x:v>1</x:v>
      </x:c>
      <x:c r="O246" s="149" t="str">
        <x:f>'Master Products'!AH243</x:f>
        <x:v>WS-RATES:7:27</x:v>
      </x:c>
      <x:c r="P246" s="149" t="str">
        <x:f>IF('Master Products'!AI243="","",'Master Products'!AI243)</x:f>
      </x:c>
      <x:c r="Q246" s="149" t="str">
        <x:f>IF('Master Products'!AJ243="","",'Master Products'!AJ243)</x:f>
      </x:c>
      <x:c r="R246" s="149" t="str">
        <x:f>IF('Master Products'!AK243="","",'Master Products'!AK243)</x:f>
      </x:c>
    </x:row>
    <x:row r="247">
      <x:c r="A247" s="149" t="str">
        <x:f>'Master Products'!A244</x:f>
        <x:v>RS-000243</x:v>
      </x:c>
      <x:c r="B247" s="149" t="str">
        <x:f>'Master Products'!B244</x:f>
        <x:v>BALOON EID+RAMAZAN MUBARIK</x:v>
      </x:c>
      <x:c r="C247" s="149" t="str">
        <x:f>'Master Products'!C244</x:f>
        <x:v>BALLOONS</x:v>
      </x:c>
      <x:c r="D247" s="149" t="str">
        <x:f>'Master Products'!D244</x:f>
        <x:v>Both</x:v>
      </x:c>
      <x:c r="E247" s="149" t="str">
        <x:f>'Master Products'!F244</x:f>
        <x:v>Piece</x:v>
      </x:c>
      <x:c r="F247" s="149" t="str">
        <x:f>IF('Master Products'!G244="","",'Master Products'!G244)</x:f>
      </x:c>
      <x:c r="G247" s="149" t="str">
        <x:f>'Master Products'!I244</x:f>
        <x:v>PKR</x:v>
      </x:c>
      <x:c r="H247" s="133" t="n">
        <x:f>'Master Products'!L244</x:f>
        <x:v>370</x:v>
      </x:c>
      <x:c r="I247" s="133" t="n">
        <x:f>'Master Products'!M244</x:f>
        <x:v>345</x:v>
      </x:c>
      <x:c r="J247" s="133" t="str">
        <x:f>'Master Products'!U244</x:f>
        <x:v>Source Valid</x:v>
      </x:c>
      <x:c r="K247" s="133" t="n">
        <x:f>'Master Products'!N244</x:f>
        <x:v>25</x:v>
      </x:c>
      <x:c r="L247" s="148" t="n">
        <x:f>'Master Products'!O244</x:f>
        <x:v>0.06756756756756757</x:v>
      </x:c>
      <x:c r="M247" s="149" t="str">
        <x:f>'Master Products'!X244</x:f>
        <x:v>Ready</x:v>
      </x:c>
      <x:c r="N247" s="149" t="b">
        <x:f>'Master Products'!Y244</x:f>
        <x:v>1</x:v>
      </x:c>
      <x:c r="O247" s="149" t="str">
        <x:f>'Master Products'!AH244</x:f>
        <x:v>WS-RATES:7:28</x:v>
      </x:c>
      <x:c r="P247" s="149" t="str">
        <x:f>IF('Master Products'!AI244="","",'Master Products'!AI244)</x:f>
      </x:c>
      <x:c r="Q247" s="149" t="str">
        <x:f>IF('Master Products'!AJ244="","",'Master Products'!AJ244)</x:f>
      </x:c>
      <x:c r="R247" s="149" t="str">
        <x:f>IF('Master Products'!AK244="","",'Master Products'!AK244)</x:f>
      </x:c>
    </x:row>
    <x:row r="248">
      <x:c r="A248" s="149" t="str">
        <x:f>'Master Products'!A245</x:f>
        <x:v>RS-000244</x:v>
      </x:c>
      <x:c r="B248" s="149" t="str">
        <x:f>'Master Products'!B245</x:f>
        <x:v>SHAIQ MIX REGISTER NO 190</x:v>
      </x:c>
      <x:c r="C248" s="149" t="str">
        <x:f>'Master Products'!C245</x:f>
        <x:v>REGISTERS</x:v>
      </x:c>
      <x:c r="D248" s="149" t="str">
        <x:f>'Master Products'!D245</x:f>
        <x:v>Both</x:v>
      </x:c>
      <x:c r="E248" s="149" t="str">
        <x:f>'Master Products'!F245</x:f>
        <x:v>Piece</x:v>
      </x:c>
      <x:c r="F248" s="149" t="str">
        <x:f>IF('Master Products'!G245="","",'Master Products'!G245)</x:f>
      </x:c>
      <x:c r="G248" s="149" t="str">
        <x:f>'Master Products'!I245</x:f>
        <x:v>PKR</x:v>
      </x:c>
      <x:c r="H248" s="133" t="n">
        <x:f>'Master Products'!L245</x:f>
        <x:v>95</x:v>
      </x:c>
      <x:c r="I248" s="133" t="n">
        <x:f>'Master Products'!M245</x:f>
        <x:v>79</x:v>
      </x:c>
      <x:c r="J248" s="133" t="str">
        <x:f>'Master Products'!U245</x:f>
        <x:v>Source Valid</x:v>
      </x:c>
      <x:c r="K248" s="133" t="n">
        <x:f>'Master Products'!N245</x:f>
        <x:v>16</x:v>
      </x:c>
      <x:c r="L248" s="148" t="n">
        <x:f>'Master Products'!O245</x:f>
        <x:v>0.16842105263157894</x:v>
      </x:c>
      <x:c r="M248" s="149" t="str">
        <x:f>'Master Products'!X245</x:f>
        <x:v>Ready</x:v>
      </x:c>
      <x:c r="N248" s="149" t="b">
        <x:f>'Master Products'!Y245</x:f>
        <x:v>1</x:v>
      </x:c>
      <x:c r="O248" s="149" t="str">
        <x:f>'Master Products'!AH245</x:f>
        <x:v>WS-RATES:7:29</x:v>
      </x:c>
      <x:c r="P248" s="149" t="str">
        <x:f>IF('Master Products'!AI245="","",'Master Products'!AI245)</x:f>
      </x:c>
      <x:c r="Q248" s="149" t="str">
        <x:f>IF('Master Products'!AJ245="","",'Master Products'!AJ245)</x:f>
      </x:c>
      <x:c r="R248" s="149" t="str">
        <x:f>IF('Master Products'!AK245="","",'Master Products'!AK245)</x:f>
      </x:c>
    </x:row>
    <x:row r="249">
      <x:c r="A249" s="149" t="str">
        <x:f>'Master Products'!A246</x:f>
        <x:v>RS-000245</x:v>
      </x:c>
      <x:c r="B249" s="149" t="str">
        <x:f>'Master Products'!B246</x:f>
        <x:v>MOON BALL 1PCS</x:v>
      </x:c>
      <x:c r="C249" s="149" t="str">
        <x:f>'Master Products'!C246</x:f>
        <x:v>BALL</x:v>
      </x:c>
      <x:c r="D249" s="149" t="str">
        <x:f>'Master Products'!D246</x:f>
        <x:v>Both</x:v>
      </x:c>
      <x:c r="E249" s="149" t="str">
        <x:f>'Master Products'!F246</x:f>
        <x:v>Piece</x:v>
      </x:c>
      <x:c r="F249" s="149" t="n">
        <x:f>IF('Master Products'!G246="","",'Master Products'!G246)</x:f>
        <x:v>1</x:v>
      </x:c>
      <x:c r="G249" s="149" t="str">
        <x:f>'Master Products'!I246</x:f>
        <x:v>PKR</x:v>
      </x:c>
      <x:c r="H249" s="133" t="n">
        <x:f>'Master Products'!L246</x:f>
        <x:v>95</x:v>
      </x:c>
      <x:c r="I249" s="133" t="n">
        <x:f>'Master Products'!M246</x:f>
        <x:v>73</x:v>
      </x:c>
      <x:c r="J249" s="133" t="str">
        <x:f>'Master Products'!U246</x:f>
        <x:v>Source Valid</x:v>
      </x:c>
      <x:c r="K249" s="133" t="n">
        <x:f>'Master Products'!N246</x:f>
        <x:v>22</x:v>
      </x:c>
      <x:c r="L249" s="148" t="n">
        <x:f>'Master Products'!O246</x:f>
        <x:v>0.23157894736842105</x:v>
      </x:c>
      <x:c r="M249" s="149" t="str">
        <x:f>'Master Products'!X246</x:f>
        <x:v>Ready</x:v>
      </x:c>
      <x:c r="N249" s="149" t="b">
        <x:f>'Master Products'!Y246</x:f>
        <x:v>1</x:v>
      </x:c>
      <x:c r="O249" s="149" t="str">
        <x:f>'Master Products'!AH246</x:f>
        <x:v>WS-RATES:7:30</x:v>
      </x:c>
      <x:c r="P249" s="149" t="str">
        <x:f>IF('Master Products'!AI246="","",'Master Products'!AI246)</x:f>
      </x:c>
      <x:c r="Q249" s="149" t="str">
        <x:f>IF('Master Products'!AJ246="","",'Master Products'!AJ246)</x:f>
      </x:c>
      <x:c r="R249" s="149" t="str">
        <x:f>IF('Master Products'!AK246="","",'Master Products'!AK246)</x:f>
      </x:c>
    </x:row>
    <x:row r="250">
      <x:c r="A250" s="149" t="str">
        <x:f>'Master Products'!A247</x:f>
        <x:v>RS-000246</x:v>
      </x:c>
      <x:c r="B250" s="149" t="str">
        <x:f>'Master Products'!B247</x:f>
        <x:v>NOORANI QAIDA QTN1</x:v>
      </x:c>
      <x:c r="C250" s="149" t="str">
        <x:f>'Master Products'!C247</x:f>
        <x:v>SIPARA</x:v>
      </x:c>
      <x:c r="D250" s="149" t="str">
        <x:f>'Master Products'!D247</x:f>
        <x:v>Both</x:v>
      </x:c>
      <x:c r="E250" s="149" t="str">
        <x:f>'Master Products'!F247</x:f>
        <x:v>Piece</x:v>
      </x:c>
      <x:c r="F250" s="149" t="str">
        <x:f>IF('Master Products'!G247="","",'Master Products'!G247)</x:f>
      </x:c>
      <x:c r="G250" s="149" t="str">
        <x:f>'Master Products'!I247</x:f>
        <x:v>PKR</x:v>
      </x:c>
      <x:c r="H250" s="133" t="n">
        <x:f>'Master Products'!L247</x:f>
        <x:v>100</x:v>
      </x:c>
      <x:c r="I250" s="133" t="n">
        <x:f>'Master Products'!M247</x:f>
        <x:v>90</x:v>
      </x:c>
      <x:c r="J250" s="133" t="str">
        <x:f>'Master Products'!U247</x:f>
        <x:v>Source Valid</x:v>
      </x:c>
      <x:c r="K250" s="133" t="n">
        <x:f>'Master Products'!N247</x:f>
        <x:v>10</x:v>
      </x:c>
      <x:c r="L250" s="148" t="n">
        <x:f>'Master Products'!O247</x:f>
        <x:v>0.1</x:v>
      </x:c>
      <x:c r="M250" s="149" t="str">
        <x:f>'Master Products'!X247</x:f>
        <x:v>Ready</x:v>
      </x:c>
      <x:c r="N250" s="149" t="b">
        <x:f>'Master Products'!Y247</x:f>
        <x:v>1</x:v>
      </x:c>
      <x:c r="O250" s="149" t="str">
        <x:f>'Master Products'!AH247</x:f>
        <x:v>WS-RATES:7:31</x:v>
      </x:c>
      <x:c r="P250" s="149" t="str">
        <x:f>IF('Master Products'!AI247="","",'Master Products'!AI247)</x:f>
      </x:c>
      <x:c r="Q250" s="149" t="str">
        <x:f>IF('Master Products'!AJ247="","",'Master Products'!AJ247)</x:f>
      </x:c>
      <x:c r="R250" s="149" t="str">
        <x:f>IF('Master Products'!AK247="","",'Master Products'!AK247)</x:f>
      </x:c>
    </x:row>
    <x:row r="251">
      <x:c r="A251" s="149" t="str">
        <x:f>'Master Products'!A248</x:f>
        <x:v>RS-000247</x:v>
      </x:c>
      <x:c r="B251" s="149" t="str">
        <x:f>'Master Products'!B248</x:f>
        <x:v>CHINA FOAM BOARD MARKER</x:v>
      </x:c>
      <x:c r="C251" s="149" t="str">
        <x:f>'Master Products'!C248</x:f>
        <x:v>MARKER</x:v>
      </x:c>
      <x:c r="D251" s="149" t="str">
        <x:f>'Master Products'!D248</x:f>
        <x:v>Both</x:v>
      </x:c>
      <x:c r="E251" s="149" t="str">
        <x:f>'Master Products'!F248</x:f>
        <x:v>Piece</x:v>
      </x:c>
      <x:c r="F251" s="149" t="str">
        <x:f>IF('Master Products'!G248="","",'Master Products'!G248)</x:f>
      </x:c>
      <x:c r="G251" s="149" t="str">
        <x:f>'Master Products'!I248</x:f>
        <x:v>PKR</x:v>
      </x:c>
      <x:c r="H251" s="133" t="n">
        <x:f>'Master Products'!L248</x:f>
        <x:v>15</x:v>
      </x:c>
      <x:c r="I251" s="133" t="n">
        <x:f>'Master Products'!M248</x:f>
        <x:v>9.5</x:v>
      </x:c>
      <x:c r="J251" s="133" t="str">
        <x:f>'Master Products'!U248</x:f>
        <x:v>Source Valid</x:v>
      </x:c>
      <x:c r="K251" s="133" t="n">
        <x:f>'Master Products'!N248</x:f>
        <x:v>5.5</x:v>
      </x:c>
      <x:c r="L251" s="148" t="n">
        <x:f>'Master Products'!O248</x:f>
        <x:v>0.36666666666666664</x:v>
      </x:c>
      <x:c r="M251" s="149" t="str">
        <x:f>'Master Products'!X248</x:f>
        <x:v>Ready</x:v>
      </x:c>
      <x:c r="N251" s="149" t="b">
        <x:f>'Master Products'!Y248</x:f>
        <x:v>1</x:v>
      </x:c>
      <x:c r="O251" s="149" t="str">
        <x:f>'Master Products'!AH248</x:f>
        <x:v>WS-RATES:7:32</x:v>
      </x:c>
      <x:c r="P251" s="149" t="str">
        <x:f>IF('Master Products'!AI248="","",'Master Products'!AI248)</x:f>
      </x:c>
      <x:c r="Q251" s="149" t="str">
        <x:f>IF('Master Products'!AJ248="","",'Master Products'!AJ248)</x:f>
      </x:c>
      <x:c r="R251" s="149" t="str">
        <x:f>IF('Master Products'!AK248="","",'Master Products'!AK248)</x:f>
      </x:c>
    </x:row>
    <x:row r="252">
      <x:c r="A252" s="149" t="str">
        <x:f>'Master Products'!A249</x:f>
        <x:v>RS-000248</x:v>
      </x:c>
      <x:c r="B252" s="149" t="str">
        <x:f>'Master Products'!B249</x:f>
        <x:v>SHAIQ PRATICAL COPY P2</x:v>
      </x:c>
      <x:c r="C252" s="149" t="str">
        <x:f>'Master Products'!C249</x:f>
        <x:v>PRACTICAL COPY</x:v>
      </x:c>
      <x:c r="D252" s="149" t="str">
        <x:f>'Master Products'!D249</x:f>
        <x:v>Both</x:v>
      </x:c>
      <x:c r="E252" s="149" t="str">
        <x:f>'Master Products'!F249</x:f>
        <x:v>Piece</x:v>
      </x:c>
      <x:c r="F252" s="149" t="str">
        <x:f>IF('Master Products'!G249="","",'Master Products'!G249)</x:f>
      </x:c>
      <x:c r="G252" s="149" t="str">
        <x:f>'Master Products'!I249</x:f>
        <x:v>PKR</x:v>
      </x:c>
      <x:c r="H252" s="133" t="n">
        <x:f>'Master Products'!L249</x:f>
        <x:v>140</x:v>
      </x:c>
      <x:c r="I252" s="133" t="n">
        <x:f>'Master Products'!M249</x:f>
        <x:v>110</x:v>
      </x:c>
      <x:c r="J252" s="133" t="str">
        <x:f>'Master Products'!U249</x:f>
        <x:v>Source Valid</x:v>
      </x:c>
      <x:c r="K252" s="133" t="n">
        <x:f>'Master Products'!N249</x:f>
        <x:v>30</x:v>
      </x:c>
      <x:c r="L252" s="148" t="n">
        <x:f>'Master Products'!O249</x:f>
        <x:v>0.21428571428571427</x:v>
      </x:c>
      <x:c r="M252" s="149" t="str">
        <x:f>'Master Products'!X249</x:f>
        <x:v>Ready</x:v>
      </x:c>
      <x:c r="N252" s="149" t="b">
        <x:f>'Master Products'!Y249</x:f>
        <x:v>1</x:v>
      </x:c>
      <x:c r="O252" s="149" t="str">
        <x:f>'Master Products'!AH249</x:f>
        <x:v>WS-RATES:7:33</x:v>
      </x:c>
      <x:c r="P252" s="149" t="str">
        <x:f>IF('Master Products'!AI249="","",'Master Products'!AI249)</x:f>
      </x:c>
      <x:c r="Q252" s="149" t="str">
        <x:f>IF('Master Products'!AJ249="","",'Master Products'!AJ249)</x:f>
      </x:c>
      <x:c r="R252" s="149" t="str">
        <x:f>IF('Master Products'!AK249="","",'Master Products'!AK249)</x:f>
      </x:c>
    </x:row>
    <x:row r="253">
      <x:c r="A253" s="149" t="str">
        <x:f>'Master Products'!A250</x:f>
        <x:v>RS-000249</x:v>
      </x:c>
      <x:c r="B253" s="149" t="str">
        <x:f>'Master Products'!B250</x:f>
        <x:v>CASIO FX 82MSC COLOUR</x:v>
      </x:c>
      <x:c r="C253" s="149" t="str">
        <x:f>'Master Products'!C250</x:f>
        <x:v>SHOP CALCULATOR</x:v>
      </x:c>
      <x:c r="D253" s="149" t="str">
        <x:f>'Master Products'!D250</x:f>
        <x:v>Both</x:v>
      </x:c>
      <x:c r="E253" s="149" t="str">
        <x:f>'Master Products'!F250</x:f>
        <x:v>Piece</x:v>
      </x:c>
      <x:c r="F253" s="149" t="str">
        <x:f>IF('Master Products'!G250="","",'Master Products'!G250)</x:f>
      </x:c>
      <x:c r="G253" s="149" t="str">
        <x:f>'Master Products'!I250</x:f>
        <x:v>PKR</x:v>
      </x:c>
      <x:c r="H253" s="133" t="n">
        <x:f>'Master Products'!L250</x:f>
        <x:v>360</x:v>
      </x:c>
      <x:c r="I253" s="133" t="n">
        <x:f>'Master Products'!M250</x:f>
        <x:v>325</x:v>
      </x:c>
      <x:c r="J253" s="133" t="str">
        <x:f>'Master Products'!U250</x:f>
        <x:v>Source Valid</x:v>
      </x:c>
      <x:c r="K253" s="133" t="n">
        <x:f>'Master Products'!N250</x:f>
        <x:v>35</x:v>
      </x:c>
      <x:c r="L253" s="148" t="n">
        <x:f>'Master Products'!O250</x:f>
        <x:v>0.09722222222222222</x:v>
      </x:c>
      <x:c r="M253" s="149" t="str">
        <x:f>'Master Products'!X250</x:f>
        <x:v>Ready</x:v>
      </x:c>
      <x:c r="N253" s="149" t="b">
        <x:f>'Master Products'!Y250</x:f>
        <x:v>1</x:v>
      </x:c>
      <x:c r="O253" s="149" t="str">
        <x:f>'Master Products'!AH250</x:f>
        <x:v>WS-RATES:7:34</x:v>
      </x:c>
      <x:c r="P253" s="149" t="str">
        <x:f>IF('Master Products'!AI250="","",'Master Products'!AI250)</x:f>
      </x:c>
      <x:c r="Q253" s="149" t="str">
        <x:f>IF('Master Products'!AJ250="","",'Master Products'!AJ250)</x:f>
      </x:c>
      <x:c r="R253" s="149" t="str">
        <x:f>IF('Master Products'!AK250="","",'Master Products'!AK250)</x:f>
      </x:c>
    </x:row>
    <x:row r="254">
      <x:c r="A254" s="149" t="str">
        <x:f>'Master Products'!A251</x:f>
        <x:v>RS-000250</x:v>
      </x:c>
      <x:c r="B254" s="149" t="str">
        <x:f>'Master Products'!B251</x:f>
        <x:v>CASIO FX 82MS 2ND EDITION</x:v>
      </x:c>
      <x:c r="C254" s="149" t="str">
        <x:f>'Master Products'!C251</x:f>
        <x:v>SHOP CALCULATOR</x:v>
      </x:c>
      <x:c r="D254" s="149" t="str">
        <x:f>'Master Products'!D251</x:f>
        <x:v>Both</x:v>
      </x:c>
      <x:c r="E254" s="149" t="str">
        <x:f>'Master Products'!F251</x:f>
        <x:v>Piece</x:v>
      </x:c>
      <x:c r="F254" s="149" t="str">
        <x:f>IF('Master Products'!G251="","",'Master Products'!G251)</x:f>
      </x:c>
      <x:c r="G254" s="149" t="str">
        <x:f>'Master Products'!I251</x:f>
        <x:v>PKR</x:v>
      </x:c>
      <x:c r="H254" s="133" t="n">
        <x:f>'Master Products'!L251</x:f>
        <x:v>420</x:v>
      </x:c>
      <x:c r="I254" s="133" t="n">
        <x:f>'Master Products'!M251</x:f>
        <x:v>385</x:v>
      </x:c>
      <x:c r="J254" s="133" t="str">
        <x:f>'Master Products'!U251</x:f>
        <x:v>Source Valid</x:v>
      </x:c>
      <x:c r="K254" s="133" t="n">
        <x:f>'Master Products'!N251</x:f>
        <x:v>35</x:v>
      </x:c>
      <x:c r="L254" s="148" t="n">
        <x:f>'Master Products'!O251</x:f>
        <x:v>0.08333333333333333</x:v>
      </x:c>
      <x:c r="M254" s="149" t="str">
        <x:f>'Master Products'!X251</x:f>
        <x:v>Ready</x:v>
      </x:c>
      <x:c r="N254" s="149" t="b">
        <x:f>'Master Products'!Y251</x:f>
        <x:v>1</x:v>
      </x:c>
      <x:c r="O254" s="149" t="str">
        <x:f>'Master Products'!AH251</x:f>
        <x:v>WS-RATES:7:35</x:v>
      </x:c>
      <x:c r="P254" s="149" t="str">
        <x:f>IF('Master Products'!AI251="","",'Master Products'!AI251)</x:f>
      </x:c>
      <x:c r="Q254" s="149" t="str">
        <x:f>IF('Master Products'!AJ251="","",'Master Products'!AJ251)</x:f>
      </x:c>
      <x:c r="R254" s="149" t="str">
        <x:f>IF('Master Products'!AK251="","",'Master Products'!AK251)</x:f>
      </x:c>
    </x:row>
    <x:row r="255">
      <x:c r="A255" s="149" t="str">
        <x:f>'Master Products'!A252</x:f>
        <x:v>RS-000251</x:v>
      </x:c>
      <x:c r="B255" s="149" t="str">
        <x:f>'Master Products'!B252</x:f>
        <x:v>CTIFREE UL170PH</x:v>
      </x:c>
      <x:c r="C255" s="149" t="str">
        <x:f>'Master Products'!C252</x:f>
        <x:v>SHOP CALCULATOR</x:v>
      </x:c>
      <x:c r="D255" s="149" t="str">
        <x:f>'Master Products'!D252</x:f>
        <x:v>Both</x:v>
      </x:c>
      <x:c r="E255" s="149" t="str">
        <x:f>'Master Products'!F252</x:f>
        <x:v>Piece</x:v>
      </x:c>
      <x:c r="F255" s="149" t="str">
        <x:f>IF('Master Products'!G252="","",'Master Products'!G252)</x:f>
      </x:c>
      <x:c r="G255" s="149" t="str">
        <x:f>'Master Products'!I252</x:f>
        <x:v>PKR</x:v>
      </x:c>
      <x:c r="H255" s="133" t="n">
        <x:f>'Master Products'!L252</x:f>
        <x:v>1400</x:v>
      </x:c>
      <x:c r="I255" s="133" t="n">
        <x:f>'Master Products'!M252</x:f>
        <x:v>1285</x:v>
      </x:c>
      <x:c r="J255" s="133" t="str">
        <x:f>'Master Products'!U252</x:f>
        <x:v>Source Valid</x:v>
      </x:c>
      <x:c r="K255" s="133" t="n">
        <x:f>'Master Products'!N252</x:f>
        <x:v>115</x:v>
      </x:c>
      <x:c r="L255" s="148" t="n">
        <x:f>'Master Products'!O252</x:f>
        <x:v>0.08214285714285714</x:v>
      </x:c>
      <x:c r="M255" s="149" t="str">
        <x:f>'Master Products'!X252</x:f>
        <x:v>Ready</x:v>
      </x:c>
      <x:c r="N255" s="149" t="b">
        <x:f>'Master Products'!Y252</x:f>
        <x:v>1</x:v>
      </x:c>
      <x:c r="O255" s="149" t="str">
        <x:f>'Master Products'!AH252</x:f>
        <x:v>WS-RATES:7:36</x:v>
      </x:c>
      <x:c r="P255" s="149" t="str">
        <x:f>IF('Master Products'!AI252="","",'Master Products'!AI252)</x:f>
      </x:c>
      <x:c r="Q255" s="149" t="str">
        <x:f>IF('Master Products'!AJ252="","",'Master Products'!AJ252)</x:f>
      </x:c>
      <x:c r="R255" s="149" t="str">
        <x:f>IF('Master Products'!AK252="","",'Master Products'!AK252)</x:f>
      </x:c>
    </x:row>
    <x:row r="256">
      <x:c r="A256" s="149" t="str">
        <x:f>'Master Products'!A253</x:f>
        <x:v>RS-000252</x:v>
      </x:c>
      <x:c r="B256" s="149" t="str">
        <x:f>'Master Products'!B253</x:f>
        <x:v>STICKER YXH</x:v>
      </x:c>
      <x:c r="C256" s="149" t="str">
        <x:f>'Master Products'!C253</x:f>
        <x:v>STICKERS</x:v>
      </x:c>
      <x:c r="D256" s="149" t="str">
        <x:f>'Master Products'!D253</x:f>
        <x:v>Both</x:v>
      </x:c>
      <x:c r="E256" s="149" t="str">
        <x:f>'Master Products'!F253</x:f>
        <x:v>Piece</x:v>
      </x:c>
      <x:c r="F256" s="149" t="str">
        <x:f>IF('Master Products'!G253="","",'Master Products'!G253)</x:f>
      </x:c>
      <x:c r="G256" s="149" t="str">
        <x:f>'Master Products'!I253</x:f>
        <x:v>PKR</x:v>
      </x:c>
      <x:c r="H256" s="133" t="n">
        <x:f>'Master Products'!L253</x:f>
        <x:v>35</x:v>
      </x:c>
      <x:c r="I256" s="133" t="n">
        <x:f>'Master Products'!M253</x:f>
        <x:v>24</x:v>
      </x:c>
      <x:c r="J256" s="133" t="str">
        <x:f>'Master Products'!U253</x:f>
        <x:v>Source Valid</x:v>
      </x:c>
      <x:c r="K256" s="133" t="n">
        <x:f>'Master Products'!N253</x:f>
        <x:v>11</x:v>
      </x:c>
      <x:c r="L256" s="148" t="n">
        <x:f>'Master Products'!O253</x:f>
        <x:v>0.3142857142857143</x:v>
      </x:c>
      <x:c r="M256" s="149" t="str">
        <x:f>'Master Products'!X253</x:f>
        <x:v>Ready</x:v>
      </x:c>
      <x:c r="N256" s="149" t="b">
        <x:f>'Master Products'!Y253</x:f>
        <x:v>1</x:v>
      </x:c>
      <x:c r="O256" s="149" t="str">
        <x:f>'Master Products'!AH253</x:f>
        <x:v>WS-RATES:7:37</x:v>
      </x:c>
      <x:c r="P256" s="149" t="str">
        <x:f>IF('Master Products'!AI253="","",'Master Products'!AI253)</x:f>
      </x:c>
      <x:c r="Q256" s="149" t="str">
        <x:f>IF('Master Products'!AJ253="","",'Master Products'!AJ253)</x:f>
      </x:c>
      <x:c r="R256" s="149" t="str">
        <x:f>IF('Master Products'!AK253="","",'Master Products'!AK253)</x:f>
      </x:c>
    </x:row>
    <x:row r="257">
      <x:c r="A257" s="149" t="str">
        <x:f>'Master Products'!A254</x:f>
        <x:v>RS-000253</x:v>
      </x:c>
      <x:c r="B257" s="149" t="str">
        <x:f>'Master Products'!B254</x:f>
        <x:v>STICKER YZ</x:v>
      </x:c>
      <x:c r="C257" s="149" t="str">
        <x:f>'Master Products'!C254</x:f>
        <x:v>STICKERS</x:v>
      </x:c>
      <x:c r="D257" s="149" t="str">
        <x:f>'Master Products'!D254</x:f>
        <x:v>Both</x:v>
      </x:c>
      <x:c r="E257" s="149" t="str">
        <x:f>'Master Products'!F254</x:f>
        <x:v>Piece</x:v>
      </x:c>
      <x:c r="F257" s="149" t="str">
        <x:f>IF('Master Products'!G254="","",'Master Products'!G254)</x:f>
      </x:c>
      <x:c r="G257" s="149" t="str">
        <x:f>'Master Products'!I254</x:f>
        <x:v>PKR</x:v>
      </x:c>
      <x:c r="H257" s="133" t="n">
        <x:f>'Master Products'!L254</x:f>
        <x:v>45</x:v>
      </x:c>
      <x:c r="I257" s="133" t="n">
        <x:f>'Master Products'!M254</x:f>
        <x:v>26</x:v>
      </x:c>
      <x:c r="J257" s="133" t="str">
        <x:f>'Master Products'!U254</x:f>
        <x:v>Source Valid</x:v>
      </x:c>
      <x:c r="K257" s="133" t="n">
        <x:f>'Master Products'!N254</x:f>
        <x:v>19</x:v>
      </x:c>
      <x:c r="L257" s="148" t="n">
        <x:f>'Master Products'!O254</x:f>
        <x:v>0.4222222222222222</x:v>
      </x:c>
      <x:c r="M257" s="149" t="str">
        <x:f>'Master Products'!X254</x:f>
        <x:v>Ready</x:v>
      </x:c>
      <x:c r="N257" s="149" t="b">
        <x:f>'Master Products'!Y254</x:f>
        <x:v>1</x:v>
      </x:c>
      <x:c r="O257" s="149" t="str">
        <x:f>'Master Products'!AH254</x:f>
        <x:v>WS-RATES:8:2</x:v>
      </x:c>
      <x:c r="P257" s="149" t="str">
        <x:f>IF('Master Products'!AI254="","",'Master Products'!AI254)</x:f>
      </x:c>
      <x:c r="Q257" s="149" t="str">
        <x:f>IF('Master Products'!AJ254="","",'Master Products'!AJ254)</x:f>
      </x:c>
      <x:c r="R257" s="149" t="str">
        <x:f>IF('Master Products'!AK254="","",'Master Products'!AK254)</x:f>
      </x:c>
    </x:row>
    <x:row r="258">
      <x:c r="A258" s="149" t="str">
        <x:f>'Master Products'!A255</x:f>
        <x:v>RS-000254</x:v>
      </x:c>
      <x:c r="B258" s="149" t="str">
        <x:f>'Master Products'!B255</x:f>
        <x:v>TABLE PEN CHINA</x:v>
      </x:c>
      <x:c r="C258" s="149" t="str">
        <x:f>'Master Products'!C255</x:f>
        <x:v>INK PEN</x:v>
      </x:c>
      <x:c r="D258" s="149" t="str">
        <x:f>'Master Products'!D255</x:f>
        <x:v>Both</x:v>
      </x:c>
      <x:c r="E258" s="149" t="str">
        <x:f>'Master Products'!F255</x:f>
        <x:v>Piece</x:v>
      </x:c>
      <x:c r="F258" s="149" t="str">
        <x:f>IF('Master Products'!G255="","",'Master Products'!G255)</x:f>
      </x:c>
      <x:c r="G258" s="149" t="str">
        <x:f>'Master Products'!I255</x:f>
        <x:v>PKR</x:v>
      </x:c>
      <x:c r="H258" s="133" t="n">
        <x:f>'Master Products'!L255</x:f>
        <x:v>100</x:v>
      </x:c>
      <x:c r="I258" s="133" t="n">
        <x:f>'Master Products'!M255</x:f>
        <x:v>82</x:v>
      </x:c>
      <x:c r="J258" s="133" t="str">
        <x:f>'Master Products'!U255</x:f>
        <x:v>Source Valid</x:v>
      </x:c>
      <x:c r="K258" s="133" t="n">
        <x:f>'Master Products'!N255</x:f>
        <x:v>18</x:v>
      </x:c>
      <x:c r="L258" s="148" t="n">
        <x:f>'Master Products'!O255</x:f>
        <x:v>0.18</x:v>
      </x:c>
      <x:c r="M258" s="149" t="str">
        <x:f>'Master Products'!X255</x:f>
        <x:v>Ready</x:v>
      </x:c>
      <x:c r="N258" s="149" t="b">
        <x:f>'Master Products'!Y255</x:f>
        <x:v>1</x:v>
      </x:c>
      <x:c r="O258" s="149" t="str">
        <x:f>'Master Products'!AH255</x:f>
        <x:v>WS-RATES:8:3</x:v>
      </x:c>
      <x:c r="P258" s="149" t="str">
        <x:f>IF('Master Products'!AI255="","",'Master Products'!AI255)</x:f>
      </x:c>
      <x:c r="Q258" s="149" t="str">
        <x:f>IF('Master Products'!AJ255="","",'Master Products'!AJ255)</x:f>
      </x:c>
      <x:c r="R258" s="149" t="str">
        <x:f>IF('Master Products'!AK255="","",'Master Products'!AK255)</x:f>
      </x:c>
    </x:row>
    <x:row r="259">
      <x:c r="A259" s="149" t="str">
        <x:f>'Master Products'!A256</x:f>
        <x:v>RS-000255</x:v>
      </x:c>
      <x:c r="B259" s="149" t="str">
        <x:f>'Master Products'!B256</x:f>
        <x:v>NOTE BOOK 8625</x:v>
      </x:c>
      <x:c r="C259" s="149" t="str">
        <x:f>'Master Products'!C256</x:f>
        <x:v>CHINA DAIRIES</x:v>
      </x:c>
      <x:c r="D259" s="149" t="str">
        <x:f>'Master Products'!D256</x:f>
        <x:v>Both</x:v>
      </x:c>
      <x:c r="E259" s="149" t="str">
        <x:f>'Master Products'!F256</x:f>
        <x:v>Piece</x:v>
      </x:c>
      <x:c r="F259" s="149" t="str">
        <x:f>IF('Master Products'!G256="","",'Master Products'!G256)</x:f>
      </x:c>
      <x:c r="G259" s="149" t="str">
        <x:f>'Master Products'!I256</x:f>
        <x:v>PKR</x:v>
      </x:c>
      <x:c r="H259" s="133" t="n">
        <x:f>'Master Products'!L256</x:f>
        <x:v>290</x:v>
      </x:c>
      <x:c r="I259" s="133" t="n">
        <x:f>'Master Products'!M256</x:f>
        <x:v>245</x:v>
      </x:c>
      <x:c r="J259" s="133" t="str">
        <x:f>'Master Products'!U256</x:f>
        <x:v>Source Valid</x:v>
      </x:c>
      <x:c r="K259" s="133" t="n">
        <x:f>'Master Products'!N256</x:f>
        <x:v>45</x:v>
      </x:c>
      <x:c r="L259" s="148" t="n">
        <x:f>'Master Products'!O256</x:f>
        <x:v>0.15517241379310345</x:v>
      </x:c>
      <x:c r="M259" s="149" t="str">
        <x:f>'Master Products'!X256</x:f>
        <x:v>Ready</x:v>
      </x:c>
      <x:c r="N259" s="149" t="b">
        <x:f>'Master Products'!Y256</x:f>
        <x:v>1</x:v>
      </x:c>
      <x:c r="O259" s="149" t="str">
        <x:f>'Master Products'!AH256</x:f>
        <x:v>WS-RATES:8:4</x:v>
      </x:c>
      <x:c r="P259" s="149" t="str">
        <x:f>IF('Master Products'!AI256="","",'Master Products'!AI256)</x:f>
      </x:c>
      <x:c r="Q259" s="149" t="str">
        <x:f>IF('Master Products'!AJ256="","",'Master Products'!AJ256)</x:f>
      </x:c>
      <x:c r="R259" s="149" t="str">
        <x:f>IF('Master Products'!AK256="","",'Master Products'!AK256)</x:f>
      </x:c>
    </x:row>
    <x:row r="260">
      <x:c r="A260" s="149" t="str">
        <x:f>'Master Products'!A257</x:f>
        <x:v>RS-000256</x:v>
      </x:c>
      <x:c r="B260" s="149" t="str">
        <x:f>'Master Products'!B257</x:f>
        <x:v>ERASER FS 72PCS</x:v>
      </x:c>
      <x:c r="C260" s="149" t="str">
        <x:f>'Master Products'!C257</x:f>
        <x:v>ERASERS</x:v>
      </x:c>
      <x:c r="D260" s="149" t="str">
        <x:f>'Master Products'!D257</x:f>
        <x:v>Wholesale/Bulk</x:v>
      </x:c>
      <x:c r="E260" s="149" t="str">
        <x:f>'Master Products'!F257</x:f>
        <x:v>Pack</x:v>
      </x:c>
      <x:c r="F260" s="149" t="n">
        <x:f>IF('Master Products'!G257="","",'Master Products'!G257)</x:f>
        <x:v>72</x:v>
      </x:c>
      <x:c r="G260" s="149" t="str">
        <x:f>'Master Products'!I257</x:f>
        <x:v>PKR</x:v>
      </x:c>
      <x:c r="H260" s="133" t="n">
        <x:f>'Master Products'!L257</x:f>
        <x:v>250</x:v>
      </x:c>
      <x:c r="I260" s="133" t="n">
        <x:f>'Master Products'!M257</x:f>
        <x:v>230</x:v>
      </x:c>
      <x:c r="J260" s="133" t="str">
        <x:f>'Master Products'!U257</x:f>
        <x:v>Source Valid</x:v>
      </x:c>
      <x:c r="K260" s="133" t="n">
        <x:f>'Master Products'!N257</x:f>
        <x:v>20</x:v>
      </x:c>
      <x:c r="L260" s="148" t="n">
        <x:f>'Master Products'!O257</x:f>
        <x:v>0.08</x:v>
      </x:c>
      <x:c r="M260" s="149" t="str">
        <x:f>'Master Products'!X257</x:f>
        <x:v>Ready</x:v>
      </x:c>
      <x:c r="N260" s="149" t="b">
        <x:f>'Master Products'!Y257</x:f>
        <x:v>1</x:v>
      </x:c>
      <x:c r="O260" s="149" t="str">
        <x:f>'Master Products'!AH257</x:f>
        <x:v>WS-RATES:8:5</x:v>
      </x:c>
      <x:c r="P260" s="149" t="str">
        <x:f>IF('Master Products'!AI257="","",'Master Products'!AI257)</x:f>
      </x:c>
      <x:c r="Q260" s="149" t="str">
        <x:f>IF('Master Products'!AJ257="","",'Master Products'!AJ257)</x:f>
      </x:c>
      <x:c r="R260" s="149" t="str">
        <x:f>IF('Master Products'!AK257="","",'Master Products'!AK257)</x:f>
      </x:c>
    </x:row>
    <x:row r="261">
      <x:c r="A261" s="149" t="str">
        <x:f>'Master Products'!A258</x:f>
        <x:v>RS-000257</x:v>
      </x:c>
      <x:c r="B261" s="149" t="str">
        <x:f>'Master Products'!B258</x:f>
        <x:v>FANCY SHARPNER DMS084</x:v>
      </x:c>
      <x:c r="C261" s="149" t="str">
        <x:f>'Master Products'!C258</x:f>
        <x:v>SHARPNERS</x:v>
      </x:c>
      <x:c r="D261" s="149" t="str">
        <x:f>'Master Products'!D258</x:f>
        <x:v>Both</x:v>
      </x:c>
      <x:c r="E261" s="149" t="str">
        <x:f>'Master Products'!F258</x:f>
        <x:v>Piece</x:v>
      </x:c>
      <x:c r="F261" s="149" t="str">
        <x:f>IF('Master Products'!G258="","",'Master Products'!G258)</x:f>
      </x:c>
      <x:c r="G261" s="149" t="str">
        <x:f>'Master Products'!I258</x:f>
        <x:v>PKR</x:v>
      </x:c>
      <x:c r="H261" s="133" t="n">
        <x:f>'Master Products'!L258</x:f>
        <x:v>45</x:v>
      </x:c>
      <x:c r="I261" s="133" t="n">
        <x:f>'Master Products'!M258</x:f>
        <x:v>39</x:v>
      </x:c>
      <x:c r="J261" s="133" t="str">
        <x:f>'Master Products'!U258</x:f>
        <x:v>Source Valid</x:v>
      </x:c>
      <x:c r="K261" s="133" t="n">
        <x:f>'Master Products'!N258</x:f>
        <x:v>6</x:v>
      </x:c>
      <x:c r="L261" s="148" t="n">
        <x:f>'Master Products'!O258</x:f>
        <x:v>0.13333333333333333</x:v>
      </x:c>
      <x:c r="M261" s="149" t="str">
        <x:f>'Master Products'!X258</x:f>
        <x:v>Ready</x:v>
      </x:c>
      <x:c r="N261" s="149" t="b">
        <x:f>'Master Products'!Y258</x:f>
        <x:v>1</x:v>
      </x:c>
      <x:c r="O261" s="149" t="str">
        <x:f>'Master Products'!AH258</x:f>
        <x:v>WS-RATES:8:6</x:v>
      </x:c>
      <x:c r="P261" s="149" t="str">
        <x:f>IF('Master Products'!AI258="","",'Master Products'!AI258)</x:f>
      </x:c>
      <x:c r="Q261" s="149" t="str">
        <x:f>IF('Master Products'!AJ258="","",'Master Products'!AJ258)</x:f>
      </x:c>
      <x:c r="R261" s="149" t="str">
        <x:f>IF('Master Products'!AK258="","",'Master Products'!AK258)</x:f>
      </x:c>
    </x:row>
    <x:row r="262">
      <x:c r="A262" s="149" t="str">
        <x:f>'Master Products'!A259</x:f>
        <x:v>RS-000258</x:v>
      </x:c>
      <x:c r="B262" s="149" t="str">
        <x:f>'Master Products'!B259</x:f>
        <x:v>FANCY POUCH 5537</x:v>
      </x:c>
      <x:c r="C262" s="149" t="str">
        <x:f>'Master Products'!C259</x:f>
        <x:v>POUCH</x:v>
      </x:c>
      <x:c r="D262" s="149" t="str">
        <x:f>'Master Products'!D259</x:f>
        <x:v>Both</x:v>
      </x:c>
      <x:c r="E262" s="149" t="str">
        <x:f>'Master Products'!F259</x:f>
        <x:v>Piece</x:v>
      </x:c>
      <x:c r="F262" s="149" t="str">
        <x:f>IF('Master Products'!G259="","",'Master Products'!G259)</x:f>
      </x:c>
      <x:c r="G262" s="149" t="str">
        <x:f>'Master Products'!I259</x:f>
        <x:v>PKR</x:v>
      </x:c>
      <x:c r="H262" s="133" t="n">
        <x:f>'Master Products'!L259</x:f>
        <x:v>420</x:v>
      </x:c>
      <x:c r="I262" s="133" t="n">
        <x:f>'Master Products'!M259</x:f>
        <x:v>370</x:v>
      </x:c>
      <x:c r="J262" s="133" t="str">
        <x:f>'Master Products'!U259</x:f>
        <x:v>Source Valid</x:v>
      </x:c>
      <x:c r="K262" s="133" t="n">
        <x:f>'Master Products'!N259</x:f>
        <x:v>50</x:v>
      </x:c>
      <x:c r="L262" s="148" t="n">
        <x:f>'Master Products'!O259</x:f>
        <x:v>0.11904761904761904</x:v>
      </x:c>
      <x:c r="M262" s="149" t="str">
        <x:f>'Master Products'!X259</x:f>
        <x:v>Ready</x:v>
      </x:c>
      <x:c r="N262" s="149" t="b">
        <x:f>'Master Products'!Y259</x:f>
        <x:v>1</x:v>
      </x:c>
      <x:c r="O262" s="149" t="str">
        <x:f>'Master Products'!AH259</x:f>
        <x:v>WS-RATES:8:7</x:v>
      </x:c>
      <x:c r="P262" s="149" t="str">
        <x:f>IF('Master Products'!AI259="","",'Master Products'!AI259)</x:f>
      </x:c>
      <x:c r="Q262" s="149" t="str">
        <x:f>IF('Master Products'!AJ259="","",'Master Products'!AJ259)</x:f>
      </x:c>
      <x:c r="R262" s="149" t="str">
        <x:f>IF('Master Products'!AK259="","",'Master Products'!AK259)</x:f>
      </x:c>
    </x:row>
    <x:row r="263">
      <x:c r="A263" s="149" t="str">
        <x:f>'Master Products'!A260</x:f>
        <x:v>RS-000259</x:v>
      </x:c>
      <x:c r="B263" s="149" t="str">
        <x:f>'Master Products'!B260</x:f>
        <x:v>TALOR REGISTER</x:v>
      </x:c>
      <x:c r="C263" s="149" t="str">
        <x:f>'Master Products'!C260</x:f>
        <x:v>GEOMATRIES</x:v>
      </x:c>
      <x:c r="D263" s="149" t="str">
        <x:f>'Master Products'!D260</x:f>
        <x:v>Both</x:v>
      </x:c>
      <x:c r="E263" s="149" t="str">
        <x:f>'Master Products'!F260</x:f>
        <x:v>Piece</x:v>
      </x:c>
      <x:c r="F263" s="149" t="str">
        <x:f>IF('Master Products'!G260="","",'Master Products'!G260)</x:f>
      </x:c>
      <x:c r="G263" s="149" t="str">
        <x:f>'Master Products'!I260</x:f>
        <x:v>PKR</x:v>
      </x:c>
      <x:c r="H263" s="133" t="n">
        <x:f>'Master Products'!L260</x:f>
        <x:v>480</x:v>
      </x:c>
      <x:c r="I263" s="133" t="n">
        <x:f>'Master Products'!M260</x:f>
        <x:v>410</x:v>
      </x:c>
      <x:c r="J263" s="133" t="str">
        <x:f>'Master Products'!U260</x:f>
        <x:v>Source Valid</x:v>
      </x:c>
      <x:c r="K263" s="133" t="n">
        <x:f>'Master Products'!N260</x:f>
        <x:v>70</x:v>
      </x:c>
      <x:c r="L263" s="148" t="n">
        <x:f>'Master Products'!O260</x:f>
        <x:v>0.14583333333333334</x:v>
      </x:c>
      <x:c r="M263" s="149" t="str">
        <x:f>'Master Products'!X260</x:f>
        <x:v>Ready</x:v>
      </x:c>
      <x:c r="N263" s="149" t="b">
        <x:f>'Master Products'!Y260</x:f>
        <x:v>1</x:v>
      </x:c>
      <x:c r="O263" s="149" t="str">
        <x:f>'Master Products'!AH260</x:f>
        <x:v>WS-RATES:8:8</x:v>
      </x:c>
      <x:c r="P263" s="149" t="str">
        <x:f>IF('Master Products'!AI260="","",'Master Products'!AI260)</x:f>
      </x:c>
      <x:c r="Q263" s="149" t="str">
        <x:f>IF('Master Products'!AJ260="","",'Master Products'!AJ260)</x:f>
      </x:c>
      <x:c r="R263" s="149" t="str">
        <x:f>IF('Master Products'!AK260="","",'Master Products'!AK260)</x:f>
      </x:c>
    </x:row>
    <x:row r="264">
      <x:c r="A264" s="149" t="str">
        <x:f>'Master Products'!A261</x:f>
        <x:v>RS-000260</x:v>
      </x:c>
      <x:c r="B264" s="149" t="str">
        <x:f>'Master Products'!B261</x:f>
        <x:v>FANCU GEOMETRY 3232</x:v>
      </x:c>
      <x:c r="C264" s="149" t="str">
        <x:f>'Master Products'!C261</x:f>
        <x:v>GEOMATRIES</x:v>
      </x:c>
      <x:c r="D264" s="149" t="str">
        <x:f>'Master Products'!D261</x:f>
        <x:v>Both</x:v>
      </x:c>
      <x:c r="E264" s="149" t="str">
        <x:f>'Master Products'!F261</x:f>
        <x:v>Piece</x:v>
      </x:c>
      <x:c r="F264" s="149" t="str">
        <x:f>IF('Master Products'!G261="","",'Master Products'!G261)</x:f>
      </x:c>
      <x:c r="G264" s="149" t="str">
        <x:f>'Master Products'!I261</x:f>
        <x:v>PKR</x:v>
      </x:c>
      <x:c r="H264" s="133" t="n">
        <x:f>'Master Products'!L261</x:f>
        <x:v>300</x:v>
      </x:c>
      <x:c r="I264" s="133" t="n">
        <x:f>'Master Products'!M261</x:f>
        <x:v>245</x:v>
      </x:c>
      <x:c r="J264" s="133" t="str">
        <x:f>'Master Products'!U261</x:f>
        <x:v>Source Valid</x:v>
      </x:c>
      <x:c r="K264" s="133" t="n">
        <x:f>'Master Products'!N261</x:f>
        <x:v>55</x:v>
      </x:c>
      <x:c r="L264" s="148" t="n">
        <x:f>'Master Products'!O261</x:f>
        <x:v>0.18333333333333332</x:v>
      </x:c>
      <x:c r="M264" s="149" t="str">
        <x:f>'Master Products'!X261</x:f>
        <x:v>Ready</x:v>
      </x:c>
      <x:c r="N264" s="149" t="b">
        <x:f>'Master Products'!Y261</x:f>
        <x:v>1</x:v>
      </x:c>
      <x:c r="O264" s="149" t="str">
        <x:f>'Master Products'!AH261</x:f>
        <x:v>WS-RATES:8:9</x:v>
      </x:c>
      <x:c r="P264" s="149" t="str">
        <x:f>IF('Master Products'!AI261="","",'Master Products'!AI261)</x:f>
      </x:c>
      <x:c r="Q264" s="149" t="str">
        <x:f>IF('Master Products'!AJ261="","",'Master Products'!AJ261)</x:f>
      </x:c>
      <x:c r="R264" s="149" t="str">
        <x:f>IF('Master Products'!AK261="","",'Master Products'!AK261)</x:f>
      </x:c>
    </x:row>
    <x:row r="265">
      <x:c r="A265" s="149" t="str">
        <x:f>'Master Products'!A262</x:f>
        <x:v>RS-000261</x:v>
      </x:c>
      <x:c r="B265" s="149" t="str">
        <x:f>'Master Products'!B262</x:f>
        <x:v>FANCY GEOMETRY 8300</x:v>
      </x:c>
      <x:c r="C265" s="149" t="str">
        <x:f>'Master Products'!C262</x:f>
        <x:v>GEOMATRIES</x:v>
      </x:c>
      <x:c r="D265" s="149" t="str">
        <x:f>'Master Products'!D262</x:f>
        <x:v>Both</x:v>
      </x:c>
      <x:c r="E265" s="149" t="str">
        <x:f>'Master Products'!F262</x:f>
        <x:v>Piece</x:v>
      </x:c>
      <x:c r="F265" s="149" t="str">
        <x:f>IF('Master Products'!G262="","",'Master Products'!G262)</x:f>
      </x:c>
      <x:c r="G265" s="149" t="str">
        <x:f>'Master Products'!I262</x:f>
        <x:v>PKR</x:v>
      </x:c>
      <x:c r="H265" s="133" t="n">
        <x:f>'Master Products'!L262</x:f>
        <x:v>500</x:v>
      </x:c>
      <x:c r="I265" s="133" t="n">
        <x:f>'Master Products'!M262</x:f>
        <x:v>455</x:v>
      </x:c>
      <x:c r="J265" s="133" t="str">
        <x:f>'Master Products'!U262</x:f>
        <x:v>Source Valid</x:v>
      </x:c>
      <x:c r="K265" s="133" t="n">
        <x:f>'Master Products'!N262</x:f>
        <x:v>45</x:v>
      </x:c>
      <x:c r="L265" s="148" t="n">
        <x:f>'Master Products'!O262</x:f>
        <x:v>0.09</x:v>
      </x:c>
      <x:c r="M265" s="149" t="str">
        <x:f>'Master Products'!X262</x:f>
        <x:v>Ready</x:v>
      </x:c>
      <x:c r="N265" s="149" t="b">
        <x:f>'Master Products'!Y262</x:f>
        <x:v>1</x:v>
      </x:c>
      <x:c r="O265" s="149" t="str">
        <x:f>'Master Products'!AH262</x:f>
        <x:v>WS-RATES:8:10</x:v>
      </x:c>
      <x:c r="P265" s="149" t="str">
        <x:f>IF('Master Products'!AI262="","",'Master Products'!AI262)</x:f>
      </x:c>
      <x:c r="Q265" s="149" t="str">
        <x:f>IF('Master Products'!AJ262="","",'Master Products'!AJ262)</x:f>
      </x:c>
      <x:c r="R265" s="149" t="str">
        <x:f>IF('Master Products'!AK262="","",'Master Products'!AK262)</x:f>
      </x:c>
    </x:row>
    <x:row r="266">
      <x:c r="A266" s="149" t="str">
        <x:f>'Master Products'!A263</x:f>
        <x:v>RS-000262</x:v>
      </x:c>
      <x:c r="B266" s="149" t="str">
        <x:f>'Master Products'!B263</x:f>
        <x:v>FANCY GEOMETRY 5619</x:v>
      </x:c>
      <x:c r="C266" s="149" t="str">
        <x:f>'Master Products'!C263</x:f>
        <x:v>GEOMATRIES</x:v>
      </x:c>
      <x:c r="D266" s="149" t="str">
        <x:f>'Master Products'!D263</x:f>
        <x:v>Both</x:v>
      </x:c>
      <x:c r="E266" s="149" t="str">
        <x:f>'Master Products'!F263</x:f>
        <x:v>Piece</x:v>
      </x:c>
      <x:c r="F266" s="149" t="str">
        <x:f>IF('Master Products'!G263="","",'Master Products'!G263)</x:f>
      </x:c>
      <x:c r="G266" s="149" t="str">
        <x:f>'Master Products'!I263</x:f>
        <x:v>PKR</x:v>
      </x:c>
      <x:c r="H266" s="133" t="n">
        <x:f>'Master Products'!L263</x:f>
        <x:v>590</x:v>
      </x:c>
      <x:c r="I266" s="133" t="n">
        <x:f>'Master Products'!M263</x:f>
        <x:v>545</x:v>
      </x:c>
      <x:c r="J266" s="133" t="str">
        <x:f>'Master Products'!U263</x:f>
        <x:v>Source Valid</x:v>
      </x:c>
      <x:c r="K266" s="133" t="n">
        <x:f>'Master Products'!N263</x:f>
        <x:v>45</x:v>
      </x:c>
      <x:c r="L266" s="148" t="n">
        <x:f>'Master Products'!O263</x:f>
        <x:v>0.07627118644067797</x:v>
      </x:c>
      <x:c r="M266" s="149" t="str">
        <x:f>'Master Products'!X263</x:f>
        <x:v>Ready</x:v>
      </x:c>
      <x:c r="N266" s="149" t="b">
        <x:f>'Master Products'!Y263</x:f>
        <x:v>1</x:v>
      </x:c>
      <x:c r="O266" s="149" t="str">
        <x:f>'Master Products'!AH263</x:f>
        <x:v>WS-RATES:8:11</x:v>
      </x:c>
      <x:c r="P266" s="149" t="str">
        <x:f>IF('Master Products'!AI263="","",'Master Products'!AI263)</x:f>
      </x:c>
      <x:c r="Q266" s="149" t="str">
        <x:f>IF('Master Products'!AJ263="","",'Master Products'!AJ263)</x:f>
      </x:c>
      <x:c r="R266" s="149" t="str">
        <x:f>IF('Master Products'!AK263="","",'Master Products'!AK263)</x:f>
      </x:c>
    </x:row>
    <x:row r="267">
      <x:c r="A267" s="149" t="str">
        <x:f>'Master Products'!A264</x:f>
        <x:v>RS-000263</x:v>
      </x:c>
      <x:c r="B267" s="149" t="str">
        <x:f>'Master Products'!B264</x:f>
        <x:v>FANCY GEOMETRY YH0005</x:v>
      </x:c>
      <x:c r="C267" s="149" t="str">
        <x:f>'Master Products'!C264</x:f>
        <x:v>GEOMATRIES</x:v>
      </x:c>
      <x:c r="D267" s="149" t="str">
        <x:f>'Master Products'!D264</x:f>
        <x:v>Both</x:v>
      </x:c>
      <x:c r="E267" s="149" t="str">
        <x:f>'Master Products'!F264</x:f>
        <x:v>Piece</x:v>
      </x:c>
      <x:c r="F267" s="149" t="str">
        <x:f>IF('Master Products'!G264="","",'Master Products'!G264)</x:f>
      </x:c>
      <x:c r="G267" s="149" t="str">
        <x:f>'Master Products'!I264</x:f>
        <x:v>PKR</x:v>
      </x:c>
      <x:c r="H267" s="133" t="n">
        <x:f>'Master Products'!L264</x:f>
        <x:v>390</x:v>
      </x:c>
      <x:c r="I267" s="133" t="n">
        <x:f>'Master Products'!M264</x:f>
        <x:v>355</x:v>
      </x:c>
      <x:c r="J267" s="133" t="str">
        <x:f>'Master Products'!U264</x:f>
        <x:v>Source Valid</x:v>
      </x:c>
      <x:c r="K267" s="133" t="n">
        <x:f>'Master Products'!N264</x:f>
        <x:v>35</x:v>
      </x:c>
      <x:c r="L267" s="148" t="n">
        <x:f>'Master Products'!O264</x:f>
        <x:v>0.08974358974358974</x:v>
      </x:c>
      <x:c r="M267" s="149" t="str">
        <x:f>'Master Products'!X264</x:f>
        <x:v>Ready</x:v>
      </x:c>
      <x:c r="N267" s="149" t="b">
        <x:f>'Master Products'!Y264</x:f>
        <x:v>1</x:v>
      </x:c>
      <x:c r="O267" s="149" t="str">
        <x:f>'Master Products'!AH264</x:f>
        <x:v>WS-RATES:8:12</x:v>
      </x:c>
      <x:c r="P267" s="149" t="str">
        <x:f>IF('Master Products'!AI264="","",'Master Products'!AI264)</x:f>
      </x:c>
      <x:c r="Q267" s="149" t="str">
        <x:f>IF('Master Products'!AJ264="","",'Master Products'!AJ264)</x:f>
      </x:c>
      <x:c r="R267" s="149" t="str">
        <x:f>IF('Master Products'!AK264="","",'Master Products'!AK264)</x:f>
      </x:c>
    </x:row>
    <x:row r="268">
      <x:c r="A268" s="149" t="str">
        <x:f>'Master Products'!A265</x:f>
        <x:v>RS-000264</x:v>
      </x:c>
      <x:c r="B268" s="149" t="str">
        <x:f>'Master Products'!B265</x:f>
        <x:v>FANCY GEOMETRY 5559</x:v>
      </x:c>
      <x:c r="C268" s="149" t="str">
        <x:f>'Master Products'!C265</x:f>
        <x:v>GEOMATRIES</x:v>
      </x:c>
      <x:c r="D268" s="149" t="str">
        <x:f>'Master Products'!D265</x:f>
        <x:v>Both</x:v>
      </x:c>
      <x:c r="E268" s="149" t="str">
        <x:f>'Master Products'!F265</x:f>
        <x:v>Piece</x:v>
      </x:c>
      <x:c r="F268" s="149" t="str">
        <x:f>IF('Master Products'!G265="","",'Master Products'!G265)</x:f>
      </x:c>
      <x:c r="G268" s="149" t="str">
        <x:f>'Master Products'!I265</x:f>
        <x:v>PKR</x:v>
      </x:c>
      <x:c r="H268" s="133" t="n">
        <x:f>'Master Products'!L265</x:f>
        <x:v>520</x:v>
      </x:c>
      <x:c r="I268" s="133" t="n">
        <x:f>'Master Products'!M265</x:f>
        <x:v>485</x:v>
      </x:c>
      <x:c r="J268" s="133" t="str">
        <x:f>'Master Products'!U265</x:f>
        <x:v>Source Valid</x:v>
      </x:c>
      <x:c r="K268" s="133" t="n">
        <x:f>'Master Products'!N265</x:f>
        <x:v>35</x:v>
      </x:c>
      <x:c r="L268" s="148" t="n">
        <x:f>'Master Products'!O265</x:f>
        <x:v>0.0673076923076923</x:v>
      </x:c>
      <x:c r="M268" s="149" t="str">
        <x:f>'Master Products'!X265</x:f>
        <x:v>Ready</x:v>
      </x:c>
      <x:c r="N268" s="149" t="b">
        <x:f>'Master Products'!Y265</x:f>
        <x:v>1</x:v>
      </x:c>
      <x:c r="O268" s="149" t="str">
        <x:f>'Master Products'!AH265</x:f>
        <x:v>WS-RATES:8:13</x:v>
      </x:c>
      <x:c r="P268" s="149" t="str">
        <x:f>IF('Master Products'!AI265="","",'Master Products'!AI265)</x:f>
      </x:c>
      <x:c r="Q268" s="149" t="str">
        <x:f>IF('Master Products'!AJ265="","",'Master Products'!AJ265)</x:f>
      </x:c>
      <x:c r="R268" s="149" t="str">
        <x:f>IF('Master Products'!AK265="","",'Master Products'!AK265)</x:f>
      </x:c>
    </x:row>
    <x:row r="269">
      <x:c r="A269" s="149" t="str">
        <x:f>'Master Products'!A266</x:f>
        <x:v>RS-000265</x:v>
      </x:c>
      <x:c r="B269" s="149" t="str">
        <x:f>'Master Products'!B266</x:f>
        <x:v>FANCY GEOMATRY 588214</x:v>
      </x:c>
      <x:c r="C269" s="149" t="str">
        <x:f>'Master Products'!C266</x:f>
        <x:v>GEOMATRIES</x:v>
      </x:c>
      <x:c r="D269" s="149" t="str">
        <x:f>'Master Products'!D266</x:f>
        <x:v>Both</x:v>
      </x:c>
      <x:c r="E269" s="149" t="str">
        <x:f>'Master Products'!F266</x:f>
        <x:v>Piece</x:v>
      </x:c>
      <x:c r="F269" s="149" t="str">
        <x:f>IF('Master Products'!G266="","",'Master Products'!G266)</x:f>
      </x:c>
      <x:c r="G269" s="149" t="str">
        <x:f>'Master Products'!I266</x:f>
        <x:v>PKR</x:v>
      </x:c>
      <x:c r="H269" s="133" t="n">
        <x:f>'Master Products'!L266</x:f>
        <x:v>400</x:v>
      </x:c>
      <x:c r="I269" s="133" t="n">
        <x:f>'Master Products'!M266</x:f>
        <x:v>365</x:v>
      </x:c>
      <x:c r="J269" s="133" t="str">
        <x:f>'Master Products'!U266</x:f>
        <x:v>Source Valid</x:v>
      </x:c>
      <x:c r="K269" s="133" t="n">
        <x:f>'Master Products'!N266</x:f>
        <x:v>35</x:v>
      </x:c>
      <x:c r="L269" s="148" t="n">
        <x:f>'Master Products'!O266</x:f>
        <x:v>0.0875</x:v>
      </x:c>
      <x:c r="M269" s="149" t="str">
        <x:f>'Master Products'!X266</x:f>
        <x:v>Ready</x:v>
      </x:c>
      <x:c r="N269" s="149" t="b">
        <x:f>'Master Products'!Y266</x:f>
        <x:v>1</x:v>
      </x:c>
      <x:c r="O269" s="149" t="str">
        <x:f>'Master Products'!AH266</x:f>
        <x:v>WS-RATES:8:14</x:v>
      </x:c>
      <x:c r="P269" s="149" t="str">
        <x:f>IF('Master Products'!AI266="","",'Master Products'!AI266)</x:f>
      </x:c>
      <x:c r="Q269" s="149" t="str">
        <x:f>IF('Master Products'!AJ266="","",'Master Products'!AJ266)</x:f>
      </x:c>
      <x:c r="R269" s="149" t="str">
        <x:f>IF('Master Products'!AK266="","",'Master Products'!AK266)</x:f>
      </x:c>
    </x:row>
    <x:row r="270">
      <x:c r="A270" s="149" t="str">
        <x:f>'Master Products'!A267</x:f>
        <x:v>RS-000266</x:v>
      </x:c>
      <x:c r="B270" s="149" t="str">
        <x:f>'Master Products'!B267</x:f>
        <x:v>CHAMAK TAPE (M)</x:v>
      </x:c>
      <x:c r="C270" s="149" t="str">
        <x:f>'Master Products'!C267</x:f>
        <x:v>TAPE</x:v>
      </x:c>
      <x:c r="D270" s="149" t="str">
        <x:f>'Master Products'!D267</x:f>
        <x:v>Both</x:v>
      </x:c>
      <x:c r="E270" s="149" t="str">
        <x:f>'Master Products'!F267</x:f>
        <x:v>Piece</x:v>
      </x:c>
      <x:c r="F270" s="149" t="str">
        <x:f>IF('Master Products'!G267="","",'Master Products'!G267)</x:f>
      </x:c>
      <x:c r="G270" s="149" t="str">
        <x:f>'Master Products'!I267</x:f>
        <x:v>PKR</x:v>
      </x:c>
      <x:c r="H270" s="133" t="n">
        <x:f>'Master Products'!L267</x:f>
        <x:v>144</x:v>
      </x:c>
      <x:c r="I270" s="133" t="n">
        <x:f>'Master Products'!M267</x:f>
        <x:v>123</x:v>
      </x:c>
      <x:c r="J270" s="133" t="str">
        <x:f>'Master Products'!U267</x:f>
        <x:v>Source Valid</x:v>
      </x:c>
      <x:c r="K270" s="133" t="n">
        <x:f>'Master Products'!N267</x:f>
        <x:v>21</x:v>
      </x:c>
      <x:c r="L270" s="148" t="n">
        <x:f>'Master Products'!O267</x:f>
        <x:v>0.14583333333333334</x:v>
      </x:c>
      <x:c r="M270" s="149" t="str">
        <x:f>'Master Products'!X267</x:f>
        <x:v>Ready</x:v>
      </x:c>
      <x:c r="N270" s="149" t="b">
        <x:f>'Master Products'!Y267</x:f>
        <x:v>1</x:v>
      </x:c>
      <x:c r="O270" s="149" t="str">
        <x:f>'Master Products'!AH267</x:f>
        <x:v>WS-RATES:8:15</x:v>
      </x:c>
      <x:c r="P270" s="149" t="str">
        <x:f>IF('Master Products'!AI267="","",'Master Products'!AI267)</x:f>
      </x:c>
      <x:c r="Q270" s="149" t="str">
        <x:f>IF('Master Products'!AJ267="","",'Master Products'!AJ267)</x:f>
      </x:c>
      <x:c r="R270" s="149" t="str">
        <x:f>IF('Master Products'!AK267="","",'Master Products'!AK267)</x:f>
      </x:c>
    </x:row>
    <x:row r="271">
      <x:c r="A271" s="149" t="str">
        <x:f>'Master Products'!A268</x:f>
        <x:v>RS-000267</x:v>
      </x:c>
      <x:c r="B271" s="149" t="str">
        <x:f>'Master Products'!B268</x:f>
        <x:v>CARD CHUTAKI S</x:v>
      </x:c>
      <x:c r="C271" s="149" t="str">
        <x:f>'Master Products'!C268</x:f>
        <x:v>CHINA</x:v>
      </x:c>
      <x:c r="D271" s="149" t="str">
        <x:f>'Master Products'!D268</x:f>
        <x:v>Both</x:v>
      </x:c>
      <x:c r="E271" s="149" t="str">
        <x:f>'Master Products'!F268</x:f>
        <x:v>Piece</x:v>
      </x:c>
      <x:c r="F271" s="149" t="str">
        <x:f>IF('Master Products'!G268="","",'Master Products'!G268)</x:f>
      </x:c>
      <x:c r="G271" s="149" t="str">
        <x:f>'Master Products'!I268</x:f>
        <x:v>PKR</x:v>
      </x:c>
      <x:c r="H271" s="133" t="n">
        <x:f>'Master Products'!L268</x:f>
        <x:v>9</x:v>
      </x:c>
      <x:c r="I271" s="133" t="n">
        <x:f>'Master Products'!M268</x:f>
        <x:v>6.25</x:v>
      </x:c>
      <x:c r="J271" s="133" t="str">
        <x:f>'Master Products'!U268</x:f>
        <x:v>Source Valid</x:v>
      </x:c>
      <x:c r="K271" s="133" t="n">
        <x:f>'Master Products'!N268</x:f>
        <x:v>2.75</x:v>
      </x:c>
      <x:c r="L271" s="148" t="n">
        <x:f>'Master Products'!O268</x:f>
        <x:v>0.3055555555555556</x:v>
      </x:c>
      <x:c r="M271" s="149" t="str">
        <x:f>'Master Products'!X268</x:f>
        <x:v>Ready</x:v>
      </x:c>
      <x:c r="N271" s="149" t="b">
        <x:f>'Master Products'!Y268</x:f>
        <x:v>1</x:v>
      </x:c>
      <x:c r="O271" s="149" t="str">
        <x:f>'Master Products'!AH268</x:f>
        <x:v>WS-RATES:8:16</x:v>
      </x:c>
      <x:c r="P271" s="149" t="str">
        <x:f>IF('Master Products'!AI268="","",'Master Products'!AI268)</x:f>
      </x:c>
      <x:c r="Q271" s="149" t="str">
        <x:f>IF('Master Products'!AJ268="","",'Master Products'!AJ268)</x:f>
      </x:c>
      <x:c r="R271" s="149" t="str">
        <x:f>IF('Master Products'!AK268="","",'Master Products'!AK268)</x:f>
      </x:c>
    </x:row>
    <x:row r="272">
      <x:c r="A272" s="149" t="str">
        <x:f>'Master Products'!A269</x:f>
        <x:v>RS-000268</x:v>
      </x:c>
      <x:c r="B272" s="149" t="str">
        <x:f>'Master Products'!B269</x:f>
        <x:v>SIPARA SET HAFIZ 100/N</x:v>
      </x:c>
      <x:c r="C272" s="149" t="str">
        <x:f>'Master Products'!C269</x:f>
        <x:v>SIPARA</x:v>
      </x:c>
      <x:c r="D272" s="149" t="str">
        <x:f>'Master Products'!D269</x:f>
        <x:v>Both</x:v>
      </x:c>
      <x:c r="E272" s="149" t="str">
        <x:f>'Master Products'!F269</x:f>
        <x:v>Set</x:v>
      </x:c>
      <x:c r="F272" s="149" t="str">
        <x:f>IF('Master Products'!G269="","",'Master Products'!G269)</x:f>
      </x:c>
      <x:c r="G272" s="149" t="str">
        <x:f>'Master Products'!I269</x:f>
        <x:v>PKR</x:v>
      </x:c>
      <x:c r="H272" s="133" t="n">
        <x:f>'Master Products'!L269</x:f>
        <x:v>1750</x:v>
      </x:c>
      <x:c r="I272" s="133" t="n">
        <x:f>'Master Products'!M269</x:f>
        <x:v>1520</x:v>
      </x:c>
      <x:c r="J272" s="133" t="str">
        <x:f>'Master Products'!U269</x:f>
        <x:v>Source Valid</x:v>
      </x:c>
      <x:c r="K272" s="133" t="n">
        <x:f>'Master Products'!N269</x:f>
        <x:v>230</x:v>
      </x:c>
      <x:c r="L272" s="148" t="n">
        <x:f>'Master Products'!O269</x:f>
        <x:v>0.13142857142857142</x:v>
      </x:c>
      <x:c r="M272" s="149" t="str">
        <x:f>'Master Products'!X269</x:f>
        <x:v>Ready</x:v>
      </x:c>
      <x:c r="N272" s="149" t="b">
        <x:f>'Master Products'!Y269</x:f>
        <x:v>1</x:v>
      </x:c>
      <x:c r="O272" s="149" t="str">
        <x:f>'Master Products'!AH269</x:f>
        <x:v>WS-RATES:8:17</x:v>
      </x:c>
      <x:c r="P272" s="149" t="str">
        <x:f>IF('Master Products'!AI269="","",'Master Products'!AI269)</x:f>
      </x:c>
      <x:c r="Q272" s="149" t="str">
        <x:f>IF('Master Products'!AJ269="","",'Master Products'!AJ269)</x:f>
      </x:c>
      <x:c r="R272" s="149" t="str">
        <x:f>IF('Master Products'!AK269="","",'Master Products'!AK269)</x:f>
      </x:c>
    </x:row>
    <x:row r="273">
      <x:c r="A273" s="149" t="str">
        <x:f>'Master Products'!A270</x:f>
        <x:v>RS-000269</x:v>
      </x:c>
      <x:c r="B273" s="149" t="str">
        <x:f>'Master Products'!B270</x:f>
        <x:v>SIPARA HAFIZ</x:v>
      </x:c>
      <x:c r="C273" s="149" t="str">
        <x:f>'Master Products'!C270</x:f>
        <x:v>SIPARA</x:v>
      </x:c>
      <x:c r="D273" s="149" t="str">
        <x:f>'Master Products'!D270</x:f>
        <x:v>Both</x:v>
      </x:c>
      <x:c r="E273" s="149" t="str">
        <x:f>'Master Products'!F270</x:f>
        <x:v>Piece</x:v>
      </x:c>
      <x:c r="F273" s="149" t="str">
        <x:f>IF('Master Products'!G270="","",'Master Products'!G270)</x:f>
      </x:c>
      <x:c r="G273" s="149" t="str">
        <x:f>'Master Products'!I270</x:f>
        <x:v>PKR</x:v>
      </x:c>
      <x:c r="H273" s="133" t="n">
        <x:f>'Master Products'!L270</x:f>
        <x:v>58</x:v>
      </x:c>
      <x:c r="I273" s="133" t="n">
        <x:f>'Master Products'!M270</x:f>
        <x:v>51</x:v>
      </x:c>
      <x:c r="J273" s="133" t="str">
        <x:f>'Master Products'!U270</x:f>
        <x:v>Source Valid</x:v>
      </x:c>
      <x:c r="K273" s="133" t="n">
        <x:f>'Master Products'!N270</x:f>
        <x:v>7</x:v>
      </x:c>
      <x:c r="L273" s="148" t="n">
        <x:f>'Master Products'!O270</x:f>
        <x:v>0.1206896551724138</x:v>
      </x:c>
      <x:c r="M273" s="149" t="str">
        <x:f>'Master Products'!X270</x:f>
        <x:v>Ready</x:v>
      </x:c>
      <x:c r="N273" s="149" t="b">
        <x:f>'Master Products'!Y270</x:f>
        <x:v>1</x:v>
      </x:c>
      <x:c r="O273" s="149" t="str">
        <x:f>'Master Products'!AH270</x:f>
        <x:v>WS-RATES:8:18</x:v>
      </x:c>
      <x:c r="P273" s="149" t="str">
        <x:f>IF('Master Products'!AI270="","",'Master Products'!AI270)</x:f>
      </x:c>
      <x:c r="Q273" s="149" t="str">
        <x:f>IF('Master Products'!AJ270="","",'Master Products'!AJ270)</x:f>
      </x:c>
      <x:c r="R273" s="149" t="str">
        <x:f>IF('Master Products'!AK270="","",'Master Products'!AK270)</x:f>
      </x:c>
    </x:row>
    <x:row r="274">
      <x:c r="A274" s="149" t="str">
        <x:f>'Master Products'!A271</x:f>
        <x:v>RS-000270</x:v>
      </x:c>
      <x:c r="B274" s="149" t="str">
        <x:f>'Master Products'!B271</x:f>
        <x:v>WOODEN QURAN RAHEL L</x:v>
      </x:c>
      <x:c r="C274" s="149" t="str">
        <x:f>'Master Products'!C271</x:f>
        <x:v>CHINA DAIRIES</x:v>
      </x:c>
      <x:c r="D274" s="149" t="str">
        <x:f>'Master Products'!D271</x:f>
        <x:v>Both</x:v>
      </x:c>
      <x:c r="E274" s="149" t="str">
        <x:f>'Master Products'!F271</x:f>
        <x:v>Piece</x:v>
      </x:c>
      <x:c r="F274" s="149" t="str">
        <x:f>IF('Master Products'!G271="","",'Master Products'!G271)</x:f>
      </x:c>
      <x:c r="G274" s="149" t="str">
        <x:f>'Master Products'!I271</x:f>
        <x:v>PKR</x:v>
      </x:c>
      <x:c r="H274" s="133" t="n">
        <x:f>'Master Products'!L271</x:f>
        <x:v>240</x:v>
      </x:c>
      <x:c r="I274" s="133" t="n">
        <x:f>'Master Products'!M271</x:f>
        <x:v>200</x:v>
      </x:c>
      <x:c r="J274" s="133" t="str">
        <x:f>'Master Products'!U271</x:f>
        <x:v>Source Valid</x:v>
      </x:c>
      <x:c r="K274" s="133" t="n">
        <x:f>'Master Products'!N271</x:f>
        <x:v>40</x:v>
      </x:c>
      <x:c r="L274" s="148" t="n">
        <x:f>'Master Products'!O271</x:f>
        <x:v>0.16666666666666666</x:v>
      </x:c>
      <x:c r="M274" s="149" t="str">
        <x:f>'Master Products'!X271</x:f>
        <x:v>Ready</x:v>
      </x:c>
      <x:c r="N274" s="149" t="b">
        <x:f>'Master Products'!Y271</x:f>
        <x:v>1</x:v>
      </x:c>
      <x:c r="O274" s="149" t="str">
        <x:f>'Master Products'!AH271</x:f>
        <x:v>WS-RATES:8:19</x:v>
      </x:c>
      <x:c r="P274" s="149" t="str">
        <x:f>IF('Master Products'!AI271="","",'Master Products'!AI271)</x:f>
      </x:c>
      <x:c r="Q274" s="149" t="str">
        <x:f>IF('Master Products'!AJ271="","",'Master Products'!AJ271)</x:f>
      </x:c>
      <x:c r="R274" s="149" t="str">
        <x:f>IF('Master Products'!AK271="","",'Master Products'!AK271)</x:f>
      </x:c>
    </x:row>
    <x:row r="275">
      <x:c r="A275" s="149" t="str">
        <x:f>'Master Products'!A272</x:f>
        <x:v>RS-000271</x:v>
      </x:c>
      <x:c r="B275" s="149" t="str">
        <x:f>'Master Products'!B272</x:f>
        <x:v>WODDEN QURAN RAHEL S</x:v>
      </x:c>
      <x:c r="C275" s="149" t="str">
        <x:f>'Master Products'!C272</x:f>
        <x:v>CHINA DAIRIES</x:v>
      </x:c>
      <x:c r="D275" s="149" t="str">
        <x:f>'Master Products'!D272</x:f>
        <x:v>Both</x:v>
      </x:c>
      <x:c r="E275" s="149" t="str">
        <x:f>'Master Products'!F272</x:f>
        <x:v>Piece</x:v>
      </x:c>
      <x:c r="F275" s="149" t="str">
        <x:f>IF('Master Products'!G272="","",'Master Products'!G272)</x:f>
      </x:c>
      <x:c r="G275" s="149" t="str">
        <x:f>'Master Products'!I272</x:f>
        <x:v>PKR</x:v>
      </x:c>
      <x:c r="H275" s="133" t="n">
        <x:f>'Master Products'!L272</x:f>
        <x:v>210</x:v>
      </x:c>
      <x:c r="I275" s="133" t="n">
        <x:f>'Master Products'!M272</x:f>
        <x:v>180</x:v>
      </x:c>
      <x:c r="J275" s="133" t="str">
        <x:f>'Master Products'!U272</x:f>
        <x:v>Source Valid</x:v>
      </x:c>
      <x:c r="K275" s="133" t="n">
        <x:f>'Master Products'!N272</x:f>
        <x:v>30</x:v>
      </x:c>
      <x:c r="L275" s="148" t="n">
        <x:f>'Master Products'!O272</x:f>
        <x:v>0.14285714285714285</x:v>
      </x:c>
      <x:c r="M275" s="149" t="str">
        <x:f>'Master Products'!X272</x:f>
        <x:v>Ready</x:v>
      </x:c>
      <x:c r="N275" s="149" t="b">
        <x:f>'Master Products'!Y272</x:f>
        <x:v>1</x:v>
      </x:c>
      <x:c r="O275" s="149" t="str">
        <x:f>'Master Products'!AH272</x:f>
        <x:v>WS-RATES:8:20</x:v>
      </x:c>
      <x:c r="P275" s="149" t="str">
        <x:f>IF('Master Products'!AI272="","",'Master Products'!AI272)</x:f>
      </x:c>
      <x:c r="Q275" s="149" t="str">
        <x:f>IF('Master Products'!AJ272="","",'Master Products'!AJ272)</x:f>
      </x:c>
      <x:c r="R275" s="149" t="str">
        <x:f>IF('Master Products'!AK272="","",'Master Products'!AK272)</x:f>
      </x:c>
    </x:row>
    <x:row r="276">
      <x:c r="A276" s="149" t="str">
        <x:f>'Master Products'!A273</x:f>
        <x:v>RS-000272</x:v>
      </x:c>
      <x:c r="B276" s="149" t="str">
        <x:f>'Master Products'!B273</x:f>
        <x:v>SLATE PANDA</x:v>
      </x:c>
      <x:c r="C276" s="149" t="str">
        <x:f>'Master Products'!C273</x:f>
        <x:v>BALL POINT</x:v>
      </x:c>
      <x:c r="D276" s="149" t="str">
        <x:f>'Master Products'!D273</x:f>
        <x:v>Both</x:v>
      </x:c>
      <x:c r="E276" s="149" t="str">
        <x:f>'Master Products'!F273</x:f>
        <x:v>Piece</x:v>
      </x:c>
      <x:c r="F276" s="149" t="str">
        <x:f>IF('Master Products'!G273="","",'Master Products'!G273)</x:f>
      </x:c>
      <x:c r="G276" s="149" t="str">
        <x:f>'Master Products'!I273</x:f>
        <x:v>PKR</x:v>
      </x:c>
      <x:c r="H276" s="133" t="n">
        <x:f>'Master Products'!L273</x:f>
        <x:v>65</x:v>
      </x:c>
      <x:c r="I276" s="133" t="n">
        <x:f>'Master Products'!M273</x:f>
        <x:v>55</x:v>
      </x:c>
      <x:c r="J276" s="133" t="str">
        <x:f>'Master Products'!U273</x:f>
        <x:v>Source Valid</x:v>
      </x:c>
      <x:c r="K276" s="133" t="n">
        <x:f>'Master Products'!N273</x:f>
        <x:v>10</x:v>
      </x:c>
      <x:c r="L276" s="148" t="n">
        <x:f>'Master Products'!O273</x:f>
        <x:v>0.15384615384615385</x:v>
      </x:c>
      <x:c r="M276" s="149" t="str">
        <x:f>'Master Products'!X273</x:f>
        <x:v>Ready</x:v>
      </x:c>
      <x:c r="N276" s="149" t="b">
        <x:f>'Master Products'!Y273</x:f>
        <x:v>1</x:v>
      </x:c>
      <x:c r="O276" s="149" t="str">
        <x:f>'Master Products'!AH273</x:f>
        <x:v>WS-RATES:8:21</x:v>
      </x:c>
      <x:c r="P276" s="149" t="str">
        <x:f>IF('Master Products'!AI273="","",'Master Products'!AI273)</x:f>
      </x:c>
      <x:c r="Q276" s="149" t="str">
        <x:f>IF('Master Products'!AJ273="","",'Master Products'!AJ273)</x:f>
      </x:c>
      <x:c r="R276" s="149" t="str">
        <x:f>IF('Master Products'!AK273="","",'Master Products'!AK273)</x:f>
      </x:c>
    </x:row>
    <x:row r="277">
      <x:c r="A277" s="149" t="str">
        <x:f>'Master Products'!A274</x:f>
        <x:v>RS-000273</x:v>
      </x:c>
      <x:c r="B277" s="149" t="str">
        <x:f>'Master Products'!B274</x:f>
        <x:v>WOODEN SCALE LASANI L</x:v>
      </x:c>
      <x:c r="C277" s="149" t="str">
        <x:f>'Master Products'!C274</x:f>
        <x:v>BALL POINT</x:v>
      </x:c>
      <x:c r="D277" s="149" t="str">
        <x:f>'Master Products'!D274</x:f>
        <x:v>Both</x:v>
      </x:c>
      <x:c r="E277" s="149" t="str">
        <x:f>'Master Products'!F274</x:f>
        <x:v>Piece</x:v>
      </x:c>
      <x:c r="F277" s="149" t="str">
        <x:f>IF('Master Products'!G274="","",'Master Products'!G274)</x:f>
      </x:c>
      <x:c r="G277" s="149" t="str">
        <x:f>'Master Products'!I274</x:f>
        <x:v>PKR</x:v>
      </x:c>
      <x:c r="H277" s="133" t="n">
        <x:f>'Master Products'!L274</x:f>
        <x:v>240</x:v>
      </x:c>
      <x:c r="I277" s="133" t="n">
        <x:f>'Master Products'!M274</x:f>
        <x:v>210</x:v>
      </x:c>
      <x:c r="J277" s="133" t="str">
        <x:f>'Master Products'!U274</x:f>
        <x:v>Source Valid</x:v>
      </x:c>
      <x:c r="K277" s="133" t="n">
        <x:f>'Master Products'!N274</x:f>
        <x:v>30</x:v>
      </x:c>
      <x:c r="L277" s="148" t="n">
        <x:f>'Master Products'!O274</x:f>
        <x:v>0.125</x:v>
      </x:c>
      <x:c r="M277" s="149" t="str">
        <x:f>'Master Products'!X274</x:f>
        <x:v>Ready</x:v>
      </x:c>
      <x:c r="N277" s="149" t="b">
        <x:f>'Master Products'!Y274</x:f>
        <x:v>1</x:v>
      </x:c>
      <x:c r="O277" s="149" t="str">
        <x:f>'Master Products'!AH274</x:f>
        <x:v>WS-RATES:8:22</x:v>
      </x:c>
      <x:c r="P277" s="149" t="str">
        <x:f>IF('Master Products'!AI274="","",'Master Products'!AI274)</x:f>
      </x:c>
      <x:c r="Q277" s="149" t="str">
        <x:f>IF('Master Products'!AJ274="","",'Master Products'!AJ274)</x:f>
      </x:c>
      <x:c r="R277" s="149" t="str">
        <x:f>IF('Master Products'!AK274="","",'Master Products'!AK274)</x:f>
      </x:c>
    </x:row>
    <x:row r="278">
      <x:c r="A278" s="149" t="str">
        <x:f>'Master Products'!A275</x:f>
        <x:v>RS-000274</x:v>
      </x:c>
      <x:c r="B278" s="149" t="str">
        <x:f>'Master Products'!B275</x:f>
        <x:v>STOCK REGISTER RIZWAN</x:v>
      </x:c>
      <x:c r="C278" s="149" t="str">
        <x:f>'Master Products'!C275</x:f>
        <x:v>BALL POINT</x:v>
      </x:c>
      <x:c r="D278" s="149" t="str">
        <x:f>'Master Products'!D275</x:f>
        <x:v>Both</x:v>
      </x:c>
      <x:c r="E278" s="149" t="str">
        <x:f>'Master Products'!F275</x:f>
        <x:v>Piece</x:v>
      </x:c>
      <x:c r="F278" s="149" t="str">
        <x:f>IF('Master Products'!G275="","",'Master Products'!G275)</x:f>
      </x:c>
      <x:c r="G278" s="149" t="str">
        <x:f>'Master Products'!I275</x:f>
        <x:v>PKR</x:v>
      </x:c>
      <x:c r="H278" s="133" t="n">
        <x:f>'Master Products'!L275</x:f>
        <x:v>360</x:v>
      </x:c>
      <x:c r="I278" s="133" t="n">
        <x:f>'Master Products'!M275</x:f>
        <x:v>310</x:v>
      </x:c>
      <x:c r="J278" s="133" t="str">
        <x:f>'Master Products'!U275</x:f>
        <x:v>Source Valid</x:v>
      </x:c>
      <x:c r="K278" s="133" t="n">
        <x:f>'Master Products'!N275</x:f>
        <x:v>50</x:v>
      </x:c>
      <x:c r="L278" s="148" t="n">
        <x:f>'Master Products'!O275</x:f>
        <x:v>0.1388888888888889</x:v>
      </x:c>
      <x:c r="M278" s="149" t="str">
        <x:f>'Master Products'!X275</x:f>
        <x:v>Ready</x:v>
      </x:c>
      <x:c r="N278" s="149" t="b">
        <x:f>'Master Products'!Y275</x:f>
        <x:v>1</x:v>
      </x:c>
      <x:c r="O278" s="149" t="str">
        <x:f>'Master Products'!AH275</x:f>
        <x:v>WS-RATES:8:23</x:v>
      </x:c>
      <x:c r="P278" s="149" t="str">
        <x:f>IF('Master Products'!AI275="","",'Master Products'!AI275)</x:f>
      </x:c>
      <x:c r="Q278" s="149" t="str">
        <x:f>IF('Master Products'!AJ275="","",'Master Products'!AJ275)</x:f>
      </x:c>
      <x:c r="R278" s="149" t="str">
        <x:f>IF('Master Products'!AK275="","",'Master Products'!AK275)</x:f>
      </x:c>
    </x:row>
    <x:row r="279">
      <x:c r="A279" s="149" t="str">
        <x:f>'Master Products'!A276</x:f>
        <x:v>RS-000275</x:v>
      </x:c>
      <x:c r="B279" s="149" t="str">
        <x:f>'Master Products'!B276</x:f>
        <x:v>MASTER ATTANDANCE REGISTER</x:v>
      </x:c>
      <x:c r="C279" s="149" t="str">
        <x:f>'Master Products'!C276</x:f>
        <x:v>CHINA DAIRIES</x:v>
      </x:c>
      <x:c r="D279" s="149" t="str">
        <x:f>'Master Products'!D276</x:f>
        <x:v>Both</x:v>
      </x:c>
      <x:c r="E279" s="149" t="str">
        <x:f>'Master Products'!F276</x:f>
        <x:v>Piece</x:v>
      </x:c>
      <x:c r="F279" s="149" t="str">
        <x:f>IF('Master Products'!G276="","",'Master Products'!G276)</x:f>
      </x:c>
      <x:c r="G279" s="149" t="str">
        <x:f>'Master Products'!I276</x:f>
        <x:v>PKR</x:v>
      </x:c>
      <x:c r="H279" s="133" t="n">
        <x:f>'Master Products'!L276</x:f>
        <x:v>250</x:v>
      </x:c>
      <x:c r="I279" s="133" t="n">
        <x:f>'Master Products'!M276</x:f>
        <x:v>210</x:v>
      </x:c>
      <x:c r="J279" s="133" t="str">
        <x:f>'Master Products'!U276</x:f>
        <x:v>Source Valid</x:v>
      </x:c>
      <x:c r="K279" s="133" t="n">
        <x:f>'Master Products'!N276</x:f>
        <x:v>40</x:v>
      </x:c>
      <x:c r="L279" s="148" t="n">
        <x:f>'Master Products'!O276</x:f>
        <x:v>0.16</x:v>
      </x:c>
      <x:c r="M279" s="149" t="str">
        <x:f>'Master Products'!X276</x:f>
        <x:v>Ready</x:v>
      </x:c>
      <x:c r="N279" s="149" t="b">
        <x:f>'Master Products'!Y276</x:f>
        <x:v>1</x:v>
      </x:c>
      <x:c r="O279" s="149" t="str">
        <x:f>'Master Products'!AH276</x:f>
        <x:v>WS-RATES:8:24</x:v>
      </x:c>
      <x:c r="P279" s="149" t="str">
        <x:f>IF('Master Products'!AI276="","",'Master Products'!AI276)</x:f>
      </x:c>
      <x:c r="Q279" s="149" t="str">
        <x:f>IF('Master Products'!AJ276="","",'Master Products'!AJ276)</x:f>
      </x:c>
      <x:c r="R279" s="149" t="str">
        <x:f>IF('Master Products'!AK276="","",'Master Products'!AK276)</x:f>
      </x:c>
    </x:row>
    <x:row r="280">
      <x:c r="A280" s="149" t="str">
        <x:f>'Master Products'!A277</x:f>
        <x:v>RS-000276</x:v>
      </x:c>
      <x:c r="B280" s="149" t="str">
        <x:f>'Master Products'!B277</x:f>
        <x:v>A4 PLASTIC COVER (10MM PKT)</x:v>
      </x:c>
      <x:c r="C280" s="149" t="str">
        <x:f>'Master Products'!C277</x:f>
        <x:v>PLASTIC SHEET/ROLL</x:v>
      </x:c>
      <x:c r="D280" s="149" t="str">
        <x:f>'Master Products'!D277</x:f>
        <x:v>Both</x:v>
      </x:c>
      <x:c r="E280" s="149" t="str">
        <x:f>'Master Products'!F277</x:f>
        <x:v>Piece</x:v>
      </x:c>
      <x:c r="F280" s="149" t="str">
        <x:f>IF('Master Products'!G277="","",'Master Products'!G277)</x:f>
      </x:c>
      <x:c r="G280" s="149" t="str">
        <x:f>'Master Products'!I277</x:f>
        <x:v>PKR</x:v>
      </x:c>
      <x:c r="H280" s="133" t="n">
        <x:f>'Master Products'!L277</x:f>
        <x:v>2500</x:v>
      </x:c>
      <x:c r="I280" s="133" t="n">
        <x:f>'Master Products'!M277</x:f>
        <x:v>1800</x:v>
      </x:c>
      <x:c r="J280" s="133" t="str">
        <x:f>'Master Products'!U277</x:f>
        <x:v>Source Valid</x:v>
      </x:c>
      <x:c r="K280" s="133" t="n">
        <x:f>'Master Products'!N277</x:f>
        <x:v>700</x:v>
      </x:c>
      <x:c r="L280" s="148" t="n">
        <x:f>'Master Products'!O277</x:f>
        <x:v>0.28</x:v>
      </x:c>
      <x:c r="M280" s="149" t="str">
        <x:f>'Master Products'!X277</x:f>
        <x:v>Ready</x:v>
      </x:c>
      <x:c r="N280" s="149" t="b">
        <x:f>'Master Products'!Y277</x:f>
        <x:v>1</x:v>
      </x:c>
      <x:c r="O280" s="149" t="str">
        <x:f>'Master Products'!AH277</x:f>
        <x:v>WS-RATES:8:25</x:v>
      </x:c>
      <x:c r="P280" s="149" t="str">
        <x:f>IF('Master Products'!AI277="","",'Master Products'!AI277)</x:f>
      </x:c>
      <x:c r="Q280" s="149" t="str">
        <x:f>IF('Master Products'!AJ277="","",'Master Products'!AJ277)</x:f>
      </x:c>
      <x:c r="R280" s="149" t="str">
        <x:f>IF('Master Products'!AK277="","",'Master Products'!AK277)</x:f>
      </x:c>
    </x:row>
    <x:row r="281">
      <x:c r="A281" s="149" t="str">
        <x:f>'Master Products'!A278</x:f>
        <x:v>RS-000277</x:v>
      </x:c>
      <x:c r="B281" s="149" t="str">
        <x:f>'Master Products'!B278</x:f>
        <x:v>PRACTICAL ASSIGNMENT PAPER</x:v>
      </x:c>
      <x:c r="C281" s="149" t="str">
        <x:f>'Master Products'!C278</x:f>
        <x:v>CHINA</x:v>
      </x:c>
      <x:c r="D281" s="149" t="str">
        <x:f>'Master Products'!D278</x:f>
        <x:v>Both</x:v>
      </x:c>
      <x:c r="E281" s="149" t="str">
        <x:f>'Master Products'!F278</x:f>
        <x:v>Piece</x:v>
      </x:c>
      <x:c r="F281" s="149" t="str">
        <x:f>IF('Master Products'!G278="","",'Master Products'!G278)</x:f>
      </x:c>
      <x:c r="G281" s="149" t="str">
        <x:f>'Master Products'!I278</x:f>
        <x:v>PKR</x:v>
      </x:c>
      <x:c r="H281" s="133" t="n">
        <x:f>'Master Products'!L278</x:f>
        <x:v>160</x:v>
      </x:c>
      <x:c r="I281" s="133" t="n">
        <x:f>'Master Products'!M278</x:f>
        <x:v>125</x:v>
      </x:c>
      <x:c r="J281" s="133" t="str">
        <x:f>'Master Products'!U278</x:f>
        <x:v>Source Valid</x:v>
      </x:c>
      <x:c r="K281" s="133" t="n">
        <x:f>'Master Products'!N278</x:f>
        <x:v>35</x:v>
      </x:c>
      <x:c r="L281" s="148" t="n">
        <x:f>'Master Products'!O278</x:f>
        <x:v>0.21875</x:v>
      </x:c>
      <x:c r="M281" s="149" t="str">
        <x:f>'Master Products'!X278</x:f>
        <x:v>Ready</x:v>
      </x:c>
      <x:c r="N281" s="149" t="b">
        <x:f>'Master Products'!Y278</x:f>
        <x:v>1</x:v>
      </x:c>
      <x:c r="O281" s="149" t="str">
        <x:f>'Master Products'!AH278</x:f>
        <x:v>WS-RATES:8:26</x:v>
      </x:c>
      <x:c r="P281" s="149" t="str">
        <x:f>IF('Master Products'!AI278="","",'Master Products'!AI278)</x:f>
      </x:c>
      <x:c r="Q281" s="149" t="str">
        <x:f>IF('Master Products'!AJ278="","",'Master Products'!AJ278)</x:f>
      </x:c>
      <x:c r="R281" s="149" t="str">
        <x:f>IF('Master Products'!AK278="","",'Master Products'!AK278)</x:f>
      </x:c>
    </x:row>
    <x:row r="282">
      <x:c r="A282" s="149" t="str">
        <x:f>'Master Products'!A279</x:f>
        <x:v>RS-000278</x:v>
      </x:c>
      <x:c r="B282" s="149" t="str">
        <x:f>'Master Products'!B279</x:f>
        <x:v>GIFT RIBBON (1INCH)</x:v>
      </x:c>
      <x:c r="C282" s="149" t="str">
        <x:f>'Master Products'!C279</x:f>
        <x:v>CHINA</x:v>
      </x:c>
      <x:c r="D282" s="149" t="str">
        <x:f>'Master Products'!D279</x:f>
        <x:v>Both</x:v>
      </x:c>
      <x:c r="E282" s="149" t="str">
        <x:f>'Master Products'!F279</x:f>
        <x:v>Piece</x:v>
      </x:c>
      <x:c r="F282" s="149" t="str">
        <x:f>IF('Master Products'!G279="","",'Master Products'!G279)</x:f>
      </x:c>
      <x:c r="G282" s="149" t="str">
        <x:f>'Master Products'!I279</x:f>
        <x:v>PKR</x:v>
      </x:c>
      <x:c r="H282" s="133" t="n">
        <x:f>'Master Products'!L279</x:f>
        <x:v>100</x:v>
      </x:c>
      <x:c r="I282" s="133" t="n">
        <x:f>'Master Products'!M279</x:f>
        <x:v>80</x:v>
      </x:c>
      <x:c r="J282" s="133" t="str">
        <x:f>'Master Products'!U279</x:f>
        <x:v>Source Valid</x:v>
      </x:c>
      <x:c r="K282" s="133" t="n">
        <x:f>'Master Products'!N279</x:f>
        <x:v>20</x:v>
      </x:c>
      <x:c r="L282" s="148" t="n">
        <x:f>'Master Products'!O279</x:f>
        <x:v>0.2</x:v>
      </x:c>
      <x:c r="M282" s="149" t="str">
        <x:f>'Master Products'!X279</x:f>
        <x:v>Ready</x:v>
      </x:c>
      <x:c r="N282" s="149" t="b">
        <x:f>'Master Products'!Y279</x:f>
        <x:v>1</x:v>
      </x:c>
      <x:c r="O282" s="149" t="str">
        <x:f>'Master Products'!AH279</x:f>
        <x:v>WS-RATES:8:27</x:v>
      </x:c>
      <x:c r="P282" s="149" t="str">
        <x:f>IF('Master Products'!AI279="","",'Master Products'!AI279)</x:f>
      </x:c>
      <x:c r="Q282" s="149" t="str">
        <x:f>IF('Master Products'!AJ279="","",'Master Products'!AJ279)</x:f>
      </x:c>
      <x:c r="R282" s="149" t="str">
        <x:f>IF('Master Products'!AK279="","",'Master Products'!AK279)</x:f>
      </x:c>
    </x:row>
    <x:row r="283">
      <x:c r="A283" s="149" t="str">
        <x:f>'Master Products'!A280</x:f>
        <x:v>RS-000279</x:v>
      </x:c>
      <x:c r="B283" s="149" t="str">
        <x:f>'Master Products'!B280</x:f>
        <x:v>CARROM GOTI 2</x:v>
      </x:c>
      <x:c r="C283" s="149" t="str">
        <x:f>'Master Products'!C280</x:f>
        <x:v>CHINA</x:v>
      </x:c>
      <x:c r="D283" s="149" t="str">
        <x:f>'Master Products'!D280</x:f>
        <x:v>Both</x:v>
      </x:c>
      <x:c r="E283" s="149" t="str">
        <x:f>'Master Products'!F280</x:f>
        <x:v>Piece</x:v>
      </x:c>
      <x:c r="F283" s="149" t="str">
        <x:f>IF('Master Products'!G280="","",'Master Products'!G280)</x:f>
      </x:c>
      <x:c r="G283" s="149" t="str">
        <x:f>'Master Products'!I280</x:f>
        <x:v>PKR</x:v>
      </x:c>
      <x:c r="H283" s="133" t="n">
        <x:f>'Master Products'!L280</x:f>
        <x:v>270</x:v>
      </x:c>
      <x:c r="I283" s="133" t="n">
        <x:f>'Master Products'!M280</x:f>
        <x:v>240</x:v>
      </x:c>
      <x:c r="J283" s="133" t="str">
        <x:f>'Master Products'!U280</x:f>
        <x:v>Source Valid</x:v>
      </x:c>
      <x:c r="K283" s="133" t="n">
        <x:f>'Master Products'!N280</x:f>
        <x:v>30</x:v>
      </x:c>
      <x:c r="L283" s="148" t="n">
        <x:f>'Master Products'!O280</x:f>
        <x:v>0.1111111111111111</x:v>
      </x:c>
      <x:c r="M283" s="149" t="str">
        <x:f>'Master Products'!X280</x:f>
        <x:v>Ready</x:v>
      </x:c>
      <x:c r="N283" s="149" t="b">
        <x:f>'Master Products'!Y280</x:f>
        <x:v>1</x:v>
      </x:c>
      <x:c r="O283" s="149" t="str">
        <x:f>'Master Products'!AH280</x:f>
        <x:v>WS-RATES:8:28</x:v>
      </x:c>
      <x:c r="P283" s="149" t="str">
        <x:f>IF('Master Products'!AI280="","",'Master Products'!AI280)</x:f>
      </x:c>
      <x:c r="Q283" s="149" t="str">
        <x:f>IF('Master Products'!AJ280="","",'Master Products'!AJ280)</x:f>
      </x:c>
      <x:c r="R283" s="149" t="str">
        <x:f>IF('Master Products'!AK280="","",'Master Products'!AK280)</x:f>
      </x:c>
    </x:row>
    <x:row r="284">
      <x:c r="A284" s="149" t="str">
        <x:f>'Master Products'!A281</x:f>
        <x:v>RS-000280</x:v>
      </x:c>
      <x:c r="B284" s="149" t="str">
        <x:f>'Master Products'!B281</x:f>
        <x:v>CARROM GOTI SMALL</x:v>
      </x:c>
      <x:c r="C284" s="149" t="str">
        <x:f>'Master Products'!C281</x:f>
        <x:v>CHINA</x:v>
      </x:c>
      <x:c r="D284" s="149" t="str">
        <x:f>'Master Products'!D281</x:f>
        <x:v>Both</x:v>
      </x:c>
      <x:c r="E284" s="149" t="str">
        <x:f>'Master Products'!F281</x:f>
        <x:v>Piece</x:v>
      </x:c>
      <x:c r="F284" s="149" t="str">
        <x:f>IF('Master Products'!G281="","",'Master Products'!G281)</x:f>
      </x:c>
      <x:c r="G284" s="149" t="str">
        <x:f>'Master Products'!I281</x:f>
        <x:v>PKR</x:v>
      </x:c>
      <x:c r="H284" s="133" t="n">
        <x:f>'Master Products'!L281</x:f>
        <x:v>120</x:v>
      </x:c>
      <x:c r="I284" s="133" t="n">
        <x:f>'Master Products'!M281</x:f>
        <x:v>90</x:v>
      </x:c>
      <x:c r="J284" s="133" t="str">
        <x:f>'Master Products'!U281</x:f>
        <x:v>Source Valid</x:v>
      </x:c>
      <x:c r="K284" s="133" t="n">
        <x:f>'Master Products'!N281</x:f>
        <x:v>30</x:v>
      </x:c>
      <x:c r="L284" s="148" t="n">
        <x:f>'Master Products'!O281</x:f>
        <x:v>0.25</x:v>
      </x:c>
      <x:c r="M284" s="149" t="str">
        <x:f>'Master Products'!X281</x:f>
        <x:v>Ready</x:v>
      </x:c>
      <x:c r="N284" s="149" t="b">
        <x:f>'Master Products'!Y281</x:f>
        <x:v>1</x:v>
      </x:c>
      <x:c r="O284" s="149" t="str">
        <x:f>'Master Products'!AH281</x:f>
        <x:v>WS-RATES:8:29</x:v>
      </x:c>
      <x:c r="P284" s="149" t="str">
        <x:f>IF('Master Products'!AI281="","",'Master Products'!AI281)</x:f>
      </x:c>
      <x:c r="Q284" s="149" t="str">
        <x:f>IF('Master Products'!AJ281="","",'Master Products'!AJ281)</x:f>
      </x:c>
      <x:c r="R284" s="149" t="str">
        <x:f>IF('Master Products'!AK281="","",'Master Products'!AK281)</x:f>
      </x:c>
    </x:row>
    <x:row r="285">
      <x:c r="A285" s="149" t="str">
        <x:f>'Master Products'!A282</x:f>
        <x:v>RS-000281</x:v>
      </x:c>
      <x:c r="B285" s="149" t="str">
        <x:f>'Master Products'!B282</x:f>
        <x:v>GLITTER GLUE NOZEL</x:v>
      </x:c>
      <x:c r="C285" s="149" t="str">
        <x:f>'Master Products'!C282</x:f>
        <x:v>GERMAN GLUE</x:v>
      </x:c>
      <x:c r="D285" s="149" t="str">
        <x:f>'Master Products'!D282</x:f>
        <x:v>Both</x:v>
      </x:c>
      <x:c r="E285" s="149" t="str">
        <x:f>'Master Products'!F282</x:f>
        <x:v>Piece</x:v>
      </x:c>
      <x:c r="F285" s="149" t="str">
        <x:f>IF('Master Products'!G282="","",'Master Products'!G282)</x:f>
      </x:c>
      <x:c r="G285" s="149" t="str">
        <x:f>'Master Products'!I282</x:f>
        <x:v>PKR</x:v>
      </x:c>
      <x:c r="H285" s="133" t="n">
        <x:f>'Master Products'!L282</x:f>
        <x:v>60</x:v>
      </x:c>
      <x:c r="I285" s="133" t="n">
        <x:f>'Master Products'!M282</x:f>
        <x:v>50</x:v>
      </x:c>
      <x:c r="J285" s="133" t="str">
        <x:f>'Master Products'!U282</x:f>
        <x:v>Source Valid</x:v>
      </x:c>
      <x:c r="K285" s="133" t="n">
        <x:f>'Master Products'!N282</x:f>
        <x:v>10</x:v>
      </x:c>
      <x:c r="L285" s="148" t="n">
        <x:f>'Master Products'!O282</x:f>
        <x:v>0.16666666666666666</x:v>
      </x:c>
      <x:c r="M285" s="149" t="str">
        <x:f>'Master Products'!X282</x:f>
        <x:v>Ready</x:v>
      </x:c>
      <x:c r="N285" s="149" t="b">
        <x:f>'Master Products'!Y282</x:f>
        <x:v>1</x:v>
      </x:c>
      <x:c r="O285" s="149" t="str">
        <x:f>'Master Products'!AH282</x:f>
        <x:v>WS-RATES:8:30</x:v>
      </x:c>
      <x:c r="P285" s="149" t="str">
        <x:f>IF('Master Products'!AI282="","",'Master Products'!AI282)</x:f>
      </x:c>
      <x:c r="Q285" s="149" t="str">
        <x:f>IF('Master Products'!AJ282="","",'Master Products'!AJ282)</x:f>
      </x:c>
      <x:c r="R285" s="149" t="str">
        <x:f>IF('Master Products'!AK282="","",'Master Products'!AK282)</x:f>
      </x:c>
    </x:row>
    <x:row r="286">
      <x:c r="A286" s="149" t="str">
        <x:f>'Master Products'!A283</x:f>
        <x:v>RS-000282</x:v>
      </x:c>
      <x:c r="B286" s="149" t="str">
        <x:f>'Master Products'!B283</x:f>
        <x:v>SHAIQ PRATICAL COPY P4</x:v>
      </x:c>
      <x:c r="C286" s="149" t="str">
        <x:f>'Master Products'!C283</x:f>
        <x:v>PRACTICAL COPY</x:v>
      </x:c>
      <x:c r="D286" s="149" t="str">
        <x:f>'Master Products'!D283</x:f>
        <x:v>Both</x:v>
      </x:c>
      <x:c r="E286" s="149" t="str">
        <x:f>'Master Products'!F283</x:f>
        <x:v>Piece</x:v>
      </x:c>
      <x:c r="F286" s="149" t="str">
        <x:f>IF('Master Products'!G283="","",'Master Products'!G283)</x:f>
      </x:c>
      <x:c r="G286" s="149" t="str">
        <x:f>'Master Products'!I283</x:f>
        <x:v>PKR</x:v>
      </x:c>
      <x:c r="H286" s="133" t="n">
        <x:f>'Master Products'!L283</x:f>
        <x:v>235</x:v>
      </x:c>
      <x:c r="I286" s="133" t="n">
        <x:f>'Master Products'!M283</x:f>
        <x:v>210</x:v>
      </x:c>
      <x:c r="J286" s="133" t="str">
        <x:f>'Master Products'!U283</x:f>
        <x:v>Source Valid</x:v>
      </x:c>
      <x:c r="K286" s="133" t="n">
        <x:f>'Master Products'!N283</x:f>
        <x:v>25</x:v>
      </x:c>
      <x:c r="L286" s="148" t="n">
        <x:f>'Master Products'!O283</x:f>
        <x:v>0.10638297872340426</x:v>
      </x:c>
      <x:c r="M286" s="149" t="str">
        <x:f>'Master Products'!X283</x:f>
        <x:v>Ready</x:v>
      </x:c>
      <x:c r="N286" s="149" t="b">
        <x:f>'Master Products'!Y283</x:f>
        <x:v>1</x:v>
      </x:c>
      <x:c r="O286" s="149" t="str">
        <x:f>'Master Products'!AH283</x:f>
        <x:v>WS-RATES:8:31</x:v>
      </x:c>
      <x:c r="P286" s="149" t="str">
        <x:f>IF('Master Products'!AI283="","",'Master Products'!AI283)</x:f>
      </x:c>
      <x:c r="Q286" s="149" t="str">
        <x:f>IF('Master Products'!AJ283="","",'Master Products'!AJ283)</x:f>
      </x:c>
      <x:c r="R286" s="149" t="str">
        <x:f>IF('Master Products'!AK283="","",'Master Products'!AK283)</x:f>
      </x:c>
    </x:row>
    <x:row r="287">
      <x:c r="A287" s="149" t="str">
        <x:f>'Master Products'!A284</x:f>
        <x:v>RS-000283</x:v>
      </x:c>
      <x:c r="B287" s="149" t="str">
        <x:f>'Master Products'!B284</x:f>
        <x:v>SHAIQ PRATICAL COPY P3</x:v>
      </x:c>
      <x:c r="C287" s="149" t="str">
        <x:f>'Master Products'!C284</x:f>
        <x:v>PRACTICAL COPY</x:v>
      </x:c>
      <x:c r="D287" s="149" t="str">
        <x:f>'Master Products'!D284</x:f>
        <x:v>Both</x:v>
      </x:c>
      <x:c r="E287" s="149" t="str">
        <x:f>'Master Products'!F284</x:f>
        <x:v>Piece</x:v>
      </x:c>
      <x:c r="F287" s="149" t="str">
        <x:f>IF('Master Products'!G284="","",'Master Products'!G284)</x:f>
      </x:c>
      <x:c r="G287" s="149" t="str">
        <x:f>'Master Products'!I284</x:f>
        <x:v>PKR</x:v>
      </x:c>
      <x:c r="H287" s="133" t="n">
        <x:f>'Master Products'!L284</x:f>
        <x:v>185</x:v>
      </x:c>
      <x:c r="I287" s="133" t="n">
        <x:f>'Master Products'!M284</x:f>
        <x:v>160</x:v>
      </x:c>
      <x:c r="J287" s="133" t="str">
        <x:f>'Master Products'!U284</x:f>
        <x:v>Source Valid</x:v>
      </x:c>
      <x:c r="K287" s="133" t="n">
        <x:f>'Master Products'!N284</x:f>
        <x:v>25</x:v>
      </x:c>
      <x:c r="L287" s="148" t="n">
        <x:f>'Master Products'!O284</x:f>
        <x:v>0.13513513513513514</x:v>
      </x:c>
      <x:c r="M287" s="149" t="str">
        <x:f>'Master Products'!X284</x:f>
        <x:v>Ready</x:v>
      </x:c>
      <x:c r="N287" s="149" t="b">
        <x:f>'Master Products'!Y284</x:f>
        <x:v>1</x:v>
      </x:c>
      <x:c r="O287" s="149" t="str">
        <x:f>'Master Products'!AH284</x:f>
        <x:v>WS-RATES:8:32</x:v>
      </x:c>
      <x:c r="P287" s="149" t="str">
        <x:f>IF('Master Products'!AI284="","",'Master Products'!AI284)</x:f>
      </x:c>
      <x:c r="Q287" s="149" t="str">
        <x:f>IF('Master Products'!AJ284="","",'Master Products'!AJ284)</x:f>
      </x:c>
      <x:c r="R287" s="149" t="str">
        <x:f>IF('Master Products'!AK284="","",'Master Products'!AK284)</x:f>
      </x:c>
    </x:row>
    <x:row r="288">
      <x:c r="A288" s="149" t="str">
        <x:f>'Master Products'!A285</x:f>
        <x:v>RS-000284</x:v>
      </x:c>
      <x:c r="B288" s="149" t="str">
        <x:f>'Master Products'!B285</x:f>
        <x:v>PIANO POINTER CRYSTAL</x:v>
      </x:c>
      <x:c r="C288" s="149" t="str">
        <x:f>'Master Products'!C285</x:f>
        <x:v>POINTER</x:v>
      </x:c>
      <x:c r="D288" s="149" t="str">
        <x:f>'Master Products'!D285</x:f>
        <x:v>Both</x:v>
      </x:c>
      <x:c r="E288" s="149" t="str">
        <x:f>'Master Products'!F285</x:f>
        <x:v>Piece</x:v>
      </x:c>
      <x:c r="F288" s="149" t="str">
        <x:f>IF('Master Products'!G285="","",'Master Products'!G285)</x:f>
      </x:c>
      <x:c r="G288" s="149" t="str">
        <x:f>'Master Products'!I285</x:f>
        <x:v>PKR</x:v>
      </x:c>
      <x:c r="H288" s="133" t="n">
        <x:f>'Master Products'!L285</x:f>
        <x:v>205</x:v>
      </x:c>
      <x:c r="I288" s="133" t="n">
        <x:f>'Master Products'!M285</x:f>
        <x:v>195</x:v>
      </x:c>
      <x:c r="J288" s="133" t="str">
        <x:f>'Master Products'!U285</x:f>
        <x:v>Source Valid</x:v>
      </x:c>
      <x:c r="K288" s="133" t="n">
        <x:f>'Master Products'!N285</x:f>
        <x:v>10</x:v>
      </x:c>
      <x:c r="L288" s="148" t="n">
        <x:f>'Master Products'!O285</x:f>
        <x:v>0.04878048780487805</x:v>
      </x:c>
      <x:c r="M288" s="149" t="str">
        <x:f>'Master Products'!X285</x:f>
        <x:v>Ready</x:v>
      </x:c>
      <x:c r="N288" s="149" t="b">
        <x:f>'Master Products'!Y285</x:f>
        <x:v>1</x:v>
      </x:c>
      <x:c r="O288" s="149" t="str">
        <x:f>'Master Products'!AH285</x:f>
        <x:v>WS-RATES:8:33</x:v>
      </x:c>
      <x:c r="P288" s="149" t="str">
        <x:f>IF('Master Products'!AI285="","",'Master Products'!AI285)</x:f>
      </x:c>
      <x:c r="Q288" s="149" t="str">
        <x:f>IF('Master Products'!AJ285="","",'Master Products'!AJ285)</x:f>
      </x:c>
      <x:c r="R288" s="149" t="str">
        <x:f>IF('Master Products'!AK285="","",'Master Products'!AK285)</x:f>
      </x:c>
    </x:row>
    <x:row r="289">
      <x:c r="A289" s="149" t="str">
        <x:f>'Master Products'!A286</x:f>
        <x:v>RS-000285</x:v>
      </x:c>
      <x:c r="B289" s="149" t="str">
        <x:f>'Master Products'!B286</x:f>
        <x:v>MASK MASTER PLUS</x:v>
      </x:c>
      <x:c r="C289" s="149" t="str">
        <x:f>'Master Products'!C286</x:f>
        <x:v>CHINA DAIRIES</x:v>
      </x:c>
      <x:c r="D289" s="149" t="str">
        <x:f>'Master Products'!D286</x:f>
        <x:v>Both</x:v>
      </x:c>
      <x:c r="E289" s="149" t="str">
        <x:f>'Master Products'!F286</x:f>
        <x:v>Piece</x:v>
      </x:c>
      <x:c r="F289" s="149" t="str">
        <x:f>IF('Master Products'!G286="","",'Master Products'!G286)</x:f>
      </x:c>
      <x:c r="G289" s="149" t="str">
        <x:f>'Master Products'!I286</x:f>
        <x:v>PKR</x:v>
      </x:c>
      <x:c r="H289" s="133" t="n">
        <x:f>'Master Products'!L286</x:f>
        <x:v>160</x:v>
      </x:c>
      <x:c r="I289" s="133" t="n">
        <x:f>'Master Products'!M286</x:f>
        <x:v>120</x:v>
      </x:c>
      <x:c r="J289" s="133" t="str">
        <x:f>'Master Products'!U286</x:f>
        <x:v>Source Valid</x:v>
      </x:c>
      <x:c r="K289" s="133" t="n">
        <x:f>'Master Products'!N286</x:f>
        <x:v>40</x:v>
      </x:c>
      <x:c r="L289" s="148" t="n">
        <x:f>'Master Products'!O286</x:f>
        <x:v>0.25</x:v>
      </x:c>
      <x:c r="M289" s="149" t="str">
        <x:f>'Master Products'!X286</x:f>
        <x:v>Ready</x:v>
      </x:c>
      <x:c r="N289" s="149" t="b">
        <x:f>'Master Products'!Y286</x:f>
        <x:v>1</x:v>
      </x:c>
      <x:c r="O289" s="149" t="str">
        <x:f>'Master Products'!AH286</x:f>
        <x:v>WS-RATES:8:34</x:v>
      </x:c>
      <x:c r="P289" s="149" t="str">
        <x:f>IF('Master Products'!AI286="","",'Master Products'!AI286)</x:f>
      </x:c>
      <x:c r="Q289" s="149" t="str">
        <x:f>IF('Master Products'!AJ286="","",'Master Products'!AJ286)</x:f>
      </x:c>
      <x:c r="R289" s="149" t="str">
        <x:f>IF('Master Products'!AK286="","",'Master Products'!AK286)</x:f>
      </x:c>
    </x:row>
    <x:row r="290">
      <x:c r="A290" s="149" t="str">
        <x:f>'Master Products'!A287</x:f>
        <x:v>RS-000286</x:v>
      </x:c>
      <x:c r="B290" s="149" t="str">
        <x:f>'Master Products'!B287</x:f>
        <x:v>SUPER SHINE SET SQUARE(1PCS)</x:v>
      </x:c>
      <x:c r="C290" s="149" t="str">
        <x:f>'Master Products'!C287</x:f>
        <x:v>D-SET SQARE</x:v>
      </x:c>
      <x:c r="D290" s="149" t="str">
        <x:f>'Master Products'!D287</x:f>
        <x:v>Both</x:v>
      </x:c>
      <x:c r="E290" s="149" t="str">
        <x:f>'Master Products'!F287</x:f>
        <x:v>Set</x:v>
      </x:c>
      <x:c r="F290" s="149" t="n">
        <x:f>IF('Master Products'!G287="","",'Master Products'!G287)</x:f>
        <x:v>1</x:v>
      </x:c>
      <x:c r="G290" s="149" t="str">
        <x:f>'Master Products'!I287</x:f>
        <x:v>PKR</x:v>
      </x:c>
      <x:c r="H290" s="133" t="n">
        <x:f>'Master Products'!L287</x:f>
        <x:v>30</x:v>
      </x:c>
      <x:c r="I290" s="133" t="n">
        <x:f>'Master Products'!M287</x:f>
        <x:v>23</x:v>
      </x:c>
      <x:c r="J290" s="133" t="str">
        <x:f>'Master Products'!U287</x:f>
        <x:v>Source Valid</x:v>
      </x:c>
      <x:c r="K290" s="133" t="n">
        <x:f>'Master Products'!N287</x:f>
        <x:v>7</x:v>
      </x:c>
      <x:c r="L290" s="148" t="n">
        <x:f>'Master Products'!O287</x:f>
        <x:v>0.23333333333333334</x:v>
      </x:c>
      <x:c r="M290" s="149" t="str">
        <x:f>'Master Products'!X287</x:f>
        <x:v>Ready</x:v>
      </x:c>
      <x:c r="N290" s="149" t="b">
        <x:f>'Master Products'!Y287</x:f>
        <x:v>1</x:v>
      </x:c>
      <x:c r="O290" s="149" t="str">
        <x:f>'Master Products'!AH287</x:f>
        <x:v>WS-RATES:8:35</x:v>
      </x:c>
      <x:c r="P290" s="149" t="str">
        <x:f>IF('Master Products'!AI287="","",'Master Products'!AI287)</x:f>
      </x:c>
      <x:c r="Q290" s="149" t="str">
        <x:f>IF('Master Products'!AJ287="","",'Master Products'!AJ287)</x:f>
      </x:c>
      <x:c r="R290" s="149" t="str">
        <x:f>IF('Master Products'!AK287="","",'Master Products'!AK287)</x:f>
      </x:c>
    </x:row>
    <x:row r="291">
      <x:c r="A291" s="149" t="str">
        <x:f>'Master Products'!A288</x:f>
        <x:v>RS-000287</x:v>
      </x:c>
      <x:c r="B291" s="149" t="str">
        <x:f>'Master Products'!B288</x:f>
        <x:v>BUTTER PAPER RIM 480 PC</x:v>
      </x:c>
      <x:c r="C291" s="149" t="str">
        <x:f>'Master Products'!C288</x:f>
        <x:v>PAPER</x:v>
      </x:c>
      <x:c r="D291" s="149" t="str">
        <x:f>'Master Products'!D288</x:f>
        <x:v>Wholesale/Bulk</x:v>
      </x:c>
      <x:c r="E291" s="149" t="str">
        <x:f>'Master Products'!F288</x:f>
        <x:v>Rim</x:v>
      </x:c>
      <x:c r="F291" s="149" t="n">
        <x:f>IF('Master Products'!G288="","",'Master Products'!G288)</x:f>
        <x:v>480</x:v>
      </x:c>
      <x:c r="G291" s="149" t="str">
        <x:f>'Master Products'!I288</x:f>
        <x:v>PKR</x:v>
      </x:c>
      <x:c r="H291" s="133" t="n">
        <x:f>'Master Products'!L288</x:f>
        <x:v>2600</x:v>
      </x:c>
      <x:c r="I291" s="133" t="n">
        <x:f>'Master Products'!M288</x:f>
        <x:v>2500</x:v>
      </x:c>
      <x:c r="J291" s="133" t="str">
        <x:f>'Master Products'!U288</x:f>
        <x:v>Source Valid</x:v>
      </x:c>
      <x:c r="K291" s="133" t="n">
        <x:f>'Master Products'!N288</x:f>
        <x:v>100</x:v>
      </x:c>
      <x:c r="L291" s="148" t="n">
        <x:f>'Master Products'!O288</x:f>
        <x:v>0.038461538461538464</x:v>
      </x:c>
      <x:c r="M291" s="149" t="str">
        <x:f>'Master Products'!X288</x:f>
        <x:v>Ready</x:v>
      </x:c>
      <x:c r="N291" s="149" t="b">
        <x:f>'Master Products'!Y288</x:f>
        <x:v>1</x:v>
      </x:c>
      <x:c r="O291" s="149" t="str">
        <x:f>'Master Products'!AH288</x:f>
        <x:v>WS-RATES:8:36</x:v>
      </x:c>
      <x:c r="P291" s="149" t="str">
        <x:f>IF('Master Products'!AI288="","",'Master Products'!AI288)</x:f>
      </x:c>
      <x:c r="Q291" s="149" t="str">
        <x:f>IF('Master Products'!AJ288="","",'Master Products'!AJ288)</x:f>
      </x:c>
      <x:c r="R291" s="149" t="str">
        <x:f>IF('Master Products'!AK288="","",'Master Products'!AK288)</x:f>
      </x:c>
    </x:row>
    <x:row r="292">
      <x:c r="A292" s="149" t="str">
        <x:f>'Master Products'!A289</x:f>
        <x:v>RS-000288</x:v>
      </x:c>
      <x:c r="B292" s="149" t="str">
        <x:f>'Master Products'!B289</x:f>
        <x:v>PAPER ONE A4 100G</x:v>
      </x:c>
      <x:c r="C292" s="149" t="str">
        <x:f>'Master Products'!C289</x:f>
        <x:v>PAPER WRITE</x:v>
      </x:c>
      <x:c r="D292" s="149" t="str">
        <x:f>'Master Products'!D289</x:f>
        <x:v>Both</x:v>
      </x:c>
      <x:c r="E292" s="149" t="str">
        <x:f>'Master Products'!F289</x:f>
        <x:v>Piece</x:v>
      </x:c>
      <x:c r="F292" s="149" t="str">
        <x:f>IF('Master Products'!G289="","",'Master Products'!G289)</x:f>
      </x:c>
      <x:c r="G292" s="149" t="str">
        <x:f>'Master Products'!I289</x:f>
        <x:v>PKR</x:v>
      </x:c>
      <x:c r="H292" s="133" t="n">
        <x:f>'Master Products'!L289</x:f>
        <x:v>1680</x:v>
      </x:c>
      <x:c r="I292" s="133" t="n">
        <x:f>'Master Products'!M289</x:f>
        <x:v>1636</x:v>
      </x:c>
      <x:c r="J292" s="133" t="str">
        <x:f>'Master Products'!U289</x:f>
        <x:v>Source Valid</x:v>
      </x:c>
      <x:c r="K292" s="133" t="n">
        <x:f>'Master Products'!N289</x:f>
        <x:v>44</x:v>
      </x:c>
      <x:c r="L292" s="148" t="n">
        <x:f>'Master Products'!O289</x:f>
        <x:v>0.02619047619047619</x:v>
      </x:c>
      <x:c r="M292" s="149" t="str">
        <x:f>'Master Products'!X289</x:f>
        <x:v>Ready</x:v>
      </x:c>
      <x:c r="N292" s="149" t="b">
        <x:f>'Master Products'!Y289</x:f>
        <x:v>1</x:v>
      </x:c>
      <x:c r="O292" s="149" t="str">
        <x:f>'Master Products'!AH289</x:f>
        <x:v>WS-RATES:8:37</x:v>
      </x:c>
      <x:c r="P292" s="149" t="str">
        <x:f>IF('Master Products'!AI289="","",'Master Products'!AI289)</x:f>
      </x:c>
      <x:c r="Q292" s="149" t="str">
        <x:f>IF('Master Products'!AJ289="","",'Master Products'!AJ289)</x:f>
      </x:c>
      <x:c r="R292" s="149" t="str">
        <x:f>IF('Master Products'!AK289="","",'Master Products'!AK289)</x:f>
      </x:c>
    </x:row>
    <x:row r="293">
      <x:c r="A293" s="149" t="str">
        <x:f>'Master Products'!A290</x:f>
        <x:v>RS-000289</x:v>
      </x:c>
      <x:c r="B293" s="149" t="str">
        <x:f>'Master Products'!B290</x:f>
        <x:v>PIANO METALLIC 111 PENCIL</x:v>
      </x:c>
      <x:c r="C293" s="149" t="str">
        <x:f>'Master Products'!C290</x:f>
        <x:v>PENCILS</x:v>
      </x:c>
      <x:c r="D293" s="149" t="str">
        <x:f>'Master Products'!D290</x:f>
        <x:v>Both</x:v>
      </x:c>
      <x:c r="E293" s="149" t="str">
        <x:f>'Master Products'!F290</x:f>
        <x:v>Piece</x:v>
      </x:c>
      <x:c r="F293" s="149" t="str">
        <x:f>IF('Master Products'!G290="","",'Master Products'!G290)</x:f>
      </x:c>
      <x:c r="G293" s="149" t="str">
        <x:f>'Master Products'!I290</x:f>
        <x:v>PKR</x:v>
      </x:c>
      <x:c r="H293" s="133" t="n">
        <x:f>'Master Products'!L290</x:f>
        <x:v>178</x:v>
      </x:c>
      <x:c r="I293" s="133" t="n">
        <x:f>'Master Products'!M290</x:f>
        <x:v>168</x:v>
      </x:c>
      <x:c r="J293" s="133" t="str">
        <x:f>'Master Products'!U290</x:f>
        <x:v>Source Valid</x:v>
      </x:c>
      <x:c r="K293" s="133" t="n">
        <x:f>'Master Products'!N290</x:f>
        <x:v>10</x:v>
      </x:c>
      <x:c r="L293" s="148" t="n">
        <x:f>'Master Products'!O290</x:f>
        <x:v>0.056179775280898875</x:v>
      </x:c>
      <x:c r="M293" s="149" t="str">
        <x:f>'Master Products'!X290</x:f>
        <x:v>Ready</x:v>
      </x:c>
      <x:c r="N293" s="149" t="b">
        <x:f>'Master Products'!Y290</x:f>
        <x:v>1</x:v>
      </x:c>
      <x:c r="O293" s="149" t="str">
        <x:f>'Master Products'!AH290</x:f>
        <x:v>WS-RATES:9:2</x:v>
      </x:c>
      <x:c r="P293" s="149" t="str">
        <x:f>IF('Master Products'!AI290="","",'Master Products'!AI290)</x:f>
      </x:c>
      <x:c r="Q293" s="149" t="str">
        <x:f>IF('Master Products'!AJ290="","",'Master Products'!AJ290)</x:f>
      </x:c>
      <x:c r="R293" s="149" t="str">
        <x:f>IF('Master Products'!AK290="","",'Master Products'!AK290)</x:f>
      </x:c>
    </x:row>
    <x:row r="294">
      <x:c r="A294" s="149" t="str">
        <x:f>'Master Products'!A291</x:f>
        <x:v>RS-000290</x:v>
      </x:c>
      <x:c r="B294" s="149" t="str">
        <x:f>'Master Products'!B291</x:f>
        <x:v>PIANO EXECUTIVE 333 PENCIL</x:v>
      </x:c>
      <x:c r="C294" s="149" t="str">
        <x:f>'Master Products'!C291</x:f>
        <x:v>PENCILS</x:v>
      </x:c>
      <x:c r="D294" s="149" t="str">
        <x:f>'Master Products'!D291</x:f>
        <x:v>Both</x:v>
      </x:c>
      <x:c r="E294" s="149" t="str">
        <x:f>'Master Products'!F291</x:f>
        <x:v>Piece</x:v>
      </x:c>
      <x:c r="F294" s="149" t="str">
        <x:f>IF('Master Products'!G291="","",'Master Products'!G291)</x:f>
      </x:c>
      <x:c r="G294" s="149" t="str">
        <x:f>'Master Products'!I291</x:f>
        <x:v>PKR</x:v>
      </x:c>
      <x:c r="H294" s="133" t="n">
        <x:f>'Master Products'!L291</x:f>
        <x:v>178</x:v>
      </x:c>
      <x:c r="I294" s="133" t="n">
        <x:f>'Master Products'!M291</x:f>
        <x:v>169</x:v>
      </x:c>
      <x:c r="J294" s="133" t="str">
        <x:f>'Master Products'!U291</x:f>
        <x:v>Source Valid</x:v>
      </x:c>
      <x:c r="K294" s="133" t="n">
        <x:f>'Master Products'!N291</x:f>
        <x:v>9</x:v>
      </x:c>
      <x:c r="L294" s="148" t="n">
        <x:f>'Master Products'!O291</x:f>
        <x:v>0.05056179775280899</x:v>
      </x:c>
      <x:c r="M294" s="149" t="str">
        <x:f>'Master Products'!X291</x:f>
        <x:v>Ready</x:v>
      </x:c>
      <x:c r="N294" s="149" t="b">
        <x:f>'Master Products'!Y291</x:f>
        <x:v>1</x:v>
      </x:c>
      <x:c r="O294" s="149" t="str">
        <x:f>'Master Products'!AH291</x:f>
        <x:v>WS-RATES:9:3</x:v>
      </x:c>
      <x:c r="P294" s="149" t="str">
        <x:f>IF('Master Products'!AI291="","",'Master Products'!AI291)</x:f>
      </x:c>
      <x:c r="Q294" s="149" t="str">
        <x:f>IF('Master Products'!AJ291="","",'Master Products'!AJ291)</x:f>
      </x:c>
      <x:c r="R294" s="149" t="str">
        <x:f>IF('Master Products'!AK291="","",'Master Products'!AK291)</x:f>
      </x:c>
    </x:row>
    <x:row r="295">
      <x:c r="A295" s="149" t="str">
        <x:f>'Master Products'!A292</x:f>
        <x:v>RS-000291</x:v>
      </x:c>
      <x:c r="B295" s="149" t="str">
        <x:f>'Master Products'!B292</x:f>
        <x:v>PIANO RANGEEN PENCIL</x:v>
      </x:c>
      <x:c r="C295" s="149" t="str">
        <x:f>'Master Products'!C292</x:f>
        <x:v>PENCILS</x:v>
      </x:c>
      <x:c r="D295" s="149" t="str">
        <x:f>'Master Products'!D292</x:f>
        <x:v>Both</x:v>
      </x:c>
      <x:c r="E295" s="149" t="str">
        <x:f>'Master Products'!F292</x:f>
        <x:v>Piece</x:v>
      </x:c>
      <x:c r="F295" s="149" t="str">
        <x:f>IF('Master Products'!G292="","",'Master Products'!G292)</x:f>
      </x:c>
      <x:c r="G295" s="149" t="str">
        <x:f>'Master Products'!I292</x:f>
        <x:v>PKR</x:v>
      </x:c>
      <x:c r="H295" s="133" t="n">
        <x:f>'Master Products'!L292</x:f>
        <x:v>177</x:v>
      </x:c>
      <x:c r="I295" s="133" t="n">
        <x:f>'Master Products'!M292</x:f>
        <x:v>169</x:v>
      </x:c>
      <x:c r="J295" s="133" t="str">
        <x:f>'Master Products'!U292</x:f>
        <x:v>Source Valid</x:v>
      </x:c>
      <x:c r="K295" s="133" t="n">
        <x:f>'Master Products'!N292</x:f>
        <x:v>8</x:v>
      </x:c>
      <x:c r="L295" s="148" t="n">
        <x:f>'Master Products'!O292</x:f>
        <x:v>0.04519774011299435</x:v>
      </x:c>
      <x:c r="M295" s="149" t="str">
        <x:f>'Master Products'!X292</x:f>
        <x:v>Ready</x:v>
      </x:c>
      <x:c r="N295" s="149" t="b">
        <x:f>'Master Products'!Y292</x:f>
        <x:v>1</x:v>
      </x:c>
      <x:c r="O295" s="149" t="str">
        <x:f>'Master Products'!AH292</x:f>
        <x:v>WS-RATES:9:4</x:v>
      </x:c>
      <x:c r="P295" s="149" t="str">
        <x:f>IF('Master Products'!AI292="","",'Master Products'!AI292)</x:f>
      </x:c>
      <x:c r="Q295" s="149" t="str">
        <x:f>IF('Master Products'!AJ292="","",'Master Products'!AJ292)</x:f>
      </x:c>
      <x:c r="R295" s="149" t="str">
        <x:f>IF('Master Products'!AK292="","",'Master Products'!AK292)</x:f>
      </x:c>
    </x:row>
    <x:row r="296">
      <x:c r="A296" s="149" t="str">
        <x:f>'Master Products'!A293</x:f>
        <x:v>RS-000292</x:v>
      </x:c>
      <x:c r="B296" s="149" t="str">
        <x:f>'Master Products'!B293</x:f>
        <x:v>PIANO BROWN PENCIL</x:v>
      </x:c>
      <x:c r="C296" s="149" t="str">
        <x:f>'Master Products'!C293</x:f>
        <x:v>PENCILS</x:v>
      </x:c>
      <x:c r="D296" s="149" t="str">
        <x:f>'Master Products'!D293</x:f>
        <x:v>Both</x:v>
      </x:c>
      <x:c r="E296" s="149" t="str">
        <x:f>'Master Products'!F293</x:f>
        <x:v>Piece</x:v>
      </x:c>
      <x:c r="F296" s="149" t="str">
        <x:f>IF('Master Products'!G293="","",'Master Products'!G293)</x:f>
      </x:c>
      <x:c r="G296" s="149" t="str">
        <x:f>'Master Products'!I293</x:f>
        <x:v>PKR</x:v>
      </x:c>
      <x:c r="H296" s="133" t="n">
        <x:f>'Master Products'!L293</x:f>
        <x:v>181</x:v>
      </x:c>
      <x:c r="I296" s="133" t="n">
        <x:f>'Master Products'!M293</x:f>
        <x:v>172</x:v>
      </x:c>
      <x:c r="J296" s="133" t="str">
        <x:f>'Master Products'!U293</x:f>
        <x:v>Source Valid</x:v>
      </x:c>
      <x:c r="K296" s="133" t="n">
        <x:f>'Master Products'!N293</x:f>
        <x:v>9</x:v>
      </x:c>
      <x:c r="L296" s="148" t="n">
        <x:f>'Master Products'!O293</x:f>
        <x:v>0.049723756906077346</x:v>
      </x:c>
      <x:c r="M296" s="149" t="str">
        <x:f>'Master Products'!X293</x:f>
        <x:v>Ready</x:v>
      </x:c>
      <x:c r="N296" s="149" t="b">
        <x:f>'Master Products'!Y293</x:f>
        <x:v>1</x:v>
      </x:c>
      <x:c r="O296" s="149" t="str">
        <x:f>'Master Products'!AH293</x:f>
        <x:v>WS-RATES:9:5</x:v>
      </x:c>
      <x:c r="P296" s="149" t="str">
        <x:f>IF('Master Products'!AI293="","",'Master Products'!AI293)</x:f>
      </x:c>
      <x:c r="Q296" s="149" t="str">
        <x:f>IF('Master Products'!AJ293="","",'Master Products'!AJ293)</x:f>
      </x:c>
      <x:c r="R296" s="149" t="str">
        <x:f>IF('Master Products'!AK293="","",'Master Products'!AK293)</x:f>
      </x:c>
    </x:row>
    <x:row r="297">
      <x:c r="A297" s="149" t="str">
        <x:f>'Master Products'!A294</x:f>
        <x:v>RS-000293</x:v>
      </x:c>
      <x:c r="B297" s="149" t="str">
        <x:f>'Master Products'!B294</x:f>
        <x:v>DEER PRO PLUS ERASER DR48</x:v>
      </x:c>
      <x:c r="C297" s="149" t="str">
        <x:f>'Master Products'!C294</x:f>
        <x:v>ERASERS</x:v>
      </x:c>
      <x:c r="D297" s="149" t="str">
        <x:f>'Master Products'!D294</x:f>
        <x:v>Both</x:v>
      </x:c>
      <x:c r="E297" s="149" t="str">
        <x:f>'Master Products'!F294</x:f>
        <x:v>Piece</x:v>
      </x:c>
      <x:c r="F297" s="149" t="str">
        <x:f>IF('Master Products'!G294="","",'Master Products'!G294)</x:f>
      </x:c>
      <x:c r="G297" s="149" t="str">
        <x:f>'Master Products'!I294</x:f>
        <x:v>PKR</x:v>
      </x:c>
      <x:c r="H297" s="133" t="n">
        <x:f>'Master Products'!L294</x:f>
        <x:v>336</x:v>
      </x:c>
      <x:c r="I297" s="133" t="n">
        <x:f>'Master Products'!M294</x:f>
        <x:v>290</x:v>
      </x:c>
      <x:c r="J297" s="133" t="str">
        <x:f>'Master Products'!U294</x:f>
        <x:v>Source Valid</x:v>
      </x:c>
      <x:c r="K297" s="133" t="n">
        <x:f>'Master Products'!N294</x:f>
        <x:v>46</x:v>
      </x:c>
      <x:c r="L297" s="148" t="n">
        <x:f>'Master Products'!O294</x:f>
        <x:v>0.13690476190476192</x:v>
      </x:c>
      <x:c r="M297" s="149" t="str">
        <x:f>'Master Products'!X294</x:f>
        <x:v>Ready</x:v>
      </x:c>
      <x:c r="N297" s="149" t="b">
        <x:f>'Master Products'!Y294</x:f>
        <x:v>1</x:v>
      </x:c>
      <x:c r="O297" s="149" t="str">
        <x:f>'Master Products'!AH294</x:f>
        <x:v>WS-RATES:9:6</x:v>
      </x:c>
      <x:c r="P297" s="149" t="str">
        <x:f>IF('Master Products'!AI294="","",'Master Products'!AI294)</x:f>
      </x:c>
      <x:c r="Q297" s="149" t="str">
        <x:f>IF('Master Products'!AJ294="","",'Master Products'!AJ294)</x:f>
      </x:c>
      <x:c r="R297" s="149" t="str">
        <x:f>IF('Master Products'!AK294="","",'Master Products'!AK294)</x:f>
      </x:c>
    </x:row>
    <x:row r="298">
      <x:c r="A298" s="149" t="str">
        <x:f>'Master Products'!A295</x:f>
        <x:v>RS-000294</x:v>
      </x:c>
      <x:c r="B298" s="149" t="str">
        <x:f>'Master Products'!B295</x:f>
        <x:v>2026 DAIRY 950</x:v>
      </x:c>
      <x:c r="C298" s="149" t="str">
        <x:f>'Master Products'!C295</x:f>
        <x:v>CHINA DAIRIES</x:v>
      </x:c>
      <x:c r="D298" s="149" t="str">
        <x:f>'Master Products'!D295</x:f>
        <x:v>Both</x:v>
      </x:c>
      <x:c r="E298" s="149" t="str">
        <x:f>'Master Products'!F295</x:f>
        <x:v>Piece</x:v>
      </x:c>
      <x:c r="F298" s="149" t="str">
        <x:f>IF('Master Products'!G295="","",'Master Products'!G295)</x:f>
      </x:c>
      <x:c r="G298" s="149" t="str">
        <x:f>'Master Products'!I295</x:f>
        <x:v>PKR</x:v>
      </x:c>
      <x:c r="H298" s="133" t="n">
        <x:f>'Master Products'!L295</x:f>
        <x:v>510</x:v>
      </x:c>
      <x:c r="I298" s="133" t="n">
        <x:f>'Master Products'!M295</x:f>
        <x:v>480</x:v>
      </x:c>
      <x:c r="J298" s="133" t="str">
        <x:f>'Master Products'!U295</x:f>
        <x:v>Source Valid</x:v>
      </x:c>
      <x:c r="K298" s="133" t="n">
        <x:f>'Master Products'!N295</x:f>
        <x:v>30</x:v>
      </x:c>
      <x:c r="L298" s="148" t="n">
        <x:f>'Master Products'!O295</x:f>
        <x:v>0.058823529411764705</x:v>
      </x:c>
      <x:c r="M298" s="149" t="str">
        <x:f>'Master Products'!X295</x:f>
        <x:v>Ready</x:v>
      </x:c>
      <x:c r="N298" s="149" t="b">
        <x:f>'Master Products'!Y295</x:f>
        <x:v>1</x:v>
      </x:c>
      <x:c r="O298" s="149" t="str">
        <x:f>'Master Products'!AH295</x:f>
        <x:v>WS-RATES:9:7</x:v>
      </x:c>
      <x:c r="P298" s="149" t="str">
        <x:f>IF('Master Products'!AI295="","",'Master Products'!AI295)</x:f>
      </x:c>
      <x:c r="Q298" s="149" t="str">
        <x:f>IF('Master Products'!AJ295="","",'Master Products'!AJ295)</x:f>
      </x:c>
      <x:c r="R298" s="149" t="str">
        <x:f>IF('Master Products'!AK295="","",'Master Products'!AK295)</x:f>
      </x:c>
    </x:row>
    <x:row r="299">
      <x:c r="A299" s="149" t="str">
        <x:f>'Master Products'!A296</x:f>
        <x:v>RS-000295</x:v>
      </x:c>
      <x:c r="B299" s="149" t="str">
        <x:f>'Master Products'!B296</x:f>
        <x:v>2026 DAIRY 680</x:v>
      </x:c>
      <x:c r="C299" s="149" t="str">
        <x:f>'Master Products'!C296</x:f>
        <x:v>CHINA DAIRIES</x:v>
      </x:c>
      <x:c r="D299" s="149" t="str">
        <x:f>'Master Products'!D296</x:f>
        <x:v>Both</x:v>
      </x:c>
      <x:c r="E299" s="149" t="str">
        <x:f>'Master Products'!F296</x:f>
        <x:v>Piece</x:v>
      </x:c>
      <x:c r="F299" s="149" t="str">
        <x:f>IF('Master Products'!G296="","",'Master Products'!G296)</x:f>
      </x:c>
      <x:c r="G299" s="149" t="str">
        <x:f>'Master Products'!I296</x:f>
        <x:v>PKR</x:v>
      </x:c>
      <x:c r="H299" s="133" t="n">
        <x:f>'Master Products'!L296</x:f>
        <x:v>380</x:v>
      </x:c>
      <x:c r="I299" s="133" t="n">
        <x:f>'Master Products'!M296</x:f>
        <x:v>345</x:v>
      </x:c>
      <x:c r="J299" s="133" t="str">
        <x:f>'Master Products'!U296</x:f>
        <x:v>Source Valid</x:v>
      </x:c>
      <x:c r="K299" s="133" t="n">
        <x:f>'Master Products'!N296</x:f>
        <x:v>35</x:v>
      </x:c>
      <x:c r="L299" s="148" t="n">
        <x:f>'Master Products'!O296</x:f>
        <x:v>0.09210526315789473</x:v>
      </x:c>
      <x:c r="M299" s="149" t="str">
        <x:f>'Master Products'!X296</x:f>
        <x:v>Ready</x:v>
      </x:c>
      <x:c r="N299" s="149" t="b">
        <x:f>'Master Products'!Y296</x:f>
        <x:v>1</x:v>
      </x:c>
      <x:c r="O299" s="149" t="str">
        <x:f>'Master Products'!AH296</x:f>
        <x:v>WS-RATES:9:8</x:v>
      </x:c>
      <x:c r="P299" s="149" t="str">
        <x:f>IF('Master Products'!AI296="","",'Master Products'!AI296)</x:f>
      </x:c>
      <x:c r="Q299" s="149" t="str">
        <x:f>IF('Master Products'!AJ296="","",'Master Products'!AJ296)</x:f>
      </x:c>
      <x:c r="R299" s="149" t="str">
        <x:f>IF('Master Products'!AK296="","",'Master Products'!AK296)</x:f>
      </x:c>
    </x:row>
    <x:row r="300">
      <x:c r="A300" s="149" t="str">
        <x:f>'Master Products'!A297</x:f>
        <x:v>RS-000296</x:v>
      </x:c>
      <x:c r="B300" s="149" t="str">
        <x:f>'Master Products'!B297</x:f>
        <x:v>DUX SILVER PENCIL 7001 (24PCS</x:v>
      </x:c>
      <x:c r="C300" s="149" t="str">
        <x:f>'Master Products'!C297</x:f>
        <x:v>PENCILS</x:v>
      </x:c>
      <x:c r="D300" s="149" t="str">
        <x:f>'Master Products'!D297</x:f>
        <x:v>Both</x:v>
      </x:c>
      <x:c r="E300" s="149" t="str">
        <x:f>'Master Products'!F297</x:f>
        <x:v>Pack</x:v>
      </x:c>
      <x:c r="F300" s="149" t="n">
        <x:f>IF('Master Products'!G297="","",'Master Products'!G297)</x:f>
        <x:v>24</x:v>
      </x:c>
      <x:c r="G300" s="149" t="str">
        <x:f>'Master Products'!I297</x:f>
        <x:v>PKR</x:v>
      </x:c>
      <x:c r="H300" s="133" t="n">
        <x:f>'Master Products'!L297</x:f>
        <x:v>384</x:v>
      </x:c>
      <x:c r="I300" s="133" t="n">
        <x:f>'Master Products'!M297</x:f>
        <x:v>345</x:v>
      </x:c>
      <x:c r="J300" s="133" t="str">
        <x:f>'Master Products'!U297</x:f>
        <x:v>Source Valid</x:v>
      </x:c>
      <x:c r="K300" s="133" t="n">
        <x:f>'Master Products'!N297</x:f>
        <x:v>39</x:v>
      </x:c>
      <x:c r="L300" s="148" t="n">
        <x:f>'Master Products'!O297</x:f>
        <x:v>0.1015625</x:v>
      </x:c>
      <x:c r="M300" s="149" t="str">
        <x:f>'Master Products'!X297</x:f>
        <x:v>Ready</x:v>
      </x:c>
      <x:c r="N300" s="149" t="b">
        <x:f>'Master Products'!Y297</x:f>
        <x:v>1</x:v>
      </x:c>
      <x:c r="O300" s="149" t="str">
        <x:f>'Master Products'!AH297</x:f>
        <x:v>WS-RATES:9:9</x:v>
      </x:c>
      <x:c r="P300" s="149" t="str">
        <x:f>IF('Master Products'!AI297="","",'Master Products'!AI297)</x:f>
      </x:c>
      <x:c r="Q300" s="149" t="str">
        <x:f>IF('Master Products'!AJ297="","",'Master Products'!AJ297)</x:f>
      </x:c>
      <x:c r="R300" s="149" t="str">
        <x:f>IF('Master Products'!AK297="","",'Master Products'!AK297)</x:f>
      </x:c>
    </x:row>
    <x:row r="301">
      <x:c r="A301" s="149" t="str">
        <x:f>'Master Products'!A298</x:f>
        <x:v>RS-000297</x:v>
      </x:c>
      <x:c r="B301" s="149" t="str">
        <x:f>'Master Products'!B298</x:f>
        <x:v>RUBI CARBON PAPER</x:v>
      </x:c>
      <x:c r="C301" s="149" t="str">
        <x:f>'Master Products'!C298</x:f>
        <x:v>CHINA DAIRIES</x:v>
      </x:c>
      <x:c r="D301" s="149" t="str">
        <x:f>'Master Products'!D298</x:f>
        <x:v>Both</x:v>
      </x:c>
      <x:c r="E301" s="149" t="str">
        <x:f>'Master Products'!F298</x:f>
        <x:v>Piece</x:v>
      </x:c>
      <x:c r="F301" s="149" t="str">
        <x:f>IF('Master Products'!G298="","",'Master Products'!G298)</x:f>
      </x:c>
      <x:c r="G301" s="149" t="str">
        <x:f>'Master Products'!I298</x:f>
        <x:v>PKR</x:v>
      </x:c>
      <x:c r="H301" s="133" t="n">
        <x:f>'Master Products'!L298</x:f>
        <x:v>400</x:v>
      </x:c>
      <x:c r="I301" s="133" t="n">
        <x:f>'Master Products'!M298</x:f>
        <x:v>375</x:v>
      </x:c>
      <x:c r="J301" s="133" t="str">
        <x:f>'Master Products'!U298</x:f>
        <x:v>Source Valid</x:v>
      </x:c>
      <x:c r="K301" s="133" t="n">
        <x:f>'Master Products'!N298</x:f>
        <x:v>25</x:v>
      </x:c>
      <x:c r="L301" s="148" t="n">
        <x:f>'Master Products'!O298</x:f>
        <x:v>0.0625</x:v>
      </x:c>
      <x:c r="M301" s="149" t="str">
        <x:f>'Master Products'!X298</x:f>
        <x:v>Ready</x:v>
      </x:c>
      <x:c r="N301" s="149" t="b">
        <x:f>'Master Products'!Y298</x:f>
        <x:v>1</x:v>
      </x:c>
      <x:c r="O301" s="149" t="str">
        <x:f>'Master Products'!AH298</x:f>
        <x:v>WS-RATES:9:10</x:v>
      </x:c>
      <x:c r="P301" s="149" t="str">
        <x:f>IF('Master Products'!AI298="","",'Master Products'!AI298)</x:f>
      </x:c>
      <x:c r="Q301" s="149" t="str">
        <x:f>IF('Master Products'!AJ298="","",'Master Products'!AJ298)</x:f>
      </x:c>
      <x:c r="R301" s="149" t="str">
        <x:f>IF('Master Products'!AK298="","",'Master Products'!AK298)</x:f>
      </x:c>
    </x:row>
    <x:row r="302">
      <x:c r="A302" s="149" t="str">
        <x:f>'Master Products'!A299</x:f>
        <x:v>RS-000298</x:v>
      </x:c>
      <x:c r="B302" s="149" t="str">
        <x:f>'Master Products'!B299</x:f>
        <x:v>DUX JUMBO COLOUR PENCIL</x:v>
      </x:c>
      <x:c r="C302" s="149" t="str">
        <x:f>'Master Products'!C299</x:f>
        <x:v>BALL POINT</x:v>
      </x:c>
      <x:c r="D302" s="149" t="str">
        <x:f>'Master Products'!D299</x:f>
        <x:v>Both</x:v>
      </x:c>
      <x:c r="E302" s="149" t="str">
        <x:f>'Master Products'!F299</x:f>
        <x:v>Piece</x:v>
      </x:c>
      <x:c r="F302" s="149" t="str">
        <x:f>IF('Master Products'!G299="","",'Master Products'!G299)</x:f>
      </x:c>
      <x:c r="G302" s="149" t="str">
        <x:f>'Master Products'!I299</x:f>
        <x:v>PKR</x:v>
      </x:c>
      <x:c r="H302" s="133" t="n">
        <x:f>'Master Products'!L299</x:f>
        <x:v>430</x:v>
      </x:c>
      <x:c r="I302" s="133" t="n">
        <x:f>'Master Products'!M299</x:f>
        <x:v>410</x:v>
      </x:c>
      <x:c r="J302" s="133" t="str">
        <x:f>'Master Products'!U299</x:f>
        <x:v>Source Valid</x:v>
      </x:c>
      <x:c r="K302" s="133" t="n">
        <x:f>'Master Products'!N299</x:f>
        <x:v>20</x:v>
      </x:c>
      <x:c r="L302" s="148" t="n">
        <x:f>'Master Products'!O299</x:f>
        <x:v>0.046511627906976744</x:v>
      </x:c>
      <x:c r="M302" s="149" t="str">
        <x:f>'Master Products'!X299</x:f>
        <x:v>Ready</x:v>
      </x:c>
      <x:c r="N302" s="149" t="b">
        <x:f>'Master Products'!Y299</x:f>
        <x:v>1</x:v>
      </x:c>
      <x:c r="O302" s="149" t="str">
        <x:f>'Master Products'!AH299</x:f>
        <x:v>WS-RATES:9:11</x:v>
      </x:c>
      <x:c r="P302" s="149" t="str">
        <x:f>IF('Master Products'!AI299="","",'Master Products'!AI299)</x:f>
      </x:c>
      <x:c r="Q302" s="149" t="str">
        <x:f>IF('Master Products'!AJ299="","",'Master Products'!AJ299)</x:f>
      </x:c>
      <x:c r="R302" s="149" t="str">
        <x:f>IF('Master Products'!AK299="","",'Master Products'!AK299)</x:f>
      </x:c>
    </x:row>
    <x:row r="303">
      <x:c r="A303" s="149" t="str">
        <x:f>'Master Products'!A300</x:f>
        <x:v>RS-000299</x:v>
      </x:c>
      <x:c r="B303" s="149" t="str">
        <x:f>'Master Products'!B300</x:f>
        <x:v>PANDA MULTI COLOUR 100+1</x:v>
      </x:c>
      <x:c r="C303" s="149" t="str">
        <x:f>'Master Products'!C300</x:f>
        <x:v>BALL POINT</x:v>
      </x:c>
      <x:c r="D303" s="149" t="str">
        <x:f>'Master Products'!D300</x:f>
        <x:v>Both</x:v>
      </x:c>
      <x:c r="E303" s="149" t="str">
        <x:f>'Master Products'!F300</x:f>
        <x:v>Pack</x:v>
      </x:c>
      <x:c r="F303" s="149" t="n">
        <x:f>IF('Master Products'!G300="","",'Master Products'!G300)</x:f>
        <x:v>101</x:v>
      </x:c>
      <x:c r="G303" s="149" t="str">
        <x:f>'Master Products'!I300</x:f>
        <x:v>PKR</x:v>
      </x:c>
      <x:c r="H303" s="133" t="n">
        <x:f>'Master Products'!L300</x:f>
        <x:v>260</x:v>
      </x:c>
      <x:c r="I303" s="133" t="n">
        <x:f>'Master Products'!M300</x:f>
        <x:v>220</x:v>
      </x:c>
      <x:c r="J303" s="133" t="str">
        <x:f>'Master Products'!U300</x:f>
        <x:v>Source Valid</x:v>
      </x:c>
      <x:c r="K303" s="133" t="n">
        <x:f>'Master Products'!N300</x:f>
        <x:v>40</x:v>
      </x:c>
      <x:c r="L303" s="148" t="n">
        <x:f>'Master Products'!O300</x:f>
        <x:v>0.15384615384615385</x:v>
      </x:c>
      <x:c r="M303" s="149" t="str">
        <x:f>'Master Products'!X300</x:f>
        <x:v>Ready</x:v>
      </x:c>
      <x:c r="N303" s="149" t="b">
        <x:f>'Master Products'!Y300</x:f>
        <x:v>1</x:v>
      </x:c>
      <x:c r="O303" s="149" t="str">
        <x:f>'Master Products'!AH300</x:f>
        <x:v>WS-RATES:9:12</x:v>
      </x:c>
      <x:c r="P303" s="149" t="str">
        <x:f>IF('Master Products'!AI300="","",'Master Products'!AI300)</x:f>
      </x:c>
      <x:c r="Q303" s="149" t="str">
        <x:f>IF('Master Products'!AJ300="","",'Master Products'!AJ300)</x:f>
      </x:c>
      <x:c r="R303" s="149" t="str">
        <x:f>IF('Master Products'!AK300="","",'Master Products'!AK300)</x:f>
      </x:c>
    </x:row>
    <x:row r="304">
      <x:c r="A304" s="149" t="str">
        <x:f>'Master Products'!A301</x:f>
        <x:v>RS-000300</x:v>
      </x:c>
      <x:c r="B304" s="149" t="str">
        <x:f>'Master Products'!B301</x:f>
        <x:v>LR 100 NEAT REGISTER L</x:v>
      </x:c>
      <x:c r="C304" s="149" t="str">
        <x:f>'Master Products'!C301</x:f>
        <x:v>REGISTERS</x:v>
      </x:c>
      <x:c r="D304" s="149" t="str">
        <x:f>'Master Products'!D301</x:f>
        <x:v>Both</x:v>
      </x:c>
      <x:c r="E304" s="149" t="str">
        <x:f>'Master Products'!F301</x:f>
        <x:v>Piece</x:v>
      </x:c>
      <x:c r="F304" s="149" t="str">
        <x:f>IF('Master Products'!G301="","",'Master Products'!G301)</x:f>
      </x:c>
      <x:c r="G304" s="149" t="str">
        <x:f>'Master Products'!I301</x:f>
        <x:v>PKR</x:v>
      </x:c>
      <x:c r="H304" s="133" t="n">
        <x:f>'Master Products'!L301</x:f>
        <x:v>120</x:v>
      </x:c>
      <x:c r="I304" s="133" t="n">
        <x:f>'Master Products'!M301</x:f>
        <x:v>100</x:v>
      </x:c>
      <x:c r="J304" s="133" t="str">
        <x:f>'Master Products'!U301</x:f>
        <x:v>Source Valid</x:v>
      </x:c>
      <x:c r="K304" s="133" t="n">
        <x:f>'Master Products'!N301</x:f>
        <x:v>20</x:v>
      </x:c>
      <x:c r="L304" s="148" t="n">
        <x:f>'Master Products'!O301</x:f>
        <x:v>0.16666666666666666</x:v>
      </x:c>
      <x:c r="M304" s="149" t="str">
        <x:f>'Master Products'!X301</x:f>
        <x:v>Ready</x:v>
      </x:c>
      <x:c r="N304" s="149" t="b">
        <x:f>'Master Products'!Y301</x:f>
        <x:v>1</x:v>
      </x:c>
      <x:c r="O304" s="149" t="str">
        <x:f>'Master Products'!AH301</x:f>
        <x:v>WS-RATES:9:13</x:v>
      </x:c>
      <x:c r="P304" s="149" t="str">
        <x:f>IF('Master Products'!AI301="","",'Master Products'!AI301)</x:f>
      </x:c>
      <x:c r="Q304" s="149" t="str">
        <x:f>IF('Master Products'!AJ301="","",'Master Products'!AJ301)</x:f>
      </x:c>
      <x:c r="R304" s="149" t="str">
        <x:f>IF('Master Products'!AK301="","",'Master Products'!AK301)</x:f>
      </x:c>
    </x:row>
    <x:row r="305">
      <x:c r="A305" s="149" t="str">
        <x:f>'Master Products'!A302</x:f>
        <x:v>RS-000301</x:v>
      </x:c>
      <x:c r="B305" s="149" t="str">
        <x:f>'Master Products'!B302</x:f>
        <x:v>BAOKE TABLE PEN</x:v>
      </x:c>
      <x:c r="C305" s="149" t="str">
        <x:f>'Master Products'!C302</x:f>
        <x:v>BALL POINT</x:v>
      </x:c>
      <x:c r="D305" s="149" t="str">
        <x:f>'Master Products'!D302</x:f>
        <x:v>Both</x:v>
      </x:c>
      <x:c r="E305" s="149" t="str">
        <x:f>'Master Products'!F302</x:f>
        <x:v>Piece</x:v>
      </x:c>
      <x:c r="F305" s="149" t="str">
        <x:f>IF('Master Products'!G302="","",'Master Products'!G302)</x:f>
      </x:c>
      <x:c r="G305" s="149" t="str">
        <x:f>'Master Products'!I302</x:f>
        <x:v>PKR</x:v>
      </x:c>
      <x:c r="H305" s="133" t="n">
        <x:f>'Master Products'!L302</x:f>
        <x:v>130</x:v>
      </x:c>
      <x:c r="I305" s="133" t="n">
        <x:f>'Master Products'!M302</x:f>
        <x:v>113</x:v>
      </x:c>
      <x:c r="J305" s="133" t="str">
        <x:f>'Master Products'!U302</x:f>
        <x:v>Source Valid</x:v>
      </x:c>
      <x:c r="K305" s="133" t="n">
        <x:f>'Master Products'!N302</x:f>
        <x:v>17</x:v>
      </x:c>
      <x:c r="L305" s="148" t="n">
        <x:f>'Master Products'!O302</x:f>
        <x:v>0.13076923076923078</x:v>
      </x:c>
      <x:c r="M305" s="149" t="str">
        <x:f>'Master Products'!X302</x:f>
        <x:v>Ready</x:v>
      </x:c>
      <x:c r="N305" s="149" t="b">
        <x:f>'Master Products'!Y302</x:f>
        <x:v>1</x:v>
      </x:c>
      <x:c r="O305" s="149" t="str">
        <x:f>'Master Products'!AH302</x:f>
        <x:v>WS-RATES:9:14</x:v>
      </x:c>
      <x:c r="P305" s="149" t="str">
        <x:f>IF('Master Products'!AI302="","",'Master Products'!AI302)</x:f>
      </x:c>
      <x:c r="Q305" s="149" t="str">
        <x:f>IF('Master Products'!AJ302="","",'Master Products'!AJ302)</x:f>
      </x:c>
      <x:c r="R305" s="149" t="str">
        <x:f>IF('Master Products'!AK302="","",'Master Products'!AK302)</x:f>
      </x:c>
    </x:row>
    <x:row r="306">
      <x:c r="A306" s="149" t="str">
        <x:f>'Master Products'!A303</x:f>
        <x:v>RS-000302</x:v>
      </x:c>
      <x:c r="B306" s="149" t="str">
        <x:f>'Master Products'!B303</x:f>
        <x:v>QURAN PAK 117</x:v>
      </x:c>
      <x:c r="C306" s="149" t="str">
        <x:f>'Master Products'!C303</x:f>
        <x:v>BALL POINT</x:v>
      </x:c>
      <x:c r="D306" s="149" t="str">
        <x:f>'Master Products'!D303</x:f>
        <x:v>Both</x:v>
      </x:c>
      <x:c r="E306" s="149" t="str">
        <x:f>'Master Products'!F303</x:f>
        <x:v>Piece</x:v>
      </x:c>
      <x:c r="F306" s="149" t="str">
        <x:f>IF('Master Products'!G303="","",'Master Products'!G303)</x:f>
      </x:c>
      <x:c r="G306" s="149" t="str">
        <x:f>'Master Products'!I303</x:f>
        <x:v>PKR</x:v>
      </x:c>
      <x:c r="H306" s="133" t="n">
        <x:f>'Master Products'!L303</x:f>
        <x:v>3150</x:v>
      </x:c>
      <x:c r="I306" s="133" t="n">
        <x:f>'Master Products'!M303</x:f>
        <x:v>3055</x:v>
      </x:c>
      <x:c r="J306" s="133" t="str">
        <x:f>'Master Products'!U303</x:f>
        <x:v>Source Valid</x:v>
      </x:c>
      <x:c r="K306" s="133" t="n">
        <x:f>'Master Products'!N303</x:f>
        <x:v>95</x:v>
      </x:c>
      <x:c r="L306" s="148" t="n">
        <x:f>'Master Products'!O303</x:f>
        <x:v>0.03015873015873016</x:v>
      </x:c>
      <x:c r="M306" s="149" t="str">
        <x:f>'Master Products'!X303</x:f>
        <x:v>Ready</x:v>
      </x:c>
      <x:c r="N306" s="149" t="b">
        <x:f>'Master Products'!Y303</x:f>
        <x:v>1</x:v>
      </x:c>
      <x:c r="O306" s="149" t="str">
        <x:f>'Master Products'!AH303</x:f>
        <x:v>WS-RATES:9:15</x:v>
      </x:c>
      <x:c r="P306" s="149" t="str">
        <x:f>IF('Master Products'!AI303="","",'Master Products'!AI303)</x:f>
      </x:c>
      <x:c r="Q306" s="149" t="str">
        <x:f>IF('Master Products'!AJ303="","",'Master Products'!AJ303)</x:f>
      </x:c>
      <x:c r="R306" s="149" t="str">
        <x:f>IF('Master Products'!AK303="","",'Master Products'!AK303)</x:f>
      </x:c>
    </x:row>
    <x:row r="307">
      <x:c r="A307" s="149" t="str">
        <x:f>'Master Products'!A304</x:f>
        <x:v>RS-000303</x:v>
      </x:c>
      <x:c r="B307" s="149" t="str">
        <x:f>'Master Products'!B304</x:f>
        <x:v>BUTTERFLY</x:v>
      </x:c>
      <x:c r="C307" s="149" t="str">
        <x:f>'Master Products'!C304</x:f>
        <x:v>CHINA</x:v>
      </x:c>
      <x:c r="D307" s="149" t="str">
        <x:f>'Master Products'!D304</x:f>
        <x:v>Both</x:v>
      </x:c>
      <x:c r="E307" s="149" t="str">
        <x:f>'Master Products'!F304</x:f>
        <x:v>Piece</x:v>
      </x:c>
      <x:c r="F307" s="149" t="str">
        <x:f>IF('Master Products'!G304="","",'Master Products'!G304)</x:f>
      </x:c>
      <x:c r="G307" s="149" t="str">
        <x:f>'Master Products'!I304</x:f>
        <x:v>PKR</x:v>
      </x:c>
      <x:c r="H307" s="133" t="n">
        <x:f>'Master Products'!L304</x:f>
        <x:v>160</x:v>
      </x:c>
      <x:c r="I307" s="133" t="n">
        <x:f>'Master Products'!M304</x:f>
        <x:v>135</x:v>
      </x:c>
      <x:c r="J307" s="133" t="str">
        <x:f>'Master Products'!U304</x:f>
        <x:v>Source Valid</x:v>
      </x:c>
      <x:c r="K307" s="133" t="n">
        <x:f>'Master Products'!N304</x:f>
        <x:v>25</x:v>
      </x:c>
      <x:c r="L307" s="148" t="n">
        <x:f>'Master Products'!O304</x:f>
        <x:v>0.15625</x:v>
      </x:c>
      <x:c r="M307" s="149" t="str">
        <x:f>'Master Products'!X304</x:f>
        <x:v>Ready</x:v>
      </x:c>
      <x:c r="N307" s="149" t="b">
        <x:f>'Master Products'!Y304</x:f>
        <x:v>1</x:v>
      </x:c>
      <x:c r="O307" s="149" t="str">
        <x:f>'Master Products'!AH304</x:f>
        <x:v>WS-RATES:9:16</x:v>
      </x:c>
      <x:c r="P307" s="149" t="str">
        <x:f>IF('Master Products'!AI304="","",'Master Products'!AI304)</x:f>
      </x:c>
      <x:c r="Q307" s="149" t="str">
        <x:f>IF('Master Products'!AJ304="","",'Master Products'!AJ304)</x:f>
      </x:c>
      <x:c r="R307" s="149" t="str">
        <x:f>IF('Master Products'!AK304="","",'Master Products'!AK304)</x:f>
      </x:c>
    </x:row>
    <x:row r="308">
      <x:c r="A308" s="149" t="str">
        <x:f>'Master Products'!A305</x:f>
        <x:v>RS-000304</x:v>
      </x:c>
      <x:c r="B308" s="149" t="str">
        <x:f>'Master Products'!B305</x:f>
        <x:v>BIRTHDAY CANDLE 2</x:v>
      </x:c>
      <x:c r="C308" s="149" t="str">
        <x:f>'Master Products'!C305</x:f>
        <x:v>CHINA</x:v>
      </x:c>
      <x:c r="D308" s="149" t="str">
        <x:f>'Master Products'!D305</x:f>
        <x:v>Both</x:v>
      </x:c>
      <x:c r="E308" s="149" t="str">
        <x:f>'Master Products'!F305</x:f>
        <x:v>Piece</x:v>
      </x:c>
      <x:c r="F308" s="149" t="str">
        <x:f>IF('Master Products'!G305="","",'Master Products'!G305)</x:f>
      </x:c>
      <x:c r="G308" s="149" t="str">
        <x:f>'Master Products'!I305</x:f>
        <x:v>PKR</x:v>
      </x:c>
      <x:c r="H308" s="133" t="n">
        <x:f>'Master Products'!L305</x:f>
        <x:v>90</x:v>
      </x:c>
      <x:c r="I308" s="133" t="n">
        <x:f>'Master Products'!M305</x:f>
        <x:v>72</x:v>
      </x:c>
      <x:c r="J308" s="133" t="str">
        <x:f>'Master Products'!U305</x:f>
        <x:v>Source Valid</x:v>
      </x:c>
      <x:c r="K308" s="133" t="n">
        <x:f>'Master Products'!N305</x:f>
        <x:v>18</x:v>
      </x:c>
      <x:c r="L308" s="148" t="n">
        <x:f>'Master Products'!O305</x:f>
        <x:v>0.2</x:v>
      </x:c>
      <x:c r="M308" s="149" t="str">
        <x:f>'Master Products'!X305</x:f>
        <x:v>Ready</x:v>
      </x:c>
      <x:c r="N308" s="149" t="b">
        <x:f>'Master Products'!Y305</x:f>
        <x:v>1</x:v>
      </x:c>
      <x:c r="O308" s="149" t="str">
        <x:f>'Master Products'!AH305</x:f>
        <x:v>WS-RATES:9:17</x:v>
      </x:c>
      <x:c r="P308" s="149" t="str">
        <x:f>IF('Master Products'!AI305="","",'Master Products'!AI305)</x:f>
      </x:c>
      <x:c r="Q308" s="149" t="str">
        <x:f>IF('Master Products'!AJ305="","",'Master Products'!AJ305)</x:f>
      </x:c>
      <x:c r="R308" s="149" t="str">
        <x:f>IF('Master Products'!AK305="","",'Master Products'!AK305)</x:f>
      </x:c>
    </x:row>
    <x:row r="309">
      <x:c r="A309" s="149" t="str">
        <x:f>'Master Products'!A306</x:f>
        <x:v>RS-000305</x:v>
      </x:c>
      <x:c r="B309" s="149" t="str">
        <x:f>'Master Products'!B306</x:f>
        <x:v>BIRTHDAY CANDLE 1</x:v>
      </x:c>
      <x:c r="C309" s="149" t="str">
        <x:f>'Master Products'!C306</x:f>
        <x:v>CHINA</x:v>
      </x:c>
      <x:c r="D309" s="149" t="str">
        <x:f>'Master Products'!D306</x:f>
        <x:v>Both</x:v>
      </x:c>
      <x:c r="E309" s="149" t="str">
        <x:f>'Master Products'!F306</x:f>
        <x:v>Piece</x:v>
      </x:c>
      <x:c r="F309" s="149" t="str">
        <x:f>IF('Master Products'!G306="","",'Master Products'!G306)</x:f>
      </x:c>
      <x:c r="G309" s="149" t="str">
        <x:f>'Master Products'!I306</x:f>
        <x:v>PKR</x:v>
      </x:c>
      <x:c r="H309" s="133" t="n">
        <x:f>'Master Products'!L306</x:f>
        <x:v>115</x:v>
      </x:c>
      <x:c r="I309" s="133" t="n">
        <x:f>'Master Products'!M306</x:f>
        <x:v>92</x:v>
      </x:c>
      <x:c r="J309" s="133" t="str">
        <x:f>'Master Products'!U306</x:f>
        <x:v>Source Valid</x:v>
      </x:c>
      <x:c r="K309" s="133" t="n">
        <x:f>'Master Products'!N306</x:f>
        <x:v>23</x:v>
      </x:c>
      <x:c r="L309" s="148" t="n">
        <x:f>'Master Products'!O306</x:f>
        <x:v>0.2</x:v>
      </x:c>
      <x:c r="M309" s="149" t="str">
        <x:f>'Master Products'!X306</x:f>
        <x:v>Ready</x:v>
      </x:c>
      <x:c r="N309" s="149" t="b">
        <x:f>'Master Products'!Y306</x:f>
        <x:v>1</x:v>
      </x:c>
      <x:c r="O309" s="149" t="str">
        <x:f>'Master Products'!AH306</x:f>
        <x:v>WS-RATES:9:18</x:v>
      </x:c>
      <x:c r="P309" s="149" t="str">
        <x:f>IF('Master Products'!AI306="","",'Master Products'!AI306)</x:f>
      </x:c>
      <x:c r="Q309" s="149" t="str">
        <x:f>IF('Master Products'!AJ306="","",'Master Products'!AJ306)</x:f>
      </x:c>
      <x:c r="R309" s="149" t="str">
        <x:f>IF('Master Products'!AK306="","",'Master Products'!AK306)</x:f>
      </x:c>
    </x:row>
    <x:row r="310">
      <x:c r="A310" s="149" t="str">
        <x:f>'Master Products'!A307</x:f>
        <x:v>RS-000306</x:v>
      </x:c>
      <x:c r="B310" s="149" t="str">
        <x:f>'Master Products'!B307</x:f>
        <x:v>THEME UMRAH MUBARAK</x:v>
      </x:c>
      <x:c r="C310" s="149" t="str">
        <x:f>'Master Products'!C307</x:f>
        <x:v>CHINA</x:v>
      </x:c>
      <x:c r="D310" s="149" t="str">
        <x:f>'Master Products'!D307</x:f>
        <x:v>Both</x:v>
      </x:c>
      <x:c r="E310" s="149" t="str">
        <x:f>'Master Products'!F307</x:f>
        <x:v>Piece</x:v>
      </x:c>
      <x:c r="F310" s="149" t="str">
        <x:f>IF('Master Products'!G307="","",'Master Products'!G307)</x:f>
      </x:c>
      <x:c r="G310" s="149" t="str">
        <x:f>'Master Products'!I307</x:f>
        <x:v>PKR</x:v>
      </x:c>
      <x:c r="H310" s="133" t="n">
        <x:f>'Master Products'!L307</x:f>
        <x:v>430</x:v>
      </x:c>
      <x:c r="I310" s="133" t="n">
        <x:f>'Master Products'!M307</x:f>
        <x:v>405</x:v>
      </x:c>
      <x:c r="J310" s="133" t="str">
        <x:f>'Master Products'!U307</x:f>
        <x:v>Source Valid</x:v>
      </x:c>
      <x:c r="K310" s="133" t="n">
        <x:f>'Master Products'!N307</x:f>
        <x:v>25</x:v>
      </x:c>
      <x:c r="L310" s="148" t="n">
        <x:f>'Master Products'!O307</x:f>
        <x:v>0.05813953488372093</x:v>
      </x:c>
      <x:c r="M310" s="149" t="str">
        <x:f>'Master Products'!X307</x:f>
        <x:v>Ready</x:v>
      </x:c>
      <x:c r="N310" s="149" t="b">
        <x:f>'Master Products'!Y307</x:f>
        <x:v>1</x:v>
      </x:c>
      <x:c r="O310" s="149" t="str">
        <x:f>'Master Products'!AH307</x:f>
        <x:v>WS-RATES:9:19</x:v>
      </x:c>
      <x:c r="P310" s="149" t="str">
        <x:f>IF('Master Products'!AI307="","",'Master Products'!AI307)</x:f>
      </x:c>
      <x:c r="Q310" s="149" t="str">
        <x:f>IF('Master Products'!AJ307="","",'Master Products'!AJ307)</x:f>
      </x:c>
      <x:c r="R310" s="149" t="str">
        <x:f>IF('Master Products'!AK307="","",'Master Products'!AK307)</x:f>
      </x:c>
    </x:row>
    <x:row r="311">
      <x:c r="A311" s="149" t="str">
        <x:f>'Master Products'!A308</x:f>
        <x:v>RS-000307</x:v>
      </x:c>
      <x:c r="B311" s="149" t="str">
        <x:f>'Master Products'!B308</x:f>
        <x:v>CHAMKEELI DAIRY LARGE</x:v>
      </x:c>
      <x:c r="C311" s="149" t="str">
        <x:f>'Master Products'!C308</x:f>
        <x:v>CHINA DAIRIES</x:v>
      </x:c>
      <x:c r="D311" s="149" t="str">
        <x:f>'Master Products'!D308</x:f>
        <x:v>Both</x:v>
      </x:c>
      <x:c r="E311" s="149" t="str">
        <x:f>'Master Products'!F308</x:f>
        <x:v>Piece</x:v>
      </x:c>
      <x:c r="F311" s="149" t="str">
        <x:f>IF('Master Products'!G308="","",'Master Products'!G308)</x:f>
      </x:c>
      <x:c r="G311" s="149" t="str">
        <x:f>'Master Products'!I308</x:f>
        <x:v>PKR</x:v>
      </x:c>
      <x:c r="H311" s="133" t="n">
        <x:f>'Master Products'!L308</x:f>
        <x:v>200</x:v>
      </x:c>
      <x:c r="I311" s="133" t="n">
        <x:f>'Master Products'!M308</x:f>
        <x:v>165</x:v>
      </x:c>
      <x:c r="J311" s="133" t="str">
        <x:f>'Master Products'!U308</x:f>
        <x:v>Source Valid</x:v>
      </x:c>
      <x:c r="K311" s="133" t="n">
        <x:f>'Master Products'!N308</x:f>
        <x:v>35</x:v>
      </x:c>
      <x:c r="L311" s="148" t="n">
        <x:f>'Master Products'!O308</x:f>
        <x:v>0.175</x:v>
      </x:c>
      <x:c r="M311" s="149" t="str">
        <x:f>'Master Products'!X308</x:f>
        <x:v>Ready</x:v>
      </x:c>
      <x:c r="N311" s="149" t="b">
        <x:f>'Master Products'!Y308</x:f>
        <x:v>1</x:v>
      </x:c>
      <x:c r="O311" s="149" t="str">
        <x:f>'Master Products'!AH308</x:f>
        <x:v>WS-RATES:9:20</x:v>
      </x:c>
      <x:c r="P311" s="149" t="str">
        <x:f>IF('Master Products'!AI308="","",'Master Products'!AI308)</x:f>
      </x:c>
      <x:c r="Q311" s="149" t="str">
        <x:f>IF('Master Products'!AJ308="","",'Master Products'!AJ308)</x:f>
      </x:c>
      <x:c r="R311" s="149" t="str">
        <x:f>IF('Master Products'!AK308="","",'Master Products'!AK308)</x:f>
      </x:c>
    </x:row>
    <x:row r="312">
      <x:c r="A312" s="149" t="str">
        <x:f>'Master Products'!A309</x:f>
        <x:v>RS-000308</x:v>
      </x:c>
      <x:c r="B312" s="149" t="str">
        <x:f>'Master Products'!B309</x:f>
        <x:v>3D STICKER WORLD 3+</x:v>
      </x:c>
      <x:c r="C312" s="149" t="str">
        <x:f>'Master Products'!C309</x:f>
        <x:v>STICKERS</x:v>
      </x:c>
      <x:c r="D312" s="149" t="str">
        <x:f>'Master Products'!D309</x:f>
        <x:v>Both</x:v>
      </x:c>
      <x:c r="E312" s="149" t="str">
        <x:f>'Master Products'!F309</x:f>
        <x:v>Piece</x:v>
      </x:c>
      <x:c r="F312" s="149" t="str">
        <x:f>IF('Master Products'!G309="","",'Master Products'!G309)</x:f>
      </x:c>
      <x:c r="G312" s="149" t="str">
        <x:f>'Master Products'!I309</x:f>
        <x:v>PKR</x:v>
      </x:c>
      <x:c r="H312" s="133" t="n">
        <x:f>'Master Products'!L309</x:f>
        <x:v>65</x:v>
      </x:c>
      <x:c r="I312" s="133" t="n">
        <x:f>'Master Products'!M309</x:f>
        <x:v>47</x:v>
      </x:c>
      <x:c r="J312" s="133" t="str">
        <x:f>'Master Products'!U309</x:f>
        <x:v>Source Valid</x:v>
      </x:c>
      <x:c r="K312" s="133" t="n">
        <x:f>'Master Products'!N309</x:f>
        <x:v>18</x:v>
      </x:c>
      <x:c r="L312" s="148" t="n">
        <x:f>'Master Products'!O309</x:f>
        <x:v>0.27692307692307694</x:v>
      </x:c>
      <x:c r="M312" s="149" t="str">
        <x:f>'Master Products'!X309</x:f>
        <x:v>Ready</x:v>
      </x:c>
      <x:c r="N312" s="149" t="b">
        <x:f>'Master Products'!Y309</x:f>
        <x:v>1</x:v>
      </x:c>
      <x:c r="O312" s="149" t="str">
        <x:f>'Master Products'!AH309</x:f>
        <x:v>WS-RATES:9:21</x:v>
      </x:c>
      <x:c r="P312" s="149" t="str">
        <x:f>IF('Master Products'!AI309="","",'Master Products'!AI309)</x:f>
      </x:c>
      <x:c r="Q312" s="149" t="str">
        <x:f>IF('Master Products'!AJ309="","",'Master Products'!AJ309)</x:f>
      </x:c>
      <x:c r="R312" s="149" t="str">
        <x:f>IF('Master Products'!AK309="","",'Master Products'!AK309)</x:f>
      </x:c>
    </x:row>
    <x:row r="313">
      <x:c r="A313" s="149" t="str">
        <x:f>'Master Products'!A310</x:f>
        <x:v>RS-000309</x:v>
      </x:c>
      <x:c r="B313" s="149" t="str">
        <x:f>'Master Products'!B310</x:f>
        <x:v>HAPPY MARRIAGE DISPLAY</x:v>
      </x:c>
      <x:c r="C313" s="149" t="str">
        <x:f>'Master Products'!C310</x:f>
        <x:v>DISPLAY</x:v>
      </x:c>
      <x:c r="D313" s="149" t="str">
        <x:f>'Master Products'!D310</x:f>
        <x:v>Wholesale/Bulk</x:v>
      </x:c>
      <x:c r="E313" s="149" t="str">
        <x:f>'Master Products'!F310</x:f>
        <x:v>Piece</x:v>
      </x:c>
      <x:c r="F313" s="149" t="str">
        <x:f>IF('Master Products'!G310="","",'Master Products'!G310)</x:f>
      </x:c>
      <x:c r="G313" s="149" t="str">
        <x:f>'Master Products'!I310</x:f>
        <x:v>PKR</x:v>
      </x:c>
      <x:c r="H313" s="133" t="n">
        <x:f>'Master Products'!L310</x:f>
        <x:v>190</x:v>
      </x:c>
      <x:c r="I313" s="133" t="n">
        <x:f>'Master Products'!M310</x:f>
        <x:v>180</x:v>
      </x:c>
      <x:c r="J313" s="133" t="str">
        <x:f>'Master Products'!U310</x:f>
        <x:v>Source Valid</x:v>
      </x:c>
      <x:c r="K313" s="133" t="n">
        <x:f>'Master Products'!N310</x:f>
        <x:v>10</x:v>
      </x:c>
      <x:c r="L313" s="148" t="n">
        <x:f>'Master Products'!O310</x:f>
        <x:v>0.05263157894736842</x:v>
      </x:c>
      <x:c r="M313" s="149" t="str">
        <x:f>'Master Products'!X310</x:f>
        <x:v>Ready</x:v>
      </x:c>
      <x:c r="N313" s="149" t="b">
        <x:f>'Master Products'!Y310</x:f>
        <x:v>1</x:v>
      </x:c>
      <x:c r="O313" s="149" t="str">
        <x:f>'Master Products'!AH310</x:f>
        <x:v>WS-RATES:9:22</x:v>
      </x:c>
      <x:c r="P313" s="149" t="str">
        <x:f>IF('Master Products'!AI310="","",'Master Products'!AI310)</x:f>
      </x:c>
      <x:c r="Q313" s="149" t="str">
        <x:f>IF('Master Products'!AJ310="","",'Master Products'!AJ310)</x:f>
      </x:c>
      <x:c r="R313" s="149" t="str">
        <x:f>IF('Master Products'!AK310="","",'Master Products'!AK310)</x:f>
      </x:c>
    </x:row>
    <x:row r="314">
      <x:c r="A314" s="149" t="str">
        <x:f>'Master Products'!A311</x:f>
        <x:v>RS-000310</x:v>
      </x:c>
      <x:c r="B314" s="149" t="str">
        <x:f>'Master Products'!B311</x:f>
        <x:v>STAPLER PATTA JP268C</x:v>
      </x:c>
      <x:c r="C314" s="149" t="str">
        <x:f>'Master Products'!C311</x:f>
        <x:v>STAPLERS</x:v>
      </x:c>
      <x:c r="D314" s="149" t="str">
        <x:f>'Master Products'!D311</x:f>
        <x:v>Both</x:v>
      </x:c>
      <x:c r="E314" s="149" t="str">
        <x:f>'Master Products'!F311</x:f>
        <x:v>Piece</x:v>
      </x:c>
      <x:c r="F314" s="149" t="str">
        <x:f>IF('Master Products'!G311="","",'Master Products'!G311)</x:f>
      </x:c>
      <x:c r="G314" s="149" t="str">
        <x:f>'Master Products'!I311</x:f>
        <x:v>PKR</x:v>
      </x:c>
      <x:c r="H314" s="133" t="n">
        <x:f>'Master Products'!L311</x:f>
        <x:v>58</x:v>
      </x:c>
      <x:c r="I314" s="133" t="n">
        <x:f>'Master Products'!M311</x:f>
        <x:v>50</x:v>
      </x:c>
      <x:c r="J314" s="133" t="str">
        <x:f>'Master Products'!U311</x:f>
        <x:v>Source Valid</x:v>
      </x:c>
      <x:c r="K314" s="133" t="n">
        <x:f>'Master Products'!N311</x:f>
        <x:v>8</x:v>
      </x:c>
      <x:c r="L314" s="148" t="n">
        <x:f>'Master Products'!O311</x:f>
        <x:v>0.13793103448275862</x:v>
      </x:c>
      <x:c r="M314" s="149" t="str">
        <x:f>'Master Products'!X311</x:f>
        <x:v>Ready</x:v>
      </x:c>
      <x:c r="N314" s="149" t="b">
        <x:f>'Master Products'!Y311</x:f>
        <x:v>1</x:v>
      </x:c>
      <x:c r="O314" s="149" t="str">
        <x:f>'Master Products'!AH311</x:f>
        <x:v>WS-RATES:9:23</x:v>
      </x:c>
      <x:c r="P314" s="149" t="str">
        <x:f>IF('Master Products'!AI311="","",'Master Products'!AI311)</x:f>
      </x:c>
      <x:c r="Q314" s="149" t="str">
        <x:f>IF('Master Products'!AJ311="","",'Master Products'!AJ311)</x:f>
      </x:c>
      <x:c r="R314" s="149" t="str">
        <x:f>IF('Master Products'!AK311="","",'Master Products'!AK311)</x:f>
      </x:c>
    </x:row>
    <x:row r="315">
      <x:c r="A315" s="149" t="str">
        <x:f>'Master Products'!A312</x:f>
        <x:v>RS-000311</x:v>
      </x:c>
      <x:c r="B315" s="149" t="str">
        <x:f>'Master Products'!B312</x:f>
        <x:v>PUR GEOMETRY 302</x:v>
      </x:c>
      <x:c r="C315" s="149" t="str">
        <x:f>'Master Products'!C312</x:f>
        <x:v>D-SET SQARE</x:v>
      </x:c>
      <x:c r="D315" s="149" t="str">
        <x:f>'Master Products'!D312</x:f>
        <x:v>Both</x:v>
      </x:c>
      <x:c r="E315" s="149" t="str">
        <x:f>'Master Products'!F312</x:f>
        <x:v>Piece</x:v>
      </x:c>
      <x:c r="F315" s="149" t="str">
        <x:f>IF('Master Products'!G312="","",'Master Products'!G312)</x:f>
      </x:c>
      <x:c r="G315" s="149" t="str">
        <x:f>'Master Products'!I312</x:f>
        <x:v>PKR</x:v>
      </x:c>
      <x:c r="H315" s="133" t="n">
        <x:f>'Master Products'!L312</x:f>
        <x:v>175</x:v>
      </x:c>
      <x:c r="I315" s="133" t="n">
        <x:f>'Master Products'!M312</x:f>
        <x:v>145</x:v>
      </x:c>
      <x:c r="J315" s="133" t="str">
        <x:f>'Master Products'!U312</x:f>
        <x:v>Source Valid</x:v>
      </x:c>
      <x:c r="K315" s="133" t="n">
        <x:f>'Master Products'!N312</x:f>
        <x:v>30</x:v>
      </x:c>
      <x:c r="L315" s="148" t="n">
        <x:f>'Master Products'!O312</x:f>
        <x:v>0.17142857142857143</x:v>
      </x:c>
      <x:c r="M315" s="149" t="str">
        <x:f>'Master Products'!X312</x:f>
        <x:v>Ready</x:v>
      </x:c>
      <x:c r="N315" s="149" t="b">
        <x:f>'Master Products'!Y312</x:f>
        <x:v>1</x:v>
      </x:c>
      <x:c r="O315" s="149" t="str">
        <x:f>'Master Products'!AH312</x:f>
        <x:v>WS-RATES:9:24</x:v>
      </x:c>
      <x:c r="P315" s="149" t="str">
        <x:f>IF('Master Products'!AI312="","",'Master Products'!AI312)</x:f>
      </x:c>
      <x:c r="Q315" s="149" t="str">
        <x:f>IF('Master Products'!AJ312="","",'Master Products'!AJ312)</x:f>
      </x:c>
      <x:c r="R315" s="149" t="str">
        <x:f>IF('Master Products'!AK312="","",'Master Products'!AK312)</x:f>
      </x:c>
    </x:row>
    <x:row r="316">
      <x:c r="A316" s="149" t="str">
        <x:f>'Master Products'!A313</x:f>
        <x:v>RS-000312</x:v>
      </x:c>
      <x:c r="B316" s="149" t="str">
        <x:f>'Master Products'!B313</x:f>
        <x:v>KIDDY D (1PCS)</x:v>
      </x:c>
      <x:c r="C316" s="149" t="str">
        <x:f>'Master Products'!C313</x:f>
        <x:v>D-SET SQARE</x:v>
      </x:c>
      <x:c r="D316" s="149" t="str">
        <x:f>'Master Products'!D313</x:f>
        <x:v>Both</x:v>
      </x:c>
      <x:c r="E316" s="149" t="str">
        <x:f>'Master Products'!F313</x:f>
        <x:v>Piece</x:v>
      </x:c>
      <x:c r="F316" s="149" t="n">
        <x:f>IF('Master Products'!G313="","",'Master Products'!G313)</x:f>
        <x:v>1</x:v>
      </x:c>
      <x:c r="G316" s="149" t="str">
        <x:f>'Master Products'!I313</x:f>
        <x:v>PKR</x:v>
      </x:c>
      <x:c r="H316" s="133" t="n">
        <x:f>'Master Products'!L313</x:f>
        <x:v>16</x:v>
      </x:c>
      <x:c r="I316" s="133" t="n">
        <x:f>'Master Products'!M313</x:f>
        <x:v>12.5</x:v>
      </x:c>
      <x:c r="J316" s="133" t="str">
        <x:f>'Master Products'!U313</x:f>
        <x:v>Source Valid</x:v>
      </x:c>
      <x:c r="K316" s="133" t="n">
        <x:f>'Master Products'!N313</x:f>
        <x:v>3.5</x:v>
      </x:c>
      <x:c r="L316" s="148" t="n">
        <x:f>'Master Products'!O313</x:f>
        <x:v>0.21875</x:v>
      </x:c>
      <x:c r="M316" s="149" t="str">
        <x:f>'Master Products'!X313</x:f>
        <x:v>Ready</x:v>
      </x:c>
      <x:c r="N316" s="149" t="b">
        <x:f>'Master Products'!Y313</x:f>
        <x:v>1</x:v>
      </x:c>
      <x:c r="O316" s="149" t="str">
        <x:f>'Master Products'!AH313</x:f>
        <x:v>WS-RATES:9:25</x:v>
      </x:c>
      <x:c r="P316" s="149" t="str">
        <x:f>IF('Master Products'!AI313="","",'Master Products'!AI313)</x:f>
      </x:c>
      <x:c r="Q316" s="149" t="str">
        <x:f>IF('Master Products'!AJ313="","",'Master Products'!AJ313)</x:f>
      </x:c>
      <x:c r="R316" s="149" t="str">
        <x:f>IF('Master Products'!AK313="","",'Master Products'!AK313)</x:f>
      </x:c>
    </x:row>
    <x:row r="317">
      <x:c r="A317" s="149" t="str">
        <x:f>'Master Products'!A314</x:f>
        <x:v>RS-000313</x:v>
      </x:c>
      <x:c r="B317" s="149" t="str">
        <x:f>'Master Products'!B314</x:f>
        <x:v>GATTA KHATA COPY 68G NO 4</x:v>
      </x:c>
      <x:c r="C317" s="149" t="str">
        <x:f>'Master Products'!C314</x:f>
        <x:v>GATTA REGISTER</x:v>
      </x:c>
      <x:c r="D317" s="149" t="str">
        <x:f>'Master Products'!D314</x:f>
        <x:v>Both</x:v>
      </x:c>
      <x:c r="E317" s="149" t="str">
        <x:f>'Master Products'!F314</x:f>
        <x:v>Piece</x:v>
      </x:c>
      <x:c r="F317" s="149" t="str">
        <x:f>IF('Master Products'!G314="","",'Master Products'!G314)</x:f>
      </x:c>
      <x:c r="G317" s="149" t="str">
        <x:f>'Master Products'!I314</x:f>
        <x:v>PKR</x:v>
      </x:c>
      <x:c r="H317" s="133" t="n">
        <x:f>'Master Products'!L314</x:f>
        <x:v>190</x:v>
      </x:c>
      <x:c r="I317" s="133" t="n">
        <x:f>'Master Products'!M314</x:f>
        <x:v>165</x:v>
      </x:c>
      <x:c r="J317" s="133" t="str">
        <x:f>'Master Products'!U314</x:f>
        <x:v>Source Valid</x:v>
      </x:c>
      <x:c r="K317" s="133" t="n">
        <x:f>'Master Products'!N314</x:f>
        <x:v>25</x:v>
      </x:c>
      <x:c r="L317" s="148" t="n">
        <x:f>'Master Products'!O314</x:f>
        <x:v>0.13157894736842105</x:v>
      </x:c>
      <x:c r="M317" s="149" t="str">
        <x:f>'Master Products'!X314</x:f>
        <x:v>Ready</x:v>
      </x:c>
      <x:c r="N317" s="149" t="b">
        <x:f>'Master Products'!Y314</x:f>
        <x:v>1</x:v>
      </x:c>
      <x:c r="O317" s="149" t="str">
        <x:f>'Master Products'!AH314</x:f>
        <x:v>WS-RATES:9:26</x:v>
      </x:c>
      <x:c r="P317" s="149" t="str">
        <x:f>IF('Master Products'!AI314="","",'Master Products'!AI314)</x:f>
      </x:c>
      <x:c r="Q317" s="149" t="str">
        <x:f>IF('Master Products'!AJ314="","",'Master Products'!AJ314)</x:f>
      </x:c>
      <x:c r="R317" s="149" t="str">
        <x:f>IF('Master Products'!AK314="","",'Master Products'!AK314)</x:f>
      </x:c>
    </x:row>
    <x:row r="318">
      <x:c r="A318" s="149" t="str">
        <x:f>'Master Products'!A315</x:f>
        <x:v>RS-000314</x:v>
      </x:c>
      <x:c r="B318" s="149" t="str">
        <x:f>'Master Products'!B315</x:f>
        <x:v>PRISM STAPLER PR-300</x:v>
      </x:c>
      <x:c r="C318" s="149" t="str">
        <x:f>'Master Products'!C315</x:f>
        <x:v>STAPLERS</x:v>
      </x:c>
      <x:c r="D318" s="149" t="str">
        <x:f>'Master Products'!D315</x:f>
        <x:v>Both</x:v>
      </x:c>
      <x:c r="E318" s="149" t="str">
        <x:f>'Master Products'!F315</x:f>
        <x:v>Piece</x:v>
      </x:c>
      <x:c r="F318" s="149" t="str">
        <x:f>IF('Master Products'!G315="","",'Master Products'!G315)</x:f>
      </x:c>
      <x:c r="G318" s="149" t="str">
        <x:f>'Master Products'!I315</x:f>
        <x:v>PKR</x:v>
      </x:c>
      <x:c r="H318" s="133" t="n">
        <x:f>'Master Products'!L315</x:f>
        <x:v>3500</x:v>
      </x:c>
      <x:c r="I318" s="133" t="n">
        <x:f>'Master Products'!M315</x:f>
        <x:v>3300</x:v>
      </x:c>
      <x:c r="J318" s="133" t="str">
        <x:f>'Master Products'!U315</x:f>
        <x:v>Source Valid</x:v>
      </x:c>
      <x:c r="K318" s="133" t="n">
        <x:f>'Master Products'!N315</x:f>
        <x:v>200</x:v>
      </x:c>
      <x:c r="L318" s="148" t="n">
        <x:f>'Master Products'!O315</x:f>
        <x:v>0.05714285714285714</x:v>
      </x:c>
      <x:c r="M318" s="149" t="str">
        <x:f>'Master Products'!X315</x:f>
        <x:v>Ready</x:v>
      </x:c>
      <x:c r="N318" s="149" t="b">
        <x:f>'Master Products'!Y315</x:f>
        <x:v>1</x:v>
      </x:c>
      <x:c r="O318" s="149" t="str">
        <x:f>'Master Products'!AH315</x:f>
        <x:v>WS-RATES:9:27</x:v>
      </x:c>
      <x:c r="P318" s="149" t="str">
        <x:f>IF('Master Products'!AI315="","",'Master Products'!AI315)</x:f>
      </x:c>
      <x:c r="Q318" s="149" t="str">
        <x:f>IF('Master Products'!AJ315="","",'Master Products'!AJ315)</x:f>
      </x:c>
      <x:c r="R318" s="149" t="str">
        <x:f>IF('Master Products'!AK315="","",'Master Products'!AK315)</x:f>
      </x:c>
    </x:row>
    <x:row r="319">
      <x:c r="A319" s="149" t="str">
        <x:f>'Master Products'!A316</x:f>
        <x:v>RS-000315</x:v>
      </x:c>
      <x:c r="B319" s="149" t="str">
        <x:f>'Master Products'!B316</x:f>
        <x:v>AS BROWNY GOLD PENCIL</x:v>
      </x:c>
      <x:c r="C319" s="149" t="str">
        <x:f>'Master Products'!C316</x:f>
        <x:v>PENCILS</x:v>
      </x:c>
      <x:c r="D319" s="149" t="str">
        <x:f>'Master Products'!D316</x:f>
        <x:v>Both</x:v>
      </x:c>
      <x:c r="E319" s="149" t="str">
        <x:f>'Master Products'!F316</x:f>
        <x:v>Piece</x:v>
      </x:c>
      <x:c r="F319" s="149" t="str">
        <x:f>IF('Master Products'!G316="","",'Master Products'!G316)</x:f>
      </x:c>
      <x:c r="G319" s="149" t="str">
        <x:f>'Master Products'!I316</x:f>
        <x:v>PKR</x:v>
      </x:c>
      <x:c r="H319" s="133" t="n">
        <x:f>'Master Products'!L316</x:f>
        <x:v>165</x:v>
      </x:c>
      <x:c r="I319" s="133" t="n">
        <x:f>'Master Products'!M316</x:f>
        <x:v>149</x:v>
      </x:c>
      <x:c r="J319" s="133" t="str">
        <x:f>'Master Products'!U316</x:f>
        <x:v>Source Valid</x:v>
      </x:c>
      <x:c r="K319" s="133" t="n">
        <x:f>'Master Products'!N316</x:f>
        <x:v>16</x:v>
      </x:c>
      <x:c r="L319" s="148" t="n">
        <x:f>'Master Products'!O316</x:f>
        <x:v>0.09696969696969697</x:v>
      </x:c>
      <x:c r="M319" s="149" t="str">
        <x:f>'Master Products'!X316</x:f>
        <x:v>Ready</x:v>
      </x:c>
      <x:c r="N319" s="149" t="b">
        <x:f>'Master Products'!Y316</x:f>
        <x:v>1</x:v>
      </x:c>
      <x:c r="O319" s="149" t="str">
        <x:f>'Master Products'!AH316</x:f>
        <x:v>WS-RATES:9:28</x:v>
      </x:c>
      <x:c r="P319" s="149" t="str">
        <x:f>IF('Master Products'!AI316="","",'Master Products'!AI316)</x:f>
      </x:c>
      <x:c r="Q319" s="149" t="str">
        <x:f>IF('Master Products'!AJ316="","",'Master Products'!AJ316)</x:f>
      </x:c>
      <x:c r="R319" s="149" t="str">
        <x:f>IF('Master Products'!AK316="","",'Master Products'!AK316)</x:f>
      </x:c>
    </x:row>
    <x:row r="320">
      <x:c r="A320" s="149" t="str">
        <x:f>'Master Products'!A317</x:f>
        <x:v>RS-000316</x:v>
      </x:c>
      <x:c r="B320" s="149" t="str">
        <x:f>'Master Products'!B317</x:f>
        <x:v>GUM 20 SALE 15PCS</x:v>
      </x:c>
      <x:c r="C320" s="149" t="str">
        <x:f>'Master Products'!C317</x:f>
        <x:v>GUM STICK</x:v>
      </x:c>
      <x:c r="D320" s="149" t="str">
        <x:f>'Master Products'!D317</x:f>
        <x:v>Wholesale/Bulk</x:v>
      </x:c>
      <x:c r="E320" s="149" t="str">
        <x:f>'Master Products'!F317</x:f>
        <x:v>Pack</x:v>
      </x:c>
      <x:c r="F320" s="149" t="n">
        <x:f>IF('Master Products'!G317="","",'Master Products'!G317)</x:f>
        <x:v>15</x:v>
      </x:c>
      <x:c r="G320" s="149" t="str">
        <x:f>'Master Products'!I317</x:f>
        <x:v>PKR</x:v>
      </x:c>
      <x:c r="H320" s="133" t="n">
        <x:f>'Master Products'!L317</x:f>
        <x:v>200</x:v>
      </x:c>
      <x:c r="I320" s="133" t="n">
        <x:f>'Master Products'!M317</x:f>
        <x:v>180</x:v>
      </x:c>
      <x:c r="J320" s="133" t="str">
        <x:f>'Master Products'!U317</x:f>
        <x:v>Source Valid</x:v>
      </x:c>
      <x:c r="K320" s="133" t="n">
        <x:f>'Master Products'!N317</x:f>
        <x:v>20</x:v>
      </x:c>
      <x:c r="L320" s="148" t="n">
        <x:f>'Master Products'!O317</x:f>
        <x:v>0.1</x:v>
      </x:c>
      <x:c r="M320" s="149" t="str">
        <x:f>'Master Products'!X317</x:f>
        <x:v>Ready</x:v>
      </x:c>
      <x:c r="N320" s="149" t="b">
        <x:f>'Master Products'!Y317</x:f>
        <x:v>1</x:v>
      </x:c>
      <x:c r="O320" s="149" t="str">
        <x:f>'Master Products'!AH317</x:f>
        <x:v>WS-RATES:9:29</x:v>
      </x:c>
      <x:c r="P320" s="149" t="str">
        <x:f>IF('Master Products'!AI317="","",'Master Products'!AI317)</x:f>
      </x:c>
      <x:c r="Q320" s="149" t="str">
        <x:f>IF('Master Products'!AJ317="","",'Master Products'!AJ317)</x:f>
      </x:c>
      <x:c r="R320" s="149" t="str">
        <x:f>IF('Master Products'!AK317="","",'Master Products'!AK317)</x:f>
      </x:c>
    </x:row>
    <x:row r="321">
      <x:c r="A321" s="149" t="str">
        <x:f>'Master Products'!A318</x:f>
        <x:v>RS-000317</x:v>
      </x:c>
      <x:c r="B321" s="149" t="str">
        <x:f>'Master Products'!B318</x:f>
        <x:v>DUX SMART GEL PEN</x:v>
      </x:c>
      <x:c r="C321" s="149" t="str">
        <x:f>'Master Products'!C318</x:f>
        <x:v>GEL PEN</x:v>
      </x:c>
      <x:c r="D321" s="149" t="str">
        <x:f>'Master Products'!D318</x:f>
        <x:v>Both</x:v>
      </x:c>
      <x:c r="E321" s="149" t="str">
        <x:f>'Master Products'!F318</x:f>
        <x:v>Piece</x:v>
      </x:c>
      <x:c r="F321" s="149" t="str">
        <x:f>IF('Master Products'!G318="","",'Master Products'!G318)</x:f>
      </x:c>
      <x:c r="G321" s="149" t="str">
        <x:f>'Master Products'!I318</x:f>
        <x:v>PKR</x:v>
      </x:c>
      <x:c r="H321" s="133" t="n">
        <x:f>'Master Products'!L318</x:f>
        <x:v>600</x:v>
      </x:c>
      <x:c r="I321" s="133" t="n">
        <x:f>'Master Products'!M318</x:f>
        <x:v>550</x:v>
      </x:c>
      <x:c r="J321" s="133" t="str">
        <x:f>'Master Products'!U318</x:f>
        <x:v>Source Valid</x:v>
      </x:c>
      <x:c r="K321" s="133" t="n">
        <x:f>'Master Products'!N318</x:f>
        <x:v>50</x:v>
      </x:c>
      <x:c r="L321" s="148" t="n">
        <x:f>'Master Products'!O318</x:f>
        <x:v>0.08333333333333333</x:v>
      </x:c>
      <x:c r="M321" s="149" t="str">
        <x:f>'Master Products'!X318</x:f>
        <x:v>Ready</x:v>
      </x:c>
      <x:c r="N321" s="149" t="b">
        <x:f>'Master Products'!Y318</x:f>
        <x:v>1</x:v>
      </x:c>
      <x:c r="O321" s="149" t="str">
        <x:f>'Master Products'!AH318</x:f>
        <x:v>WS-RATES:9:30</x:v>
      </x:c>
      <x:c r="P321" s="149" t="str">
        <x:f>IF('Master Products'!AI318="","",'Master Products'!AI318)</x:f>
      </x:c>
      <x:c r="Q321" s="149" t="str">
        <x:f>IF('Master Products'!AJ318="","",'Master Products'!AJ318)</x:f>
      </x:c>
      <x:c r="R321" s="149" t="str">
        <x:f>IF('Master Products'!AK318="","",'Master Products'!AK318)</x:f>
      </x:c>
    </x:row>
    <x:row r="322">
      <x:c r="A322" s="149" t="str">
        <x:f>'Master Products'!A319</x:f>
        <x:v>RS-000318</x:v>
      </x:c>
      <x:c r="B322" s="149" t="str">
        <x:f>'Master Products'!B319</x:f>
        <x:v>MAGNIFYING GLASS 70MM</x:v>
      </x:c>
      <x:c r="C322" s="149" t="str">
        <x:f>'Master Products'!C319</x:f>
        <x:v>CHINA</x:v>
      </x:c>
      <x:c r="D322" s="149" t="str">
        <x:f>'Master Products'!D319</x:f>
        <x:v>Both</x:v>
      </x:c>
      <x:c r="E322" s="149" t="str">
        <x:f>'Master Products'!F319</x:f>
        <x:v>Piece</x:v>
      </x:c>
      <x:c r="F322" s="149" t="str">
        <x:f>IF('Master Products'!G319="","",'Master Products'!G319)</x:f>
      </x:c>
      <x:c r="G322" s="149" t="str">
        <x:f>'Master Products'!I319</x:f>
        <x:v>PKR</x:v>
      </x:c>
      <x:c r="H322" s="133" t="n">
        <x:f>'Master Products'!L319</x:f>
        <x:v>310</x:v>
      </x:c>
      <x:c r="I322" s="133" t="n">
        <x:f>'Master Products'!M319</x:f>
        <x:v>290</x:v>
      </x:c>
      <x:c r="J322" s="133" t="str">
        <x:f>'Master Products'!U319</x:f>
        <x:v>Source Valid</x:v>
      </x:c>
      <x:c r="K322" s="133" t="n">
        <x:f>'Master Products'!N319</x:f>
        <x:v>20</x:v>
      </x:c>
      <x:c r="L322" s="148" t="n">
        <x:f>'Master Products'!O319</x:f>
        <x:v>0.06451612903225806</x:v>
      </x:c>
      <x:c r="M322" s="149" t="str">
        <x:f>'Master Products'!X319</x:f>
        <x:v>Ready</x:v>
      </x:c>
      <x:c r="N322" s="149" t="b">
        <x:f>'Master Products'!Y319</x:f>
        <x:v>1</x:v>
      </x:c>
      <x:c r="O322" s="149" t="str">
        <x:f>'Master Products'!AH319</x:f>
        <x:v>WS-RATES:9:31</x:v>
      </x:c>
      <x:c r="P322" s="149" t="str">
        <x:f>IF('Master Products'!AI319="","",'Master Products'!AI319)</x:f>
      </x:c>
      <x:c r="Q322" s="149" t="str">
        <x:f>IF('Master Products'!AJ319="","",'Master Products'!AJ319)</x:f>
      </x:c>
      <x:c r="R322" s="149" t="str">
        <x:f>IF('Master Products'!AK319="","",'Master Products'!AK319)</x:f>
      </x:c>
    </x:row>
    <x:row r="323">
      <x:c r="A323" s="149" t="str">
        <x:f>'Master Products'!A320</x:f>
        <x:v>RS-000319</x:v>
      </x:c>
      <x:c r="B323" s="149" t="str">
        <x:f>'Master Products'!B320</x:f>
        <x:v>RERASABLE GEL PEN GP723</x:v>
      </x:c>
      <x:c r="C323" s="149" t="str">
        <x:f>'Master Products'!C320</x:f>
        <x:v>GEL PEN</x:v>
      </x:c>
      <x:c r="D323" s="149" t="str">
        <x:f>'Master Products'!D320</x:f>
        <x:v>Both</x:v>
      </x:c>
      <x:c r="E323" s="149" t="str">
        <x:f>'Master Products'!F320</x:f>
        <x:v>Piece</x:v>
      </x:c>
      <x:c r="F323" s="149" t="str">
        <x:f>IF('Master Products'!G320="","",'Master Products'!G320)</x:f>
      </x:c>
      <x:c r="G323" s="149" t="str">
        <x:f>'Master Products'!I320</x:f>
        <x:v>PKR</x:v>
      </x:c>
      <x:c r="H323" s="133" t="n">
        <x:f>'Master Products'!L320</x:f>
        <x:v>540</x:v>
      </x:c>
      <x:c r="I323" s="133" t="n">
        <x:f>'Master Products'!M320</x:f>
        <x:v>500</x:v>
      </x:c>
      <x:c r="J323" s="133" t="str">
        <x:f>'Master Products'!U320</x:f>
        <x:v>Source Valid</x:v>
      </x:c>
      <x:c r="K323" s="133" t="n">
        <x:f>'Master Products'!N320</x:f>
        <x:v>40</x:v>
      </x:c>
      <x:c r="L323" s="148" t="n">
        <x:f>'Master Products'!O320</x:f>
        <x:v>0.07407407407407407</x:v>
      </x:c>
      <x:c r="M323" s="149" t="str">
        <x:f>'Master Products'!X320</x:f>
        <x:v>Ready</x:v>
      </x:c>
      <x:c r="N323" s="149" t="b">
        <x:f>'Master Products'!Y320</x:f>
        <x:v>1</x:v>
      </x:c>
      <x:c r="O323" s="149" t="str">
        <x:f>'Master Products'!AH320</x:f>
        <x:v>WS-RATES:9:32</x:v>
      </x:c>
      <x:c r="P323" s="149" t="str">
        <x:f>IF('Master Products'!AI320="","",'Master Products'!AI320)</x:f>
      </x:c>
      <x:c r="Q323" s="149" t="str">
        <x:f>IF('Master Products'!AJ320="","",'Master Products'!AJ320)</x:f>
      </x:c>
      <x:c r="R323" s="149" t="str">
        <x:f>IF('Master Products'!AK320="","",'Master Products'!AK320)</x:f>
      </x:c>
    </x:row>
    <x:row r="324">
      <x:c r="A324" s="149" t="str">
        <x:f>'Master Products'!A321</x:f>
        <x:v>RS-000320</x:v>
      </x:c>
      <x:c r="B324" s="149" t="str">
        <x:f>'Master Products'!B321</x:f>
        <x:v>DOLLAR MIX PENCIL 24BOX</x:v>
      </x:c>
      <x:c r="C324" s="149" t="str">
        <x:f>'Master Products'!C321</x:f>
        <x:v>PENCILS</x:v>
      </x:c>
      <x:c r="D324" s="149" t="str">
        <x:f>'Master Products'!D321</x:f>
        <x:v>Both</x:v>
      </x:c>
      <x:c r="E324" s="149" t="str">
        <x:f>'Master Products'!F321</x:f>
        <x:v>Box</x:v>
      </x:c>
      <x:c r="F324" s="149" t="str">
        <x:f>IF('Master Products'!G321="","",'Master Products'!G321)</x:f>
      </x:c>
      <x:c r="G324" s="149" t="str">
        <x:f>'Master Products'!I321</x:f>
        <x:v>PKR</x:v>
      </x:c>
      <x:c r="H324" s="133" t="n">
        <x:f>'Master Products'!L321</x:f>
        <x:v>4000</x:v>
      </x:c>
      <x:c r="I324" s="133" t="n">
        <x:f>'Master Products'!M321</x:f>
        <x:v>3920</x:v>
      </x:c>
      <x:c r="J324" s="133" t="str">
        <x:f>'Master Products'!U321</x:f>
        <x:v>Source Valid</x:v>
      </x:c>
      <x:c r="K324" s="133" t="n">
        <x:f>'Master Products'!N321</x:f>
        <x:v>80</x:v>
      </x:c>
      <x:c r="L324" s="148" t="n">
        <x:f>'Master Products'!O321</x:f>
        <x:v>0.02</x:v>
      </x:c>
      <x:c r="M324" s="149" t="str">
        <x:f>'Master Products'!X321</x:f>
        <x:v>Ready</x:v>
      </x:c>
      <x:c r="N324" s="149" t="b">
        <x:f>'Master Products'!Y321</x:f>
        <x:v>1</x:v>
      </x:c>
      <x:c r="O324" s="149" t="str">
        <x:f>'Master Products'!AH321</x:f>
        <x:v>WS-RATES:9:33</x:v>
      </x:c>
      <x:c r="P324" s="149" t="str">
        <x:f>IF('Master Products'!AI321="","",'Master Products'!AI321)</x:f>
      </x:c>
      <x:c r="Q324" s="149" t="str">
        <x:f>IF('Master Products'!AJ321="","",'Master Products'!AJ321)</x:f>
      </x:c>
      <x:c r="R324" s="149" t="str">
        <x:f>IF('Master Products'!AK321="","",'Master Products'!AK321)</x:f>
      </x:c>
    </x:row>
    <x:row r="325">
      <x:c r="A325" s="149" t="str">
        <x:f>'Master Products'!A322</x:f>
        <x:v>RS-000321</x:v>
      </x:c>
      <x:c r="B325" s="149" t="str">
        <x:f>'Master Products'!B322</x:f>
        <x:v>DUX STAPLER D50</x:v>
      </x:c>
      <x:c r="C325" s="149" t="str">
        <x:f>'Master Products'!C322</x:f>
        <x:v>STAPLERS</x:v>
      </x:c>
      <x:c r="D325" s="149" t="str">
        <x:f>'Master Products'!D322</x:f>
        <x:v>Both</x:v>
      </x:c>
      <x:c r="E325" s="149" t="str">
        <x:f>'Master Products'!F322</x:f>
        <x:v>Piece</x:v>
      </x:c>
      <x:c r="F325" s="149" t="str">
        <x:f>IF('Master Products'!G322="","",'Master Products'!G322)</x:f>
      </x:c>
      <x:c r="G325" s="149" t="str">
        <x:f>'Master Products'!I322</x:f>
        <x:v>PKR</x:v>
      </x:c>
      <x:c r="H325" s="133" t="n">
        <x:f>'Master Products'!L322</x:f>
        <x:v>365</x:v>
      </x:c>
      <x:c r="I325" s="133" t="n">
        <x:f>'Master Products'!M322</x:f>
        <x:v>340</x:v>
      </x:c>
      <x:c r="J325" s="133" t="str">
        <x:f>'Master Products'!U322</x:f>
        <x:v>Source Valid</x:v>
      </x:c>
      <x:c r="K325" s="133" t="n">
        <x:f>'Master Products'!N322</x:f>
        <x:v>25</x:v>
      </x:c>
      <x:c r="L325" s="148" t="n">
        <x:f>'Master Products'!O322</x:f>
        <x:v>0.0684931506849315</x:v>
      </x:c>
      <x:c r="M325" s="149" t="str">
        <x:f>'Master Products'!X322</x:f>
        <x:v>Ready</x:v>
      </x:c>
      <x:c r="N325" s="149" t="b">
        <x:f>'Master Products'!Y322</x:f>
        <x:v>1</x:v>
      </x:c>
      <x:c r="O325" s="149" t="str">
        <x:f>'Master Products'!AH322</x:f>
        <x:v>WS-RATES:9:34</x:v>
      </x:c>
      <x:c r="P325" s="149" t="str">
        <x:f>IF('Master Products'!AI322="","",'Master Products'!AI322)</x:f>
      </x:c>
      <x:c r="Q325" s="149" t="str">
        <x:f>IF('Master Products'!AJ322="","",'Master Products'!AJ322)</x:f>
      </x:c>
      <x:c r="R325" s="149" t="str">
        <x:f>IF('Master Products'!AK322="","",'Master Products'!AK322)</x:f>
      </x:c>
    </x:row>
    <x:row r="326">
      <x:c r="A326" s="149" t="str">
        <x:f>'Master Products'!A323</x:f>
        <x:v>RS-000322</x:v>
      </x:c>
      <x:c r="B326" s="149" t="str">
        <x:f>'Master Products'!B323</x:f>
        <x:v>M&amp;G GUM STICK (8G)</x:v>
      </x:c>
      <x:c r="C326" s="149" t="str">
        <x:f>'Master Products'!C323</x:f>
        <x:v>GUM STICK</x:v>
      </x:c>
      <x:c r="D326" s="149" t="str">
        <x:f>'Master Products'!D323</x:f>
        <x:v>Both</x:v>
      </x:c>
      <x:c r="E326" s="149" t="str">
        <x:f>'Master Products'!F323</x:f>
        <x:v>Piece</x:v>
      </x:c>
      <x:c r="F326" s="149" t="str">
        <x:f>IF('Master Products'!G323="","",'Master Products'!G323)</x:f>
      </x:c>
      <x:c r="G326" s="149" t="str">
        <x:f>'Master Products'!I323</x:f>
        <x:v>PKR</x:v>
      </x:c>
      <x:c r="H326" s="133" t="n">
        <x:f>'Master Products'!L323</x:f>
        <x:v>39</x:v>
      </x:c>
      <x:c r="I326" s="133" t="n">
        <x:f>'Master Products'!M323</x:f>
        <x:v>35.5</x:v>
      </x:c>
      <x:c r="J326" s="133" t="str">
        <x:f>'Master Products'!U323</x:f>
        <x:v>Source Valid</x:v>
      </x:c>
      <x:c r="K326" s="133" t="n">
        <x:f>'Master Products'!N323</x:f>
        <x:v>3.5</x:v>
      </x:c>
      <x:c r="L326" s="148" t="n">
        <x:f>'Master Products'!O323</x:f>
        <x:v>0.08974358974358974</x:v>
      </x:c>
      <x:c r="M326" s="149" t="str">
        <x:f>'Master Products'!X323</x:f>
        <x:v>Ready</x:v>
      </x:c>
      <x:c r="N326" s="149" t="b">
        <x:f>'Master Products'!Y323</x:f>
        <x:v>1</x:v>
      </x:c>
      <x:c r="O326" s="149" t="str">
        <x:f>'Master Products'!AH323</x:f>
        <x:v>WS-RATES:9:35</x:v>
      </x:c>
      <x:c r="P326" s="149" t="str">
        <x:f>IF('Master Products'!AI323="","",'Master Products'!AI323)</x:f>
      </x:c>
      <x:c r="Q326" s="149" t="str">
        <x:f>IF('Master Products'!AJ323="","",'Master Products'!AJ323)</x:f>
      </x:c>
      <x:c r="R326" s="149" t="str">
        <x:f>IF('Master Products'!AK323="","",'Master Products'!AK323)</x:f>
      </x:c>
    </x:row>
    <x:row r="327">
      <x:c r="A327" s="149" t="str">
        <x:f>'Master Products'!A324</x:f>
        <x:v>RS-000323</x:v>
      </x:c>
      <x:c r="B327" s="149" t="str">
        <x:f>'Master Products'!B324</x:f>
        <x:v>ZIG ZAG SHARPNER</x:v>
      </x:c>
      <x:c r="C327" s="149" t="str">
        <x:f>'Master Products'!C324</x:f>
        <x:v>SHARPNERS</x:v>
      </x:c>
      <x:c r="D327" s="149" t="str">
        <x:f>'Master Products'!D324</x:f>
        <x:v>Both</x:v>
      </x:c>
      <x:c r="E327" s="149" t="str">
        <x:f>'Master Products'!F324</x:f>
        <x:v>Piece</x:v>
      </x:c>
      <x:c r="F327" s="149" t="str">
        <x:f>IF('Master Products'!G324="","",'Master Products'!G324)</x:f>
      </x:c>
      <x:c r="G327" s="149" t="str">
        <x:f>'Master Products'!I324</x:f>
        <x:v>PKR</x:v>
      </x:c>
      <x:c r="H327" s="133" t="n">
        <x:f>'Master Products'!L324</x:f>
        <x:v>260</x:v>
      </x:c>
      <x:c r="I327" s="133" t="n">
        <x:f>'Master Products'!M324</x:f>
        <x:v>243</x:v>
      </x:c>
      <x:c r="J327" s="133" t="str">
        <x:f>'Master Products'!U324</x:f>
        <x:v>Source Valid</x:v>
      </x:c>
      <x:c r="K327" s="133" t="n">
        <x:f>'Master Products'!N324</x:f>
        <x:v>17</x:v>
      </x:c>
      <x:c r="L327" s="148" t="n">
        <x:f>'Master Products'!O324</x:f>
        <x:v>0.06538461538461539</x:v>
      </x:c>
      <x:c r="M327" s="149" t="str">
        <x:f>'Master Products'!X324</x:f>
        <x:v>Ready</x:v>
      </x:c>
      <x:c r="N327" s="149" t="b">
        <x:f>'Master Products'!Y324</x:f>
        <x:v>1</x:v>
      </x:c>
      <x:c r="O327" s="149" t="str">
        <x:f>'Master Products'!AH324</x:f>
        <x:v>WS-RATES:9:36</x:v>
      </x:c>
      <x:c r="P327" s="149" t="str">
        <x:f>IF('Master Products'!AI324="","",'Master Products'!AI324)</x:f>
      </x:c>
      <x:c r="Q327" s="149" t="str">
        <x:f>IF('Master Products'!AJ324="","",'Master Products'!AJ324)</x:f>
      </x:c>
      <x:c r="R327" s="149" t="str">
        <x:f>IF('Master Products'!AK324="","",'Master Products'!AK324)</x:f>
      </x:c>
    </x:row>
    <x:row r="328">
      <x:c r="A328" s="149" t="str">
        <x:f>'Master Products'!A325</x:f>
        <x:v>RS-000324</x:v>
      </x:c>
      <x:c r="B328" s="149" t="str">
        <x:f>'Master Products'!B325</x:f>
        <x:v>2026 DAIRY 1900</x:v>
      </x:c>
      <x:c r="C328" s="149" t="str">
        <x:f>'Master Products'!C325</x:f>
        <x:v>CHINA DAIRIES</x:v>
      </x:c>
      <x:c r="D328" s="149" t="str">
        <x:f>'Master Products'!D325</x:f>
        <x:v>Both</x:v>
      </x:c>
      <x:c r="E328" s="149" t="str">
        <x:f>'Master Products'!F325</x:f>
        <x:v>Piece</x:v>
      </x:c>
      <x:c r="F328" s="149" t="str">
        <x:f>IF('Master Products'!G325="","",'Master Products'!G325)</x:f>
      </x:c>
      <x:c r="G328" s="149" t="str">
        <x:f>'Master Products'!I325</x:f>
        <x:v>PKR</x:v>
      </x:c>
      <x:c r="H328" s="133" t="n">
        <x:f>'Master Products'!L325</x:f>
        <x:v>1100</x:v>
      </x:c>
      <x:c r="I328" s="133" t="n">
        <x:f>'Master Products'!M325</x:f>
        <x:v>970</x:v>
      </x:c>
      <x:c r="J328" s="133" t="str">
        <x:f>'Master Products'!U325</x:f>
        <x:v>Source Valid</x:v>
      </x:c>
      <x:c r="K328" s="133" t="n">
        <x:f>'Master Products'!N325</x:f>
        <x:v>130</x:v>
      </x:c>
      <x:c r="L328" s="148" t="n">
        <x:f>'Master Products'!O325</x:f>
        <x:v>0.11818181818181818</x:v>
      </x:c>
      <x:c r="M328" s="149" t="str">
        <x:f>'Master Products'!X325</x:f>
        <x:v>Ready</x:v>
      </x:c>
      <x:c r="N328" s="149" t="b">
        <x:f>'Master Products'!Y325</x:f>
        <x:v>1</x:v>
      </x:c>
      <x:c r="O328" s="149" t="str">
        <x:f>'Master Products'!AH325</x:f>
        <x:v>WS-RATES:9:37</x:v>
      </x:c>
      <x:c r="P328" s="149" t="str">
        <x:f>IF('Master Products'!AI325="","",'Master Products'!AI325)</x:f>
      </x:c>
      <x:c r="Q328" s="149" t="str">
        <x:f>IF('Master Products'!AJ325="","",'Master Products'!AJ325)</x:f>
      </x:c>
      <x:c r="R328" s="149" t="str">
        <x:f>IF('Master Products'!AK325="","",'Master Products'!AK325)</x:f>
      </x:c>
    </x:row>
    <x:row r="329">
      <x:c r="A329" s="149" t="str">
        <x:f>'Master Products'!A326</x:f>
        <x:v>RS-000325</x:v>
      </x:c>
      <x:c r="B329" s="149" t="str">
        <x:f>'Master Products'!B326</x:f>
        <x:v>2026 DAIRY 1800</x:v>
      </x:c>
      <x:c r="C329" s="149" t="str">
        <x:f>'Master Products'!C326</x:f>
        <x:v>CHINA DAIRIES</x:v>
      </x:c>
      <x:c r="D329" s="149" t="str">
        <x:f>'Master Products'!D326</x:f>
        <x:v>Both</x:v>
      </x:c>
      <x:c r="E329" s="149" t="str">
        <x:f>'Master Products'!F326</x:f>
        <x:v>Piece</x:v>
      </x:c>
      <x:c r="F329" s="149" t="str">
        <x:f>IF('Master Products'!G326="","",'Master Products'!G326)</x:f>
      </x:c>
      <x:c r="G329" s="149" t="str">
        <x:f>'Master Products'!I326</x:f>
        <x:v>PKR</x:v>
      </x:c>
      <x:c r="H329" s="133" t="n">
        <x:f>'Master Products'!L326</x:f>
        <x:v>1050</x:v>
      </x:c>
      <x:c r="I329" s="133" t="n">
        <x:f>'Master Products'!M326</x:f>
        <x:v>920</x:v>
      </x:c>
      <x:c r="J329" s="133" t="str">
        <x:f>'Master Products'!U326</x:f>
        <x:v>Source Valid</x:v>
      </x:c>
      <x:c r="K329" s="133" t="n">
        <x:f>'Master Products'!N326</x:f>
        <x:v>130</x:v>
      </x:c>
      <x:c r="L329" s="148" t="n">
        <x:f>'Master Products'!O326</x:f>
        <x:v>0.12380952380952381</x:v>
      </x:c>
      <x:c r="M329" s="149" t="str">
        <x:f>'Master Products'!X326</x:f>
        <x:v>Ready</x:v>
      </x:c>
      <x:c r="N329" s="149" t="b">
        <x:f>'Master Products'!Y326</x:f>
        <x:v>1</x:v>
      </x:c>
      <x:c r="O329" s="149" t="str">
        <x:f>'Master Products'!AH326</x:f>
        <x:v>WS-RATES:10:2</x:v>
      </x:c>
      <x:c r="P329" s="149" t="str">
        <x:f>IF('Master Products'!AI326="","",'Master Products'!AI326)</x:f>
      </x:c>
      <x:c r="Q329" s="149" t="str">
        <x:f>IF('Master Products'!AJ326="","",'Master Products'!AJ326)</x:f>
      </x:c>
      <x:c r="R329" s="149" t="str">
        <x:f>IF('Master Products'!AK326="","",'Master Products'!AK326)</x:f>
      </x:c>
    </x:row>
    <x:row r="330">
      <x:c r="A330" s="149" t="str">
        <x:f>'Master Products'!A327</x:f>
        <x:v>RS-000326</x:v>
      </x:c>
      <x:c r="B330" s="149" t="str">
        <x:f>'Master Products'!B327</x:f>
        <x:v>2026 DAIRY 900</x:v>
      </x:c>
      <x:c r="C330" s="149" t="str">
        <x:f>'Master Products'!C327</x:f>
        <x:v>CHINA DAIRIES</x:v>
      </x:c>
      <x:c r="D330" s="149" t="str">
        <x:f>'Master Products'!D327</x:f>
        <x:v>Both</x:v>
      </x:c>
      <x:c r="E330" s="149" t="str">
        <x:f>'Master Products'!F327</x:f>
        <x:v>Piece</x:v>
      </x:c>
      <x:c r="F330" s="149" t="str">
        <x:f>IF('Master Products'!G327="","",'Master Products'!G327)</x:f>
      </x:c>
      <x:c r="G330" s="149" t="str">
        <x:f>'Master Products'!I327</x:f>
        <x:v>PKR</x:v>
      </x:c>
      <x:c r="H330" s="133" t="n">
        <x:f>'Master Products'!L327</x:f>
        <x:v>600</x:v>
      </x:c>
      <x:c r="I330" s="133" t="n">
        <x:f>'Master Products'!M327</x:f>
        <x:v>470</x:v>
      </x:c>
      <x:c r="J330" s="133" t="str">
        <x:f>'Master Products'!U327</x:f>
        <x:v>Source Valid</x:v>
      </x:c>
      <x:c r="K330" s="133" t="n">
        <x:f>'Master Products'!N327</x:f>
        <x:v>130</x:v>
      </x:c>
      <x:c r="L330" s="148" t="n">
        <x:f>'Master Products'!O327</x:f>
        <x:v>0.21666666666666667</x:v>
      </x:c>
      <x:c r="M330" s="149" t="str">
        <x:f>'Master Products'!X327</x:f>
        <x:v>Ready</x:v>
      </x:c>
      <x:c r="N330" s="149" t="b">
        <x:f>'Master Products'!Y327</x:f>
        <x:v>1</x:v>
      </x:c>
      <x:c r="O330" s="149" t="str">
        <x:f>'Master Products'!AH327</x:f>
        <x:v>WS-RATES:10:3</x:v>
      </x:c>
      <x:c r="P330" s="149" t="str">
        <x:f>IF('Master Products'!AI327="","",'Master Products'!AI327)</x:f>
      </x:c>
      <x:c r="Q330" s="149" t="str">
        <x:f>IF('Master Products'!AJ327="","",'Master Products'!AJ327)</x:f>
      </x:c>
      <x:c r="R330" s="149" t="str">
        <x:f>IF('Master Products'!AK327="","",'Master Products'!AK327)</x:f>
      </x:c>
    </x:row>
    <x:row r="331">
      <x:c r="A331" s="149" t="str">
        <x:f>'Master Products'!A328</x:f>
        <x:v>RS-000327</x:v>
      </x:c>
      <x:c r="B331" s="149" t="str">
        <x:f>'Master Products'!B328</x:f>
        <x:v>2026 DAIRY 1200</x:v>
      </x:c>
      <x:c r="C331" s="149" t="str">
        <x:f>'Master Products'!C328</x:f>
        <x:v>CHINA DAIRIES</x:v>
      </x:c>
      <x:c r="D331" s="149" t="str">
        <x:f>'Master Products'!D328</x:f>
        <x:v>Both</x:v>
      </x:c>
      <x:c r="E331" s="149" t="str">
        <x:f>'Master Products'!F328</x:f>
        <x:v>Piece</x:v>
      </x:c>
      <x:c r="F331" s="149" t="str">
        <x:f>IF('Master Products'!G328="","",'Master Products'!G328)</x:f>
      </x:c>
      <x:c r="G331" s="149" t="str">
        <x:f>'Master Products'!I328</x:f>
        <x:v>PKR</x:v>
      </x:c>
      <x:c r="H331" s="133" t="n">
        <x:f>'Master Products'!L328</x:f>
        <x:v>750</x:v>
      </x:c>
      <x:c r="I331" s="133" t="n">
        <x:f>'Master Products'!M328</x:f>
        <x:v>620</x:v>
      </x:c>
      <x:c r="J331" s="133" t="str">
        <x:f>'Master Products'!U328</x:f>
        <x:v>Source Valid</x:v>
      </x:c>
      <x:c r="K331" s="133" t="n">
        <x:f>'Master Products'!N328</x:f>
        <x:v>130</x:v>
      </x:c>
      <x:c r="L331" s="148" t="n">
        <x:f>'Master Products'!O328</x:f>
        <x:v>0.17333333333333334</x:v>
      </x:c>
      <x:c r="M331" s="149" t="str">
        <x:f>'Master Products'!X328</x:f>
        <x:v>Ready</x:v>
      </x:c>
      <x:c r="N331" s="149" t="b">
        <x:f>'Master Products'!Y328</x:f>
        <x:v>1</x:v>
      </x:c>
      <x:c r="O331" s="149" t="str">
        <x:f>'Master Products'!AH328</x:f>
        <x:v>WS-RATES:10:4</x:v>
      </x:c>
      <x:c r="P331" s="149" t="str">
        <x:f>IF('Master Products'!AI328="","",'Master Products'!AI328)</x:f>
      </x:c>
      <x:c r="Q331" s="149" t="str">
        <x:f>IF('Master Products'!AJ328="","",'Master Products'!AJ328)</x:f>
      </x:c>
      <x:c r="R331" s="149" t="str">
        <x:f>IF('Master Products'!AK328="","",'Master Products'!AK328)</x:f>
      </x:c>
    </x:row>
    <x:row r="332">
      <x:c r="A332" s="149" t="str">
        <x:f>'Master Products'!A329</x:f>
        <x:v>RS-000328</x:v>
      </x:c>
      <x:c r="B332" s="149" t="str">
        <x:f>'Master Products'!B329</x:f>
        <x:v>PRICE TAG MACHINE</x:v>
      </x:c>
      <x:c r="C332" s="149" t="str">
        <x:f>'Master Products'!C329</x:f>
        <x:v>CHINA DAIRIES</x:v>
      </x:c>
      <x:c r="D332" s="149" t="str">
        <x:f>'Master Products'!D329</x:f>
        <x:v>Both</x:v>
      </x:c>
      <x:c r="E332" s="149" t="str">
        <x:f>'Master Products'!F329</x:f>
        <x:v>Piece</x:v>
      </x:c>
      <x:c r="F332" s="149" t="str">
        <x:f>IF('Master Products'!G329="","",'Master Products'!G329)</x:f>
      </x:c>
      <x:c r="G332" s="149" t="str">
        <x:f>'Master Products'!I329</x:f>
        <x:v>PKR</x:v>
      </x:c>
      <x:c r="H332" s="133" t="n">
        <x:f>'Master Products'!L329</x:f>
        <x:v>850</x:v>
      </x:c>
      <x:c r="I332" s="133" t="n">
        <x:f>'Master Products'!M329</x:f>
        <x:v>670</x:v>
      </x:c>
      <x:c r="J332" s="133" t="str">
        <x:f>'Master Products'!U329</x:f>
        <x:v>Source Valid</x:v>
      </x:c>
      <x:c r="K332" s="133" t="n">
        <x:f>'Master Products'!N329</x:f>
        <x:v>180</x:v>
      </x:c>
      <x:c r="L332" s="148" t="n">
        <x:f>'Master Products'!O329</x:f>
        <x:v>0.21176470588235294</x:v>
      </x:c>
      <x:c r="M332" s="149" t="str">
        <x:f>'Master Products'!X329</x:f>
        <x:v>Ready</x:v>
      </x:c>
      <x:c r="N332" s="149" t="b">
        <x:f>'Master Products'!Y329</x:f>
        <x:v>1</x:v>
      </x:c>
      <x:c r="O332" s="149" t="str">
        <x:f>'Master Products'!AH329</x:f>
        <x:v>WS-RATES:10:5</x:v>
      </x:c>
      <x:c r="P332" s="149" t="str">
        <x:f>IF('Master Products'!AI329="","",'Master Products'!AI329)</x:f>
      </x:c>
      <x:c r="Q332" s="149" t="str">
        <x:f>IF('Master Products'!AJ329="","",'Master Products'!AJ329)</x:f>
      </x:c>
      <x:c r="R332" s="149" t="str">
        <x:f>IF('Master Products'!AK329="","",'Master Products'!AK329)</x:f>
      </x:c>
    </x:row>
    <x:row r="333">
      <x:c r="A333" s="149" t="str">
        <x:f>'Master Products'!A330</x:f>
        <x:v>RS-000329</x:v>
      </x:c>
      <x:c r="B333" s="149" t="str">
        <x:f>'Master Products'!B330</x:f>
        <x:v>CELL 2025H</x:v>
      </x:c>
      <x:c r="C333" s="149" t="str">
        <x:f>'Master Products'!C330</x:f>
        <x:v>CHINA DAIRIES</x:v>
      </x:c>
      <x:c r="D333" s="149" t="str">
        <x:f>'Master Products'!D330</x:f>
        <x:v>Both</x:v>
      </x:c>
      <x:c r="E333" s="149" t="str">
        <x:f>'Master Products'!F330</x:f>
        <x:v>Piece</x:v>
      </x:c>
      <x:c r="F333" s="149" t="str">
        <x:f>IF('Master Products'!G330="","",'Master Products'!G330)</x:f>
      </x:c>
      <x:c r="G333" s="149" t="str">
        <x:f>'Master Products'!I330</x:f>
        <x:v>PKR</x:v>
      </x:c>
      <x:c r="H333" s="133" t="n">
        <x:f>'Master Products'!L330</x:f>
        <x:v>140</x:v>
      </x:c>
      <x:c r="I333" s="133" t="n">
        <x:f>'Master Products'!M330</x:f>
        <x:v>110</x:v>
      </x:c>
      <x:c r="J333" s="133" t="str">
        <x:f>'Master Products'!U330</x:f>
        <x:v>Source Valid</x:v>
      </x:c>
      <x:c r="K333" s="133" t="n">
        <x:f>'Master Products'!N330</x:f>
        <x:v>30</x:v>
      </x:c>
      <x:c r="L333" s="148" t="n">
        <x:f>'Master Products'!O330</x:f>
        <x:v>0.21428571428571427</x:v>
      </x:c>
      <x:c r="M333" s="149" t="str">
        <x:f>'Master Products'!X330</x:f>
        <x:v>Ready</x:v>
      </x:c>
      <x:c r="N333" s="149" t="b">
        <x:f>'Master Products'!Y330</x:f>
        <x:v>1</x:v>
      </x:c>
      <x:c r="O333" s="149" t="str">
        <x:f>'Master Products'!AH330</x:f>
        <x:v>WS-RATES:10:6</x:v>
      </x:c>
      <x:c r="P333" s="149" t="str">
        <x:f>IF('Master Products'!AI330="","",'Master Products'!AI330)</x:f>
      </x:c>
      <x:c r="Q333" s="149" t="str">
        <x:f>IF('Master Products'!AJ330="","",'Master Products'!AJ330)</x:f>
      </x:c>
      <x:c r="R333" s="149" t="str">
        <x:f>IF('Master Products'!AK330="","",'Master Products'!AK330)</x:f>
      </x:c>
    </x:row>
    <x:row r="334">
      <x:c r="A334" s="149" t="str">
        <x:f>'Master Products'!A331</x:f>
        <x:v>RS-000330</x:v>
      </x:c>
      <x:c r="B334" s="149" t="str">
        <x:f>'Master Products'!B331</x:f>
        <x:v>P10 PRACTICAL COPY</x:v>
      </x:c>
      <x:c r="C334" s="149" t="str">
        <x:f>'Master Products'!C331</x:f>
        <x:v>PRACTICAL COPY</x:v>
      </x:c>
      <x:c r="D334" s="149" t="str">
        <x:f>'Master Products'!D331</x:f>
        <x:v>Both</x:v>
      </x:c>
      <x:c r="E334" s="149" t="str">
        <x:f>'Master Products'!F331</x:f>
        <x:v>Piece</x:v>
      </x:c>
      <x:c r="F334" s="149" t="str">
        <x:f>IF('Master Products'!G331="","",'Master Products'!G331)</x:f>
      </x:c>
      <x:c r="G334" s="149" t="str">
        <x:f>'Master Products'!I331</x:f>
        <x:v>PKR</x:v>
      </x:c>
      <x:c r="H334" s="133" t="n">
        <x:f>'Master Products'!L331</x:f>
        <x:v>320</x:v>
      </x:c>
      <x:c r="I334" s="133" t="n">
        <x:f>'Master Products'!M331</x:f>
        <x:v>265</x:v>
      </x:c>
      <x:c r="J334" s="133" t="str">
        <x:f>'Master Products'!U331</x:f>
        <x:v>Source Valid</x:v>
      </x:c>
      <x:c r="K334" s="133" t="n">
        <x:f>'Master Products'!N331</x:f>
        <x:v>55</x:v>
      </x:c>
      <x:c r="L334" s="148" t="n">
        <x:f>'Master Products'!O331</x:f>
        <x:v>0.171875</x:v>
      </x:c>
      <x:c r="M334" s="149" t="str">
        <x:f>'Master Products'!X331</x:f>
        <x:v>Ready</x:v>
      </x:c>
      <x:c r="N334" s="149" t="b">
        <x:f>'Master Products'!Y331</x:f>
        <x:v>1</x:v>
      </x:c>
      <x:c r="O334" s="149" t="str">
        <x:f>'Master Products'!AH331</x:f>
        <x:v>WS-RATES:10:7</x:v>
      </x:c>
      <x:c r="P334" s="149" t="str">
        <x:f>IF('Master Products'!AI331="","",'Master Products'!AI331)</x:f>
      </x:c>
      <x:c r="Q334" s="149" t="str">
        <x:f>IF('Master Products'!AJ331="","",'Master Products'!AJ331)</x:f>
      </x:c>
      <x:c r="R334" s="149" t="str">
        <x:f>IF('Master Products'!AK331="","",'Master Products'!AK331)</x:f>
      </x:c>
    </x:row>
    <x:row r="335">
      <x:c r="A335" s="149" t="str">
        <x:f>'Master Products'!A332</x:f>
        <x:v>RS-000331</x:v>
      </x:c>
      <x:c r="B335" s="149" t="str">
        <x:f>'Master Products'!B332</x:f>
        <x:v>TUFF TAPE</x:v>
      </x:c>
      <x:c r="C335" s="149" t="str">
        <x:f>'Master Products'!C332</x:f>
        <x:v>TAPE</x:v>
      </x:c>
      <x:c r="D335" s="149" t="str">
        <x:f>'Master Products'!D332</x:f>
        <x:v>Both</x:v>
      </x:c>
      <x:c r="E335" s="149" t="str">
        <x:f>'Master Products'!F332</x:f>
        <x:v>Piece</x:v>
      </x:c>
      <x:c r="F335" s="149" t="str">
        <x:f>IF('Master Products'!G332="","",'Master Products'!G332)</x:f>
      </x:c>
      <x:c r="G335" s="149" t="str">
        <x:f>'Master Products'!I332</x:f>
        <x:v>PKR</x:v>
      </x:c>
      <x:c r="H335" s="133" t="n">
        <x:f>'Master Products'!L332</x:f>
        <x:v>255</x:v>
      </x:c>
      <x:c r="I335" s="133" t="n">
        <x:f>'Master Products'!M332</x:f>
        <x:v>240</x:v>
      </x:c>
      <x:c r="J335" s="133" t="str">
        <x:f>'Master Products'!U332</x:f>
        <x:v>Source Valid</x:v>
      </x:c>
      <x:c r="K335" s="133" t="n">
        <x:f>'Master Products'!N332</x:f>
        <x:v>15</x:v>
      </x:c>
      <x:c r="L335" s="148" t="n">
        <x:f>'Master Products'!O332</x:f>
        <x:v>0.058823529411764705</x:v>
      </x:c>
      <x:c r="M335" s="149" t="str">
        <x:f>'Master Products'!X332</x:f>
        <x:v>Ready</x:v>
      </x:c>
      <x:c r="N335" s="149" t="b">
        <x:f>'Master Products'!Y332</x:f>
        <x:v>1</x:v>
      </x:c>
      <x:c r="O335" s="149" t="str">
        <x:f>'Master Products'!AH332</x:f>
        <x:v>WS-RATES:10:8</x:v>
      </x:c>
      <x:c r="P335" s="149" t="str">
        <x:f>IF('Master Products'!AI332="","",'Master Products'!AI332)</x:f>
      </x:c>
      <x:c r="Q335" s="149" t="str">
        <x:f>IF('Master Products'!AJ332="","",'Master Products'!AJ332)</x:f>
      </x:c>
      <x:c r="R335" s="149" t="str">
        <x:f>IF('Master Products'!AK332="","",'Master Products'!AK332)</x:f>
      </x:c>
    </x:row>
    <x:row r="336">
      <x:c r="A336" s="149" t="str">
        <x:f>'Master Products'!A333</x:f>
        <x:v>RS-000332</x:v>
      </x:c>
      <x:c r="B336" s="149" t="str">
        <x:f>'Master Products'!B333</x:f>
        <x:v>SHUTTLE FBD 406</x:v>
      </x:c>
      <x:c r="C336" s="149" t="str">
        <x:f>'Master Products'!C333</x:f>
        <x:v>RACKETS</x:v>
      </x:c>
      <x:c r="D336" s="149" t="str">
        <x:f>'Master Products'!D333</x:f>
        <x:v>Both</x:v>
      </x:c>
      <x:c r="E336" s="149" t="str">
        <x:f>'Master Products'!F333</x:f>
        <x:v>Piece</x:v>
      </x:c>
      <x:c r="F336" s="149" t="str">
        <x:f>IF('Master Products'!G333="","",'Master Products'!G333)</x:f>
      </x:c>
      <x:c r="G336" s="149" t="str">
        <x:f>'Master Products'!I333</x:f>
        <x:v>PKR</x:v>
      </x:c>
      <x:c r="H336" s="133" t="n">
        <x:f>'Master Products'!L333</x:f>
        <x:v>300</x:v>
      </x:c>
      <x:c r="I336" s="133" t="n">
        <x:f>'Master Products'!M333</x:f>
        <x:v>240</x:v>
      </x:c>
      <x:c r="J336" s="133" t="str">
        <x:f>'Master Products'!U333</x:f>
        <x:v>Source Valid</x:v>
      </x:c>
      <x:c r="K336" s="133" t="n">
        <x:f>'Master Products'!N333</x:f>
        <x:v>60</x:v>
      </x:c>
      <x:c r="L336" s="148" t="n">
        <x:f>'Master Products'!O333</x:f>
        <x:v>0.2</x:v>
      </x:c>
      <x:c r="M336" s="149" t="str">
        <x:f>'Master Products'!X333</x:f>
        <x:v>Ready</x:v>
      </x:c>
      <x:c r="N336" s="149" t="b">
        <x:f>'Master Products'!Y333</x:f>
        <x:v>1</x:v>
      </x:c>
      <x:c r="O336" s="149" t="str">
        <x:f>'Master Products'!AH333</x:f>
        <x:v>WS-RATES:10:9</x:v>
      </x:c>
      <x:c r="P336" s="149" t="str">
        <x:f>IF('Master Products'!AI333="","",'Master Products'!AI333)</x:f>
      </x:c>
      <x:c r="Q336" s="149" t="str">
        <x:f>IF('Master Products'!AJ333="","",'Master Products'!AJ333)</x:f>
      </x:c>
      <x:c r="R336" s="149" t="str">
        <x:f>IF('Master Products'!AK333="","",'Master Products'!AK333)</x:f>
      </x:c>
    </x:row>
    <x:row r="337">
      <x:c r="A337" s="149" t="str">
        <x:f>'Master Products'!A334</x:f>
        <x:v>RS-000333</x:v>
      </x:c>
      <x:c r="B337" s="149" t="str">
        <x:f>'Master Products'!B334</x:f>
        <x:v>BIRTHDAY CANDLE 10</x:v>
      </x:c>
      <x:c r="C337" s="149" t="str">
        <x:f>'Master Products'!C334</x:f>
        <x:v>CHINA</x:v>
      </x:c>
      <x:c r="D337" s="149" t="str">
        <x:f>'Master Products'!D334</x:f>
        <x:v>Both</x:v>
      </x:c>
      <x:c r="E337" s="149" t="str">
        <x:f>'Master Products'!F334</x:f>
        <x:v>Piece</x:v>
      </x:c>
      <x:c r="F337" s="149" t="str">
        <x:f>IF('Master Products'!G334="","",'Master Products'!G334)</x:f>
      </x:c>
      <x:c r="G337" s="149" t="str">
        <x:f>'Master Products'!I334</x:f>
        <x:v>PKR</x:v>
      </x:c>
      <x:c r="H337" s="133" t="n">
        <x:f>'Master Products'!L334</x:f>
        <x:v>45</x:v>
      </x:c>
      <x:c r="I337" s="133" t="n">
        <x:f>'Master Products'!M334</x:f>
        <x:v>41</x:v>
      </x:c>
      <x:c r="J337" s="133" t="str">
        <x:f>'Master Products'!U334</x:f>
        <x:v>Source Valid</x:v>
      </x:c>
      <x:c r="K337" s="133" t="n">
        <x:f>'Master Products'!N334</x:f>
        <x:v>4</x:v>
      </x:c>
      <x:c r="L337" s="148" t="n">
        <x:f>'Master Products'!O334</x:f>
        <x:v>0.08888888888888889</x:v>
      </x:c>
      <x:c r="M337" s="149" t="str">
        <x:f>'Master Products'!X334</x:f>
        <x:v>Ready</x:v>
      </x:c>
      <x:c r="N337" s="149" t="b">
        <x:f>'Master Products'!Y334</x:f>
        <x:v>1</x:v>
      </x:c>
      <x:c r="O337" s="149" t="str">
        <x:f>'Master Products'!AH334</x:f>
        <x:v>WS-RATES:10:10</x:v>
      </x:c>
      <x:c r="P337" s="149" t="str">
        <x:f>IF('Master Products'!AI334="","",'Master Products'!AI334)</x:f>
      </x:c>
      <x:c r="Q337" s="149" t="str">
        <x:f>IF('Master Products'!AJ334="","",'Master Products'!AJ334)</x:f>
      </x:c>
      <x:c r="R337" s="149" t="str">
        <x:f>IF('Master Products'!AK334="","",'Master Products'!AK334)</x:f>
      </x:c>
    </x:row>
    <x:row r="338">
      <x:c r="A338" s="149" t="str">
        <x:f>'Master Products'!A335</x:f>
        <x:v>RS-000334</x:v>
      </x:c>
      <x:c r="B338" s="149" t="str">
        <x:f>'Master Products'!B335</x:f>
        <x:v>BIRTHDAY CANDLE 41</x:v>
      </x:c>
      <x:c r="C338" s="149" t="str">
        <x:f>'Master Products'!C335</x:f>
        <x:v>CHINA</x:v>
      </x:c>
      <x:c r="D338" s="149" t="str">
        <x:f>'Master Products'!D335</x:f>
        <x:v>Both</x:v>
      </x:c>
      <x:c r="E338" s="149" t="str">
        <x:f>'Master Products'!F335</x:f>
        <x:v>Piece</x:v>
      </x:c>
      <x:c r="F338" s="149" t="str">
        <x:f>IF('Master Products'!G335="","",'Master Products'!G335)</x:f>
      </x:c>
      <x:c r="G338" s="149" t="str">
        <x:f>'Master Products'!I335</x:f>
        <x:v>PKR</x:v>
      </x:c>
      <x:c r="H338" s="133" t="n">
        <x:f>'Master Products'!L335</x:f>
        <x:v>140</x:v>
      </x:c>
      <x:c r="I338" s="133" t="n">
        <x:f>'Master Products'!M335</x:f>
        <x:v>123</x:v>
      </x:c>
      <x:c r="J338" s="133" t="str">
        <x:f>'Master Products'!U335</x:f>
        <x:v>Source Valid</x:v>
      </x:c>
      <x:c r="K338" s="133" t="n">
        <x:f>'Master Products'!N335</x:f>
        <x:v>17</x:v>
      </x:c>
      <x:c r="L338" s="148" t="n">
        <x:f>'Master Products'!O335</x:f>
        <x:v>0.12142857142857143</x:v>
      </x:c>
      <x:c r="M338" s="149" t="str">
        <x:f>'Master Products'!X335</x:f>
        <x:v>Ready</x:v>
      </x:c>
      <x:c r="N338" s="149" t="b">
        <x:f>'Master Products'!Y335</x:f>
        <x:v>1</x:v>
      </x:c>
      <x:c r="O338" s="149" t="str">
        <x:f>'Master Products'!AH335</x:f>
        <x:v>WS-RATES:10:11</x:v>
      </x:c>
      <x:c r="P338" s="149" t="str">
        <x:f>IF('Master Products'!AI335="","",'Master Products'!AI335)</x:f>
      </x:c>
      <x:c r="Q338" s="149" t="str">
        <x:f>IF('Master Products'!AJ335="","",'Master Products'!AJ335)</x:f>
      </x:c>
      <x:c r="R338" s="149" t="str">
        <x:f>IF('Master Products'!AK335="","",'Master Products'!AK335)</x:f>
      </x:c>
    </x:row>
    <x:row r="339">
      <x:c r="A339" s="149" t="str">
        <x:f>'Master Products'!A336</x:f>
        <x:v>RS-000335</x:v>
      </x:c>
      <x:c r="B339" s="149" t="str">
        <x:f>'Master Products'!B336</x:f>
        <x:v>BIRTHDAY CANDLE 15</x:v>
      </x:c>
      <x:c r="C339" s="149" t="str">
        <x:f>'Master Products'!C336</x:f>
        <x:v>CHINA</x:v>
      </x:c>
      <x:c r="D339" s="149" t="str">
        <x:f>'Master Products'!D336</x:f>
        <x:v>Both</x:v>
      </x:c>
      <x:c r="E339" s="149" t="str">
        <x:f>'Master Products'!F336</x:f>
        <x:v>Piece</x:v>
      </x:c>
      <x:c r="F339" s="149" t="str">
        <x:f>IF('Master Products'!G336="","",'Master Products'!G336)</x:f>
      </x:c>
      <x:c r="G339" s="149" t="str">
        <x:f>'Master Products'!I336</x:f>
        <x:v>PKR</x:v>
      </x:c>
      <x:c r="H339" s="133" t="n">
        <x:f>'Master Products'!L336</x:f>
        <x:v>90</x:v>
      </x:c>
      <x:c r="I339" s="133" t="n">
        <x:f>'Master Products'!M336</x:f>
        <x:v>77</x:v>
      </x:c>
      <x:c r="J339" s="133" t="str">
        <x:f>'Master Products'!U336</x:f>
        <x:v>Source Valid</x:v>
      </x:c>
      <x:c r="K339" s="133" t="n">
        <x:f>'Master Products'!N336</x:f>
        <x:v>13</x:v>
      </x:c>
      <x:c r="L339" s="148" t="n">
        <x:f>'Master Products'!O336</x:f>
        <x:v>0.14444444444444443</x:v>
      </x:c>
      <x:c r="M339" s="149" t="str">
        <x:f>'Master Products'!X336</x:f>
        <x:v>Ready</x:v>
      </x:c>
      <x:c r="N339" s="149" t="b">
        <x:f>'Master Products'!Y336</x:f>
        <x:v>1</x:v>
      </x:c>
      <x:c r="O339" s="149" t="str">
        <x:f>'Master Products'!AH336</x:f>
        <x:v>WS-RATES:10:12</x:v>
      </x:c>
      <x:c r="P339" s="149" t="str">
        <x:f>IF('Master Products'!AI336="","",'Master Products'!AI336)</x:f>
      </x:c>
      <x:c r="Q339" s="149" t="str">
        <x:f>IF('Master Products'!AJ336="","",'Master Products'!AJ336)</x:f>
      </x:c>
      <x:c r="R339" s="149" t="str">
        <x:f>IF('Master Products'!AK336="","",'Master Products'!AK336)</x:f>
      </x:c>
    </x:row>
    <x:row r="340">
      <x:c r="A340" s="149" t="str">
        <x:f>'Master Products'!A337</x:f>
        <x:v>RS-000336</x:v>
      </x:c>
      <x:c r="B340" s="149" t="str">
        <x:f>'Master Products'!B337</x:f>
        <x:v>BIRTHDAY CANDLE 16</x:v>
      </x:c>
      <x:c r="C340" s="149" t="str">
        <x:f>'Master Products'!C337</x:f>
        <x:v>CHINA</x:v>
      </x:c>
      <x:c r="D340" s="149" t="str">
        <x:f>'Master Products'!D337</x:f>
        <x:v>Both</x:v>
      </x:c>
      <x:c r="E340" s="149" t="str">
        <x:f>'Master Products'!F337</x:f>
        <x:v>Piece</x:v>
      </x:c>
      <x:c r="F340" s="149" t="str">
        <x:f>IF('Master Products'!G337="","",'Master Products'!G337)</x:f>
      </x:c>
      <x:c r="G340" s="149" t="str">
        <x:f>'Master Products'!I337</x:f>
        <x:v>PKR</x:v>
      </x:c>
      <x:c r="H340" s="133" t="n">
        <x:f>'Master Products'!L337</x:f>
        <x:v>110</x:v>
      </x:c>
      <x:c r="I340" s="133" t="n">
        <x:f>'Master Products'!M337</x:f>
        <x:v>92</x:v>
      </x:c>
      <x:c r="J340" s="133" t="str">
        <x:f>'Master Products'!U337</x:f>
        <x:v>Source Valid</x:v>
      </x:c>
      <x:c r="K340" s="133" t="n">
        <x:f>'Master Products'!N337</x:f>
        <x:v>18</x:v>
      </x:c>
      <x:c r="L340" s="148" t="n">
        <x:f>'Master Products'!O337</x:f>
        <x:v>0.16363636363636364</x:v>
      </x:c>
      <x:c r="M340" s="149" t="str">
        <x:f>'Master Products'!X337</x:f>
        <x:v>Ready</x:v>
      </x:c>
      <x:c r="N340" s="149" t="b">
        <x:f>'Master Products'!Y337</x:f>
        <x:v>1</x:v>
      </x:c>
      <x:c r="O340" s="149" t="str">
        <x:f>'Master Products'!AH337</x:f>
        <x:v>WS-RATES:10:13</x:v>
      </x:c>
      <x:c r="P340" s="149" t="str">
        <x:f>IF('Master Products'!AI337="","",'Master Products'!AI337)</x:f>
      </x:c>
      <x:c r="Q340" s="149" t="str">
        <x:f>IF('Master Products'!AJ337="","",'Master Products'!AJ337)</x:f>
      </x:c>
      <x:c r="R340" s="149" t="str">
        <x:f>IF('Master Products'!AK337="","",'Master Products'!AK337)</x:f>
      </x:c>
    </x:row>
    <x:row r="341">
      <x:c r="A341" s="149" t="str">
        <x:f>'Master Products'!A338</x:f>
        <x:v>RS-000337</x:v>
      </x:c>
      <x:c r="B341" s="149" t="str">
        <x:f>'Master Products'!B338</x:f>
        <x:v>BIRTHDAY CANDLE 17</x:v>
      </x:c>
      <x:c r="C341" s="149" t="str">
        <x:f>'Master Products'!C338</x:f>
        <x:v>CHINA</x:v>
      </x:c>
      <x:c r="D341" s="149" t="str">
        <x:f>'Master Products'!D338</x:f>
        <x:v>Both</x:v>
      </x:c>
      <x:c r="E341" s="149" t="str">
        <x:f>'Master Products'!F338</x:f>
        <x:v>Piece</x:v>
      </x:c>
      <x:c r="F341" s="149" t="str">
        <x:f>IF('Master Products'!G338="","",'Master Products'!G338)</x:f>
      </x:c>
      <x:c r="G341" s="149" t="str">
        <x:f>'Master Products'!I338</x:f>
        <x:v>PKR</x:v>
      </x:c>
      <x:c r="H341" s="133" t="n">
        <x:f>'Master Products'!L338</x:f>
        <x:v>75</x:v>
      </x:c>
      <x:c r="I341" s="133" t="n">
        <x:f>'Master Products'!M338</x:f>
        <x:v>62</x:v>
      </x:c>
      <x:c r="J341" s="133" t="str">
        <x:f>'Master Products'!U338</x:f>
        <x:v>Source Valid</x:v>
      </x:c>
      <x:c r="K341" s="133" t="n">
        <x:f>'Master Products'!N338</x:f>
        <x:v>13</x:v>
      </x:c>
      <x:c r="L341" s="148" t="n">
        <x:f>'Master Products'!O338</x:f>
        <x:v>0.17333333333333334</x:v>
      </x:c>
      <x:c r="M341" s="149" t="str">
        <x:f>'Master Products'!X338</x:f>
        <x:v>Ready</x:v>
      </x:c>
      <x:c r="N341" s="149" t="b">
        <x:f>'Master Products'!Y338</x:f>
        <x:v>1</x:v>
      </x:c>
      <x:c r="O341" s="149" t="str">
        <x:f>'Master Products'!AH338</x:f>
        <x:v>WS-RATES:10:14</x:v>
      </x:c>
      <x:c r="P341" s="149" t="str">
        <x:f>IF('Master Products'!AI338="","",'Master Products'!AI338)</x:f>
      </x:c>
      <x:c r="Q341" s="149" t="str">
        <x:f>IF('Master Products'!AJ338="","",'Master Products'!AJ338)</x:f>
      </x:c>
      <x:c r="R341" s="149" t="str">
        <x:f>IF('Master Products'!AK338="","",'Master Products'!AK338)</x:f>
      </x:c>
    </x:row>
    <x:row r="342">
      <x:c r="A342" s="149" t="str">
        <x:f>'Master Products'!A339</x:f>
        <x:v>RS-000338</x:v>
      </x:c>
      <x:c r="B342" s="149" t="str">
        <x:f>'Master Products'!B339</x:f>
        <x:v>BIRTHDAY CANDLE 9</x:v>
      </x:c>
      <x:c r="C342" s="149" t="str">
        <x:f>'Master Products'!C339</x:f>
        <x:v>CHINA</x:v>
      </x:c>
      <x:c r="D342" s="149" t="str">
        <x:f>'Master Products'!D339</x:f>
        <x:v>Both</x:v>
      </x:c>
      <x:c r="E342" s="149" t="str">
        <x:f>'Master Products'!F339</x:f>
        <x:v>Piece</x:v>
      </x:c>
      <x:c r="F342" s="149" t="str">
        <x:f>IF('Master Products'!G339="","",'Master Products'!G339)</x:f>
      </x:c>
      <x:c r="G342" s="149" t="str">
        <x:f>'Master Products'!I339</x:f>
        <x:v>PKR</x:v>
      </x:c>
      <x:c r="H342" s="133" t="n">
        <x:f>'Master Products'!L339</x:f>
        <x:v>140</x:v>
      </x:c>
      <x:c r="I342" s="133" t="n">
        <x:f>'Master Products'!M339</x:f>
        <x:v>112</x:v>
      </x:c>
      <x:c r="J342" s="133" t="str">
        <x:f>'Master Products'!U339</x:f>
        <x:v>Source Valid</x:v>
      </x:c>
      <x:c r="K342" s="133" t="n">
        <x:f>'Master Products'!N339</x:f>
        <x:v>28</x:v>
      </x:c>
      <x:c r="L342" s="148" t="n">
        <x:f>'Master Products'!O339</x:f>
        <x:v>0.2</x:v>
      </x:c>
      <x:c r="M342" s="149" t="str">
        <x:f>'Master Products'!X339</x:f>
        <x:v>Ready</x:v>
      </x:c>
      <x:c r="N342" s="149" t="b">
        <x:f>'Master Products'!Y339</x:f>
        <x:v>1</x:v>
      </x:c>
      <x:c r="O342" s="149" t="str">
        <x:f>'Master Products'!AH339</x:f>
        <x:v>WS-RATES:10:15</x:v>
      </x:c>
      <x:c r="P342" s="149" t="str">
        <x:f>IF('Master Products'!AI339="","",'Master Products'!AI339)</x:f>
      </x:c>
      <x:c r="Q342" s="149" t="str">
        <x:f>IF('Master Products'!AJ339="","",'Master Products'!AJ339)</x:f>
      </x:c>
      <x:c r="R342" s="149" t="str">
        <x:f>IF('Master Products'!AK339="","",'Master Products'!AK339)</x:f>
      </x:c>
    </x:row>
    <x:row r="343">
      <x:c r="A343" s="149" t="str">
        <x:f>'Master Products'!A340</x:f>
        <x:v>RS-000339</x:v>
      </x:c>
      <x:c r="B343" s="149" t="str">
        <x:f>'Master Products'!B340</x:f>
        <x:v>BIRTHDAY CANDLE 21</x:v>
      </x:c>
      <x:c r="C343" s="149" t="str">
        <x:f>'Master Products'!C340</x:f>
        <x:v>CHINA</x:v>
      </x:c>
      <x:c r="D343" s="149" t="str">
        <x:f>'Master Products'!D340</x:f>
        <x:v>Both</x:v>
      </x:c>
      <x:c r="E343" s="149" t="str">
        <x:f>'Master Products'!F340</x:f>
        <x:v>Piece</x:v>
      </x:c>
      <x:c r="F343" s="149" t="str">
        <x:f>IF('Master Products'!G340="","",'Master Products'!G340)</x:f>
      </x:c>
      <x:c r="G343" s="149" t="str">
        <x:f>'Master Products'!I340</x:f>
        <x:v>PKR</x:v>
      </x:c>
      <x:c r="H343" s="133" t="n">
        <x:f>'Master Products'!L340</x:f>
        <x:v>60</x:v>
      </x:c>
      <x:c r="I343" s="133" t="n">
        <x:f>'Master Products'!M340</x:f>
        <x:v>52</x:v>
      </x:c>
      <x:c r="J343" s="133" t="str">
        <x:f>'Master Products'!U340</x:f>
        <x:v>Source Valid</x:v>
      </x:c>
      <x:c r="K343" s="133" t="n">
        <x:f>'Master Products'!N340</x:f>
        <x:v>8</x:v>
      </x:c>
      <x:c r="L343" s="148" t="n">
        <x:f>'Master Products'!O340</x:f>
        <x:v>0.13333333333333333</x:v>
      </x:c>
      <x:c r="M343" s="149" t="str">
        <x:f>'Master Products'!X340</x:f>
        <x:v>Ready</x:v>
      </x:c>
      <x:c r="N343" s="149" t="b">
        <x:f>'Master Products'!Y340</x:f>
        <x:v>1</x:v>
      </x:c>
      <x:c r="O343" s="149" t="str">
        <x:f>'Master Products'!AH340</x:f>
        <x:v>WS-RATES:10:16</x:v>
      </x:c>
      <x:c r="P343" s="149" t="str">
        <x:f>IF('Master Products'!AI340="","",'Master Products'!AI340)</x:f>
      </x:c>
      <x:c r="Q343" s="149" t="str">
        <x:f>IF('Master Products'!AJ340="","",'Master Products'!AJ340)</x:f>
      </x:c>
      <x:c r="R343" s="149" t="str">
        <x:f>IF('Master Products'!AK340="","",'Master Products'!AK340)</x:f>
      </x:c>
    </x:row>
    <x:row r="344">
      <x:c r="A344" s="149" t="str">
        <x:f>'Master Products'!A341</x:f>
        <x:v>RS-000340</x:v>
      </x:c>
      <x:c r="B344" s="149" t="str">
        <x:f>'Master Products'!B341</x:f>
        <x:v>BIRTHDAY CANDLE 8</x:v>
      </x:c>
      <x:c r="C344" s="149" t="str">
        <x:f>'Master Products'!C341</x:f>
        <x:v>CHINA</x:v>
      </x:c>
      <x:c r="D344" s="149" t="str">
        <x:f>'Master Products'!D341</x:f>
        <x:v>Both</x:v>
      </x:c>
      <x:c r="E344" s="149" t="str">
        <x:f>'Master Products'!F341</x:f>
        <x:v>Piece</x:v>
      </x:c>
      <x:c r="F344" s="149" t="str">
        <x:f>IF('Master Products'!G341="","",'Master Products'!G341)</x:f>
      </x:c>
      <x:c r="G344" s="149" t="str">
        <x:f>'Master Products'!I341</x:f>
        <x:v>PKR</x:v>
      </x:c>
      <x:c r="H344" s="133" t="n">
        <x:f>'Master Products'!L341</x:f>
        <x:v>130</x:v>
      </x:c>
      <x:c r="I344" s="133" t="n">
        <x:f>'Master Products'!M341</x:f>
        <x:v>112</x:v>
      </x:c>
      <x:c r="J344" s="133" t="str">
        <x:f>'Master Products'!U341</x:f>
        <x:v>Source Valid</x:v>
      </x:c>
      <x:c r="K344" s="133" t="n">
        <x:f>'Master Products'!N341</x:f>
        <x:v>18</x:v>
      </x:c>
      <x:c r="L344" s="148" t="n">
        <x:f>'Master Products'!O341</x:f>
        <x:v>0.13846153846153847</x:v>
      </x:c>
      <x:c r="M344" s="149" t="str">
        <x:f>'Master Products'!X341</x:f>
        <x:v>Ready</x:v>
      </x:c>
      <x:c r="N344" s="149" t="b">
        <x:f>'Master Products'!Y341</x:f>
        <x:v>1</x:v>
      </x:c>
      <x:c r="O344" s="149" t="str">
        <x:f>'Master Products'!AH341</x:f>
        <x:v>WS-RATES:10:17</x:v>
      </x:c>
      <x:c r="P344" s="149" t="str">
        <x:f>IF('Master Products'!AI341="","",'Master Products'!AI341)</x:f>
      </x:c>
      <x:c r="Q344" s="149" t="str">
        <x:f>IF('Master Products'!AJ341="","",'Master Products'!AJ341)</x:f>
      </x:c>
      <x:c r="R344" s="149" t="str">
        <x:f>IF('Master Products'!AK341="","",'Master Products'!AK341)</x:f>
      </x:c>
    </x:row>
    <x:row r="345">
      <x:c r="A345" s="149" t="str">
        <x:f>'Master Products'!A342</x:f>
        <x:v>RS-000341</x:v>
      </x:c>
      <x:c r="B345" s="149" t="str">
        <x:f>'Master Products'!B342</x:f>
        <x:v>BIRTHDAY CANDLE 18</x:v>
      </x:c>
      <x:c r="C345" s="149" t="str">
        <x:f>'Master Products'!C342</x:f>
        <x:v>CHINA</x:v>
      </x:c>
      <x:c r="D345" s="149" t="str">
        <x:f>'Master Products'!D342</x:f>
        <x:v>Both</x:v>
      </x:c>
      <x:c r="E345" s="149" t="str">
        <x:f>'Master Products'!F342</x:f>
        <x:v>Piece</x:v>
      </x:c>
      <x:c r="F345" s="149" t="str">
        <x:f>IF('Master Products'!G342="","",'Master Products'!G342)</x:f>
      </x:c>
      <x:c r="G345" s="149" t="str">
        <x:f>'Master Products'!I342</x:f>
        <x:v>PKR</x:v>
      </x:c>
      <x:c r="H345" s="133" t="n">
        <x:f>'Master Products'!L342</x:f>
        <x:v>150</x:v>
      </x:c>
      <x:c r="I345" s="133" t="n">
        <x:f>'Master Products'!M342</x:f>
        <x:v>143</x:v>
      </x:c>
      <x:c r="J345" s="133" t="str">
        <x:f>'Master Products'!U342</x:f>
        <x:v>Source Valid</x:v>
      </x:c>
      <x:c r="K345" s="133" t="n">
        <x:f>'Master Products'!N342</x:f>
        <x:v>7</x:v>
      </x:c>
      <x:c r="L345" s="148" t="n">
        <x:f>'Master Products'!O342</x:f>
        <x:v>0.04666666666666667</x:v>
      </x:c>
      <x:c r="M345" s="149" t="str">
        <x:f>'Master Products'!X342</x:f>
        <x:v>Ready</x:v>
      </x:c>
      <x:c r="N345" s="149" t="b">
        <x:f>'Master Products'!Y342</x:f>
        <x:v>1</x:v>
      </x:c>
      <x:c r="O345" s="149" t="str">
        <x:f>'Master Products'!AH342</x:f>
        <x:v>WS-RATES:10:18</x:v>
      </x:c>
      <x:c r="P345" s="149" t="str">
        <x:f>IF('Master Products'!AI342="","",'Master Products'!AI342)</x:f>
      </x:c>
      <x:c r="Q345" s="149" t="str">
        <x:f>IF('Master Products'!AJ342="","",'Master Products'!AJ342)</x:f>
      </x:c>
      <x:c r="R345" s="149" t="str">
        <x:f>IF('Master Products'!AK342="","",'Master Products'!AK342)</x:f>
      </x:c>
    </x:row>
    <x:row r="346">
      <x:c r="A346" s="149" t="str">
        <x:f>'Master Products'!A343</x:f>
        <x:v>RS-000342</x:v>
      </x:c>
      <x:c r="B346" s="149" t="str">
        <x:f>'Master Products'!B343</x:f>
        <x:v>BALOON METALIC (10PCS)</x:v>
      </x:c>
      <x:c r="C346" s="149" t="str">
        <x:f>'Master Products'!C343</x:f>
        <x:v>CHINA</x:v>
      </x:c>
      <x:c r="D346" s="149" t="str">
        <x:f>'Master Products'!D343</x:f>
        <x:v>Wholesale/Bulk</x:v>
      </x:c>
      <x:c r="E346" s="149" t="str">
        <x:f>'Master Products'!F343</x:f>
        <x:v>Pack</x:v>
      </x:c>
      <x:c r="F346" s="149" t="n">
        <x:f>IF('Master Products'!G343="","",'Master Products'!G343)</x:f>
        <x:v>10</x:v>
      </x:c>
      <x:c r="G346" s="149" t="str">
        <x:f>'Master Products'!I343</x:f>
        <x:v>PKR</x:v>
      </x:c>
      <x:c r="H346" s="133" t="n">
        <x:f>'Master Products'!L343</x:f>
        <x:v>90</x:v>
      </x:c>
      <x:c r="I346" s="133" t="n">
        <x:f>'Master Products'!M343</x:f>
        <x:v>72</x:v>
      </x:c>
      <x:c r="J346" s="133" t="str">
        <x:f>'Master Products'!U343</x:f>
        <x:v>Source Valid</x:v>
      </x:c>
      <x:c r="K346" s="133" t="n">
        <x:f>'Master Products'!N343</x:f>
        <x:v>18</x:v>
      </x:c>
      <x:c r="L346" s="148" t="n">
        <x:f>'Master Products'!O343</x:f>
        <x:v>0.2</x:v>
      </x:c>
      <x:c r="M346" s="149" t="str">
        <x:f>'Master Products'!X343</x:f>
        <x:v>Ready</x:v>
      </x:c>
      <x:c r="N346" s="149" t="b">
        <x:f>'Master Products'!Y343</x:f>
        <x:v>1</x:v>
      </x:c>
      <x:c r="O346" s="149" t="str">
        <x:f>'Master Products'!AH343</x:f>
        <x:v>WS-RATES:10:19</x:v>
      </x:c>
      <x:c r="P346" s="149" t="str">
        <x:f>IF('Master Products'!AI343="","",'Master Products'!AI343)</x:f>
      </x:c>
      <x:c r="Q346" s="149" t="str">
        <x:f>IF('Master Products'!AJ343="","",'Master Products'!AJ343)</x:f>
      </x:c>
      <x:c r="R346" s="149" t="str">
        <x:f>IF('Master Products'!AK343="","",'Master Products'!AK343)</x:f>
      </x:c>
    </x:row>
    <x:row r="347">
      <x:c r="A347" s="149" t="str">
        <x:f>'Master Products'!A344</x:f>
        <x:v>RS-000343</x:v>
      </x:c>
      <x:c r="B347" s="149" t="str">
        <x:f>'Master Products'!B344</x:f>
        <x:v>BALOON PUMP</x:v>
      </x:c>
      <x:c r="C347" s="149" t="str">
        <x:f>'Master Products'!C344</x:f>
        <x:v>CHINA</x:v>
      </x:c>
      <x:c r="D347" s="149" t="str">
        <x:f>'Master Products'!D344</x:f>
        <x:v>Both</x:v>
      </x:c>
      <x:c r="E347" s="149" t="str">
        <x:f>'Master Products'!F344</x:f>
        <x:v>Piece</x:v>
      </x:c>
      <x:c r="F347" s="149" t="str">
        <x:f>IF('Master Products'!G344="","",'Master Products'!G344)</x:f>
      </x:c>
      <x:c r="G347" s="149" t="str">
        <x:f>'Master Products'!I344</x:f>
        <x:v>PKR</x:v>
      </x:c>
      <x:c r="H347" s="133" t="n">
        <x:f>'Master Products'!L344</x:f>
        <x:v>175</x:v>
      </x:c>
      <x:c r="I347" s="133" t="n">
        <x:f>'Master Products'!M344</x:f>
        <x:v>155</x:v>
      </x:c>
      <x:c r="J347" s="133" t="str">
        <x:f>'Master Products'!U344</x:f>
        <x:v>Corrected Wholesale</x:v>
      </x:c>
      <x:c r="K347" s="133" t="n">
        <x:f>'Master Products'!N344</x:f>
        <x:v>20</x:v>
      </x:c>
      <x:c r="L347" s="148" t="n">
        <x:f>'Master Products'!O344</x:f>
        <x:v>0.11428571428571428</x:v>
      </x:c>
      <x:c r="M347" s="149" t="str">
        <x:f>'Master Products'!X344</x:f>
        <x:v>Ready with Mock Price</x:v>
      </x:c>
      <x:c r="N347" s="149" t="b">
        <x:f>'Master Products'!Y344</x:f>
        <x:v>1</x:v>
      </x:c>
      <x:c r="O347" s="149" t="str">
        <x:f>'Master Products'!AH344</x:f>
        <x:v>WS-RATES:10:20</x:v>
      </x:c>
      <x:c r="P347" s="149" t="str">
        <x:f>IF('Master Products'!AI344="","",'Master Products'!AI344)</x:f>
      </x:c>
      <x:c r="Q347" s="149" t="str">
        <x:f>IF('Master Products'!AJ344="","",'Master Products'!AJ344)</x:f>
      </x:c>
      <x:c r="R347" s="149" t="str">
        <x:f>IF('Master Products'!AK344="","",'Master Products'!AK344)</x:f>
      </x:c>
    </x:row>
    <x:row r="348">
      <x:c r="A348" s="149" t="str">
        <x:f>'Master Products'!A345</x:f>
        <x:v>RS-000344</x:v>
      </x:c>
      <x:c r="B348" s="149" t="str">
        <x:f>'Master Products'!B345</x:f>
        <x:v>PARTY BALOON (16PCS)</x:v>
      </x:c>
      <x:c r="C348" s="149" t="str">
        <x:f>'Master Products'!C345</x:f>
        <x:v>CHINA</x:v>
      </x:c>
      <x:c r="D348" s="149" t="str">
        <x:f>'Master Products'!D345</x:f>
        <x:v>Wholesale/Bulk</x:v>
      </x:c>
      <x:c r="E348" s="149" t="str">
        <x:f>'Master Products'!F345</x:f>
        <x:v>Pack</x:v>
      </x:c>
      <x:c r="F348" s="149" t="n">
        <x:f>IF('Master Products'!G345="","",'Master Products'!G345)</x:f>
        <x:v>16</x:v>
      </x:c>
      <x:c r="G348" s="149" t="str">
        <x:f>'Master Products'!I345</x:f>
        <x:v>PKR</x:v>
      </x:c>
      <x:c r="H348" s="133" t="n">
        <x:f>'Master Products'!L345</x:f>
        <x:v>160</x:v>
      </x:c>
      <x:c r="I348" s="133" t="n">
        <x:f>'Master Products'!M345</x:f>
        <x:v>133</x:v>
      </x:c>
      <x:c r="J348" s="133" t="str">
        <x:f>'Master Products'!U345</x:f>
        <x:v>Source Valid</x:v>
      </x:c>
      <x:c r="K348" s="133" t="n">
        <x:f>'Master Products'!N345</x:f>
        <x:v>27</x:v>
      </x:c>
      <x:c r="L348" s="148" t="n">
        <x:f>'Master Products'!O345</x:f>
        <x:v>0.16875</x:v>
      </x:c>
      <x:c r="M348" s="149" t="str">
        <x:f>'Master Products'!X345</x:f>
        <x:v>Ready</x:v>
      </x:c>
      <x:c r="N348" s="149" t="b">
        <x:f>'Master Products'!Y345</x:f>
        <x:v>1</x:v>
      </x:c>
      <x:c r="O348" s="149" t="str">
        <x:f>'Master Products'!AH345</x:f>
        <x:v>WS-RATES:10:21</x:v>
      </x:c>
      <x:c r="P348" s="149" t="str">
        <x:f>IF('Master Products'!AI345="","",'Master Products'!AI345)</x:f>
      </x:c>
      <x:c r="Q348" s="149" t="str">
        <x:f>IF('Master Products'!AJ345="","",'Master Products'!AJ345)</x:f>
      </x:c>
      <x:c r="R348" s="149" t="str">
        <x:f>IF('Master Products'!AK345="","",'Master Products'!AK345)</x:f>
      </x:c>
    </x:row>
    <x:row r="349">
      <x:c r="A349" s="149" t="str">
        <x:f>'Master Products'!A346</x:f>
        <x:v>RS-000345</x:v>
      </x:c>
      <x:c r="B349" s="149" t="str">
        <x:f>'Master Products'!B346</x:f>
        <x:v>HAPPY BIRTHDAY THEME (11PCS)</x:v>
      </x:c>
      <x:c r="C349" s="149" t="str">
        <x:f>'Master Products'!C346</x:f>
        <x:v>CHINA</x:v>
      </x:c>
      <x:c r="D349" s="149" t="str">
        <x:f>'Master Products'!D346</x:f>
        <x:v>Both</x:v>
      </x:c>
      <x:c r="E349" s="149" t="str">
        <x:f>'Master Products'!F346</x:f>
        <x:v>Pack</x:v>
      </x:c>
      <x:c r="F349" s="149" t="n">
        <x:f>IF('Master Products'!G346="","",'Master Products'!G346)</x:f>
        <x:v>11</x:v>
      </x:c>
      <x:c r="G349" s="149" t="str">
        <x:f>'Master Products'!I346</x:f>
        <x:v>PKR</x:v>
      </x:c>
      <x:c r="H349" s="133" t="n">
        <x:f>'Master Products'!L346</x:f>
        <x:v>160</x:v>
      </x:c>
      <x:c r="I349" s="133" t="n">
        <x:f>'Master Products'!M346</x:f>
        <x:v>133</x:v>
      </x:c>
      <x:c r="J349" s="133" t="str">
        <x:f>'Master Products'!U346</x:f>
        <x:v>Source Valid</x:v>
      </x:c>
      <x:c r="K349" s="133" t="n">
        <x:f>'Master Products'!N346</x:f>
        <x:v>27</x:v>
      </x:c>
      <x:c r="L349" s="148" t="n">
        <x:f>'Master Products'!O346</x:f>
        <x:v>0.16875</x:v>
      </x:c>
      <x:c r="M349" s="149" t="str">
        <x:f>'Master Products'!X346</x:f>
        <x:v>Ready</x:v>
      </x:c>
      <x:c r="N349" s="149" t="b">
        <x:f>'Master Products'!Y346</x:f>
        <x:v>1</x:v>
      </x:c>
      <x:c r="O349" s="149" t="str">
        <x:f>'Master Products'!AH346</x:f>
        <x:v>WS-RATES:10:22</x:v>
      </x:c>
      <x:c r="P349" s="149" t="str">
        <x:f>IF('Master Products'!AI346="","",'Master Products'!AI346)</x:f>
      </x:c>
      <x:c r="Q349" s="149" t="str">
        <x:f>IF('Master Products'!AJ346="","",'Master Products'!AJ346)</x:f>
      </x:c>
      <x:c r="R349" s="149" t="str">
        <x:f>IF('Master Products'!AK346="","",'Master Products'!AK346)</x:f>
      </x:c>
    </x:row>
    <x:row r="350">
      <x:c r="A350" s="149" t="str">
        <x:f>'Master Products'!A347</x:f>
        <x:v>RS-000346</x:v>
      </x:c>
      <x:c r="B350" s="149" t="str">
        <x:f>'Master Products'!B347</x:f>
        <x:v>NUMBER CANDLE LARGE</x:v>
      </x:c>
      <x:c r="C350" s="149" t="str">
        <x:f>'Master Products'!C347</x:f>
        <x:v>CHINA</x:v>
      </x:c>
      <x:c r="D350" s="149" t="str">
        <x:f>'Master Products'!D347</x:f>
        <x:v>Both</x:v>
      </x:c>
      <x:c r="E350" s="149" t="str">
        <x:f>'Master Products'!F347</x:f>
        <x:v>Piece</x:v>
      </x:c>
      <x:c r="F350" s="149" t="str">
        <x:f>IF('Master Products'!G347="","",'Master Products'!G347)</x:f>
      </x:c>
      <x:c r="G350" s="149" t="str">
        <x:f>'Master Products'!I347</x:f>
        <x:v>PKR</x:v>
      </x:c>
      <x:c r="H350" s="133" t="n">
        <x:f>'Master Products'!L347</x:f>
        <x:v>140</x:v>
      </x:c>
      <x:c r="I350" s="133" t="n">
        <x:f>'Master Products'!M347</x:f>
        <x:v>122</x:v>
      </x:c>
      <x:c r="J350" s="133" t="str">
        <x:f>'Master Products'!U347</x:f>
        <x:v>Source Valid</x:v>
      </x:c>
      <x:c r="K350" s="133" t="n">
        <x:f>'Master Products'!N347</x:f>
        <x:v>18</x:v>
      </x:c>
      <x:c r="L350" s="148" t="n">
        <x:f>'Master Products'!O347</x:f>
        <x:v>0.12857142857142856</x:v>
      </x:c>
      <x:c r="M350" s="149" t="str">
        <x:f>'Master Products'!X347</x:f>
        <x:v>Ready</x:v>
      </x:c>
      <x:c r="N350" s="149" t="b">
        <x:f>'Master Products'!Y347</x:f>
        <x:v>1</x:v>
      </x:c>
      <x:c r="O350" s="149" t="str">
        <x:f>'Master Products'!AH347</x:f>
        <x:v>WS-RATES:10:23</x:v>
      </x:c>
      <x:c r="P350" s="149" t="str">
        <x:f>IF('Master Products'!AI347="","",'Master Products'!AI347)</x:f>
      </x:c>
      <x:c r="Q350" s="149" t="str">
        <x:f>IF('Master Products'!AJ347="","",'Master Products'!AJ347)</x:f>
      </x:c>
      <x:c r="R350" s="149" t="str">
        <x:f>IF('Master Products'!AK347="","",'Master Products'!AK347)</x:f>
      </x:c>
    </x:row>
    <x:row r="351">
      <x:c r="A351" s="149" t="str">
        <x:f>'Master Products'!A348</x:f>
        <x:v>RS-000347</x:v>
      </x:c>
      <x:c r="B351" s="149" t="str">
        <x:f>'Master Products'!B348</x:f>
        <x:v>NUMBER CANDLE SMALL</x:v>
      </x:c>
      <x:c r="C351" s="149" t="str">
        <x:f>'Master Products'!C348</x:f>
        <x:v>CHINA</x:v>
      </x:c>
      <x:c r="D351" s="149" t="str">
        <x:f>'Master Products'!D348</x:f>
        <x:v>Both</x:v>
      </x:c>
      <x:c r="E351" s="149" t="str">
        <x:f>'Master Products'!F348</x:f>
        <x:v>Piece</x:v>
      </x:c>
      <x:c r="F351" s="149" t="str">
        <x:f>IF('Master Products'!G348="","",'Master Products'!G348)</x:f>
      </x:c>
      <x:c r="G351" s="149" t="str">
        <x:f>'Master Products'!I348</x:f>
        <x:v>PKR</x:v>
      </x:c>
      <x:c r="H351" s="133" t="n">
        <x:f>'Master Products'!L348</x:f>
        <x:v>55</x:v>
      </x:c>
      <x:c r="I351" s="133" t="n">
        <x:f>'Master Products'!M348</x:f>
        <x:v>47</x:v>
      </x:c>
      <x:c r="J351" s="133" t="str">
        <x:f>'Master Products'!U348</x:f>
        <x:v>Source Valid</x:v>
      </x:c>
      <x:c r="K351" s="133" t="n">
        <x:f>'Master Products'!N348</x:f>
        <x:v>8</x:v>
      </x:c>
      <x:c r="L351" s="148" t="n">
        <x:f>'Master Products'!O348</x:f>
        <x:v>0.14545454545454545</x:v>
      </x:c>
      <x:c r="M351" s="149" t="str">
        <x:f>'Master Products'!X348</x:f>
        <x:v>Ready</x:v>
      </x:c>
      <x:c r="N351" s="149" t="b">
        <x:f>'Master Products'!Y348</x:f>
        <x:v>1</x:v>
      </x:c>
      <x:c r="O351" s="149" t="str">
        <x:f>'Master Products'!AH348</x:f>
        <x:v>WS-RATES:10:24</x:v>
      </x:c>
      <x:c r="P351" s="149" t="str">
        <x:f>IF('Master Products'!AI348="","",'Master Products'!AI348)</x:f>
      </x:c>
      <x:c r="Q351" s="149" t="str">
        <x:f>IF('Master Products'!AJ348="","",'Master Products'!AJ348)</x:f>
      </x:c>
      <x:c r="R351" s="149" t="str">
        <x:f>IF('Master Products'!AK348="","",'Master Products'!AK348)</x:f>
      </x:c>
    </x:row>
    <x:row r="352">
      <x:c r="A352" s="149" t="str">
        <x:f>'Master Products'!A349</x:f>
        <x:v>RS-000348</x:v>
      </x:c>
      <x:c r="B352" s="149" t="str">
        <x:f>'Master Products'!B349</x:f>
        <x:v>FAIRY LIGHT</x:v>
      </x:c>
      <x:c r="C352" s="149" t="str">
        <x:f>'Master Products'!C349</x:f>
        <x:v>CHINA</x:v>
      </x:c>
      <x:c r="D352" s="149" t="str">
        <x:f>'Master Products'!D349</x:f>
        <x:v>Both</x:v>
      </x:c>
      <x:c r="E352" s="149" t="str">
        <x:f>'Master Products'!F349</x:f>
        <x:v>Piece</x:v>
      </x:c>
      <x:c r="F352" s="149" t="str">
        <x:f>IF('Master Products'!G349="","",'Master Products'!G349)</x:f>
      </x:c>
      <x:c r="G352" s="149" t="str">
        <x:f>'Master Products'!I349</x:f>
        <x:v>PKR</x:v>
      </x:c>
      <x:c r="H352" s="133" t="n">
        <x:f>'Master Products'!L349</x:f>
        <x:v>80</x:v>
      </x:c>
      <x:c r="I352" s="133" t="n">
        <x:f>'Master Products'!M349</x:f>
        <x:v>52</x:v>
      </x:c>
      <x:c r="J352" s="133" t="str">
        <x:f>'Master Products'!U349</x:f>
        <x:v>Source Valid</x:v>
      </x:c>
      <x:c r="K352" s="133" t="n">
        <x:f>'Master Products'!N349</x:f>
        <x:v>28</x:v>
      </x:c>
      <x:c r="L352" s="148" t="n">
        <x:f>'Master Products'!O349</x:f>
        <x:v>0.35</x:v>
      </x:c>
      <x:c r="M352" s="149" t="str">
        <x:f>'Master Products'!X349</x:f>
        <x:v>Ready</x:v>
      </x:c>
      <x:c r="N352" s="149" t="b">
        <x:f>'Master Products'!Y349</x:f>
        <x:v>1</x:v>
      </x:c>
      <x:c r="O352" s="149" t="str">
        <x:f>'Master Products'!AH349</x:f>
        <x:v>WS-RATES:10:25</x:v>
      </x:c>
      <x:c r="P352" s="149" t="str">
        <x:f>IF('Master Products'!AI349="","",'Master Products'!AI349)</x:f>
      </x:c>
      <x:c r="Q352" s="149" t="str">
        <x:f>IF('Master Products'!AJ349="","",'Master Products'!AJ349)</x:f>
      </x:c>
      <x:c r="R352" s="149" t="str">
        <x:f>IF('Master Products'!AK349="","",'Master Products'!AK349)</x:f>
      </x:c>
    </x:row>
    <x:row r="353">
      <x:c r="A353" s="149" t="str">
        <x:f>'Master Products'!A350</x:f>
        <x:v>RS-000349</x:v>
      </x:c>
      <x:c r="B353" s="149" t="str">
        <x:f>'Master Products'!B350</x:f>
        <x:v>CAKE TOPPER NET</x:v>
      </x:c>
      <x:c r="C353" s="149" t="str">
        <x:f>'Master Products'!C350</x:f>
        <x:v>CHINA</x:v>
      </x:c>
      <x:c r="D353" s="149" t="str">
        <x:f>'Master Products'!D350</x:f>
        <x:v>Both</x:v>
      </x:c>
      <x:c r="E353" s="149" t="str">
        <x:f>'Master Products'!F350</x:f>
        <x:v>Piece</x:v>
      </x:c>
      <x:c r="F353" s="149" t="str">
        <x:f>IF('Master Products'!G350="","",'Master Products'!G350)</x:f>
      </x:c>
      <x:c r="G353" s="149" t="str">
        <x:f>'Master Products'!I350</x:f>
        <x:v>PKR</x:v>
      </x:c>
      <x:c r="H353" s="133" t="n">
        <x:f>'Master Products'!L350</x:f>
        <x:v>150</x:v>
      </x:c>
      <x:c r="I353" s="133" t="n">
        <x:f>'Master Products'!M350</x:f>
        <x:v>130</x:v>
      </x:c>
      <x:c r="J353" s="133" t="str">
        <x:f>'Master Products'!U350</x:f>
        <x:v>Source Valid</x:v>
      </x:c>
      <x:c r="K353" s="133" t="n">
        <x:f>'Master Products'!N350</x:f>
        <x:v>20</x:v>
      </x:c>
      <x:c r="L353" s="148" t="n">
        <x:f>'Master Products'!O350</x:f>
        <x:v>0.13333333333333333</x:v>
      </x:c>
      <x:c r="M353" s="149" t="str">
        <x:f>'Master Products'!X350</x:f>
        <x:v>Ready</x:v>
      </x:c>
      <x:c r="N353" s="149" t="b">
        <x:f>'Master Products'!Y350</x:f>
        <x:v>1</x:v>
      </x:c>
      <x:c r="O353" s="149" t="str">
        <x:f>'Master Products'!AH350</x:f>
        <x:v>WS-RATES:10:26</x:v>
      </x:c>
      <x:c r="P353" s="149" t="str">
        <x:f>IF('Master Products'!AI350="","",'Master Products'!AI350)</x:f>
      </x:c>
      <x:c r="Q353" s="149" t="str">
        <x:f>IF('Master Products'!AJ350="","",'Master Products'!AJ350)</x:f>
      </x:c>
      <x:c r="R353" s="149" t="str">
        <x:f>IF('Master Products'!AK350="","",'Master Products'!AK350)</x:f>
      </x:c>
    </x:row>
    <x:row r="354">
      <x:c r="A354" s="149" t="str">
        <x:f>'Master Products'!A351</x:f>
        <x:v>RS-000350</x:v>
      </x:c>
      <x:c r="B354" s="149" t="str">
        <x:f>'Master Products'!B351</x:f>
        <x:v>CAKE TOPPER LARGE</x:v>
      </x:c>
      <x:c r="C354" s="149" t="str">
        <x:f>'Master Products'!C351</x:f>
        <x:v>CHINA</x:v>
      </x:c>
      <x:c r="D354" s="149" t="str">
        <x:f>'Master Products'!D351</x:f>
        <x:v>Both</x:v>
      </x:c>
      <x:c r="E354" s="149" t="str">
        <x:f>'Master Products'!F351</x:f>
        <x:v>Piece</x:v>
      </x:c>
      <x:c r="F354" s="149" t="str">
        <x:f>IF('Master Products'!G351="","",'Master Products'!G351)</x:f>
      </x:c>
      <x:c r="G354" s="149" t="str">
        <x:f>'Master Products'!I351</x:f>
        <x:v>PKR</x:v>
      </x:c>
      <x:c r="H354" s="133" t="n">
        <x:f>'Master Products'!L351</x:f>
        <x:v>135</x:v>
      </x:c>
      <x:c r="I354" s="133" t="n">
        <x:f>'Master Products'!M351</x:f>
        <x:v>133</x:v>
      </x:c>
      <x:c r="J354" s="133" t="str">
        <x:f>'Master Products'!U351</x:f>
        <x:v>Source Valid</x:v>
      </x:c>
      <x:c r="K354" s="133" t="n">
        <x:f>'Master Products'!N351</x:f>
        <x:v>2</x:v>
      </x:c>
      <x:c r="L354" s="148" t="n">
        <x:f>'Master Products'!O351</x:f>
        <x:v>0.014814814814814815</x:v>
      </x:c>
      <x:c r="M354" s="149" t="str">
        <x:f>'Master Products'!X351</x:f>
        <x:v>Ready</x:v>
      </x:c>
      <x:c r="N354" s="149" t="b">
        <x:f>'Master Products'!Y351</x:f>
        <x:v>1</x:v>
      </x:c>
      <x:c r="O354" s="149" t="str">
        <x:f>'Master Products'!AH351</x:f>
        <x:v>WS-RATES:10:27</x:v>
      </x:c>
      <x:c r="P354" s="149" t="str">
        <x:f>IF('Master Products'!AI351="","",'Master Products'!AI351)</x:f>
      </x:c>
      <x:c r="Q354" s="149" t="str">
        <x:f>IF('Master Products'!AJ351="","",'Master Products'!AJ351)</x:f>
      </x:c>
      <x:c r="R354" s="149" t="str">
        <x:f>IF('Master Products'!AK351="","",'Master Products'!AK351)</x:f>
      </x:c>
    </x:row>
    <x:row r="355">
      <x:c r="A355" s="149" t="str">
        <x:f>'Master Products'!A352</x:f>
        <x:v>RS-000351</x:v>
      </x:c>
      <x:c r="B355" s="149" t="str">
        <x:f>'Master Products'!B352</x:f>
        <x:v>FOIL STAR+DILL</x:v>
      </x:c>
      <x:c r="C355" s="149" t="str">
        <x:f>'Master Products'!C352</x:f>
        <x:v>CHINA</x:v>
      </x:c>
      <x:c r="D355" s="149" t="str">
        <x:f>'Master Products'!D352</x:f>
        <x:v>Both</x:v>
      </x:c>
      <x:c r="E355" s="149" t="str">
        <x:f>'Master Products'!F352</x:f>
        <x:v>Piece</x:v>
      </x:c>
      <x:c r="F355" s="149" t="str">
        <x:f>IF('Master Products'!G352="","",'Master Products'!G352)</x:f>
      </x:c>
      <x:c r="G355" s="149" t="str">
        <x:f>'Master Products'!I352</x:f>
        <x:v>PKR</x:v>
      </x:c>
      <x:c r="H355" s="133" t="n">
        <x:f>'Master Products'!L352</x:f>
        <x:v>75</x:v>
      </x:c>
      <x:c r="I355" s="133" t="n">
        <x:f>'Master Products'!M352</x:f>
        <x:v>58</x:v>
      </x:c>
      <x:c r="J355" s="133" t="str">
        <x:f>'Master Products'!U352</x:f>
        <x:v>Source Valid</x:v>
      </x:c>
      <x:c r="K355" s="133" t="n">
        <x:f>'Master Products'!N352</x:f>
        <x:v>17</x:v>
      </x:c>
      <x:c r="L355" s="148" t="n">
        <x:f>'Master Products'!O352</x:f>
        <x:v>0.22666666666666666</x:v>
      </x:c>
      <x:c r="M355" s="149" t="str">
        <x:f>'Master Products'!X352</x:f>
        <x:v>Ready</x:v>
      </x:c>
      <x:c r="N355" s="149" t="b">
        <x:f>'Master Products'!Y352</x:f>
        <x:v>1</x:v>
      </x:c>
      <x:c r="O355" s="149" t="str">
        <x:f>'Master Products'!AH352</x:f>
        <x:v>WS-RATES:10:28</x:v>
      </x:c>
      <x:c r="P355" s="149" t="str">
        <x:f>IF('Master Products'!AI352="","",'Master Products'!AI352)</x:f>
      </x:c>
      <x:c r="Q355" s="149" t="str">
        <x:f>IF('Master Products'!AJ352="","",'Master Products'!AJ352)</x:f>
      </x:c>
      <x:c r="R355" s="149" t="str">
        <x:f>IF('Master Products'!AK352="","",'Master Products'!AK352)</x:f>
      </x:c>
    </x:row>
    <x:row r="356">
      <x:c r="A356" s="149" t="str">
        <x:f>'Master Products'!A353</x:f>
        <x:v>RS-000352</x:v>
      </x:c>
      <x:c r="B356" s="149" t="str">
        <x:f>'Master Products'!B353</x:f>
        <x:v>BALOON STAND</x:v>
      </x:c>
      <x:c r="C356" s="149" t="str">
        <x:f>'Master Products'!C353</x:f>
        <x:v>CHINA</x:v>
      </x:c>
      <x:c r="D356" s="149" t="str">
        <x:f>'Master Products'!D353</x:f>
        <x:v>Both</x:v>
      </x:c>
      <x:c r="E356" s="149" t="str">
        <x:f>'Master Products'!F353</x:f>
        <x:v>Piece</x:v>
      </x:c>
      <x:c r="F356" s="149" t="str">
        <x:f>IF('Master Products'!G353="","",'Master Products'!G353)</x:f>
      </x:c>
      <x:c r="G356" s="149" t="str">
        <x:f>'Master Products'!I353</x:f>
        <x:v>PKR</x:v>
      </x:c>
      <x:c r="H356" s="133" t="n">
        <x:f>'Master Products'!L353</x:f>
        <x:v>230</x:v>
      </x:c>
      <x:c r="I356" s="133" t="n">
        <x:f>'Master Products'!M353</x:f>
        <x:v>175</x:v>
      </x:c>
      <x:c r="J356" s="133" t="str">
        <x:f>'Master Products'!U353</x:f>
        <x:v>Source Valid</x:v>
      </x:c>
      <x:c r="K356" s="133" t="n">
        <x:f>'Master Products'!N353</x:f>
        <x:v>55</x:v>
      </x:c>
      <x:c r="L356" s="148" t="n">
        <x:f>'Master Products'!O353</x:f>
        <x:v>0.2391304347826087</x:v>
      </x:c>
      <x:c r="M356" s="149" t="str">
        <x:f>'Master Products'!X353</x:f>
        <x:v>Ready</x:v>
      </x:c>
      <x:c r="N356" s="149" t="b">
        <x:f>'Master Products'!Y353</x:f>
        <x:v>1</x:v>
      </x:c>
      <x:c r="O356" s="149" t="str">
        <x:f>'Master Products'!AH353</x:f>
        <x:v>WS-RATES:10:29</x:v>
      </x:c>
      <x:c r="P356" s="149" t="str">
        <x:f>IF('Master Products'!AI353="","",'Master Products'!AI353)</x:f>
      </x:c>
      <x:c r="Q356" s="149" t="str">
        <x:f>IF('Master Products'!AJ353="","",'Master Products'!AJ353)</x:f>
      </x:c>
      <x:c r="R356" s="149" t="str">
        <x:f>IF('Master Products'!AK353="","",'Master Products'!AK353)</x:f>
      </x:c>
    </x:row>
    <x:row r="357">
      <x:c r="A357" s="149" t="str">
        <x:f>'Master Products'!A354</x:f>
        <x:v>RS-000353</x:v>
      </x:c>
      <x:c r="B357" s="149" t="str">
        <x:f>'Master Products'!B354</x:f>
        <x:v>CAKE PLATE LARGE</x:v>
      </x:c>
      <x:c r="C357" s="149" t="str">
        <x:f>'Master Products'!C354</x:f>
        <x:v>CHINA</x:v>
      </x:c>
      <x:c r="D357" s="149" t="str">
        <x:f>'Master Products'!D354</x:f>
        <x:v>Both</x:v>
      </x:c>
      <x:c r="E357" s="149" t="str">
        <x:f>'Master Products'!F354</x:f>
        <x:v>Piece</x:v>
      </x:c>
      <x:c r="F357" s="149" t="str">
        <x:f>IF('Master Products'!G354="","",'Master Products'!G354)</x:f>
      </x:c>
      <x:c r="G357" s="149" t="str">
        <x:f>'Master Products'!I354</x:f>
        <x:v>PKR</x:v>
      </x:c>
      <x:c r="H357" s="133" t="n">
        <x:f>'Master Products'!L354</x:f>
        <x:v>170</x:v>
      </x:c>
      <x:c r="I357" s="133" t="n">
        <x:f>'Master Products'!M354</x:f>
        <x:v>133</x:v>
      </x:c>
      <x:c r="J357" s="133" t="str">
        <x:f>'Master Products'!U354</x:f>
        <x:v>Source Valid</x:v>
      </x:c>
      <x:c r="K357" s="133" t="n">
        <x:f>'Master Products'!N354</x:f>
        <x:v>37</x:v>
      </x:c>
      <x:c r="L357" s="148" t="n">
        <x:f>'Master Products'!O354</x:f>
        <x:v>0.21764705882352942</x:v>
      </x:c>
      <x:c r="M357" s="149" t="str">
        <x:f>'Master Products'!X354</x:f>
        <x:v>Ready</x:v>
      </x:c>
      <x:c r="N357" s="149" t="b">
        <x:f>'Master Products'!Y354</x:f>
        <x:v>1</x:v>
      </x:c>
      <x:c r="O357" s="149" t="str">
        <x:f>'Master Products'!AH354</x:f>
        <x:v>WS-RATES:10:30</x:v>
      </x:c>
      <x:c r="P357" s="149" t="str">
        <x:f>IF('Master Products'!AI354="","",'Master Products'!AI354)</x:f>
      </x:c>
      <x:c r="Q357" s="149" t="str">
        <x:f>IF('Master Products'!AJ354="","",'Master Products'!AJ354)</x:f>
      </x:c>
      <x:c r="R357" s="149" t="str">
        <x:f>IF('Master Products'!AK354="","",'Master Products'!AK354)</x:f>
      </x:c>
    </x:row>
    <x:row r="358">
      <x:c r="A358" s="149" t="str">
        <x:f>'Master Products'!A355</x:f>
        <x:v>RS-000354</x:v>
      </x:c>
      <x:c r="B358" s="149" t="str">
        <x:f>'Master Products'!B355</x:f>
        <x:v>CAKE PLATE SMALL</x:v>
      </x:c>
      <x:c r="C358" s="149" t="str">
        <x:f>'Master Products'!C355</x:f>
        <x:v>CHINA</x:v>
      </x:c>
      <x:c r="D358" s="149" t="str">
        <x:f>'Master Products'!D355</x:f>
        <x:v>Both</x:v>
      </x:c>
      <x:c r="E358" s="149" t="str">
        <x:f>'Master Products'!F355</x:f>
        <x:v>Piece</x:v>
      </x:c>
      <x:c r="F358" s="149" t="str">
        <x:f>IF('Master Products'!G355="","",'Master Products'!G355)</x:f>
      </x:c>
      <x:c r="G358" s="149" t="str">
        <x:f>'Master Products'!I355</x:f>
        <x:v>PKR</x:v>
      </x:c>
      <x:c r="H358" s="133" t="n">
        <x:f>'Master Products'!L355</x:f>
        <x:v>150</x:v>
      </x:c>
      <x:c r="I358" s="133" t="n">
        <x:f>'Master Products'!M355</x:f>
        <x:v>113</x:v>
      </x:c>
      <x:c r="J358" s="133" t="str">
        <x:f>'Master Products'!U355</x:f>
        <x:v>Source Valid</x:v>
      </x:c>
      <x:c r="K358" s="133" t="n">
        <x:f>'Master Products'!N355</x:f>
        <x:v>37</x:v>
      </x:c>
      <x:c r="L358" s="148" t="n">
        <x:f>'Master Products'!O355</x:f>
        <x:v>0.24666666666666667</x:v>
      </x:c>
      <x:c r="M358" s="149" t="str">
        <x:f>'Master Products'!X355</x:f>
        <x:v>Ready</x:v>
      </x:c>
      <x:c r="N358" s="149" t="b">
        <x:f>'Master Products'!Y355</x:f>
        <x:v>1</x:v>
      </x:c>
      <x:c r="O358" s="149" t="str">
        <x:f>'Master Products'!AH355</x:f>
        <x:v>WS-RATES:10:31</x:v>
      </x:c>
      <x:c r="P358" s="149" t="str">
        <x:f>IF('Master Products'!AI355="","",'Master Products'!AI355)</x:f>
      </x:c>
      <x:c r="Q358" s="149" t="str">
        <x:f>IF('Master Products'!AJ355="","",'Master Products'!AJ355)</x:f>
      </x:c>
      <x:c r="R358" s="149" t="str">
        <x:f>IF('Master Products'!AK355="","",'Master Products'!AK355)</x:f>
      </x:c>
    </x:row>
    <x:row r="359">
      <x:c r="A359" s="149" t="str">
        <x:f>'Master Products'!A356</x:f>
        <x:v>RS-000355</x:v>
      </x:c>
      <x:c r="B359" s="149" t="str">
        <x:f>'Master Products'!B356</x:f>
        <x:v>HAPPY BIRTHDAY CARD DISPLAY</x:v>
      </x:c>
      <x:c r="C359" s="149" t="str">
        <x:f>'Master Products'!C356</x:f>
        <x:v>CHINA</x:v>
      </x:c>
      <x:c r="D359" s="149" t="str">
        <x:f>'Master Products'!D356</x:f>
        <x:v>Both</x:v>
      </x:c>
      <x:c r="E359" s="149" t="str">
        <x:f>'Master Products'!F356</x:f>
        <x:v>Piece</x:v>
      </x:c>
      <x:c r="F359" s="149" t="str">
        <x:f>IF('Master Products'!G356="","",'Master Products'!G356)</x:f>
      </x:c>
      <x:c r="G359" s="149" t="str">
        <x:f>'Master Products'!I356</x:f>
        <x:v>PKR</x:v>
      </x:c>
      <x:c r="H359" s="133" t="n">
        <x:f>'Master Products'!L356</x:f>
        <x:v>100</x:v>
      </x:c>
      <x:c r="I359" s="133" t="n">
        <x:f>'Master Products'!M356</x:f>
        <x:v>72</x:v>
      </x:c>
      <x:c r="J359" s="133" t="str">
        <x:f>'Master Products'!U356</x:f>
        <x:v>Source Valid</x:v>
      </x:c>
      <x:c r="K359" s="133" t="n">
        <x:f>'Master Products'!N356</x:f>
        <x:v>28</x:v>
      </x:c>
      <x:c r="L359" s="148" t="n">
        <x:f>'Master Products'!O356</x:f>
        <x:v>0.28</x:v>
      </x:c>
      <x:c r="M359" s="149" t="str">
        <x:f>'Master Products'!X356</x:f>
        <x:v>Ready</x:v>
      </x:c>
      <x:c r="N359" s="149" t="b">
        <x:f>'Master Products'!Y356</x:f>
        <x:v>1</x:v>
      </x:c>
      <x:c r="O359" s="149" t="str">
        <x:f>'Master Products'!AH356</x:f>
        <x:v>WS-RATES:10:32</x:v>
      </x:c>
      <x:c r="P359" s="149" t="str">
        <x:f>IF('Master Products'!AI356="","",'Master Products'!AI356)</x:f>
      </x:c>
      <x:c r="Q359" s="149" t="str">
        <x:f>IF('Master Products'!AJ356="","",'Master Products'!AJ356)</x:f>
      </x:c>
      <x:c r="R359" s="149" t="str">
        <x:f>IF('Master Products'!AK356="","",'Master Products'!AK356)</x:f>
      </x:c>
    </x:row>
    <x:row r="360">
      <x:c r="A360" s="149" t="str">
        <x:f>'Master Products'!A357</x:f>
        <x:v>RS-000356</x:v>
      </x:c>
      <x:c r="B360" s="149" t="str">
        <x:f>'Master Products'!B357</x:f>
        <x:v>HAPPY BIRTHDAY CARD DISPLAY</x:v>
      </x:c>
      <x:c r="C360" s="149" t="str">
        <x:f>'Master Products'!C357</x:f>
        <x:v>CHINA</x:v>
      </x:c>
      <x:c r="D360" s="149" t="str">
        <x:f>'Master Products'!D357</x:f>
        <x:v>Both</x:v>
      </x:c>
      <x:c r="E360" s="149" t="str">
        <x:f>'Master Products'!F357</x:f>
        <x:v>Piece</x:v>
      </x:c>
      <x:c r="F360" s="149" t="str">
        <x:f>IF('Master Products'!G357="","",'Master Products'!G357)</x:f>
      </x:c>
      <x:c r="G360" s="149" t="str">
        <x:f>'Master Products'!I357</x:f>
        <x:v>PKR</x:v>
      </x:c>
      <x:c r="H360" s="133" t="n">
        <x:f>'Master Products'!L357</x:f>
        <x:v>140</x:v>
      </x:c>
      <x:c r="I360" s="133" t="n">
        <x:f>'Master Products'!M357</x:f>
        <x:v>112</x:v>
      </x:c>
      <x:c r="J360" s="133" t="str">
        <x:f>'Master Products'!U357</x:f>
        <x:v>Source Valid</x:v>
      </x:c>
      <x:c r="K360" s="133" t="n">
        <x:f>'Master Products'!N357</x:f>
        <x:v>28</x:v>
      </x:c>
      <x:c r="L360" s="148" t="n">
        <x:f>'Master Products'!O357</x:f>
        <x:v>0.2</x:v>
      </x:c>
      <x:c r="M360" s="149" t="str">
        <x:f>'Master Products'!X357</x:f>
        <x:v>Ready</x:v>
      </x:c>
      <x:c r="N360" s="149" t="b">
        <x:f>'Master Products'!Y357</x:f>
        <x:v>1</x:v>
      </x:c>
      <x:c r="O360" s="149" t="str">
        <x:f>'Master Products'!AH357</x:f>
        <x:v>WS-RATES:10:33</x:v>
      </x:c>
      <x:c r="P360" s="149" t="str">
        <x:f>IF('Master Products'!AI357="","",'Master Products'!AI357)</x:f>
      </x:c>
      <x:c r="Q360" s="149" t="str">
        <x:f>IF('Master Products'!AJ357="","",'Master Products'!AJ357)</x:f>
      </x:c>
      <x:c r="R360" s="149" t="str">
        <x:f>IF('Master Products'!AK357="","",'Master Products'!AK357)</x:f>
      </x:c>
    </x:row>
    <x:row r="361">
      <x:c r="A361" s="149" t="str">
        <x:f>'Master Products'!A358</x:f>
        <x:v>RS-000357</x:v>
      </x:c>
      <x:c r="B361" s="149" t="str">
        <x:f>'Master Products'!B358</x:f>
        <x:v>BIRTHDAY CAP 7</x:v>
      </x:c>
      <x:c r="C361" s="149" t="str">
        <x:f>'Master Products'!C358</x:f>
        <x:v>CHINA</x:v>
      </x:c>
      <x:c r="D361" s="149" t="str">
        <x:f>'Master Products'!D358</x:f>
        <x:v>Both</x:v>
      </x:c>
      <x:c r="E361" s="149" t="str">
        <x:f>'Master Products'!F358</x:f>
        <x:v>Piece</x:v>
      </x:c>
      <x:c r="F361" s="149" t="str">
        <x:f>IF('Master Products'!G358="","",'Master Products'!G358)</x:f>
      </x:c>
      <x:c r="G361" s="149" t="str">
        <x:f>'Master Products'!I358</x:f>
        <x:v>PKR</x:v>
      </x:c>
      <x:c r="H361" s="133" t="n">
        <x:f>'Master Products'!L358</x:f>
        <x:v>130</x:v>
      </x:c>
      <x:c r="I361" s="133" t="n">
        <x:f>'Master Products'!M358</x:f>
        <x:v>111</x:v>
      </x:c>
      <x:c r="J361" s="133" t="str">
        <x:f>'Master Products'!U358</x:f>
        <x:v>Source Valid</x:v>
      </x:c>
      <x:c r="K361" s="133" t="n">
        <x:f>'Master Products'!N358</x:f>
        <x:v>19</x:v>
      </x:c>
      <x:c r="L361" s="148" t="n">
        <x:f>'Master Products'!O358</x:f>
        <x:v>0.14615384615384616</x:v>
      </x:c>
      <x:c r="M361" s="149" t="str">
        <x:f>'Master Products'!X358</x:f>
        <x:v>Ready</x:v>
      </x:c>
      <x:c r="N361" s="149" t="b">
        <x:f>'Master Products'!Y358</x:f>
        <x:v>1</x:v>
      </x:c>
      <x:c r="O361" s="149" t="str">
        <x:f>'Master Products'!AH358</x:f>
        <x:v>WS-RATES:10:34</x:v>
      </x:c>
      <x:c r="P361" s="149" t="str">
        <x:f>IF('Master Products'!AI358="","",'Master Products'!AI358)</x:f>
      </x:c>
      <x:c r="Q361" s="149" t="str">
        <x:f>IF('Master Products'!AJ358="","",'Master Products'!AJ358)</x:f>
      </x:c>
      <x:c r="R361" s="149" t="str">
        <x:f>IF('Master Products'!AK358="","",'Master Products'!AK358)</x:f>
      </x:c>
    </x:row>
    <x:row r="362">
      <x:c r="A362" s="149" t="str">
        <x:f>'Master Products'!A359</x:f>
        <x:v>RS-000358</x:v>
      </x:c>
      <x:c r="B362" s="149" t="str">
        <x:f>'Master Products'!B359</x:f>
        <x:v>BIRTHDAY CAP 6</x:v>
      </x:c>
      <x:c r="C362" s="149" t="str">
        <x:f>'Master Products'!C359</x:f>
        <x:v>CHINA</x:v>
      </x:c>
      <x:c r="D362" s="149" t="str">
        <x:f>'Master Products'!D359</x:f>
        <x:v>Both</x:v>
      </x:c>
      <x:c r="E362" s="149" t="str">
        <x:f>'Master Products'!F359</x:f>
        <x:v>Piece</x:v>
      </x:c>
      <x:c r="F362" s="149" t="str">
        <x:f>IF('Master Products'!G359="","",'Master Products'!G359)</x:f>
      </x:c>
      <x:c r="G362" s="149" t="str">
        <x:f>'Master Products'!I359</x:f>
        <x:v>PKR</x:v>
      </x:c>
      <x:c r="H362" s="133" t="n">
        <x:f>'Master Products'!L359</x:f>
        <x:v>80</x:v>
      </x:c>
      <x:c r="I362" s="133" t="n">
        <x:f>'Master Products'!M359</x:f>
        <x:v>66</x:v>
      </x:c>
      <x:c r="J362" s="133" t="str">
        <x:f>'Master Products'!U359</x:f>
        <x:v>Source Valid</x:v>
      </x:c>
      <x:c r="K362" s="133" t="n">
        <x:f>'Master Products'!N359</x:f>
        <x:v>14</x:v>
      </x:c>
      <x:c r="L362" s="148" t="n">
        <x:f>'Master Products'!O359</x:f>
        <x:v>0.175</x:v>
      </x:c>
      <x:c r="M362" s="149" t="str">
        <x:f>'Master Products'!X359</x:f>
        <x:v>Ready</x:v>
      </x:c>
      <x:c r="N362" s="149" t="b">
        <x:f>'Master Products'!Y359</x:f>
        <x:v>1</x:v>
      </x:c>
      <x:c r="O362" s="149" t="str">
        <x:f>'Master Products'!AH359</x:f>
        <x:v>WS-RATES:10:35</x:v>
      </x:c>
      <x:c r="P362" s="149" t="str">
        <x:f>IF('Master Products'!AI359="","",'Master Products'!AI359)</x:f>
      </x:c>
      <x:c r="Q362" s="149" t="str">
        <x:f>IF('Master Products'!AJ359="","",'Master Products'!AJ359)</x:f>
      </x:c>
      <x:c r="R362" s="149" t="str">
        <x:f>IF('Master Products'!AK359="","",'Master Products'!AK359)</x:f>
      </x:c>
    </x:row>
    <x:row r="363">
      <x:c r="A363" s="149" t="str">
        <x:f>'Master Products'!A360</x:f>
        <x:v>RS-000359</x:v>
      </x:c>
      <x:c r="B363" s="149" t="str">
        <x:f>'Master Products'!B360</x:f>
        <x:v>BIRTHDAY CAP 5</x:v>
      </x:c>
      <x:c r="C363" s="149" t="str">
        <x:f>'Master Products'!C360</x:f>
        <x:v>CHINA</x:v>
      </x:c>
      <x:c r="D363" s="149" t="str">
        <x:f>'Master Products'!D360</x:f>
        <x:v>Both</x:v>
      </x:c>
      <x:c r="E363" s="149" t="str">
        <x:f>'Master Products'!F360</x:f>
        <x:v>Piece</x:v>
      </x:c>
      <x:c r="F363" s="149" t="str">
        <x:f>IF('Master Products'!G360="","",'Master Products'!G360)</x:f>
      </x:c>
      <x:c r="G363" s="149" t="str">
        <x:f>'Master Products'!I360</x:f>
        <x:v>PKR</x:v>
      </x:c>
      <x:c r="H363" s="133" t="n">
        <x:f>'Master Products'!L360</x:f>
        <x:v>100</x:v>
      </x:c>
      <x:c r="I363" s="133" t="n">
        <x:f>'Master Products'!M360</x:f>
        <x:v>72</x:v>
      </x:c>
      <x:c r="J363" s="133" t="str">
        <x:f>'Master Products'!U360</x:f>
        <x:v>Source Valid</x:v>
      </x:c>
      <x:c r="K363" s="133" t="n">
        <x:f>'Master Products'!N360</x:f>
        <x:v>28</x:v>
      </x:c>
      <x:c r="L363" s="148" t="n">
        <x:f>'Master Products'!O360</x:f>
        <x:v>0.28</x:v>
      </x:c>
      <x:c r="M363" s="149" t="str">
        <x:f>'Master Products'!X360</x:f>
        <x:v>Ready</x:v>
      </x:c>
      <x:c r="N363" s="149" t="b">
        <x:f>'Master Products'!Y360</x:f>
        <x:v>1</x:v>
      </x:c>
      <x:c r="O363" s="149" t="str">
        <x:f>'Master Products'!AH360</x:f>
        <x:v>WS-RATES:10:36</x:v>
      </x:c>
      <x:c r="P363" s="149" t="str">
        <x:f>IF('Master Products'!AI360="","",'Master Products'!AI360)</x:f>
      </x:c>
      <x:c r="Q363" s="149" t="str">
        <x:f>IF('Master Products'!AJ360="","",'Master Products'!AJ360)</x:f>
      </x:c>
      <x:c r="R363" s="149" t="str">
        <x:f>IF('Master Products'!AK360="","",'Master Products'!AK360)</x:f>
      </x:c>
    </x:row>
    <x:row r="364">
      <x:c r="A364" s="149" t="str">
        <x:f>'Master Products'!A361</x:f>
        <x:v>RS-000360</x:v>
      </x:c>
      <x:c r="B364" s="149" t="str">
        <x:f>'Master Products'!B361</x:f>
        <x:v>BIRTHDAY CAP 4</x:v>
      </x:c>
      <x:c r="C364" s="149" t="str">
        <x:f>'Master Products'!C361</x:f>
        <x:v>CHINA</x:v>
      </x:c>
      <x:c r="D364" s="149" t="str">
        <x:f>'Master Products'!D361</x:f>
        <x:v>Both</x:v>
      </x:c>
      <x:c r="E364" s="149" t="str">
        <x:f>'Master Products'!F361</x:f>
        <x:v>Piece</x:v>
      </x:c>
      <x:c r="F364" s="149" t="str">
        <x:f>IF('Master Products'!G361="","",'Master Products'!G361)</x:f>
      </x:c>
      <x:c r="G364" s="149" t="str">
        <x:f>'Master Products'!I361</x:f>
        <x:v>PKR</x:v>
      </x:c>
      <x:c r="H364" s="133" t="n">
        <x:f>'Master Products'!L361</x:f>
        <x:v>60</x:v>
      </x:c>
      <x:c r="I364" s="133" t="n">
        <x:f>'Master Products'!M361</x:f>
        <x:v>46</x:v>
      </x:c>
      <x:c r="J364" s="133" t="str">
        <x:f>'Master Products'!U361</x:f>
        <x:v>Source Valid</x:v>
      </x:c>
      <x:c r="K364" s="133" t="n">
        <x:f>'Master Products'!N361</x:f>
        <x:v>14</x:v>
      </x:c>
      <x:c r="L364" s="148" t="n">
        <x:f>'Master Products'!O361</x:f>
        <x:v>0.23333333333333334</x:v>
      </x:c>
      <x:c r="M364" s="149" t="str">
        <x:f>'Master Products'!X361</x:f>
        <x:v>Ready</x:v>
      </x:c>
      <x:c r="N364" s="149" t="b">
        <x:f>'Master Products'!Y361</x:f>
        <x:v>1</x:v>
      </x:c>
      <x:c r="O364" s="149" t="str">
        <x:f>'Master Products'!AH361</x:f>
        <x:v>WS-RATES:10:37</x:v>
      </x:c>
      <x:c r="P364" s="149" t="str">
        <x:f>IF('Master Products'!AI361="","",'Master Products'!AI361)</x:f>
      </x:c>
      <x:c r="Q364" s="149" t="str">
        <x:f>IF('Master Products'!AJ361="","",'Master Products'!AJ361)</x:f>
      </x:c>
      <x:c r="R364" s="149" t="str">
        <x:f>IF('Master Products'!AK361="","",'Master Products'!AK361)</x:f>
      </x:c>
    </x:row>
    <x:row r="365">
      <x:c r="A365" s="149" t="str">
        <x:f>'Master Products'!A362</x:f>
        <x:v>RS-000361</x:v>
      </x:c>
      <x:c r="B365" s="149" t="str">
        <x:f>'Master Products'!B362</x:f>
        <x:v>DORI GOLA</x:v>
      </x:c>
      <x:c r="C365" s="149" t="str">
        <x:f>'Master Products'!C362</x:f>
        <x:v>CHINA</x:v>
      </x:c>
      <x:c r="D365" s="149" t="str">
        <x:f>'Master Products'!D362</x:f>
        <x:v>Both</x:v>
      </x:c>
      <x:c r="E365" s="149" t="str">
        <x:f>'Master Products'!F362</x:f>
        <x:v>Piece</x:v>
      </x:c>
      <x:c r="F365" s="149" t="str">
        <x:f>IF('Master Products'!G362="","",'Master Products'!G362)</x:f>
      </x:c>
      <x:c r="G365" s="149" t="str">
        <x:f>'Master Products'!I362</x:f>
        <x:v>PKR</x:v>
      </x:c>
      <x:c r="H365" s="133" t="n">
        <x:f>'Master Products'!L362</x:f>
        <x:v>160</x:v>
      </x:c>
      <x:c r="I365" s="133" t="n">
        <x:f>'Master Products'!M362</x:f>
        <x:v>100</x:v>
      </x:c>
      <x:c r="J365" s="133" t="str">
        <x:f>'Master Products'!U362</x:f>
        <x:v>Source Valid</x:v>
      </x:c>
      <x:c r="K365" s="133" t="n">
        <x:f>'Master Products'!N362</x:f>
        <x:v>60</x:v>
      </x:c>
      <x:c r="L365" s="148" t="n">
        <x:f>'Master Products'!O362</x:f>
        <x:v>0.375</x:v>
      </x:c>
      <x:c r="M365" s="149" t="str">
        <x:f>'Master Products'!X362</x:f>
        <x:v>Ready</x:v>
      </x:c>
      <x:c r="N365" s="149" t="b">
        <x:f>'Master Products'!Y362</x:f>
        <x:v>1</x:v>
      </x:c>
      <x:c r="O365" s="149" t="str">
        <x:f>'Master Products'!AH362</x:f>
        <x:v>WS-RATES:11:2</x:v>
      </x:c>
      <x:c r="P365" s="149" t="str">
        <x:f>IF('Master Products'!AI362="","",'Master Products'!AI362)</x:f>
      </x:c>
      <x:c r="Q365" s="149" t="str">
        <x:f>IF('Master Products'!AJ362="","",'Master Products'!AJ362)</x:f>
      </x:c>
      <x:c r="R365" s="149" t="str">
        <x:f>IF('Master Products'!AK362="","",'Master Products'!AK362)</x:f>
      </x:c>
    </x:row>
    <x:row r="366">
      <x:c r="A366" s="149" t="str">
        <x:f>'Master Products'!A363</x:f>
        <x:v>RS-000362</x:v>
      </x:c>
      <x:c r="B366" s="149" t="str">
        <x:f>'Master Products'!B363</x:f>
        <x:v>POM POM</x:v>
      </x:c>
      <x:c r="C366" s="149" t="str">
        <x:f>'Master Products'!C363</x:f>
        <x:v>CHINA</x:v>
      </x:c>
      <x:c r="D366" s="149" t="str">
        <x:f>'Master Products'!D363</x:f>
        <x:v>Both</x:v>
      </x:c>
      <x:c r="E366" s="149" t="str">
        <x:f>'Master Products'!F363</x:f>
        <x:v>Piece</x:v>
      </x:c>
      <x:c r="F366" s="149" t="str">
        <x:f>IF('Master Products'!G363="","",'Master Products'!G363)</x:f>
      </x:c>
      <x:c r="G366" s="149" t="str">
        <x:f>'Master Products'!I363</x:f>
        <x:v>PKR</x:v>
      </x:c>
      <x:c r="H366" s="133" t="n">
        <x:f>'Master Products'!L363</x:f>
        <x:v>100</x:v>
      </x:c>
      <x:c r="I366" s="133" t="n">
        <x:f>'Master Products'!M363</x:f>
        <x:v>78</x:v>
      </x:c>
      <x:c r="J366" s="133" t="str">
        <x:f>'Master Products'!U363</x:f>
        <x:v>Source Valid</x:v>
      </x:c>
      <x:c r="K366" s="133" t="n">
        <x:f>'Master Products'!N363</x:f>
        <x:v>22</x:v>
      </x:c>
      <x:c r="L366" s="148" t="n">
        <x:f>'Master Products'!O363</x:f>
        <x:v>0.22</x:v>
      </x:c>
      <x:c r="M366" s="149" t="str">
        <x:f>'Master Products'!X363</x:f>
        <x:v>Ready</x:v>
      </x:c>
      <x:c r="N366" s="149" t="b">
        <x:f>'Master Products'!Y363</x:f>
        <x:v>1</x:v>
      </x:c>
      <x:c r="O366" s="149" t="str">
        <x:f>'Master Products'!AH363</x:f>
        <x:v>WS-RATES:11:3</x:v>
      </x:c>
      <x:c r="P366" s="149" t="str">
        <x:f>IF('Master Products'!AI363="","",'Master Products'!AI363)</x:f>
      </x:c>
      <x:c r="Q366" s="149" t="str">
        <x:f>IF('Master Products'!AJ363="","",'Master Products'!AJ363)</x:f>
      </x:c>
      <x:c r="R366" s="149" t="str">
        <x:f>IF('Master Products'!AK363="","",'Master Products'!AK363)</x:f>
      </x:c>
    </x:row>
    <x:row r="367">
      <x:c r="A367" s="149" t="str">
        <x:f>'Master Products'!A364</x:f>
        <x:v>RS-000363</x:v>
      </x:c>
      <x:c r="B367" s="149" t="str">
        <x:f>'Master Products'!B364</x:f>
        <x:v>POCKET TISSUE BOX (24PCS) R+E</x:v>
      </x:c>
      <x:c r="C367" s="149" t="str">
        <x:f>'Master Products'!C364</x:f>
        <x:v>CHINA</x:v>
      </x:c>
      <x:c r="D367" s="149" t="str">
        <x:f>'Master Products'!D364</x:f>
        <x:v>Wholesale/Bulk</x:v>
      </x:c>
      <x:c r="E367" s="149" t="str">
        <x:f>'Master Products'!F364</x:f>
        <x:v>Box</x:v>
      </x:c>
      <x:c r="F367" s="149" t="n">
        <x:f>IF('Master Products'!G364="","",'Master Products'!G364)</x:f>
        <x:v>24</x:v>
      </x:c>
      <x:c r="G367" s="149" t="str">
        <x:f>'Master Products'!I364</x:f>
        <x:v>PKR</x:v>
      </x:c>
      <x:c r="H367" s="133" t="n">
        <x:f>'Master Products'!L364</x:f>
        <x:v>264</x:v>
      </x:c>
      <x:c r="I367" s="133" t="n">
        <x:f>'Master Products'!M364</x:f>
        <x:v>228</x:v>
      </x:c>
      <x:c r="J367" s="133" t="str">
        <x:f>'Master Products'!U364</x:f>
        <x:v>Source Valid</x:v>
      </x:c>
      <x:c r="K367" s="133" t="n">
        <x:f>'Master Products'!N364</x:f>
        <x:v>36</x:v>
      </x:c>
      <x:c r="L367" s="148" t="n">
        <x:f>'Master Products'!O364</x:f>
        <x:v>0.13636363636363635</x:v>
      </x:c>
      <x:c r="M367" s="149" t="str">
        <x:f>'Master Products'!X364</x:f>
        <x:v>Ready</x:v>
      </x:c>
      <x:c r="N367" s="149" t="b">
        <x:f>'Master Products'!Y364</x:f>
        <x:v>1</x:v>
      </x:c>
      <x:c r="O367" s="149" t="str">
        <x:f>'Master Products'!AH364</x:f>
        <x:v>WS-RATES:11:4</x:v>
      </x:c>
      <x:c r="P367" s="149" t="str">
        <x:f>IF('Master Products'!AI364="","",'Master Products'!AI364)</x:f>
      </x:c>
      <x:c r="Q367" s="149" t="str">
        <x:f>IF('Master Products'!AJ364="","",'Master Products'!AJ364)</x:f>
      </x:c>
      <x:c r="R367" s="149" t="str">
        <x:f>IF('Master Products'!AK364="","",'Master Products'!AK364)</x:f>
      </x:c>
    </x:row>
    <x:row r="368">
      <x:c r="A368" s="149" t="str">
        <x:f>'Master Products'!A365</x:f>
        <x:v>RS-000364</x:v>
      </x:c>
      <x:c r="B368" s="149" t="str">
        <x:f>'Master Products'!B365</x:f>
        <x:v>TISSUE ROLL RAHAT</x:v>
      </x:c>
      <x:c r="C368" s="149" t="str">
        <x:f>'Master Products'!C365</x:f>
        <x:v>CHINA</x:v>
      </x:c>
      <x:c r="D368" s="149" t="str">
        <x:f>'Master Products'!D365</x:f>
        <x:v>Both</x:v>
      </x:c>
      <x:c r="E368" s="149" t="str">
        <x:f>'Master Products'!F365</x:f>
        <x:v>Piece</x:v>
      </x:c>
      <x:c r="F368" s="149" t="str">
        <x:f>IF('Master Products'!G365="","",'Master Products'!G365)</x:f>
      </x:c>
      <x:c r="G368" s="149" t="str">
        <x:f>'Master Products'!I365</x:f>
        <x:v>PKR</x:v>
      </x:c>
      <x:c r="H368" s="133" t="n">
        <x:f>'Master Products'!L365</x:f>
        <x:v>50</x:v>
      </x:c>
      <x:c r="I368" s="133" t="n">
        <x:f>'Master Products'!M365</x:f>
        <x:v>42</x:v>
      </x:c>
      <x:c r="J368" s="133" t="str">
        <x:f>'Master Products'!U365</x:f>
        <x:v>Source Valid</x:v>
      </x:c>
      <x:c r="K368" s="133" t="n">
        <x:f>'Master Products'!N365</x:f>
        <x:v>8</x:v>
      </x:c>
      <x:c r="L368" s="148" t="n">
        <x:f>'Master Products'!O365</x:f>
        <x:v>0.16</x:v>
      </x:c>
      <x:c r="M368" s="149" t="str">
        <x:f>'Master Products'!X365</x:f>
        <x:v>Ready</x:v>
      </x:c>
      <x:c r="N368" s="149" t="b">
        <x:f>'Master Products'!Y365</x:f>
        <x:v>1</x:v>
      </x:c>
      <x:c r="O368" s="149" t="str">
        <x:f>'Master Products'!AH365</x:f>
        <x:v>WS-RATES:11:5</x:v>
      </x:c>
      <x:c r="P368" s="149" t="str">
        <x:f>IF('Master Products'!AI365="","",'Master Products'!AI365)</x:f>
      </x:c>
      <x:c r="Q368" s="149" t="str">
        <x:f>IF('Master Products'!AJ365="","",'Master Products'!AJ365)</x:f>
      </x:c>
      <x:c r="R368" s="149" t="str">
        <x:f>IF('Master Products'!AK365="","",'Master Products'!AK365)</x:f>
      </x:c>
    </x:row>
    <x:row r="369">
      <x:c r="A369" s="149" t="str">
        <x:f>'Master Products'!A366</x:f>
        <x:v>RS-000365</x:v>
      </x:c>
      <x:c r="B369" s="149" t="str">
        <x:f>'Master Products'!B366</x:f>
        <x:v>SAFETY PIN DL2304 (400PCS)</x:v>
      </x:c>
      <x:c r="C369" s="149" t="str">
        <x:f>'Master Products'!C366</x:f>
        <x:v>CHINA</x:v>
      </x:c>
      <x:c r="D369" s="149" t="str">
        <x:f>'Master Products'!D366</x:f>
        <x:v>Wholesale/Bulk</x:v>
      </x:c>
      <x:c r="E369" s="149" t="str">
        <x:f>'Master Products'!F366</x:f>
        <x:v>Pack</x:v>
      </x:c>
      <x:c r="F369" s="149" t="n">
        <x:f>IF('Master Products'!G366="","",'Master Products'!G366)</x:f>
        <x:v>400</x:v>
      </x:c>
      <x:c r="G369" s="149" t="str">
        <x:f>'Master Products'!I366</x:f>
        <x:v>PKR</x:v>
      </x:c>
      <x:c r="H369" s="133" t="n">
        <x:f>'Master Products'!L366</x:f>
        <x:v>510</x:v>
      </x:c>
      <x:c r="I369" s="133" t="n">
        <x:f>'Master Products'!M366</x:f>
        <x:v>485</x:v>
      </x:c>
      <x:c r="J369" s="133" t="str">
        <x:f>'Master Products'!U366</x:f>
        <x:v>Source Valid</x:v>
      </x:c>
      <x:c r="K369" s="133" t="n">
        <x:f>'Master Products'!N366</x:f>
        <x:v>25</x:v>
      </x:c>
      <x:c r="L369" s="148" t="n">
        <x:f>'Master Products'!O366</x:f>
        <x:v>0.049019607843137254</x:v>
      </x:c>
      <x:c r="M369" s="149" t="str">
        <x:f>'Master Products'!X366</x:f>
        <x:v>Ready</x:v>
      </x:c>
      <x:c r="N369" s="149" t="b">
        <x:f>'Master Products'!Y366</x:f>
        <x:v>1</x:v>
      </x:c>
      <x:c r="O369" s="149" t="str">
        <x:f>'Master Products'!AH366</x:f>
        <x:v>WS-RATES:11:6</x:v>
      </x:c>
      <x:c r="P369" s="149" t="str">
        <x:f>IF('Master Products'!AI366="","",'Master Products'!AI366)</x:f>
      </x:c>
      <x:c r="Q369" s="149" t="str">
        <x:f>IF('Master Products'!AJ366="","",'Master Products'!AJ366)</x:f>
      </x:c>
      <x:c r="R369" s="149" t="str">
        <x:f>IF('Master Products'!AK366="","",'Master Products'!AK366)</x:f>
      </x:c>
    </x:row>
    <x:row r="370">
      <x:c r="A370" s="149" t="str">
        <x:f>'Master Products'!A367</x:f>
        <x:v>RS-000366</x:v>
      </x:c>
      <x:c r="B370" s="149" t="str">
        <x:f>'Master Products'!B367</x:f>
        <x:v>L SHAPE FOLDER</x:v>
      </x:c>
      <x:c r="C370" s="149" t="str">
        <x:f>'Master Products'!C367</x:f>
        <x:v>FILE</x:v>
      </x:c>
      <x:c r="D370" s="149" t="str">
        <x:f>'Master Products'!D367</x:f>
        <x:v>Both</x:v>
      </x:c>
      <x:c r="E370" s="149" t="str">
        <x:f>'Master Products'!F367</x:f>
        <x:v>Piece</x:v>
      </x:c>
      <x:c r="F370" s="149" t="str">
        <x:f>IF('Master Products'!G367="","",'Master Products'!G367)</x:f>
      </x:c>
      <x:c r="G370" s="149" t="str">
        <x:f>'Master Products'!I367</x:f>
        <x:v>PKR</x:v>
      </x:c>
      <x:c r="H370" s="133" t="n">
        <x:f>'Master Products'!L367</x:f>
        <x:v>180</x:v>
      </x:c>
      <x:c r="I370" s="133" t="n">
        <x:f>'Master Products'!M367</x:f>
        <x:v>160</x:v>
      </x:c>
      <x:c r="J370" s="133" t="str">
        <x:f>'Master Products'!U367</x:f>
        <x:v>Source Valid</x:v>
      </x:c>
      <x:c r="K370" s="133" t="n">
        <x:f>'Master Products'!N367</x:f>
        <x:v>20</x:v>
      </x:c>
      <x:c r="L370" s="148" t="n">
        <x:f>'Master Products'!O367</x:f>
        <x:v>0.1111111111111111</x:v>
      </x:c>
      <x:c r="M370" s="149" t="str">
        <x:f>'Master Products'!X367</x:f>
        <x:v>Ready</x:v>
      </x:c>
      <x:c r="N370" s="149" t="b">
        <x:f>'Master Products'!Y367</x:f>
        <x:v>1</x:v>
      </x:c>
      <x:c r="O370" s="149" t="str">
        <x:f>'Master Products'!AH367</x:f>
        <x:v>WS-RATES:11:7</x:v>
      </x:c>
      <x:c r="P370" s="149" t="str">
        <x:f>IF('Master Products'!AI367="","",'Master Products'!AI367)</x:f>
      </x:c>
      <x:c r="Q370" s="149" t="str">
        <x:f>IF('Master Products'!AJ367="","",'Master Products'!AJ367)</x:f>
      </x:c>
      <x:c r="R370" s="149" t="str">
        <x:f>IF('Master Products'!AK367="","",'Master Products'!AK367)</x:f>
      </x:c>
    </x:row>
    <x:row r="371">
      <x:c r="A371" s="149" t="str">
        <x:f>'Master Products'!A368</x:f>
        <x:v>RS-000367</x:v>
      </x:c>
      <x:c r="B371" s="149" t="str">
        <x:f>'Master Products'!B368</x:f>
        <x:v>QURAN PAK 441</x:v>
      </x:c>
      <x:c r="C371" s="149" t="str">
        <x:f>'Master Products'!C368</x:f>
        <x:v>QURAN-E-PAK</x:v>
      </x:c>
      <x:c r="D371" s="149" t="str">
        <x:f>'Master Products'!D368</x:f>
        <x:v>Both</x:v>
      </x:c>
      <x:c r="E371" s="149" t="str">
        <x:f>'Master Products'!F368</x:f>
        <x:v>Piece</x:v>
      </x:c>
      <x:c r="F371" s="149" t="str">
        <x:f>IF('Master Products'!G368="","",'Master Products'!G368)</x:f>
      </x:c>
      <x:c r="G371" s="149" t="str">
        <x:f>'Master Products'!I368</x:f>
        <x:v>PKR</x:v>
      </x:c>
      <x:c r="H371" s="133" t="n">
        <x:f>'Master Products'!L368</x:f>
        <x:v>1490</x:v>
      </x:c>
      <x:c r="I371" s="133" t="n">
        <x:f>'Master Products'!M368</x:f>
        <x:v>1300</x:v>
      </x:c>
      <x:c r="J371" s="133" t="str">
        <x:f>'Master Products'!U368</x:f>
        <x:v>Source Valid</x:v>
      </x:c>
      <x:c r="K371" s="133" t="n">
        <x:f>'Master Products'!N368</x:f>
        <x:v>190</x:v>
      </x:c>
      <x:c r="L371" s="148" t="n">
        <x:f>'Master Products'!O368</x:f>
        <x:v>0.12751677852348994</x:v>
      </x:c>
      <x:c r="M371" s="149" t="str">
        <x:f>'Master Products'!X368</x:f>
        <x:v>Ready</x:v>
      </x:c>
      <x:c r="N371" s="149" t="b">
        <x:f>'Master Products'!Y368</x:f>
        <x:v>1</x:v>
      </x:c>
      <x:c r="O371" s="149" t="str">
        <x:f>'Master Products'!AH368</x:f>
        <x:v>WS-RATES:11:8</x:v>
      </x:c>
      <x:c r="P371" s="149" t="str">
        <x:f>IF('Master Products'!AI368="","",'Master Products'!AI368)</x:f>
      </x:c>
      <x:c r="Q371" s="149" t="str">
        <x:f>IF('Master Products'!AJ368="","",'Master Products'!AJ368)</x:f>
      </x:c>
      <x:c r="R371" s="149" t="str">
        <x:f>IF('Master Products'!AK368="","",'Master Products'!AK368)</x:f>
      </x:c>
    </x:row>
    <x:row r="372">
      <x:c r="A372" s="149" t="str">
        <x:f>'Master Products'!A369</x:f>
        <x:v>RS-000368</x:v>
      </x:c>
      <x:c r="B372" s="149" t="str">
        <x:f>'Master Products'!B369</x:f>
        <x:v>QURAN PAK 411F</x:v>
      </x:c>
      <x:c r="C372" s="149" t="str">
        <x:f>'Master Products'!C369</x:f>
        <x:v>QURAN-E-PAK</x:v>
      </x:c>
      <x:c r="D372" s="149" t="str">
        <x:f>'Master Products'!D369</x:f>
        <x:v>Both</x:v>
      </x:c>
      <x:c r="E372" s="149" t="str">
        <x:f>'Master Products'!F369</x:f>
        <x:v>Piece</x:v>
      </x:c>
      <x:c r="F372" s="149" t="str">
        <x:f>IF('Master Products'!G369="","",'Master Products'!G369)</x:f>
      </x:c>
      <x:c r="G372" s="149" t="str">
        <x:f>'Master Products'!I369</x:f>
        <x:v>PKR</x:v>
      </x:c>
      <x:c r="H372" s="133" t="n">
        <x:f>'Master Products'!L369</x:f>
        <x:v>1500</x:v>
      </x:c>
      <x:c r="I372" s="133" t="n">
        <x:f>'Master Products'!M369</x:f>
        <x:v>1300</x:v>
      </x:c>
      <x:c r="J372" s="133" t="str">
        <x:f>'Master Products'!U369</x:f>
        <x:v>Source Valid</x:v>
      </x:c>
      <x:c r="K372" s="133" t="n">
        <x:f>'Master Products'!N369</x:f>
        <x:v>200</x:v>
      </x:c>
      <x:c r="L372" s="148" t="n">
        <x:f>'Master Products'!O369</x:f>
        <x:v>0.13333333333333333</x:v>
      </x:c>
      <x:c r="M372" s="149" t="str">
        <x:f>'Master Products'!X369</x:f>
        <x:v>Ready</x:v>
      </x:c>
      <x:c r="N372" s="149" t="b">
        <x:f>'Master Products'!Y369</x:f>
        <x:v>1</x:v>
      </x:c>
      <x:c r="O372" s="149" t="str">
        <x:f>'Master Products'!AH369</x:f>
        <x:v>WS-RATES:11:9</x:v>
      </x:c>
      <x:c r="P372" s="149" t="str">
        <x:f>IF('Master Products'!AI369="","",'Master Products'!AI369)</x:f>
      </x:c>
      <x:c r="Q372" s="149" t="str">
        <x:f>IF('Master Products'!AJ369="","",'Master Products'!AJ369)</x:f>
      </x:c>
      <x:c r="R372" s="149" t="str">
        <x:f>IF('Master Products'!AK369="","",'Master Products'!AK369)</x:f>
      </x:c>
    </x:row>
    <x:row r="373">
      <x:c r="A373" s="149" t="str">
        <x:f>'Master Products'!A370</x:f>
        <x:v>RS-000369</x:v>
      </x:c>
      <x:c r="B373" s="149" t="str">
        <x:f>'Master Products'!B370</x:f>
        <x:v>KEY CHAIN NO 14</x:v>
      </x:c>
      <x:c r="C373" s="149" t="str">
        <x:f>'Master Products'!C370</x:f>
        <x:v>KEY CHAINS</x:v>
      </x:c>
      <x:c r="D373" s="149" t="str">
        <x:f>'Master Products'!D370</x:f>
        <x:v>Both</x:v>
      </x:c>
      <x:c r="E373" s="149" t="str">
        <x:f>'Master Products'!F370</x:f>
        <x:v>Piece</x:v>
      </x:c>
      <x:c r="F373" s="149" t="str">
        <x:f>IF('Master Products'!G370="","",'Master Products'!G370)</x:f>
      </x:c>
      <x:c r="G373" s="149" t="str">
        <x:f>'Master Products'!I370</x:f>
        <x:v>PKR</x:v>
      </x:c>
      <x:c r="H373" s="133" t="n">
        <x:f>'Master Products'!L370</x:f>
        <x:v>540</x:v>
      </x:c>
      <x:c r="I373" s="133" t="n">
        <x:f>'Master Products'!M370</x:f>
        <x:v>480</x:v>
      </x:c>
      <x:c r="J373" s="133" t="str">
        <x:f>'Master Products'!U370</x:f>
        <x:v>Source Valid</x:v>
      </x:c>
      <x:c r="K373" s="133" t="n">
        <x:f>'Master Products'!N370</x:f>
        <x:v>60</x:v>
      </x:c>
      <x:c r="L373" s="148" t="n">
        <x:f>'Master Products'!O370</x:f>
        <x:v>0.1111111111111111</x:v>
      </x:c>
      <x:c r="M373" s="149" t="str">
        <x:f>'Master Products'!X370</x:f>
        <x:v>Ready</x:v>
      </x:c>
      <x:c r="N373" s="149" t="b">
        <x:f>'Master Products'!Y370</x:f>
        <x:v>1</x:v>
      </x:c>
      <x:c r="O373" s="149" t="str">
        <x:f>'Master Products'!AH370</x:f>
        <x:v>WS-RATES:11:10</x:v>
      </x:c>
      <x:c r="P373" s="149" t="str">
        <x:f>IF('Master Products'!AI370="","",'Master Products'!AI370)</x:f>
      </x:c>
      <x:c r="Q373" s="149" t="str">
        <x:f>IF('Master Products'!AJ370="","",'Master Products'!AJ370)</x:f>
      </x:c>
      <x:c r="R373" s="149" t="str">
        <x:f>IF('Master Products'!AK370="","",'Master Products'!AK370)</x:f>
      </x:c>
    </x:row>
    <x:row r="374">
      <x:c r="A374" s="149" t="str">
        <x:f>'Master Products'!A371</x:f>
        <x:v>RS-000370</x:v>
      </x:c>
      <x:c r="B374" s="149" t="str">
        <x:f>'Master Products'!B371</x:f>
        <x:v>KEY CHAIN NO 13</x:v>
      </x:c>
      <x:c r="C374" s="149" t="str">
        <x:f>'Master Products'!C371</x:f>
        <x:v>KEY CHAINS</x:v>
      </x:c>
      <x:c r="D374" s="149" t="str">
        <x:f>'Master Products'!D371</x:f>
        <x:v>Both</x:v>
      </x:c>
      <x:c r="E374" s="149" t="str">
        <x:f>'Master Products'!F371</x:f>
        <x:v>Piece</x:v>
      </x:c>
      <x:c r="F374" s="149" t="str">
        <x:f>IF('Master Products'!G371="","",'Master Products'!G371)</x:f>
      </x:c>
      <x:c r="G374" s="149" t="str">
        <x:f>'Master Products'!I371</x:f>
        <x:v>PKR</x:v>
      </x:c>
      <x:c r="H374" s="133" t="n">
        <x:f>'Master Products'!L371</x:f>
        <x:v>1680</x:v>
      </x:c>
      <x:c r="I374" s="133" t="n">
        <x:f>'Master Products'!M371</x:f>
        <x:v>1620</x:v>
      </x:c>
      <x:c r="J374" s="133" t="str">
        <x:f>'Master Products'!U371</x:f>
        <x:v>Source Valid</x:v>
      </x:c>
      <x:c r="K374" s="133" t="n">
        <x:f>'Master Products'!N371</x:f>
        <x:v>60</x:v>
      </x:c>
      <x:c r="L374" s="148" t="n">
        <x:f>'Master Products'!O371</x:f>
        <x:v>0.03571428571428571</x:v>
      </x:c>
      <x:c r="M374" s="149" t="str">
        <x:f>'Master Products'!X371</x:f>
        <x:v>Ready</x:v>
      </x:c>
      <x:c r="N374" s="149" t="b">
        <x:f>'Master Products'!Y371</x:f>
        <x:v>1</x:v>
      </x:c>
      <x:c r="O374" s="149" t="str">
        <x:f>'Master Products'!AH371</x:f>
        <x:v>WS-RATES:11:11</x:v>
      </x:c>
      <x:c r="P374" s="149" t="str">
        <x:f>IF('Master Products'!AI371="","",'Master Products'!AI371)</x:f>
      </x:c>
      <x:c r="Q374" s="149" t="str">
        <x:f>IF('Master Products'!AJ371="","",'Master Products'!AJ371)</x:f>
      </x:c>
      <x:c r="R374" s="149" t="str">
        <x:f>IF('Master Products'!AK371="","",'Master Products'!AK371)</x:f>
      </x:c>
    </x:row>
    <x:row r="375">
      <x:c r="A375" s="149" t="str">
        <x:f>'Master Products'!A372</x:f>
        <x:v>RS-000371</x:v>
      </x:c>
      <x:c r="B375" s="149" t="str">
        <x:f>'Master Products'!B372</x:f>
        <x:v>KEY CHAIN NO 12</x:v>
      </x:c>
      <x:c r="C375" s="149" t="str">
        <x:f>'Master Products'!C372</x:f>
        <x:v>KEY CHAINS</x:v>
      </x:c>
      <x:c r="D375" s="149" t="str">
        <x:f>'Master Products'!D372</x:f>
        <x:v>Both</x:v>
      </x:c>
      <x:c r="E375" s="149" t="str">
        <x:f>'Master Products'!F372</x:f>
        <x:v>Piece</x:v>
      </x:c>
      <x:c r="F375" s="149" t="str">
        <x:f>IF('Master Products'!G372="","",'Master Products'!G372)</x:f>
      </x:c>
      <x:c r="G375" s="149" t="str">
        <x:f>'Master Products'!I372</x:f>
        <x:v>PKR</x:v>
      </x:c>
      <x:c r="H375" s="133" t="n">
        <x:f>'Master Products'!L372</x:f>
        <x:v>2640</x:v>
      </x:c>
      <x:c r="I375" s="133" t="n">
        <x:f>'Master Products'!M372</x:f>
        <x:v>2520</x:v>
      </x:c>
      <x:c r="J375" s="133" t="str">
        <x:f>'Master Products'!U372</x:f>
        <x:v>Source Valid</x:v>
      </x:c>
      <x:c r="K375" s="133" t="n">
        <x:f>'Master Products'!N372</x:f>
        <x:v>120</x:v>
      </x:c>
      <x:c r="L375" s="148" t="n">
        <x:f>'Master Products'!O372</x:f>
        <x:v>0.045454545454545456</x:v>
      </x:c>
      <x:c r="M375" s="149" t="str">
        <x:f>'Master Products'!X372</x:f>
        <x:v>Ready</x:v>
      </x:c>
      <x:c r="N375" s="149" t="b">
        <x:f>'Master Products'!Y372</x:f>
        <x:v>1</x:v>
      </x:c>
      <x:c r="O375" s="149" t="str">
        <x:f>'Master Products'!AH372</x:f>
        <x:v>WS-RATES:11:12</x:v>
      </x:c>
      <x:c r="P375" s="149" t="str">
        <x:f>IF('Master Products'!AI372="","",'Master Products'!AI372)</x:f>
      </x:c>
      <x:c r="Q375" s="149" t="str">
        <x:f>IF('Master Products'!AJ372="","",'Master Products'!AJ372)</x:f>
      </x:c>
      <x:c r="R375" s="149" t="str">
        <x:f>IF('Master Products'!AK372="","",'Master Products'!AK372)</x:f>
      </x:c>
    </x:row>
    <x:row r="376">
      <x:c r="A376" s="149" t="str">
        <x:f>'Master Products'!A373</x:f>
        <x:v>RS-000372</x:v>
      </x:c>
      <x:c r="B376" s="149" t="str">
        <x:f>'Master Products'!B373</x:f>
        <x:v>KEY CHAIN NO 11</x:v>
      </x:c>
      <x:c r="C376" s="149" t="str">
        <x:f>'Master Products'!C373</x:f>
        <x:v>KEY CHAINS</x:v>
      </x:c>
      <x:c r="D376" s="149" t="str">
        <x:f>'Master Products'!D373</x:f>
        <x:v>Both</x:v>
      </x:c>
      <x:c r="E376" s="149" t="str">
        <x:f>'Master Products'!F373</x:f>
        <x:v>Piece</x:v>
      </x:c>
      <x:c r="F376" s="149" t="str">
        <x:f>IF('Master Products'!G373="","",'Master Products'!G373)</x:f>
      </x:c>
      <x:c r="G376" s="149" t="str">
        <x:f>'Master Products'!I373</x:f>
        <x:v>PKR</x:v>
      </x:c>
      <x:c r="H376" s="133" t="n">
        <x:f>'Master Products'!L373</x:f>
        <x:v>720</x:v>
      </x:c>
      <x:c r="I376" s="133" t="n">
        <x:f>'Master Products'!M373</x:f>
        <x:v>660</x:v>
      </x:c>
      <x:c r="J376" s="133" t="str">
        <x:f>'Master Products'!U373</x:f>
        <x:v>Source Valid</x:v>
      </x:c>
      <x:c r="K376" s="133" t="n">
        <x:f>'Master Products'!N373</x:f>
        <x:v>60</x:v>
      </x:c>
      <x:c r="L376" s="148" t="n">
        <x:f>'Master Products'!O373</x:f>
        <x:v>0.08333333333333333</x:v>
      </x:c>
      <x:c r="M376" s="149" t="str">
        <x:f>'Master Products'!X373</x:f>
        <x:v>Ready</x:v>
      </x:c>
      <x:c r="N376" s="149" t="b">
        <x:f>'Master Products'!Y373</x:f>
        <x:v>1</x:v>
      </x:c>
      <x:c r="O376" s="149" t="str">
        <x:f>'Master Products'!AH373</x:f>
        <x:v>WS-RATES:11:13</x:v>
      </x:c>
      <x:c r="P376" s="149" t="str">
        <x:f>IF('Master Products'!AI373="","",'Master Products'!AI373)</x:f>
      </x:c>
      <x:c r="Q376" s="149" t="str">
        <x:f>IF('Master Products'!AJ373="","",'Master Products'!AJ373)</x:f>
      </x:c>
      <x:c r="R376" s="149" t="str">
        <x:f>IF('Master Products'!AK373="","",'Master Products'!AK373)</x:f>
      </x:c>
    </x:row>
    <x:row r="377">
      <x:c r="A377" s="149" t="str">
        <x:f>'Master Products'!A374</x:f>
        <x:v>RS-000373</x:v>
      </x:c>
      <x:c r="B377" s="149" t="str">
        <x:f>'Master Products'!B374</x:f>
        <x:v>KEY CHAIN NO 10</x:v>
      </x:c>
      <x:c r="C377" s="149" t="str">
        <x:f>'Master Products'!C374</x:f>
        <x:v>KEY CHAINS</x:v>
      </x:c>
      <x:c r="D377" s="149" t="str">
        <x:f>'Master Products'!D374</x:f>
        <x:v>Both</x:v>
      </x:c>
      <x:c r="E377" s="149" t="str">
        <x:f>'Master Products'!F374</x:f>
        <x:v>Piece</x:v>
      </x:c>
      <x:c r="F377" s="149" t="str">
        <x:f>IF('Master Products'!G374="","",'Master Products'!G374)</x:f>
      </x:c>
      <x:c r="G377" s="149" t="str">
        <x:f>'Master Products'!I374</x:f>
        <x:v>PKR</x:v>
      </x:c>
      <x:c r="H377" s="133" t="n">
        <x:f>'Master Products'!L374</x:f>
        <x:v>600</x:v>
      </x:c>
      <x:c r="I377" s="133" t="n">
        <x:f>'Master Products'!M374</x:f>
        <x:v>480</x:v>
      </x:c>
      <x:c r="J377" s="133" t="str">
        <x:f>'Master Products'!U374</x:f>
        <x:v>Source Valid</x:v>
      </x:c>
      <x:c r="K377" s="133" t="n">
        <x:f>'Master Products'!N374</x:f>
        <x:v>120</x:v>
      </x:c>
      <x:c r="L377" s="148" t="n">
        <x:f>'Master Products'!O374</x:f>
        <x:v>0.2</x:v>
      </x:c>
      <x:c r="M377" s="149" t="str">
        <x:f>'Master Products'!X374</x:f>
        <x:v>Ready</x:v>
      </x:c>
      <x:c r="N377" s="149" t="b">
        <x:f>'Master Products'!Y374</x:f>
        <x:v>1</x:v>
      </x:c>
      <x:c r="O377" s="149" t="str">
        <x:f>'Master Products'!AH374</x:f>
        <x:v>WS-RATES:11:14</x:v>
      </x:c>
      <x:c r="P377" s="149" t="str">
        <x:f>IF('Master Products'!AI374="","",'Master Products'!AI374)</x:f>
      </x:c>
      <x:c r="Q377" s="149" t="str">
        <x:f>IF('Master Products'!AJ374="","",'Master Products'!AJ374)</x:f>
      </x:c>
      <x:c r="R377" s="149" t="str">
        <x:f>IF('Master Products'!AK374="","",'Master Products'!AK374)</x:f>
      </x:c>
    </x:row>
    <x:row r="378">
      <x:c r="A378" s="149" t="str">
        <x:f>'Master Products'!A375</x:f>
        <x:v>RS-000374</x:v>
      </x:c>
      <x:c r="B378" s="149" t="str">
        <x:f>'Master Products'!B375</x:f>
        <x:v>KEY CHAIN NO 9</x:v>
      </x:c>
      <x:c r="C378" s="149" t="str">
        <x:f>'Master Products'!C375</x:f>
        <x:v>KEY CHAINS</x:v>
      </x:c>
      <x:c r="D378" s="149" t="str">
        <x:f>'Master Products'!D375</x:f>
        <x:v>Both</x:v>
      </x:c>
      <x:c r="E378" s="149" t="str">
        <x:f>'Master Products'!F375</x:f>
        <x:v>Piece</x:v>
      </x:c>
      <x:c r="F378" s="149" t="str">
        <x:f>IF('Master Products'!G375="","",'Master Products'!G375)</x:f>
      </x:c>
      <x:c r="G378" s="149" t="str">
        <x:f>'Master Products'!I375</x:f>
        <x:v>PKR</x:v>
      </x:c>
      <x:c r="H378" s="133" t="n">
        <x:f>'Master Products'!L375</x:f>
        <x:v>1080</x:v>
      </x:c>
      <x:c r="I378" s="133" t="n">
        <x:f>'Master Products'!M375</x:f>
        <x:v>900</x:v>
      </x:c>
      <x:c r="J378" s="133" t="str">
        <x:f>'Master Products'!U375</x:f>
        <x:v>Source Valid</x:v>
      </x:c>
      <x:c r="K378" s="133" t="n">
        <x:f>'Master Products'!N375</x:f>
        <x:v>180</x:v>
      </x:c>
      <x:c r="L378" s="148" t="n">
        <x:f>'Master Products'!O375</x:f>
        <x:v>0.16666666666666666</x:v>
      </x:c>
      <x:c r="M378" s="149" t="str">
        <x:f>'Master Products'!X375</x:f>
        <x:v>Ready</x:v>
      </x:c>
      <x:c r="N378" s="149" t="b">
        <x:f>'Master Products'!Y375</x:f>
        <x:v>1</x:v>
      </x:c>
      <x:c r="O378" s="149" t="str">
        <x:f>'Master Products'!AH375</x:f>
        <x:v>WS-RATES:11:15</x:v>
      </x:c>
      <x:c r="P378" s="149" t="str">
        <x:f>IF('Master Products'!AI375="","",'Master Products'!AI375)</x:f>
      </x:c>
      <x:c r="Q378" s="149" t="str">
        <x:f>IF('Master Products'!AJ375="","",'Master Products'!AJ375)</x:f>
      </x:c>
      <x:c r="R378" s="149" t="str">
        <x:f>IF('Master Products'!AK375="","",'Master Products'!AK375)</x:f>
      </x:c>
    </x:row>
    <x:row r="379">
      <x:c r="A379" s="149" t="str">
        <x:f>'Master Products'!A376</x:f>
        <x:v>RS-000375</x:v>
      </x:c>
      <x:c r="B379" s="149" t="str">
        <x:f>'Master Products'!B376</x:f>
        <x:v>KEY CHAIN NO 8</x:v>
      </x:c>
      <x:c r="C379" s="149" t="str">
        <x:f>'Master Products'!C376</x:f>
        <x:v>KEY CHAINS</x:v>
      </x:c>
      <x:c r="D379" s="149" t="str">
        <x:f>'Master Products'!D376</x:f>
        <x:v>Both</x:v>
      </x:c>
      <x:c r="E379" s="149" t="str">
        <x:f>'Master Products'!F376</x:f>
        <x:v>Piece</x:v>
      </x:c>
      <x:c r="F379" s="149" t="str">
        <x:f>IF('Master Products'!G376="","",'Master Products'!G376)</x:f>
      </x:c>
      <x:c r="G379" s="149" t="str">
        <x:f>'Master Products'!I376</x:f>
        <x:v>PKR</x:v>
      </x:c>
      <x:c r="H379" s="133" t="n">
        <x:f>'Master Products'!L376</x:f>
        <x:v>840</x:v>
      </x:c>
      <x:c r="I379" s="133" t="n">
        <x:f>'Master Products'!M376</x:f>
        <x:v>790</x:v>
      </x:c>
      <x:c r="J379" s="133" t="str">
        <x:f>'Master Products'!U376</x:f>
        <x:v>Source Valid</x:v>
      </x:c>
      <x:c r="K379" s="133" t="n">
        <x:f>'Master Products'!N376</x:f>
        <x:v>50</x:v>
      </x:c>
      <x:c r="L379" s="148" t="n">
        <x:f>'Master Products'!O376</x:f>
        <x:v>0.05952380952380952</x:v>
      </x:c>
      <x:c r="M379" s="149" t="str">
        <x:f>'Master Products'!X376</x:f>
        <x:v>Ready</x:v>
      </x:c>
      <x:c r="N379" s="149" t="b">
        <x:f>'Master Products'!Y376</x:f>
        <x:v>1</x:v>
      </x:c>
      <x:c r="O379" s="149" t="str">
        <x:f>'Master Products'!AH376</x:f>
        <x:v>WS-RATES:11:16</x:v>
      </x:c>
      <x:c r="P379" s="149" t="str">
        <x:f>IF('Master Products'!AI376="","",'Master Products'!AI376)</x:f>
      </x:c>
      <x:c r="Q379" s="149" t="str">
        <x:f>IF('Master Products'!AJ376="","",'Master Products'!AJ376)</x:f>
      </x:c>
      <x:c r="R379" s="149" t="str">
        <x:f>IF('Master Products'!AK376="","",'Master Products'!AK376)</x:f>
      </x:c>
    </x:row>
    <x:row r="380">
      <x:c r="A380" s="149" t="str">
        <x:f>'Master Products'!A377</x:f>
        <x:v>RS-000376</x:v>
      </x:c>
      <x:c r="B380" s="149" t="str">
        <x:f>'Master Products'!B377</x:f>
        <x:v>KEY CHAIN NO 7</x:v>
      </x:c>
      <x:c r="C380" s="149" t="str">
        <x:f>'Master Products'!C377</x:f>
        <x:v>KEY CHAINS</x:v>
      </x:c>
      <x:c r="D380" s="149" t="str">
        <x:f>'Master Products'!D377</x:f>
        <x:v>Both</x:v>
      </x:c>
      <x:c r="E380" s="149" t="str">
        <x:f>'Master Products'!F377</x:f>
        <x:v>Piece</x:v>
      </x:c>
      <x:c r="F380" s="149" t="str">
        <x:f>IF('Master Products'!G377="","",'Master Products'!G377)</x:f>
      </x:c>
      <x:c r="G380" s="149" t="str">
        <x:f>'Master Products'!I377</x:f>
        <x:v>PKR</x:v>
      </x:c>
      <x:c r="H380" s="133" t="n">
        <x:f>'Master Products'!L377</x:f>
        <x:v>600</x:v>
      </x:c>
      <x:c r="I380" s="133" t="n">
        <x:f>'Master Products'!M377</x:f>
        <x:v>540</x:v>
      </x:c>
      <x:c r="J380" s="133" t="str">
        <x:f>'Master Products'!U377</x:f>
        <x:v>Source Valid</x:v>
      </x:c>
      <x:c r="K380" s="133" t="n">
        <x:f>'Master Products'!N377</x:f>
        <x:v>60</x:v>
      </x:c>
      <x:c r="L380" s="148" t="n">
        <x:f>'Master Products'!O377</x:f>
        <x:v>0.1</x:v>
      </x:c>
      <x:c r="M380" s="149" t="str">
        <x:f>'Master Products'!X377</x:f>
        <x:v>Ready</x:v>
      </x:c>
      <x:c r="N380" s="149" t="b">
        <x:f>'Master Products'!Y377</x:f>
        <x:v>1</x:v>
      </x:c>
      <x:c r="O380" s="149" t="str">
        <x:f>'Master Products'!AH377</x:f>
        <x:v>WS-RATES:11:17</x:v>
      </x:c>
      <x:c r="P380" s="149" t="str">
        <x:f>IF('Master Products'!AI377="","",'Master Products'!AI377)</x:f>
      </x:c>
      <x:c r="Q380" s="149" t="str">
        <x:f>IF('Master Products'!AJ377="","",'Master Products'!AJ377)</x:f>
      </x:c>
      <x:c r="R380" s="149" t="str">
        <x:f>IF('Master Products'!AK377="","",'Master Products'!AK377)</x:f>
      </x:c>
    </x:row>
    <x:row r="381">
      <x:c r="A381" s="149" t="str">
        <x:f>'Master Products'!A378</x:f>
        <x:v>RS-000377</x:v>
      </x:c>
      <x:c r="B381" s="149" t="str">
        <x:f>'Master Products'!B378</x:f>
        <x:v>KEY CHAIN NO 6</x:v>
      </x:c>
      <x:c r="C381" s="149" t="str">
        <x:f>'Master Products'!C378</x:f>
        <x:v>KEY CHAINS</x:v>
      </x:c>
      <x:c r="D381" s="149" t="str">
        <x:f>'Master Products'!D378</x:f>
        <x:v>Both</x:v>
      </x:c>
      <x:c r="E381" s="149" t="str">
        <x:f>'Master Products'!F378</x:f>
        <x:v>Piece</x:v>
      </x:c>
      <x:c r="F381" s="149" t="str">
        <x:f>IF('Master Products'!G378="","",'Master Products'!G378)</x:f>
      </x:c>
      <x:c r="G381" s="149" t="str">
        <x:f>'Master Products'!I378</x:f>
        <x:v>PKR</x:v>
      </x:c>
      <x:c r="H381" s="133" t="n">
        <x:f>'Master Products'!L378</x:f>
        <x:v>660</x:v>
      </x:c>
      <x:c r="I381" s="133" t="n">
        <x:f>'Master Products'!M378</x:f>
        <x:v>600</x:v>
      </x:c>
      <x:c r="J381" s="133" t="str">
        <x:f>'Master Products'!U378</x:f>
        <x:v>Source Valid</x:v>
      </x:c>
      <x:c r="K381" s="133" t="n">
        <x:f>'Master Products'!N378</x:f>
        <x:v>60</x:v>
      </x:c>
      <x:c r="L381" s="148" t="n">
        <x:f>'Master Products'!O378</x:f>
        <x:v>0.09090909090909091</x:v>
      </x:c>
      <x:c r="M381" s="149" t="str">
        <x:f>'Master Products'!X378</x:f>
        <x:v>Ready</x:v>
      </x:c>
      <x:c r="N381" s="149" t="b">
        <x:f>'Master Products'!Y378</x:f>
        <x:v>1</x:v>
      </x:c>
      <x:c r="O381" s="149" t="str">
        <x:f>'Master Products'!AH378</x:f>
        <x:v>WS-RATES:11:18</x:v>
      </x:c>
      <x:c r="P381" s="149" t="str">
        <x:f>IF('Master Products'!AI378="","",'Master Products'!AI378)</x:f>
      </x:c>
      <x:c r="Q381" s="149" t="str">
        <x:f>IF('Master Products'!AJ378="","",'Master Products'!AJ378)</x:f>
      </x:c>
      <x:c r="R381" s="149" t="str">
        <x:f>IF('Master Products'!AK378="","",'Master Products'!AK378)</x:f>
      </x:c>
    </x:row>
    <x:row r="382">
      <x:c r="A382" s="149" t="str">
        <x:f>'Master Products'!A379</x:f>
        <x:v>RS-000378</x:v>
      </x:c>
      <x:c r="B382" s="149" t="str">
        <x:f>'Master Products'!B379</x:f>
        <x:v>KEY CHAIN NO 5</x:v>
      </x:c>
      <x:c r="C382" s="149" t="str">
        <x:f>'Master Products'!C379</x:f>
        <x:v>KEY CHAINS</x:v>
      </x:c>
      <x:c r="D382" s="149" t="str">
        <x:f>'Master Products'!D379</x:f>
        <x:v>Both</x:v>
      </x:c>
      <x:c r="E382" s="149" t="str">
        <x:f>'Master Products'!F379</x:f>
        <x:v>Piece</x:v>
      </x:c>
      <x:c r="F382" s="149" t="str">
        <x:f>IF('Master Products'!G379="","",'Master Products'!G379)</x:f>
      </x:c>
      <x:c r="G382" s="149" t="str">
        <x:f>'Master Products'!I379</x:f>
        <x:v>PKR</x:v>
      </x:c>
      <x:c r="H382" s="133" t="n">
        <x:f>'Master Products'!L379</x:f>
        <x:v>600</x:v>
      </x:c>
      <x:c r="I382" s="133" t="n">
        <x:f>'Master Products'!M379</x:f>
        <x:v>520</x:v>
      </x:c>
      <x:c r="J382" s="133" t="str">
        <x:f>'Master Products'!U379</x:f>
        <x:v>Source Valid</x:v>
      </x:c>
      <x:c r="K382" s="133" t="n">
        <x:f>'Master Products'!N379</x:f>
        <x:v>80</x:v>
      </x:c>
      <x:c r="L382" s="148" t="n">
        <x:f>'Master Products'!O379</x:f>
        <x:v>0.13333333333333333</x:v>
      </x:c>
      <x:c r="M382" s="149" t="str">
        <x:f>'Master Products'!X379</x:f>
        <x:v>Ready</x:v>
      </x:c>
      <x:c r="N382" s="149" t="b">
        <x:f>'Master Products'!Y379</x:f>
        <x:v>1</x:v>
      </x:c>
      <x:c r="O382" s="149" t="str">
        <x:f>'Master Products'!AH379</x:f>
        <x:v>WS-RATES:11:19</x:v>
      </x:c>
      <x:c r="P382" s="149" t="str">
        <x:f>IF('Master Products'!AI379="","",'Master Products'!AI379)</x:f>
      </x:c>
      <x:c r="Q382" s="149" t="str">
        <x:f>IF('Master Products'!AJ379="","",'Master Products'!AJ379)</x:f>
      </x:c>
      <x:c r="R382" s="149" t="str">
        <x:f>IF('Master Products'!AK379="","",'Master Products'!AK379)</x:f>
      </x:c>
    </x:row>
    <x:row r="383">
      <x:c r="A383" s="149" t="str">
        <x:f>'Master Products'!A380</x:f>
        <x:v>RS-000379</x:v>
      </x:c>
      <x:c r="B383" s="149" t="str">
        <x:f>'Master Products'!B380</x:f>
        <x:v>KEY CHAIN NO 4</x:v>
      </x:c>
      <x:c r="C383" s="149" t="str">
        <x:f>'Master Products'!C380</x:f>
        <x:v>KEY CHAINS</x:v>
      </x:c>
      <x:c r="D383" s="149" t="str">
        <x:f>'Master Products'!D380</x:f>
        <x:v>Both</x:v>
      </x:c>
      <x:c r="E383" s="149" t="str">
        <x:f>'Master Products'!F380</x:f>
        <x:v>Piece</x:v>
      </x:c>
      <x:c r="F383" s="149" t="str">
        <x:f>IF('Master Products'!G380="","",'Master Products'!G380)</x:f>
      </x:c>
      <x:c r="G383" s="149" t="str">
        <x:f>'Master Products'!I380</x:f>
        <x:v>PKR</x:v>
      </x:c>
      <x:c r="H383" s="133" t="n">
        <x:f>'Master Products'!L380</x:f>
        <x:v>960</x:v>
      </x:c>
      <x:c r="I383" s="133" t="n">
        <x:f>'Master Products'!M380</x:f>
        <x:v>890</x:v>
      </x:c>
      <x:c r="J383" s="133" t="str">
        <x:f>'Master Products'!U380</x:f>
        <x:v>Source Valid</x:v>
      </x:c>
      <x:c r="K383" s="133" t="n">
        <x:f>'Master Products'!N380</x:f>
        <x:v>70</x:v>
      </x:c>
      <x:c r="L383" s="148" t="n">
        <x:f>'Master Products'!O380</x:f>
        <x:v>0.07291666666666667</x:v>
      </x:c>
      <x:c r="M383" s="149" t="str">
        <x:f>'Master Products'!X380</x:f>
        <x:v>Ready</x:v>
      </x:c>
      <x:c r="N383" s="149" t="b">
        <x:f>'Master Products'!Y380</x:f>
        <x:v>1</x:v>
      </x:c>
      <x:c r="O383" s="149" t="str">
        <x:f>'Master Products'!AH380</x:f>
        <x:v>WS-RATES:11:20</x:v>
      </x:c>
      <x:c r="P383" s="149" t="str">
        <x:f>IF('Master Products'!AI380="","",'Master Products'!AI380)</x:f>
      </x:c>
      <x:c r="Q383" s="149" t="str">
        <x:f>IF('Master Products'!AJ380="","",'Master Products'!AJ380)</x:f>
      </x:c>
      <x:c r="R383" s="149" t="str">
        <x:f>IF('Master Products'!AK380="","",'Master Products'!AK380)</x:f>
      </x:c>
    </x:row>
    <x:row r="384">
      <x:c r="A384" s="149" t="str">
        <x:f>'Master Products'!A381</x:f>
        <x:v>RS-000380</x:v>
      </x:c>
      <x:c r="B384" s="149" t="str">
        <x:f>'Master Products'!B381</x:f>
        <x:v>KEY CHAIN NO 3</x:v>
      </x:c>
      <x:c r="C384" s="149" t="str">
        <x:f>'Master Products'!C381</x:f>
        <x:v>KEY CHAINS</x:v>
      </x:c>
      <x:c r="D384" s="149" t="str">
        <x:f>'Master Products'!D381</x:f>
        <x:v>Both</x:v>
      </x:c>
      <x:c r="E384" s="149" t="str">
        <x:f>'Master Products'!F381</x:f>
        <x:v>Piece</x:v>
      </x:c>
      <x:c r="F384" s="149" t="str">
        <x:f>IF('Master Products'!G381="","",'Master Products'!G381)</x:f>
      </x:c>
      <x:c r="G384" s="149" t="str">
        <x:f>'Master Products'!I381</x:f>
        <x:v>PKR</x:v>
      </x:c>
      <x:c r="H384" s="133" t="n">
        <x:f>'Master Products'!L381</x:f>
        <x:v>980</x:v>
      </x:c>
      <x:c r="I384" s="133" t="n">
        <x:f>'Master Products'!M381</x:f>
        <x:v>890</x:v>
      </x:c>
      <x:c r="J384" s="133" t="str">
        <x:f>'Master Products'!U381</x:f>
        <x:v>Source Valid</x:v>
      </x:c>
      <x:c r="K384" s="133" t="n">
        <x:f>'Master Products'!N381</x:f>
        <x:v>90</x:v>
      </x:c>
      <x:c r="L384" s="148" t="n">
        <x:f>'Master Products'!O381</x:f>
        <x:v>0.09183673469387756</x:v>
      </x:c>
      <x:c r="M384" s="149" t="str">
        <x:f>'Master Products'!X381</x:f>
        <x:v>Ready</x:v>
      </x:c>
      <x:c r="N384" s="149" t="b">
        <x:f>'Master Products'!Y381</x:f>
        <x:v>1</x:v>
      </x:c>
      <x:c r="O384" s="149" t="str">
        <x:f>'Master Products'!AH381</x:f>
        <x:v>WS-RATES:11:21</x:v>
      </x:c>
      <x:c r="P384" s="149" t="str">
        <x:f>IF('Master Products'!AI381="","",'Master Products'!AI381)</x:f>
      </x:c>
      <x:c r="Q384" s="149" t="str">
        <x:f>IF('Master Products'!AJ381="","",'Master Products'!AJ381)</x:f>
      </x:c>
      <x:c r="R384" s="149" t="str">
        <x:f>IF('Master Products'!AK381="","",'Master Products'!AK381)</x:f>
      </x:c>
    </x:row>
    <x:row r="385">
      <x:c r="A385" s="149" t="str">
        <x:f>'Master Products'!A382</x:f>
        <x:v>RS-000381</x:v>
      </x:c>
      <x:c r="B385" s="149" t="str">
        <x:f>'Master Products'!B382</x:f>
        <x:v>KEY CHAIN NO 2</x:v>
      </x:c>
      <x:c r="C385" s="149" t="str">
        <x:f>'Master Products'!C382</x:f>
        <x:v>KEY CHAINS</x:v>
      </x:c>
      <x:c r="D385" s="149" t="str">
        <x:f>'Master Products'!D382</x:f>
        <x:v>Both</x:v>
      </x:c>
      <x:c r="E385" s="149" t="str">
        <x:f>'Master Products'!F382</x:f>
        <x:v>Piece</x:v>
      </x:c>
      <x:c r="F385" s="149" t="str">
        <x:f>IF('Master Products'!G382="","",'Master Products'!G382)</x:f>
      </x:c>
      <x:c r="G385" s="149" t="str">
        <x:f>'Master Products'!I382</x:f>
        <x:v>PKR</x:v>
      </x:c>
      <x:c r="H385" s="133" t="n">
        <x:f>'Master Products'!L382</x:f>
        <x:v>540</x:v>
      </x:c>
      <x:c r="I385" s="133" t="n">
        <x:f>'Master Products'!M382</x:f>
        <x:v>430</x:v>
      </x:c>
      <x:c r="J385" s="133" t="str">
        <x:f>'Master Products'!U382</x:f>
        <x:v>Source Valid</x:v>
      </x:c>
      <x:c r="K385" s="133" t="n">
        <x:f>'Master Products'!N382</x:f>
        <x:v>110</x:v>
      </x:c>
      <x:c r="L385" s="148" t="n">
        <x:f>'Master Products'!O382</x:f>
        <x:v>0.2037037037037037</x:v>
      </x:c>
      <x:c r="M385" s="149" t="str">
        <x:f>'Master Products'!X382</x:f>
        <x:v>Ready</x:v>
      </x:c>
      <x:c r="N385" s="149" t="b">
        <x:f>'Master Products'!Y382</x:f>
        <x:v>1</x:v>
      </x:c>
      <x:c r="O385" s="149" t="str">
        <x:f>'Master Products'!AH382</x:f>
        <x:v>WS-RATES:11:22</x:v>
      </x:c>
      <x:c r="P385" s="149" t="str">
        <x:f>IF('Master Products'!AI382="","",'Master Products'!AI382)</x:f>
      </x:c>
      <x:c r="Q385" s="149" t="str">
        <x:f>IF('Master Products'!AJ382="","",'Master Products'!AJ382)</x:f>
      </x:c>
      <x:c r="R385" s="149" t="str">
        <x:f>IF('Master Products'!AK382="","",'Master Products'!AK382)</x:f>
      </x:c>
    </x:row>
    <x:row r="386">
      <x:c r="A386" s="149" t="str">
        <x:f>'Master Products'!A383</x:f>
        <x:v>RS-000382</x:v>
      </x:c>
      <x:c r="B386" s="149" t="str">
        <x:f>'Master Products'!B383</x:f>
        <x:v>KEY CHAIN NO 1</x:v>
      </x:c>
      <x:c r="C386" s="149" t="str">
        <x:f>'Master Products'!C383</x:f>
        <x:v>KEY CHAINS</x:v>
      </x:c>
      <x:c r="D386" s="149" t="str">
        <x:f>'Master Products'!D383</x:f>
        <x:v>Both</x:v>
      </x:c>
      <x:c r="E386" s="149" t="str">
        <x:f>'Master Products'!F383</x:f>
        <x:v>Piece</x:v>
      </x:c>
      <x:c r="F386" s="149" t="str">
        <x:f>IF('Master Products'!G383="","",'Master Products'!G383)</x:f>
      </x:c>
      <x:c r="G386" s="149" t="str">
        <x:f>'Master Products'!I383</x:f>
        <x:v>PKR</x:v>
      </x:c>
      <x:c r="H386" s="133" t="n">
        <x:f>'Master Products'!L383</x:f>
        <x:v>360</x:v>
      </x:c>
      <x:c r="I386" s="133" t="n">
        <x:f>'Master Products'!M383</x:f>
        <x:v>290</x:v>
      </x:c>
      <x:c r="J386" s="133" t="str">
        <x:f>'Master Products'!U383</x:f>
        <x:v>Source Valid</x:v>
      </x:c>
      <x:c r="K386" s="133" t="n">
        <x:f>'Master Products'!N383</x:f>
        <x:v>70</x:v>
      </x:c>
      <x:c r="L386" s="148" t="n">
        <x:f>'Master Products'!O383</x:f>
        <x:v>0.19444444444444445</x:v>
      </x:c>
      <x:c r="M386" s="149" t="str">
        <x:f>'Master Products'!X383</x:f>
        <x:v>Ready</x:v>
      </x:c>
      <x:c r="N386" s="149" t="b">
        <x:f>'Master Products'!Y383</x:f>
        <x:v>1</x:v>
      </x:c>
      <x:c r="O386" s="149" t="str">
        <x:f>'Master Products'!AH383</x:f>
        <x:v>WS-RATES:11:23</x:v>
      </x:c>
      <x:c r="P386" s="149" t="str">
        <x:f>IF('Master Products'!AI383="","",'Master Products'!AI383)</x:f>
      </x:c>
      <x:c r="Q386" s="149" t="str">
        <x:f>IF('Master Products'!AJ383="","",'Master Products'!AJ383)</x:f>
      </x:c>
      <x:c r="R386" s="149" t="str">
        <x:f>IF('Master Products'!AK383="","",'Master Products'!AK383)</x:f>
      </x:c>
    </x:row>
    <x:row r="387">
      <x:c r="A387" s="149" t="str">
        <x:f>'Master Products'!A384</x:f>
        <x:v>RS-000383</x:v>
      </x:c>
      <x:c r="B387" s="149" t="str">
        <x:f>'Master Products'!B384</x:f>
        <x:v>3D HOME DECORE</x:v>
      </x:c>
      <x:c r="C387" s="149" t="str">
        <x:f>'Master Products'!C384</x:f>
        <x:v>STICKERS</x:v>
      </x:c>
      <x:c r="D387" s="149" t="str">
        <x:f>'Master Products'!D384</x:f>
        <x:v>Both</x:v>
      </x:c>
      <x:c r="E387" s="149" t="str">
        <x:f>'Master Products'!F384</x:f>
        <x:v>Piece</x:v>
      </x:c>
      <x:c r="F387" s="149" t="str">
        <x:f>IF('Master Products'!G384="","",'Master Products'!G384)</x:f>
      </x:c>
      <x:c r="G387" s="149" t="str">
        <x:f>'Master Products'!I384</x:f>
        <x:v>PKR</x:v>
      </x:c>
      <x:c r="H387" s="133" t="n">
        <x:f>'Master Products'!L384</x:f>
        <x:v>180</x:v>
      </x:c>
      <x:c r="I387" s="133" t="n">
        <x:f>'Master Products'!M384</x:f>
        <x:v>163</x:v>
      </x:c>
      <x:c r="J387" s="133" t="str">
        <x:f>'Master Products'!U384</x:f>
        <x:v>Source Valid</x:v>
      </x:c>
      <x:c r="K387" s="133" t="n">
        <x:f>'Master Products'!N384</x:f>
        <x:v>17</x:v>
      </x:c>
      <x:c r="L387" s="148" t="n">
        <x:f>'Master Products'!O384</x:f>
        <x:v>0.09444444444444444</x:v>
      </x:c>
      <x:c r="M387" s="149" t="str">
        <x:f>'Master Products'!X384</x:f>
        <x:v>Ready</x:v>
      </x:c>
      <x:c r="N387" s="149" t="b">
        <x:f>'Master Products'!Y384</x:f>
        <x:v>1</x:v>
      </x:c>
      <x:c r="O387" s="149" t="str">
        <x:f>'Master Products'!AH384</x:f>
        <x:v>WS-RATES:11:24</x:v>
      </x:c>
      <x:c r="P387" s="149" t="str">
        <x:f>IF('Master Products'!AI384="","",'Master Products'!AI384)</x:f>
      </x:c>
      <x:c r="Q387" s="149" t="str">
        <x:f>IF('Master Products'!AJ384="","",'Master Products'!AJ384)</x:f>
      </x:c>
      <x:c r="R387" s="149" t="str">
        <x:f>IF('Master Products'!AK384="","",'Master Products'!AK384)</x:f>
      </x:c>
    </x:row>
    <x:row r="388">
      <x:c r="A388" s="149" t="str">
        <x:f>'Master Products'!A385</x:f>
        <x:v>RS-000384</x:v>
      </x:c>
      <x:c r="B388" s="149" t="str">
        <x:f>'Master Products'!B385</x:f>
        <x:v>3D WALL STICKER</x:v>
      </x:c>
      <x:c r="C388" s="149" t="str">
        <x:f>'Master Products'!C385</x:f>
        <x:v>STICKERS</x:v>
      </x:c>
      <x:c r="D388" s="149" t="str">
        <x:f>'Master Products'!D385</x:f>
        <x:v>Both</x:v>
      </x:c>
      <x:c r="E388" s="149" t="str">
        <x:f>'Master Products'!F385</x:f>
        <x:v>Piece</x:v>
      </x:c>
      <x:c r="F388" s="149" t="str">
        <x:f>IF('Master Products'!G385="","",'Master Products'!G385)</x:f>
      </x:c>
      <x:c r="G388" s="149" t="str">
        <x:f>'Master Products'!I385</x:f>
        <x:v>PKR</x:v>
      </x:c>
      <x:c r="H388" s="133" t="n">
        <x:f>'Master Products'!L385</x:f>
        <x:v>220</x:v>
      </x:c>
      <x:c r="I388" s="133" t="n">
        <x:f>'Master Products'!M385</x:f>
        <x:v>198</x:v>
      </x:c>
      <x:c r="J388" s="133" t="str">
        <x:f>'Master Products'!U385</x:f>
        <x:v>Source Valid</x:v>
      </x:c>
      <x:c r="K388" s="133" t="n">
        <x:f>'Master Products'!N385</x:f>
        <x:v>22</x:v>
      </x:c>
      <x:c r="L388" s="148" t="n">
        <x:f>'Master Products'!O385</x:f>
        <x:v>0.1</x:v>
      </x:c>
      <x:c r="M388" s="149" t="str">
        <x:f>'Master Products'!X385</x:f>
        <x:v>Ready</x:v>
      </x:c>
      <x:c r="N388" s="149" t="b">
        <x:f>'Master Products'!Y385</x:f>
        <x:v>1</x:v>
      </x:c>
      <x:c r="O388" s="149" t="str">
        <x:f>'Master Products'!AH385</x:f>
        <x:v>WS-RATES:11:25</x:v>
      </x:c>
      <x:c r="P388" s="149" t="str">
        <x:f>IF('Master Products'!AI385="","",'Master Products'!AI385)</x:f>
      </x:c>
      <x:c r="Q388" s="149" t="str">
        <x:f>IF('Master Products'!AJ385="","",'Master Products'!AJ385)</x:f>
      </x:c>
      <x:c r="R388" s="149" t="str">
        <x:f>IF('Master Products'!AK385="","",'Master Products'!AK385)</x:f>
      </x:c>
    </x:row>
    <x:row r="389">
      <x:c r="A389" s="149" t="str">
        <x:f>'Master Products'!A386</x:f>
        <x:v>RS-000385</x:v>
      </x:c>
      <x:c r="B389" s="149" t="str">
        <x:f>'Master Products'!B386</x:f>
        <x:v>FOIL MIX (5 PCS THEME)</x:v>
      </x:c>
      <x:c r="C389" s="149" t="str">
        <x:f>'Master Products'!C386</x:f>
        <x:v>CHINA</x:v>
      </x:c>
      <x:c r="D389" s="149" t="str">
        <x:f>'Master Products'!D386</x:f>
        <x:v>Wholesale/Bulk</x:v>
      </x:c>
      <x:c r="E389" s="149" t="str">
        <x:f>'Master Products'!F386</x:f>
        <x:v>Pack</x:v>
      </x:c>
      <x:c r="F389" s="149" t="n">
        <x:f>IF('Master Products'!G386="","",'Master Products'!G386)</x:f>
        <x:v>5</x:v>
      </x:c>
      <x:c r="G389" s="149" t="str">
        <x:f>'Master Products'!I386</x:f>
        <x:v>PKR</x:v>
      </x:c>
      <x:c r="H389" s="133" t="n">
        <x:f>'Master Products'!L386</x:f>
        <x:v>240</x:v>
      </x:c>
      <x:c r="I389" s="133" t="n">
        <x:f>'Master Products'!M386</x:f>
        <x:v>205</x:v>
      </x:c>
      <x:c r="J389" s="133" t="str">
        <x:f>'Master Products'!U386</x:f>
        <x:v>Source Valid</x:v>
      </x:c>
      <x:c r="K389" s="133" t="n">
        <x:f>'Master Products'!N386</x:f>
        <x:v>35</x:v>
      </x:c>
      <x:c r="L389" s="148" t="n">
        <x:f>'Master Products'!O386</x:f>
        <x:v>0.14583333333333334</x:v>
      </x:c>
      <x:c r="M389" s="149" t="str">
        <x:f>'Master Products'!X386</x:f>
        <x:v>Ready</x:v>
      </x:c>
      <x:c r="N389" s="149" t="b">
        <x:f>'Master Products'!Y386</x:f>
        <x:v>1</x:v>
      </x:c>
      <x:c r="O389" s="149" t="str">
        <x:f>'Master Products'!AH386</x:f>
        <x:v>WS-RATES:11:26</x:v>
      </x:c>
      <x:c r="P389" s="149" t="str">
        <x:f>IF('Master Products'!AI386="","",'Master Products'!AI386)</x:f>
      </x:c>
      <x:c r="Q389" s="149" t="str">
        <x:f>IF('Master Products'!AJ386="","",'Master Products'!AJ386)</x:f>
      </x:c>
      <x:c r="R389" s="149" t="str">
        <x:f>IF('Master Products'!AK386="","",'Master Products'!AK386)</x:f>
      </x:c>
    </x:row>
    <x:row r="390">
      <x:c r="A390" s="149" t="str">
        <x:f>'Master Products'!A387</x:f>
        <x:v>RS-000386</x:v>
      </x:c>
      <x:c r="B390" s="149" t="str">
        <x:f>'Master Products'!B387</x:f>
        <x:v>GATTA KHATA COPY 68G NO 5</x:v>
      </x:c>
      <x:c r="C390" s="149" t="str">
        <x:f>'Master Products'!C387</x:f>
        <x:v>GATTA REGISTER</x:v>
      </x:c>
      <x:c r="D390" s="149" t="str">
        <x:f>'Master Products'!D387</x:f>
        <x:v>Both</x:v>
      </x:c>
      <x:c r="E390" s="149" t="str">
        <x:f>'Master Products'!F387</x:f>
        <x:v>Piece</x:v>
      </x:c>
      <x:c r="F390" s="149" t="str">
        <x:f>IF('Master Products'!G387="","",'Master Products'!G387)</x:f>
      </x:c>
      <x:c r="G390" s="149" t="str">
        <x:f>'Master Products'!I387</x:f>
        <x:v>PKR</x:v>
      </x:c>
      <x:c r="H390" s="133" t="n">
        <x:f>'Master Products'!L387</x:f>
        <x:v>240</x:v>
      </x:c>
      <x:c r="I390" s="133" t="n">
        <x:f>'Master Products'!M387</x:f>
        <x:v>230</x:v>
      </x:c>
      <x:c r="J390" s="133" t="str">
        <x:f>'Master Products'!U387</x:f>
        <x:v>Source Valid</x:v>
      </x:c>
      <x:c r="K390" s="133" t="n">
        <x:f>'Master Products'!N387</x:f>
        <x:v>10</x:v>
      </x:c>
      <x:c r="L390" s="148" t="n">
        <x:f>'Master Products'!O387</x:f>
        <x:v>0.041666666666666664</x:v>
      </x:c>
      <x:c r="M390" s="149" t="str">
        <x:f>'Master Products'!X387</x:f>
        <x:v>Ready</x:v>
      </x:c>
      <x:c r="N390" s="149" t="b">
        <x:f>'Master Products'!Y387</x:f>
        <x:v>1</x:v>
      </x:c>
      <x:c r="O390" s="149" t="str">
        <x:f>'Master Products'!AH387</x:f>
        <x:v>WS-RATES:11:27</x:v>
      </x:c>
      <x:c r="P390" s="149" t="str">
        <x:f>IF('Master Products'!AI387="","",'Master Products'!AI387)</x:f>
      </x:c>
      <x:c r="Q390" s="149" t="str">
        <x:f>IF('Master Products'!AJ387="","",'Master Products'!AJ387)</x:f>
      </x:c>
      <x:c r="R390" s="149" t="str">
        <x:f>IF('Master Products'!AK387="","",'Master Products'!AK387)</x:f>
      </x:c>
    </x:row>
    <x:row r="391">
      <x:c r="A391" s="149" t="str">
        <x:f>'Master Products'!A388</x:f>
        <x:v>RS-000387</x:v>
      </x:c>
      <x:c r="B391" s="149" t="str">
        <x:f>'Master Products'!B388</x:f>
        <x:v>WICKET+BAT GIFT BAG</x:v>
      </x:c>
      <x:c r="C391" s="149" t="str">
        <x:f>'Master Products'!C388</x:f>
        <x:v>BAT</x:v>
      </x:c>
      <x:c r="D391" s="149" t="str">
        <x:f>'Master Products'!D388</x:f>
        <x:v>Both</x:v>
      </x:c>
      <x:c r="E391" s="149" t="str">
        <x:f>'Master Products'!F388</x:f>
        <x:v>Piece</x:v>
      </x:c>
      <x:c r="F391" s="149" t="str">
        <x:f>IF('Master Products'!G388="","",'Master Products'!G388)</x:f>
      </x:c>
      <x:c r="G391" s="149" t="str">
        <x:f>'Master Products'!I388</x:f>
        <x:v>PKR</x:v>
      </x:c>
      <x:c r="H391" s="133" t="n">
        <x:f>'Master Products'!L388</x:f>
        <x:v>350</x:v>
      </x:c>
      <x:c r="I391" s="133" t="n">
        <x:f>'Master Products'!M388</x:f>
        <x:v>310</x:v>
      </x:c>
      <x:c r="J391" s="133" t="str">
        <x:f>'Master Products'!U388</x:f>
        <x:v>Source Valid</x:v>
      </x:c>
      <x:c r="K391" s="133" t="n">
        <x:f>'Master Products'!N388</x:f>
        <x:v>40</x:v>
      </x:c>
      <x:c r="L391" s="148" t="n">
        <x:f>'Master Products'!O388</x:f>
        <x:v>0.11428571428571428</x:v>
      </x:c>
      <x:c r="M391" s="149" t="str">
        <x:f>'Master Products'!X388</x:f>
        <x:v>Ready</x:v>
      </x:c>
      <x:c r="N391" s="149" t="b">
        <x:f>'Master Products'!Y388</x:f>
        <x:v>1</x:v>
      </x:c>
      <x:c r="O391" s="149" t="str">
        <x:f>'Master Products'!AH388</x:f>
        <x:v>WS-RATES:11:28</x:v>
      </x:c>
      <x:c r="P391" s="149" t="str">
        <x:f>IF('Master Products'!AI388="","",'Master Products'!AI388)</x:f>
      </x:c>
      <x:c r="Q391" s="149" t="str">
        <x:f>IF('Master Products'!AJ388="","",'Master Products'!AJ388)</x:f>
      </x:c>
      <x:c r="R391" s="149" t="str">
        <x:f>IF('Master Products'!AK388="","",'Master Products'!AK388)</x:f>
      </x:c>
    </x:row>
    <x:row r="392">
      <x:c r="A392" s="149" t="str">
        <x:f>'Master Products'!A389</x:f>
        <x:v>RS-000388</x:v>
      </x:c>
      <x:c r="B392" s="149" t="str">
        <x:f>'Master Products'!B389</x:f>
        <x:v>PLASTIC BAT NO 6 A+</x:v>
      </x:c>
      <x:c r="C392" s="149" t="str">
        <x:f>'Master Products'!C389</x:f>
        <x:v>BAT</x:v>
      </x:c>
      <x:c r="D392" s="149" t="str">
        <x:f>'Master Products'!D389</x:f>
        <x:v>Both</x:v>
      </x:c>
      <x:c r="E392" s="149" t="str">
        <x:f>'Master Products'!F389</x:f>
        <x:v>Piece</x:v>
      </x:c>
      <x:c r="F392" s="149" t="str">
        <x:f>IF('Master Products'!G389="","",'Master Products'!G389)</x:f>
      </x:c>
      <x:c r="G392" s="149" t="str">
        <x:f>'Master Products'!I389</x:f>
        <x:v>PKR</x:v>
      </x:c>
      <x:c r="H392" s="133" t="n">
        <x:f>'Master Products'!L389</x:f>
        <x:v>350</x:v>
      </x:c>
      <x:c r="I392" s="133" t="n">
        <x:f>'Master Products'!M389</x:f>
        <x:v>320</x:v>
      </x:c>
      <x:c r="J392" s="133" t="str">
        <x:f>'Master Products'!U389</x:f>
        <x:v>Source Valid</x:v>
      </x:c>
      <x:c r="K392" s="133" t="n">
        <x:f>'Master Products'!N389</x:f>
        <x:v>30</x:v>
      </x:c>
      <x:c r="L392" s="148" t="n">
        <x:f>'Master Products'!O389</x:f>
        <x:v>0.08571428571428572</x:v>
      </x:c>
      <x:c r="M392" s="149" t="str">
        <x:f>'Master Products'!X389</x:f>
        <x:v>Ready</x:v>
      </x:c>
      <x:c r="N392" s="149" t="b">
        <x:f>'Master Products'!Y389</x:f>
        <x:v>1</x:v>
      </x:c>
      <x:c r="O392" s="149" t="str">
        <x:f>'Master Products'!AH389</x:f>
        <x:v>WS-RATES:11:29</x:v>
      </x:c>
      <x:c r="P392" s="149" t="str">
        <x:f>IF('Master Products'!AI389="","",'Master Products'!AI389)</x:f>
      </x:c>
      <x:c r="Q392" s="149" t="str">
        <x:f>IF('Master Products'!AJ389="","",'Master Products'!AJ389)</x:f>
      </x:c>
      <x:c r="R392" s="149" t="str">
        <x:f>IF('Master Products'!AK389="","",'Master Products'!AK389)</x:f>
      </x:c>
    </x:row>
    <x:row r="393">
      <x:c r="A393" s="149" t="str">
        <x:f>'Master Products'!A390</x:f>
        <x:v>RS-000389</x:v>
      </x:c>
      <x:c r="B393" s="149" t="str">
        <x:f>'Master Products'!B390</x:f>
        <x:v>PLASTIC BAT NO 4 A+</x:v>
      </x:c>
      <x:c r="C393" s="149" t="str">
        <x:f>'Master Products'!C390</x:f>
        <x:v>BAT</x:v>
      </x:c>
      <x:c r="D393" s="149" t="str">
        <x:f>'Master Products'!D390</x:f>
        <x:v>Both</x:v>
      </x:c>
      <x:c r="E393" s="149" t="str">
        <x:f>'Master Products'!F390</x:f>
        <x:v>Piece</x:v>
      </x:c>
      <x:c r="F393" s="149" t="str">
        <x:f>IF('Master Products'!G390="","",'Master Products'!G390)</x:f>
      </x:c>
      <x:c r="G393" s="149" t="str">
        <x:f>'Master Products'!I390</x:f>
        <x:v>PKR</x:v>
      </x:c>
      <x:c r="H393" s="133" t="n">
        <x:f>'Master Products'!L390</x:f>
        <x:v>280</x:v>
      </x:c>
      <x:c r="I393" s="133" t="n">
        <x:f>'Master Products'!M390</x:f>
        <x:v>250</x:v>
      </x:c>
      <x:c r="J393" s="133" t="str">
        <x:f>'Master Products'!U390</x:f>
        <x:v>Source Valid</x:v>
      </x:c>
      <x:c r="K393" s="133" t="n">
        <x:f>'Master Products'!N390</x:f>
        <x:v>30</x:v>
      </x:c>
      <x:c r="L393" s="148" t="n">
        <x:f>'Master Products'!O390</x:f>
        <x:v>0.10714285714285714</x:v>
      </x:c>
      <x:c r="M393" s="149" t="str">
        <x:f>'Master Products'!X390</x:f>
        <x:v>Ready</x:v>
      </x:c>
      <x:c r="N393" s="149" t="b">
        <x:f>'Master Products'!Y390</x:f>
        <x:v>1</x:v>
      </x:c>
      <x:c r="O393" s="149" t="str">
        <x:f>'Master Products'!AH390</x:f>
        <x:v>WS-RATES:11:30</x:v>
      </x:c>
      <x:c r="P393" s="149" t="str">
        <x:f>IF('Master Products'!AI390="","",'Master Products'!AI390)</x:f>
      </x:c>
      <x:c r="Q393" s="149" t="str">
        <x:f>IF('Master Products'!AJ390="","",'Master Products'!AJ390)</x:f>
      </x:c>
      <x:c r="R393" s="149" t="str">
        <x:f>IF('Master Products'!AK390="","",'Master Products'!AK390)</x:f>
      </x:c>
    </x:row>
    <x:row r="394">
      <x:c r="A394" s="149" t="str">
        <x:f>'Master Products'!A391</x:f>
        <x:v>RS-000390</x:v>
      </x:c>
      <x:c r="B394" s="149" t="str">
        <x:f>'Master Products'!B391</x:f>
        <x:v>FOOT BALL MOLTEN</x:v>
      </x:c>
      <x:c r="C394" s="149" t="str">
        <x:f>'Master Products'!C391</x:f>
        <x:v>CHINA DAIRIES</x:v>
      </x:c>
      <x:c r="D394" s="149" t="str">
        <x:f>'Master Products'!D391</x:f>
        <x:v>Both</x:v>
      </x:c>
      <x:c r="E394" s="149" t="str">
        <x:f>'Master Products'!F391</x:f>
        <x:v>Piece</x:v>
      </x:c>
      <x:c r="F394" s="149" t="str">
        <x:f>IF('Master Products'!G391="","",'Master Products'!G391)</x:f>
      </x:c>
      <x:c r="G394" s="149" t="str">
        <x:f>'Master Products'!I391</x:f>
        <x:v>PKR</x:v>
      </x:c>
      <x:c r="H394" s="133" t="n">
        <x:f>'Master Products'!L391</x:f>
        <x:v>780</x:v>
      </x:c>
      <x:c r="I394" s="133" t="n">
        <x:f>'Master Products'!M391</x:f>
        <x:v>650</x:v>
      </x:c>
      <x:c r="J394" s="133" t="str">
        <x:f>'Master Products'!U391</x:f>
        <x:v>Source Valid</x:v>
      </x:c>
      <x:c r="K394" s="133" t="n">
        <x:f>'Master Products'!N391</x:f>
        <x:v>130</x:v>
      </x:c>
      <x:c r="L394" s="148" t="n">
        <x:f>'Master Products'!O391</x:f>
        <x:v>0.16666666666666666</x:v>
      </x:c>
      <x:c r="M394" s="149" t="str">
        <x:f>'Master Products'!X391</x:f>
        <x:v>Ready</x:v>
      </x:c>
      <x:c r="N394" s="149" t="b">
        <x:f>'Master Products'!Y391</x:f>
        <x:v>1</x:v>
      </x:c>
      <x:c r="O394" s="149" t="str">
        <x:f>'Master Products'!AH391</x:f>
        <x:v>WS-RATES:11:31</x:v>
      </x:c>
      <x:c r="P394" s="149" t="str">
        <x:f>IF('Master Products'!AI391="","",'Master Products'!AI391)</x:f>
      </x:c>
      <x:c r="Q394" s="149" t="str">
        <x:f>IF('Master Products'!AJ391="","",'Master Products'!AJ391)</x:f>
      </x:c>
      <x:c r="R394" s="149" t="str">
        <x:f>IF('Master Products'!AK391="","",'Master Products'!AK391)</x:f>
      </x:c>
    </x:row>
    <x:row r="395">
      <x:c r="A395" s="149" t="str">
        <x:f>'Master Products'!A392</x:f>
        <x:v>RS-000391</x:v>
      </x:c>
      <x:c r="B395" s="149" t="str">
        <x:f>'Master Products'!B392</x:f>
        <x:v>APEX TENNIS BALL JAR</x:v>
      </x:c>
      <x:c r="C395" s="149" t="str">
        <x:f>'Master Products'!C392</x:f>
        <x:v>BALL POINT</x:v>
      </x:c>
      <x:c r="D395" s="149" t="str">
        <x:f>'Master Products'!D392</x:f>
        <x:v>Wholesale/Bulk</x:v>
      </x:c>
      <x:c r="E395" s="149" t="str">
        <x:f>'Master Products'!F392</x:f>
        <x:v>Jar</x:v>
      </x:c>
      <x:c r="F395" s="149" t="str">
        <x:f>IF('Master Products'!G392="","",'Master Products'!G392)</x:f>
      </x:c>
      <x:c r="G395" s="149" t="str">
        <x:f>'Master Products'!I392</x:f>
        <x:v>PKR</x:v>
      </x:c>
      <x:c r="H395" s="133" t="n">
        <x:f>'Master Products'!L392</x:f>
        <x:v>750</x:v>
      </x:c>
      <x:c r="I395" s="133" t="n">
        <x:f>'Master Products'!M392</x:f>
        <x:v>650</x:v>
      </x:c>
      <x:c r="J395" s="133" t="str">
        <x:f>'Master Products'!U392</x:f>
        <x:v>Source Valid</x:v>
      </x:c>
      <x:c r="K395" s="133" t="n">
        <x:f>'Master Products'!N392</x:f>
        <x:v>100</x:v>
      </x:c>
      <x:c r="L395" s="148" t="n">
        <x:f>'Master Products'!O392</x:f>
        <x:v>0.13333333333333333</x:v>
      </x:c>
      <x:c r="M395" s="149" t="str">
        <x:f>'Master Products'!X392</x:f>
        <x:v>Ready</x:v>
      </x:c>
      <x:c r="N395" s="149" t="b">
        <x:f>'Master Products'!Y392</x:f>
        <x:v>1</x:v>
      </x:c>
      <x:c r="O395" s="149" t="str">
        <x:f>'Master Products'!AH392</x:f>
        <x:v>WS-RATES:11:32</x:v>
      </x:c>
      <x:c r="P395" s="149" t="str">
        <x:f>IF('Master Products'!AI392="","",'Master Products'!AI392)</x:f>
      </x:c>
      <x:c r="Q395" s="149" t="str">
        <x:f>IF('Master Products'!AJ392="","",'Master Products'!AJ392)</x:f>
      </x:c>
      <x:c r="R395" s="149" t="str">
        <x:f>IF('Master Products'!AK392="","",'Master Products'!AK392)</x:f>
      </x:c>
    </x:row>
    <x:row r="396">
      <x:c r="A396" s="149" t="str">
        <x:f>'Master Products'!A393</x:f>
        <x:v>RS-000392</x:v>
      </x:c>
      <x:c r="B396" s="149" t="str">
        <x:f>'Master Products'!B393</x:f>
        <x:v>SHUTTLE MAVIS 2000</x:v>
      </x:c>
      <x:c r="C396" s="149" t="str">
        <x:f>'Master Products'!C393</x:f>
        <x:v>CHINA DAIRIES</x:v>
      </x:c>
      <x:c r="D396" s="149" t="str">
        <x:f>'Master Products'!D393</x:f>
        <x:v>Both</x:v>
      </x:c>
      <x:c r="E396" s="149" t="str">
        <x:f>'Master Products'!F393</x:f>
        <x:v>Piece</x:v>
      </x:c>
      <x:c r="F396" s="149" t="str">
        <x:f>IF('Master Products'!G393="","",'Master Products'!G393)</x:f>
      </x:c>
      <x:c r="G396" s="149" t="str">
        <x:f>'Master Products'!I393</x:f>
        <x:v>PKR</x:v>
      </x:c>
      <x:c r="H396" s="133" t="n">
        <x:f>'Master Products'!L393</x:f>
        <x:v>360</x:v>
      </x:c>
      <x:c r="I396" s="133" t="n">
        <x:f>'Master Products'!M393</x:f>
        <x:v>235</x:v>
      </x:c>
      <x:c r="J396" s="133" t="str">
        <x:f>'Master Products'!U393</x:f>
        <x:v>Source Valid</x:v>
      </x:c>
      <x:c r="K396" s="133" t="n">
        <x:f>'Master Products'!N393</x:f>
        <x:v>125</x:v>
      </x:c>
      <x:c r="L396" s="148" t="n">
        <x:f>'Master Products'!O393</x:f>
        <x:v>0.3472222222222222</x:v>
      </x:c>
      <x:c r="M396" s="149" t="str">
        <x:f>'Master Products'!X393</x:f>
        <x:v>Ready</x:v>
      </x:c>
      <x:c r="N396" s="149" t="b">
        <x:f>'Master Products'!Y393</x:f>
        <x:v>1</x:v>
      </x:c>
      <x:c r="O396" s="149" t="str">
        <x:f>'Master Products'!AH393</x:f>
        <x:v>WS-RATES:11:33</x:v>
      </x:c>
      <x:c r="P396" s="149" t="str">
        <x:f>IF('Master Products'!AI393="","",'Master Products'!AI393)</x:f>
      </x:c>
      <x:c r="Q396" s="149" t="str">
        <x:f>IF('Master Products'!AJ393="","",'Master Products'!AJ393)</x:f>
      </x:c>
      <x:c r="R396" s="149" t="str">
        <x:f>IF('Master Products'!AK393="","",'Master Products'!AK393)</x:f>
      </x:c>
    </x:row>
    <x:row r="397">
      <x:c r="A397" s="149" t="str">
        <x:f>'Master Products'!A394</x:f>
        <x:v>RS-000393</x:v>
      </x:c>
      <x:c r="B397" s="149" t="str">
        <x:f>'Master Products'!B394</x:f>
        <x:v>DOLLAR INK PEN FP 2 QALAM</x:v>
      </x:c>
      <x:c r="C397" s="149" t="str">
        <x:f>'Master Products'!C394</x:f>
        <x:v>INK PEN</x:v>
      </x:c>
      <x:c r="D397" s="149" t="str">
        <x:f>'Master Products'!D394</x:f>
        <x:v>Both</x:v>
      </x:c>
      <x:c r="E397" s="149" t="str">
        <x:f>'Master Products'!F394</x:f>
        <x:v>Piece</x:v>
      </x:c>
      <x:c r="F397" s="149" t="str">
        <x:f>IF('Master Products'!G394="","",'Master Products'!G394)</x:f>
      </x:c>
      <x:c r="G397" s="149" t="str">
        <x:f>'Master Products'!I394</x:f>
        <x:v>PKR</x:v>
      </x:c>
      <x:c r="H397" s="133" t="n">
        <x:f>'Master Products'!L394</x:f>
        <x:v>446</x:v>
      </x:c>
      <x:c r="I397" s="133" t="n">
        <x:f>'Master Products'!M394</x:f>
        <x:v>422</x:v>
      </x:c>
      <x:c r="J397" s="133" t="str">
        <x:f>'Master Products'!U394</x:f>
        <x:v>Source Valid</x:v>
      </x:c>
      <x:c r="K397" s="133" t="n">
        <x:f>'Master Products'!N394</x:f>
        <x:v>24</x:v>
      </x:c>
      <x:c r="L397" s="148" t="n">
        <x:f>'Master Products'!O394</x:f>
        <x:v>0.053811659192825115</x:v>
      </x:c>
      <x:c r="M397" s="149" t="str">
        <x:f>'Master Products'!X394</x:f>
        <x:v>Ready</x:v>
      </x:c>
      <x:c r="N397" s="149" t="b">
        <x:f>'Master Products'!Y394</x:f>
        <x:v>1</x:v>
      </x:c>
      <x:c r="O397" s="149" t="str">
        <x:f>'Master Products'!AH394</x:f>
        <x:v>WS-RATES:11:34</x:v>
      </x:c>
      <x:c r="P397" s="149" t="str">
        <x:f>IF('Master Products'!AI394="","",'Master Products'!AI394)</x:f>
      </x:c>
      <x:c r="Q397" s="149" t="str">
        <x:f>IF('Master Products'!AJ394="","",'Master Products'!AJ394)</x:f>
      </x:c>
      <x:c r="R397" s="149" t="str">
        <x:f>IF('Master Products'!AK394="","",'Master Products'!AK394)</x:f>
      </x:c>
    </x:row>
    <x:row r="398">
      <x:c r="A398" s="149" t="str">
        <x:f>'Master Products'!A395</x:f>
        <x:v>RS-000394</x:v>
      </x:c>
      <x:c r="B398" s="149" t="str">
        <x:f>'Master Products'!B395</x:f>
        <x:v>TEMPO GUM STICK 8G(BOX 24 PC</x:v>
      </x:c>
      <x:c r="C398" s="149" t="str">
        <x:f>'Master Products'!C395</x:f>
        <x:v>GUM STICK</x:v>
      </x:c>
      <x:c r="D398" s="149" t="str">
        <x:f>'Master Products'!D395</x:f>
        <x:v>Both</x:v>
      </x:c>
      <x:c r="E398" s="149" t="str">
        <x:f>'Master Products'!F395</x:f>
        <x:v>Box</x:v>
      </x:c>
      <x:c r="F398" s="149" t="n">
        <x:f>IF('Master Products'!G395="","",'Master Products'!G395)</x:f>
        <x:v>24</x:v>
      </x:c>
      <x:c r="G398" s="149" t="str">
        <x:f>'Master Products'!I395</x:f>
        <x:v>PKR</x:v>
      </x:c>
      <x:c r="H398" s="133" t="n">
        <x:f>'Master Products'!L395</x:f>
        <x:v>1032</x:v>
      </x:c>
      <x:c r="I398" s="133" t="n">
        <x:f>'Master Products'!M395</x:f>
        <x:v>980</x:v>
      </x:c>
      <x:c r="J398" s="133" t="str">
        <x:f>'Master Products'!U395</x:f>
        <x:v>Source Valid</x:v>
      </x:c>
      <x:c r="K398" s="133" t="n">
        <x:f>'Master Products'!N395</x:f>
        <x:v>52</x:v>
      </x:c>
      <x:c r="L398" s="148" t="n">
        <x:f>'Master Products'!O395</x:f>
        <x:v>0.050387596899224806</x:v>
      </x:c>
      <x:c r="M398" s="149" t="str">
        <x:f>'Master Products'!X395</x:f>
        <x:v>Ready</x:v>
      </x:c>
      <x:c r="N398" s="149" t="b">
        <x:f>'Master Products'!Y395</x:f>
        <x:v>1</x:v>
      </x:c>
      <x:c r="O398" s="149" t="str">
        <x:f>'Master Products'!AH395</x:f>
        <x:v>WS-RATES:11:35</x:v>
      </x:c>
      <x:c r="P398" s="149" t="str">
        <x:f>IF('Master Products'!AI395="","",'Master Products'!AI395)</x:f>
      </x:c>
      <x:c r="Q398" s="149" t="str">
        <x:f>IF('Master Products'!AJ395="","",'Master Products'!AJ395)</x:f>
      </x:c>
      <x:c r="R398" s="149" t="str">
        <x:f>IF('Master Products'!AK395="","",'Master Products'!AK395)</x:f>
      </x:c>
    </x:row>
    <x:row r="399">
      <x:c r="A399" s="149" t="str">
        <x:f>'Master Products'!A396</x:f>
        <x:v>RS-000395</x:v>
      </x:c>
      <x:c r="B399" s="149" t="str">
        <x:f>'Master Products'!B396</x:f>
        <x:v>CTIFREE UL190 PRO</x:v>
      </x:c>
      <x:c r="C399" s="149" t="str">
        <x:f>'Master Products'!C396</x:f>
        <x:v>SCIENTIFIC CALCULAT</x:v>
      </x:c>
      <x:c r="D399" s="149" t="str">
        <x:f>'Master Products'!D396</x:f>
        <x:v>Both</x:v>
      </x:c>
      <x:c r="E399" s="149" t="str">
        <x:f>'Master Products'!F396</x:f>
        <x:v>Piece</x:v>
      </x:c>
      <x:c r="F399" s="149" t="str">
        <x:f>IF('Master Products'!G396="","",'Master Products'!G396)</x:f>
      </x:c>
      <x:c r="G399" s="149" t="str">
        <x:f>'Master Products'!I396</x:f>
        <x:v>PKR</x:v>
      </x:c>
      <x:c r="H399" s="133" t="n">
        <x:f>'Master Products'!L396</x:f>
        <x:v>1130</x:v>
      </x:c>
      <x:c r="I399" s="133" t="n">
        <x:f>'Master Products'!M396</x:f>
        <x:v>1020</x:v>
      </x:c>
      <x:c r="J399" s="133" t="str">
        <x:f>'Master Products'!U396</x:f>
        <x:v>Source Valid</x:v>
      </x:c>
      <x:c r="K399" s="133" t="n">
        <x:f>'Master Products'!N396</x:f>
        <x:v>110</x:v>
      </x:c>
      <x:c r="L399" s="148" t="n">
        <x:f>'Master Products'!O396</x:f>
        <x:v>0.09734513274336283</x:v>
      </x:c>
      <x:c r="M399" s="149" t="str">
        <x:f>'Master Products'!X396</x:f>
        <x:v>Ready</x:v>
      </x:c>
      <x:c r="N399" s="149" t="b">
        <x:f>'Master Products'!Y396</x:f>
        <x:v>1</x:v>
      </x:c>
      <x:c r="O399" s="149" t="str">
        <x:f>'Master Products'!AH396</x:f>
        <x:v>WS-RATES:11:36</x:v>
      </x:c>
      <x:c r="P399" s="149" t="str">
        <x:f>IF('Master Products'!AI396="","",'Master Products'!AI396)</x:f>
      </x:c>
      <x:c r="Q399" s="149" t="str">
        <x:f>IF('Master Products'!AJ396="","",'Master Products'!AJ396)</x:f>
      </x:c>
      <x:c r="R399" s="149" t="str">
        <x:f>IF('Master Products'!AK396="","",'Master Products'!AK396)</x:f>
      </x:c>
    </x:row>
    <x:row r="400">
      <x:c r="A400" s="149" t="str">
        <x:f>'Master Products'!A397</x:f>
        <x:v>RS-000396</x:v>
      </x:c>
      <x:c r="B400" s="149" t="str">
        <x:f>'Master Products'!B397</x:f>
        <x:v>CTIFREE UL180 PRO</x:v>
      </x:c>
      <x:c r="C400" s="149" t="str">
        <x:f>'Master Products'!C397</x:f>
        <x:v>SCIENTIFIC CALCULAT</x:v>
      </x:c>
      <x:c r="D400" s="149" t="str">
        <x:f>'Master Products'!D397</x:f>
        <x:v>Both</x:v>
      </x:c>
      <x:c r="E400" s="149" t="str">
        <x:f>'Master Products'!F397</x:f>
        <x:v>Piece</x:v>
      </x:c>
      <x:c r="F400" s="149" t="str">
        <x:f>IF('Master Products'!G397="","",'Master Products'!G397)</x:f>
      </x:c>
      <x:c r="G400" s="149" t="str">
        <x:f>'Master Products'!I397</x:f>
        <x:v>PKR</x:v>
      </x:c>
      <x:c r="H400" s="133" t="n">
        <x:f>'Master Products'!L397</x:f>
        <x:v>1100</x:v>
      </x:c>
      <x:c r="I400" s="133" t="n">
        <x:f>'Master Products'!M397</x:f>
        <x:v>1010</x:v>
      </x:c>
      <x:c r="J400" s="133" t="str">
        <x:f>'Master Products'!U397</x:f>
        <x:v>Source Valid</x:v>
      </x:c>
      <x:c r="K400" s="133" t="n">
        <x:f>'Master Products'!N397</x:f>
        <x:v>90</x:v>
      </x:c>
      <x:c r="L400" s="148" t="n">
        <x:f>'Master Products'!O397</x:f>
        <x:v>0.08181818181818182</x:v>
      </x:c>
      <x:c r="M400" s="149" t="str">
        <x:f>'Master Products'!X397</x:f>
        <x:v>Ready</x:v>
      </x:c>
      <x:c r="N400" s="149" t="b">
        <x:f>'Master Products'!Y397</x:f>
        <x:v>1</x:v>
      </x:c>
      <x:c r="O400" s="149" t="str">
        <x:f>'Master Products'!AH397</x:f>
        <x:v>WS-RATES:11:37</x:v>
      </x:c>
      <x:c r="P400" s="149" t="str">
        <x:f>IF('Master Products'!AI397="","",'Master Products'!AI397)</x:f>
      </x:c>
      <x:c r="Q400" s="149" t="str">
        <x:f>IF('Master Products'!AJ397="","",'Master Products'!AJ397)</x:f>
      </x:c>
      <x:c r="R400" s="149" t="str">
        <x:f>IF('Master Products'!AK397="","",'Master Products'!AK397)</x:f>
      </x:c>
    </x:row>
    <x:row r="401">
      <x:c r="A401" s="149" t="str">
        <x:f>'Master Products'!A398</x:f>
        <x:v>RS-000397</x:v>
      </x:c>
      <x:c r="B401" s="149" t="str">
        <x:f>'Master Products'!B398</x:f>
        <x:v>CTIFREE UL340 PRO</x:v>
      </x:c>
      <x:c r="C401" s="149" t="str">
        <x:f>'Master Products'!C398</x:f>
        <x:v>SCIENTIFIC CALCULAT</x:v>
      </x:c>
      <x:c r="D401" s="149" t="str">
        <x:f>'Master Products'!D398</x:f>
        <x:v>Both</x:v>
      </x:c>
      <x:c r="E401" s="149" t="str">
        <x:f>'Master Products'!F398</x:f>
        <x:v>Piece</x:v>
      </x:c>
      <x:c r="F401" s="149" t="str">
        <x:f>IF('Master Products'!G398="","",'Master Products'!G398)</x:f>
      </x:c>
      <x:c r="G401" s="149" t="str">
        <x:f>'Master Products'!I398</x:f>
        <x:v>PKR</x:v>
      </x:c>
      <x:c r="H401" s="133" t="n">
        <x:f>'Master Products'!L398</x:f>
        <x:v>1150</x:v>
      </x:c>
      <x:c r="I401" s="133" t="n">
        <x:f>'Master Products'!M398</x:f>
        <x:v>1040</x:v>
      </x:c>
      <x:c r="J401" s="133" t="str">
        <x:f>'Master Products'!U398</x:f>
        <x:v>Source Valid</x:v>
      </x:c>
      <x:c r="K401" s="133" t="n">
        <x:f>'Master Products'!N398</x:f>
        <x:v>110</x:v>
      </x:c>
      <x:c r="L401" s="148" t="n">
        <x:f>'Master Products'!O398</x:f>
        <x:v>0.09565217391304348</x:v>
      </x:c>
      <x:c r="M401" s="149" t="str">
        <x:f>'Master Products'!X398</x:f>
        <x:v>Ready</x:v>
      </x:c>
      <x:c r="N401" s="149" t="b">
        <x:f>'Master Products'!Y398</x:f>
        <x:v>1</x:v>
      </x:c>
      <x:c r="O401" s="149" t="str">
        <x:f>'Master Products'!AH398</x:f>
        <x:v>WS-RATES:12:2</x:v>
      </x:c>
      <x:c r="P401" s="149" t="str">
        <x:f>IF('Master Products'!AI398="","",'Master Products'!AI398)</x:f>
      </x:c>
      <x:c r="Q401" s="149" t="str">
        <x:f>IF('Master Products'!AJ398="","",'Master Products'!AJ398)</x:f>
      </x:c>
      <x:c r="R401" s="149" t="str">
        <x:f>IF('Master Products'!AK398="","",'Master Products'!AK398)</x:f>
      </x:c>
    </x:row>
    <x:row r="402">
      <x:c r="A402" s="149" t="str">
        <x:f>'Master Products'!A399</x:f>
        <x:v>RS-000398</x:v>
      </x:c>
      <x:c r="B402" s="149" t="str">
        <x:f>'Master Products'!B399</x:f>
        <x:v>CTIFREE UL140G</x:v>
      </x:c>
      <x:c r="C402" s="149" t="str">
        <x:f>'Master Products'!C399</x:f>
        <x:v>SCIENTIFIC CALCULAT</x:v>
      </x:c>
      <x:c r="D402" s="149" t="str">
        <x:f>'Master Products'!D399</x:f>
        <x:v>Both</x:v>
      </x:c>
      <x:c r="E402" s="149" t="str">
        <x:f>'Master Products'!F399</x:f>
        <x:v>Piece</x:v>
      </x:c>
      <x:c r="F402" s="149" t="str">
        <x:f>IF('Master Products'!G399="","",'Master Products'!G399)</x:f>
      </x:c>
      <x:c r="G402" s="149" t="str">
        <x:f>'Master Products'!I399</x:f>
        <x:v>PKR</x:v>
      </x:c>
      <x:c r="H402" s="133" t="n">
        <x:f>'Master Products'!L399</x:f>
        <x:v>1050</x:v>
      </x:c>
      <x:c r="I402" s="133" t="n">
        <x:f>'Master Products'!M399</x:f>
        <x:v>940</x:v>
      </x:c>
      <x:c r="J402" s="133" t="str">
        <x:f>'Master Products'!U399</x:f>
        <x:v>Source Valid</x:v>
      </x:c>
      <x:c r="K402" s="133" t="n">
        <x:f>'Master Products'!N399</x:f>
        <x:v>110</x:v>
      </x:c>
      <x:c r="L402" s="148" t="n">
        <x:f>'Master Products'!O399</x:f>
        <x:v>0.10476190476190476</x:v>
      </x:c>
      <x:c r="M402" s="149" t="str">
        <x:f>'Master Products'!X399</x:f>
        <x:v>Ready</x:v>
      </x:c>
      <x:c r="N402" s="149" t="b">
        <x:f>'Master Products'!Y399</x:f>
        <x:v>1</x:v>
      </x:c>
      <x:c r="O402" s="149" t="str">
        <x:f>'Master Products'!AH399</x:f>
        <x:v>WS-RATES:12:3</x:v>
      </x:c>
      <x:c r="P402" s="149" t="str">
        <x:f>IF('Master Products'!AI399="","",'Master Products'!AI399)</x:f>
      </x:c>
      <x:c r="Q402" s="149" t="str">
        <x:f>IF('Master Products'!AJ399="","",'Master Products'!AJ399)</x:f>
      </x:c>
      <x:c r="R402" s="149" t="str">
        <x:f>IF('Master Products'!AK399="","",'Master Products'!AK399)</x:f>
      </x:c>
    </x:row>
    <x:row r="403">
      <x:c r="A403" s="149" t="str">
        <x:f>'Master Products'!A400</x:f>
        <x:v>RS-000399</x:v>
      </x:c>
      <x:c r="B403" s="149" t="str">
        <x:f>'Master Products'!B400</x:f>
        <x:v>CALCULATOR CELL LR1130 + LR44</x:v>
      </x:c>
      <x:c r="C403" s="149" t="str">
        <x:f>'Master Products'!C400</x:f>
        <x:v>CHINA</x:v>
      </x:c>
      <x:c r="D403" s="149" t="str">
        <x:f>'Master Products'!D400</x:f>
        <x:v>Both</x:v>
      </x:c>
      <x:c r="E403" s="149" t="str">
        <x:f>'Master Products'!F400</x:f>
        <x:v>Piece</x:v>
      </x:c>
      <x:c r="F403" s="149" t="str">
        <x:f>IF('Master Products'!G400="","",'Master Products'!G400)</x:f>
      </x:c>
      <x:c r="G403" s="149" t="str">
        <x:f>'Master Products'!I400</x:f>
        <x:v>PKR</x:v>
      </x:c>
      <x:c r="H403" s="133" t="n">
        <x:f>'Master Products'!L400</x:f>
        <x:v>100</x:v>
      </x:c>
      <x:c r="I403" s="133" t="n">
        <x:f>'Master Products'!M400</x:f>
        <x:v>65</x:v>
      </x:c>
      <x:c r="J403" s="133" t="str">
        <x:f>'Master Products'!U400</x:f>
        <x:v>Source Valid</x:v>
      </x:c>
      <x:c r="K403" s="133" t="n">
        <x:f>'Master Products'!N400</x:f>
        <x:v>35</x:v>
      </x:c>
      <x:c r="L403" s="148" t="n">
        <x:f>'Master Products'!O400</x:f>
        <x:v>0.35</x:v>
      </x:c>
      <x:c r="M403" s="149" t="str">
        <x:f>'Master Products'!X400</x:f>
        <x:v>Ready</x:v>
      </x:c>
      <x:c r="N403" s="149" t="b">
        <x:f>'Master Products'!Y400</x:f>
        <x:v>1</x:v>
      </x:c>
      <x:c r="O403" s="149" t="str">
        <x:f>'Master Products'!AH400</x:f>
        <x:v>WS-RATES:12:4</x:v>
      </x:c>
      <x:c r="P403" s="149" t="str">
        <x:f>IF('Master Products'!AI400="","",'Master Products'!AI400)</x:f>
      </x:c>
      <x:c r="Q403" s="149" t="str">
        <x:f>IF('Master Products'!AJ400="","",'Master Products'!AJ400)</x:f>
      </x:c>
      <x:c r="R403" s="149" t="str">
        <x:f>IF('Master Products'!AK400="","",'Master Products'!AK400)</x:f>
      </x:c>
    </x:row>
    <x:row r="404">
      <x:c r="A404" s="149" t="str">
        <x:f>'Master Products'!A401</x:f>
        <x:v>RS-000400</x:v>
      </x:c>
      <x:c r="B404" s="149" t="str">
        <x:f>'Master Products'!B401</x:f>
        <x:v>ADX GERMAN GLUE 230G</x:v>
      </x:c>
      <x:c r="C404" s="149" t="str">
        <x:f>'Master Products'!C401</x:f>
        <x:v>GERMAN GLUE</x:v>
      </x:c>
      <x:c r="D404" s="149" t="str">
        <x:f>'Master Products'!D401</x:f>
        <x:v>Both</x:v>
      </x:c>
      <x:c r="E404" s="149" t="str">
        <x:f>'Master Products'!F401</x:f>
        <x:v>Piece</x:v>
      </x:c>
      <x:c r="F404" s="149" t="str">
        <x:f>IF('Master Products'!G401="","",'Master Products'!G401)</x:f>
      </x:c>
      <x:c r="G404" s="149" t="str">
        <x:f>'Master Products'!I401</x:f>
        <x:v>PKR</x:v>
      </x:c>
      <x:c r="H404" s="133" t="n">
        <x:f>'Master Products'!L401</x:f>
        <x:v>220</x:v>
      </x:c>
      <x:c r="I404" s="133" t="n">
        <x:f>'Master Products'!M401</x:f>
        <x:v>195</x:v>
      </x:c>
      <x:c r="J404" s="133" t="str">
        <x:f>'Master Products'!U401</x:f>
        <x:v>Source Valid</x:v>
      </x:c>
      <x:c r="K404" s="133" t="n">
        <x:f>'Master Products'!N401</x:f>
        <x:v>25</x:v>
      </x:c>
      <x:c r="L404" s="148" t="n">
        <x:f>'Master Products'!O401</x:f>
        <x:v>0.11363636363636363</x:v>
      </x:c>
      <x:c r="M404" s="149" t="str">
        <x:f>'Master Products'!X401</x:f>
        <x:v>Ready</x:v>
      </x:c>
      <x:c r="N404" s="149" t="b">
        <x:f>'Master Products'!Y401</x:f>
        <x:v>1</x:v>
      </x:c>
      <x:c r="O404" s="149" t="str">
        <x:f>'Master Products'!AH401</x:f>
        <x:v>WS-RATES:12:5</x:v>
      </x:c>
      <x:c r="P404" s="149" t="str">
        <x:f>IF('Master Products'!AI401="","",'Master Products'!AI401)</x:f>
      </x:c>
      <x:c r="Q404" s="149" t="str">
        <x:f>IF('Master Products'!AJ401="","",'Master Products'!AJ401)</x:f>
      </x:c>
      <x:c r="R404" s="149" t="str">
        <x:f>IF('Master Products'!AK401="","",'Master Products'!AK401)</x:f>
      </x:c>
    </x:row>
    <x:row r="405">
      <x:c r="A405" s="149" t="str">
        <x:f>'Master Products'!A402</x:f>
        <x:v>RS-000401</x:v>
      </x:c>
      <x:c r="B405" s="149" t="str">
        <x:f>'Master Products'!B402</x:f>
        <x:v>ADX GERMAN GLUE 100G</x:v>
      </x:c>
      <x:c r="C405" s="149" t="str">
        <x:f>'Master Products'!C402</x:f>
        <x:v>GERMAN GLUE</x:v>
      </x:c>
      <x:c r="D405" s="149" t="str">
        <x:f>'Master Products'!D402</x:f>
        <x:v>Both</x:v>
      </x:c>
      <x:c r="E405" s="149" t="str">
        <x:f>'Master Products'!F402</x:f>
        <x:v>Piece</x:v>
      </x:c>
      <x:c r="F405" s="149" t="str">
        <x:f>IF('Master Products'!G402="","",'Master Products'!G402)</x:f>
      </x:c>
      <x:c r="G405" s="149" t="str">
        <x:f>'Master Products'!I402</x:f>
        <x:v>PKR</x:v>
      </x:c>
      <x:c r="H405" s="133" t="n">
        <x:f>'Master Products'!L402</x:f>
        <x:v>130</x:v>
      </x:c>
      <x:c r="I405" s="133" t="n">
        <x:f>'Master Products'!M402</x:f>
        <x:v>110</x:v>
      </x:c>
      <x:c r="J405" s="133" t="str">
        <x:f>'Master Products'!U402</x:f>
        <x:v>Source Valid</x:v>
      </x:c>
      <x:c r="K405" s="133" t="n">
        <x:f>'Master Products'!N402</x:f>
        <x:v>20</x:v>
      </x:c>
      <x:c r="L405" s="148" t="n">
        <x:f>'Master Products'!O402</x:f>
        <x:v>0.15384615384615385</x:v>
      </x:c>
      <x:c r="M405" s="149" t="str">
        <x:f>'Master Products'!X402</x:f>
        <x:v>Ready</x:v>
      </x:c>
      <x:c r="N405" s="149" t="b">
        <x:f>'Master Products'!Y402</x:f>
        <x:v>1</x:v>
      </x:c>
      <x:c r="O405" s="149" t="str">
        <x:f>'Master Products'!AH402</x:f>
        <x:v>WS-RATES:12:6</x:v>
      </x:c>
      <x:c r="P405" s="149" t="str">
        <x:f>IF('Master Products'!AI402="","",'Master Products'!AI402)</x:f>
      </x:c>
      <x:c r="Q405" s="149" t="str">
        <x:f>IF('Master Products'!AJ402="","",'Master Products'!AJ402)</x:f>
      </x:c>
      <x:c r="R405" s="149" t="str">
        <x:f>IF('Master Products'!AK402="","",'Master Products'!AK402)</x:f>
      </x:c>
    </x:row>
    <x:row r="406">
      <x:c r="A406" s="149" t="str">
        <x:f>'Master Products'!A403</x:f>
        <x:v>RS-000402</x:v>
      </x:c>
      <x:c r="B406" s="149" t="str">
        <x:f>'Master Products'!B403</x:f>
        <x:v>SHADI LIFAFA CARD DORI</x:v>
      </x:c>
      <x:c r="C406" s="149" t="str">
        <x:f>'Master Products'!C403</x:f>
        <x:v>LIFAFA</x:v>
      </x:c>
      <x:c r="D406" s="149" t="str">
        <x:f>'Master Products'!D403</x:f>
        <x:v>Both</x:v>
      </x:c>
      <x:c r="E406" s="149" t="str">
        <x:f>'Master Products'!F403</x:f>
        <x:v>Piece</x:v>
      </x:c>
      <x:c r="F406" s="149" t="str">
        <x:f>IF('Master Products'!G403="","",'Master Products'!G403)</x:f>
      </x:c>
      <x:c r="G406" s="149" t="str">
        <x:f>'Master Products'!I403</x:f>
        <x:v>PKR</x:v>
      </x:c>
      <x:c r="H406" s="133" t="n">
        <x:f>'Master Products'!L403</x:f>
        <x:v>60</x:v>
      </x:c>
      <x:c r="I406" s="133" t="n">
        <x:f>'Master Products'!M403</x:f>
        <x:v>45</x:v>
      </x:c>
      <x:c r="J406" s="133" t="str">
        <x:f>'Master Products'!U403</x:f>
        <x:v>Source Valid</x:v>
      </x:c>
      <x:c r="K406" s="133" t="n">
        <x:f>'Master Products'!N403</x:f>
        <x:v>15</x:v>
      </x:c>
      <x:c r="L406" s="148" t="n">
        <x:f>'Master Products'!O403</x:f>
        <x:v>0.25</x:v>
      </x:c>
      <x:c r="M406" s="149" t="str">
        <x:f>'Master Products'!X403</x:f>
        <x:v>Ready</x:v>
      </x:c>
      <x:c r="N406" s="149" t="b">
        <x:f>'Master Products'!Y403</x:f>
        <x:v>1</x:v>
      </x:c>
      <x:c r="O406" s="149" t="str">
        <x:f>'Master Products'!AH403</x:f>
        <x:v>WS-RATES:12:7</x:v>
      </x:c>
      <x:c r="P406" s="149" t="str">
        <x:f>IF('Master Products'!AI403="","",'Master Products'!AI403)</x:f>
      </x:c>
      <x:c r="Q406" s="149" t="str">
        <x:f>IF('Master Products'!AJ403="","",'Master Products'!AJ403)</x:f>
      </x:c>
      <x:c r="R406" s="149" t="str">
        <x:f>IF('Master Products'!AK403="","",'Master Products'!AK403)</x:f>
      </x:c>
    </x:row>
    <x:row r="407">
      <x:c r="A407" s="149" t="str">
        <x:f>'Master Products'!A404</x:f>
        <x:v>RS-000403</x:v>
      </x:c>
      <x:c r="B407" s="149" t="str">
        <x:f>'Master Products'!B404</x:f>
        <x:v>DUX GEL PEN 6000</x:v>
      </x:c>
      <x:c r="C407" s="149" t="str">
        <x:f>'Master Products'!C404</x:f>
        <x:v>GEL PEN</x:v>
      </x:c>
      <x:c r="D407" s="149" t="str">
        <x:f>'Master Products'!D404</x:f>
        <x:v>Both</x:v>
      </x:c>
      <x:c r="E407" s="149" t="str">
        <x:f>'Master Products'!F404</x:f>
        <x:v>Piece</x:v>
      </x:c>
      <x:c r="F407" s="149" t="str">
        <x:f>IF('Master Products'!G404="","",'Master Products'!G404)</x:f>
      </x:c>
      <x:c r="G407" s="149" t="str">
        <x:f>'Master Products'!I404</x:f>
        <x:v>PKR</x:v>
      </x:c>
      <x:c r="H407" s="133" t="n">
        <x:f>'Master Products'!L404</x:f>
        <x:v>840</x:v>
      </x:c>
      <x:c r="I407" s="133" t="n">
        <x:f>'Master Products'!M404</x:f>
        <x:v>790</x:v>
      </x:c>
      <x:c r="J407" s="133" t="str">
        <x:f>'Master Products'!U404</x:f>
        <x:v>Source Valid</x:v>
      </x:c>
      <x:c r="K407" s="133" t="n">
        <x:f>'Master Products'!N404</x:f>
        <x:v>50</x:v>
      </x:c>
      <x:c r="L407" s="148" t="n">
        <x:f>'Master Products'!O404</x:f>
        <x:v>0.05952380952380952</x:v>
      </x:c>
      <x:c r="M407" s="149" t="str">
        <x:f>'Master Products'!X404</x:f>
        <x:v>Ready</x:v>
      </x:c>
      <x:c r="N407" s="149" t="b">
        <x:f>'Master Products'!Y404</x:f>
        <x:v>1</x:v>
      </x:c>
      <x:c r="O407" s="149" t="str">
        <x:f>'Master Products'!AH404</x:f>
        <x:v>WS-RATES:12:8</x:v>
      </x:c>
      <x:c r="P407" s="149" t="str">
        <x:f>IF('Master Products'!AI404="","",'Master Products'!AI404)</x:f>
      </x:c>
      <x:c r="Q407" s="149" t="str">
        <x:f>IF('Master Products'!AJ404="","",'Master Products'!AJ404)</x:f>
      </x:c>
      <x:c r="R407" s="149" t="str">
        <x:f>IF('Master Products'!AK404="","",'Master Products'!AK404)</x:f>
      </x:c>
    </x:row>
    <x:row r="408">
      <x:c r="A408" s="149" t="str">
        <x:f>'Master Products'!A405</x:f>
        <x:v>RS-000404</x:v>
      </x:c>
      <x:c r="B408" s="149" t="str">
        <x:f>'Master Products'!B405</x:f>
        <x:v>TICK STAPLER PIN 23/13</x:v>
      </x:c>
      <x:c r="C408" s="149" t="str">
        <x:f>'Master Products'!C405</x:f>
        <x:v>STAPLER PIN</x:v>
      </x:c>
      <x:c r="D408" s="149" t="str">
        <x:f>'Master Products'!D405</x:f>
        <x:v>Both</x:v>
      </x:c>
      <x:c r="E408" s="149" t="str">
        <x:f>'Master Products'!F405</x:f>
        <x:v>Piece</x:v>
      </x:c>
      <x:c r="F408" s="149" t="str">
        <x:f>IF('Master Products'!G405="","",'Master Products'!G405)</x:f>
      </x:c>
      <x:c r="G408" s="149" t="str">
        <x:f>'Master Products'!I405</x:f>
        <x:v>PKR</x:v>
      </x:c>
      <x:c r="H408" s="133" t="n">
        <x:f>'Master Products'!L405</x:f>
        <x:v>170</x:v>
      </x:c>
      <x:c r="I408" s="133" t="n">
        <x:f>'Master Products'!M405</x:f>
        <x:v>120</x:v>
      </x:c>
      <x:c r="J408" s="133" t="str">
        <x:f>'Master Products'!U405</x:f>
        <x:v>Source Valid</x:v>
      </x:c>
      <x:c r="K408" s="133" t="n">
        <x:f>'Master Products'!N405</x:f>
        <x:v>50</x:v>
      </x:c>
      <x:c r="L408" s="148" t="n">
        <x:f>'Master Products'!O405</x:f>
        <x:v>0.29411764705882354</x:v>
      </x:c>
      <x:c r="M408" s="149" t="str">
        <x:f>'Master Products'!X405</x:f>
        <x:v>Ready</x:v>
      </x:c>
      <x:c r="N408" s="149" t="b">
        <x:f>'Master Products'!Y405</x:f>
        <x:v>1</x:v>
      </x:c>
      <x:c r="O408" s="149" t="str">
        <x:f>'Master Products'!AH405</x:f>
        <x:v>WS-RATES:12:9</x:v>
      </x:c>
      <x:c r="P408" s="149" t="str">
        <x:f>IF('Master Products'!AI405="","",'Master Products'!AI405)</x:f>
      </x:c>
      <x:c r="Q408" s="149" t="str">
        <x:f>IF('Master Products'!AJ405="","",'Master Products'!AJ405)</x:f>
      </x:c>
      <x:c r="R408" s="149" t="str">
        <x:f>IF('Master Products'!AK405="","",'Master Products'!AK405)</x:f>
      </x:c>
    </x:row>
    <x:row r="409">
      <x:c r="A409" s="149" t="str">
        <x:f>'Master Products'!A406</x:f>
        <x:v>RS-000405</x:v>
      </x:c>
      <x:c r="B409" s="149" t="str">
        <x:f>'Master Products'!B406</x:f>
        <x:v>TICK STAPLER PIN 23/10</x:v>
      </x:c>
      <x:c r="C409" s="149" t="str">
        <x:f>'Master Products'!C406</x:f>
        <x:v>STAPLER PIN</x:v>
      </x:c>
      <x:c r="D409" s="149" t="str">
        <x:f>'Master Products'!D406</x:f>
        <x:v>Both</x:v>
      </x:c>
      <x:c r="E409" s="149" t="str">
        <x:f>'Master Products'!F406</x:f>
        <x:v>Piece</x:v>
      </x:c>
      <x:c r="F409" s="149" t="str">
        <x:f>IF('Master Products'!G406="","",'Master Products'!G406)</x:f>
      </x:c>
      <x:c r="G409" s="149" t="str">
        <x:f>'Master Products'!I406</x:f>
        <x:v>PKR</x:v>
      </x:c>
      <x:c r="H409" s="133" t="n">
        <x:f>'Master Products'!L406</x:f>
        <x:v>140</x:v>
      </x:c>
      <x:c r="I409" s="133" t="n">
        <x:f>'Master Products'!M406</x:f>
        <x:v>100</x:v>
      </x:c>
      <x:c r="J409" s="133" t="str">
        <x:f>'Master Products'!U406</x:f>
        <x:v>Source Valid</x:v>
      </x:c>
      <x:c r="K409" s="133" t="n">
        <x:f>'Master Products'!N406</x:f>
        <x:v>40</x:v>
      </x:c>
      <x:c r="L409" s="148" t="n">
        <x:f>'Master Products'!O406</x:f>
        <x:v>0.2857142857142857</x:v>
      </x:c>
      <x:c r="M409" s="149" t="str">
        <x:f>'Master Products'!X406</x:f>
        <x:v>Ready</x:v>
      </x:c>
      <x:c r="N409" s="149" t="b">
        <x:f>'Master Products'!Y406</x:f>
        <x:v>1</x:v>
      </x:c>
      <x:c r="O409" s="149" t="str">
        <x:f>'Master Products'!AH406</x:f>
        <x:v>WS-RATES:12:10</x:v>
      </x:c>
      <x:c r="P409" s="149" t="str">
        <x:f>IF('Master Products'!AI406="","",'Master Products'!AI406)</x:f>
      </x:c>
      <x:c r="Q409" s="149" t="str">
        <x:f>IF('Master Products'!AJ406="","",'Master Products'!AJ406)</x:f>
      </x:c>
      <x:c r="R409" s="149" t="str">
        <x:f>IF('Master Products'!AK406="","",'Master Products'!AK406)</x:f>
      </x:c>
    </x:row>
    <x:row r="410">
      <x:c r="A410" s="149" t="str">
        <x:f>'Master Products'!A407</x:f>
        <x:v>RS-000406</x:v>
      </x:c>
      <x:c r="B410" s="149" t="str">
        <x:f>'Master Products'!B407</x:f>
        <x:v>TICK STAPLER PIN 23/8</x:v>
      </x:c>
      <x:c r="C410" s="149" t="str">
        <x:f>'Master Products'!C407</x:f>
        <x:v>STAPLER PIN</x:v>
      </x:c>
      <x:c r="D410" s="149" t="str">
        <x:f>'Master Products'!D407</x:f>
        <x:v>Both</x:v>
      </x:c>
      <x:c r="E410" s="149" t="str">
        <x:f>'Master Products'!F407</x:f>
        <x:v>Piece</x:v>
      </x:c>
      <x:c r="F410" s="149" t="str">
        <x:f>IF('Master Products'!G407="","",'Master Products'!G407)</x:f>
      </x:c>
      <x:c r="G410" s="149" t="str">
        <x:f>'Master Products'!I407</x:f>
        <x:v>PKR</x:v>
      </x:c>
      <x:c r="H410" s="133" t="n">
        <x:f>'Master Products'!L407</x:f>
        <x:v>120</x:v>
      </x:c>
      <x:c r="I410" s="133" t="n">
        <x:f>'Master Products'!M407</x:f>
        <x:v>92</x:v>
      </x:c>
      <x:c r="J410" s="133" t="str">
        <x:f>'Master Products'!U407</x:f>
        <x:v>Source Valid</x:v>
      </x:c>
      <x:c r="K410" s="133" t="n">
        <x:f>'Master Products'!N407</x:f>
        <x:v>28</x:v>
      </x:c>
      <x:c r="L410" s="148" t="n">
        <x:f>'Master Products'!O407</x:f>
        <x:v>0.23333333333333334</x:v>
      </x:c>
      <x:c r="M410" s="149" t="str">
        <x:f>'Master Products'!X407</x:f>
        <x:v>Ready</x:v>
      </x:c>
      <x:c r="N410" s="149" t="b">
        <x:f>'Master Products'!Y407</x:f>
        <x:v>1</x:v>
      </x:c>
      <x:c r="O410" s="149" t="str">
        <x:f>'Master Products'!AH407</x:f>
        <x:v>WS-RATES:12:11</x:v>
      </x:c>
      <x:c r="P410" s="149" t="str">
        <x:f>IF('Master Products'!AI407="","",'Master Products'!AI407)</x:f>
      </x:c>
      <x:c r="Q410" s="149" t="str">
        <x:f>IF('Master Products'!AJ407="","",'Master Products'!AJ407)</x:f>
      </x:c>
      <x:c r="R410" s="149" t="str">
        <x:f>IF('Master Products'!AK407="","",'Master Products'!AK407)</x:f>
      </x:c>
    </x:row>
    <x:row r="411">
      <x:c r="A411" s="149" t="str">
        <x:f>'Master Products'!A408</x:f>
        <x:v>RS-000407</x:v>
      </x:c>
      <x:c r="B411" s="149" t="str">
        <x:f>'Master Products'!B408</x:f>
        <x:v>TICK/FS BOX FILE 3 INCH</x:v>
      </x:c>
      <x:c r="C411" s="149" t="str">
        <x:f>'Master Products'!C408</x:f>
        <x:v>FILE</x:v>
      </x:c>
      <x:c r="D411" s="149" t="str">
        <x:f>'Master Products'!D408</x:f>
        <x:v>Both</x:v>
      </x:c>
      <x:c r="E411" s="149" t="str">
        <x:f>'Master Products'!F408</x:f>
        <x:v>Box</x:v>
      </x:c>
      <x:c r="F411" s="149" t="str">
        <x:f>IF('Master Products'!G408="","",'Master Products'!G408)</x:f>
      </x:c>
      <x:c r="G411" s="149" t="str">
        <x:f>'Master Products'!I408</x:f>
        <x:v>PKR</x:v>
      </x:c>
      <x:c r="H411" s="133" t="n">
        <x:f>'Master Products'!L408</x:f>
        <x:v>285</x:v>
      </x:c>
      <x:c r="I411" s="133" t="n">
        <x:f>'Master Products'!M408</x:f>
        <x:v>275</x:v>
      </x:c>
      <x:c r="J411" s="133" t="str">
        <x:f>'Master Products'!U408</x:f>
        <x:v>Source Valid</x:v>
      </x:c>
      <x:c r="K411" s="133" t="n">
        <x:f>'Master Products'!N408</x:f>
        <x:v>10</x:v>
      </x:c>
      <x:c r="L411" s="148" t="n">
        <x:f>'Master Products'!O408</x:f>
        <x:v>0.03508771929824561</x:v>
      </x:c>
      <x:c r="M411" s="149" t="str">
        <x:f>'Master Products'!X408</x:f>
        <x:v>Ready</x:v>
      </x:c>
      <x:c r="N411" s="149" t="b">
        <x:f>'Master Products'!Y408</x:f>
        <x:v>1</x:v>
      </x:c>
      <x:c r="O411" s="149" t="str">
        <x:f>'Master Products'!AH408</x:f>
        <x:v>WS-RATES:12:12</x:v>
      </x:c>
      <x:c r="P411" s="149" t="str">
        <x:f>IF('Master Products'!AI408="","",'Master Products'!AI408)</x:f>
      </x:c>
      <x:c r="Q411" s="149" t="str">
        <x:f>IF('Master Products'!AJ408="","",'Master Products'!AJ408)</x:f>
      </x:c>
      <x:c r="R411" s="149" t="str">
        <x:f>IF('Master Products'!AK408="","",'Master Products'!AK408)</x:f>
      </x:c>
    </x:row>
    <x:row r="412">
      <x:c r="A412" s="149" t="str">
        <x:f>'Master Products'!A409</x:f>
        <x:v>RS-000408</x:v>
      </x:c>
      <x:c r="B412" s="149" t="str">
        <x:f>'Master Products'!B409</x:f>
        <x:v>TICK CORRECTION PEN 24PC (BO</x:v>
      </x:c>
      <x:c r="C412" s="149" t="str">
        <x:f>'Master Products'!C409</x:f>
        <x:v>Correction pen</x:v>
      </x:c>
      <x:c r="D412" s="149" t="str">
        <x:f>'Master Products'!D409</x:f>
        <x:v>Wholesale/Bulk</x:v>
      </x:c>
      <x:c r="E412" s="149" t="str">
        <x:f>'Master Products'!F409</x:f>
        <x:v>Pack</x:v>
      </x:c>
      <x:c r="F412" s="149" t="n">
        <x:f>IF('Master Products'!G409="","",'Master Products'!G409)</x:f>
        <x:v>24</x:v>
      </x:c>
      <x:c r="G412" s="149" t="str">
        <x:f>'Master Products'!I409</x:f>
        <x:v>PKR</x:v>
      </x:c>
      <x:c r="H412" s="133" t="n">
        <x:f>'Master Products'!L409</x:f>
        <x:v>936</x:v>
      </x:c>
      <x:c r="I412" s="133" t="n">
        <x:f>'Master Products'!M409</x:f>
        <x:v>450</x:v>
      </x:c>
      <x:c r="J412" s="133" t="str">
        <x:f>'Master Products'!U409</x:f>
        <x:v>Source Valid</x:v>
      </x:c>
      <x:c r="K412" s="133" t="n">
        <x:f>'Master Products'!N409</x:f>
        <x:v>486</x:v>
      </x:c>
      <x:c r="L412" s="148" t="n">
        <x:f>'Master Products'!O409</x:f>
        <x:v>0.5192307692307693</x:v>
      </x:c>
      <x:c r="M412" s="149" t="str">
        <x:f>'Master Products'!X409</x:f>
        <x:v>Ready</x:v>
      </x:c>
      <x:c r="N412" s="149" t="b">
        <x:f>'Master Products'!Y409</x:f>
        <x:v>1</x:v>
      </x:c>
      <x:c r="O412" s="149" t="str">
        <x:f>'Master Products'!AH409</x:f>
        <x:v>WS-RATES:12:13</x:v>
      </x:c>
      <x:c r="P412" s="149" t="str">
        <x:f>IF('Master Products'!AI409="","",'Master Products'!AI409)</x:f>
      </x:c>
      <x:c r="Q412" s="149" t="str">
        <x:f>IF('Master Products'!AJ409="","",'Master Products'!AJ409)</x:f>
      </x:c>
      <x:c r="R412" s="149" t="str">
        <x:f>IF('Master Products'!AK409="","",'Master Products'!AK409)</x:f>
      </x:c>
    </x:row>
    <x:row r="413">
      <x:c r="A413" s="149" t="str">
        <x:f>'Master Products'!A410</x:f>
        <x:v>RS-000409</x:v>
      </x:c>
      <x:c r="B413" s="149" t="str">
        <x:f>'Master Products'!B410</x:f>
        <x:v>TICK CORRECTION PEN (1PC)</x:v>
      </x:c>
      <x:c r="C413" s="149" t="str">
        <x:f>'Master Products'!C410</x:f>
        <x:v>Correction pen</x:v>
      </x:c>
      <x:c r="D413" s="149" t="str">
        <x:f>'Master Products'!D410</x:f>
        <x:v>Both</x:v>
      </x:c>
      <x:c r="E413" s="149" t="str">
        <x:f>'Master Products'!F410</x:f>
        <x:v>Piece</x:v>
      </x:c>
      <x:c r="F413" s="149" t="n">
        <x:f>IF('Master Products'!G410="","",'Master Products'!G410)</x:f>
        <x:v>1</x:v>
      </x:c>
      <x:c r="G413" s="149" t="str">
        <x:f>'Master Products'!I410</x:f>
        <x:v>PKR</x:v>
      </x:c>
      <x:c r="H413" s="133" t="n">
        <x:f>'Master Products'!L410</x:f>
        <x:v>38</x:v>
      </x:c>
      <x:c r="I413" s="133" t="n">
        <x:f>'Master Products'!M410</x:f>
        <x:v>37.5</x:v>
      </x:c>
      <x:c r="J413" s="133" t="str">
        <x:f>'Master Products'!U410</x:f>
        <x:v>Source Valid</x:v>
      </x:c>
      <x:c r="K413" s="133" t="n">
        <x:f>'Master Products'!N410</x:f>
        <x:v>0.5</x:v>
      </x:c>
      <x:c r="L413" s="148" t="n">
        <x:f>'Master Products'!O410</x:f>
        <x:v>0.013157894736842105</x:v>
      </x:c>
      <x:c r="M413" s="149" t="str">
        <x:f>'Master Products'!X410</x:f>
        <x:v>Ready</x:v>
      </x:c>
      <x:c r="N413" s="149" t="b">
        <x:f>'Master Products'!Y410</x:f>
        <x:v>1</x:v>
      </x:c>
      <x:c r="O413" s="149" t="str">
        <x:f>'Master Products'!AH410</x:f>
        <x:v>WS-RATES:12:14</x:v>
      </x:c>
      <x:c r="P413" s="149" t="str">
        <x:f>IF('Master Products'!AI410="","",'Master Products'!AI410)</x:f>
      </x:c>
      <x:c r="Q413" s="149" t="str">
        <x:f>IF('Master Products'!AJ410="","",'Master Products'!AJ410)</x:f>
      </x:c>
      <x:c r="R413" s="149" t="str">
        <x:f>IF('Master Products'!AK410="","",'Master Products'!AK410)</x:f>
      </x:c>
    </x:row>
    <x:row r="414">
      <x:c r="A414" s="149" t="str">
        <x:f>'Master Products'!A411</x:f>
        <x:v>RS-000410</x:v>
      </x:c>
      <x:c r="B414" s="149" t="str">
        <x:f>'Master Products'!B411</x:f>
        <x:v>TICK ROLLER PEN (1PC)</x:v>
      </x:c>
      <x:c r="C414" s="149" t="str">
        <x:f>'Master Products'!C411</x:f>
        <x:v>BALL POINT</x:v>
      </x:c>
      <x:c r="D414" s="149" t="str">
        <x:f>'Master Products'!D411</x:f>
        <x:v>Both</x:v>
      </x:c>
      <x:c r="E414" s="149" t="str">
        <x:f>'Master Products'!F411</x:f>
        <x:v>Piece</x:v>
      </x:c>
      <x:c r="F414" s="149" t="n">
        <x:f>IF('Master Products'!G411="","",'Master Products'!G411)</x:f>
        <x:v>1</x:v>
      </x:c>
      <x:c r="G414" s="149" t="str">
        <x:f>'Master Products'!I411</x:f>
        <x:v>PKR</x:v>
      </x:c>
      <x:c r="H414" s="133" t="n">
        <x:f>'Master Products'!L411</x:f>
        <x:v>94</x:v>
      </x:c>
      <x:c r="I414" s="133" t="n">
        <x:f>'Master Products'!M411</x:f>
        <x:v>89</x:v>
      </x:c>
      <x:c r="J414" s="133" t="str">
        <x:f>'Master Products'!U411</x:f>
        <x:v>Source Valid</x:v>
      </x:c>
      <x:c r="K414" s="133" t="n">
        <x:f>'Master Products'!N411</x:f>
        <x:v>5</x:v>
      </x:c>
      <x:c r="L414" s="148" t="n">
        <x:f>'Master Products'!O411</x:f>
        <x:v>0.05319148936170213</x:v>
      </x:c>
      <x:c r="M414" s="149" t="str">
        <x:f>'Master Products'!X411</x:f>
        <x:v>Ready</x:v>
      </x:c>
      <x:c r="N414" s="149" t="b">
        <x:f>'Master Products'!Y411</x:f>
        <x:v>1</x:v>
      </x:c>
      <x:c r="O414" s="149" t="str">
        <x:f>'Master Products'!AH411</x:f>
        <x:v>WS-RATES:12:15</x:v>
      </x:c>
      <x:c r="P414" s="149" t="str">
        <x:f>IF('Master Products'!AI411="","",'Master Products'!AI411)</x:f>
      </x:c>
      <x:c r="Q414" s="149" t="str">
        <x:f>IF('Master Products'!AJ411="","",'Master Products'!AJ411)</x:f>
      </x:c>
      <x:c r="R414" s="149" t="str">
        <x:f>IF('Master Products'!AK411="","",'Master Products'!AK411)</x:f>
      </x:c>
    </x:row>
    <x:row r="415">
      <x:c r="A415" s="149" t="str">
        <x:f>'Master Products'!A412</x:f>
        <x:v>RS-000411</x:v>
      </x:c>
      <x:c r="B415" s="149" t="str">
        <x:f>'Master Products'!B412</x:f>
        <x:v>TICK ALIF PENCIL</x:v>
      </x:c>
      <x:c r="C415" s="149" t="str">
        <x:f>'Master Products'!C412</x:f>
        <x:v>PENCILS</x:v>
      </x:c>
      <x:c r="D415" s="149" t="str">
        <x:f>'Master Products'!D412</x:f>
        <x:v>Both</x:v>
      </x:c>
      <x:c r="E415" s="149" t="str">
        <x:f>'Master Products'!F412</x:f>
        <x:v>Piece</x:v>
      </x:c>
      <x:c r="F415" s="149" t="str">
        <x:f>IF('Master Products'!G412="","",'Master Products'!G412)</x:f>
      </x:c>
      <x:c r="G415" s="149" t="str">
        <x:f>'Master Products'!I412</x:f>
        <x:v>PKR</x:v>
      </x:c>
      <x:c r="H415" s="133" t="n">
        <x:f>'Master Products'!L412</x:f>
        <x:v>170</x:v>
      </x:c>
      <x:c r="I415" s="133" t="n">
        <x:f>'Master Products'!M412</x:f>
        <x:v>160</x:v>
      </x:c>
      <x:c r="J415" s="133" t="str">
        <x:f>'Master Products'!U412</x:f>
        <x:v>Source Valid</x:v>
      </x:c>
      <x:c r="K415" s="133" t="n">
        <x:f>'Master Products'!N412</x:f>
        <x:v>10</x:v>
      </x:c>
      <x:c r="L415" s="148" t="n">
        <x:f>'Master Products'!O412</x:f>
        <x:v>0.058823529411764705</x:v>
      </x:c>
      <x:c r="M415" s="149" t="str">
        <x:f>'Master Products'!X412</x:f>
        <x:v>Ready</x:v>
      </x:c>
      <x:c r="N415" s="149" t="b">
        <x:f>'Master Products'!Y412</x:f>
        <x:v>1</x:v>
      </x:c>
      <x:c r="O415" s="149" t="str">
        <x:f>'Master Products'!AH412</x:f>
        <x:v>WS-RATES:12:16</x:v>
      </x:c>
      <x:c r="P415" s="149" t="str">
        <x:f>IF('Master Products'!AI412="","",'Master Products'!AI412)</x:f>
      </x:c>
      <x:c r="Q415" s="149" t="str">
        <x:f>IF('Master Products'!AJ412="","",'Master Products'!AJ412)</x:f>
      </x:c>
      <x:c r="R415" s="149" t="str">
        <x:f>IF('Master Products'!AK412="","",'Master Products'!AK412)</x:f>
      </x:c>
    </x:row>
    <x:row r="416">
      <x:c r="A416" s="149" t="str">
        <x:f>'Master Products'!A413</x:f>
        <x:v>RS-000412</x:v>
      </x:c>
      <x:c r="B416" s="149" t="str">
        <x:f>'Master Products'!B413</x:f>
        <x:v>TICK PIN 10 NUMBER (BOX)</x:v>
      </x:c>
      <x:c r="C416" s="149" t="str">
        <x:f>'Master Products'!C413</x:f>
        <x:v>STAPLER PIN</x:v>
      </x:c>
      <x:c r="D416" s="149" t="str">
        <x:f>'Master Products'!D413</x:f>
        <x:v>Both</x:v>
      </x:c>
      <x:c r="E416" s="149" t="str">
        <x:f>'Master Products'!F413</x:f>
        <x:v>Box</x:v>
      </x:c>
      <x:c r="F416" s="149" t="str">
        <x:f>IF('Master Products'!G413="","",'Master Products'!G413)</x:f>
      </x:c>
      <x:c r="G416" s="149" t="str">
        <x:f>'Master Products'!I413</x:f>
        <x:v>PKR</x:v>
      </x:c>
      <x:c r="H416" s="133" t="n">
        <x:f>'Master Products'!L413</x:f>
        <x:v>550</x:v>
      </x:c>
      <x:c r="I416" s="133" t="n">
        <x:f>'Master Products'!M413</x:f>
        <x:v>520</x:v>
      </x:c>
      <x:c r="J416" s="133" t="str">
        <x:f>'Master Products'!U413</x:f>
        <x:v>Source Valid</x:v>
      </x:c>
      <x:c r="K416" s="133" t="n">
        <x:f>'Master Products'!N413</x:f>
        <x:v>30</x:v>
      </x:c>
      <x:c r="L416" s="148" t="n">
        <x:f>'Master Products'!O413</x:f>
        <x:v>0.05454545454545454</x:v>
      </x:c>
      <x:c r="M416" s="149" t="str">
        <x:f>'Master Products'!X413</x:f>
        <x:v>Ready</x:v>
      </x:c>
      <x:c r="N416" s="149" t="b">
        <x:f>'Master Products'!Y413</x:f>
        <x:v>1</x:v>
      </x:c>
      <x:c r="O416" s="149" t="str">
        <x:f>'Master Products'!AH413</x:f>
        <x:v>WS-RATES:12:17</x:v>
      </x:c>
      <x:c r="P416" s="149" t="str">
        <x:f>IF('Master Products'!AI413="","",'Master Products'!AI413)</x:f>
      </x:c>
      <x:c r="Q416" s="149" t="str">
        <x:f>IF('Master Products'!AJ413="","",'Master Products'!AJ413)</x:f>
      </x:c>
      <x:c r="R416" s="149" t="str">
        <x:f>IF('Master Products'!AK413="","",'Master Products'!AK413)</x:f>
      </x:c>
    </x:row>
    <x:row r="417">
      <x:c r="A417" s="149" t="str">
        <x:f>'Master Products'!A414</x:f>
        <x:v>RS-000413</x:v>
      </x:c>
      <x:c r="B417" s="149" t="str">
        <x:f>'Master Products'!B414</x:f>
        <x:v>TICK PIN 10 NUMBER (1PC)</x:v>
      </x:c>
      <x:c r="C417" s="149" t="str">
        <x:f>'Master Products'!C414</x:f>
        <x:v>STAPLER PIN</x:v>
      </x:c>
      <x:c r="D417" s="149" t="str">
        <x:f>'Master Products'!D414</x:f>
        <x:v>Both</x:v>
      </x:c>
      <x:c r="E417" s="149" t="str">
        <x:f>'Master Products'!F414</x:f>
        <x:v>Piece</x:v>
      </x:c>
      <x:c r="F417" s="149" t="n">
        <x:f>IF('Master Products'!G414="","",'Master Products'!G414)</x:f>
        <x:v>1</x:v>
      </x:c>
      <x:c r="G417" s="149" t="str">
        <x:f>'Master Products'!I414</x:f>
        <x:v>PKR</x:v>
      </x:c>
      <x:c r="H417" s="133" t="n">
        <x:f>'Master Products'!L414</x:f>
        <x:v>28</x:v>
      </x:c>
      <x:c r="I417" s="133" t="n">
        <x:f>'Master Products'!M414</x:f>
        <x:v>26</x:v>
      </x:c>
      <x:c r="J417" s="133" t="str">
        <x:f>'Master Products'!U414</x:f>
        <x:v>Source Valid</x:v>
      </x:c>
      <x:c r="K417" s="133" t="n">
        <x:f>'Master Products'!N414</x:f>
        <x:v>2</x:v>
      </x:c>
      <x:c r="L417" s="148" t="n">
        <x:f>'Master Products'!O414</x:f>
        <x:v>0.07142857142857142</x:v>
      </x:c>
      <x:c r="M417" s="149" t="str">
        <x:f>'Master Products'!X414</x:f>
        <x:v>Ready</x:v>
      </x:c>
      <x:c r="N417" s="149" t="b">
        <x:f>'Master Products'!Y414</x:f>
        <x:v>1</x:v>
      </x:c>
      <x:c r="O417" s="149" t="str">
        <x:f>'Master Products'!AH414</x:f>
        <x:v>WS-RATES:12:18</x:v>
      </x:c>
      <x:c r="P417" s="149" t="str">
        <x:f>IF('Master Products'!AI414="","",'Master Products'!AI414)</x:f>
      </x:c>
      <x:c r="Q417" s="149" t="str">
        <x:f>IF('Master Products'!AJ414="","",'Master Products'!AJ414)</x:f>
      </x:c>
      <x:c r="R417" s="149" t="str">
        <x:f>IF('Master Products'!AK414="","",'Master Products'!AK414)</x:f>
      </x:c>
    </x:row>
    <x:row r="418">
      <x:c r="A418" s="149" t="str">
        <x:f>'Master Products'!A415</x:f>
        <x:v>RS-000414</x:v>
      </x:c>
      <x:c r="B418" s="149" t="str">
        <x:f>'Master Products'!B415</x:f>
        <x:v>TICK PIN 24/6 (BOX)</x:v>
      </x:c>
      <x:c r="C418" s="149" t="str">
        <x:f>'Master Products'!C415</x:f>
        <x:v>STAPLER PIN</x:v>
      </x:c>
      <x:c r="D418" s="149" t="str">
        <x:f>'Master Products'!D415</x:f>
        <x:v>Both</x:v>
      </x:c>
      <x:c r="E418" s="149" t="str">
        <x:f>'Master Products'!F415</x:f>
        <x:v>Box</x:v>
      </x:c>
      <x:c r="F418" s="149" t="str">
        <x:f>IF('Master Products'!G415="","",'Master Products'!G415)</x:f>
      </x:c>
      <x:c r="G418" s="149" t="str">
        <x:f>'Master Products'!I415</x:f>
        <x:v>PKR</x:v>
      </x:c>
      <x:c r="H418" s="133" t="n">
        <x:f>'Master Products'!L415</x:f>
        <x:v>880</x:v>
      </x:c>
      <x:c r="I418" s="133" t="n">
        <x:f>'Master Products'!M415</x:f>
        <x:v>850</x:v>
      </x:c>
      <x:c r="J418" s="133" t="str">
        <x:f>'Master Products'!U415</x:f>
        <x:v>Source Valid</x:v>
      </x:c>
      <x:c r="K418" s="133" t="n">
        <x:f>'Master Products'!N415</x:f>
        <x:v>30</x:v>
      </x:c>
      <x:c r="L418" s="148" t="n">
        <x:f>'Master Products'!O415</x:f>
        <x:v>0.03409090909090909</x:v>
      </x:c>
      <x:c r="M418" s="149" t="str">
        <x:f>'Master Products'!X415</x:f>
        <x:v>Ready</x:v>
      </x:c>
      <x:c r="N418" s="149" t="b">
        <x:f>'Master Products'!Y415</x:f>
        <x:v>1</x:v>
      </x:c>
      <x:c r="O418" s="149" t="str">
        <x:f>'Master Products'!AH415</x:f>
        <x:v>WS-RATES:12:19</x:v>
      </x:c>
      <x:c r="P418" s="149" t="str">
        <x:f>IF('Master Products'!AI415="","",'Master Products'!AI415)</x:f>
      </x:c>
      <x:c r="Q418" s="149" t="str">
        <x:f>IF('Master Products'!AJ415="","",'Master Products'!AJ415)</x:f>
      </x:c>
      <x:c r="R418" s="149" t="str">
        <x:f>IF('Master Products'!AK415="","",'Master Products'!AK415)</x:f>
      </x:c>
    </x:row>
    <x:row r="419">
      <x:c r="A419" s="149" t="str">
        <x:f>'Master Products'!A416</x:f>
        <x:v>RS-000415</x:v>
      </x:c>
      <x:c r="B419" s="149" t="str">
        <x:f>'Master Products'!B416</x:f>
        <x:v>TICK PIN 24/6 (1PC)</x:v>
      </x:c>
      <x:c r="C419" s="149" t="str">
        <x:f>'Master Products'!C416</x:f>
        <x:v>STAPLER PIN</x:v>
      </x:c>
      <x:c r="D419" s="149" t="str">
        <x:f>'Master Products'!D416</x:f>
        <x:v>Both</x:v>
      </x:c>
      <x:c r="E419" s="149" t="str">
        <x:f>'Master Products'!F416</x:f>
        <x:v>Piece</x:v>
      </x:c>
      <x:c r="F419" s="149" t="n">
        <x:f>IF('Master Products'!G416="","",'Master Products'!G416)</x:f>
        <x:v>1</x:v>
      </x:c>
      <x:c r="G419" s="149" t="str">
        <x:f>'Master Products'!I416</x:f>
        <x:v>PKR</x:v>
      </x:c>
      <x:c r="H419" s="133" t="n">
        <x:f>'Master Products'!L416</x:f>
        <x:v>46</x:v>
      </x:c>
      <x:c r="I419" s="133" t="n">
        <x:f>'Master Products'!M416</x:f>
        <x:v>44</x:v>
      </x:c>
      <x:c r="J419" s="133" t="str">
        <x:f>'Master Products'!U416</x:f>
        <x:v>Source Valid</x:v>
      </x:c>
      <x:c r="K419" s="133" t="n">
        <x:f>'Master Products'!N416</x:f>
        <x:v>2</x:v>
      </x:c>
      <x:c r="L419" s="148" t="n">
        <x:f>'Master Products'!O416</x:f>
        <x:v>0.043478260869565216</x:v>
      </x:c>
      <x:c r="M419" s="149" t="str">
        <x:f>'Master Products'!X416</x:f>
        <x:v>Ready</x:v>
      </x:c>
      <x:c r="N419" s="149" t="b">
        <x:f>'Master Products'!Y416</x:f>
        <x:v>1</x:v>
      </x:c>
      <x:c r="O419" s="149" t="str">
        <x:f>'Master Products'!AH416</x:f>
        <x:v>WS-RATES:12:20</x:v>
      </x:c>
      <x:c r="P419" s="149" t="str">
        <x:f>IF('Master Products'!AI416="","",'Master Products'!AI416)</x:f>
      </x:c>
      <x:c r="Q419" s="149" t="str">
        <x:f>IF('Master Products'!AJ416="","",'Master Products'!AJ416)</x:f>
      </x:c>
      <x:c r="R419" s="149" t="str">
        <x:f>IF('Master Products'!AK416="","",'Master Products'!AK416)</x:f>
      </x:c>
    </x:row>
    <x:row r="420">
      <x:c r="A420" s="149" t="str">
        <x:f>'Master Products'!A417</x:f>
        <x:v>RS-000416</x:v>
      </x:c>
      <x:c r="B420" s="149" t="str">
        <x:f>'Master Products'!B417</x:f>
        <x:v>KN TENNIS BALL</x:v>
      </x:c>
      <x:c r="C420" s="149" t="str">
        <x:f>'Master Products'!C417</x:f>
        <x:v>BALL</x:v>
      </x:c>
      <x:c r="D420" s="149" t="str">
        <x:f>'Master Products'!D417</x:f>
        <x:v>Both</x:v>
      </x:c>
      <x:c r="E420" s="149" t="str">
        <x:f>'Master Products'!F417</x:f>
        <x:v>Piece</x:v>
      </x:c>
      <x:c r="F420" s="149" t="str">
        <x:f>IF('Master Products'!G417="","",'Master Products'!G417)</x:f>
      </x:c>
      <x:c r="G420" s="149" t="str">
        <x:f>'Master Products'!I417</x:f>
        <x:v>PKR</x:v>
      </x:c>
      <x:c r="H420" s="133" t="n">
        <x:f>'Master Products'!L417</x:f>
        <x:v>130</x:v>
      </x:c>
      <x:c r="I420" s="133" t="n">
        <x:f>'Master Products'!M417</x:f>
        <x:v>85</x:v>
      </x:c>
      <x:c r="J420" s="133" t="str">
        <x:f>'Master Products'!U417</x:f>
        <x:v>Source Valid</x:v>
      </x:c>
      <x:c r="K420" s="133" t="n">
        <x:f>'Master Products'!N417</x:f>
        <x:v>45</x:v>
      </x:c>
      <x:c r="L420" s="148" t="n">
        <x:f>'Master Products'!O417</x:f>
        <x:v>0.34615384615384615</x:v>
      </x:c>
      <x:c r="M420" s="149" t="str">
        <x:f>'Master Products'!X417</x:f>
        <x:v>Ready</x:v>
      </x:c>
      <x:c r="N420" s="149" t="b">
        <x:f>'Master Products'!Y417</x:f>
        <x:v>1</x:v>
      </x:c>
      <x:c r="O420" s="149" t="str">
        <x:f>'Master Products'!AH417</x:f>
        <x:v>WS-RATES:12:21</x:v>
      </x:c>
      <x:c r="P420" s="149" t="str">
        <x:f>IF('Master Products'!AI417="","",'Master Products'!AI417)</x:f>
      </x:c>
      <x:c r="Q420" s="149" t="str">
        <x:f>IF('Master Products'!AJ417="","",'Master Products'!AJ417)</x:f>
      </x:c>
      <x:c r="R420" s="149" t="str">
        <x:f>IF('Master Products'!AK417="","",'Master Products'!AK417)</x:f>
      </x:c>
    </x:row>
    <x:row r="421">
      <x:c r="A421" s="149" t="str">
        <x:f>'Master Products'!A418</x:f>
        <x:v>RS-000417</x:v>
      </x:c>
      <x:c r="B421" s="149" t="str">
        <x:f>'Master Products'!B418</x:f>
        <x:v>KONEX RACKET</x:v>
      </x:c>
      <x:c r="C421" s="149" t="str">
        <x:f>'Master Products'!C418</x:f>
        <x:v>RACKETS</x:v>
      </x:c>
      <x:c r="D421" s="149" t="str">
        <x:f>'Master Products'!D418</x:f>
        <x:v>Both</x:v>
      </x:c>
      <x:c r="E421" s="149" t="str">
        <x:f>'Master Products'!F418</x:f>
        <x:v>Piece</x:v>
      </x:c>
      <x:c r="F421" s="149" t="str">
        <x:f>IF('Master Products'!G418="","",'Master Products'!G418)</x:f>
      </x:c>
      <x:c r="G421" s="149" t="str">
        <x:f>'Master Products'!I418</x:f>
        <x:v>PKR</x:v>
      </x:c>
      <x:c r="H421" s="133" t="n">
        <x:f>'Master Products'!L418</x:f>
        <x:v>950</x:v>
      </x:c>
      <x:c r="I421" s="133" t="n">
        <x:f>'Master Products'!M418</x:f>
        <x:v>720</x:v>
      </x:c>
      <x:c r="J421" s="133" t="str">
        <x:f>'Master Products'!U418</x:f>
        <x:v>Source Valid</x:v>
      </x:c>
      <x:c r="K421" s="133" t="n">
        <x:f>'Master Products'!N418</x:f>
        <x:v>230</x:v>
      </x:c>
      <x:c r="L421" s="148" t="n">
        <x:f>'Master Products'!O418</x:f>
        <x:v>0.24210526315789474</x:v>
      </x:c>
      <x:c r="M421" s="149" t="str">
        <x:f>'Master Products'!X418</x:f>
        <x:v>Ready</x:v>
      </x:c>
      <x:c r="N421" s="149" t="b">
        <x:f>'Master Products'!Y418</x:f>
        <x:v>1</x:v>
      </x:c>
      <x:c r="O421" s="149" t="str">
        <x:f>'Master Products'!AH418</x:f>
        <x:v>WS-RATES:12:22</x:v>
      </x:c>
      <x:c r="P421" s="149" t="str">
        <x:f>IF('Master Products'!AI418="","",'Master Products'!AI418)</x:f>
      </x:c>
      <x:c r="Q421" s="149" t="str">
        <x:f>IF('Master Products'!AJ418="","",'Master Products'!AJ418)</x:f>
      </x:c>
      <x:c r="R421" s="149" t="str">
        <x:f>IF('Master Products'!AK418="","",'Master Products'!AK418)</x:f>
      </x:c>
    </x:row>
    <x:row r="422">
      <x:c r="A422" s="149" t="str">
        <x:f>'Master Products'!A419</x:f>
        <x:v>RS-000418</x:v>
      </x:c>
      <x:c r="B422" s="149" t="str">
        <x:f>'Master Products'!B419</x:f>
        <x:v>YONEX ZIP RACKET</x:v>
      </x:c>
      <x:c r="C422" s="149" t="str">
        <x:f>'Master Products'!C419</x:f>
        <x:v>RACKETS</x:v>
      </x:c>
      <x:c r="D422" s="149" t="str">
        <x:f>'Master Products'!D419</x:f>
        <x:v>Both</x:v>
      </x:c>
      <x:c r="E422" s="149" t="str">
        <x:f>'Master Products'!F419</x:f>
        <x:v>Piece</x:v>
      </x:c>
      <x:c r="F422" s="149" t="str">
        <x:f>IF('Master Products'!G419="","",'Master Products'!G419)</x:f>
      </x:c>
      <x:c r="G422" s="149" t="str">
        <x:f>'Master Products'!I419</x:f>
        <x:v>PKR</x:v>
      </x:c>
      <x:c r="H422" s="133" t="n">
        <x:f>'Master Products'!L419</x:f>
        <x:v>900</x:v>
      </x:c>
      <x:c r="I422" s="133" t="n">
        <x:f>'Master Products'!M419</x:f>
        <x:v>670</x:v>
      </x:c>
      <x:c r="J422" s="133" t="str">
        <x:f>'Master Products'!U419</x:f>
        <x:v>Source Valid</x:v>
      </x:c>
      <x:c r="K422" s="133" t="n">
        <x:f>'Master Products'!N419</x:f>
        <x:v>230</x:v>
      </x:c>
      <x:c r="L422" s="148" t="n">
        <x:f>'Master Products'!O419</x:f>
        <x:v>0.25555555555555554</x:v>
      </x:c>
      <x:c r="M422" s="149" t="str">
        <x:f>'Master Products'!X419</x:f>
        <x:v>Ready</x:v>
      </x:c>
      <x:c r="N422" s="149" t="b">
        <x:f>'Master Products'!Y419</x:f>
        <x:v>1</x:v>
      </x:c>
      <x:c r="O422" s="149" t="str">
        <x:f>'Master Products'!AH419</x:f>
        <x:v>WS-RATES:12:23</x:v>
      </x:c>
      <x:c r="P422" s="149" t="str">
        <x:f>IF('Master Products'!AI419="","",'Master Products'!AI419)</x:f>
      </x:c>
      <x:c r="Q422" s="149" t="str">
        <x:f>IF('Master Products'!AJ419="","",'Master Products'!AJ419)</x:f>
      </x:c>
      <x:c r="R422" s="149" t="str">
        <x:f>IF('Master Products'!AK419="","",'Master Products'!AK419)</x:f>
      </x:c>
    </x:row>
    <x:row r="423">
      <x:c r="A423" s="149" t="str">
        <x:f>'Master Products'!A420</x:f>
        <x:v>RS-000419</x:v>
      </x:c>
      <x:c r="B423" s="149" t="str">
        <x:f>'Master Products'!B420</x:f>
        <x:v>WILSON RACKET</x:v>
      </x:c>
      <x:c r="C423" s="149" t="str">
        <x:f>'Master Products'!C420</x:f>
        <x:v>RACKETS</x:v>
      </x:c>
      <x:c r="D423" s="149" t="str">
        <x:f>'Master Products'!D420</x:f>
        <x:v>Both</x:v>
      </x:c>
      <x:c r="E423" s="149" t="str">
        <x:f>'Master Products'!F420</x:f>
        <x:v>Piece</x:v>
      </x:c>
      <x:c r="F423" s="149" t="str">
        <x:f>IF('Master Products'!G420="","",'Master Products'!G420)</x:f>
      </x:c>
      <x:c r="G423" s="149" t="str">
        <x:f>'Master Products'!I420</x:f>
        <x:v>PKR</x:v>
      </x:c>
      <x:c r="H423" s="133" t="n">
        <x:f>'Master Products'!L420</x:f>
        <x:v>1050</x:v>
      </x:c>
      <x:c r="I423" s="133" t="n">
        <x:f>'Master Products'!M420</x:f>
        <x:v>820</x:v>
      </x:c>
      <x:c r="J423" s="133" t="str">
        <x:f>'Master Products'!U420</x:f>
        <x:v>Source Valid</x:v>
      </x:c>
      <x:c r="K423" s="133" t="n">
        <x:f>'Master Products'!N420</x:f>
        <x:v>230</x:v>
      </x:c>
      <x:c r="L423" s="148" t="n">
        <x:f>'Master Products'!O420</x:f>
        <x:v>0.21904761904761905</x:v>
      </x:c>
      <x:c r="M423" s="149" t="str">
        <x:f>'Master Products'!X420</x:f>
        <x:v>Ready</x:v>
      </x:c>
      <x:c r="N423" s="149" t="b">
        <x:f>'Master Products'!Y420</x:f>
        <x:v>1</x:v>
      </x:c>
      <x:c r="O423" s="149" t="str">
        <x:f>'Master Products'!AH420</x:f>
        <x:v>WS-RATES:12:24</x:v>
      </x:c>
      <x:c r="P423" s="149" t="str">
        <x:f>IF('Master Products'!AI420="","",'Master Products'!AI420)</x:f>
      </x:c>
      <x:c r="Q423" s="149" t="str">
        <x:f>IF('Master Products'!AJ420="","",'Master Products'!AJ420)</x:f>
      </x:c>
      <x:c r="R423" s="149" t="str">
        <x:f>IF('Master Products'!AK420="","",'Master Products'!AK420)</x:f>
      </x:c>
    </x:row>
    <x:row r="424">
      <x:c r="A424" s="149" t="str">
        <x:f>'Master Products'!A421</x:f>
        <x:v>RS-000420</x:v>
      </x:c>
      <x:c r="B424" s="149" t="str">
        <x:f>'Master Products'!B421</x:f>
        <x:v>DUNLOP RACKET</x:v>
      </x:c>
      <x:c r="C424" s="149" t="str">
        <x:f>'Master Products'!C421</x:f>
        <x:v>RACKETS</x:v>
      </x:c>
      <x:c r="D424" s="149" t="str">
        <x:f>'Master Products'!D421</x:f>
        <x:v>Both</x:v>
      </x:c>
      <x:c r="E424" s="149" t="str">
        <x:f>'Master Products'!F421</x:f>
        <x:v>Piece</x:v>
      </x:c>
      <x:c r="F424" s="149" t="str">
        <x:f>IF('Master Products'!G421="","",'Master Products'!G421)</x:f>
      </x:c>
      <x:c r="G424" s="149" t="str">
        <x:f>'Master Products'!I421</x:f>
        <x:v>PKR</x:v>
      </x:c>
      <x:c r="H424" s="133" t="n">
        <x:f>'Master Products'!L421</x:f>
        <x:v>1300</x:v>
      </x:c>
      <x:c r="I424" s="133" t="n">
        <x:f>'Master Products'!M421</x:f>
        <x:v>1000</x:v>
      </x:c>
      <x:c r="J424" s="133" t="str">
        <x:f>'Master Products'!U421</x:f>
        <x:v>Source Valid</x:v>
      </x:c>
      <x:c r="K424" s="133" t="n">
        <x:f>'Master Products'!N421</x:f>
        <x:v>300</x:v>
      </x:c>
      <x:c r="L424" s="148" t="n">
        <x:f>'Master Products'!O421</x:f>
        <x:v>0.23076923076923078</x:v>
      </x:c>
      <x:c r="M424" s="149" t="str">
        <x:f>'Master Products'!X421</x:f>
        <x:v>Ready</x:v>
      </x:c>
      <x:c r="N424" s="149" t="b">
        <x:f>'Master Products'!Y421</x:f>
        <x:v>1</x:v>
      </x:c>
      <x:c r="O424" s="149" t="str">
        <x:f>'Master Products'!AH421</x:f>
        <x:v>WS-RATES:12:25</x:v>
      </x:c>
      <x:c r="P424" s="149" t="str">
        <x:f>IF('Master Products'!AI421="","",'Master Products'!AI421)</x:f>
      </x:c>
      <x:c r="Q424" s="149" t="str">
        <x:f>IF('Master Products'!AJ421="","",'Master Products'!AJ421)</x:f>
      </x:c>
      <x:c r="R424" s="149" t="str">
        <x:f>IF('Master Products'!AK421="","",'Master Products'!AK421)</x:f>
      </x:c>
    </x:row>
    <x:row r="425">
      <x:c r="A425" s="149" t="str">
        <x:f>'Master Products'!A422</x:f>
        <x:v>RS-000421</x:v>
      </x:c>
      <x:c r="B425" s="149" t="str">
        <x:f>'Master Products'!B422</x:f>
        <x:v>HI QUA BUTTON RACKET</x:v>
      </x:c>
      <x:c r="C425" s="149" t="str">
        <x:f>'Master Products'!C422</x:f>
        <x:v>RACKETS</x:v>
      </x:c>
      <x:c r="D425" s="149" t="str">
        <x:f>'Master Products'!D422</x:f>
        <x:v>Both</x:v>
      </x:c>
      <x:c r="E425" s="149" t="str">
        <x:f>'Master Products'!F422</x:f>
        <x:v>Piece</x:v>
      </x:c>
      <x:c r="F425" s="149" t="str">
        <x:f>IF('Master Products'!G422="","",'Master Products'!G422)</x:f>
      </x:c>
      <x:c r="G425" s="149" t="str">
        <x:f>'Master Products'!I422</x:f>
        <x:v>PKR</x:v>
      </x:c>
      <x:c r="H425" s="133" t="n">
        <x:f>'Master Products'!L422</x:f>
        <x:v>600</x:v>
      </x:c>
      <x:c r="I425" s="133" t="n">
        <x:f>'Master Products'!M422</x:f>
        <x:v>460</x:v>
      </x:c>
      <x:c r="J425" s="133" t="str">
        <x:f>'Master Products'!U422</x:f>
        <x:v>Source Valid</x:v>
      </x:c>
      <x:c r="K425" s="133" t="n">
        <x:f>'Master Products'!N422</x:f>
        <x:v>140</x:v>
      </x:c>
      <x:c r="L425" s="148" t="n">
        <x:f>'Master Products'!O422</x:f>
        <x:v>0.23333333333333334</x:v>
      </x:c>
      <x:c r="M425" s="149" t="str">
        <x:f>'Master Products'!X422</x:f>
        <x:v>Ready</x:v>
      </x:c>
      <x:c r="N425" s="149" t="b">
        <x:f>'Master Products'!Y422</x:f>
        <x:v>1</x:v>
      </x:c>
      <x:c r="O425" s="149" t="str">
        <x:f>'Master Products'!AH422</x:f>
        <x:v>WS-RATES:12:26</x:v>
      </x:c>
      <x:c r="P425" s="149" t="str">
        <x:f>IF('Master Products'!AI422="","",'Master Products'!AI422)</x:f>
      </x:c>
      <x:c r="Q425" s="149" t="str">
        <x:f>IF('Master Products'!AJ422="","",'Master Products'!AJ422)</x:f>
      </x:c>
      <x:c r="R425" s="149" t="str">
        <x:f>IF('Master Products'!AK422="","",'Master Products'!AK422)</x:f>
      </x:c>
    </x:row>
    <x:row r="426">
      <x:c r="A426" s="149" t="str">
        <x:f>'Master Products'!A423</x:f>
        <x:v>RS-000422</x:v>
      </x:c>
      <x:c r="B426" s="149" t="str">
        <x:f>'Master Products'!B423</x:f>
        <x:v>GATTA KHATA LEDGER 68g N0 10</x:v>
      </x:c>
      <x:c r="C426" s="149" t="str">
        <x:f>'Master Products'!C423</x:f>
        <x:v>GATTA REGISTER</x:v>
      </x:c>
      <x:c r="D426" s="149" t="str">
        <x:f>'Master Products'!D423</x:f>
        <x:v>Both</x:v>
      </x:c>
      <x:c r="E426" s="149" t="str">
        <x:f>'Master Products'!F423</x:f>
        <x:v>Piece</x:v>
      </x:c>
      <x:c r="F426" s="149" t="str">
        <x:f>IF('Master Products'!G423="","",'Master Products'!G423)</x:f>
      </x:c>
      <x:c r="G426" s="149" t="str">
        <x:f>'Master Products'!I423</x:f>
        <x:v>PKR</x:v>
      </x:c>
      <x:c r="H426" s="133" t="n">
        <x:f>'Master Products'!L423</x:f>
        <x:v>850</x:v>
      </x:c>
      <x:c r="I426" s="133" t="n">
        <x:f>'Master Products'!M423</x:f>
        <x:v>770</x:v>
      </x:c>
      <x:c r="J426" s="133" t="str">
        <x:f>'Master Products'!U423</x:f>
        <x:v>Source Valid</x:v>
      </x:c>
      <x:c r="K426" s="133" t="n">
        <x:f>'Master Products'!N423</x:f>
        <x:v>80</x:v>
      </x:c>
      <x:c r="L426" s="148" t="n">
        <x:f>'Master Products'!O423</x:f>
        <x:v>0.09411764705882353</x:v>
      </x:c>
      <x:c r="M426" s="149" t="str">
        <x:f>'Master Products'!X423</x:f>
        <x:v>Ready</x:v>
      </x:c>
      <x:c r="N426" s="149" t="b">
        <x:f>'Master Products'!Y423</x:f>
        <x:v>1</x:v>
      </x:c>
      <x:c r="O426" s="149" t="str">
        <x:f>'Master Products'!AH423</x:f>
        <x:v>WS-RATES:12:27</x:v>
      </x:c>
      <x:c r="P426" s="149" t="str">
        <x:f>IF('Master Products'!AI423="","",'Master Products'!AI423)</x:f>
      </x:c>
      <x:c r="Q426" s="149" t="str">
        <x:f>IF('Master Products'!AJ423="","",'Master Products'!AJ423)</x:f>
      </x:c>
      <x:c r="R426" s="149" t="str">
        <x:f>IF('Master Products'!AK423="","",'Master Products'!AK423)</x:f>
      </x:c>
    </x:row>
    <x:row r="427">
      <x:c r="A427" s="149" t="str">
        <x:f>'Master Products'!A424</x:f>
        <x:v>RS-000423</x:v>
      </x:c>
      <x:c r="B427" s="149" t="str">
        <x:f>'Master Products'!B424</x:f>
        <x:v>GATTA KHATA LEDGER 68g N0 8</x:v>
      </x:c>
      <x:c r="C427" s="149" t="str">
        <x:f>'Master Products'!C424</x:f>
        <x:v>GATTA REGISTER</x:v>
      </x:c>
      <x:c r="D427" s="149" t="str">
        <x:f>'Master Products'!D424</x:f>
        <x:v>Both</x:v>
      </x:c>
      <x:c r="E427" s="149" t="str">
        <x:f>'Master Products'!F424</x:f>
        <x:v>Piece</x:v>
      </x:c>
      <x:c r="F427" s="149" t="str">
        <x:f>IF('Master Products'!G424="","",'Master Products'!G424)</x:f>
      </x:c>
      <x:c r="G427" s="149" t="str">
        <x:f>'Master Products'!I424</x:f>
        <x:v>PKR</x:v>
      </x:c>
      <x:c r="H427" s="133" t="n">
        <x:f>'Master Products'!L424</x:f>
        <x:v>720</x:v>
      </x:c>
      <x:c r="I427" s="133" t="n">
        <x:f>'Master Products'!M424</x:f>
        <x:v>610</x:v>
      </x:c>
      <x:c r="J427" s="133" t="str">
        <x:f>'Master Products'!U424</x:f>
        <x:v>Source Valid</x:v>
      </x:c>
      <x:c r="K427" s="133" t="n">
        <x:f>'Master Products'!N424</x:f>
        <x:v>110</x:v>
      </x:c>
      <x:c r="L427" s="148" t="n">
        <x:f>'Master Products'!O424</x:f>
        <x:v>0.1527777777777778</x:v>
      </x:c>
      <x:c r="M427" s="149" t="str">
        <x:f>'Master Products'!X424</x:f>
        <x:v>Ready</x:v>
      </x:c>
      <x:c r="N427" s="149" t="b">
        <x:f>'Master Products'!Y424</x:f>
        <x:v>1</x:v>
      </x:c>
      <x:c r="O427" s="149" t="str">
        <x:f>'Master Products'!AH424</x:f>
        <x:v>WS-RATES:12:28</x:v>
      </x:c>
      <x:c r="P427" s="149" t="str">
        <x:f>IF('Master Products'!AI424="","",'Master Products'!AI424)</x:f>
      </x:c>
      <x:c r="Q427" s="149" t="str">
        <x:f>IF('Master Products'!AJ424="","",'Master Products'!AJ424)</x:f>
      </x:c>
      <x:c r="R427" s="149" t="str">
        <x:f>IF('Master Products'!AK424="","",'Master Products'!AK424)</x:f>
      </x:c>
    </x:row>
    <x:row r="428">
      <x:c r="A428" s="149" t="str">
        <x:f>'Master Products'!A425</x:f>
        <x:v>RS-000424</x:v>
      </x:c>
      <x:c r="B428" s="149" t="str">
        <x:f>'Master Products'!B425</x:f>
        <x:v>RPS 8</x:v>
      </x:c>
      <x:c r="C428" s="149" t="str">
        <x:f>'Master Products'!C425</x:f>
        <x:v>GATTA REGISTER</x:v>
      </x:c>
      <x:c r="D428" s="149" t="str">
        <x:f>'Master Products'!D425</x:f>
        <x:v>Both</x:v>
      </x:c>
      <x:c r="E428" s="149" t="str">
        <x:f>'Master Products'!F425</x:f>
        <x:v>Piece</x:v>
      </x:c>
      <x:c r="F428" s="149" t="str">
        <x:f>IF('Master Products'!G425="","",'Master Products'!G425)</x:f>
      </x:c>
      <x:c r="G428" s="149" t="str">
        <x:f>'Master Products'!I425</x:f>
        <x:v>PKR</x:v>
      </x:c>
      <x:c r="H428" s="133" t="n">
        <x:f>'Master Products'!L425</x:f>
        <x:v>720</x:v>
      </x:c>
      <x:c r="I428" s="133" t="n">
        <x:f>'Master Products'!M425</x:f>
        <x:v>690</x:v>
      </x:c>
      <x:c r="J428" s="133" t="str">
        <x:f>'Master Products'!U425</x:f>
        <x:v>Source Valid</x:v>
      </x:c>
      <x:c r="K428" s="133" t="n">
        <x:f>'Master Products'!N425</x:f>
        <x:v>30</x:v>
      </x:c>
      <x:c r="L428" s="148" t="n">
        <x:f>'Master Products'!O425</x:f>
        <x:v>0.041666666666666664</x:v>
      </x:c>
      <x:c r="M428" s="149" t="str">
        <x:f>'Master Products'!X425</x:f>
        <x:v>Ready</x:v>
      </x:c>
      <x:c r="N428" s="149" t="b">
        <x:f>'Master Products'!Y425</x:f>
        <x:v>1</x:v>
      </x:c>
      <x:c r="O428" s="149" t="str">
        <x:f>'Master Products'!AH425</x:f>
        <x:v>WS-RATES:12:29</x:v>
      </x:c>
      <x:c r="P428" s="149" t="str">
        <x:f>IF('Master Products'!AI425="","",'Master Products'!AI425)</x:f>
      </x:c>
      <x:c r="Q428" s="149" t="str">
        <x:f>IF('Master Products'!AJ425="","",'Master Products'!AJ425)</x:f>
      </x:c>
      <x:c r="R428" s="149" t="str">
        <x:f>IF('Master Products'!AK425="","",'Master Products'!AK425)</x:f>
      </x:c>
    </x:row>
    <x:row r="429">
      <x:c r="A429" s="149" t="str">
        <x:f>'Master Products'!A426</x:f>
        <x:v>RS-000425</x:v>
      </x:c>
      <x:c r="B429" s="149" t="str">
        <x:f>'Master Products'!B426</x:f>
        <x:v>MASKING TAPE 1 INCH(M)</x:v>
      </x:c>
      <x:c r="C429" s="149" t="str">
        <x:f>'Master Products'!C426</x:f>
        <x:v>TAPE</x:v>
      </x:c>
      <x:c r="D429" s="149" t="str">
        <x:f>'Master Products'!D426</x:f>
        <x:v>Both</x:v>
      </x:c>
      <x:c r="E429" s="149" t="str">
        <x:f>'Master Products'!F426</x:f>
        <x:v>Piece</x:v>
      </x:c>
      <x:c r="F429" s="149" t="str">
        <x:f>IF('Master Products'!G426="","",'Master Products'!G426)</x:f>
      </x:c>
      <x:c r="G429" s="149" t="str">
        <x:f>'Master Products'!I426</x:f>
        <x:v>PKR</x:v>
      </x:c>
      <x:c r="H429" s="133" t="n">
        <x:f>'Master Products'!L426</x:f>
        <x:v>55</x:v>
      </x:c>
      <x:c r="I429" s="133" t="n">
        <x:f>'Master Products'!M426</x:f>
        <x:v>42</x:v>
      </x:c>
      <x:c r="J429" s="133" t="str">
        <x:f>'Master Products'!U426</x:f>
        <x:v>Source Valid</x:v>
      </x:c>
      <x:c r="K429" s="133" t="n">
        <x:f>'Master Products'!N426</x:f>
        <x:v>13</x:v>
      </x:c>
      <x:c r="L429" s="148" t="n">
        <x:f>'Master Products'!O426</x:f>
        <x:v>0.23636363636363636</x:v>
      </x:c>
      <x:c r="M429" s="149" t="str">
        <x:f>'Master Products'!X426</x:f>
        <x:v>Ready</x:v>
      </x:c>
      <x:c r="N429" s="149" t="b">
        <x:f>'Master Products'!Y426</x:f>
        <x:v>1</x:v>
      </x:c>
      <x:c r="O429" s="149" t="str">
        <x:f>'Master Products'!AH426</x:f>
        <x:v>WS-RATES:12:30</x:v>
      </x:c>
      <x:c r="P429" s="149" t="str">
        <x:f>IF('Master Products'!AI426="","",'Master Products'!AI426)</x:f>
      </x:c>
      <x:c r="Q429" s="149" t="str">
        <x:f>IF('Master Products'!AJ426="","",'Master Products'!AJ426)</x:f>
      </x:c>
      <x:c r="R429" s="149" t="str">
        <x:f>IF('Master Products'!AK426="","",'Master Products'!AK426)</x:f>
      </x:c>
    </x:row>
    <x:row r="430">
      <x:c r="A430" s="149" t="str">
        <x:f>'Master Products'!A427</x:f>
        <x:v>RS-000426</x:v>
      </x:c>
      <x:c r="B430" s="149" t="str">
        <x:f>'Master Products'!B427</x:f>
        <x:v>MASKING TAPE 2 INCH L</x:v>
      </x:c>
      <x:c r="C430" s="149" t="str">
        <x:f>'Master Products'!C427</x:f>
        <x:v>TAPE</x:v>
      </x:c>
      <x:c r="D430" s="149" t="str">
        <x:f>'Master Products'!D427</x:f>
        <x:v>Both</x:v>
      </x:c>
      <x:c r="E430" s="149" t="str">
        <x:f>'Master Products'!F427</x:f>
        <x:v>Piece</x:v>
      </x:c>
      <x:c r="F430" s="149" t="str">
        <x:f>IF('Master Products'!G427="","",'Master Products'!G427)</x:f>
      </x:c>
      <x:c r="G430" s="149" t="str">
        <x:f>'Master Products'!I427</x:f>
        <x:v>PKR</x:v>
      </x:c>
      <x:c r="H430" s="133" t="n">
        <x:f>'Master Products'!L427</x:f>
        <x:v>140</x:v>
      </x:c>
      <x:c r="I430" s="133" t="n">
        <x:f>'Master Products'!M427</x:f>
        <x:v>125</x:v>
      </x:c>
      <x:c r="J430" s="133" t="str">
        <x:f>'Master Products'!U427</x:f>
        <x:v>Source Valid</x:v>
      </x:c>
      <x:c r="K430" s="133" t="n">
        <x:f>'Master Products'!N427</x:f>
        <x:v>15</x:v>
      </x:c>
      <x:c r="L430" s="148" t="n">
        <x:f>'Master Products'!O427</x:f>
        <x:v>0.10714285714285714</x:v>
      </x:c>
      <x:c r="M430" s="149" t="str">
        <x:f>'Master Products'!X427</x:f>
        <x:v>Ready</x:v>
      </x:c>
      <x:c r="N430" s="149" t="b">
        <x:f>'Master Products'!Y427</x:f>
        <x:v>1</x:v>
      </x:c>
      <x:c r="O430" s="149" t="str">
        <x:f>'Master Products'!AH427</x:f>
        <x:v>WS-RATES:12:31</x:v>
      </x:c>
      <x:c r="P430" s="149" t="str">
        <x:f>IF('Master Products'!AI427="","",'Master Products'!AI427)</x:f>
      </x:c>
      <x:c r="Q430" s="149" t="str">
        <x:f>IF('Master Products'!AJ427="","",'Master Products'!AJ427)</x:f>
      </x:c>
      <x:c r="R430" s="149" t="str">
        <x:f>IF('Master Products'!AK427="","",'Master Products'!AK427)</x:f>
      </x:c>
    </x:row>
    <x:row r="431">
      <x:c r="A431" s="149" t="str">
        <x:f>'Master Products'!A428</x:f>
        <x:v>RS-000427</x:v>
      </x:c>
      <x:c r="B431" s="149" t="str">
        <x:f>'Master Products'!B428</x:f>
        <x:v>OMEGA ACRYLIC 75ML (G/S)</x:v>
      </x:c>
      <x:c r="C431" s="149" t="str">
        <x:f>'Master Products'!C428</x:f>
        <x:v>COLORING KIT</x:v>
      </x:c>
      <x:c r="D431" s="149" t="str">
        <x:f>'Master Products'!D428</x:f>
        <x:v>Both</x:v>
      </x:c>
      <x:c r="E431" s="149" t="str">
        <x:f>'Master Products'!F428</x:f>
        <x:v>Piece</x:v>
      </x:c>
      <x:c r="F431" s="149" t="str">
        <x:f>IF('Master Products'!G428="","",'Master Products'!G428)</x:f>
      </x:c>
      <x:c r="G431" s="149" t="str">
        <x:f>'Master Products'!I428</x:f>
        <x:v>PKR</x:v>
      </x:c>
      <x:c r="H431" s="133" t="n">
        <x:f>'Master Products'!L428</x:f>
        <x:v>350</x:v>
      </x:c>
      <x:c r="I431" s="133" t="n">
        <x:f>'Master Products'!M428</x:f>
        <x:v>330</x:v>
      </x:c>
      <x:c r="J431" s="133" t="str">
        <x:f>'Master Products'!U428</x:f>
        <x:v>Source Valid</x:v>
      </x:c>
      <x:c r="K431" s="133" t="n">
        <x:f>'Master Products'!N428</x:f>
        <x:v>20</x:v>
      </x:c>
      <x:c r="L431" s="148" t="n">
        <x:f>'Master Products'!O428</x:f>
        <x:v>0.05714285714285714</x:v>
      </x:c>
      <x:c r="M431" s="149" t="str">
        <x:f>'Master Products'!X428</x:f>
        <x:v>Ready</x:v>
      </x:c>
      <x:c r="N431" s="149" t="b">
        <x:f>'Master Products'!Y428</x:f>
        <x:v>1</x:v>
      </x:c>
      <x:c r="O431" s="149" t="str">
        <x:f>'Master Products'!AH428</x:f>
        <x:v>WS-RATES:12:32</x:v>
      </x:c>
      <x:c r="P431" s="149" t="str">
        <x:f>IF('Master Products'!AI428="","",'Master Products'!AI428)</x:f>
      </x:c>
      <x:c r="Q431" s="149" t="str">
        <x:f>IF('Master Products'!AJ428="","",'Master Products'!AJ428)</x:f>
      </x:c>
      <x:c r="R431" s="149" t="str">
        <x:f>IF('Master Products'!AK428="","",'Master Products'!AK428)</x:f>
      </x:c>
    </x:row>
    <x:row r="432">
      <x:c r="A432" s="149" t="str">
        <x:f>'Master Products'!A429</x:f>
        <x:v>RS-000428</x:v>
      </x:c>
      <x:c r="B432" s="149" t="str">
        <x:f>'Master Products'!B429</x:f>
        <x:v>CARPET LUDO SMALL</x:v>
      </x:c>
      <x:c r="C432" s="149" t="str">
        <x:f>'Master Products'!C429</x:f>
        <x:v>LUDO</x:v>
      </x:c>
      <x:c r="D432" s="149" t="str">
        <x:f>'Master Products'!D429</x:f>
        <x:v>Both</x:v>
      </x:c>
      <x:c r="E432" s="149" t="str">
        <x:f>'Master Products'!F429</x:f>
        <x:v>Piece</x:v>
      </x:c>
      <x:c r="F432" s="149" t="str">
        <x:f>IF('Master Products'!G429="","",'Master Products'!G429)</x:f>
      </x:c>
      <x:c r="G432" s="149" t="str">
        <x:f>'Master Products'!I429</x:f>
        <x:v>PKR</x:v>
      </x:c>
      <x:c r="H432" s="133" t="n">
        <x:f>'Master Products'!L429</x:f>
        <x:v>350</x:v>
      </x:c>
      <x:c r="I432" s="133" t="n">
        <x:f>'Master Products'!M429</x:f>
        <x:v>320</x:v>
      </x:c>
      <x:c r="J432" s="133" t="str">
        <x:f>'Master Products'!U429</x:f>
        <x:v>Source Valid</x:v>
      </x:c>
      <x:c r="K432" s="133" t="n">
        <x:f>'Master Products'!N429</x:f>
        <x:v>30</x:v>
      </x:c>
      <x:c r="L432" s="148" t="n">
        <x:f>'Master Products'!O429</x:f>
        <x:v>0.08571428571428572</x:v>
      </x:c>
      <x:c r="M432" s="149" t="str">
        <x:f>'Master Products'!X429</x:f>
        <x:v>Ready</x:v>
      </x:c>
      <x:c r="N432" s="149" t="b">
        <x:f>'Master Products'!Y429</x:f>
        <x:v>1</x:v>
      </x:c>
      <x:c r="O432" s="149" t="str">
        <x:f>'Master Products'!AH429</x:f>
        <x:v>WS-RATES:12:33</x:v>
      </x:c>
      <x:c r="P432" s="149" t="str">
        <x:f>IF('Master Products'!AI429="","",'Master Products'!AI429)</x:f>
      </x:c>
      <x:c r="Q432" s="149" t="str">
        <x:f>IF('Master Products'!AJ429="","",'Master Products'!AJ429)</x:f>
      </x:c>
      <x:c r="R432" s="149" t="str">
        <x:f>IF('Master Products'!AK429="","",'Master Products'!AK429)</x:f>
      </x:c>
    </x:row>
    <x:row r="433">
      <x:c r="A433" s="149" t="str">
        <x:f>'Master Products'!A430</x:f>
        <x:v>RS-000429</x:v>
      </x:c>
      <x:c r="B433" s="149" t="str">
        <x:f>'Master Products'!B430</x:f>
        <x:v>ATM CARD COVER DUAL</x:v>
      </x:c>
      <x:c r="C433" s="149" t="str">
        <x:f>'Master Products'!C430</x:f>
        <x:v>CARD COVER</x:v>
      </x:c>
      <x:c r="D433" s="149" t="str">
        <x:f>'Master Products'!D430</x:f>
        <x:v>Both</x:v>
      </x:c>
      <x:c r="E433" s="149" t="str">
        <x:f>'Master Products'!F430</x:f>
        <x:v>Piece</x:v>
      </x:c>
      <x:c r="F433" s="149" t="str">
        <x:f>IF('Master Products'!G430="","",'Master Products'!G430)</x:f>
      </x:c>
      <x:c r="G433" s="149" t="str">
        <x:f>'Master Products'!I430</x:f>
        <x:v>PKR</x:v>
      </x:c>
      <x:c r="H433" s="133" t="n">
        <x:f>'Master Products'!L430</x:f>
        <x:v>700</x:v>
      </x:c>
      <x:c r="I433" s="133" t="n">
        <x:f>'Master Products'!M430</x:f>
        <x:v>600</x:v>
      </x:c>
      <x:c r="J433" s="133" t="str">
        <x:f>'Master Products'!U430</x:f>
        <x:v>Source Valid</x:v>
      </x:c>
      <x:c r="K433" s="133" t="n">
        <x:f>'Master Products'!N430</x:f>
        <x:v>100</x:v>
      </x:c>
      <x:c r="L433" s="148" t="n">
        <x:f>'Master Products'!O430</x:f>
        <x:v>0.14285714285714285</x:v>
      </x:c>
      <x:c r="M433" s="149" t="str">
        <x:f>'Master Products'!X430</x:f>
        <x:v>Ready</x:v>
      </x:c>
      <x:c r="N433" s="149" t="b">
        <x:f>'Master Products'!Y430</x:f>
        <x:v>1</x:v>
      </x:c>
      <x:c r="O433" s="149" t="str">
        <x:f>'Master Products'!AH430</x:f>
        <x:v>WS-RATES:12:34</x:v>
      </x:c>
      <x:c r="P433" s="149" t="str">
        <x:f>IF('Master Products'!AI430="","",'Master Products'!AI430)</x:f>
      </x:c>
      <x:c r="Q433" s="149" t="str">
        <x:f>IF('Master Products'!AJ430="","",'Master Products'!AJ430)</x:f>
      </x:c>
      <x:c r="R433" s="149" t="str">
        <x:f>IF('Master Products'!AK430="","",'Master Products'!AK430)</x:f>
      </x:c>
    </x:row>
    <x:row r="434">
      <x:c r="A434" s="149" t="str">
        <x:f>'Master Products'!A431</x:f>
        <x:v>RS-000430</x:v>
      </x:c>
      <x:c r="B434" s="149" t="str">
        <x:f>'Master Products'!B431</x:f>
        <x:v>SIGNATURE COLOUR POINTER</x:v>
      </x:c>
      <x:c r="C434" s="149" t="str">
        <x:f>'Master Products'!C431</x:f>
        <x:v>POINTER</x:v>
      </x:c>
      <x:c r="D434" s="149" t="str">
        <x:f>'Master Products'!D431</x:f>
        <x:v>Both</x:v>
      </x:c>
      <x:c r="E434" s="149" t="str">
        <x:f>'Master Products'!F431</x:f>
        <x:v>Piece</x:v>
      </x:c>
      <x:c r="F434" s="149" t="str">
        <x:f>IF('Master Products'!G431="","",'Master Products'!G431)</x:f>
      </x:c>
      <x:c r="G434" s="149" t="str">
        <x:f>'Master Products'!I431</x:f>
        <x:v>PKR</x:v>
      </x:c>
      <x:c r="H434" s="133" t="n">
        <x:f>'Master Products'!L431</x:f>
        <x:v>230</x:v>
      </x:c>
      <x:c r="I434" s="133" t="n">
        <x:f>'Master Products'!M431</x:f>
        <x:v>205</x:v>
      </x:c>
      <x:c r="J434" s="133" t="str">
        <x:f>'Master Products'!U431</x:f>
        <x:v>Source Valid</x:v>
      </x:c>
      <x:c r="K434" s="133" t="n">
        <x:f>'Master Products'!N431</x:f>
        <x:v>25</x:v>
      </x:c>
      <x:c r="L434" s="148" t="n">
        <x:f>'Master Products'!O431</x:f>
        <x:v>0.10869565217391304</x:v>
      </x:c>
      <x:c r="M434" s="149" t="str">
        <x:f>'Master Products'!X431</x:f>
        <x:v>Ready</x:v>
      </x:c>
      <x:c r="N434" s="149" t="b">
        <x:f>'Master Products'!Y431</x:f>
        <x:v>1</x:v>
      </x:c>
      <x:c r="O434" s="149" t="str">
        <x:f>'Master Products'!AH431</x:f>
        <x:v>WS-RATES:12:35</x:v>
      </x:c>
      <x:c r="P434" s="149" t="str">
        <x:f>IF('Master Products'!AI431="","",'Master Products'!AI431)</x:f>
      </x:c>
      <x:c r="Q434" s="149" t="str">
        <x:f>IF('Master Products'!AJ431="","",'Master Products'!AJ431)</x:f>
      </x:c>
      <x:c r="R434" s="149" t="str">
        <x:f>IF('Master Products'!AK431="","",'Master Products'!AK431)</x:f>
      </x:c>
    </x:row>
    <x:row r="435">
      <x:c r="A435" s="149" t="str">
        <x:f>'Master Products'!A432</x:f>
        <x:v>RS-000431</x:v>
      </x:c>
      <x:c r="B435" s="149" t="str">
        <x:f>'Master Products'!B432</x:f>
        <x:v>STAFF ATTANDANCE REGISTER IM</x:v>
      </x:c>
      <x:c r="C435" s="149" t="str">
        <x:f>'Master Products'!C432</x:f>
        <x:v>GATTA REGISTER</x:v>
      </x:c>
      <x:c r="D435" s="149" t="str">
        <x:f>'Master Products'!D432</x:f>
        <x:v>Both</x:v>
      </x:c>
      <x:c r="E435" s="149" t="str">
        <x:f>'Master Products'!F432</x:f>
        <x:v>Piece</x:v>
      </x:c>
      <x:c r="F435" s="149" t="str">
        <x:f>IF('Master Products'!G432="","",'Master Products'!G432)</x:f>
      </x:c>
      <x:c r="G435" s="149" t="str">
        <x:f>'Master Products'!I432</x:f>
        <x:v>PKR</x:v>
      </x:c>
      <x:c r="H435" s="133" t="n">
        <x:f>'Master Products'!L432</x:f>
        <x:v>350</x:v>
      </x:c>
      <x:c r="I435" s="133" t="n">
        <x:f>'Master Products'!M432</x:f>
        <x:v>280</x:v>
      </x:c>
      <x:c r="J435" s="133" t="str">
        <x:f>'Master Products'!U432</x:f>
        <x:v>Source Valid</x:v>
      </x:c>
      <x:c r="K435" s="133" t="n">
        <x:f>'Master Products'!N432</x:f>
        <x:v>70</x:v>
      </x:c>
      <x:c r="L435" s="148" t="n">
        <x:f>'Master Products'!O432</x:f>
        <x:v>0.2</x:v>
      </x:c>
      <x:c r="M435" s="149" t="str">
        <x:f>'Master Products'!X432</x:f>
        <x:v>Ready</x:v>
      </x:c>
      <x:c r="N435" s="149" t="b">
        <x:f>'Master Products'!Y432</x:f>
        <x:v>1</x:v>
      </x:c>
      <x:c r="O435" s="149" t="str">
        <x:f>'Master Products'!AH432</x:f>
        <x:v>WS-RATES:12:36</x:v>
      </x:c>
      <x:c r="P435" s="149" t="str">
        <x:f>IF('Master Products'!AI432="","",'Master Products'!AI432)</x:f>
      </x:c>
      <x:c r="Q435" s="149" t="str">
        <x:f>IF('Master Products'!AJ432="","",'Master Products'!AJ432)</x:f>
      </x:c>
      <x:c r="R435" s="149" t="str">
        <x:f>IF('Master Products'!AK432="","",'Master Products'!AK432)</x:f>
      </x:c>
    </x:row>
    <x:row r="436">
      <x:c r="A436" s="149" t="str">
        <x:f>'Master Products'!A433</x:f>
        <x:v>RS-000432</x:v>
      </x:c>
      <x:c r="B436" s="149" t="str">
        <x:f>'Master Products'!B433</x:f>
        <x:v>CAMEL GEOMETRY GB 200</x:v>
      </x:c>
      <x:c r="C436" s="149" t="str">
        <x:f>'Master Products'!C433</x:f>
        <x:v>GEOMATRIES</x:v>
      </x:c>
      <x:c r="D436" s="149" t="str">
        <x:f>'Master Products'!D433</x:f>
        <x:v>Both</x:v>
      </x:c>
      <x:c r="E436" s="149" t="str">
        <x:f>'Master Products'!F433</x:f>
        <x:v>Piece</x:v>
      </x:c>
      <x:c r="F436" s="149" t="str">
        <x:f>IF('Master Products'!G433="","",'Master Products'!G433)</x:f>
      </x:c>
      <x:c r="G436" s="149" t="str">
        <x:f>'Master Products'!I433</x:f>
        <x:v>PKR</x:v>
      </x:c>
      <x:c r="H436" s="133" t="n">
        <x:f>'Master Products'!L433</x:f>
        <x:v>299</x:v>
      </x:c>
      <x:c r="I436" s="133" t="n">
        <x:f>'Master Products'!M433</x:f>
        <x:v>244.4</x:v>
      </x:c>
      <x:c r="J436" s="133" t="str">
        <x:f>'Master Products'!U433</x:f>
        <x:v>Source Valid</x:v>
      </x:c>
      <x:c r="K436" s="133" t="n">
        <x:f>'Master Products'!N433</x:f>
        <x:v>54.599999999999994</x:v>
      </x:c>
      <x:c r="L436" s="148" t="n">
        <x:f>'Master Products'!O433</x:f>
        <x:v>0.18260869565217389</x:v>
      </x:c>
      <x:c r="M436" s="149" t="str">
        <x:f>'Master Products'!X433</x:f>
        <x:v>Ready</x:v>
      </x:c>
      <x:c r="N436" s="149" t="b">
        <x:f>'Master Products'!Y433</x:f>
        <x:v>1</x:v>
      </x:c>
      <x:c r="O436" s="149" t="str">
        <x:f>'Master Products'!AH433</x:f>
        <x:v>WS-RATES:12:37</x:v>
      </x:c>
      <x:c r="P436" s="149" t="str">
        <x:f>IF('Master Products'!AI433="","",'Master Products'!AI433)</x:f>
      </x:c>
      <x:c r="Q436" s="149" t="str">
        <x:f>IF('Master Products'!AJ433="","",'Master Products'!AJ433)</x:f>
      </x:c>
      <x:c r="R436" s="149" t="str">
        <x:f>IF('Master Products'!AK433="","",'Master Products'!AK433)</x:f>
      </x:c>
    </x:row>
    <x:row r="437">
      <x:c r="A437" s="149" t="str">
        <x:f>'Master Products'!A434</x:f>
        <x:v>RS-000433</x:v>
      </x:c>
      <x:c r="B437" s="149" t="str">
        <x:f>'Master Products'!B434</x:f>
        <x:v>CAMEL GEOMETRY GB 99</x:v>
      </x:c>
      <x:c r="C437" s="149" t="str">
        <x:f>'Master Products'!C434</x:f>
        <x:v>GEOMATRIES</x:v>
      </x:c>
      <x:c r="D437" s="149" t="str">
        <x:f>'Master Products'!D434</x:f>
        <x:v>Both</x:v>
      </x:c>
      <x:c r="E437" s="149" t="str">
        <x:f>'Master Products'!F434</x:f>
        <x:v>Piece</x:v>
      </x:c>
      <x:c r="F437" s="149" t="str">
        <x:f>IF('Master Products'!G434="","",'Master Products'!G434)</x:f>
      </x:c>
      <x:c r="G437" s="149" t="str">
        <x:f>'Master Products'!I434</x:f>
        <x:v>PKR</x:v>
      </x:c>
      <x:c r="H437" s="133" t="n">
        <x:f>'Master Products'!L434</x:f>
        <x:v>96</x:v>
      </x:c>
      <x:c r="I437" s="133" t="n">
        <x:f>'Master Products'!M434</x:f>
        <x:v>84.6</x:v>
      </x:c>
      <x:c r="J437" s="133" t="str">
        <x:f>'Master Products'!U434</x:f>
        <x:v>Source Valid</x:v>
      </x:c>
      <x:c r="K437" s="133" t="n">
        <x:f>'Master Products'!N434</x:f>
        <x:v>11.400000000000006</x:v>
      </x:c>
      <x:c r="L437" s="148" t="n">
        <x:f>'Master Products'!O434</x:f>
        <x:v>0.11875000000000006</x:v>
      </x:c>
      <x:c r="M437" s="149" t="str">
        <x:f>'Master Products'!X434</x:f>
        <x:v>Ready</x:v>
      </x:c>
      <x:c r="N437" s="149" t="b">
        <x:f>'Master Products'!Y434</x:f>
        <x:v>1</x:v>
      </x:c>
      <x:c r="O437" s="149" t="str">
        <x:f>'Master Products'!AH434</x:f>
        <x:v>WS-RATES:13:2</x:v>
      </x:c>
      <x:c r="P437" s="149" t="str">
        <x:f>IF('Master Products'!AI434="","",'Master Products'!AI434)</x:f>
      </x:c>
      <x:c r="Q437" s="149" t="str">
        <x:f>IF('Master Products'!AJ434="","",'Master Products'!AJ434)</x:f>
      </x:c>
      <x:c r="R437" s="149" t="str">
        <x:f>IF('Master Products'!AK434="","",'Master Products'!AK434)</x:f>
      </x:c>
    </x:row>
    <x:row r="438">
      <x:c r="A438" s="149" t="str">
        <x:f>'Master Products'!A435</x:f>
        <x:v>RS-000434</x:v>
      </x:c>
      <x:c r="B438" s="149" t="str">
        <x:f>'Master Products'!B435</x:f>
        <x:v>CAMEL MATH BOX 103</x:v>
      </x:c>
      <x:c r="C438" s="149" t="str">
        <x:f>'Master Products'!C435</x:f>
        <x:v>GEOMATRIES</x:v>
      </x:c>
      <x:c r="D438" s="149" t="str">
        <x:f>'Master Products'!D435</x:f>
        <x:v>Both</x:v>
      </x:c>
      <x:c r="E438" s="149" t="str">
        <x:f>'Master Products'!F435</x:f>
        <x:v>Box</x:v>
      </x:c>
      <x:c r="F438" s="149" t="str">
        <x:f>IF('Master Products'!G435="","",'Master Products'!G435)</x:f>
      </x:c>
      <x:c r="G438" s="149" t="str">
        <x:f>'Master Products'!I435</x:f>
        <x:v>PKR</x:v>
      </x:c>
      <x:c r="H438" s="133" t="n">
        <x:f>'Master Products'!L435</x:f>
        <x:v>285</x:v>
      </x:c>
      <x:c r="I438" s="133" t="n">
        <x:f>'Master Products'!M435</x:f>
        <x:v>268</x:v>
      </x:c>
      <x:c r="J438" s="133" t="str">
        <x:f>'Master Products'!U435</x:f>
        <x:v>Source Valid</x:v>
      </x:c>
      <x:c r="K438" s="133" t="n">
        <x:f>'Master Products'!N435</x:f>
        <x:v>17</x:v>
      </x:c>
      <x:c r="L438" s="148" t="n">
        <x:f>'Master Products'!O435</x:f>
        <x:v>0.05964912280701754</x:v>
      </x:c>
      <x:c r="M438" s="149" t="str">
        <x:f>'Master Products'!X435</x:f>
        <x:v>Ready</x:v>
      </x:c>
      <x:c r="N438" s="149" t="b">
        <x:f>'Master Products'!Y435</x:f>
        <x:v>1</x:v>
      </x:c>
      <x:c r="O438" s="149" t="str">
        <x:f>'Master Products'!AH435</x:f>
        <x:v>WS-RATES:13:3</x:v>
      </x:c>
      <x:c r="P438" s="149" t="str">
        <x:f>IF('Master Products'!AI435="","",'Master Products'!AI435)</x:f>
      </x:c>
      <x:c r="Q438" s="149" t="str">
        <x:f>IF('Master Products'!AJ435="","",'Master Products'!AJ435)</x:f>
      </x:c>
      <x:c r="R438" s="149" t="str">
        <x:f>IF('Master Products'!AK435="","",'Master Products'!AK435)</x:f>
      </x:c>
    </x:row>
    <x:row r="439">
      <x:c r="A439" s="149" t="str">
        <x:f>'Master Products'!A436</x:f>
        <x:v>RS-000435</x:v>
      </x:c>
      <x:c r="B439" s="149" t="str">
        <x:f>'Master Products'!B436</x:f>
        <x:v>CAMEL WATER COLOUR CWC280</x:v>
      </x:c>
      <x:c r="C439" s="149" t="str">
        <x:f>'Master Products'!C436</x:f>
        <x:v>WATER COLORS</x:v>
      </x:c>
      <x:c r="D439" s="149" t="str">
        <x:f>'Master Products'!D436</x:f>
        <x:v>Both</x:v>
      </x:c>
      <x:c r="E439" s="149" t="str">
        <x:f>'Master Products'!F436</x:f>
        <x:v>Piece</x:v>
      </x:c>
      <x:c r="F439" s="149" t="str">
        <x:f>IF('Master Products'!G436="","",'Master Products'!G436)</x:f>
      </x:c>
      <x:c r="G439" s="149" t="str">
        <x:f>'Master Products'!I436</x:f>
        <x:v>PKR</x:v>
      </x:c>
      <x:c r="H439" s="133" t="n">
        <x:f>'Master Products'!L436</x:f>
        <x:v>275</x:v>
      </x:c>
      <x:c r="I439" s="133" t="n">
        <x:f>'Master Products'!M436</x:f>
        <x:v>258.5</x:v>
      </x:c>
      <x:c r="J439" s="133" t="str">
        <x:f>'Master Products'!U436</x:f>
        <x:v>Source Valid</x:v>
      </x:c>
      <x:c r="K439" s="133" t="n">
        <x:f>'Master Products'!N436</x:f>
        <x:v>16.5</x:v>
      </x:c>
      <x:c r="L439" s="148" t="n">
        <x:f>'Master Products'!O436</x:f>
        <x:v>0.06</x:v>
      </x:c>
      <x:c r="M439" s="149" t="str">
        <x:f>'Master Products'!X436</x:f>
        <x:v>Ready</x:v>
      </x:c>
      <x:c r="N439" s="149" t="b">
        <x:f>'Master Products'!Y436</x:f>
        <x:v>1</x:v>
      </x:c>
      <x:c r="O439" s="149" t="str">
        <x:f>'Master Products'!AH436</x:f>
        <x:v>WS-RATES:13:4</x:v>
      </x:c>
      <x:c r="P439" s="149" t="str">
        <x:f>IF('Master Products'!AI436="","",'Master Products'!AI436)</x:f>
      </x:c>
      <x:c r="Q439" s="149" t="str">
        <x:f>IF('Master Products'!AJ436="","",'Master Products'!AJ436)</x:f>
      </x:c>
      <x:c r="R439" s="149" t="str">
        <x:f>IF('Master Products'!AK436="","",'Master Products'!AK436)</x:f>
      </x:c>
    </x:row>
    <x:row r="440">
      <x:c r="A440" s="149" t="str">
        <x:f>'Master Products'!A437</x:f>
        <x:v>RS-000436</x:v>
      </x:c>
      <x:c r="B440" s="149" t="str">
        <x:f>'Master Products'!B437</x:f>
        <x:v>CAMEL CORRECTION 433 BOX</x:v>
      </x:c>
      <x:c r="C440" s="149" t="str">
        <x:f>'Master Products'!C437</x:f>
        <x:v>Correction pen</x:v>
      </x:c>
      <x:c r="D440" s="149" t="str">
        <x:f>'Master Products'!D437</x:f>
        <x:v>Both</x:v>
      </x:c>
      <x:c r="E440" s="149" t="str">
        <x:f>'Master Products'!F437</x:f>
        <x:v>Box</x:v>
      </x:c>
      <x:c r="F440" s="149" t="str">
        <x:f>IF('Master Products'!G437="","",'Master Products'!G437)</x:f>
      </x:c>
      <x:c r="G440" s="149" t="str">
        <x:f>'Master Products'!I437</x:f>
        <x:v>PKR</x:v>
      </x:c>
      <x:c r="H440" s="133" t="n">
        <x:f>'Master Products'!L437</x:f>
        <x:v>456</x:v>
      </x:c>
      <x:c r="I440" s="133" t="n">
        <x:f>'Master Products'!M437</x:f>
        <x:v>428.6</x:v>
      </x:c>
      <x:c r="J440" s="133" t="str">
        <x:f>'Master Products'!U437</x:f>
        <x:v>Source Valid</x:v>
      </x:c>
      <x:c r="K440" s="133" t="n">
        <x:f>'Master Products'!N437</x:f>
        <x:v>27.399999999999977</x:v>
      </x:c>
      <x:c r="L440" s="148" t="n">
        <x:f>'Master Products'!O437</x:f>
        <x:v>0.060087719298245565</x:v>
      </x:c>
      <x:c r="M440" s="149" t="str">
        <x:f>'Master Products'!X437</x:f>
        <x:v>Ready</x:v>
      </x:c>
      <x:c r="N440" s="149" t="b">
        <x:f>'Master Products'!Y437</x:f>
        <x:v>1</x:v>
      </x:c>
      <x:c r="O440" s="149" t="str">
        <x:f>'Master Products'!AH437</x:f>
        <x:v>WS-RATES:13:5</x:v>
      </x:c>
      <x:c r="P440" s="149" t="str">
        <x:f>IF('Master Products'!AI437="","",'Master Products'!AI437)</x:f>
      </x:c>
      <x:c r="Q440" s="149" t="str">
        <x:f>IF('Master Products'!AJ437="","",'Master Products'!AJ437)</x:f>
      </x:c>
      <x:c r="R440" s="149" t="str">
        <x:f>IF('Master Products'!AK437="","",'Master Products'!AK437)</x:f>
      </x:c>
    </x:row>
    <x:row r="441">
      <x:c r="A441" s="149" t="str">
        <x:f>'Master Products'!A438</x:f>
        <x:v>RS-000437</x:v>
      </x:c>
      <x:c r="B441" s="149" t="str">
        <x:f>'Master Products'!B438</x:f>
        <x:v>CAMEL CORRECTION 433(1 PC)</x:v>
      </x:c>
      <x:c r="C441" s="149" t="str">
        <x:f>'Master Products'!C438</x:f>
        <x:v>Correction pen</x:v>
      </x:c>
      <x:c r="D441" s="149" t="str">
        <x:f>'Master Products'!D438</x:f>
        <x:v>Both</x:v>
      </x:c>
      <x:c r="E441" s="149" t="str">
        <x:f>'Master Products'!F438</x:f>
        <x:v>Piece</x:v>
      </x:c>
      <x:c r="F441" s="149" t="n">
        <x:f>IF('Master Products'!G438="","",'Master Products'!G438)</x:f>
        <x:v>1</x:v>
      </x:c>
      <x:c r="G441" s="149" t="str">
        <x:f>'Master Products'!I438</x:f>
        <x:v>PKR</x:v>
      </x:c>
      <x:c r="H441" s="133" t="n">
        <x:f>'Master Products'!L438</x:f>
        <x:v>38</x:v>
      </x:c>
      <x:c r="I441" s="133" t="n">
        <x:f>'Master Products'!M438</x:f>
        <x:v>35.7</x:v>
      </x:c>
      <x:c r="J441" s="133" t="str">
        <x:f>'Master Products'!U438</x:f>
        <x:v>Source Valid</x:v>
      </x:c>
      <x:c r="K441" s="133" t="n">
        <x:f>'Master Products'!N438</x:f>
        <x:v>2.299999999999997</x:v>
      </x:c>
      <x:c r="L441" s="148" t="n">
        <x:f>'Master Products'!O438</x:f>
        <x:v>0.06052631578947361</x:v>
      </x:c>
      <x:c r="M441" s="149" t="str">
        <x:f>'Master Products'!X438</x:f>
        <x:v>Ready</x:v>
      </x:c>
      <x:c r="N441" s="149" t="b">
        <x:f>'Master Products'!Y438</x:f>
        <x:v>1</x:v>
      </x:c>
      <x:c r="O441" s="149" t="str">
        <x:f>'Master Products'!AH438</x:f>
        <x:v>WS-RATES:13:6</x:v>
      </x:c>
      <x:c r="P441" s="149" t="str">
        <x:f>IF('Master Products'!AI438="","",'Master Products'!AI438)</x:f>
      </x:c>
      <x:c r="Q441" s="149" t="str">
        <x:f>IF('Master Products'!AJ438="","",'Master Products'!AJ438)</x:f>
      </x:c>
      <x:c r="R441" s="149" t="str">
        <x:f>IF('Master Products'!AK438="","",'Master Products'!AK438)</x:f>
      </x:c>
    </x:row>
    <x:row r="442">
      <x:c r="A442" s="149" t="str">
        <x:f>'Master Products'!A439</x:f>
        <x:v>RS-000438</x:v>
      </x:c>
      <x:c r="B442" s="149" t="str">
        <x:f>'Master Products'!B439</x:f>
        <x:v>CAMEL STAPLER 2424</x:v>
      </x:c>
      <x:c r="C442" s="149" t="str">
        <x:f>'Master Products'!C439</x:f>
        <x:v>STAPLERS</x:v>
      </x:c>
      <x:c r="D442" s="149" t="str">
        <x:f>'Master Products'!D439</x:f>
        <x:v>Both</x:v>
      </x:c>
      <x:c r="E442" s="149" t="str">
        <x:f>'Master Products'!F439</x:f>
        <x:v>Piece</x:v>
      </x:c>
      <x:c r="F442" s="149" t="str">
        <x:f>IF('Master Products'!G439="","",'Master Products'!G439)</x:f>
      </x:c>
      <x:c r="G442" s="149" t="str">
        <x:f>'Master Products'!I439</x:f>
        <x:v>PKR</x:v>
      </x:c>
      <x:c r="H442" s="133" t="n">
        <x:f>'Master Products'!L439</x:f>
        <x:v>265</x:v>
      </x:c>
      <x:c r="I442" s="133" t="n">
        <x:f>'Master Products'!M439</x:f>
        <x:v>249</x:v>
      </x:c>
      <x:c r="J442" s="133" t="str">
        <x:f>'Master Products'!U439</x:f>
        <x:v>Source Valid</x:v>
      </x:c>
      <x:c r="K442" s="133" t="n">
        <x:f>'Master Products'!N439</x:f>
        <x:v>16</x:v>
      </x:c>
      <x:c r="L442" s="148" t="n">
        <x:f>'Master Products'!O439</x:f>
        <x:v>0.06037735849056604</x:v>
      </x:c>
      <x:c r="M442" s="149" t="str">
        <x:f>'Master Products'!X439</x:f>
        <x:v>Ready</x:v>
      </x:c>
      <x:c r="N442" s="149" t="b">
        <x:f>'Master Products'!Y439</x:f>
        <x:v>1</x:v>
      </x:c>
      <x:c r="O442" s="149" t="str">
        <x:f>'Master Products'!AH439</x:f>
        <x:v>WS-RATES:13:7</x:v>
      </x:c>
      <x:c r="P442" s="149" t="str">
        <x:f>IF('Master Products'!AI439="","",'Master Products'!AI439)</x:f>
      </x:c>
      <x:c r="Q442" s="149" t="str">
        <x:f>IF('Master Products'!AJ439="","",'Master Products'!AJ439)</x:f>
      </x:c>
      <x:c r="R442" s="149" t="str">
        <x:f>IF('Master Products'!AK439="","",'Master Products'!AK439)</x:f>
      </x:c>
    </x:row>
    <x:row r="443">
      <x:c r="A443" s="149" t="str">
        <x:f>'Master Products'!A440</x:f>
        <x:v>RS-000439</x:v>
      </x:c>
      <x:c r="B443" s="149" t="str">
        <x:f>'Master Products'!B440</x:f>
        <x:v>CAMEL INK PEN 09</x:v>
      </x:c>
      <x:c r="C443" s="149" t="str">
        <x:f>'Master Products'!C440</x:f>
        <x:v>Fountain pen</x:v>
      </x:c>
      <x:c r="D443" s="149" t="str">
        <x:f>'Master Products'!D440</x:f>
        <x:v>Both</x:v>
      </x:c>
      <x:c r="E443" s="149" t="str">
        <x:f>'Master Products'!F440</x:f>
        <x:v>Piece</x:v>
      </x:c>
      <x:c r="F443" s="149" t="str">
        <x:f>IF('Master Products'!G440="","",'Master Products'!G440)</x:f>
      </x:c>
      <x:c r="G443" s="149" t="str">
        <x:f>'Master Products'!I440</x:f>
        <x:v>PKR</x:v>
      </x:c>
      <x:c r="H443" s="133" t="n">
        <x:f>'Master Products'!L440</x:f>
        <x:v>110</x:v>
      </x:c>
      <x:c r="I443" s="133" t="n">
        <x:f>'Master Products'!M440</x:f>
        <x:v>103.4</x:v>
      </x:c>
      <x:c r="J443" s="133" t="str">
        <x:f>'Master Products'!U440</x:f>
        <x:v>Source Valid</x:v>
      </x:c>
      <x:c r="K443" s="133" t="n">
        <x:f>'Master Products'!N440</x:f>
        <x:v>6.599999999999994</x:v>
      </x:c>
      <x:c r="L443" s="148" t="n">
        <x:f>'Master Products'!O440</x:f>
        <x:v>0.05999999999999995</x:v>
      </x:c>
      <x:c r="M443" s="149" t="str">
        <x:f>'Master Products'!X440</x:f>
        <x:v>Ready</x:v>
      </x:c>
      <x:c r="N443" s="149" t="b">
        <x:f>'Master Products'!Y440</x:f>
        <x:v>1</x:v>
      </x:c>
      <x:c r="O443" s="149" t="str">
        <x:f>'Master Products'!AH440</x:f>
        <x:v>WS-RATES:13:8</x:v>
      </x:c>
      <x:c r="P443" s="149" t="str">
        <x:f>IF('Master Products'!AI440="","",'Master Products'!AI440)</x:f>
      </x:c>
      <x:c r="Q443" s="149" t="str">
        <x:f>IF('Master Products'!AJ440="","",'Master Products'!AJ440)</x:f>
      </x:c>
      <x:c r="R443" s="149" t="str">
        <x:f>IF('Master Products'!AK440="","",'Master Products'!AK440)</x:f>
      </x:c>
    </x:row>
    <x:row r="444">
      <x:c r="A444" s="149" t="str">
        <x:f>'Master Products'!A441</x:f>
        <x:v>RS-000440</x:v>
      </x:c>
      <x:c r="B444" s="149" t="str">
        <x:f>'Master Products'!B441</x:f>
        <x:v>CAMEL INK PEN 909</x:v>
      </x:c>
      <x:c r="C444" s="149" t="str">
        <x:f>'Master Products'!C441</x:f>
        <x:v>Fountain pen</x:v>
      </x:c>
      <x:c r="D444" s="149" t="str">
        <x:f>'Master Products'!D441</x:f>
        <x:v>Both</x:v>
      </x:c>
      <x:c r="E444" s="149" t="str">
        <x:f>'Master Products'!F441</x:f>
        <x:v>Piece</x:v>
      </x:c>
      <x:c r="F444" s="149" t="str">
        <x:f>IF('Master Products'!G441="","",'Master Products'!G441)</x:f>
      </x:c>
      <x:c r="G444" s="149" t="str">
        <x:f>'Master Products'!I441</x:f>
        <x:v>PKR</x:v>
      </x:c>
      <x:c r="H444" s="133" t="n">
        <x:f>'Master Products'!L441</x:f>
        <x:v>105</x:v>
      </x:c>
      <x:c r="I444" s="133" t="n">
        <x:f>'Master Products'!M441</x:f>
        <x:v>98.7</x:v>
      </x:c>
      <x:c r="J444" s="133" t="str">
        <x:f>'Master Products'!U441</x:f>
        <x:v>Source Valid</x:v>
      </x:c>
      <x:c r="K444" s="133" t="n">
        <x:f>'Master Products'!N441</x:f>
        <x:v>6.299999999999997</x:v>
      </x:c>
      <x:c r="L444" s="148" t="n">
        <x:f>'Master Products'!O441</x:f>
        <x:v>0.05999999999999997</x:v>
      </x:c>
      <x:c r="M444" s="149" t="str">
        <x:f>'Master Products'!X441</x:f>
        <x:v>Ready</x:v>
      </x:c>
      <x:c r="N444" s="149" t="b">
        <x:f>'Master Products'!Y441</x:f>
        <x:v>1</x:v>
      </x:c>
      <x:c r="O444" s="149" t="str">
        <x:f>'Master Products'!AH441</x:f>
        <x:v>WS-RATES:13:9</x:v>
      </x:c>
      <x:c r="P444" s="149" t="str">
        <x:f>IF('Master Products'!AI441="","",'Master Products'!AI441)</x:f>
      </x:c>
      <x:c r="Q444" s="149" t="str">
        <x:f>IF('Master Products'!AJ441="","",'Master Products'!AJ441)</x:f>
      </x:c>
      <x:c r="R444" s="149" t="str">
        <x:f>IF('Master Products'!AK441="","",'Master Products'!AK441)</x:f>
      </x:c>
    </x:row>
    <x:row r="445">
      <x:c r="A445" s="149" t="str">
        <x:f>'Master Products'!A442</x:f>
        <x:v>RS-000441</x:v>
      </x:c>
      <x:c r="B445" s="149" t="str">
        <x:f>'Master Products'!B442</x:f>
        <x:v>CAMEL SHARPENER 4402B</x:v>
      </x:c>
      <x:c r="C445" s="149" t="str">
        <x:f>'Master Products'!C442</x:f>
        <x:v>SHARPNERS</x:v>
      </x:c>
      <x:c r="D445" s="149" t="str">
        <x:f>'Master Products'!D442</x:f>
        <x:v>Both</x:v>
      </x:c>
      <x:c r="E445" s="149" t="str">
        <x:f>'Master Products'!F442</x:f>
        <x:v>Piece</x:v>
      </x:c>
      <x:c r="F445" s="149" t="str">
        <x:f>IF('Master Products'!G442="","",'Master Products'!G442)</x:f>
      </x:c>
      <x:c r="G445" s="149" t="str">
        <x:f>'Master Products'!I442</x:f>
        <x:v>PKR</x:v>
      </x:c>
      <x:c r="H445" s="133" t="n">
        <x:f>'Master Products'!L442</x:f>
        <x:v>360</x:v>
      </x:c>
      <x:c r="I445" s="133" t="n">
        <x:f>'Master Products'!M442</x:f>
        <x:v>338.4</x:v>
      </x:c>
      <x:c r="J445" s="133" t="str">
        <x:f>'Master Products'!U442</x:f>
        <x:v>Source Valid</x:v>
      </x:c>
      <x:c r="K445" s="133" t="n">
        <x:f>'Master Products'!N442</x:f>
        <x:v>21.600000000000023</x:v>
      </x:c>
      <x:c r="L445" s="148" t="n">
        <x:f>'Master Products'!O442</x:f>
        <x:v>0.06000000000000006</x:v>
      </x:c>
      <x:c r="M445" s="149" t="str">
        <x:f>'Master Products'!X442</x:f>
        <x:v>Ready</x:v>
      </x:c>
      <x:c r="N445" s="149" t="b">
        <x:f>'Master Products'!Y442</x:f>
        <x:v>1</x:v>
      </x:c>
      <x:c r="O445" s="149" t="str">
        <x:f>'Master Products'!AH442</x:f>
        <x:v>WS-RATES:13:10</x:v>
      </x:c>
      <x:c r="P445" s="149" t="str">
        <x:f>IF('Master Products'!AI442="","",'Master Products'!AI442)</x:f>
      </x:c>
      <x:c r="Q445" s="149" t="str">
        <x:f>IF('Master Products'!AJ442="","",'Master Products'!AJ442)</x:f>
      </x:c>
      <x:c r="R445" s="149" t="str">
        <x:f>IF('Master Products'!AK442="","",'Master Products'!AK442)</x:f>
      </x:c>
    </x:row>
    <x:row r="446">
      <x:c r="A446" s="149" t="str">
        <x:f>'Master Products'!A443</x:f>
        <x:v>RS-000442</x:v>
      </x:c>
      <x:c r="B446" s="149" t="str">
        <x:f>'Master Products'!B443</x:f>
        <x:v>CAMEL SHARPNER 5510 20PC</x:v>
      </x:c>
      <x:c r="C446" s="149" t="str">
        <x:f>'Master Products'!C443</x:f>
        <x:v>SHARPNERS</x:v>
      </x:c>
      <x:c r="D446" s="149" t="str">
        <x:f>'Master Products'!D443</x:f>
        <x:v>Both</x:v>
      </x:c>
      <x:c r="E446" s="149" t="str">
        <x:f>'Master Products'!F443</x:f>
        <x:v>Pack</x:v>
      </x:c>
      <x:c r="F446" s="149" t="n">
        <x:f>IF('Master Products'!G443="","",'Master Products'!G443)</x:f>
        <x:v>20</x:v>
      </x:c>
      <x:c r="G446" s="149" t="str">
        <x:f>'Master Products'!I443</x:f>
        <x:v>PKR</x:v>
      </x:c>
      <x:c r="H446" s="133" t="n">
        <x:f>'Master Products'!L443</x:f>
        <x:v>140</x:v>
      </x:c>
      <x:c r="I446" s="133" t="n">
        <x:f>'Master Products'!M443</x:f>
        <x:v>131.6</x:v>
      </x:c>
      <x:c r="J446" s="133" t="str">
        <x:f>'Master Products'!U443</x:f>
        <x:v>Source Valid</x:v>
      </x:c>
      <x:c r="K446" s="133" t="n">
        <x:f>'Master Products'!N443</x:f>
        <x:v>8.400000000000006</x:v>
      </x:c>
      <x:c r="L446" s="148" t="n">
        <x:f>'Master Products'!O443</x:f>
        <x:v>0.06000000000000004</x:v>
      </x:c>
      <x:c r="M446" s="149" t="str">
        <x:f>'Master Products'!X443</x:f>
        <x:v>Ready</x:v>
      </x:c>
      <x:c r="N446" s="149" t="b">
        <x:f>'Master Products'!Y443</x:f>
        <x:v>1</x:v>
      </x:c>
      <x:c r="O446" s="149" t="str">
        <x:f>'Master Products'!AH443</x:f>
        <x:v>WS-RATES:13:11</x:v>
      </x:c>
      <x:c r="P446" s="149" t="str">
        <x:f>IF('Master Products'!AI443="","",'Master Products'!AI443)</x:f>
      </x:c>
      <x:c r="Q446" s="149" t="str">
        <x:f>IF('Master Products'!AJ443="","",'Master Products'!AJ443)</x:f>
      </x:c>
      <x:c r="R446" s="149" t="str">
        <x:f>IF('Master Products'!AK443="","",'Master Products'!AK443)</x:f>
      </x:c>
    </x:row>
    <x:row r="447">
      <x:c r="A447" s="149" t="str">
        <x:f>'Master Products'!A444</x:f>
        <x:v>RS-000443</x:v>
      </x:c>
      <x:c r="B447" s="149" t="str">
        <x:f>'Master Products'!B444</x:f>
        <x:v>CAMEL ERASER 1501</x:v>
      </x:c>
      <x:c r="C447" s="149" t="str">
        <x:f>'Master Products'!C444</x:f>
        <x:v>ERASERS</x:v>
      </x:c>
      <x:c r="D447" s="149" t="str">
        <x:f>'Master Products'!D444</x:f>
        <x:v>Both</x:v>
      </x:c>
      <x:c r="E447" s="149" t="str">
        <x:f>'Master Products'!F444</x:f>
        <x:v>Piece</x:v>
      </x:c>
      <x:c r="F447" s="149" t="str">
        <x:f>IF('Master Products'!G444="","",'Master Products'!G444)</x:f>
      </x:c>
      <x:c r="G447" s="149" t="str">
        <x:f>'Master Products'!I444</x:f>
        <x:v>PKR</x:v>
      </x:c>
      <x:c r="H447" s="133" t="n">
        <x:f>'Master Products'!L444</x:f>
        <x:v>350</x:v>
      </x:c>
      <x:c r="I447" s="133" t="n">
        <x:f>'Master Products'!M444</x:f>
        <x:v>272</x:v>
      </x:c>
      <x:c r="J447" s="133" t="str">
        <x:f>'Master Products'!U444</x:f>
        <x:v>Source Valid</x:v>
      </x:c>
      <x:c r="K447" s="133" t="n">
        <x:f>'Master Products'!N444</x:f>
        <x:v>78</x:v>
      </x:c>
      <x:c r="L447" s="148" t="n">
        <x:f>'Master Products'!O444</x:f>
        <x:v>0.22285714285714286</x:v>
      </x:c>
      <x:c r="M447" s="149" t="str">
        <x:f>'Master Products'!X444</x:f>
        <x:v>Ready</x:v>
      </x:c>
      <x:c r="N447" s="149" t="b">
        <x:f>'Master Products'!Y444</x:f>
        <x:v>1</x:v>
      </x:c>
      <x:c r="O447" s="149" t="str">
        <x:f>'Master Products'!AH444</x:f>
        <x:v>WS-RATES:13:12</x:v>
      </x:c>
      <x:c r="P447" s="149" t="str">
        <x:f>IF('Master Products'!AI444="","",'Master Products'!AI444)</x:f>
      </x:c>
      <x:c r="Q447" s="149" t="str">
        <x:f>IF('Master Products'!AJ444="","",'Master Products'!AJ444)</x:f>
      </x:c>
      <x:c r="R447" s="149" t="str">
        <x:f>IF('Master Products'!AK444="","",'Master Products'!AK444)</x:f>
      </x:c>
    </x:row>
    <x:row r="448">
      <x:c r="A448" s="149" t="str">
        <x:f>'Master Products'!A445</x:f>
        <x:v>RS-000444</x:v>
      </x:c>
      <x:c r="B448" s="149" t="str">
        <x:f>'Master Products'!B445</x:f>
        <x:v>CAMEL ERASER 1560</x:v>
      </x:c>
      <x:c r="C448" s="149" t="str">
        <x:f>'Master Products'!C445</x:f>
        <x:v>ERASERS</x:v>
      </x:c>
      <x:c r="D448" s="149" t="str">
        <x:f>'Master Products'!D445</x:f>
        <x:v>Both</x:v>
      </x:c>
      <x:c r="E448" s="149" t="str">
        <x:f>'Master Products'!F445</x:f>
        <x:v>Piece</x:v>
      </x:c>
      <x:c r="F448" s="149" t="str">
        <x:f>IF('Master Products'!G445="","",'Master Products'!G445)</x:f>
      </x:c>
      <x:c r="G448" s="149" t="str">
        <x:f>'Master Products'!I445</x:f>
        <x:v>PKR</x:v>
      </x:c>
      <x:c r="H448" s="133" t="n">
        <x:f>'Master Products'!L445</x:f>
        <x:v>365</x:v>
      </x:c>
      <x:c r="I448" s="133" t="n">
        <x:f>'Master Products'!M445</x:f>
        <x:v>343</x:v>
      </x:c>
      <x:c r="J448" s="133" t="str">
        <x:f>'Master Products'!U445</x:f>
        <x:v>Source Valid</x:v>
      </x:c>
      <x:c r="K448" s="133" t="n">
        <x:f>'Master Products'!N445</x:f>
        <x:v>22</x:v>
      </x:c>
      <x:c r="L448" s="148" t="n">
        <x:f>'Master Products'!O445</x:f>
        <x:v>0.06027397260273973</x:v>
      </x:c>
      <x:c r="M448" s="149" t="str">
        <x:f>'Master Products'!X445</x:f>
        <x:v>Ready</x:v>
      </x:c>
      <x:c r="N448" s="149" t="b">
        <x:f>'Master Products'!Y445</x:f>
        <x:v>1</x:v>
      </x:c>
      <x:c r="O448" s="149" t="str">
        <x:f>'Master Products'!AH445</x:f>
        <x:v>WS-RATES:13:13</x:v>
      </x:c>
      <x:c r="P448" s="149" t="str">
        <x:f>IF('Master Products'!AI445="","",'Master Products'!AI445)</x:f>
      </x:c>
      <x:c r="Q448" s="149" t="str">
        <x:f>IF('Master Products'!AJ445="","",'Master Products'!AJ445)</x:f>
      </x:c>
      <x:c r="R448" s="149" t="str">
        <x:f>IF('Master Products'!AK445="","",'Master Products'!AK445)</x:f>
      </x:c>
    </x:row>
    <x:row r="449">
      <x:c r="A449" s="149" t="str">
        <x:f>'Master Products'!A446</x:f>
        <x:v>RS-000445</x:v>
      </x:c>
      <x:c r="B449" s="149" t="str">
        <x:f>'Master Products'!B446</x:f>
        <x:v>CAMEL COMPASS 333</x:v>
      </x:c>
      <x:c r="C449" s="149" t="str">
        <x:f>'Master Products'!C446</x:f>
        <x:v>COMPASS</x:v>
      </x:c>
      <x:c r="D449" s="149" t="str">
        <x:f>'Master Products'!D446</x:f>
        <x:v>Both</x:v>
      </x:c>
      <x:c r="E449" s="149" t="str">
        <x:f>'Master Products'!F446</x:f>
        <x:v>Piece</x:v>
      </x:c>
      <x:c r="F449" s="149" t="str">
        <x:f>IF('Master Products'!G446="","",'Master Products'!G446)</x:f>
      </x:c>
      <x:c r="G449" s="149" t="str">
        <x:f>'Master Products'!I446</x:f>
        <x:v>PKR</x:v>
      </x:c>
      <x:c r="H449" s="133" t="n">
        <x:f>'Master Products'!L446</x:f>
        <x:v>68</x:v>
      </x:c>
      <x:c r="I449" s="133" t="n">
        <x:f>'Master Products'!M446</x:f>
        <x:v>63.92</x:v>
      </x:c>
      <x:c r="J449" s="133" t="str">
        <x:f>'Master Products'!U446</x:f>
        <x:v>Source Valid</x:v>
      </x:c>
      <x:c r="K449" s="133" t="n">
        <x:f>'Master Products'!N446</x:f>
        <x:v>4.079999999999998</x:v>
      </x:c>
      <x:c r="L449" s="148" t="n">
        <x:f>'Master Products'!O446</x:f>
        <x:v>0.05999999999999998</x:v>
      </x:c>
      <x:c r="M449" s="149" t="str">
        <x:f>'Master Products'!X446</x:f>
        <x:v>Ready</x:v>
      </x:c>
      <x:c r="N449" s="149" t="b">
        <x:f>'Master Products'!Y446</x:f>
        <x:v>1</x:v>
      </x:c>
      <x:c r="O449" s="149" t="str">
        <x:f>'Master Products'!AH446</x:f>
        <x:v>WS-RATES:13:14</x:v>
      </x:c>
      <x:c r="P449" s="149" t="str">
        <x:f>IF('Master Products'!AI446="","",'Master Products'!AI446)</x:f>
      </x:c>
      <x:c r="Q449" s="149" t="str">
        <x:f>IF('Master Products'!AJ446="","",'Master Products'!AJ446)</x:f>
      </x:c>
      <x:c r="R449" s="149" t="str">
        <x:f>IF('Master Products'!AK446="","",'Master Products'!AK446)</x:f>
      </x:c>
    </x:row>
    <x:row r="450">
      <x:c r="A450" s="149" t="str">
        <x:f>'Master Products'!A447</x:f>
        <x:v>RS-000446</x:v>
      </x:c>
      <x:c r="B450" s="149" t="str">
        <x:f>'Master Products'!B447</x:f>
        <x:v>CAMEL COMPASS 444</x:v>
      </x:c>
      <x:c r="C450" s="149" t="str">
        <x:f>'Master Products'!C447</x:f>
        <x:v>COMPASS</x:v>
      </x:c>
      <x:c r="D450" s="149" t="str">
        <x:f>'Master Products'!D447</x:f>
        <x:v>Both</x:v>
      </x:c>
      <x:c r="E450" s="149" t="str">
        <x:f>'Master Products'!F447</x:f>
        <x:v>Piece</x:v>
      </x:c>
      <x:c r="F450" s="149" t="str">
        <x:f>IF('Master Products'!G447="","",'Master Products'!G447)</x:f>
      </x:c>
      <x:c r="G450" s="149" t="str">
        <x:f>'Master Products'!I447</x:f>
        <x:v>PKR</x:v>
      </x:c>
      <x:c r="H450" s="133" t="n">
        <x:f>'Master Products'!L447</x:f>
        <x:v>42</x:v>
      </x:c>
      <x:c r="I450" s="133" t="n">
        <x:f>'Master Products'!M447</x:f>
        <x:v>39.5</x:v>
      </x:c>
      <x:c r="J450" s="133" t="str">
        <x:f>'Master Products'!U447</x:f>
        <x:v>Source Valid</x:v>
      </x:c>
      <x:c r="K450" s="133" t="n">
        <x:f>'Master Products'!N447</x:f>
        <x:v>2.5</x:v>
      </x:c>
      <x:c r="L450" s="148" t="n">
        <x:f>'Master Products'!O447</x:f>
        <x:v>0.05952380952380952</x:v>
      </x:c>
      <x:c r="M450" s="149" t="str">
        <x:f>'Master Products'!X447</x:f>
        <x:v>Ready</x:v>
      </x:c>
      <x:c r="N450" s="149" t="b">
        <x:f>'Master Products'!Y447</x:f>
        <x:v>1</x:v>
      </x:c>
      <x:c r="O450" s="149" t="str">
        <x:f>'Master Products'!AH447</x:f>
        <x:v>WS-RATES:13:15</x:v>
      </x:c>
      <x:c r="P450" s="149" t="str">
        <x:f>IF('Master Products'!AI447="","",'Master Products'!AI447)</x:f>
      </x:c>
      <x:c r="Q450" s="149" t="str">
        <x:f>IF('Master Products'!AJ447="","",'Master Products'!AJ447)</x:f>
      </x:c>
      <x:c r="R450" s="149" t="str">
        <x:f>IF('Master Products'!AK447="","",'Master Products'!AK447)</x:f>
      </x:c>
    </x:row>
    <x:row r="451">
      <x:c r="A451" s="149" t="str">
        <x:f>'Master Products'!A448</x:f>
        <x:v>RS-000447</x:v>
      </x:c>
      <x:c r="B451" s="149" t="str">
        <x:f>'Master Products'!B448</x:f>
        <x:v>CAMEL SCALE 12 INCH</x:v>
      </x:c>
      <x:c r="C451" s="149" t="str">
        <x:f>'Master Products'!C448</x:f>
        <x:v>SCALES</x:v>
      </x:c>
      <x:c r="D451" s="149" t="str">
        <x:f>'Master Products'!D448</x:f>
        <x:v>Both</x:v>
      </x:c>
      <x:c r="E451" s="149" t="str">
        <x:f>'Master Products'!F448</x:f>
        <x:v>Piece</x:v>
      </x:c>
      <x:c r="F451" s="149" t="str">
        <x:f>IF('Master Products'!G448="","",'Master Products'!G448)</x:f>
      </x:c>
      <x:c r="G451" s="149" t="str">
        <x:f>'Master Products'!I448</x:f>
        <x:v>PKR</x:v>
      </x:c>
      <x:c r="H451" s="133" t="n">
        <x:f>'Master Products'!L448</x:f>
        <x:v>44</x:v>
      </x:c>
      <x:c r="I451" s="133" t="n">
        <x:f>'Master Products'!M448</x:f>
        <x:v>38.8</x:v>
      </x:c>
      <x:c r="J451" s="133" t="str">
        <x:f>'Master Products'!U448</x:f>
        <x:v>Source Valid</x:v>
      </x:c>
      <x:c r="K451" s="133" t="n">
        <x:f>'Master Products'!N448</x:f>
        <x:v>5.200000000000003</x:v>
      </x:c>
      <x:c r="L451" s="148" t="n">
        <x:f>'Master Products'!O448</x:f>
        <x:v>0.11818181818181825</x:v>
      </x:c>
      <x:c r="M451" s="149" t="str">
        <x:f>'Master Products'!X448</x:f>
        <x:v>Ready</x:v>
      </x:c>
      <x:c r="N451" s="149" t="b">
        <x:f>'Master Products'!Y448</x:f>
        <x:v>1</x:v>
      </x:c>
      <x:c r="O451" s="149" t="str">
        <x:f>'Master Products'!AH448</x:f>
        <x:v>WS-RATES:13:16</x:v>
      </x:c>
      <x:c r="P451" s="149" t="str">
        <x:f>IF('Master Products'!AI448="","",'Master Products'!AI448)</x:f>
      </x:c>
      <x:c r="Q451" s="149" t="str">
        <x:f>IF('Master Products'!AJ448="","",'Master Products'!AJ448)</x:f>
      </x:c>
      <x:c r="R451" s="149" t="str">
        <x:f>IF('Master Products'!AK448="","",'Master Products'!AK448)</x:f>
      </x:c>
    </x:row>
    <x:row r="452">
      <x:c r="A452" s="149" t="str">
        <x:f>'Master Products'!A449</x:f>
        <x:v>RS-000448</x:v>
      </x:c>
      <x:c r="B452" s="149" t="str">
        <x:f>'Master Products'!B449</x:f>
        <x:v>CAMEL SCALE 8 INCH</x:v>
      </x:c>
      <x:c r="C452" s="149" t="str">
        <x:f>'Master Products'!C449</x:f>
        <x:v>SCALES</x:v>
      </x:c>
      <x:c r="D452" s="149" t="str">
        <x:f>'Master Products'!D449</x:f>
        <x:v>Both</x:v>
      </x:c>
      <x:c r="E452" s="149" t="str">
        <x:f>'Master Products'!F449</x:f>
        <x:v>Piece</x:v>
      </x:c>
      <x:c r="F452" s="149" t="str">
        <x:f>IF('Master Products'!G449="","",'Master Products'!G449)</x:f>
      </x:c>
      <x:c r="G452" s="149" t="str">
        <x:f>'Master Products'!I449</x:f>
        <x:v>PKR</x:v>
      </x:c>
      <x:c r="H452" s="133" t="n">
        <x:f>'Master Products'!L449</x:f>
        <x:v>36</x:v>
      </x:c>
      <x:c r="I452" s="133" t="n">
        <x:f>'Master Products'!M449</x:f>
        <x:v>29</x:v>
      </x:c>
      <x:c r="J452" s="133" t="str">
        <x:f>'Master Products'!U449</x:f>
        <x:v>Source Valid</x:v>
      </x:c>
      <x:c r="K452" s="133" t="n">
        <x:f>'Master Products'!N449</x:f>
        <x:v>7</x:v>
      </x:c>
      <x:c r="L452" s="148" t="n">
        <x:f>'Master Products'!O449</x:f>
        <x:v>0.19444444444444445</x:v>
      </x:c>
      <x:c r="M452" s="149" t="str">
        <x:f>'Master Products'!X449</x:f>
        <x:v>Ready</x:v>
      </x:c>
      <x:c r="N452" s="149" t="b">
        <x:f>'Master Products'!Y449</x:f>
        <x:v>1</x:v>
      </x:c>
      <x:c r="O452" s="149" t="str">
        <x:f>'Master Products'!AH449</x:f>
        <x:v>WS-RATES:13:17</x:v>
      </x:c>
      <x:c r="P452" s="149" t="str">
        <x:f>IF('Master Products'!AI449="","",'Master Products'!AI449)</x:f>
      </x:c>
      <x:c r="Q452" s="149" t="str">
        <x:f>IF('Master Products'!AJ449="","",'Master Products'!AJ449)</x:f>
      </x:c>
      <x:c r="R452" s="149" t="str">
        <x:f>IF('Master Products'!AK449="","",'Master Products'!AK449)</x:f>
      </x:c>
    </x:row>
    <x:row r="453">
      <x:c r="A453" s="149" t="str">
        <x:f>'Master Products'!A450</x:f>
        <x:v>RS-000449</x:v>
      </x:c>
      <x:c r="B453" s="149" t="str">
        <x:f>'Master Products'!B450</x:f>
        <x:v>CAMEL SCALE 6 INCH</x:v>
      </x:c>
      <x:c r="C453" s="149" t="str">
        <x:f>'Master Products'!C450</x:f>
        <x:v>SCALES</x:v>
      </x:c>
      <x:c r="D453" s="149" t="str">
        <x:f>'Master Products'!D450</x:f>
        <x:v>Both</x:v>
      </x:c>
      <x:c r="E453" s="149" t="str">
        <x:f>'Master Products'!F450</x:f>
        <x:v>Piece</x:v>
      </x:c>
      <x:c r="F453" s="149" t="str">
        <x:f>IF('Master Products'!G450="","",'Master Products'!G450)</x:f>
      </x:c>
      <x:c r="G453" s="149" t="str">
        <x:f>'Master Products'!I450</x:f>
        <x:v>PKR</x:v>
      </x:c>
      <x:c r="H453" s="133" t="n">
        <x:f>'Master Products'!L450</x:f>
        <x:v>23.25</x:v>
      </x:c>
      <x:c r="I453" s="133" t="n">
        <x:f>'Master Products'!M450</x:f>
        <x:v>19.74</x:v>
      </x:c>
      <x:c r="J453" s="133" t="str">
        <x:f>'Master Products'!U450</x:f>
        <x:v>Source Valid</x:v>
      </x:c>
      <x:c r="K453" s="133" t="n">
        <x:f>'Master Products'!N450</x:f>
        <x:v>3.5100000000000016</x:v>
      </x:c>
      <x:c r="L453" s="148" t="n">
        <x:f>'Master Products'!O450</x:f>
        <x:v>0.15096774193548393</x:v>
      </x:c>
      <x:c r="M453" s="149" t="str">
        <x:f>'Master Products'!X450</x:f>
        <x:v>Ready</x:v>
      </x:c>
      <x:c r="N453" s="149" t="b">
        <x:f>'Master Products'!Y450</x:f>
        <x:v>1</x:v>
      </x:c>
      <x:c r="O453" s="149" t="str">
        <x:f>'Master Products'!AH450</x:f>
        <x:v>WS-RATES:13:18</x:v>
      </x:c>
      <x:c r="P453" s="149" t="str">
        <x:f>IF('Master Products'!AI450="","",'Master Products'!AI450)</x:f>
      </x:c>
      <x:c r="Q453" s="149" t="str">
        <x:f>IF('Master Products'!AJ450="","",'Master Products'!AJ450)</x:f>
      </x:c>
      <x:c r="R453" s="149" t="str">
        <x:f>IF('Master Products'!AK450="","",'Master Products'!AK450)</x:f>
      </x:c>
    </x:row>
    <x:row r="454">
      <x:c r="A454" s="149" t="str">
        <x:f>'Master Products'!A451</x:f>
        <x:v>RS-000450</x:v>
      </x:c>
      <x:c r="B454" s="149" t="str">
        <x:f>'Master Products'!B451</x:f>
        <x:v>CAMEL STAPLER 91122</x:v>
      </x:c>
      <x:c r="C454" s="149" t="str">
        <x:f>'Master Products'!C451</x:f>
        <x:v>STAPLERS</x:v>
      </x:c>
      <x:c r="D454" s="149" t="str">
        <x:f>'Master Products'!D451</x:f>
        <x:v>Both</x:v>
      </x:c>
      <x:c r="E454" s="149" t="str">
        <x:f>'Master Products'!F451</x:f>
        <x:v>Piece</x:v>
      </x:c>
      <x:c r="F454" s="149" t="str">
        <x:f>IF('Master Products'!G451="","",'Master Products'!G451)</x:f>
      </x:c>
      <x:c r="G454" s="149" t="str">
        <x:f>'Master Products'!I451</x:f>
        <x:v>PKR</x:v>
      </x:c>
      <x:c r="H454" s="133" t="n">
        <x:f>'Master Products'!L451</x:f>
        <x:v>199</x:v>
      </x:c>
      <x:c r="I454" s="133" t="n">
        <x:f>'Master Products'!M451</x:f>
        <x:v>187</x:v>
      </x:c>
      <x:c r="J454" s="133" t="str">
        <x:f>'Master Products'!U451</x:f>
        <x:v>Source Valid</x:v>
      </x:c>
      <x:c r="K454" s="133" t="n">
        <x:f>'Master Products'!N451</x:f>
        <x:v>12</x:v>
      </x:c>
      <x:c r="L454" s="148" t="n">
        <x:f>'Master Products'!O451</x:f>
        <x:v>0.06030150753768844</x:v>
      </x:c>
      <x:c r="M454" s="149" t="str">
        <x:f>'Master Products'!X451</x:f>
        <x:v>Ready</x:v>
      </x:c>
      <x:c r="N454" s="149" t="b">
        <x:f>'Master Products'!Y451</x:f>
        <x:v>1</x:v>
      </x:c>
      <x:c r="O454" s="149" t="str">
        <x:f>'Master Products'!AH451</x:f>
        <x:v>WS-RATES:13:19</x:v>
      </x:c>
      <x:c r="P454" s="149" t="str">
        <x:f>IF('Master Products'!AI451="","",'Master Products'!AI451)</x:f>
      </x:c>
      <x:c r="Q454" s="149" t="str">
        <x:f>IF('Master Products'!AJ451="","",'Master Products'!AJ451)</x:f>
      </x:c>
      <x:c r="R454" s="149" t="str">
        <x:f>IF('Master Products'!AK451="","",'Master Products'!AK451)</x:f>
      </x:c>
    </x:row>
    <x:row r="455">
      <x:c r="A455" s="149" t="str">
        <x:f>'Master Products'!A452</x:f>
        <x:v>RS-000451</x:v>
      </x:c>
      <x:c r="B455" s="149" t="str">
        <x:f>'Master Products'!B452</x:f>
        <x:v>CHAMKEELI PRINT SHEET 96PC</x:v>
      </x:c>
      <x:c r="C455" s="149" t="str">
        <x:f>'Master Products'!C452</x:f>
        <x:v>GIFT SHEET</x:v>
      </x:c>
      <x:c r="D455" s="149" t="str">
        <x:f>'Master Products'!D452</x:f>
        <x:v>Both</x:v>
      </x:c>
      <x:c r="E455" s="149" t="str">
        <x:f>'Master Products'!F452</x:f>
        <x:v>Pack</x:v>
      </x:c>
      <x:c r="F455" s="149" t="n">
        <x:f>IF('Master Products'!G452="","",'Master Products'!G452)</x:f>
        <x:v>96</x:v>
      </x:c>
      <x:c r="G455" s="149" t="str">
        <x:f>'Master Products'!I452</x:f>
        <x:v>PKR</x:v>
      </x:c>
      <x:c r="H455" s="133" t="n">
        <x:f>'Master Products'!L452</x:f>
        <x:v>840</x:v>
      </x:c>
      <x:c r="I455" s="133" t="n">
        <x:f>'Master Products'!M452</x:f>
        <x:v>790</x:v>
      </x:c>
      <x:c r="J455" s="133" t="str">
        <x:f>'Master Products'!U452</x:f>
        <x:v>Source Valid</x:v>
      </x:c>
      <x:c r="K455" s="133" t="n">
        <x:f>'Master Products'!N452</x:f>
        <x:v>50</x:v>
      </x:c>
      <x:c r="L455" s="148" t="n">
        <x:f>'Master Products'!O452</x:f>
        <x:v>0.05952380952380952</x:v>
      </x:c>
      <x:c r="M455" s="149" t="str">
        <x:f>'Master Products'!X452</x:f>
        <x:v>Ready</x:v>
      </x:c>
      <x:c r="N455" s="149" t="b">
        <x:f>'Master Products'!Y452</x:f>
        <x:v>1</x:v>
      </x:c>
      <x:c r="O455" s="149" t="str">
        <x:f>'Master Products'!AH452</x:f>
        <x:v>WS-RATES:13:20</x:v>
      </x:c>
      <x:c r="P455" s="149" t="str">
        <x:f>IF('Master Products'!AI452="","",'Master Products'!AI452)</x:f>
      </x:c>
      <x:c r="Q455" s="149" t="str">
        <x:f>IF('Master Products'!AJ452="","",'Master Products'!AJ452)</x:f>
      </x:c>
      <x:c r="R455" s="149" t="str">
        <x:f>IF('Master Products'!AK452="","",'Master Products'!AK452)</x:f>
      </x:c>
    </x:row>
    <x:row r="456">
      <x:c r="A456" s="149" t="str">
        <x:f>'Master Products'!A453</x:f>
        <x:v>RS-000452</x:v>
      </x:c>
      <x:c r="B456" s="149" t="str">
        <x:f>'Master Products'!B453</x:f>
        <x:v>SNOW SPRAY DANNY &amp; KOYO</x:v>
      </x:c>
      <x:c r="C456" s="149" t="str">
        <x:f>'Master Products'!C453</x:f>
        <x:v>BIRTHDAY</x:v>
      </x:c>
      <x:c r="D456" s="149" t="str">
        <x:f>'Master Products'!D453</x:f>
        <x:v>Both</x:v>
      </x:c>
      <x:c r="E456" s="149" t="str">
        <x:f>'Master Products'!F453</x:f>
        <x:v>Piece</x:v>
      </x:c>
      <x:c r="F456" s="149" t="str">
        <x:f>IF('Master Products'!G453="","",'Master Products'!G453)</x:f>
      </x:c>
      <x:c r="G456" s="149" t="str">
        <x:f>'Master Products'!I453</x:f>
        <x:v>PKR</x:v>
      </x:c>
      <x:c r="H456" s="133" t="n">
        <x:f>'Master Products'!L453</x:f>
        <x:v>95</x:v>
      </x:c>
      <x:c r="I456" s="133" t="n">
        <x:f>'Master Products'!M453</x:f>
        <x:v>88</x:v>
      </x:c>
      <x:c r="J456" s="133" t="str">
        <x:f>'Master Products'!U453</x:f>
        <x:v>Source Valid</x:v>
      </x:c>
      <x:c r="K456" s="133" t="n">
        <x:f>'Master Products'!N453</x:f>
        <x:v>7</x:v>
      </x:c>
      <x:c r="L456" s="148" t="n">
        <x:f>'Master Products'!O453</x:f>
        <x:v>0.07368421052631578</x:v>
      </x:c>
      <x:c r="M456" s="149" t="str">
        <x:f>'Master Products'!X453</x:f>
        <x:v>Ready</x:v>
      </x:c>
      <x:c r="N456" s="149" t="b">
        <x:f>'Master Products'!Y453</x:f>
        <x:v>1</x:v>
      </x:c>
      <x:c r="O456" s="149" t="str">
        <x:f>'Master Products'!AH453</x:f>
        <x:v>WS-RATES:13:21</x:v>
      </x:c>
      <x:c r="P456" s="149" t="str">
        <x:f>IF('Master Products'!AI453="","",'Master Products'!AI453)</x:f>
      </x:c>
      <x:c r="Q456" s="149" t="str">
        <x:f>IF('Master Products'!AJ453="","",'Master Products'!AJ453)</x:f>
      </x:c>
      <x:c r="R456" s="149" t="str">
        <x:f>IF('Master Products'!AK453="","",'Master Products'!AK453)</x:f>
      </x:c>
    </x:row>
    <x:row r="457">
      <x:c r="A457" s="149" t="str">
        <x:f>'Master Products'!A454</x:f>
        <x:v>RS-000453</x:v>
      </x:c>
      <x:c r="B457" s="149" t="str">
        <x:f>'Master Products'!B454</x:f>
        <x:v>GAME SCALE SINGLE</x:v>
      </x:c>
      <x:c r="C457" s="149" t="str">
        <x:f>'Master Products'!C454</x:f>
        <x:v>SCALES</x:v>
      </x:c>
      <x:c r="D457" s="149" t="str">
        <x:f>'Master Products'!D454</x:f>
        <x:v>Both</x:v>
      </x:c>
      <x:c r="E457" s="149" t="str">
        <x:f>'Master Products'!F454</x:f>
        <x:v>Piece</x:v>
      </x:c>
      <x:c r="F457" s="149" t="str">
        <x:f>IF('Master Products'!G454="","",'Master Products'!G454)</x:f>
      </x:c>
      <x:c r="G457" s="149" t="str">
        <x:f>'Master Products'!I454</x:f>
        <x:v>PKR</x:v>
      </x:c>
      <x:c r="H457" s="133" t="n">
        <x:f>'Master Products'!L454</x:f>
        <x:v>60</x:v>
      </x:c>
      <x:c r="I457" s="133" t="n">
        <x:f>'Master Products'!M454</x:f>
        <x:v>56</x:v>
      </x:c>
      <x:c r="J457" s="133" t="str">
        <x:f>'Master Products'!U454</x:f>
        <x:v>Source Valid</x:v>
      </x:c>
      <x:c r="K457" s="133" t="n">
        <x:f>'Master Products'!N454</x:f>
        <x:v>4</x:v>
      </x:c>
      <x:c r="L457" s="148" t="n">
        <x:f>'Master Products'!O454</x:f>
        <x:v>0.06666666666666667</x:v>
      </x:c>
      <x:c r="M457" s="149" t="str">
        <x:f>'Master Products'!X454</x:f>
        <x:v>Ready</x:v>
      </x:c>
      <x:c r="N457" s="149" t="b">
        <x:f>'Master Products'!Y454</x:f>
        <x:v>1</x:v>
      </x:c>
      <x:c r="O457" s="149" t="str">
        <x:f>'Master Products'!AH454</x:f>
        <x:v>WS-RATES:13:22</x:v>
      </x:c>
      <x:c r="P457" s="149" t="str">
        <x:f>IF('Master Products'!AI454="","",'Master Products'!AI454)</x:f>
      </x:c>
      <x:c r="Q457" s="149" t="str">
        <x:f>IF('Master Products'!AJ454="","",'Master Products'!AJ454)</x:f>
      </x:c>
      <x:c r="R457" s="149" t="str">
        <x:f>IF('Master Products'!AK454="","",'Master Products'!AK454)</x:f>
      </x:c>
    </x:row>
    <x:row r="458">
      <x:c r="A458" s="149" t="str">
        <x:f>'Master Products'!A455</x:f>
        <x:v>RS-000454</x:v>
      </x:c>
      <x:c r="B458" s="149" t="str">
        <x:f>'Master Products'!B455</x:f>
        <x:v>TT BALL SHIELD 101</x:v>
      </x:c>
      <x:c r="C458" s="149" t="str">
        <x:f>'Master Products'!C455</x:f>
        <x:v>BALL</x:v>
      </x:c>
      <x:c r="D458" s="149" t="str">
        <x:f>'Master Products'!D455</x:f>
        <x:v>Both</x:v>
      </x:c>
      <x:c r="E458" s="149" t="str">
        <x:f>'Master Products'!F455</x:f>
        <x:v>Piece</x:v>
      </x:c>
      <x:c r="F458" s="149" t="str">
        <x:f>IF('Master Products'!G455="","",'Master Products'!G455)</x:f>
      </x:c>
      <x:c r="G458" s="149" t="str">
        <x:f>'Master Products'!I455</x:f>
        <x:v>PKR</x:v>
      </x:c>
      <x:c r="H458" s="133" t="n">
        <x:f>'Master Products'!L455</x:f>
        <x:v>35</x:v>
      </x:c>
      <x:c r="I458" s="133" t="n">
        <x:f>'Master Products'!M455</x:f>
        <x:v>27</x:v>
      </x:c>
      <x:c r="J458" s="133" t="str">
        <x:f>'Master Products'!U455</x:f>
        <x:v>Source Valid</x:v>
      </x:c>
      <x:c r="K458" s="133" t="n">
        <x:f>'Master Products'!N455</x:f>
        <x:v>8</x:v>
      </x:c>
      <x:c r="L458" s="148" t="n">
        <x:f>'Master Products'!O455</x:f>
        <x:v>0.22857142857142856</x:v>
      </x:c>
      <x:c r="M458" s="149" t="str">
        <x:f>'Master Products'!X455</x:f>
        <x:v>Ready</x:v>
      </x:c>
      <x:c r="N458" s="149" t="b">
        <x:f>'Master Products'!Y455</x:f>
        <x:v>1</x:v>
      </x:c>
      <x:c r="O458" s="149" t="str">
        <x:f>'Master Products'!AH455</x:f>
        <x:v>WS-RATES:13:23</x:v>
      </x:c>
      <x:c r="P458" s="149" t="str">
        <x:f>IF('Master Products'!AI455="","",'Master Products'!AI455)</x:f>
      </x:c>
      <x:c r="Q458" s="149" t="str">
        <x:f>IF('Master Products'!AJ455="","",'Master Products'!AJ455)</x:f>
      </x:c>
      <x:c r="R458" s="149" t="str">
        <x:f>IF('Master Products'!AK455="","",'Master Products'!AK455)</x:f>
      </x:c>
    </x:row>
    <x:row r="459">
      <x:c r="A459" s="149" t="str">
        <x:f>'Master Products'!A456</x:f>
        <x:v>RS-000455</x:v>
      </x:c>
      <x:c r="B459" s="149" t="str">
        <x:f>'Master Products'!B456</x:f>
        <x:v>RACKET YONEX 1PCS</x:v>
      </x:c>
      <x:c r="C459" s="149" t="str">
        <x:f>'Master Products'!C456</x:f>
        <x:v>BAT</x:v>
      </x:c>
      <x:c r="D459" s="149" t="str">
        <x:f>'Master Products'!D456</x:f>
        <x:v>Both</x:v>
      </x:c>
      <x:c r="E459" s="149" t="str">
        <x:f>'Master Products'!F456</x:f>
        <x:v>Piece</x:v>
      </x:c>
      <x:c r="F459" s="149" t="n">
        <x:f>IF('Master Products'!G456="","",'Master Products'!G456)</x:f>
        <x:v>1</x:v>
      </x:c>
      <x:c r="G459" s="149" t="str">
        <x:f>'Master Products'!I456</x:f>
        <x:v>PKR</x:v>
      </x:c>
      <x:c r="H459" s="133" t="n">
        <x:f>'Master Products'!L456</x:f>
        <x:v>1150</x:v>
      </x:c>
      <x:c r="I459" s="133" t="n">
        <x:f>'Master Products'!M456</x:f>
        <x:v>1030</x:v>
      </x:c>
      <x:c r="J459" s="133" t="str">
        <x:f>'Master Products'!U456</x:f>
        <x:v>Source Valid</x:v>
      </x:c>
      <x:c r="K459" s="133" t="n">
        <x:f>'Master Products'!N456</x:f>
        <x:v>120</x:v>
      </x:c>
      <x:c r="L459" s="148" t="n">
        <x:f>'Master Products'!O456</x:f>
        <x:v>0.10434782608695652</x:v>
      </x:c>
      <x:c r="M459" s="149" t="str">
        <x:f>'Master Products'!X456</x:f>
        <x:v>Ready</x:v>
      </x:c>
      <x:c r="N459" s="149" t="b">
        <x:f>'Master Products'!Y456</x:f>
        <x:v>1</x:v>
      </x:c>
      <x:c r="O459" s="149" t="str">
        <x:f>'Master Products'!AH456</x:f>
        <x:v>WS-RATES:13:24</x:v>
      </x:c>
      <x:c r="P459" s="149" t="str">
        <x:f>IF('Master Products'!AI456="","",'Master Products'!AI456)</x:f>
      </x:c>
      <x:c r="Q459" s="149" t="str">
        <x:f>IF('Master Products'!AJ456="","",'Master Products'!AJ456)</x:f>
      </x:c>
      <x:c r="R459" s="149" t="str">
        <x:f>IF('Master Products'!AK456="","",'Master Products'!AK456)</x:f>
      </x:c>
    </x:row>
    <x:row r="460">
      <x:c r="A460" s="149" t="str">
        <x:f>'Master Products'!A457</x:f>
        <x:v>RS-000456</x:v>
      </x:c>
      <x:c r="B460" s="149" t="str">
        <x:f>'Master Products'!B457</x:f>
        <x:v>SHUTTLE MAVIS 350</x:v>
      </x:c>
      <x:c r="C460" s="149" t="str">
        <x:f>'Master Products'!C457</x:f>
        <x:v>BAT</x:v>
      </x:c>
      <x:c r="D460" s="149" t="str">
        <x:f>'Master Products'!D457</x:f>
        <x:v>Both</x:v>
      </x:c>
      <x:c r="E460" s="149" t="str">
        <x:f>'Master Products'!F457</x:f>
        <x:v>Piece</x:v>
      </x:c>
      <x:c r="F460" s="149" t="str">
        <x:f>IF('Master Products'!G457="","",'Master Products'!G457)</x:f>
      </x:c>
      <x:c r="G460" s="149" t="str">
        <x:f>'Master Products'!I457</x:f>
        <x:v>PKR</x:v>
      </x:c>
      <x:c r="H460" s="133" t="n">
        <x:f>'Master Products'!L457</x:f>
        <x:v>420</x:v>
      </x:c>
      <x:c r="I460" s="133" t="n">
        <x:f>'Master Products'!M457</x:f>
        <x:v>380</x:v>
      </x:c>
      <x:c r="J460" s="133" t="str">
        <x:f>'Master Products'!U457</x:f>
        <x:v>Source Valid</x:v>
      </x:c>
      <x:c r="K460" s="133" t="n">
        <x:f>'Master Products'!N457</x:f>
        <x:v>40</x:v>
      </x:c>
      <x:c r="L460" s="148" t="n">
        <x:f>'Master Products'!O457</x:f>
        <x:v>0.09523809523809523</x:v>
      </x:c>
      <x:c r="M460" s="149" t="str">
        <x:f>'Master Products'!X457</x:f>
        <x:v>Ready</x:v>
      </x:c>
      <x:c r="N460" s="149" t="b">
        <x:f>'Master Products'!Y457</x:f>
        <x:v>1</x:v>
      </x:c>
      <x:c r="O460" s="149" t="str">
        <x:f>'Master Products'!AH457</x:f>
        <x:v>WS-RATES:13:25</x:v>
      </x:c>
      <x:c r="P460" s="149" t="str">
        <x:f>IF('Master Products'!AI457="","",'Master Products'!AI457)</x:f>
      </x:c>
      <x:c r="Q460" s="149" t="str">
        <x:f>IF('Master Products'!AJ457="","",'Master Products'!AJ457)</x:f>
      </x:c>
      <x:c r="R460" s="149" t="str">
        <x:f>IF('Master Products'!AK457="","",'Master Products'!AK457)</x:f>
      </x:c>
    </x:row>
    <x:row r="461">
      <x:c r="A461" s="149" t="str">
        <x:f>'Master Products'!A458</x:f>
        <x:v>RS-000457</x:v>
      </x:c>
      <x:c r="B461" s="149" t="str">
        <x:f>'Master Products'!B458</x:f>
        <x:v>GATTA KHATA LEDGER KRS 8</x:v>
      </x:c>
      <x:c r="C461" s="149" t="str">
        <x:f>'Master Products'!C458</x:f>
        <x:v>GATTA REGISTER</x:v>
      </x:c>
      <x:c r="D461" s="149" t="str">
        <x:f>'Master Products'!D458</x:f>
        <x:v>Both</x:v>
      </x:c>
      <x:c r="E461" s="149" t="str">
        <x:f>'Master Products'!F458</x:f>
        <x:v>Piece</x:v>
      </x:c>
      <x:c r="F461" s="149" t="str">
        <x:f>IF('Master Products'!G458="","",'Master Products'!G458)</x:f>
      </x:c>
      <x:c r="G461" s="149" t="str">
        <x:f>'Master Products'!I458</x:f>
        <x:v>PKR</x:v>
      </x:c>
      <x:c r="H461" s="133" t="n">
        <x:f>'Master Products'!L458</x:f>
        <x:v>1250</x:v>
      </x:c>
      <x:c r="I461" s="133" t="n">
        <x:f>'Master Products'!M458</x:f>
        <x:v>1140</x:v>
      </x:c>
      <x:c r="J461" s="133" t="str">
        <x:f>'Master Products'!U458</x:f>
        <x:v>Source Valid</x:v>
      </x:c>
      <x:c r="K461" s="133" t="n">
        <x:f>'Master Products'!N458</x:f>
        <x:v>110</x:v>
      </x:c>
      <x:c r="L461" s="148" t="n">
        <x:f>'Master Products'!O458</x:f>
        <x:v>0.088</x:v>
      </x:c>
      <x:c r="M461" s="149" t="str">
        <x:f>'Master Products'!X458</x:f>
        <x:v>Ready</x:v>
      </x:c>
      <x:c r="N461" s="149" t="b">
        <x:f>'Master Products'!Y458</x:f>
        <x:v>1</x:v>
      </x:c>
      <x:c r="O461" s="149" t="str">
        <x:f>'Master Products'!AH458</x:f>
        <x:v>WS-RATES:13:26</x:v>
      </x:c>
      <x:c r="P461" s="149" t="str">
        <x:f>IF('Master Products'!AI458="","",'Master Products'!AI458)</x:f>
      </x:c>
      <x:c r="Q461" s="149" t="str">
        <x:f>IF('Master Products'!AJ458="","",'Master Products'!AJ458)</x:f>
      </x:c>
      <x:c r="R461" s="149" t="str">
        <x:f>IF('Master Products'!AK458="","",'Master Products'!AK458)</x:f>
      </x:c>
    </x:row>
    <x:row r="462">
      <x:c r="A462" s="149" t="str">
        <x:f>'Master Products'!A459</x:f>
        <x:v>RS-000458</x:v>
      </x:c>
      <x:c r="B462" s="149" t="str">
        <x:f>'Master Products'!B459</x:f>
        <x:v>PLASTIC SHUTTLE SHAHEEN (6PC</x:v>
      </x:c>
      <x:c r="C462" s="149" t="str">
        <x:f>'Master Products'!C459</x:f>
        <x:v>CHINA</x:v>
      </x:c>
      <x:c r="D462" s="149" t="str">
        <x:f>'Master Products'!D459</x:f>
        <x:v>Both</x:v>
      </x:c>
      <x:c r="E462" s="149" t="str">
        <x:f>'Master Products'!F459</x:f>
        <x:v>Pack</x:v>
      </x:c>
      <x:c r="F462" s="149" t="n">
        <x:f>IF('Master Products'!G459="","",'Master Products'!G459)</x:f>
        <x:v>6</x:v>
      </x:c>
      <x:c r="G462" s="149" t="str">
        <x:f>'Master Products'!I459</x:f>
        <x:v>PKR</x:v>
      </x:c>
      <x:c r="H462" s="133" t="n">
        <x:f>'Master Products'!L459</x:f>
        <x:v>600</x:v>
      </x:c>
      <x:c r="I462" s="133" t="n">
        <x:f>'Master Products'!M459</x:f>
        <x:v>450</x:v>
      </x:c>
      <x:c r="J462" s="133" t="str">
        <x:f>'Master Products'!U459</x:f>
        <x:v>Source Valid</x:v>
      </x:c>
      <x:c r="K462" s="133" t="n">
        <x:f>'Master Products'!N459</x:f>
        <x:v>150</x:v>
      </x:c>
      <x:c r="L462" s="148" t="n">
        <x:f>'Master Products'!O459</x:f>
        <x:v>0.25</x:v>
      </x:c>
      <x:c r="M462" s="149" t="str">
        <x:f>'Master Products'!X459</x:f>
        <x:v>Ready</x:v>
      </x:c>
      <x:c r="N462" s="149" t="b">
        <x:f>'Master Products'!Y459</x:f>
        <x:v>1</x:v>
      </x:c>
      <x:c r="O462" s="149" t="str">
        <x:f>'Master Products'!AH459</x:f>
        <x:v>WS-RATES:13:27</x:v>
      </x:c>
      <x:c r="P462" s="149" t="str">
        <x:f>IF('Master Products'!AI459="","",'Master Products'!AI459)</x:f>
      </x:c>
      <x:c r="Q462" s="149" t="str">
        <x:f>IF('Master Products'!AJ459="","",'Master Products'!AJ459)</x:f>
      </x:c>
      <x:c r="R462" s="149" t="str">
        <x:f>IF('Master Products'!AK459="","",'Master Products'!AK459)</x:f>
      </x:c>
    </x:row>
    <x:row r="463">
      <x:c r="A463" s="149" t="str">
        <x:f>'Master Products'!A460</x:f>
        <x:v>RS-000459</x:v>
      </x:c>
      <x:c r="B463" s="149" t="str">
        <x:f>'Master Products'!B460</x:f>
        <x:v>OREO 12 INCH SCALE</x:v>
      </x:c>
      <x:c r="C463" s="149" t="str">
        <x:f>'Master Products'!C460</x:f>
        <x:v>SCALES</x:v>
      </x:c>
      <x:c r="D463" s="149" t="str">
        <x:f>'Master Products'!D460</x:f>
        <x:v>Both</x:v>
      </x:c>
      <x:c r="E463" s="149" t="str">
        <x:f>'Master Products'!F460</x:f>
        <x:v>Piece</x:v>
      </x:c>
      <x:c r="F463" s="149" t="str">
        <x:f>IF('Master Products'!G460="","",'Master Products'!G460)</x:f>
      </x:c>
      <x:c r="G463" s="149" t="str">
        <x:f>'Master Products'!I460</x:f>
        <x:v>PKR</x:v>
      </x:c>
      <x:c r="H463" s="133" t="n">
        <x:f>'Master Products'!L460</x:f>
        <x:v>30</x:v>
      </x:c>
      <x:c r="I463" s="133" t="n">
        <x:f>'Master Products'!M460</x:f>
        <x:v>21</x:v>
      </x:c>
      <x:c r="J463" s="133" t="str">
        <x:f>'Master Products'!U460</x:f>
        <x:v>Source Valid</x:v>
      </x:c>
      <x:c r="K463" s="133" t="n">
        <x:f>'Master Products'!N460</x:f>
        <x:v>9</x:v>
      </x:c>
      <x:c r="L463" s="148" t="n">
        <x:f>'Master Products'!O460</x:f>
        <x:v>0.3</x:v>
      </x:c>
      <x:c r="M463" s="149" t="str">
        <x:f>'Master Products'!X460</x:f>
        <x:v>Ready</x:v>
      </x:c>
      <x:c r="N463" s="149" t="b">
        <x:f>'Master Products'!Y460</x:f>
        <x:v>1</x:v>
      </x:c>
      <x:c r="O463" s="149" t="str">
        <x:f>'Master Products'!AH460</x:f>
        <x:v>WS-RATES:13:28</x:v>
      </x:c>
      <x:c r="P463" s="149" t="str">
        <x:f>IF('Master Products'!AI460="","",'Master Products'!AI460)</x:f>
      </x:c>
      <x:c r="Q463" s="149" t="str">
        <x:f>IF('Master Products'!AJ460="","",'Master Products'!AJ460)</x:f>
      </x:c>
      <x:c r="R463" s="149" t="str">
        <x:f>IF('Master Products'!AK460="","",'Master Products'!AK460)</x:f>
      </x:c>
    </x:row>
    <x:row r="464">
      <x:c r="A464" s="149" t="str">
        <x:f>'Master Products'!A461</x:f>
        <x:v>RS-000460</x:v>
      </x:c>
      <x:c r="B464" s="149" t="str">
        <x:f>'Master Products'!B461</x:f>
        <x:v>RACKET BABY 381</x:v>
      </x:c>
      <x:c r="C464" s="149" t="str">
        <x:f>'Master Products'!C461</x:f>
        <x:v>RACKETS</x:v>
      </x:c>
      <x:c r="D464" s="149" t="str">
        <x:f>'Master Products'!D461</x:f>
        <x:v>Both</x:v>
      </x:c>
      <x:c r="E464" s="149" t="str">
        <x:f>'Master Products'!F461</x:f>
        <x:v>Piece</x:v>
      </x:c>
      <x:c r="F464" s="149" t="str">
        <x:f>IF('Master Products'!G461="","",'Master Products'!G461)</x:f>
      </x:c>
      <x:c r="G464" s="149" t="str">
        <x:f>'Master Products'!I461</x:f>
        <x:v>PKR</x:v>
      </x:c>
      <x:c r="H464" s="133" t="n">
        <x:f>'Master Products'!L461</x:f>
        <x:v>430</x:v>
      </x:c>
      <x:c r="I464" s="133" t="n">
        <x:f>'Master Products'!M461</x:f>
        <x:v>400</x:v>
      </x:c>
      <x:c r="J464" s="133" t="str">
        <x:f>'Master Products'!U461</x:f>
        <x:v>Source Valid</x:v>
      </x:c>
      <x:c r="K464" s="133" t="n">
        <x:f>'Master Products'!N461</x:f>
        <x:v>30</x:v>
      </x:c>
      <x:c r="L464" s="148" t="n">
        <x:f>'Master Products'!O461</x:f>
        <x:v>0.06976744186046512</x:v>
      </x:c>
      <x:c r="M464" s="149" t="str">
        <x:f>'Master Products'!X461</x:f>
        <x:v>Ready</x:v>
      </x:c>
      <x:c r="N464" s="149" t="b">
        <x:f>'Master Products'!Y461</x:f>
        <x:v>1</x:v>
      </x:c>
      <x:c r="O464" s="149" t="str">
        <x:f>'Master Products'!AH461</x:f>
        <x:v>WS-RATES:13:29</x:v>
      </x:c>
      <x:c r="P464" s="149" t="str">
        <x:f>IF('Master Products'!AI461="","",'Master Products'!AI461)</x:f>
      </x:c>
      <x:c r="Q464" s="149" t="str">
        <x:f>IF('Master Products'!AJ461="","",'Master Products'!AJ461)</x:f>
      </x:c>
      <x:c r="R464" s="149" t="str">
        <x:f>IF('Master Products'!AK461="","",'Master Products'!AK461)</x:f>
      </x:c>
    </x:row>
    <x:row r="465">
      <x:c r="A465" s="149" t="str">
        <x:f>'Master Products'!A462</x:f>
        <x:v>RS-000461</x:v>
      </x:c>
      <x:c r="B465" s="149" t="str">
        <x:f>'Master Products'!B462</x:f>
        <x:v>RACKET WINNER T LESS</x:v>
      </x:c>
      <x:c r="C465" s="149" t="str">
        <x:f>'Master Products'!C462</x:f>
        <x:v>RACKETS</x:v>
      </x:c>
      <x:c r="D465" s="149" t="str">
        <x:f>'Master Products'!D462</x:f>
        <x:v>Both</x:v>
      </x:c>
      <x:c r="E465" s="149" t="str">
        <x:f>'Master Products'!F462</x:f>
        <x:v>Piece</x:v>
      </x:c>
      <x:c r="F465" s="149" t="str">
        <x:f>IF('Master Products'!G462="","",'Master Products'!G462)</x:f>
      </x:c>
      <x:c r="G465" s="149" t="str">
        <x:f>'Master Products'!I462</x:f>
        <x:v>PKR</x:v>
      </x:c>
      <x:c r="H465" s="133" t="n">
        <x:f>'Master Products'!L462</x:f>
        <x:v>950</x:v>
      </x:c>
      <x:c r="I465" s="133" t="n">
        <x:f>'Master Products'!M462</x:f>
        <x:v>770</x:v>
      </x:c>
      <x:c r="J465" s="133" t="str">
        <x:f>'Master Products'!U462</x:f>
        <x:v>Source Valid</x:v>
      </x:c>
      <x:c r="K465" s="133" t="n">
        <x:f>'Master Products'!N462</x:f>
        <x:v>180</x:v>
      </x:c>
      <x:c r="L465" s="148" t="n">
        <x:f>'Master Products'!O462</x:f>
        <x:v>0.18947368421052632</x:v>
      </x:c>
      <x:c r="M465" s="149" t="str">
        <x:f>'Master Products'!X462</x:f>
        <x:v>Ready</x:v>
      </x:c>
      <x:c r="N465" s="149" t="b">
        <x:f>'Master Products'!Y462</x:f>
        <x:v>1</x:v>
      </x:c>
      <x:c r="O465" s="149" t="str">
        <x:f>'Master Products'!AH462</x:f>
        <x:v>WS-RATES:13:30</x:v>
      </x:c>
      <x:c r="P465" s="149" t="str">
        <x:f>IF('Master Products'!AI462="","",'Master Products'!AI462)</x:f>
      </x:c>
      <x:c r="Q465" s="149" t="str">
        <x:f>IF('Master Products'!AJ462="","",'Master Products'!AJ462)</x:f>
      </x:c>
      <x:c r="R465" s="149" t="str">
        <x:f>IF('Master Products'!AK462="","",'Master Products'!AK462)</x:f>
      </x:c>
    </x:row>
    <x:row r="466">
      <x:c r="A466" s="149" t="str">
        <x:f>'Master Products'!A463</x:f>
        <x:v>RS-000462</x:v>
      </x:c>
      <x:c r="B466" s="149" t="str">
        <x:f>'Master Products'!B463</x:f>
        <x:v>SPIDER D (1PCS)</x:v>
      </x:c>
      <x:c r="C466" s="149" t="str">
        <x:f>'Master Products'!C463</x:f>
        <x:v>D</x:v>
      </x:c>
      <x:c r="D466" s="149" t="str">
        <x:f>'Master Products'!D463</x:f>
        <x:v>Both</x:v>
      </x:c>
      <x:c r="E466" s="149" t="str">
        <x:f>'Master Products'!F463</x:f>
        <x:v>Piece</x:v>
      </x:c>
      <x:c r="F466" s="149" t="n">
        <x:f>IF('Master Products'!G463="","",'Master Products'!G463)</x:f>
        <x:v>1</x:v>
      </x:c>
      <x:c r="G466" s="149" t="str">
        <x:f>'Master Products'!I463</x:f>
        <x:v>PKR</x:v>
      </x:c>
      <x:c r="H466" s="133" t="n">
        <x:f>'Master Products'!L463</x:f>
        <x:v>11</x:v>
      </x:c>
      <x:c r="I466" s="133" t="n">
        <x:f>'Master Products'!M463</x:f>
        <x:v>8.25</x:v>
      </x:c>
      <x:c r="J466" s="133" t="str">
        <x:f>'Master Products'!U463</x:f>
        <x:v>Source Valid</x:v>
      </x:c>
      <x:c r="K466" s="133" t="n">
        <x:f>'Master Products'!N463</x:f>
        <x:v>2.75</x:v>
      </x:c>
      <x:c r="L466" s="148" t="n">
        <x:f>'Master Products'!O463</x:f>
        <x:v>0.25</x:v>
      </x:c>
      <x:c r="M466" s="149" t="str">
        <x:f>'Master Products'!X463</x:f>
        <x:v>Ready</x:v>
      </x:c>
      <x:c r="N466" s="149" t="b">
        <x:f>'Master Products'!Y463</x:f>
        <x:v>1</x:v>
      </x:c>
      <x:c r="O466" s="149" t="str">
        <x:f>'Master Products'!AH463</x:f>
        <x:v>WS-RATES:13:31</x:v>
      </x:c>
      <x:c r="P466" s="149" t="str">
        <x:f>IF('Master Products'!AI463="","",'Master Products'!AI463)</x:f>
      </x:c>
      <x:c r="Q466" s="149" t="str">
        <x:f>IF('Master Products'!AJ463="","",'Master Products'!AJ463)</x:f>
      </x:c>
      <x:c r="R466" s="149" t="str">
        <x:f>IF('Master Products'!AK463="","",'Master Products'!AK463)</x:f>
      </x:c>
    </x:row>
    <x:row r="467">
      <x:c r="A467" s="149" t="str">
        <x:f>'Master Products'!A464</x:f>
        <x:v>RS-000463</x:v>
      </x:c>
      <x:c r="B467" s="149" t="str">
        <x:f>'Master Products'!B464</x:f>
        <x:v>DUX INK PEN GALAXY</x:v>
      </x:c>
      <x:c r="C467" s="149" t="str">
        <x:f>'Master Products'!C464</x:f>
        <x:v>FOUNTAIN INK</x:v>
      </x:c>
      <x:c r="D467" s="149" t="str">
        <x:f>'Master Products'!D464</x:f>
        <x:v>Both</x:v>
      </x:c>
      <x:c r="E467" s="149" t="str">
        <x:f>'Master Products'!F464</x:f>
        <x:v>Piece</x:v>
      </x:c>
      <x:c r="F467" s="149" t="str">
        <x:f>IF('Master Products'!G464="","",'Master Products'!G464)</x:f>
      </x:c>
      <x:c r="G467" s="149" t="str">
        <x:f>'Master Products'!I464</x:f>
        <x:v>PKR</x:v>
      </x:c>
      <x:c r="H467" s="133" t="n">
        <x:f>'Master Products'!L464</x:f>
        <x:v>840</x:v>
      </x:c>
      <x:c r="I467" s="133" t="n">
        <x:f>'Master Products'!M464</x:f>
        <x:v>800</x:v>
      </x:c>
      <x:c r="J467" s="133" t="str">
        <x:f>'Master Products'!U464</x:f>
        <x:v>Source Valid</x:v>
      </x:c>
      <x:c r="K467" s="133" t="n">
        <x:f>'Master Products'!N464</x:f>
        <x:v>40</x:v>
      </x:c>
      <x:c r="L467" s="148" t="n">
        <x:f>'Master Products'!O464</x:f>
        <x:v>0.047619047619047616</x:v>
      </x:c>
      <x:c r="M467" s="149" t="str">
        <x:f>'Master Products'!X464</x:f>
        <x:v>Ready</x:v>
      </x:c>
      <x:c r="N467" s="149" t="b">
        <x:f>'Master Products'!Y464</x:f>
        <x:v>1</x:v>
      </x:c>
      <x:c r="O467" s="149" t="str">
        <x:f>'Master Products'!AH464</x:f>
        <x:v>WS-RATES:13:32</x:v>
      </x:c>
      <x:c r="P467" s="149" t="str">
        <x:f>IF('Master Products'!AI464="","",'Master Products'!AI464)</x:f>
      </x:c>
      <x:c r="Q467" s="149" t="str">
        <x:f>IF('Master Products'!AJ464="","",'Master Products'!AJ464)</x:f>
      </x:c>
      <x:c r="R467" s="149" t="str">
        <x:f>IF('Master Products'!AK464="","",'Master Products'!AK464)</x:f>
      </x:c>
    </x:row>
    <x:row r="468">
      <x:c r="A468" s="149" t="str">
        <x:f>'Master Products'!A465</x:f>
        <x:v>RS-000464</x:v>
      </x:c>
      <x:c r="B468" s="149" t="str">
        <x:f>'Master Products'!B465</x:f>
        <x:v>DUX INK PEN SKY</x:v>
      </x:c>
      <x:c r="C468" s="149" t="str">
        <x:f>'Master Products'!C465</x:f>
        <x:v>FOUNTAIN INK</x:v>
      </x:c>
      <x:c r="D468" s="149" t="str">
        <x:f>'Master Products'!D465</x:f>
        <x:v>Both</x:v>
      </x:c>
      <x:c r="E468" s="149" t="str">
        <x:f>'Master Products'!F465</x:f>
        <x:v>Piece</x:v>
      </x:c>
      <x:c r="F468" s="149" t="str">
        <x:f>IF('Master Products'!G465="","",'Master Products'!G465)</x:f>
      </x:c>
      <x:c r="G468" s="149" t="str">
        <x:f>'Master Products'!I465</x:f>
        <x:v>PKR</x:v>
      </x:c>
      <x:c r="H468" s="133" t="n">
        <x:f>'Master Products'!L465</x:f>
        <x:v>840</x:v>
      </x:c>
      <x:c r="I468" s="133" t="n">
        <x:f>'Master Products'!M465</x:f>
        <x:v>800</x:v>
      </x:c>
      <x:c r="J468" s="133" t="str">
        <x:f>'Master Products'!U465</x:f>
        <x:v>Source Valid</x:v>
      </x:c>
      <x:c r="K468" s="133" t="n">
        <x:f>'Master Products'!N465</x:f>
        <x:v>40</x:v>
      </x:c>
      <x:c r="L468" s="148" t="n">
        <x:f>'Master Products'!O465</x:f>
        <x:v>0.047619047619047616</x:v>
      </x:c>
      <x:c r="M468" s="149" t="str">
        <x:f>'Master Products'!X465</x:f>
        <x:v>Ready</x:v>
      </x:c>
      <x:c r="N468" s="149" t="b">
        <x:f>'Master Products'!Y465</x:f>
        <x:v>1</x:v>
      </x:c>
      <x:c r="O468" s="149" t="str">
        <x:f>'Master Products'!AH465</x:f>
        <x:v>WS-RATES:13:33</x:v>
      </x:c>
      <x:c r="P468" s="149" t="str">
        <x:f>IF('Master Products'!AI465="","",'Master Products'!AI465)</x:f>
      </x:c>
      <x:c r="Q468" s="149" t="str">
        <x:f>IF('Master Products'!AJ465="","",'Master Products'!AJ465)</x:f>
      </x:c>
      <x:c r="R468" s="149" t="str">
        <x:f>IF('Master Products'!AK465="","",'Master Products'!AK465)</x:f>
      </x:c>
    </x:row>
    <x:row r="469">
      <x:c r="A469" s="149" t="str">
        <x:f>'Master Products'!A466</x:f>
        <x:v>RS-000465</x:v>
      </x:c>
      <x:c r="B469" s="149" t="str">
        <x:f>'Master Products'!B466</x:f>
        <x:v>SM+URO 6+1 POSTER COLOUR</x:v>
      </x:c>
      <x:c r="C469" s="149" t="str">
        <x:f>'Master Products'!C466</x:f>
        <x:v>POSTER COLORS</x:v>
      </x:c>
      <x:c r="D469" s="149" t="str">
        <x:f>'Master Products'!D466</x:f>
        <x:v>Both</x:v>
      </x:c>
      <x:c r="E469" s="149" t="str">
        <x:f>'Master Products'!F466</x:f>
        <x:v>Pack</x:v>
      </x:c>
      <x:c r="F469" s="149" t="n">
        <x:f>IF('Master Products'!G466="","",'Master Products'!G466)</x:f>
        <x:v>7</x:v>
      </x:c>
      <x:c r="G469" s="149" t="str">
        <x:f>'Master Products'!I466</x:f>
        <x:v>PKR</x:v>
      </x:c>
      <x:c r="H469" s="133" t="n">
        <x:f>'Master Products'!L466</x:f>
        <x:v>120</x:v>
      </x:c>
      <x:c r="I469" s="133" t="n">
        <x:f>'Master Products'!M466</x:f>
        <x:v>106</x:v>
      </x:c>
      <x:c r="J469" s="133" t="str">
        <x:f>'Master Products'!U466</x:f>
        <x:v>Mocked Buying</x:v>
      </x:c>
      <x:c r="K469" s="133" t="n">
        <x:f>'Master Products'!N466</x:f>
        <x:v>14</x:v>
      </x:c>
      <x:c r="L469" s="148" t="n">
        <x:f>'Master Products'!O466</x:f>
        <x:v>0.11666666666666667</x:v>
      </x:c>
      <x:c r="M469" s="149" t="str">
        <x:f>'Master Products'!X466</x:f>
        <x:v>Ready with Mock Price</x:v>
      </x:c>
      <x:c r="N469" s="149" t="b">
        <x:f>'Master Products'!Y466</x:f>
        <x:v>1</x:v>
      </x:c>
      <x:c r="O469" s="149" t="str">
        <x:f>'Master Products'!AH466</x:f>
        <x:v>WS-RATES:13:34</x:v>
      </x:c>
      <x:c r="P469" s="149" t="str">
        <x:f>IF('Master Products'!AI466="","",'Master Products'!AI466)</x:f>
      </x:c>
      <x:c r="Q469" s="149" t="str">
        <x:f>IF('Master Products'!AJ466="","",'Master Products'!AJ466)</x:f>
      </x:c>
      <x:c r="R469" s="149" t="str">
        <x:f>IF('Master Products'!AK466="","",'Master Products'!AK466)</x:f>
      </x:c>
    </x:row>
    <x:row r="470">
      <x:c r="A470" s="149" t="str">
        <x:f>'Master Products'!A467</x:f>
        <x:v>RS-000466</x:v>
      </x:c>
      <x:c r="B470" s="149" t="str">
        <x:f>'Master Products'!B467</x:f>
        <x:v>DAIRY</x:v>
      </x:c>
      <x:c r="C470" s="149" t="str">
        <x:f>'Master Products'!C467</x:f>
        <x:v>BALL POINT</x:v>
      </x:c>
      <x:c r="D470" s="149" t="str">
        <x:f>'Master Products'!D467</x:f>
        <x:v>Both</x:v>
      </x:c>
      <x:c r="E470" s="149" t="str">
        <x:f>'Master Products'!F467</x:f>
        <x:v>Piece</x:v>
      </x:c>
      <x:c r="F470" s="149" t="str">
        <x:f>IF('Master Products'!G467="","",'Master Products'!G467)</x:f>
      </x:c>
      <x:c r="G470" s="149" t="str">
        <x:f>'Master Products'!I467</x:f>
        <x:v>PKR</x:v>
      </x:c>
      <x:c r="H470" s="133" t="n">
        <x:f>'Master Products'!L467</x:f>
        <x:v>175</x:v>
      </x:c>
      <x:c r="I470" s="133" t="n">
        <x:f>'Master Products'!M467</x:f>
        <x:v>155</x:v>
      </x:c>
      <x:c r="J470" s="133" t="str">
        <x:f>'Master Products'!U467</x:f>
        <x:v>Mocked Both Prices</x:v>
      </x:c>
      <x:c r="K470" s="133" t="n">
        <x:f>'Master Products'!N467</x:f>
        <x:v>20</x:v>
      </x:c>
      <x:c r="L470" s="148" t="n">
        <x:f>'Master Products'!O467</x:f>
        <x:v>0.11428571428571428</x:v>
      </x:c>
      <x:c r="M470" s="149" t="str">
        <x:f>'Master Products'!X467</x:f>
        <x:v>Ready with Mock Price</x:v>
      </x:c>
      <x:c r="N470" s="149" t="b">
        <x:f>'Master Products'!Y467</x:f>
        <x:v>1</x:v>
      </x:c>
      <x:c r="O470" s="149" t="str">
        <x:f>'Master Products'!AH467</x:f>
        <x:v>WS-RATES:13:35</x:v>
      </x:c>
      <x:c r="P470" s="149" t="str">
        <x:f>IF('Master Products'!AI467="","",'Master Products'!AI467)</x:f>
      </x:c>
      <x:c r="Q470" s="149" t="str">
        <x:f>IF('Master Products'!AJ467="","",'Master Products'!AJ467)</x:f>
      </x:c>
      <x:c r="R470" s="149" t="str">
        <x:f>IF('Master Products'!AK467="","",'Master Products'!AK467)</x:f>
      </x:c>
    </x:row>
    <x:row r="471">
      <x:c r="A471" s="149" t="str">
        <x:f>'Master Products'!A468</x:f>
        <x:v>RS-000467</x:v>
      </x:c>
      <x:c r="B471" s="149" t="str">
        <x:f>'Master Products'!B468</x:f>
        <x:v>CUTTER SMALL</x:v>
      </x:c>
      <x:c r="C471" s="149" t="str">
        <x:f>'Master Products'!C468</x:f>
        <x:v>CUTTERS</x:v>
      </x:c>
      <x:c r="D471" s="149" t="str">
        <x:f>'Master Products'!D468</x:f>
        <x:v>Both</x:v>
      </x:c>
      <x:c r="E471" s="149" t="str">
        <x:f>'Master Products'!F468</x:f>
        <x:v>Piece</x:v>
      </x:c>
      <x:c r="F471" s="149" t="str">
        <x:f>IF('Master Products'!G468="","",'Master Products'!G468)</x:f>
      </x:c>
      <x:c r="G471" s="149" t="str">
        <x:f>'Master Products'!I468</x:f>
        <x:v>PKR</x:v>
      </x:c>
      <x:c r="H471" s="133" t="n">
        <x:f>'Master Products'!L468</x:f>
        <x:v>70</x:v>
      </x:c>
      <x:c r="I471" s="133" t="n">
        <x:f>'Master Products'!M468</x:f>
        <x:v>60</x:v>
      </x:c>
      <x:c r="J471" s="133" t="str">
        <x:f>'Master Products'!U468</x:f>
        <x:v>Corrected Wholesale</x:v>
      </x:c>
      <x:c r="K471" s="133" t="n">
        <x:f>'Master Products'!N468</x:f>
        <x:v>10</x:v>
      </x:c>
      <x:c r="L471" s="148" t="n">
        <x:f>'Master Products'!O468</x:f>
        <x:v>0.14285714285714285</x:v>
      </x:c>
      <x:c r="M471" s="149" t="str">
        <x:f>'Master Products'!X468</x:f>
        <x:v>Ready with Mock Price</x:v>
      </x:c>
      <x:c r="N471" s="149" t="b">
        <x:f>'Master Products'!Y468</x:f>
        <x:v>1</x:v>
      </x:c>
      <x:c r="O471" s="149" t="str">
        <x:f>'Master Products'!AH468</x:f>
        <x:v>WS-RATES:13:36</x:v>
      </x:c>
      <x:c r="P471" s="149" t="str">
        <x:f>IF('Master Products'!AI468="","",'Master Products'!AI468)</x:f>
      </x:c>
      <x:c r="Q471" s="149" t="str">
        <x:f>IF('Master Products'!AJ468="","",'Master Products'!AJ468)</x:f>
      </x:c>
      <x:c r="R471" s="149" t="str">
        <x:f>IF('Master Products'!AK468="","",'Master Products'!AK468)</x:f>
      </x:c>
    </x:row>
    <x:row r="472">
      <x:c r="A472" s="149" t="str">
        <x:f>'Master Products'!A469</x:f>
        <x:v>RS-000468</x:v>
      </x:c>
      <x:c r="B472" s="149" t="str">
        <x:f>'Master Products'!B469</x:f>
        <x:v>MERCURY SHINE FOUNTAIN PEN</x:v>
      </x:c>
      <x:c r="C472" s="149" t="str">
        <x:f>'Master Products'!C469</x:f>
        <x:v>FOUNTAIN INK</x:v>
      </x:c>
      <x:c r="D472" s="149" t="str">
        <x:f>'Master Products'!D469</x:f>
        <x:v>Both</x:v>
      </x:c>
      <x:c r="E472" s="149" t="str">
        <x:f>'Master Products'!F469</x:f>
        <x:v>Piece</x:v>
      </x:c>
      <x:c r="F472" s="149" t="str">
        <x:f>IF('Master Products'!G469="","",'Master Products'!G469)</x:f>
      </x:c>
      <x:c r="G472" s="149" t="str">
        <x:f>'Master Products'!I469</x:f>
        <x:v>PKR</x:v>
      </x:c>
      <x:c r="H472" s="133" t="n">
        <x:f>'Master Products'!L469</x:f>
        <x:v>510</x:v>
      </x:c>
      <x:c r="I472" s="133" t="n">
        <x:f>'Master Products'!M469</x:f>
        <x:v>475</x:v>
      </x:c>
      <x:c r="J472" s="133" t="str">
        <x:f>'Master Products'!U469</x:f>
        <x:v>Source Valid</x:v>
      </x:c>
      <x:c r="K472" s="133" t="n">
        <x:f>'Master Products'!N469</x:f>
        <x:v>35</x:v>
      </x:c>
      <x:c r="L472" s="148" t="n">
        <x:f>'Master Products'!O469</x:f>
        <x:v>0.06862745098039216</x:v>
      </x:c>
      <x:c r="M472" s="149" t="str">
        <x:f>'Master Products'!X469</x:f>
        <x:v>Ready</x:v>
      </x:c>
      <x:c r="N472" s="149" t="b">
        <x:f>'Master Products'!Y469</x:f>
        <x:v>1</x:v>
      </x:c>
      <x:c r="O472" s="149" t="str">
        <x:f>'Master Products'!AH469</x:f>
        <x:v>WS-RATES:13:37</x:v>
      </x:c>
      <x:c r="P472" s="149" t="str">
        <x:f>IF('Master Products'!AI469="","",'Master Products'!AI469)</x:f>
      </x:c>
      <x:c r="Q472" s="149" t="str">
        <x:f>IF('Master Products'!AJ469="","",'Master Products'!AJ469)</x:f>
      </x:c>
      <x:c r="R472" s="149" t="str">
        <x:f>IF('Master Products'!AK469="","",'Master Products'!AK469)</x:f>
      </x:c>
    </x:row>
    <x:row r="473">
      <x:c r="A473" s="149" t="str">
        <x:f>'Master Products'!A470</x:f>
        <x:v>RS-000469</x:v>
      </x:c>
      <x:c r="B473" s="149" t="str">
        <x:f>'Master Products'!B470</x:f>
        <x:v>MERCURY FUSION FOUNTAIN PEN</x:v>
      </x:c>
      <x:c r="C473" s="149" t="str">
        <x:f>'Master Products'!C470</x:f>
        <x:v>FOUNTAIN INK</x:v>
      </x:c>
      <x:c r="D473" s="149" t="str">
        <x:f>'Master Products'!D470</x:f>
        <x:v>Both</x:v>
      </x:c>
      <x:c r="E473" s="149" t="str">
        <x:f>'Master Products'!F470</x:f>
        <x:v>Piece</x:v>
      </x:c>
      <x:c r="F473" s="149" t="str">
        <x:f>IF('Master Products'!G470="","",'Master Products'!G470)</x:f>
      </x:c>
      <x:c r="G473" s="149" t="str">
        <x:f>'Master Products'!I470</x:f>
        <x:v>PKR</x:v>
      </x:c>
      <x:c r="H473" s="133" t="n">
        <x:f>'Master Products'!L470</x:f>
        <x:v>504</x:v>
      </x:c>
      <x:c r="I473" s="133" t="n">
        <x:f>'Master Products'!M470</x:f>
        <x:v>475</x:v>
      </x:c>
      <x:c r="J473" s="133" t="str">
        <x:f>'Master Products'!U470</x:f>
        <x:v>Source Valid</x:v>
      </x:c>
      <x:c r="K473" s="133" t="n">
        <x:f>'Master Products'!N470</x:f>
        <x:v>29</x:v>
      </x:c>
      <x:c r="L473" s="148" t="n">
        <x:f>'Master Products'!O470</x:f>
        <x:v>0.057539682539682536</x:v>
      </x:c>
      <x:c r="M473" s="149" t="str">
        <x:f>'Master Products'!X470</x:f>
        <x:v>Ready</x:v>
      </x:c>
      <x:c r="N473" s="149" t="b">
        <x:f>'Master Products'!Y470</x:f>
        <x:v>1</x:v>
      </x:c>
      <x:c r="O473" s="149" t="str">
        <x:f>'Master Products'!AH470</x:f>
        <x:v>WS-RATES:14:2</x:v>
      </x:c>
      <x:c r="P473" s="149" t="str">
        <x:f>IF('Master Products'!AI470="","",'Master Products'!AI470)</x:f>
      </x:c>
      <x:c r="Q473" s="149" t="str">
        <x:f>IF('Master Products'!AJ470="","",'Master Products'!AJ470)</x:f>
      </x:c>
      <x:c r="R473" s="149" t="str">
        <x:f>IF('Master Products'!AK470="","",'Master Products'!AK470)</x:f>
      </x:c>
    </x:row>
    <x:row r="474">
      <x:c r="A474" s="149" t="str">
        <x:f>'Master Products'!A471</x:f>
        <x:v>RS-000470</x:v>
      </x:c>
      <x:c r="B474" s="149" t="str">
        <x:f>'Master Products'!B471</x:f>
        <x:v>GATTA KHATA COPY 68g NO 6</x:v>
      </x:c>
      <x:c r="C474" s="149" t="str">
        <x:f>'Master Products'!C471</x:f>
        <x:v>GATTA REGISTER</x:v>
      </x:c>
      <x:c r="D474" s="149" t="str">
        <x:f>'Master Products'!D471</x:f>
        <x:v>Both</x:v>
      </x:c>
      <x:c r="E474" s="149" t="str">
        <x:f>'Master Products'!F471</x:f>
        <x:v>Piece</x:v>
      </x:c>
      <x:c r="F474" s="149" t="str">
        <x:f>IF('Master Products'!G471="","",'Master Products'!G471)</x:f>
      </x:c>
      <x:c r="G474" s="149" t="str">
        <x:f>'Master Products'!I471</x:f>
        <x:v>PKR</x:v>
      </x:c>
      <x:c r="H474" s="133" t="n">
        <x:f>'Master Products'!L471</x:f>
        <x:v>280</x:v>
      </x:c>
      <x:c r="I474" s="133" t="n">
        <x:f>'Master Products'!M471</x:f>
        <x:v>270</x:v>
      </x:c>
      <x:c r="J474" s="133" t="str">
        <x:f>'Master Products'!U471</x:f>
        <x:v>Source Valid</x:v>
      </x:c>
      <x:c r="K474" s="133" t="n">
        <x:f>'Master Products'!N471</x:f>
        <x:v>10</x:v>
      </x:c>
      <x:c r="L474" s="148" t="n">
        <x:f>'Master Products'!O471</x:f>
        <x:v>0.03571428571428571</x:v>
      </x:c>
      <x:c r="M474" s="149" t="str">
        <x:f>'Master Products'!X471</x:f>
        <x:v>Ready</x:v>
      </x:c>
      <x:c r="N474" s="149" t="b">
        <x:f>'Master Products'!Y471</x:f>
        <x:v>1</x:v>
      </x:c>
      <x:c r="O474" s="149" t="str">
        <x:f>'Master Products'!AH471</x:f>
        <x:v>WS-RATES:14:3</x:v>
      </x:c>
      <x:c r="P474" s="149" t="str">
        <x:f>IF('Master Products'!AI471="","",'Master Products'!AI471)</x:f>
      </x:c>
      <x:c r="Q474" s="149" t="str">
        <x:f>IF('Master Products'!AJ471="","",'Master Products'!AJ471)</x:f>
      </x:c>
      <x:c r="R474" s="149" t="str">
        <x:f>IF('Master Products'!AK471="","",'Master Products'!AK471)</x:f>
      </x:c>
    </x:row>
    <x:row r="475">
      <x:c r="A475" s="149" t="str">
        <x:f>'Master Products'!A472</x:f>
        <x:v>RS-000471</x:v>
      </x:c>
      <x:c r="B475" s="149" t="str">
        <x:f>'Master Products'!B472</x:f>
        <x:v>POUCH 540</x:v>
      </x:c>
      <x:c r="C475" s="149" t="str">
        <x:f>'Master Products'!C472</x:f>
        <x:v>POUCH</x:v>
      </x:c>
      <x:c r="D475" s="149" t="str">
        <x:f>'Master Products'!D472</x:f>
        <x:v>Both</x:v>
      </x:c>
      <x:c r="E475" s="149" t="str">
        <x:f>'Master Products'!F472</x:f>
        <x:v>Piece</x:v>
      </x:c>
      <x:c r="F475" s="149" t="str">
        <x:f>IF('Master Products'!G472="","",'Master Products'!G472)</x:f>
      </x:c>
      <x:c r="G475" s="149" t="str">
        <x:f>'Master Products'!I472</x:f>
        <x:v>PKR</x:v>
      </x:c>
      <x:c r="H475" s="133" t="n">
        <x:f>'Master Products'!L472</x:f>
        <x:v>540</x:v>
      </x:c>
      <x:c r="I475" s="133" t="n">
        <x:f>'Master Products'!M472</x:f>
        <x:v>440</x:v>
      </x:c>
      <x:c r="J475" s="133" t="str">
        <x:f>'Master Products'!U472</x:f>
        <x:v>Source Valid</x:v>
      </x:c>
      <x:c r="K475" s="133" t="n">
        <x:f>'Master Products'!N472</x:f>
        <x:v>100</x:v>
      </x:c>
      <x:c r="L475" s="148" t="n">
        <x:f>'Master Products'!O472</x:f>
        <x:v>0.18518518518518517</x:v>
      </x:c>
      <x:c r="M475" s="149" t="str">
        <x:f>'Master Products'!X472</x:f>
        <x:v>Ready</x:v>
      </x:c>
      <x:c r="N475" s="149" t="b">
        <x:f>'Master Products'!Y472</x:f>
        <x:v>1</x:v>
      </x:c>
      <x:c r="O475" s="149" t="str">
        <x:f>'Master Products'!AH472</x:f>
        <x:v>WS-RATES:14:4</x:v>
      </x:c>
      <x:c r="P475" s="149" t="str">
        <x:f>IF('Master Products'!AI472="","",'Master Products'!AI472)</x:f>
      </x:c>
      <x:c r="Q475" s="149" t="str">
        <x:f>IF('Master Products'!AJ472="","",'Master Products'!AJ472)</x:f>
      </x:c>
      <x:c r="R475" s="149" t="str">
        <x:f>IF('Master Products'!AK472="","",'Master Products'!AK472)</x:f>
      </x:c>
    </x:row>
    <x:row r="476">
      <x:c r="A476" s="149" t="str">
        <x:f>'Master Products'!A473</x:f>
        <x:v>RS-000472</x:v>
      </x:c>
      <x:c r="B476" s="149" t="str">
        <x:f>'Master Products'!B473</x:f>
        <x:v>POCKET CALCULATOR FX210NR</x:v>
      </x:c>
      <x:c r="C476" s="149" t="str">
        <x:f>'Master Products'!C473</x:f>
        <x:v>SHOP CALCULATOR</x:v>
      </x:c>
      <x:c r="D476" s="149" t="str">
        <x:f>'Master Products'!D473</x:f>
        <x:v>Both</x:v>
      </x:c>
      <x:c r="E476" s="149" t="str">
        <x:f>'Master Products'!F473</x:f>
        <x:v>Piece</x:v>
      </x:c>
      <x:c r="F476" s="149" t="str">
        <x:f>IF('Master Products'!G473="","",'Master Products'!G473)</x:f>
      </x:c>
      <x:c r="G476" s="149" t="str">
        <x:f>'Master Products'!I473</x:f>
        <x:v>PKR</x:v>
      </x:c>
      <x:c r="H476" s="133" t="n">
        <x:f>'Master Products'!L473</x:f>
        <x:v>150</x:v>
      </x:c>
      <x:c r="I476" s="133" t="n">
        <x:f>'Master Products'!M473</x:f>
        <x:v>127</x:v>
      </x:c>
      <x:c r="J476" s="133" t="str">
        <x:f>'Master Products'!U473</x:f>
        <x:v>Source Valid</x:v>
      </x:c>
      <x:c r="K476" s="133" t="n">
        <x:f>'Master Products'!N473</x:f>
        <x:v>23</x:v>
      </x:c>
      <x:c r="L476" s="148" t="n">
        <x:f>'Master Products'!O473</x:f>
        <x:v>0.15333333333333332</x:v>
      </x:c>
      <x:c r="M476" s="149" t="str">
        <x:f>'Master Products'!X473</x:f>
        <x:v>Ready</x:v>
      </x:c>
      <x:c r="N476" s="149" t="b">
        <x:f>'Master Products'!Y473</x:f>
        <x:v>1</x:v>
      </x:c>
      <x:c r="O476" s="149" t="str">
        <x:f>'Master Products'!AH473</x:f>
        <x:v>WS-RATES:14:5</x:v>
      </x:c>
      <x:c r="P476" s="149" t="str">
        <x:f>IF('Master Products'!AI473="","",'Master Products'!AI473)</x:f>
      </x:c>
      <x:c r="Q476" s="149" t="str">
        <x:f>IF('Master Products'!AJ473="","",'Master Products'!AJ473)</x:f>
      </x:c>
      <x:c r="R476" s="149" t="str">
        <x:f>IF('Master Products'!AK473="","",'Master Products'!AK473)</x:f>
      </x:c>
    </x:row>
    <x:row r="477">
      <x:c r="A477" s="149" t="str">
        <x:f>'Master Products'!A474</x:f>
        <x:v>RS-000473</x:v>
      </x:c>
      <x:c r="B477" s="149" t="str">
        <x:f>'Master Products'!B474</x:f>
        <x:v>CLIP BOARD GLITTER</x:v>
      </x:c>
      <x:c r="C477" s="149" t="str">
        <x:f>'Master Products'!C474</x:f>
        <x:v>CHINA DAIRIES</x:v>
      </x:c>
      <x:c r="D477" s="149" t="str">
        <x:f>'Master Products'!D474</x:f>
        <x:v>Both</x:v>
      </x:c>
      <x:c r="E477" s="149" t="str">
        <x:f>'Master Products'!F474</x:f>
        <x:v>Piece</x:v>
      </x:c>
      <x:c r="F477" s="149" t="str">
        <x:f>IF('Master Products'!G474="","",'Master Products'!G474)</x:f>
      </x:c>
      <x:c r="G477" s="149" t="str">
        <x:f>'Master Products'!I474</x:f>
        <x:v>PKR</x:v>
      </x:c>
      <x:c r="H477" s="133" t="n">
        <x:f>'Master Products'!L474</x:f>
        <x:v>62</x:v>
      </x:c>
      <x:c r="I477" s="133" t="n">
        <x:f>'Master Products'!M474</x:f>
        <x:v>55</x:v>
      </x:c>
      <x:c r="J477" s="133" t="str">
        <x:f>'Master Products'!U474</x:f>
        <x:v>Source Valid</x:v>
      </x:c>
      <x:c r="K477" s="133" t="n">
        <x:f>'Master Products'!N474</x:f>
        <x:v>7</x:v>
      </x:c>
      <x:c r="L477" s="148" t="n">
        <x:f>'Master Products'!O474</x:f>
        <x:v>0.11290322580645161</x:v>
      </x:c>
      <x:c r="M477" s="149" t="str">
        <x:f>'Master Products'!X474</x:f>
        <x:v>Ready</x:v>
      </x:c>
      <x:c r="N477" s="149" t="b">
        <x:f>'Master Products'!Y474</x:f>
        <x:v>1</x:v>
      </x:c>
      <x:c r="O477" s="149" t="str">
        <x:f>'Master Products'!AH474</x:f>
        <x:v>WS-RATES:14:6</x:v>
      </x:c>
      <x:c r="P477" s="149" t="str">
        <x:f>IF('Master Products'!AI474="","",'Master Products'!AI474)</x:f>
      </x:c>
      <x:c r="Q477" s="149" t="str">
        <x:f>IF('Master Products'!AJ474="","",'Master Products'!AJ474)</x:f>
      </x:c>
      <x:c r="R477" s="149" t="str">
        <x:f>IF('Master Products'!AK474="","",'Master Products'!AK474)</x:f>
      </x:c>
    </x:row>
    <x:row r="478">
      <x:c r="A478" s="149" t="str">
        <x:f>'Master Products'!A475</x:f>
        <x:v>RS-000474</x:v>
      </x:c>
      <x:c r="B478" s="149" t="str">
        <x:f>'Master Products'!B475</x:f>
        <x:v>PLASTIC BALL KAAN</x:v>
      </x:c>
      <x:c r="C478" s="149" t="str">
        <x:f>'Master Products'!C475</x:f>
        <x:v>CHINA DAIRIES</x:v>
      </x:c>
      <x:c r="D478" s="149" t="str">
        <x:f>'Master Products'!D475</x:f>
        <x:v>Both</x:v>
      </x:c>
      <x:c r="E478" s="149" t="str">
        <x:f>'Master Products'!F475</x:f>
        <x:v>Piece</x:v>
      </x:c>
      <x:c r="F478" s="149" t="str">
        <x:f>IF('Master Products'!G475="","",'Master Products'!G475)</x:f>
      </x:c>
      <x:c r="G478" s="149" t="str">
        <x:f>'Master Products'!I475</x:f>
        <x:v>PKR</x:v>
      </x:c>
      <x:c r="H478" s="133" t="n">
        <x:f>'Master Products'!L475</x:f>
        <x:v>120</x:v>
      </x:c>
      <x:c r="I478" s="133" t="n">
        <x:f>'Master Products'!M475</x:f>
        <x:v>103</x:v>
      </x:c>
      <x:c r="J478" s="133" t="str">
        <x:f>'Master Products'!U475</x:f>
        <x:v>Source Valid</x:v>
      </x:c>
      <x:c r="K478" s="133" t="n">
        <x:f>'Master Products'!N475</x:f>
        <x:v>17</x:v>
      </x:c>
      <x:c r="L478" s="148" t="n">
        <x:f>'Master Products'!O475</x:f>
        <x:v>0.14166666666666666</x:v>
      </x:c>
      <x:c r="M478" s="149" t="str">
        <x:f>'Master Products'!X475</x:f>
        <x:v>Ready</x:v>
      </x:c>
      <x:c r="N478" s="149" t="b">
        <x:f>'Master Products'!Y475</x:f>
        <x:v>1</x:v>
      </x:c>
      <x:c r="O478" s="149" t="str">
        <x:f>'Master Products'!AH475</x:f>
        <x:v>WS-RATES:14:7</x:v>
      </x:c>
      <x:c r="P478" s="149" t="str">
        <x:f>IF('Master Products'!AI475="","",'Master Products'!AI475)</x:f>
      </x:c>
      <x:c r="Q478" s="149" t="str">
        <x:f>IF('Master Products'!AJ475="","",'Master Products'!AJ475)</x:f>
      </x:c>
      <x:c r="R478" s="149" t="str">
        <x:f>IF('Master Products'!AK475="","",'Master Products'!AK475)</x:f>
      </x:c>
    </x:row>
    <x:row r="479">
      <x:c r="A479" s="149" t="str">
        <x:f>'Master Products'!A476</x:f>
        <x:v>RS-000475</x:v>
      </x:c>
      <x:c r="B479" s="149" t="str">
        <x:f>'Master Products'!B476</x:f>
        <x:v>PLASTIC BALL NO 46</x:v>
      </x:c>
      <x:c r="C479" s="149" t="str">
        <x:f>'Master Products'!C476</x:f>
        <x:v>BALL POINT</x:v>
      </x:c>
      <x:c r="D479" s="149" t="str">
        <x:f>'Master Products'!D476</x:f>
        <x:v>Both</x:v>
      </x:c>
      <x:c r="E479" s="149" t="str">
        <x:f>'Master Products'!F476</x:f>
        <x:v>Piece</x:v>
      </x:c>
      <x:c r="F479" s="149" t="str">
        <x:f>IF('Master Products'!G476="","",'Master Products'!G476)</x:f>
      </x:c>
      <x:c r="G479" s="149" t="str">
        <x:f>'Master Products'!I476</x:f>
        <x:v>PKR</x:v>
      </x:c>
      <x:c r="H479" s="133" t="n">
        <x:f>'Master Products'!L476</x:f>
        <x:v>46</x:v>
      </x:c>
      <x:c r="I479" s="133" t="n">
        <x:f>'Master Products'!M476</x:f>
        <x:v>28</x:v>
      </x:c>
      <x:c r="J479" s="133" t="str">
        <x:f>'Master Products'!U476</x:f>
        <x:v>Source Valid</x:v>
      </x:c>
      <x:c r="K479" s="133" t="n">
        <x:f>'Master Products'!N476</x:f>
        <x:v>18</x:v>
      </x:c>
      <x:c r="L479" s="148" t="n">
        <x:f>'Master Products'!O476</x:f>
        <x:v>0.391304347826087</x:v>
      </x:c>
      <x:c r="M479" s="149" t="str">
        <x:f>'Master Products'!X476</x:f>
        <x:v>Ready</x:v>
      </x:c>
      <x:c r="N479" s="149" t="b">
        <x:f>'Master Products'!Y476</x:f>
        <x:v>1</x:v>
      </x:c>
      <x:c r="O479" s="149" t="str">
        <x:f>'Master Products'!AH476</x:f>
        <x:v>WS-RATES:14:8</x:v>
      </x:c>
      <x:c r="P479" s="149" t="str">
        <x:f>IF('Master Products'!AI476="","",'Master Products'!AI476)</x:f>
      </x:c>
      <x:c r="Q479" s="149" t="str">
        <x:f>IF('Master Products'!AJ476="","",'Master Products'!AJ476)</x:f>
      </x:c>
      <x:c r="R479" s="149" t="str">
        <x:f>IF('Master Products'!AK476="","",'Master Products'!AK476)</x:f>
      </x:c>
    </x:row>
    <x:row r="480">
      <x:c r="A480" s="149" t="str">
        <x:f>'Master Products'!A477</x:f>
        <x:v>RS-000476</x:v>
      </x:c>
      <x:c r="B480" s="149" t="str">
        <x:f>'Master Products'!B477</x:f>
        <x:v>SMILEY STICKER COA-12</x:v>
      </x:c>
      <x:c r="C480" s="149" t="str">
        <x:f>'Master Products'!C477</x:f>
        <x:v>CHINA</x:v>
      </x:c>
      <x:c r="D480" s="149" t="str">
        <x:f>'Master Products'!D477</x:f>
        <x:v>Both</x:v>
      </x:c>
      <x:c r="E480" s="149" t="str">
        <x:f>'Master Products'!F477</x:f>
        <x:v>Piece</x:v>
      </x:c>
      <x:c r="F480" s="149" t="str">
        <x:f>IF('Master Products'!G477="","",'Master Products'!G477)</x:f>
      </x:c>
      <x:c r="G480" s="149" t="str">
        <x:f>'Master Products'!I477</x:f>
        <x:v>PKR</x:v>
      </x:c>
      <x:c r="H480" s="133" t="n">
        <x:f>'Master Products'!L477</x:f>
        <x:v>50</x:v>
      </x:c>
      <x:c r="I480" s="133" t="n">
        <x:f>'Master Products'!M477</x:f>
        <x:v>36</x:v>
      </x:c>
      <x:c r="J480" s="133" t="str">
        <x:f>'Master Products'!U477</x:f>
        <x:v>Source Valid</x:v>
      </x:c>
      <x:c r="K480" s="133" t="n">
        <x:f>'Master Products'!N477</x:f>
        <x:v>14</x:v>
      </x:c>
      <x:c r="L480" s="148" t="n">
        <x:f>'Master Products'!O477</x:f>
        <x:v>0.28</x:v>
      </x:c>
      <x:c r="M480" s="149" t="str">
        <x:f>'Master Products'!X477</x:f>
        <x:v>Ready</x:v>
      </x:c>
      <x:c r="N480" s="149" t="b">
        <x:f>'Master Products'!Y477</x:f>
        <x:v>1</x:v>
      </x:c>
      <x:c r="O480" s="149" t="str">
        <x:f>'Master Products'!AH477</x:f>
        <x:v>WS-RATES:14:9</x:v>
      </x:c>
      <x:c r="P480" s="149" t="str">
        <x:f>IF('Master Products'!AI477="","",'Master Products'!AI477)</x:f>
      </x:c>
      <x:c r="Q480" s="149" t="str">
        <x:f>IF('Master Products'!AJ477="","",'Master Products'!AJ477)</x:f>
      </x:c>
      <x:c r="R480" s="149" t="str">
        <x:f>IF('Master Products'!AK477="","",'Master Products'!AK477)</x:f>
      </x:c>
    </x:row>
    <x:row r="481">
      <x:c r="A481" s="149" t="str">
        <x:f>'Master Products'!A478</x:f>
        <x:v>RS-000477</x:v>
      </x:c>
      <x:c r="B481" s="149" t="str">
        <x:f>'Master Products'!B478</x:f>
        <x:v>CHINA MITTI LARGE</x:v>
      </x:c>
      <x:c r="C481" s="149" t="str">
        <x:f>'Master Products'!C478</x:f>
        <x:v>CHINA</x:v>
      </x:c>
      <x:c r="D481" s="149" t="str">
        <x:f>'Master Products'!D478</x:f>
        <x:v>Both</x:v>
      </x:c>
      <x:c r="E481" s="149" t="str">
        <x:f>'Master Products'!F478</x:f>
        <x:v>Piece</x:v>
      </x:c>
      <x:c r="F481" s="149" t="str">
        <x:f>IF('Master Products'!G478="","",'Master Products'!G478)</x:f>
      </x:c>
      <x:c r="G481" s="149" t="str">
        <x:f>'Master Products'!I478</x:f>
        <x:v>PKR</x:v>
      </x:c>
      <x:c r="H481" s="133" t="n">
        <x:f>'Master Products'!L478</x:f>
        <x:v>135</x:v>
      </x:c>
      <x:c r="I481" s="133" t="n">
        <x:f>'Master Products'!M478</x:f>
        <x:v>112</x:v>
      </x:c>
      <x:c r="J481" s="133" t="str">
        <x:f>'Master Products'!U478</x:f>
        <x:v>Source Valid</x:v>
      </x:c>
      <x:c r="K481" s="133" t="n">
        <x:f>'Master Products'!N478</x:f>
        <x:v>23</x:v>
      </x:c>
      <x:c r="L481" s="148" t="n">
        <x:f>'Master Products'!O478</x:f>
        <x:v>0.17037037037037037</x:v>
      </x:c>
      <x:c r="M481" s="149" t="str">
        <x:f>'Master Products'!X478</x:f>
        <x:v>Ready</x:v>
      </x:c>
      <x:c r="N481" s="149" t="b">
        <x:f>'Master Products'!Y478</x:f>
        <x:v>1</x:v>
      </x:c>
      <x:c r="O481" s="149" t="str">
        <x:f>'Master Products'!AH478</x:f>
        <x:v>WS-RATES:14:10</x:v>
      </x:c>
      <x:c r="P481" s="149" t="str">
        <x:f>IF('Master Products'!AI478="","",'Master Products'!AI478)</x:f>
      </x:c>
      <x:c r="Q481" s="149" t="str">
        <x:f>IF('Master Products'!AJ478="","",'Master Products'!AJ478)</x:f>
      </x:c>
      <x:c r="R481" s="149" t="str">
        <x:f>IF('Master Products'!AK478="","",'Master Products'!AK478)</x:f>
      </x:c>
    </x:row>
    <x:row r="482">
      <x:c r="A482" s="149" t="str">
        <x:f>'Master Products'!A479</x:f>
        <x:v>RS-000478</x:v>
      </x:c>
      <x:c r="B482" s="149" t="str">
        <x:f>'Master Products'!B479</x:f>
        <x:v>SPINNER (L)</x:v>
      </x:c>
      <x:c r="C482" s="149" t="str">
        <x:f>'Master Products'!C479</x:f>
        <x:v>LR</x:v>
      </x:c>
      <x:c r="D482" s="149" t="str">
        <x:f>'Master Products'!D479</x:f>
        <x:v>Both</x:v>
      </x:c>
      <x:c r="E482" s="149" t="str">
        <x:f>'Master Products'!F479</x:f>
        <x:v>Piece</x:v>
      </x:c>
      <x:c r="F482" s="149" t="str">
        <x:f>IF('Master Products'!G479="","",'Master Products'!G479)</x:f>
      </x:c>
      <x:c r="G482" s="149" t="str">
        <x:f>'Master Products'!I479</x:f>
        <x:v>PKR</x:v>
      </x:c>
      <x:c r="H482" s="133" t="n">
        <x:f>'Master Products'!L479</x:f>
        <x:v>125</x:v>
      </x:c>
      <x:c r="I482" s="133" t="n">
        <x:f>'Master Products'!M479</x:f>
        <x:v>110</x:v>
      </x:c>
      <x:c r="J482" s="133" t="str">
        <x:f>'Master Products'!U479</x:f>
        <x:v>Source Valid</x:v>
      </x:c>
      <x:c r="K482" s="133" t="n">
        <x:f>'Master Products'!N479</x:f>
        <x:v>15</x:v>
      </x:c>
      <x:c r="L482" s="148" t="n">
        <x:f>'Master Products'!O479</x:f>
        <x:v>0.12</x:v>
      </x:c>
      <x:c r="M482" s="149" t="str">
        <x:f>'Master Products'!X479</x:f>
        <x:v>Ready</x:v>
      </x:c>
      <x:c r="N482" s="149" t="b">
        <x:f>'Master Products'!Y479</x:f>
        <x:v>1</x:v>
      </x:c>
      <x:c r="O482" s="149" t="str">
        <x:f>'Master Products'!AH479</x:f>
        <x:v>WS-RATES:14:11</x:v>
      </x:c>
      <x:c r="P482" s="149" t="str">
        <x:f>IF('Master Products'!AI479="","",'Master Products'!AI479)</x:f>
      </x:c>
      <x:c r="Q482" s="149" t="str">
        <x:f>IF('Master Products'!AJ479="","",'Master Products'!AJ479)</x:f>
      </x:c>
      <x:c r="R482" s="149" t="str">
        <x:f>IF('Master Products'!AK479="","",'Master Products'!AK479)</x:f>
      </x:c>
    </x:row>
    <x:row r="483">
      <x:c r="A483" s="149" t="str">
        <x:f>'Master Products'!A480</x:f>
        <x:v>RS-000479</x:v>
      </x:c>
      <x:c r="B483" s="149" t="str">
        <x:f>'Master Products'!B480</x:f>
        <x:v>SPINNER (M)</x:v>
      </x:c>
      <x:c r="C483" s="149" t="str">
        <x:f>'Master Products'!C480</x:f>
        <x:v>LR</x:v>
      </x:c>
      <x:c r="D483" s="149" t="str">
        <x:f>'Master Products'!D480</x:f>
        <x:v>Both</x:v>
      </x:c>
      <x:c r="E483" s="149" t="str">
        <x:f>'Master Products'!F480</x:f>
        <x:v>Piece</x:v>
      </x:c>
      <x:c r="F483" s="149" t="str">
        <x:f>IF('Master Products'!G480="","",'Master Products'!G480)</x:f>
      </x:c>
      <x:c r="G483" s="149" t="str">
        <x:f>'Master Products'!I480</x:f>
        <x:v>PKR</x:v>
      </x:c>
      <x:c r="H483" s="133" t="n">
        <x:f>'Master Products'!L480</x:f>
        <x:v>105</x:v>
      </x:c>
      <x:c r="I483" s="133" t="n">
        <x:f>'Master Products'!M480</x:f>
        <x:v>90</x:v>
      </x:c>
      <x:c r="J483" s="133" t="str">
        <x:f>'Master Products'!U480</x:f>
        <x:v>Source Valid</x:v>
      </x:c>
      <x:c r="K483" s="133" t="n">
        <x:f>'Master Products'!N480</x:f>
        <x:v>15</x:v>
      </x:c>
      <x:c r="L483" s="148" t="n">
        <x:f>'Master Products'!O480</x:f>
        <x:v>0.14285714285714285</x:v>
      </x:c>
      <x:c r="M483" s="149" t="str">
        <x:f>'Master Products'!X480</x:f>
        <x:v>Ready</x:v>
      </x:c>
      <x:c r="N483" s="149" t="b">
        <x:f>'Master Products'!Y480</x:f>
        <x:v>1</x:v>
      </x:c>
      <x:c r="O483" s="149" t="str">
        <x:f>'Master Products'!AH480</x:f>
        <x:v>WS-RATES:14:12</x:v>
      </x:c>
      <x:c r="P483" s="149" t="str">
        <x:f>IF('Master Products'!AI480="","",'Master Products'!AI480)</x:f>
      </x:c>
      <x:c r="Q483" s="149" t="str">
        <x:f>IF('Master Products'!AJ480="","",'Master Products'!AJ480)</x:f>
      </x:c>
      <x:c r="R483" s="149" t="str">
        <x:f>IF('Master Products'!AK480="","",'Master Products'!AK480)</x:f>
      </x:c>
    </x:row>
    <x:row r="484">
      <x:c r="A484" s="149" t="str">
        <x:f>'Master Products'!A481</x:f>
        <x:v>RS-000480</x:v>
      </x:c>
      <x:c r="B484" s="149" t="str">
        <x:f>'Master Products'!B481</x:f>
        <x:v>SPINNER (S)</x:v>
      </x:c>
      <x:c r="C484" s="149" t="str">
        <x:f>'Master Products'!C481</x:f>
        <x:v>LR</x:v>
      </x:c>
      <x:c r="D484" s="149" t="str">
        <x:f>'Master Products'!D481</x:f>
        <x:v>Both</x:v>
      </x:c>
      <x:c r="E484" s="149" t="str">
        <x:f>'Master Products'!F481</x:f>
        <x:v>Piece</x:v>
      </x:c>
      <x:c r="F484" s="149" t="str">
        <x:f>IF('Master Products'!G481="","",'Master Products'!G481)</x:f>
      </x:c>
      <x:c r="G484" s="149" t="str">
        <x:f>'Master Products'!I481</x:f>
        <x:v>PKR</x:v>
      </x:c>
      <x:c r="H484" s="133" t="n">
        <x:f>'Master Products'!L481</x:f>
        <x:v>80</x:v>
      </x:c>
      <x:c r="I484" s="133" t="n">
        <x:f>'Master Products'!M481</x:f>
        <x:v>62</x:v>
      </x:c>
      <x:c r="J484" s="133" t="str">
        <x:f>'Master Products'!U481</x:f>
        <x:v>Source Valid</x:v>
      </x:c>
      <x:c r="K484" s="133" t="n">
        <x:f>'Master Products'!N481</x:f>
        <x:v>18</x:v>
      </x:c>
      <x:c r="L484" s="148" t="n">
        <x:f>'Master Products'!O481</x:f>
        <x:v>0.225</x:v>
      </x:c>
      <x:c r="M484" s="149" t="str">
        <x:f>'Master Products'!X481</x:f>
        <x:v>Ready</x:v>
      </x:c>
      <x:c r="N484" s="149" t="b">
        <x:f>'Master Products'!Y481</x:f>
        <x:v>1</x:v>
      </x:c>
      <x:c r="O484" s="149" t="str">
        <x:f>'Master Products'!AH481</x:f>
        <x:v>WS-RATES:14:13</x:v>
      </x:c>
      <x:c r="P484" s="149" t="str">
        <x:f>IF('Master Products'!AI481="","",'Master Products'!AI481)</x:f>
      </x:c>
      <x:c r="Q484" s="149" t="str">
        <x:f>IF('Master Products'!AJ481="","",'Master Products'!AJ481)</x:f>
      </x:c>
      <x:c r="R484" s="149" t="str">
        <x:f>IF('Master Products'!AK481="","",'Master Products'!AK481)</x:f>
      </x:c>
    </x:row>
    <x:row r="485">
      <x:c r="A485" s="149" t="str">
        <x:f>'Master Products'!A482</x:f>
        <x:v>RS-000481</x:v>
      </x:c>
      <x:c r="B485" s="149" t="str">
        <x:f>'Master Products'!B482</x:f>
        <x:v>K-9737 GEL PEN</x:v>
      </x:c>
      <x:c r="C485" s="149" t="str">
        <x:f>'Master Products'!C482</x:f>
        <x:v>GEL PEN</x:v>
      </x:c>
      <x:c r="D485" s="149" t="str">
        <x:f>'Master Products'!D482</x:f>
        <x:v>Both</x:v>
      </x:c>
      <x:c r="E485" s="149" t="str">
        <x:f>'Master Products'!F482</x:f>
        <x:v>Piece</x:v>
      </x:c>
      <x:c r="F485" s="149" t="str">
        <x:f>IF('Master Products'!G482="","",'Master Products'!G482)</x:f>
      </x:c>
      <x:c r="G485" s="149" t="str">
        <x:f>'Master Products'!I482</x:f>
        <x:v>PKR</x:v>
      </x:c>
      <x:c r="H485" s="133" t="n">
        <x:f>'Master Products'!L482</x:f>
        <x:v>600</x:v>
      </x:c>
      <x:c r="I485" s="133" t="n">
        <x:f>'Master Products'!M482</x:f>
        <x:v>550</x:v>
      </x:c>
      <x:c r="J485" s="133" t="str">
        <x:f>'Master Products'!U482</x:f>
        <x:v>Source Valid</x:v>
      </x:c>
      <x:c r="K485" s="133" t="n">
        <x:f>'Master Products'!N482</x:f>
        <x:v>50</x:v>
      </x:c>
      <x:c r="L485" s="148" t="n">
        <x:f>'Master Products'!O482</x:f>
        <x:v>0.08333333333333333</x:v>
      </x:c>
      <x:c r="M485" s="149" t="str">
        <x:f>'Master Products'!X482</x:f>
        <x:v>Ready</x:v>
      </x:c>
      <x:c r="N485" s="149" t="b">
        <x:f>'Master Products'!Y482</x:f>
        <x:v>1</x:v>
      </x:c>
      <x:c r="O485" s="149" t="str">
        <x:f>'Master Products'!AH482</x:f>
        <x:v>WS-RATES:14:14</x:v>
      </x:c>
      <x:c r="P485" s="149" t="str">
        <x:f>IF('Master Products'!AI482="","",'Master Products'!AI482)</x:f>
      </x:c>
      <x:c r="Q485" s="149" t="str">
        <x:f>IF('Master Products'!AJ482="","",'Master Products'!AJ482)</x:f>
      </x:c>
      <x:c r="R485" s="149" t="str">
        <x:f>IF('Master Products'!AK482="","",'Master Products'!AK482)</x:f>
      </x:c>
    </x:row>
    <x:row r="486">
      <x:c r="A486" s="149" t="str">
        <x:f>'Master Products'!A483</x:f>
        <x:v>RS-000482</x:v>
      </x:c>
      <x:c r="B486" s="149" t="str">
        <x:f>'Master Products'!B483</x:f>
        <x:v>CITIZEIV CT-912M</x:v>
      </x:c>
      <x:c r="C486" s="149" t="str">
        <x:f>'Master Products'!C483</x:f>
        <x:v>SHOP CALCULATOR</x:v>
      </x:c>
      <x:c r="D486" s="149" t="str">
        <x:f>'Master Products'!D483</x:f>
        <x:v>Both</x:v>
      </x:c>
      <x:c r="E486" s="149" t="str">
        <x:f>'Master Products'!F483</x:f>
        <x:v>Piece</x:v>
      </x:c>
      <x:c r="F486" s="149" t="str">
        <x:f>IF('Master Products'!G483="","",'Master Products'!G483)</x:f>
      </x:c>
      <x:c r="G486" s="149" t="str">
        <x:f>'Master Products'!I483</x:f>
        <x:v>PKR</x:v>
      </x:c>
      <x:c r="H486" s="133" t="n">
        <x:f>'Master Products'!L483</x:f>
        <x:v>520</x:v>
      </x:c>
      <x:c r="I486" s="133" t="n">
        <x:f>'Master Products'!M483</x:f>
        <x:v>470</x:v>
      </x:c>
      <x:c r="J486" s="133" t="str">
        <x:f>'Master Products'!U483</x:f>
        <x:v>Source Valid</x:v>
      </x:c>
      <x:c r="K486" s="133" t="n">
        <x:f>'Master Products'!N483</x:f>
        <x:v>50</x:v>
      </x:c>
      <x:c r="L486" s="148" t="n">
        <x:f>'Master Products'!O483</x:f>
        <x:v>0.09615384615384616</x:v>
      </x:c>
      <x:c r="M486" s="149" t="str">
        <x:f>'Master Products'!X483</x:f>
        <x:v>Ready</x:v>
      </x:c>
      <x:c r="N486" s="149" t="b">
        <x:f>'Master Products'!Y483</x:f>
        <x:v>1</x:v>
      </x:c>
      <x:c r="O486" s="149" t="str">
        <x:f>'Master Products'!AH483</x:f>
        <x:v>WS-RATES:14:15</x:v>
      </x:c>
      <x:c r="P486" s="149" t="str">
        <x:f>IF('Master Products'!AI483="","",'Master Products'!AI483)</x:f>
      </x:c>
      <x:c r="Q486" s="149" t="str">
        <x:f>IF('Master Products'!AJ483="","",'Master Products'!AJ483)</x:f>
      </x:c>
      <x:c r="R486" s="149" t="str">
        <x:f>IF('Master Products'!AK483="","",'Master Products'!AK483)</x:f>
      </x:c>
    </x:row>
    <x:row r="487">
      <x:c r="A487" s="149" t="str">
        <x:f>'Master Products'!A484</x:f>
        <x:v>RS-000483</x:v>
      </x:c>
      <x:c r="B487" s="149" t="str">
        <x:f>'Master Products'!B484</x:f>
        <x:v>CASIO FX-991 MS</x:v>
      </x:c>
      <x:c r="C487" s="149" t="str">
        <x:f>'Master Products'!C484</x:f>
        <x:v>SCIENTIFIC CALCULAT</x:v>
      </x:c>
      <x:c r="D487" s="149" t="str">
        <x:f>'Master Products'!D484</x:f>
        <x:v>Both</x:v>
      </x:c>
      <x:c r="E487" s="149" t="str">
        <x:f>'Master Products'!F484</x:f>
        <x:v>Piece</x:v>
      </x:c>
      <x:c r="F487" s="149" t="str">
        <x:f>IF('Master Products'!G484="","",'Master Products'!G484)</x:f>
      </x:c>
      <x:c r="G487" s="149" t="str">
        <x:f>'Master Products'!I484</x:f>
        <x:v>PKR</x:v>
      </x:c>
      <x:c r="H487" s="133" t="n">
        <x:f>'Master Products'!L484</x:f>
        <x:v>440</x:v>
      </x:c>
      <x:c r="I487" s="133" t="n">
        <x:f>'Master Products'!M484</x:f>
        <x:v>395</x:v>
      </x:c>
      <x:c r="J487" s="133" t="str">
        <x:f>'Master Products'!U484</x:f>
        <x:v>Source Valid</x:v>
      </x:c>
      <x:c r="K487" s="133" t="n">
        <x:f>'Master Products'!N484</x:f>
        <x:v>45</x:v>
      </x:c>
      <x:c r="L487" s="148" t="n">
        <x:f>'Master Products'!O484</x:f>
        <x:v>0.10227272727272728</x:v>
      </x:c>
      <x:c r="M487" s="149" t="str">
        <x:f>'Master Products'!X484</x:f>
        <x:v>Ready</x:v>
      </x:c>
      <x:c r="N487" s="149" t="b">
        <x:f>'Master Products'!Y484</x:f>
        <x:v>1</x:v>
      </x:c>
      <x:c r="O487" s="149" t="str">
        <x:f>'Master Products'!AH484</x:f>
        <x:v>WS-RATES:14:16</x:v>
      </x:c>
      <x:c r="P487" s="149" t="str">
        <x:f>IF('Master Products'!AI484="","",'Master Products'!AI484)</x:f>
      </x:c>
      <x:c r="Q487" s="149" t="str">
        <x:f>IF('Master Products'!AJ484="","",'Master Products'!AJ484)</x:f>
      </x:c>
      <x:c r="R487" s="149" t="str">
        <x:f>IF('Master Products'!AK484="","",'Master Products'!AK484)</x:f>
      </x:c>
    </x:row>
    <x:row r="488">
      <x:c r="A488" s="149" t="str">
        <x:f>'Master Products'!A485</x:f>
        <x:v>RS-000484</x:v>
      </x:c>
      <x:c r="B488" s="149" t="str">
        <x:f>'Master Products'!B485</x:f>
        <x:v>CASIO MJ120T w</x:v>
      </x:c>
      <x:c r="C488" s="149" t="str">
        <x:f>'Master Products'!C485</x:f>
        <x:v>SHOP CALCULATOR</x:v>
      </x:c>
      <x:c r="D488" s="149" t="str">
        <x:f>'Master Products'!D485</x:f>
        <x:v>Both</x:v>
      </x:c>
      <x:c r="E488" s="149" t="str">
        <x:f>'Master Products'!F485</x:f>
        <x:v>Piece</x:v>
      </x:c>
      <x:c r="F488" s="149" t="str">
        <x:f>IF('Master Products'!G485="","",'Master Products'!G485)</x:f>
      </x:c>
      <x:c r="G488" s="149" t="str">
        <x:f>'Master Products'!I485</x:f>
        <x:v>PKR</x:v>
      </x:c>
      <x:c r="H488" s="133" t="n">
        <x:f>'Master Products'!L485</x:f>
        <x:v>450</x:v>
      </x:c>
      <x:c r="I488" s="133" t="n">
        <x:f>'Master Products'!M485</x:f>
        <x:v>405</x:v>
      </x:c>
      <x:c r="J488" s="133" t="str">
        <x:f>'Master Products'!U485</x:f>
        <x:v>Source Valid</x:v>
      </x:c>
      <x:c r="K488" s="133" t="n">
        <x:f>'Master Products'!N485</x:f>
        <x:v>45</x:v>
      </x:c>
      <x:c r="L488" s="148" t="n">
        <x:f>'Master Products'!O485</x:f>
        <x:v>0.1</x:v>
      </x:c>
      <x:c r="M488" s="149" t="str">
        <x:f>'Master Products'!X485</x:f>
        <x:v>Ready</x:v>
      </x:c>
      <x:c r="N488" s="149" t="b">
        <x:f>'Master Products'!Y485</x:f>
        <x:v>1</x:v>
      </x:c>
      <x:c r="O488" s="149" t="str">
        <x:f>'Master Products'!AH485</x:f>
        <x:v>WS-RATES:14:17</x:v>
      </x:c>
      <x:c r="P488" s="149" t="str">
        <x:f>IF('Master Products'!AI485="","",'Master Products'!AI485)</x:f>
      </x:c>
      <x:c r="Q488" s="149" t="str">
        <x:f>IF('Master Products'!AJ485="","",'Master Products'!AJ485)</x:f>
      </x:c>
      <x:c r="R488" s="149" t="str">
        <x:f>IF('Master Products'!AK485="","",'Master Products'!AK485)</x:f>
      </x:c>
    </x:row>
    <x:row r="489">
      <x:c r="A489" s="149" t="str">
        <x:f>'Master Products'!A486</x:f>
        <x:v>RS-000485</x:v>
      </x:c>
      <x:c r="B489" s="149" t="str">
        <x:f>'Master Products'!B486</x:f>
        <x:v>FANCY GEOMATERY B5193</x:v>
      </x:c>
      <x:c r="C489" s="149" t="str">
        <x:f>'Master Products'!C486</x:f>
        <x:v>GEOMATRIES</x:v>
      </x:c>
      <x:c r="D489" s="149" t="str">
        <x:f>'Master Products'!D486</x:f>
        <x:v>Both</x:v>
      </x:c>
      <x:c r="E489" s="149" t="str">
        <x:f>'Master Products'!F486</x:f>
        <x:v>Piece</x:v>
      </x:c>
      <x:c r="F489" s="149" t="str">
        <x:f>IF('Master Products'!G486="","",'Master Products'!G486)</x:f>
      </x:c>
      <x:c r="G489" s="149" t="str">
        <x:f>'Master Products'!I486</x:f>
        <x:v>PKR</x:v>
      </x:c>
      <x:c r="H489" s="133" t="n">
        <x:f>'Master Products'!L486</x:f>
        <x:v>260</x:v>
      </x:c>
      <x:c r="I489" s="133" t="n">
        <x:f>'Master Products'!M486</x:f>
        <x:v>234</x:v>
      </x:c>
      <x:c r="J489" s="133" t="str">
        <x:f>'Master Products'!U486</x:f>
        <x:v>Corrected Buying</x:v>
      </x:c>
      <x:c r="K489" s="133" t="n">
        <x:f>'Master Products'!N486</x:f>
        <x:v>26</x:v>
      </x:c>
      <x:c r="L489" s="148" t="n">
        <x:f>'Master Products'!O486</x:f>
        <x:v>0.1</x:v>
      </x:c>
      <x:c r="M489" s="149" t="str">
        <x:f>'Master Products'!X486</x:f>
        <x:v>Ready with Mock Price</x:v>
      </x:c>
      <x:c r="N489" s="149" t="b">
        <x:f>'Master Products'!Y486</x:f>
        <x:v>1</x:v>
      </x:c>
      <x:c r="O489" s="149" t="str">
        <x:f>'Master Products'!AH486</x:f>
        <x:v>WS-RATES:14:18</x:v>
      </x:c>
      <x:c r="P489" s="149" t="str">
        <x:f>IF('Master Products'!AI486="","",'Master Products'!AI486)</x:f>
      </x:c>
      <x:c r="Q489" s="149" t="str">
        <x:f>IF('Master Products'!AJ486="","",'Master Products'!AJ486)</x:f>
      </x:c>
      <x:c r="R489" s="149" t="str">
        <x:f>IF('Master Products'!AK486="","",'Master Products'!AK486)</x:f>
      </x:c>
    </x:row>
    <x:row r="490">
      <x:c r="A490" s="149" t="str">
        <x:f>'Master Products'!A487</x:f>
        <x:v>RS-000486</x:v>
      </x:c>
      <x:c r="B490" s="149" t="str">
        <x:f>'Master Products'!B487</x:f>
        <x:v>FANCY GEOMATERY 3086</x:v>
      </x:c>
      <x:c r="C490" s="149" t="str">
        <x:f>'Master Products'!C487</x:f>
        <x:v>GEOMATRIES</x:v>
      </x:c>
      <x:c r="D490" s="149" t="str">
        <x:f>'Master Products'!D487</x:f>
        <x:v>Both</x:v>
      </x:c>
      <x:c r="E490" s="149" t="str">
        <x:f>'Master Products'!F487</x:f>
        <x:v>Piece</x:v>
      </x:c>
      <x:c r="F490" s="149" t="str">
        <x:f>IF('Master Products'!G487="","",'Master Products'!G487)</x:f>
      </x:c>
      <x:c r="G490" s="149" t="str">
        <x:f>'Master Products'!I487</x:f>
        <x:v>PKR</x:v>
      </x:c>
      <x:c r="H490" s="133" t="n">
        <x:f>'Master Products'!L487</x:f>
        <x:v>320</x:v>
      </x:c>
      <x:c r="I490" s="133" t="n">
        <x:f>'Master Products'!M487</x:f>
        <x:v>260</x:v>
      </x:c>
      <x:c r="J490" s="133" t="str">
        <x:f>'Master Products'!U487</x:f>
        <x:v>Source Valid</x:v>
      </x:c>
      <x:c r="K490" s="133" t="n">
        <x:f>'Master Products'!N487</x:f>
        <x:v>60</x:v>
      </x:c>
      <x:c r="L490" s="148" t="n">
        <x:f>'Master Products'!O487</x:f>
        <x:v>0.1875</x:v>
      </x:c>
      <x:c r="M490" s="149" t="str">
        <x:f>'Master Products'!X487</x:f>
        <x:v>Ready</x:v>
      </x:c>
      <x:c r="N490" s="149" t="b">
        <x:f>'Master Products'!Y487</x:f>
        <x:v>1</x:v>
      </x:c>
      <x:c r="O490" s="149" t="str">
        <x:f>'Master Products'!AH487</x:f>
        <x:v>WS-RATES:14:19</x:v>
      </x:c>
      <x:c r="P490" s="149" t="str">
        <x:f>IF('Master Products'!AI487="","",'Master Products'!AI487)</x:f>
      </x:c>
      <x:c r="Q490" s="149" t="str">
        <x:f>IF('Master Products'!AJ487="","",'Master Products'!AJ487)</x:f>
      </x:c>
      <x:c r="R490" s="149" t="str">
        <x:f>IF('Master Products'!AK487="","",'Master Products'!AK487)</x:f>
      </x:c>
    </x:row>
    <x:row r="491">
      <x:c r="A491" s="149" t="str">
        <x:f>'Master Products'!A488</x:f>
        <x:v>RS-000487</x:v>
      </x:c>
      <x:c r="B491" s="149" t="str">
        <x:f>'Master Products'!B488</x:f>
        <x:v>SPINNER</x:v>
      </x:c>
      <x:c r="C491" s="149" t="str">
        <x:f>'Master Products'!C488</x:f>
        <x:v>BALL POINT</x:v>
      </x:c>
      <x:c r="D491" s="149" t="str">
        <x:f>'Master Products'!D488</x:f>
        <x:v>Both</x:v>
      </x:c>
      <x:c r="E491" s="149" t="str">
        <x:f>'Master Products'!F488</x:f>
        <x:v>Piece</x:v>
      </x:c>
      <x:c r="F491" s="149" t="str">
        <x:f>IF('Master Products'!G488="","",'Master Products'!G488)</x:f>
      </x:c>
      <x:c r="G491" s="149" t="str">
        <x:f>'Master Products'!I488</x:f>
        <x:v>PKR</x:v>
      </x:c>
      <x:c r="H491" s="133" t="n">
        <x:f>'Master Products'!L488</x:f>
        <x:v>175</x:v>
      </x:c>
      <x:c r="I491" s="133" t="n">
        <x:f>'Master Products'!M488</x:f>
        <x:v>155</x:v>
      </x:c>
      <x:c r="J491" s="133" t="str">
        <x:f>'Master Products'!U488</x:f>
        <x:v>Mocked Both Prices</x:v>
      </x:c>
      <x:c r="K491" s="133" t="n">
        <x:f>'Master Products'!N488</x:f>
        <x:v>20</x:v>
      </x:c>
      <x:c r="L491" s="148" t="n">
        <x:f>'Master Products'!O488</x:f>
        <x:v>0.11428571428571428</x:v>
      </x:c>
      <x:c r="M491" s="149" t="str">
        <x:f>'Master Products'!X488</x:f>
        <x:v>Ready with Mock Price</x:v>
      </x:c>
      <x:c r="N491" s="149" t="b">
        <x:f>'Master Products'!Y488</x:f>
        <x:v>1</x:v>
      </x:c>
      <x:c r="O491" s="149" t="str">
        <x:f>'Master Products'!AH488</x:f>
        <x:v>WS-RATES:14:20</x:v>
      </x:c>
      <x:c r="P491" s="149" t="str">
        <x:f>IF('Master Products'!AI488="","",'Master Products'!AI488)</x:f>
      </x:c>
      <x:c r="Q491" s="149" t="str">
        <x:f>IF('Master Products'!AJ488="","",'Master Products'!AJ488)</x:f>
      </x:c>
      <x:c r="R491" s="149" t="str">
        <x:f>IF('Master Products'!AK488="","",'Master Products'!AK488)</x:f>
      </x:c>
    </x:row>
    <x:row r="492">
      <x:c r="A492" s="149" t="str">
        <x:f>'Master Products'!A489</x:f>
        <x:v>RS-000488</x:v>
      </x:c>
      <x:c r="B492" s="149" t="str">
        <x:f>'Master Products'!B489</x:f>
        <x:v>THREE FLOWER STAMP PAD</x:v>
      </x:c>
      <x:c r="C492" s="149" t="str">
        <x:f>'Master Products'!C489</x:f>
        <x:v>STAPLERS</x:v>
      </x:c>
      <x:c r="D492" s="149" t="str">
        <x:f>'Master Products'!D489</x:f>
        <x:v>Both</x:v>
      </x:c>
      <x:c r="E492" s="149" t="str">
        <x:f>'Master Products'!F489</x:f>
        <x:v>Piece</x:v>
      </x:c>
      <x:c r="F492" s="149" t="str">
        <x:f>IF('Master Products'!G489="","",'Master Products'!G489)</x:f>
      </x:c>
      <x:c r="G492" s="149" t="str">
        <x:f>'Master Products'!I489</x:f>
        <x:v>PKR</x:v>
      </x:c>
      <x:c r="H492" s="133" t="n">
        <x:f>'Master Products'!L489</x:f>
        <x:v>60</x:v>
      </x:c>
      <x:c r="I492" s="133" t="n">
        <x:f>'Master Products'!M489</x:f>
        <x:v>48</x:v>
      </x:c>
      <x:c r="J492" s="133" t="str">
        <x:f>'Master Products'!U489</x:f>
        <x:v>Source Valid</x:v>
      </x:c>
      <x:c r="K492" s="133" t="n">
        <x:f>'Master Products'!N489</x:f>
        <x:v>12</x:v>
      </x:c>
      <x:c r="L492" s="148" t="n">
        <x:f>'Master Products'!O489</x:f>
        <x:v>0.2</x:v>
      </x:c>
      <x:c r="M492" s="149" t="str">
        <x:f>'Master Products'!X489</x:f>
        <x:v>Ready</x:v>
      </x:c>
      <x:c r="N492" s="149" t="b">
        <x:f>'Master Products'!Y489</x:f>
        <x:v>1</x:v>
      </x:c>
      <x:c r="O492" s="149" t="str">
        <x:f>'Master Products'!AH489</x:f>
        <x:v>WS-RATES:14:21</x:v>
      </x:c>
      <x:c r="P492" s="149" t="str">
        <x:f>IF('Master Products'!AI489="","",'Master Products'!AI489)</x:f>
      </x:c>
      <x:c r="Q492" s="149" t="str">
        <x:f>IF('Master Products'!AJ489="","",'Master Products'!AJ489)</x:f>
      </x:c>
      <x:c r="R492" s="149" t="str">
        <x:f>IF('Master Products'!AK489="","",'Master Products'!AK489)</x:f>
      </x:c>
    </x:row>
    <x:row r="493">
      <x:c r="A493" s="149" t="str">
        <x:f>'Master Products'!A490</x:f>
        <x:v>RS-000489</x:v>
      </x:c>
      <x:c r="B493" s="149" t="str">
        <x:f>'Master Products'!B490</x:f>
        <x:v>SNOW SPRAY KWIK</x:v>
      </x:c>
      <x:c r="C493" s="149" t="str">
        <x:f>'Master Products'!C490</x:f>
        <x:v>BIRTHDAY</x:v>
      </x:c>
      <x:c r="D493" s="149" t="str">
        <x:f>'Master Products'!D490</x:f>
        <x:v>Both</x:v>
      </x:c>
      <x:c r="E493" s="149" t="str">
        <x:f>'Master Products'!F490</x:f>
        <x:v>Piece</x:v>
      </x:c>
      <x:c r="F493" s="149" t="str">
        <x:f>IF('Master Products'!G490="","",'Master Products'!G490)</x:f>
      </x:c>
      <x:c r="G493" s="149" t="str">
        <x:f>'Master Products'!I490</x:f>
        <x:v>PKR</x:v>
      </x:c>
      <x:c r="H493" s="133" t="n">
        <x:f>'Master Products'!L490</x:f>
        <x:v>100</x:v>
      </x:c>
      <x:c r="I493" s="133" t="n">
        <x:f>'Master Products'!M490</x:f>
        <x:v>82</x:v>
      </x:c>
      <x:c r="J493" s="133" t="str">
        <x:f>'Master Products'!U490</x:f>
        <x:v>Source Valid</x:v>
      </x:c>
      <x:c r="K493" s="133" t="n">
        <x:f>'Master Products'!N490</x:f>
        <x:v>18</x:v>
      </x:c>
      <x:c r="L493" s="148" t="n">
        <x:f>'Master Products'!O490</x:f>
        <x:v>0.18</x:v>
      </x:c>
      <x:c r="M493" s="149" t="str">
        <x:f>'Master Products'!X490</x:f>
        <x:v>Ready</x:v>
      </x:c>
      <x:c r="N493" s="149" t="b">
        <x:f>'Master Products'!Y490</x:f>
        <x:v>1</x:v>
      </x:c>
      <x:c r="O493" s="149" t="str">
        <x:f>'Master Products'!AH490</x:f>
        <x:v>WS-RATES:14:22</x:v>
      </x:c>
      <x:c r="P493" s="149" t="str">
        <x:f>IF('Master Products'!AI490="","",'Master Products'!AI490)</x:f>
      </x:c>
      <x:c r="Q493" s="149" t="str">
        <x:f>IF('Master Products'!AJ490="","",'Master Products'!AJ490)</x:f>
      </x:c>
      <x:c r="R493" s="149" t="str">
        <x:f>IF('Master Products'!AK490="","",'Master Products'!AK490)</x:f>
      </x:c>
    </x:row>
    <x:row r="494">
      <x:c r="A494" s="149" t="str">
        <x:f>'Master Products'!A491</x:f>
        <x:v>RS-000490</x:v>
      </x:c>
      <x:c r="B494" s="149" t="str">
        <x:f>'Master Products'!B491</x:f>
        <x:v>BALOON SINGLE COLOUR BABY+P</x:v>
      </x:c>
      <x:c r="C494" s="149" t="str">
        <x:f>'Master Products'!C491</x:f>
        <x:v>BALLOONS</x:v>
      </x:c>
      <x:c r="D494" s="149" t="str">
        <x:f>'Master Products'!D491</x:f>
        <x:v>Both</x:v>
      </x:c>
      <x:c r="E494" s="149" t="str">
        <x:f>'Master Products'!F491</x:f>
        <x:v>Piece</x:v>
      </x:c>
      <x:c r="F494" s="149" t="str">
        <x:f>IF('Master Products'!G491="","",'Master Products'!G491)</x:f>
      </x:c>
      <x:c r="G494" s="149" t="str">
        <x:f>'Master Products'!I491</x:f>
        <x:v>PKR</x:v>
      </x:c>
      <x:c r="H494" s="133" t="n">
        <x:f>'Master Products'!L491</x:f>
        <x:v>260</x:v>
      </x:c>
      <x:c r="I494" s="133" t="n">
        <x:f>'Master Products'!M491</x:f>
        <x:v>220</x:v>
      </x:c>
      <x:c r="J494" s="133" t="str">
        <x:f>'Master Products'!U491</x:f>
        <x:v>Source Valid</x:v>
      </x:c>
      <x:c r="K494" s="133" t="n">
        <x:f>'Master Products'!N491</x:f>
        <x:v>40</x:v>
      </x:c>
      <x:c r="L494" s="148" t="n">
        <x:f>'Master Products'!O491</x:f>
        <x:v>0.15384615384615385</x:v>
      </x:c>
      <x:c r="M494" s="149" t="str">
        <x:f>'Master Products'!X491</x:f>
        <x:v>Ready</x:v>
      </x:c>
      <x:c r="N494" s="149" t="b">
        <x:f>'Master Products'!Y491</x:f>
        <x:v>1</x:v>
      </x:c>
      <x:c r="O494" s="149" t="str">
        <x:f>'Master Products'!AH491</x:f>
        <x:v>WS-RATES:14:23</x:v>
      </x:c>
      <x:c r="P494" s="149" t="str">
        <x:f>IF('Master Products'!AI491="","",'Master Products'!AI491)</x:f>
      </x:c>
      <x:c r="Q494" s="149" t="str">
        <x:f>IF('Master Products'!AJ491="","",'Master Products'!AJ491)</x:f>
      </x:c>
      <x:c r="R494" s="149" t="str">
        <x:f>IF('Master Products'!AK491="","",'Master Products'!AK491)</x:f>
      </x:c>
    </x:row>
    <x:row r="495">
      <x:c r="A495" s="149" t="str">
        <x:f>'Master Products'!A492</x:f>
        <x:v>RS-000491</x:v>
      </x:c>
      <x:c r="B495" s="149" t="str">
        <x:f>'Master Products'!B492</x:f>
        <x:v>PIANO TR19 SHARPNER</x:v>
      </x:c>
      <x:c r="C495" s="149" t="str">
        <x:f>'Master Products'!C492</x:f>
        <x:v>SHARPNERS</x:v>
      </x:c>
      <x:c r="D495" s="149" t="str">
        <x:f>'Master Products'!D492</x:f>
        <x:v>Both</x:v>
      </x:c>
      <x:c r="E495" s="149" t="str">
        <x:f>'Master Products'!F492</x:f>
        <x:v>Piece</x:v>
      </x:c>
      <x:c r="F495" s="149" t="str">
        <x:f>IF('Master Products'!G492="","",'Master Products'!G492)</x:f>
      </x:c>
      <x:c r="G495" s="149" t="str">
        <x:f>'Master Products'!I492</x:f>
        <x:v>PKR</x:v>
      </x:c>
      <x:c r="H495" s="133" t="n">
        <x:f>'Master Products'!L492</x:f>
        <x:v>500</x:v>
      </x:c>
      <x:c r="I495" s="133" t="n">
        <x:f>'Master Products'!M492</x:f>
        <x:v>475</x:v>
      </x:c>
      <x:c r="J495" s="133" t="str">
        <x:f>'Master Products'!U492</x:f>
        <x:v>Source Valid</x:v>
      </x:c>
      <x:c r="K495" s="133" t="n">
        <x:f>'Master Products'!N492</x:f>
        <x:v>25</x:v>
      </x:c>
      <x:c r="L495" s="148" t="n">
        <x:f>'Master Products'!O492</x:f>
        <x:v>0.05</x:v>
      </x:c>
      <x:c r="M495" s="149" t="str">
        <x:f>'Master Products'!X492</x:f>
        <x:v>Ready</x:v>
      </x:c>
      <x:c r="N495" s="149" t="b">
        <x:f>'Master Products'!Y492</x:f>
        <x:v>1</x:v>
      </x:c>
      <x:c r="O495" s="149" t="str">
        <x:f>'Master Products'!AH492</x:f>
        <x:v>WS-RATES:14:24</x:v>
      </x:c>
      <x:c r="P495" s="149" t="str">
        <x:f>IF('Master Products'!AI492="","",'Master Products'!AI492)</x:f>
      </x:c>
      <x:c r="Q495" s="149" t="str">
        <x:f>IF('Master Products'!AJ492="","",'Master Products'!AJ492)</x:f>
      </x:c>
      <x:c r="R495" s="149" t="str">
        <x:f>IF('Master Products'!AK492="","",'Master Products'!AK492)</x:f>
      </x:c>
    </x:row>
    <x:row r="496">
      <x:c r="A496" s="149" t="str">
        <x:f>'Master Products'!A493</x:f>
        <x:v>RS-000492</x:v>
      </x:c>
      <x:c r="B496" s="149" t="str">
        <x:f>'Master Products'!B493</x:f>
        <x:v>ORO TX 7 GEL PEN</x:v>
      </x:c>
      <x:c r="C496" s="149" t="str">
        <x:f>'Master Products'!C493</x:f>
        <x:v>GEL PEN</x:v>
      </x:c>
      <x:c r="D496" s="149" t="str">
        <x:f>'Master Products'!D493</x:f>
        <x:v>Both</x:v>
      </x:c>
      <x:c r="E496" s="149" t="str">
        <x:f>'Master Products'!F493</x:f>
        <x:v>Piece</x:v>
      </x:c>
      <x:c r="F496" s="149" t="str">
        <x:f>IF('Master Products'!G493="","",'Master Products'!G493)</x:f>
      </x:c>
      <x:c r="G496" s="149" t="str">
        <x:f>'Master Products'!I493</x:f>
        <x:v>PKR</x:v>
      </x:c>
      <x:c r="H496" s="133" t="n">
        <x:f>'Master Products'!L493</x:f>
        <x:v>780</x:v>
      </x:c>
      <x:c r="I496" s="133" t="n">
        <x:f>'Master Products'!M493</x:f>
        <x:v>760</x:v>
      </x:c>
      <x:c r="J496" s="133" t="str">
        <x:f>'Master Products'!U493</x:f>
        <x:v>Source Valid</x:v>
      </x:c>
      <x:c r="K496" s="133" t="n">
        <x:f>'Master Products'!N493</x:f>
        <x:v>20</x:v>
      </x:c>
      <x:c r="L496" s="148" t="n">
        <x:f>'Master Products'!O493</x:f>
        <x:v>0.02564102564102564</x:v>
      </x:c>
      <x:c r="M496" s="149" t="str">
        <x:f>'Master Products'!X493</x:f>
        <x:v>Ready</x:v>
      </x:c>
      <x:c r="N496" s="149" t="b">
        <x:f>'Master Products'!Y493</x:f>
        <x:v>1</x:v>
      </x:c>
      <x:c r="O496" s="149" t="str">
        <x:f>'Master Products'!AH493</x:f>
        <x:v>WS-RATES:14:25</x:v>
      </x:c>
      <x:c r="P496" s="149" t="str">
        <x:f>IF('Master Products'!AI493="","",'Master Products'!AI493)</x:f>
      </x:c>
      <x:c r="Q496" s="149" t="str">
        <x:f>IF('Master Products'!AJ493="","",'Master Products'!AJ493)</x:f>
      </x:c>
      <x:c r="R496" s="149" t="str">
        <x:f>IF('Master Products'!AK493="","",'Master Products'!AK493)</x:f>
      </x:c>
    </x:row>
    <x:row r="497">
      <x:c r="A497" s="149" t="str">
        <x:f>'Master Products'!A494</x:f>
        <x:v>RS-000493</x:v>
      </x:c>
      <x:c r="B497" s="149" t="str">
        <x:f>'Master Products'!B494</x:f>
        <x:v>ORO JX 7 GEL PEN</x:v>
      </x:c>
      <x:c r="C497" s="149" t="str">
        <x:f>'Master Products'!C494</x:f>
        <x:v>GEL PEN</x:v>
      </x:c>
      <x:c r="D497" s="149" t="str">
        <x:f>'Master Products'!D494</x:f>
        <x:v>Both</x:v>
      </x:c>
      <x:c r="E497" s="149" t="str">
        <x:f>'Master Products'!F494</x:f>
        <x:v>Piece</x:v>
      </x:c>
      <x:c r="F497" s="149" t="str">
        <x:f>IF('Master Products'!G494="","",'Master Products'!G494)</x:f>
      </x:c>
      <x:c r="G497" s="149" t="str">
        <x:f>'Master Products'!I494</x:f>
        <x:v>PKR</x:v>
      </x:c>
      <x:c r="H497" s="133" t="n">
        <x:f>'Master Products'!L494</x:f>
        <x:v>660</x:v>
      </x:c>
      <x:c r="I497" s="133" t="n">
        <x:f>'Master Products'!M494</x:f>
        <x:v>645</x:v>
      </x:c>
      <x:c r="J497" s="133" t="str">
        <x:f>'Master Products'!U494</x:f>
        <x:v>Source Valid</x:v>
      </x:c>
      <x:c r="K497" s="133" t="n">
        <x:f>'Master Products'!N494</x:f>
        <x:v>15</x:v>
      </x:c>
      <x:c r="L497" s="148" t="n">
        <x:f>'Master Products'!O494</x:f>
        <x:v>0.022727272727272728</x:v>
      </x:c>
      <x:c r="M497" s="149" t="str">
        <x:f>'Master Products'!X494</x:f>
        <x:v>Ready</x:v>
      </x:c>
      <x:c r="N497" s="149" t="b">
        <x:f>'Master Products'!Y494</x:f>
        <x:v>1</x:v>
      </x:c>
      <x:c r="O497" s="149" t="str">
        <x:f>'Master Products'!AH494</x:f>
        <x:v>WS-RATES:14:26</x:v>
      </x:c>
      <x:c r="P497" s="149" t="str">
        <x:f>IF('Master Products'!AI494="","",'Master Products'!AI494)</x:f>
      </x:c>
      <x:c r="Q497" s="149" t="str">
        <x:f>IF('Master Products'!AJ494="","",'Master Products'!AJ494)</x:f>
      </x:c>
      <x:c r="R497" s="149" t="str">
        <x:f>IF('Master Products'!AK494="","",'Master Products'!AK494)</x:f>
      </x:c>
    </x:row>
    <x:row r="498">
      <x:c r="A498" s="149" t="str">
        <x:f>'Master Products'!A495</x:f>
        <x:v>RS-000494</x:v>
      </x:c>
      <x:c r="B498" s="149" t="str">
        <x:f>'Master Products'!B495</x:f>
        <x:v>DUX FIFA ERASER</x:v>
      </x:c>
      <x:c r="C498" s="149" t="str">
        <x:f>'Master Products'!C495</x:f>
        <x:v>ERASERS</x:v>
      </x:c>
      <x:c r="D498" s="149" t="str">
        <x:f>'Master Products'!D495</x:f>
        <x:v>Both</x:v>
      </x:c>
      <x:c r="E498" s="149" t="str">
        <x:f>'Master Products'!F495</x:f>
        <x:v>Piece</x:v>
      </x:c>
      <x:c r="F498" s="149" t="str">
        <x:f>IF('Master Products'!G495="","",'Master Products'!G495)</x:f>
      </x:c>
      <x:c r="G498" s="149" t="str">
        <x:f>'Master Products'!I495</x:f>
        <x:v>PKR</x:v>
      </x:c>
      <x:c r="H498" s="133" t="n">
        <x:f>'Master Products'!L495</x:f>
        <x:v>370</x:v>
      </x:c>
      <x:c r="I498" s="133" t="n">
        <x:f>'Master Products'!M495</x:f>
        <x:v>335</x:v>
      </x:c>
      <x:c r="J498" s="133" t="str">
        <x:f>'Master Products'!U495</x:f>
        <x:v>Source Valid</x:v>
      </x:c>
      <x:c r="K498" s="133" t="n">
        <x:f>'Master Products'!N495</x:f>
        <x:v>35</x:v>
      </x:c>
      <x:c r="L498" s="148" t="n">
        <x:f>'Master Products'!O495</x:f>
        <x:v>0.0945945945945946</x:v>
      </x:c>
      <x:c r="M498" s="149" t="str">
        <x:f>'Master Products'!X495</x:f>
        <x:v>Ready</x:v>
      </x:c>
      <x:c r="N498" s="149" t="b">
        <x:f>'Master Products'!Y495</x:f>
        <x:v>1</x:v>
      </x:c>
      <x:c r="O498" s="149" t="str">
        <x:f>'Master Products'!AH495</x:f>
        <x:v>WS-RATES:14:27</x:v>
      </x:c>
      <x:c r="P498" s="149" t="str">
        <x:f>IF('Master Products'!AI495="","",'Master Products'!AI495)</x:f>
      </x:c>
      <x:c r="Q498" s="149" t="str">
        <x:f>IF('Master Products'!AJ495="","",'Master Products'!AJ495)</x:f>
      </x:c>
      <x:c r="R498" s="149" t="str">
        <x:f>IF('Master Products'!AK495="","",'Master Products'!AK495)</x:f>
      </x:c>
    </x:row>
    <x:row r="499">
      <x:c r="A499" s="149" t="str">
        <x:f>'Master Products'!A496</x:f>
        <x:v>RS-000495</x:v>
      </x:c>
      <x:c r="B499" s="149" t="str">
        <x:f>'Master Products'!B496</x:f>
        <x:v>DUX GEL PEN DX 2000 G</x:v>
      </x:c>
      <x:c r="C499" s="149" t="str">
        <x:f>'Master Products'!C496</x:f>
        <x:v>GEL PEN</x:v>
      </x:c>
      <x:c r="D499" s="149" t="str">
        <x:f>'Master Products'!D496</x:f>
        <x:v>Both</x:v>
      </x:c>
      <x:c r="E499" s="149" t="str">
        <x:f>'Master Products'!F496</x:f>
        <x:v>Piece</x:v>
      </x:c>
      <x:c r="F499" s="149" t="str">
        <x:f>IF('Master Products'!G496="","",'Master Products'!G496)</x:f>
      </x:c>
      <x:c r="G499" s="149" t="str">
        <x:f>'Master Products'!I496</x:f>
        <x:v>PKR</x:v>
      </x:c>
      <x:c r="H499" s="133" t="n">
        <x:f>'Master Products'!L496</x:f>
        <x:v>444</x:v>
      </x:c>
      <x:c r="I499" s="133" t="n">
        <x:f>'Master Products'!M496</x:f>
        <x:v>400</x:v>
      </x:c>
      <x:c r="J499" s="133" t="str">
        <x:f>'Master Products'!U496</x:f>
        <x:v>Source Valid</x:v>
      </x:c>
      <x:c r="K499" s="133" t="n">
        <x:f>'Master Products'!N496</x:f>
        <x:v>44</x:v>
      </x:c>
      <x:c r="L499" s="148" t="n">
        <x:f>'Master Products'!O496</x:f>
        <x:v>0.0990990990990991</x:v>
      </x:c>
      <x:c r="M499" s="149" t="str">
        <x:f>'Master Products'!X496</x:f>
        <x:v>Ready</x:v>
      </x:c>
      <x:c r="N499" s="149" t="b">
        <x:f>'Master Products'!Y496</x:f>
        <x:v>1</x:v>
      </x:c>
      <x:c r="O499" s="149" t="str">
        <x:f>'Master Products'!AH496</x:f>
        <x:v>WS-RATES:14:28</x:v>
      </x:c>
      <x:c r="P499" s="149" t="str">
        <x:f>IF('Master Products'!AI496="","",'Master Products'!AI496)</x:f>
      </x:c>
      <x:c r="Q499" s="149" t="str">
        <x:f>IF('Master Products'!AJ496="","",'Master Products'!AJ496)</x:f>
      </x:c>
      <x:c r="R499" s="149" t="str">
        <x:f>IF('Master Products'!AK496="","",'Master Products'!AK496)</x:f>
      </x:c>
    </x:row>
    <x:row r="500">
      <x:c r="A500" s="149" t="str">
        <x:f>'Master Products'!A497</x:f>
        <x:v>RS-000496</x:v>
      </x:c>
      <x:c r="B500" s="149" t="str">
        <x:f>'Master Products'!B497</x:f>
        <x:v>TT BALL DOUBLE CIRCLE</x:v>
      </x:c>
      <x:c r="C500" s="149" t="str">
        <x:f>'Master Products'!C497</x:f>
        <x:v>BALL POINT</x:v>
      </x:c>
      <x:c r="D500" s="149" t="str">
        <x:f>'Master Products'!D497</x:f>
        <x:v>Both</x:v>
      </x:c>
      <x:c r="E500" s="149" t="str">
        <x:f>'Master Products'!F497</x:f>
        <x:v>Piece</x:v>
      </x:c>
      <x:c r="F500" s="149" t="str">
        <x:f>IF('Master Products'!G497="","",'Master Products'!G497)</x:f>
      </x:c>
      <x:c r="G500" s="149" t="str">
        <x:f>'Master Products'!I497</x:f>
        <x:v>PKR</x:v>
      </x:c>
      <x:c r="H500" s="133" t="n">
        <x:f>'Master Products'!L497</x:f>
        <x:v>50</x:v>
      </x:c>
      <x:c r="I500" s="133" t="n">
        <x:f>'Master Products'!M497</x:f>
        <x:v>41</x:v>
      </x:c>
      <x:c r="J500" s="133" t="str">
        <x:f>'Master Products'!U497</x:f>
        <x:v>Source Valid</x:v>
      </x:c>
      <x:c r="K500" s="133" t="n">
        <x:f>'Master Products'!N497</x:f>
        <x:v>9</x:v>
      </x:c>
      <x:c r="L500" s="148" t="n">
        <x:f>'Master Products'!O497</x:f>
        <x:v>0.18</x:v>
      </x:c>
      <x:c r="M500" s="149" t="str">
        <x:f>'Master Products'!X497</x:f>
        <x:v>Ready</x:v>
      </x:c>
      <x:c r="N500" s="149" t="b">
        <x:f>'Master Products'!Y497</x:f>
        <x:v>1</x:v>
      </x:c>
      <x:c r="O500" s="149" t="str">
        <x:f>'Master Products'!AH497</x:f>
        <x:v>WS-RATES:14:29</x:v>
      </x:c>
      <x:c r="P500" s="149" t="str">
        <x:f>IF('Master Products'!AI497="","",'Master Products'!AI497)</x:f>
      </x:c>
      <x:c r="Q500" s="149" t="str">
        <x:f>IF('Master Products'!AJ497="","",'Master Products'!AJ497)</x:f>
      </x:c>
      <x:c r="R500" s="149" t="str">
        <x:f>IF('Master Products'!AK497="","",'Master Products'!AK497)</x:f>
      </x:c>
    </x:row>
    <x:row r="501">
      <x:c r="A501" s="149" t="str">
        <x:f>'Master Products'!A498</x:f>
        <x:v>RS-000497</x:v>
      </x:c>
      <x:c r="B501" s="149" t="str">
        <x:f>'Master Products'!B498</x:f>
        <x:v>WOODEN BAT (XL)</x:v>
      </x:c>
      <x:c r="C501" s="149" t="str">
        <x:f>'Master Products'!C498</x:f>
        <x:v>BAT</x:v>
      </x:c>
      <x:c r="D501" s="149" t="str">
        <x:f>'Master Products'!D498</x:f>
        <x:v>Both</x:v>
      </x:c>
      <x:c r="E501" s="149" t="str">
        <x:f>'Master Products'!F498</x:f>
        <x:v>Piece</x:v>
      </x:c>
      <x:c r="F501" s="149" t="str">
        <x:f>IF('Master Products'!G498="","",'Master Products'!G498)</x:f>
      </x:c>
      <x:c r="G501" s="149" t="str">
        <x:f>'Master Products'!I498</x:f>
        <x:v>PKR</x:v>
      </x:c>
      <x:c r="H501" s="133" t="n">
        <x:f>'Master Products'!L498</x:f>
        <x:v>1250</x:v>
      </x:c>
      <x:c r="I501" s="133" t="n">
        <x:f>'Master Products'!M498</x:f>
        <x:v>1100</x:v>
      </x:c>
      <x:c r="J501" s="133" t="str">
        <x:f>'Master Products'!U498</x:f>
        <x:v>Source Valid</x:v>
      </x:c>
      <x:c r="K501" s="133" t="n">
        <x:f>'Master Products'!N498</x:f>
        <x:v>150</x:v>
      </x:c>
      <x:c r="L501" s="148" t="n">
        <x:f>'Master Products'!O498</x:f>
        <x:v>0.12</x:v>
      </x:c>
      <x:c r="M501" s="149" t="str">
        <x:f>'Master Products'!X498</x:f>
        <x:v>Ready</x:v>
      </x:c>
      <x:c r="N501" s="149" t="b">
        <x:f>'Master Products'!Y498</x:f>
        <x:v>1</x:v>
      </x:c>
      <x:c r="O501" s="149" t="str">
        <x:f>'Master Products'!AH498</x:f>
        <x:v>WS-RATES:14:30</x:v>
      </x:c>
      <x:c r="P501" s="149" t="str">
        <x:f>IF('Master Products'!AI498="","",'Master Products'!AI498)</x:f>
      </x:c>
      <x:c r="Q501" s="149" t="str">
        <x:f>IF('Master Products'!AJ498="","",'Master Products'!AJ498)</x:f>
      </x:c>
      <x:c r="R501" s="149" t="str">
        <x:f>IF('Master Products'!AK498="","",'Master Products'!AK498)</x:f>
      </x:c>
    </x:row>
    <x:row r="502">
      <x:c r="A502" s="149" t="str">
        <x:f>'Master Products'!A499</x:f>
        <x:v>RS-000498</x:v>
      </x:c>
      <x:c r="B502" s="149" t="str">
        <x:f>'Master Products'!B499</x:f>
        <x:v>NAMAZ KA MUKHTASIR TREEQA</x:v>
      </x:c>
      <x:c r="C502" s="149" t="str">
        <x:f>'Master Products'!C499</x:f>
        <x:v>QURAN-E-PAK</x:v>
      </x:c>
      <x:c r="D502" s="149" t="str">
        <x:f>'Master Products'!D499</x:f>
        <x:v>Both</x:v>
      </x:c>
      <x:c r="E502" s="149" t="str">
        <x:f>'Master Products'!F499</x:f>
        <x:v>Piece</x:v>
      </x:c>
      <x:c r="F502" s="149" t="str">
        <x:f>IF('Master Products'!G499="","",'Master Products'!G499)</x:f>
      </x:c>
      <x:c r="G502" s="149" t="str">
        <x:f>'Master Products'!I499</x:f>
        <x:v>PKR</x:v>
      </x:c>
      <x:c r="H502" s="133" t="n">
        <x:f>'Master Products'!L499</x:f>
        <x:v>40</x:v>
      </x:c>
      <x:c r="I502" s="133" t="n">
        <x:f>'Master Products'!M499</x:f>
        <x:v>34</x:v>
      </x:c>
      <x:c r="J502" s="133" t="str">
        <x:f>'Master Products'!U499</x:f>
        <x:v>Source Valid</x:v>
      </x:c>
      <x:c r="K502" s="133" t="n">
        <x:f>'Master Products'!N499</x:f>
        <x:v>6</x:v>
      </x:c>
      <x:c r="L502" s="148" t="n">
        <x:f>'Master Products'!O499</x:f>
        <x:v>0.15</x:v>
      </x:c>
      <x:c r="M502" s="149" t="str">
        <x:f>'Master Products'!X499</x:f>
        <x:v>Ready</x:v>
      </x:c>
      <x:c r="N502" s="149" t="b">
        <x:f>'Master Products'!Y499</x:f>
        <x:v>1</x:v>
      </x:c>
      <x:c r="O502" s="149" t="str">
        <x:f>'Master Products'!AH499</x:f>
        <x:v>WS-RATES:14:31</x:v>
      </x:c>
      <x:c r="P502" s="149" t="str">
        <x:f>IF('Master Products'!AI499="","",'Master Products'!AI499)</x:f>
      </x:c>
      <x:c r="Q502" s="149" t="str">
        <x:f>IF('Master Products'!AJ499="","",'Master Products'!AJ499)</x:f>
      </x:c>
      <x:c r="R502" s="149" t="str">
        <x:f>IF('Master Products'!AK499="","",'Master Products'!AK499)</x:f>
      </x:c>
    </x:row>
    <x:row r="503">
      <x:c r="A503" s="149" t="str">
        <x:f>'Master Products'!A500</x:f>
        <x:v>RS-000499</x:v>
      </x:c>
      <x:c r="B503" s="149" t="str">
        <x:f>'Master Products'!B500</x:f>
        <x:v>ECONO BALL PEN</x:v>
      </x:c>
      <x:c r="C503" s="149" t="str">
        <x:f>'Master Products'!C500</x:f>
        <x:v>BALL POINT</x:v>
      </x:c>
      <x:c r="D503" s="149" t="str">
        <x:f>'Master Products'!D500</x:f>
        <x:v>Both</x:v>
      </x:c>
      <x:c r="E503" s="149" t="str">
        <x:f>'Master Products'!F500</x:f>
        <x:v>Piece</x:v>
      </x:c>
      <x:c r="F503" s="149" t="str">
        <x:f>IF('Master Products'!G500="","",'Master Products'!G500)</x:f>
      </x:c>
      <x:c r="G503" s="149" t="str">
        <x:f>'Master Products'!I500</x:f>
        <x:v>PKR</x:v>
      </x:c>
      <x:c r="H503" s="133" t="n">
        <x:f>'Master Products'!L500</x:f>
        <x:v>110</x:v>
      </x:c>
      <x:c r="I503" s="133" t="n">
        <x:f>'Master Products'!M500</x:f>
        <x:v>104</x:v>
      </x:c>
      <x:c r="J503" s="133" t="str">
        <x:f>'Master Products'!U500</x:f>
        <x:v>Source Valid</x:v>
      </x:c>
      <x:c r="K503" s="133" t="n">
        <x:f>'Master Products'!N500</x:f>
        <x:v>6</x:v>
      </x:c>
      <x:c r="L503" s="148" t="n">
        <x:f>'Master Products'!O500</x:f>
        <x:v>0.05454545454545454</x:v>
      </x:c>
      <x:c r="M503" s="149" t="str">
        <x:f>'Master Products'!X500</x:f>
        <x:v>Ready</x:v>
      </x:c>
      <x:c r="N503" s="149" t="b">
        <x:f>'Master Products'!Y500</x:f>
        <x:v>1</x:v>
      </x:c>
      <x:c r="O503" s="149" t="str">
        <x:f>'Master Products'!AH500</x:f>
        <x:v>WS-RATES:14:32</x:v>
      </x:c>
      <x:c r="P503" s="149" t="str">
        <x:f>IF('Master Products'!AI500="","",'Master Products'!AI500)</x:f>
      </x:c>
      <x:c r="Q503" s="149" t="str">
        <x:f>IF('Master Products'!AJ500="","",'Master Products'!AJ500)</x:f>
      </x:c>
      <x:c r="R503" s="149" t="str">
        <x:f>IF('Master Products'!AK500="","",'Master Products'!AK500)</x:f>
      </x:c>
    </x:row>
    <x:row r="504">
      <x:c r="A504" s="149" t="str">
        <x:f>'Master Products'!A501</x:f>
        <x:v>RS-000500</x:v>
      </x:c>
      <x:c r="B504" s="149" t="str">
        <x:f>'Master Products'!B501</x:f>
        <x:v>MASK MEDI PLUS</x:v>
      </x:c>
      <x:c r="C504" s="149" t="str">
        <x:f>'Master Products'!C501</x:f>
        <x:v>CHINA DAIRIES</x:v>
      </x:c>
      <x:c r="D504" s="149" t="str">
        <x:f>'Master Products'!D501</x:f>
        <x:v>Both</x:v>
      </x:c>
      <x:c r="E504" s="149" t="str">
        <x:f>'Master Products'!F501</x:f>
        <x:v>Piece</x:v>
      </x:c>
      <x:c r="F504" s="149" t="str">
        <x:f>IF('Master Products'!G501="","",'Master Products'!G501)</x:f>
      </x:c>
      <x:c r="G504" s="149" t="str">
        <x:f>'Master Products'!I501</x:f>
        <x:v>PKR</x:v>
      </x:c>
      <x:c r="H504" s="133" t="n">
        <x:f>'Master Products'!L501</x:f>
        <x:v>170</x:v>
      </x:c>
      <x:c r="I504" s="133" t="n">
        <x:f>'Master Products'!M501</x:f>
        <x:v>165</x:v>
      </x:c>
      <x:c r="J504" s="133" t="str">
        <x:f>'Master Products'!U501</x:f>
        <x:v>Source Valid</x:v>
      </x:c>
      <x:c r="K504" s="133" t="n">
        <x:f>'Master Products'!N501</x:f>
        <x:v>5</x:v>
      </x:c>
      <x:c r="L504" s="148" t="n">
        <x:f>'Master Products'!O501</x:f>
        <x:v>0.029411764705882353</x:v>
      </x:c>
      <x:c r="M504" s="149" t="str">
        <x:f>'Master Products'!X501</x:f>
        <x:v>Ready</x:v>
      </x:c>
      <x:c r="N504" s="149" t="b">
        <x:f>'Master Products'!Y501</x:f>
        <x:v>1</x:v>
      </x:c>
      <x:c r="O504" s="149" t="str">
        <x:f>'Master Products'!AH501</x:f>
        <x:v>WS-RATES:14:33</x:v>
      </x:c>
      <x:c r="P504" s="149" t="str">
        <x:f>IF('Master Products'!AI501="","",'Master Products'!AI501)</x:f>
      </x:c>
      <x:c r="Q504" s="149" t="str">
        <x:f>IF('Master Products'!AJ501="","",'Master Products'!AJ501)</x:f>
      </x:c>
      <x:c r="R504" s="149" t="str">
        <x:f>IF('Master Products'!AK501="","",'Master Products'!AK501)</x:f>
      </x:c>
    </x:row>
    <x:row r="505">
      <x:c r="A505" s="149" t="str">
        <x:f>'Master Products'!A502</x:f>
        <x:v>RS-000501</x:v>
      </x:c>
      <x:c r="B505" s="149" t="str">
        <x:f>'Master Products'!B502</x:f>
        <x:v>SALAM</x:v>
      </x:c>
      <x:c r="C505" s="149" t="str">
        <x:f>'Master Products'!C502</x:f>
        <x:v>BALL POINT</x:v>
      </x:c>
      <x:c r="D505" s="149" t="str">
        <x:f>'Master Products'!D502</x:f>
        <x:v>Both</x:v>
      </x:c>
      <x:c r="E505" s="149" t="str">
        <x:f>'Master Products'!F502</x:f>
        <x:v>Piece</x:v>
      </x:c>
      <x:c r="F505" s="149" t="str">
        <x:f>IF('Master Products'!G502="","",'Master Products'!G502)</x:f>
      </x:c>
      <x:c r="G505" s="149" t="str">
        <x:f>'Master Products'!I502</x:f>
        <x:v>PKR</x:v>
      </x:c>
      <x:c r="H505" s="133" t="n">
        <x:f>'Master Products'!L502</x:f>
        <x:v>175</x:v>
      </x:c>
      <x:c r="I505" s="133" t="n">
        <x:f>'Master Products'!M502</x:f>
        <x:v>155</x:v>
      </x:c>
      <x:c r="J505" s="133" t="str">
        <x:f>'Master Products'!U502</x:f>
        <x:v>Mocked Both Prices</x:v>
      </x:c>
      <x:c r="K505" s="133" t="n">
        <x:f>'Master Products'!N502</x:f>
        <x:v>20</x:v>
      </x:c>
      <x:c r="L505" s="148" t="n">
        <x:f>'Master Products'!O502</x:f>
        <x:v>0.11428571428571428</x:v>
      </x:c>
      <x:c r="M505" s="149" t="str">
        <x:f>'Master Products'!X502</x:f>
        <x:v>Review Required</x:v>
      </x:c>
      <x:c r="N505" s="149" t="b">
        <x:f>'Master Products'!Y502</x:f>
        <x:v>0</x:v>
      </x:c>
      <x:c r="O505" s="149" t="str">
        <x:f>'Master Products'!AH502</x:f>
        <x:v>WS-RATES:14:34</x:v>
      </x:c>
      <x:c r="P505" s="149" t="str">
        <x:f>IF('Master Products'!AI502="","",'Master Products'!AI502)</x:f>
      </x:c>
      <x:c r="Q505" s="149" t="str">
        <x:f>IF('Master Products'!AJ502="","",'Master Products'!AJ502)</x:f>
      </x:c>
      <x:c r="R505" s="149" t="str">
        <x:f>IF('Master Products'!AK502="","",'Master Products'!AK502)</x:f>
      </x:c>
    </x:row>
    <x:row r="506">
      <x:c r="A506" s="149" t="str">
        <x:f>'Master Products'!A503</x:f>
        <x:v>RS-000502</x:v>
      </x:c>
      <x:c r="B506" s="149" t="str">
        <x:f>'Master Products'!B503</x:f>
        <x:v>DL GUM STICK 9GM(BOX)</x:v>
      </x:c>
      <x:c r="C506" s="149" t="str">
        <x:f>'Master Products'!C503</x:f>
        <x:v>GUM STICK</x:v>
      </x:c>
      <x:c r="D506" s="149" t="str">
        <x:f>'Master Products'!D503</x:f>
        <x:v>Both</x:v>
      </x:c>
      <x:c r="E506" s="149" t="str">
        <x:f>'Master Products'!F503</x:f>
        <x:v>Box</x:v>
      </x:c>
      <x:c r="F506" s="149" t="str">
        <x:f>IF('Master Products'!G503="","",'Master Products'!G503)</x:f>
      </x:c>
      <x:c r="G506" s="149" t="str">
        <x:f>'Master Products'!I503</x:f>
        <x:v>PKR</x:v>
      </x:c>
      <x:c r="H506" s="133" t="n">
        <x:f>'Master Products'!L503</x:f>
        <x:v>936</x:v>
      </x:c>
      <x:c r="I506" s="133" t="n">
        <x:f>'Master Products'!M503</x:f>
        <x:v>846</x:v>
      </x:c>
      <x:c r="J506" s="133" t="str">
        <x:f>'Master Products'!U503</x:f>
        <x:v>Mocked Buying</x:v>
      </x:c>
      <x:c r="K506" s="133" t="n">
        <x:f>'Master Products'!N503</x:f>
        <x:v>90</x:v>
      </x:c>
      <x:c r="L506" s="148" t="n">
        <x:f>'Master Products'!O503</x:f>
        <x:v>0.09615384615384616</x:v>
      </x:c>
      <x:c r="M506" s="149" t="str">
        <x:f>'Master Products'!X503</x:f>
        <x:v>Ready with Mock Price</x:v>
      </x:c>
      <x:c r="N506" s="149" t="b">
        <x:f>'Master Products'!Y503</x:f>
        <x:v>1</x:v>
      </x:c>
      <x:c r="O506" s="149" t="str">
        <x:f>'Master Products'!AH503</x:f>
        <x:v>WS-RATES:14:35</x:v>
      </x:c>
      <x:c r="P506" s="149" t="str">
        <x:f>IF('Master Products'!AI503="","",'Master Products'!AI503)</x:f>
      </x:c>
      <x:c r="Q506" s="149" t="str">
        <x:f>IF('Master Products'!AJ503="","",'Master Products'!AJ503)</x:f>
      </x:c>
      <x:c r="R506" s="149" t="str">
        <x:f>IF('Master Products'!AK503="","",'Master Products'!AK503)</x:f>
      </x:c>
    </x:row>
    <x:row r="507">
      <x:c r="A507" s="149" t="str">
        <x:f>'Master Products'!A504</x:f>
        <x:v>RS-000503</x:v>
      </x:c>
      <x:c r="B507" s="149" t="str">
        <x:f>'Master Products'!B504</x:f>
        <x:v>KIDDY SET SQUARE</x:v>
      </x:c>
      <x:c r="C507" s="149" t="str">
        <x:f>'Master Products'!C504</x:f>
        <x:v>D-SET SQARE</x:v>
      </x:c>
      <x:c r="D507" s="149" t="str">
        <x:f>'Master Products'!D504</x:f>
        <x:v>Both</x:v>
      </x:c>
      <x:c r="E507" s="149" t="str">
        <x:f>'Master Products'!F504</x:f>
        <x:v>Set</x:v>
      </x:c>
      <x:c r="F507" s="149" t="str">
        <x:f>IF('Master Products'!G504="","",'Master Products'!G504)</x:f>
      </x:c>
      <x:c r="G507" s="149" t="str">
        <x:f>'Master Products'!I504</x:f>
        <x:v>PKR</x:v>
      </x:c>
      <x:c r="H507" s="133" t="n">
        <x:f>'Master Products'!L504</x:f>
        <x:v>35</x:v>
      </x:c>
      <x:c r="I507" s="133" t="n">
        <x:f>'Master Products'!M504</x:f>
        <x:v>30</x:v>
      </x:c>
      <x:c r="J507" s="133" t="str">
        <x:f>'Master Products'!U504</x:f>
        <x:v>Source Valid</x:v>
      </x:c>
      <x:c r="K507" s="133" t="n">
        <x:f>'Master Products'!N504</x:f>
        <x:v>5</x:v>
      </x:c>
      <x:c r="L507" s="148" t="n">
        <x:f>'Master Products'!O504</x:f>
        <x:v>0.14285714285714285</x:v>
      </x:c>
      <x:c r="M507" s="149" t="str">
        <x:f>'Master Products'!X504</x:f>
        <x:v>Ready</x:v>
      </x:c>
      <x:c r="N507" s="149" t="b">
        <x:f>'Master Products'!Y504</x:f>
        <x:v>1</x:v>
      </x:c>
      <x:c r="O507" s="149" t="str">
        <x:f>'Master Products'!AH504</x:f>
        <x:v>WS-RATES:14:36</x:v>
      </x:c>
      <x:c r="P507" s="149" t="str">
        <x:f>IF('Master Products'!AI504="","",'Master Products'!AI504)</x:f>
      </x:c>
      <x:c r="Q507" s="149" t="str">
        <x:f>IF('Master Products'!AJ504="","",'Master Products'!AJ504)</x:f>
      </x:c>
      <x:c r="R507" s="149" t="str">
        <x:f>IF('Master Products'!AK504="","",'Master Products'!AK504)</x:f>
      </x:c>
    </x:row>
    <x:row r="508">
      <x:c r="A508" s="149" t="str">
        <x:f>'Master Products'!A505</x:f>
        <x:v>RS-000504</x:v>
      </x:c>
      <x:c r="B508" s="149" t="str">
        <x:f>'Master Products'!B505</x:f>
        <x:v>JB-4 GUM STICK (24 PCS) BOX</x:v>
      </x:c>
      <x:c r="C508" s="149" t="str">
        <x:f>'Master Products'!C505</x:f>
        <x:v>GUM STICK</x:v>
      </x:c>
      <x:c r="D508" s="149" t="str">
        <x:f>'Master Products'!D505</x:f>
        <x:v>Wholesale/Bulk</x:v>
      </x:c>
      <x:c r="E508" s="149" t="str">
        <x:f>'Master Products'!F505</x:f>
        <x:v>Box</x:v>
      </x:c>
      <x:c r="F508" s="149" t="n">
        <x:f>IF('Master Products'!G505="","",'Master Products'!G505)</x:f>
        <x:v>24</x:v>
      </x:c>
      <x:c r="G508" s="149" t="str">
        <x:f>'Master Products'!I505</x:f>
        <x:v>PKR</x:v>
      </x:c>
      <x:c r="H508" s="133" t="n">
        <x:f>'Master Products'!L505</x:f>
        <x:v>960</x:v>
      </x:c>
      <x:c r="I508" s="133" t="n">
        <x:f>'Master Products'!M505</x:f>
        <x:v>875</x:v>
      </x:c>
      <x:c r="J508" s="133" t="str">
        <x:f>'Master Products'!U505</x:f>
        <x:v>Source Valid</x:v>
      </x:c>
      <x:c r="K508" s="133" t="n">
        <x:f>'Master Products'!N505</x:f>
        <x:v>85</x:v>
      </x:c>
      <x:c r="L508" s="148" t="n">
        <x:f>'Master Products'!O505</x:f>
        <x:v>0.08854166666666667</x:v>
      </x:c>
      <x:c r="M508" s="149" t="str">
        <x:f>'Master Products'!X505</x:f>
        <x:v>Ready</x:v>
      </x:c>
      <x:c r="N508" s="149" t="b">
        <x:f>'Master Products'!Y505</x:f>
        <x:v>1</x:v>
      </x:c>
      <x:c r="O508" s="149" t="str">
        <x:f>'Master Products'!AH505</x:f>
        <x:v>WS-RATES:14:37</x:v>
      </x:c>
      <x:c r="P508" s="149" t="str">
        <x:f>IF('Master Products'!AI505="","",'Master Products'!AI505)</x:f>
      </x:c>
      <x:c r="Q508" s="149" t="str">
        <x:f>IF('Master Products'!AJ505="","",'Master Products'!AJ505)</x:f>
      </x:c>
      <x:c r="R508" s="149" t="str">
        <x:f>IF('Master Products'!AK505="","",'Master Products'!AK505)</x:f>
      </x:c>
    </x:row>
    <x:row r="509">
      <x:c r="A509" s="149" t="str">
        <x:f>'Master Products'!A506</x:f>
        <x:v>RS-000505</x:v>
      </x:c>
      <x:c r="B509" s="149" t="str">
        <x:f>'Master Products'!B506</x:f>
        <x:v>JB-4 GUM STICK (1 PCS)</x:v>
      </x:c>
      <x:c r="C509" s="149" t="str">
        <x:f>'Master Products'!C506</x:f>
        <x:v>GUM STICK</x:v>
      </x:c>
      <x:c r="D509" s="149" t="str">
        <x:f>'Master Products'!D506</x:f>
        <x:v>Both</x:v>
      </x:c>
      <x:c r="E509" s="149" t="str">
        <x:f>'Master Products'!F506</x:f>
        <x:v>Piece</x:v>
      </x:c>
      <x:c r="F509" s="149" t="n">
        <x:f>IF('Master Products'!G506="","",'Master Products'!G506)</x:f>
        <x:v>1</x:v>
      </x:c>
      <x:c r="G509" s="149" t="str">
        <x:f>'Master Products'!I506</x:f>
        <x:v>PKR</x:v>
      </x:c>
      <x:c r="H509" s="133" t="n">
        <x:f>'Master Products'!L506</x:f>
        <x:v>40</x:v>
      </x:c>
      <x:c r="I509" s="133" t="n">
        <x:f>'Master Products'!M506</x:f>
        <x:v>36</x:v>
      </x:c>
      <x:c r="J509" s="133" t="str">
        <x:f>'Master Products'!U506</x:f>
        <x:v>Source Valid</x:v>
      </x:c>
      <x:c r="K509" s="133" t="n">
        <x:f>'Master Products'!N506</x:f>
        <x:v>4</x:v>
      </x:c>
      <x:c r="L509" s="148" t="n">
        <x:f>'Master Products'!O506</x:f>
        <x:v>0.1</x:v>
      </x:c>
      <x:c r="M509" s="149" t="str">
        <x:f>'Master Products'!X506</x:f>
        <x:v>Ready</x:v>
      </x:c>
      <x:c r="N509" s="149" t="b">
        <x:f>'Master Products'!Y506</x:f>
        <x:v>1</x:v>
      </x:c>
      <x:c r="O509" s="149" t="str">
        <x:f>'Master Products'!AH506</x:f>
        <x:v>WS-RATES:15:2</x:v>
      </x:c>
      <x:c r="P509" s="149" t="str">
        <x:f>IF('Master Products'!AI506="","",'Master Products'!AI506)</x:f>
      </x:c>
      <x:c r="Q509" s="149" t="str">
        <x:f>IF('Master Products'!AJ506="","",'Master Products'!AJ506)</x:f>
      </x:c>
      <x:c r="R509" s="149" t="str">
        <x:f>IF('Master Products'!AK506="","",'Master Products'!AK506)</x:f>
      </x:c>
    </x:row>
    <x:row r="510">
      <x:c r="A510" s="149" t="str">
        <x:f>'Master Products'!A507</x:f>
        <x:v>RS-000506</x:v>
      </x:c>
      <x:c r="B510" s="149" t="str">
        <x:f>'Master Products'!B507</x:f>
        <x:v>ORO 2010 ERASER (COLOUR)</x:v>
      </x:c>
      <x:c r="C510" s="149" t="str">
        <x:f>'Master Products'!C507</x:f>
        <x:v>ERASERS</x:v>
      </x:c>
      <x:c r="D510" s="149" t="str">
        <x:f>'Master Products'!D507</x:f>
        <x:v>Both</x:v>
      </x:c>
      <x:c r="E510" s="149" t="str">
        <x:f>'Master Products'!F507</x:f>
        <x:v>Piece</x:v>
      </x:c>
      <x:c r="F510" s="149" t="str">
        <x:f>IF('Master Products'!G507="","",'Master Products'!G507)</x:f>
      </x:c>
      <x:c r="G510" s="149" t="str">
        <x:f>'Master Products'!I507</x:f>
        <x:v>PKR</x:v>
      </x:c>
      <x:c r="H510" s="133" t="n">
        <x:f>'Master Products'!L507</x:f>
        <x:v>340</x:v>
      </x:c>
      <x:c r="I510" s="133" t="n">
        <x:f>'Master Products'!M507</x:f>
        <x:v>275</x:v>
      </x:c>
      <x:c r="J510" s="133" t="str">
        <x:f>'Master Products'!U507</x:f>
        <x:v>Source Valid</x:v>
      </x:c>
      <x:c r="K510" s="133" t="n">
        <x:f>'Master Products'!N507</x:f>
        <x:v>65</x:v>
      </x:c>
      <x:c r="L510" s="148" t="n">
        <x:f>'Master Products'!O507</x:f>
        <x:v>0.19117647058823528</x:v>
      </x:c>
      <x:c r="M510" s="149" t="str">
        <x:f>'Master Products'!X507</x:f>
        <x:v>Ready</x:v>
      </x:c>
      <x:c r="N510" s="149" t="b">
        <x:f>'Master Products'!Y507</x:f>
        <x:v>1</x:v>
      </x:c>
      <x:c r="O510" s="149" t="str">
        <x:f>'Master Products'!AH507</x:f>
        <x:v>WS-RATES:15:3</x:v>
      </x:c>
      <x:c r="P510" s="149" t="str">
        <x:f>IF('Master Products'!AI507="","",'Master Products'!AI507)</x:f>
      </x:c>
      <x:c r="Q510" s="149" t="str">
        <x:f>IF('Master Products'!AJ507="","",'Master Products'!AJ507)</x:f>
      </x:c>
      <x:c r="R510" s="149" t="str">
        <x:f>IF('Master Products'!AK507="","",'Master Products'!AK507)</x:f>
      </x:c>
    </x:row>
    <x:row r="511">
      <x:c r="A511" s="149" t="str">
        <x:f>'Master Products'!A508</x:f>
        <x:v>RS-000507</x:v>
      </x:c>
      <x:c r="B511" s="149" t="str">
        <x:f>'Master Products'!B508</x:f>
        <x:v>RAZA DRAFTING PAD LARGE</x:v>
      </x:c>
      <x:c r="C511" s="149" t="str">
        <x:f>'Master Products'!C508</x:f>
        <x:v>drawing copy</x:v>
      </x:c>
      <x:c r="D511" s="149" t="str">
        <x:f>'Master Products'!D508</x:f>
        <x:v>Both</x:v>
      </x:c>
      <x:c r="E511" s="149" t="str">
        <x:f>'Master Products'!F508</x:f>
        <x:v>Piece</x:v>
      </x:c>
      <x:c r="F511" s="149" t="str">
        <x:f>IF('Master Products'!G508="","",'Master Products'!G508)</x:f>
      </x:c>
      <x:c r="G511" s="149" t="str">
        <x:f>'Master Products'!I508</x:f>
        <x:v>PKR</x:v>
      </x:c>
      <x:c r="H511" s="133" t="n">
        <x:f>'Master Products'!L508</x:f>
        <x:v>90</x:v>
      </x:c>
      <x:c r="I511" s="133" t="n">
        <x:f>'Master Products'!M508</x:f>
        <x:v>85</x:v>
      </x:c>
      <x:c r="J511" s="133" t="str">
        <x:f>'Master Products'!U508</x:f>
        <x:v>Source Valid</x:v>
      </x:c>
      <x:c r="K511" s="133" t="n">
        <x:f>'Master Products'!N508</x:f>
        <x:v>5</x:v>
      </x:c>
      <x:c r="L511" s="148" t="n">
        <x:f>'Master Products'!O508</x:f>
        <x:v>0.05555555555555555</x:v>
      </x:c>
      <x:c r="M511" s="149" t="str">
        <x:f>'Master Products'!X508</x:f>
        <x:v>Ready</x:v>
      </x:c>
      <x:c r="N511" s="149" t="b">
        <x:f>'Master Products'!Y508</x:f>
        <x:v>1</x:v>
      </x:c>
      <x:c r="O511" s="149" t="str">
        <x:f>'Master Products'!AH508</x:f>
        <x:v>WS-RATES:15:4</x:v>
      </x:c>
      <x:c r="P511" s="149" t="str">
        <x:f>IF('Master Products'!AI508="","",'Master Products'!AI508)</x:f>
      </x:c>
      <x:c r="Q511" s="149" t="str">
        <x:f>IF('Master Products'!AJ508="","",'Master Products'!AJ508)</x:f>
      </x:c>
      <x:c r="R511" s="149" t="str">
        <x:f>IF('Master Products'!AK508="","",'Master Products'!AK508)</x:f>
      </x:c>
    </x:row>
    <x:row r="512">
      <x:c r="A512" s="149" t="str">
        <x:f>'Master Products'!A509</x:f>
        <x:v>RS-000508</x:v>
      </x:c>
      <x:c r="B512" s="149" t="str">
        <x:f>'Master Products'!B509</x:f>
        <x:v>RAZA DRAFTING PAD SMALL</x:v>
      </x:c>
      <x:c r="C512" s="149" t="str">
        <x:f>'Master Products'!C509</x:f>
        <x:v>drawing copy</x:v>
      </x:c>
      <x:c r="D512" s="149" t="str">
        <x:f>'Master Products'!D509</x:f>
        <x:v>Both</x:v>
      </x:c>
      <x:c r="E512" s="149" t="str">
        <x:f>'Master Products'!F509</x:f>
        <x:v>Piece</x:v>
      </x:c>
      <x:c r="F512" s="149" t="str">
        <x:f>IF('Master Products'!G509="","",'Master Products'!G509)</x:f>
      </x:c>
      <x:c r="G512" s="149" t="str">
        <x:f>'Master Products'!I509</x:f>
        <x:v>PKR</x:v>
      </x:c>
      <x:c r="H512" s="133" t="n">
        <x:f>'Master Products'!L509</x:f>
        <x:v>50</x:v>
      </x:c>
      <x:c r="I512" s="133" t="n">
        <x:f>'Master Products'!M509</x:f>
        <x:v>40</x:v>
      </x:c>
      <x:c r="J512" s="133" t="str">
        <x:f>'Master Products'!U509</x:f>
        <x:v>Source Valid</x:v>
      </x:c>
      <x:c r="K512" s="133" t="n">
        <x:f>'Master Products'!N509</x:f>
        <x:v>10</x:v>
      </x:c>
      <x:c r="L512" s="148" t="n">
        <x:f>'Master Products'!O509</x:f>
        <x:v>0.2</x:v>
      </x:c>
      <x:c r="M512" s="149" t="str">
        <x:f>'Master Products'!X509</x:f>
        <x:v>Ready</x:v>
      </x:c>
      <x:c r="N512" s="149" t="b">
        <x:f>'Master Products'!Y509</x:f>
        <x:v>1</x:v>
      </x:c>
      <x:c r="O512" s="149" t="str">
        <x:f>'Master Products'!AH509</x:f>
        <x:v>WS-RATES:15:5</x:v>
      </x:c>
      <x:c r="P512" s="149" t="str">
        <x:f>IF('Master Products'!AI509="","",'Master Products'!AI509)</x:f>
      </x:c>
      <x:c r="Q512" s="149" t="str">
        <x:f>IF('Master Products'!AJ509="","",'Master Products'!AJ509)</x:f>
      </x:c>
      <x:c r="R512" s="149" t="str">
        <x:f>IF('Master Products'!AK509="","",'Master Products'!AK509)</x:f>
      </x:c>
    </x:row>
    <x:row r="513">
      <x:c r="A513" s="149" t="str">
        <x:f>'Master Products'!A510</x:f>
        <x:v>RS-000509</x:v>
      </x:c>
      <x:c r="B513" s="149" t="str">
        <x:f>'Master Products'!B510</x:f>
        <x:v>ORO INK PEN FUSION</x:v>
      </x:c>
      <x:c r="C513" s="149" t="str">
        <x:f>'Master Products'!C510</x:f>
        <x:v>Fountain pen</x:v>
      </x:c>
      <x:c r="D513" s="149" t="str">
        <x:f>'Master Products'!D510</x:f>
        <x:v>Both</x:v>
      </x:c>
      <x:c r="E513" s="149" t="str">
        <x:f>'Master Products'!F510</x:f>
        <x:v>Piece</x:v>
      </x:c>
      <x:c r="F513" s="149" t="str">
        <x:f>IF('Master Products'!G510="","",'Master Products'!G510)</x:f>
      </x:c>
      <x:c r="G513" s="149" t="str">
        <x:f>'Master Products'!I510</x:f>
        <x:v>PKR</x:v>
      </x:c>
      <x:c r="H513" s="133" t="n">
        <x:f>'Master Products'!L510</x:f>
        <x:v>640</x:v>
      </x:c>
      <x:c r="I513" s="133" t="n">
        <x:f>'Master Products'!M510</x:f>
        <x:v>610</x:v>
      </x:c>
      <x:c r="J513" s="133" t="str">
        <x:f>'Master Products'!U510</x:f>
        <x:v>Source Valid</x:v>
      </x:c>
      <x:c r="K513" s="133" t="n">
        <x:f>'Master Products'!N510</x:f>
        <x:v>30</x:v>
      </x:c>
      <x:c r="L513" s="148" t="n">
        <x:f>'Master Products'!O510</x:f>
        <x:v>0.046875</x:v>
      </x:c>
      <x:c r="M513" s="149" t="str">
        <x:f>'Master Products'!X510</x:f>
        <x:v>Ready</x:v>
      </x:c>
      <x:c r="N513" s="149" t="b">
        <x:f>'Master Products'!Y510</x:f>
        <x:v>1</x:v>
      </x:c>
      <x:c r="O513" s="149" t="str">
        <x:f>'Master Products'!AH510</x:f>
        <x:v>WS-RATES:15:6</x:v>
      </x:c>
      <x:c r="P513" s="149" t="str">
        <x:f>IF('Master Products'!AI510="","",'Master Products'!AI510)</x:f>
      </x:c>
      <x:c r="Q513" s="149" t="str">
        <x:f>IF('Master Products'!AJ510="","",'Master Products'!AJ510)</x:f>
      </x:c>
      <x:c r="R513" s="149" t="str">
        <x:f>IF('Master Products'!AK510="","",'Master Products'!AK510)</x:f>
      </x:c>
    </x:row>
    <x:row r="514">
      <x:c r="A514" s="149" t="str">
        <x:f>'Master Products'!A511</x:f>
        <x:v>RS-000510</x:v>
      </x:c>
      <x:c r="B514" s="149" t="str">
        <x:f>'Master Products'!B511</x:f>
        <x:v>HAUSER (6058)</x:v>
      </x:c>
      <x:c r="C514" s="149" t="str">
        <x:f>'Master Products'!C511</x:f>
        <x:v>GEL PEN</x:v>
      </x:c>
      <x:c r="D514" s="149" t="str">
        <x:f>'Master Products'!D511</x:f>
        <x:v>Both</x:v>
      </x:c>
      <x:c r="E514" s="149" t="str">
        <x:f>'Master Products'!F511</x:f>
        <x:v>Piece</x:v>
      </x:c>
      <x:c r="F514" s="149" t="str">
        <x:f>IF('Master Products'!G511="","",'Master Products'!G511)</x:f>
      </x:c>
      <x:c r="G514" s="149" t="str">
        <x:f>'Master Products'!I511</x:f>
        <x:v>PKR</x:v>
      </x:c>
      <x:c r="H514" s="133" t="n">
        <x:f>'Master Products'!L511</x:f>
        <x:v>384</x:v>
      </x:c>
      <x:c r="I514" s="133" t="n">
        <x:f>'Master Products'!M511</x:f>
        <x:v>330</x:v>
      </x:c>
      <x:c r="J514" s="133" t="str">
        <x:f>'Master Products'!U511</x:f>
        <x:v>Source Valid</x:v>
      </x:c>
      <x:c r="K514" s="133" t="n">
        <x:f>'Master Products'!N511</x:f>
        <x:v>54</x:v>
      </x:c>
      <x:c r="L514" s="148" t="n">
        <x:f>'Master Products'!O511</x:f>
        <x:v>0.140625</x:v>
      </x:c>
      <x:c r="M514" s="149" t="str">
        <x:f>'Master Products'!X511</x:f>
        <x:v>Ready</x:v>
      </x:c>
      <x:c r="N514" s="149" t="b">
        <x:f>'Master Products'!Y511</x:f>
        <x:v>1</x:v>
      </x:c>
      <x:c r="O514" s="149" t="str">
        <x:f>'Master Products'!AH511</x:f>
        <x:v>WS-RATES:15:7</x:v>
      </x:c>
      <x:c r="P514" s="149" t="str">
        <x:f>IF('Master Products'!AI511="","",'Master Products'!AI511)</x:f>
      </x:c>
      <x:c r="Q514" s="149" t="str">
        <x:f>IF('Master Products'!AJ511="","",'Master Products'!AJ511)</x:f>
      </x:c>
      <x:c r="R514" s="149" t="str">
        <x:f>IF('Master Products'!AK511="","",'Master Products'!AK511)</x:f>
      </x:c>
    </x:row>
    <x:row r="515">
      <x:c r="A515" s="149" t="str">
        <x:f>'Master Products'!A512</x:f>
        <x:v>RS-000511</x:v>
      </x:c>
      <x:c r="B515" s="149" t="str">
        <x:f>'Master Products'!B512</x:f>
        <x:v>GEL PEN TUZOOO (1016)</x:v>
      </x:c>
      <x:c r="C515" s="149" t="str">
        <x:f>'Master Products'!C512</x:f>
        <x:v>GEL PEN</x:v>
      </x:c>
      <x:c r="D515" s="149" t="str">
        <x:f>'Master Products'!D512</x:f>
        <x:v>Both</x:v>
      </x:c>
      <x:c r="E515" s="149" t="str">
        <x:f>'Master Products'!F512</x:f>
        <x:v>Piece</x:v>
      </x:c>
      <x:c r="F515" s="149" t="str">
        <x:f>IF('Master Products'!G512="","",'Master Products'!G512)</x:f>
      </x:c>
      <x:c r="G515" s="149" t="str">
        <x:f>'Master Products'!I512</x:f>
        <x:v>PKR</x:v>
      </x:c>
      <x:c r="H515" s="133" t="n">
        <x:f>'Master Products'!L512</x:f>
        <x:v>480</x:v>
      </x:c>
      <x:c r="I515" s="133" t="n">
        <x:f>'Master Products'!M512</x:f>
        <x:v>400</x:v>
      </x:c>
      <x:c r="J515" s="133" t="str">
        <x:f>'Master Products'!U512</x:f>
        <x:v>Source Valid</x:v>
      </x:c>
      <x:c r="K515" s="133" t="n">
        <x:f>'Master Products'!N512</x:f>
        <x:v>80</x:v>
      </x:c>
      <x:c r="L515" s="148" t="n">
        <x:f>'Master Products'!O512</x:f>
        <x:v>0.16666666666666666</x:v>
      </x:c>
      <x:c r="M515" s="149" t="str">
        <x:f>'Master Products'!X512</x:f>
        <x:v>Ready</x:v>
      </x:c>
      <x:c r="N515" s="149" t="b">
        <x:f>'Master Products'!Y512</x:f>
        <x:v>1</x:v>
      </x:c>
      <x:c r="O515" s="149" t="str">
        <x:f>'Master Products'!AH512</x:f>
        <x:v>WS-RATES:15:8</x:v>
      </x:c>
      <x:c r="P515" s="149" t="str">
        <x:f>IF('Master Products'!AI512="","",'Master Products'!AI512)</x:f>
      </x:c>
      <x:c r="Q515" s="149" t="str">
        <x:f>IF('Master Products'!AJ512="","",'Master Products'!AJ512)</x:f>
      </x:c>
      <x:c r="R515" s="149" t="str">
        <x:f>IF('Master Products'!AK512="","",'Master Products'!AK512)</x:f>
      </x:c>
    </x:row>
    <x:row r="516">
      <x:c r="A516" s="149" t="str">
        <x:f>'Master Products'!A513</x:f>
        <x:v>RS-000512</x:v>
      </x:c>
      <x:c r="B516" s="149" t="str">
        <x:f>'Master Products'!B513</x:f>
        <x:v>HAUSER 2 IN 1 H1158</x:v>
      </x:c>
      <x:c r="C516" s="149" t="str">
        <x:f>'Master Products'!C513</x:f>
        <x:v>GEL PEN</x:v>
      </x:c>
      <x:c r="D516" s="149" t="str">
        <x:f>'Master Products'!D513</x:f>
        <x:v>Both</x:v>
      </x:c>
      <x:c r="E516" s="149" t="str">
        <x:f>'Master Products'!F513</x:f>
        <x:v>Piece</x:v>
      </x:c>
      <x:c r="F516" s="149" t="str">
        <x:f>IF('Master Products'!G513="","",'Master Products'!G513)</x:f>
      </x:c>
      <x:c r="G516" s="149" t="str">
        <x:f>'Master Products'!I513</x:f>
        <x:v>PKR</x:v>
      </x:c>
      <x:c r="H516" s="133" t="n">
        <x:f>'Master Products'!L513</x:f>
        <x:v>720</x:v>
      </x:c>
      <x:c r="I516" s="133" t="n">
        <x:f>'Master Products'!M513</x:f>
        <x:v>650</x:v>
      </x:c>
      <x:c r="J516" s="133" t="str">
        <x:f>'Master Products'!U513</x:f>
        <x:v>Source Valid</x:v>
      </x:c>
      <x:c r="K516" s="133" t="n">
        <x:f>'Master Products'!N513</x:f>
        <x:v>70</x:v>
      </x:c>
      <x:c r="L516" s="148" t="n">
        <x:f>'Master Products'!O513</x:f>
        <x:v>0.09722222222222222</x:v>
      </x:c>
      <x:c r="M516" s="149" t="str">
        <x:f>'Master Products'!X513</x:f>
        <x:v>Ready</x:v>
      </x:c>
      <x:c r="N516" s="149" t="b">
        <x:f>'Master Products'!Y513</x:f>
        <x:v>1</x:v>
      </x:c>
      <x:c r="O516" s="149" t="str">
        <x:f>'Master Products'!AH513</x:f>
        <x:v>WS-RATES:15:9</x:v>
      </x:c>
      <x:c r="P516" s="149" t="str">
        <x:f>IF('Master Products'!AI513="","",'Master Products'!AI513)</x:f>
      </x:c>
      <x:c r="Q516" s="149" t="str">
        <x:f>IF('Master Products'!AJ513="","",'Master Products'!AJ513)</x:f>
      </x:c>
      <x:c r="R516" s="149" t="str">
        <x:f>IF('Master Products'!AK513="","",'Master Products'!AK513)</x:f>
      </x:c>
    </x:row>
    <x:row r="517">
      <x:c r="A517" s="149" t="str">
        <x:f>'Master Products'!A514</x:f>
        <x:v>RS-000513</x:v>
      </x:c>
      <x:c r="B517" s="149" t="str">
        <x:f>'Master Products'!B514</x:f>
        <x:v>PIANO GEL PEN (177)</x:v>
      </x:c>
      <x:c r="C517" s="149" t="str">
        <x:f>'Master Products'!C514</x:f>
        <x:v>GEL PEN</x:v>
      </x:c>
      <x:c r="D517" s="149" t="str">
        <x:f>'Master Products'!D514</x:f>
        <x:v>Both</x:v>
      </x:c>
      <x:c r="E517" s="149" t="str">
        <x:f>'Master Products'!F514</x:f>
        <x:v>Piece</x:v>
      </x:c>
      <x:c r="F517" s="149" t="str">
        <x:f>IF('Master Products'!G514="","",'Master Products'!G514)</x:f>
      </x:c>
      <x:c r="G517" s="149" t="str">
        <x:f>'Master Products'!I514</x:f>
        <x:v>PKR</x:v>
      </x:c>
      <x:c r="H517" s="133" t="n">
        <x:f>'Master Products'!L514</x:f>
        <x:v>540</x:v>
      </x:c>
      <x:c r="I517" s="133" t="n">
        <x:f>'Master Products'!M514</x:f>
        <x:v>480</x:v>
      </x:c>
      <x:c r="J517" s="133" t="str">
        <x:f>'Master Products'!U514</x:f>
        <x:v>Source Valid</x:v>
      </x:c>
      <x:c r="K517" s="133" t="n">
        <x:f>'Master Products'!N514</x:f>
        <x:v>60</x:v>
      </x:c>
      <x:c r="L517" s="148" t="n">
        <x:f>'Master Products'!O514</x:f>
        <x:v>0.1111111111111111</x:v>
      </x:c>
      <x:c r="M517" s="149" t="str">
        <x:f>'Master Products'!X514</x:f>
        <x:v>Ready</x:v>
      </x:c>
      <x:c r="N517" s="149" t="b">
        <x:f>'Master Products'!Y514</x:f>
        <x:v>1</x:v>
      </x:c>
      <x:c r="O517" s="149" t="str">
        <x:f>'Master Products'!AH514</x:f>
        <x:v>WS-RATES:15:10</x:v>
      </x:c>
      <x:c r="P517" s="149" t="str">
        <x:f>IF('Master Products'!AI514="","",'Master Products'!AI514)</x:f>
      </x:c>
      <x:c r="Q517" s="149" t="str">
        <x:f>IF('Master Products'!AJ514="","",'Master Products'!AJ514)</x:f>
      </x:c>
      <x:c r="R517" s="149" t="str">
        <x:f>IF('Master Products'!AK514="","",'Master Products'!AK514)</x:f>
      </x:c>
    </x:row>
    <x:row r="518">
      <x:c r="A518" s="149" t="str">
        <x:f>'Master Products'!A515</x:f>
        <x:v>RS-000514</x:v>
      </x:c>
      <x:c r="B518" s="149" t="str">
        <x:f>'Master Products'!B515</x:f>
        <x:v>BAOKE METALLIC G/S PEN</x:v>
      </x:c>
      <x:c r="C518" s="149" t="str">
        <x:f>'Master Products'!C515</x:f>
        <x:v>GEL PEN</x:v>
      </x:c>
      <x:c r="D518" s="149" t="str">
        <x:f>'Master Products'!D515</x:f>
        <x:v>Both</x:v>
      </x:c>
      <x:c r="E518" s="149" t="str">
        <x:f>'Master Products'!F515</x:f>
        <x:v>Piece</x:v>
      </x:c>
      <x:c r="F518" s="149" t="str">
        <x:f>IF('Master Products'!G515="","",'Master Products'!G515)</x:f>
      </x:c>
      <x:c r="G518" s="149" t="str">
        <x:f>'Master Products'!I515</x:f>
        <x:v>PKR</x:v>
      </x:c>
      <x:c r="H518" s="133" t="n">
        <x:f>'Master Products'!L515</x:f>
        <x:v>900</x:v>
      </x:c>
      <x:c r="I518" s="133" t="n">
        <x:f>'Master Products'!M515</x:f>
        <x:v>790</x:v>
      </x:c>
      <x:c r="J518" s="133" t="str">
        <x:f>'Master Products'!U515</x:f>
        <x:v>Source Valid</x:v>
      </x:c>
      <x:c r="K518" s="133" t="n">
        <x:f>'Master Products'!N515</x:f>
        <x:v>110</x:v>
      </x:c>
      <x:c r="L518" s="148" t="n">
        <x:f>'Master Products'!O515</x:f>
        <x:v>0.12222222222222222</x:v>
      </x:c>
      <x:c r="M518" s="149" t="str">
        <x:f>'Master Products'!X515</x:f>
        <x:v>Ready</x:v>
      </x:c>
      <x:c r="N518" s="149" t="b">
        <x:f>'Master Products'!Y515</x:f>
        <x:v>1</x:v>
      </x:c>
      <x:c r="O518" s="149" t="str">
        <x:f>'Master Products'!AH515</x:f>
        <x:v>WS-RATES:15:11</x:v>
      </x:c>
      <x:c r="P518" s="149" t="str">
        <x:f>IF('Master Products'!AI515="","",'Master Products'!AI515)</x:f>
      </x:c>
      <x:c r="Q518" s="149" t="str">
        <x:f>IF('Master Products'!AJ515="","",'Master Products'!AJ515)</x:f>
      </x:c>
      <x:c r="R518" s="149" t="str">
        <x:f>IF('Master Products'!AK515="","",'Master Products'!AK515)</x:f>
      </x:c>
    </x:row>
    <x:row r="519">
      <x:c r="A519" s="149" t="str">
        <x:f>'Master Products'!A516</x:f>
        <x:v>RS-000515</x:v>
      </x:c>
      <x:c r="B519" s="149" t="str">
        <x:f>'Master Products'!B516</x:f>
        <x:v>YOLO GEL PEN</x:v>
      </x:c>
      <x:c r="C519" s="149" t="str">
        <x:f>'Master Products'!C516</x:f>
        <x:v>GEL PEN</x:v>
      </x:c>
      <x:c r="D519" s="149" t="str">
        <x:f>'Master Products'!D516</x:f>
        <x:v>Both</x:v>
      </x:c>
      <x:c r="E519" s="149" t="str">
        <x:f>'Master Products'!F516</x:f>
        <x:v>Piece</x:v>
      </x:c>
      <x:c r="F519" s="149" t="str">
        <x:f>IF('Master Products'!G516="","",'Master Products'!G516)</x:f>
      </x:c>
      <x:c r="G519" s="149" t="str">
        <x:f>'Master Products'!I516</x:f>
        <x:v>PKR</x:v>
      </x:c>
      <x:c r="H519" s="133" t="n">
        <x:f>'Master Products'!L516</x:f>
        <x:v>400</x:v>
      </x:c>
      <x:c r="I519" s="133" t="n">
        <x:f>'Master Products'!M516</x:f>
        <x:v>370</x:v>
      </x:c>
      <x:c r="J519" s="133" t="str">
        <x:f>'Master Products'!U516</x:f>
        <x:v>Source Valid</x:v>
      </x:c>
      <x:c r="K519" s="133" t="n">
        <x:f>'Master Products'!N516</x:f>
        <x:v>30</x:v>
      </x:c>
      <x:c r="L519" s="148" t="n">
        <x:f>'Master Products'!O516</x:f>
        <x:v>0.075</x:v>
      </x:c>
      <x:c r="M519" s="149" t="str">
        <x:f>'Master Products'!X516</x:f>
        <x:v>Ready</x:v>
      </x:c>
      <x:c r="N519" s="149" t="b">
        <x:f>'Master Products'!Y516</x:f>
        <x:v>1</x:v>
      </x:c>
      <x:c r="O519" s="149" t="str">
        <x:f>'Master Products'!AH516</x:f>
        <x:v>WS-RATES:15:12</x:v>
      </x:c>
      <x:c r="P519" s="149" t="str">
        <x:f>IF('Master Products'!AI516="","",'Master Products'!AI516)</x:f>
      </x:c>
      <x:c r="Q519" s="149" t="str">
        <x:f>IF('Master Products'!AJ516="","",'Master Products'!AJ516)</x:f>
      </x:c>
      <x:c r="R519" s="149" t="str">
        <x:f>IF('Master Products'!AK516="","",'Master Products'!AK516)</x:f>
      </x:c>
    </x:row>
    <x:row r="520">
      <x:c r="A520" s="149" t="str">
        <x:f>'Master Products'!A517</x:f>
        <x:v>RS-000516</x:v>
      </x:c>
      <x:c r="B520" s="149" t="str">
        <x:f>'Master Products'!B517</x:f>
        <x:v>SCALE KANGHI</x:v>
      </x:c>
      <x:c r="C520" s="149" t="str">
        <x:f>'Master Products'!C517</x:f>
        <x:v>SCALES</x:v>
      </x:c>
      <x:c r="D520" s="149" t="str">
        <x:f>'Master Products'!D517</x:f>
        <x:v>Both</x:v>
      </x:c>
      <x:c r="E520" s="149" t="str">
        <x:f>'Master Products'!F517</x:f>
        <x:v>Piece</x:v>
      </x:c>
      <x:c r="F520" s="149" t="str">
        <x:f>IF('Master Products'!G517="","",'Master Products'!G517)</x:f>
      </x:c>
      <x:c r="G520" s="149" t="str">
        <x:f>'Master Products'!I517</x:f>
        <x:v>PKR</x:v>
      </x:c>
      <x:c r="H520" s="133" t="n">
        <x:f>'Master Products'!L517</x:f>
        <x:v>55</x:v>
      </x:c>
      <x:c r="I520" s="133" t="n">
        <x:f>'Master Products'!M517</x:f>
        <x:v>49</x:v>
      </x:c>
      <x:c r="J520" s="133" t="str">
        <x:f>'Master Products'!U517</x:f>
        <x:v>Source Valid</x:v>
      </x:c>
      <x:c r="K520" s="133" t="n">
        <x:f>'Master Products'!N517</x:f>
        <x:v>6</x:v>
      </x:c>
      <x:c r="L520" s="148" t="n">
        <x:f>'Master Products'!O517</x:f>
        <x:v>0.10909090909090909</x:v>
      </x:c>
      <x:c r="M520" s="149" t="str">
        <x:f>'Master Products'!X517</x:f>
        <x:v>Ready</x:v>
      </x:c>
      <x:c r="N520" s="149" t="b">
        <x:f>'Master Products'!Y517</x:f>
        <x:v>1</x:v>
      </x:c>
      <x:c r="O520" s="149" t="str">
        <x:f>'Master Products'!AH517</x:f>
        <x:v>WS-RATES:15:13</x:v>
      </x:c>
      <x:c r="P520" s="149" t="str">
        <x:f>IF('Master Products'!AI517="","",'Master Products'!AI517)</x:f>
      </x:c>
      <x:c r="Q520" s="149" t="str">
        <x:f>IF('Master Products'!AJ517="","",'Master Products'!AJ517)</x:f>
      </x:c>
      <x:c r="R520" s="149" t="str">
        <x:f>IF('Master Products'!AK517="","",'Master Products'!AK517)</x:f>
      </x:c>
    </x:row>
    <x:row r="521">
      <x:c r="A521" s="149" t="str">
        <x:f>'Master Products'!A518</x:f>
        <x:v>RS-000517</x:v>
      </x:c>
      <x:c r="B521" s="149" t="str">
        <x:f>'Master Products'!B518</x:f>
        <x:v>STENCIL SCALE (2PCS)</x:v>
      </x:c>
      <x:c r="C521" s="149" t="str">
        <x:f>'Master Products'!C518</x:f>
        <x:v>SCALES</x:v>
      </x:c>
      <x:c r="D521" s="149" t="str">
        <x:f>'Master Products'!D518</x:f>
        <x:v>Wholesale/Bulk</x:v>
      </x:c>
      <x:c r="E521" s="149" t="str">
        <x:f>'Master Products'!F518</x:f>
        <x:v>Pack</x:v>
      </x:c>
      <x:c r="F521" s="149" t="n">
        <x:f>IF('Master Products'!G518="","",'Master Products'!G518)</x:f>
        <x:v>2</x:v>
      </x:c>
      <x:c r="G521" s="149" t="str">
        <x:f>'Master Products'!I518</x:f>
        <x:v>PKR</x:v>
      </x:c>
      <x:c r="H521" s="133" t="n">
        <x:f>'Master Products'!L518</x:f>
        <x:v>85</x:v>
      </x:c>
      <x:c r="I521" s="133" t="n">
        <x:f>'Master Products'!M518</x:f>
        <x:v>67</x:v>
      </x:c>
      <x:c r="J521" s="133" t="str">
        <x:f>'Master Products'!U518</x:f>
        <x:v>Source Valid</x:v>
      </x:c>
      <x:c r="K521" s="133" t="n">
        <x:f>'Master Products'!N518</x:f>
        <x:v>18</x:v>
      </x:c>
      <x:c r="L521" s="148" t="n">
        <x:f>'Master Products'!O518</x:f>
        <x:v>0.21176470588235294</x:v>
      </x:c>
      <x:c r="M521" s="149" t="str">
        <x:f>'Master Products'!X518</x:f>
        <x:v>Ready</x:v>
      </x:c>
      <x:c r="N521" s="149" t="b">
        <x:f>'Master Products'!Y518</x:f>
        <x:v>1</x:v>
      </x:c>
      <x:c r="O521" s="149" t="str">
        <x:f>'Master Products'!AH518</x:f>
        <x:v>WS-RATES:15:14</x:v>
      </x:c>
      <x:c r="P521" s="149" t="str">
        <x:f>IF('Master Products'!AI518="","",'Master Products'!AI518)</x:f>
      </x:c>
      <x:c r="Q521" s="149" t="str">
        <x:f>IF('Master Products'!AJ518="","",'Master Products'!AJ518)</x:f>
      </x:c>
      <x:c r="R521" s="149" t="str">
        <x:f>IF('Master Products'!AK518="","",'Master Products'!AK518)</x:f>
      </x:c>
    </x:row>
    <x:row r="522">
      <x:c r="A522" s="149" t="str">
        <x:f>'Master Products'!A519</x:f>
        <x:v>RS-000518</x:v>
      </x:c>
      <x:c r="B522" s="149" t="str">
        <x:f>'Master Products'!B519</x:f>
        <x:v>BEEDS PATTA (LONG)</x:v>
      </x:c>
      <x:c r="C522" s="149" t="str">
        <x:f>'Master Products'!C519</x:f>
        <x:v>STICKERS</x:v>
      </x:c>
      <x:c r="D522" s="149" t="str">
        <x:f>'Master Products'!D519</x:f>
        <x:v>Both</x:v>
      </x:c>
      <x:c r="E522" s="149" t="str">
        <x:f>'Master Products'!F519</x:f>
        <x:v>Piece</x:v>
      </x:c>
      <x:c r="F522" s="149" t="str">
        <x:f>IF('Master Products'!G519="","",'Master Products'!G519)</x:f>
      </x:c>
      <x:c r="G522" s="149" t="str">
        <x:f>'Master Products'!I519</x:f>
        <x:v>PKR</x:v>
      </x:c>
      <x:c r="H522" s="133" t="n">
        <x:f>'Master Products'!L519</x:f>
        <x:v>80</x:v>
      </x:c>
      <x:c r="I522" s="133" t="n">
        <x:f>'Master Products'!M519</x:f>
        <x:v>67</x:v>
      </x:c>
      <x:c r="J522" s="133" t="str">
        <x:f>'Master Products'!U519</x:f>
        <x:v>Source Valid</x:v>
      </x:c>
      <x:c r="K522" s="133" t="n">
        <x:f>'Master Products'!N519</x:f>
        <x:v>13</x:v>
      </x:c>
      <x:c r="L522" s="148" t="n">
        <x:f>'Master Products'!O519</x:f>
        <x:v>0.1625</x:v>
      </x:c>
      <x:c r="M522" s="149" t="str">
        <x:f>'Master Products'!X519</x:f>
        <x:v>Ready</x:v>
      </x:c>
      <x:c r="N522" s="149" t="b">
        <x:f>'Master Products'!Y519</x:f>
        <x:v>1</x:v>
      </x:c>
      <x:c r="O522" s="149" t="str">
        <x:f>'Master Products'!AH519</x:f>
        <x:v>WS-RATES:15:15</x:v>
      </x:c>
      <x:c r="P522" s="149" t="str">
        <x:f>IF('Master Products'!AI519="","",'Master Products'!AI519)</x:f>
      </x:c>
      <x:c r="Q522" s="149" t="str">
        <x:f>IF('Master Products'!AJ519="","",'Master Products'!AJ519)</x:f>
      </x:c>
      <x:c r="R522" s="149" t="str">
        <x:f>IF('Master Products'!AK519="","",'Master Products'!AK519)</x:f>
      </x:c>
    </x:row>
    <x:row r="523">
      <x:c r="A523" s="149" t="str">
        <x:f>'Master Products'!A520</x:f>
        <x:v>RS-000519</x:v>
      </x:c>
      <x:c r="B523" s="149" t="str">
        <x:f>'Master Products'!B520</x:f>
        <x:v>BEEDS PATTA (LARGE)</x:v>
      </x:c>
      <x:c r="C523" s="149" t="str">
        <x:f>'Master Products'!C520</x:f>
        <x:v>BALL POINT</x:v>
      </x:c>
      <x:c r="D523" s="149" t="str">
        <x:f>'Master Products'!D520</x:f>
        <x:v>Both</x:v>
      </x:c>
      <x:c r="E523" s="149" t="str">
        <x:f>'Master Products'!F520</x:f>
        <x:v>Piece</x:v>
      </x:c>
      <x:c r="F523" s="149" t="str">
        <x:f>IF('Master Products'!G520="","",'Master Products'!G520)</x:f>
      </x:c>
      <x:c r="G523" s="149" t="str">
        <x:f>'Master Products'!I520</x:f>
        <x:v>PKR</x:v>
      </x:c>
      <x:c r="H523" s="133" t="n">
        <x:f>'Master Products'!L520</x:f>
        <x:v>65</x:v>
      </x:c>
      <x:c r="I523" s="133" t="n">
        <x:f>'Master Products'!M520</x:f>
        <x:v>56</x:v>
      </x:c>
      <x:c r="J523" s="133" t="str">
        <x:f>'Master Products'!U520</x:f>
        <x:v>Source Valid</x:v>
      </x:c>
      <x:c r="K523" s="133" t="n">
        <x:f>'Master Products'!N520</x:f>
        <x:v>9</x:v>
      </x:c>
      <x:c r="L523" s="148" t="n">
        <x:f>'Master Products'!O520</x:f>
        <x:v>0.13846153846153847</x:v>
      </x:c>
      <x:c r="M523" s="149" t="str">
        <x:f>'Master Products'!X520</x:f>
        <x:v>Ready</x:v>
      </x:c>
      <x:c r="N523" s="149" t="b">
        <x:f>'Master Products'!Y520</x:f>
        <x:v>1</x:v>
      </x:c>
      <x:c r="O523" s="149" t="str">
        <x:f>'Master Products'!AH520</x:f>
        <x:v>WS-RATES:15:16</x:v>
      </x:c>
      <x:c r="P523" s="149" t="str">
        <x:f>IF('Master Products'!AI520="","",'Master Products'!AI520)</x:f>
      </x:c>
      <x:c r="Q523" s="149" t="str">
        <x:f>IF('Master Products'!AJ520="","",'Master Products'!AJ520)</x:f>
      </x:c>
      <x:c r="R523" s="149" t="str">
        <x:f>IF('Master Products'!AK520="","",'Master Products'!AK520)</x:f>
      </x:c>
    </x:row>
    <x:row r="524">
      <x:c r="A524" s="149" t="str">
        <x:f>'Master Products'!A521</x:f>
        <x:v>RS-000520</x:v>
      </x:c>
      <x:c r="B524" s="149" t="str">
        <x:f>'Master Products'!B521</x:f>
        <x:v>BEEDS PATTA (SMALL)</x:v>
      </x:c>
      <x:c r="C524" s="149" t="str">
        <x:f>'Master Products'!C521</x:f>
        <x:v>BALL POINT</x:v>
      </x:c>
      <x:c r="D524" s="149" t="str">
        <x:f>'Master Products'!D521</x:f>
        <x:v>Both</x:v>
      </x:c>
      <x:c r="E524" s="149" t="str">
        <x:f>'Master Products'!F521</x:f>
        <x:v>Piece</x:v>
      </x:c>
      <x:c r="F524" s="149" t="str">
        <x:f>IF('Master Products'!G521="","",'Master Products'!G521)</x:f>
      </x:c>
      <x:c r="G524" s="149" t="str">
        <x:f>'Master Products'!I521</x:f>
        <x:v>PKR</x:v>
      </x:c>
      <x:c r="H524" s="133" t="n">
        <x:f>'Master Products'!L521</x:f>
        <x:v>60</x:v>
      </x:c>
      <x:c r="I524" s="133" t="n">
        <x:f>'Master Products'!M521</x:f>
        <x:v>49</x:v>
      </x:c>
      <x:c r="J524" s="133" t="str">
        <x:f>'Master Products'!U521</x:f>
        <x:v>Source Valid</x:v>
      </x:c>
      <x:c r="K524" s="133" t="n">
        <x:f>'Master Products'!N521</x:f>
        <x:v>11</x:v>
      </x:c>
      <x:c r="L524" s="148" t="n">
        <x:f>'Master Products'!O521</x:f>
        <x:v>0.18333333333333332</x:v>
      </x:c>
      <x:c r="M524" s="149" t="str">
        <x:f>'Master Products'!X521</x:f>
        <x:v>Ready</x:v>
      </x:c>
      <x:c r="N524" s="149" t="b">
        <x:f>'Master Products'!Y521</x:f>
        <x:v>1</x:v>
      </x:c>
      <x:c r="O524" s="149" t="str">
        <x:f>'Master Products'!AH521</x:f>
        <x:v>WS-RATES:15:17</x:v>
      </x:c>
      <x:c r="P524" s="149" t="str">
        <x:f>IF('Master Products'!AI521="","",'Master Products'!AI521)</x:f>
      </x:c>
      <x:c r="Q524" s="149" t="str">
        <x:f>IF('Master Products'!AJ521="","",'Master Products'!AJ521)</x:f>
      </x:c>
      <x:c r="R524" s="149" t="str">
        <x:f>IF('Master Products'!AK521="","",'Master Products'!AK521)</x:f>
      </x:c>
    </x:row>
    <x:row r="525">
      <x:c r="A525" s="149" t="str">
        <x:f>'Master Products'!A522</x:f>
        <x:v>RS-000521</x:v>
      </x:c>
      <x:c r="B525" s="149" t="str">
        <x:f>'Master Products'!B522</x:f>
        <x:v>STICKER 3D SMILEY 201 212</x:v>
      </x:c>
      <x:c r="C525" s="149" t="str">
        <x:f>'Master Products'!C522</x:f>
        <x:v>STICKERS</x:v>
      </x:c>
      <x:c r="D525" s="149" t="str">
        <x:f>'Master Products'!D522</x:f>
        <x:v>Both</x:v>
      </x:c>
      <x:c r="E525" s="149" t="str">
        <x:f>'Master Products'!F522</x:f>
        <x:v>Piece</x:v>
      </x:c>
      <x:c r="F525" s="149" t="str">
        <x:f>IF('Master Products'!G522="","",'Master Products'!G522)</x:f>
      </x:c>
      <x:c r="G525" s="149" t="str">
        <x:f>'Master Products'!I522</x:f>
        <x:v>PKR</x:v>
      </x:c>
      <x:c r="H525" s="133" t="n">
        <x:f>'Master Products'!L522</x:f>
        <x:v>70</x:v>
      </x:c>
      <x:c r="I525" s="133" t="n">
        <x:f>'Master Products'!M522</x:f>
        <x:v>60</x:v>
      </x:c>
      <x:c r="J525" s="133" t="str">
        <x:f>'Master Products'!U522</x:f>
        <x:v>Source Valid</x:v>
      </x:c>
      <x:c r="K525" s="133" t="n">
        <x:f>'Master Products'!N522</x:f>
        <x:v>10</x:v>
      </x:c>
      <x:c r="L525" s="148" t="n">
        <x:f>'Master Products'!O522</x:f>
        <x:v>0.14285714285714285</x:v>
      </x:c>
      <x:c r="M525" s="149" t="str">
        <x:f>'Master Products'!X522</x:f>
        <x:v>Ready</x:v>
      </x:c>
      <x:c r="N525" s="149" t="b">
        <x:f>'Master Products'!Y522</x:f>
        <x:v>1</x:v>
      </x:c>
      <x:c r="O525" s="149" t="str">
        <x:f>'Master Products'!AH522</x:f>
        <x:v>WS-RATES:15:18</x:v>
      </x:c>
      <x:c r="P525" s="149" t="str">
        <x:f>IF('Master Products'!AI522="","",'Master Products'!AI522)</x:f>
      </x:c>
      <x:c r="Q525" s="149" t="str">
        <x:f>IF('Master Products'!AJ522="","",'Master Products'!AJ522)</x:f>
      </x:c>
      <x:c r="R525" s="149" t="str">
        <x:f>IF('Master Products'!AK522="","",'Master Products'!AK522)</x:f>
      </x:c>
    </x:row>
    <x:row r="526">
      <x:c r="A526" s="149" t="str">
        <x:f>'Master Products'!A523</x:f>
        <x:v>RS-000522</x:v>
      </x:c>
      <x:c r="B526" s="149" t="str">
        <x:f>'Master Products'!B523</x:f>
        <x:v>SCOTCH TAPE 1/2</x:v>
      </x:c>
      <x:c r="C526" s="149" t="str">
        <x:f>'Master Products'!C523</x:f>
        <x:v>TAPE</x:v>
      </x:c>
      <x:c r="D526" s="149" t="str">
        <x:f>'Master Products'!D523</x:f>
        <x:v>Both</x:v>
      </x:c>
      <x:c r="E526" s="149" t="str">
        <x:f>'Master Products'!F523</x:f>
        <x:v>Piece</x:v>
      </x:c>
      <x:c r="F526" s="149" t="str">
        <x:f>IF('Master Products'!G523="","",'Master Products'!G523)</x:f>
      </x:c>
      <x:c r="G526" s="149" t="str">
        <x:f>'Master Products'!I523</x:f>
        <x:v>PKR</x:v>
      </x:c>
      <x:c r="H526" s="133" t="n">
        <x:f>'Master Products'!L523</x:f>
        <x:v>22</x:v>
      </x:c>
      <x:c r="I526" s="133" t="n">
        <x:f>'Master Products'!M523</x:f>
        <x:v>19</x:v>
      </x:c>
      <x:c r="J526" s="133" t="str">
        <x:f>'Master Products'!U523</x:f>
        <x:v>Source Valid</x:v>
      </x:c>
      <x:c r="K526" s="133" t="n">
        <x:f>'Master Products'!N523</x:f>
        <x:v>3</x:v>
      </x:c>
      <x:c r="L526" s="148" t="n">
        <x:f>'Master Products'!O523</x:f>
        <x:v>0.13636363636363635</x:v>
      </x:c>
      <x:c r="M526" s="149" t="str">
        <x:f>'Master Products'!X523</x:f>
        <x:v>Ready</x:v>
      </x:c>
      <x:c r="N526" s="149" t="b">
        <x:f>'Master Products'!Y523</x:f>
        <x:v>1</x:v>
      </x:c>
      <x:c r="O526" s="149" t="str">
        <x:f>'Master Products'!AH523</x:f>
        <x:v>WS-RATES:15:19</x:v>
      </x:c>
      <x:c r="P526" s="149" t="str">
        <x:f>IF('Master Products'!AI523="","",'Master Products'!AI523)</x:f>
      </x:c>
      <x:c r="Q526" s="149" t="str">
        <x:f>IF('Master Products'!AJ523="","",'Master Products'!AJ523)</x:f>
      </x:c>
      <x:c r="R526" s="149" t="str">
        <x:f>IF('Master Products'!AK523="","",'Master Products'!AK523)</x:f>
      </x:c>
    </x:row>
    <x:row r="527">
      <x:c r="A527" s="149" t="str">
        <x:f>'Master Products'!A524</x:f>
        <x:v>RS-000523</x:v>
      </x:c>
      <x:c r="B527" s="149" t="str">
        <x:f>'Master Products'!B524</x:f>
        <x:v>SIKKA PENCIL GALAXY(621 2) 30</x:v>
      </x:c>
      <x:c r="C527" s="149" t="str">
        <x:f>'Master Products'!C524</x:f>
        <x:v>FANCY PENCIL</x:v>
      </x:c>
      <x:c r="D527" s="149" t="str">
        <x:f>'Master Products'!D524</x:f>
        <x:v>Both</x:v>
      </x:c>
      <x:c r="E527" s="149" t="str">
        <x:f>'Master Products'!F524</x:f>
        <x:v>Piece</x:v>
      </x:c>
      <x:c r="F527" s="149" t="str">
        <x:f>IF('Master Products'!G524="","",'Master Products'!G524)</x:f>
      </x:c>
      <x:c r="G527" s="149" t="str">
        <x:f>'Master Products'!I524</x:f>
        <x:v>PKR</x:v>
      </x:c>
      <x:c r="H527" s="133" t="n">
        <x:f>'Master Products'!L524</x:f>
        <x:v>45</x:v>
      </x:c>
      <x:c r="I527" s="133" t="n">
        <x:f>'Master Products'!M524</x:f>
        <x:v>42.5</x:v>
      </x:c>
      <x:c r="J527" s="133" t="str">
        <x:f>'Master Products'!U524</x:f>
        <x:v>Source Valid</x:v>
      </x:c>
      <x:c r="K527" s="133" t="n">
        <x:f>'Master Products'!N524</x:f>
        <x:v>2.5</x:v>
      </x:c>
      <x:c r="L527" s="148" t="n">
        <x:f>'Master Products'!O524</x:f>
        <x:v>0.05555555555555555</x:v>
      </x:c>
      <x:c r="M527" s="149" t="str">
        <x:f>'Master Products'!X524</x:f>
        <x:v>Ready</x:v>
      </x:c>
      <x:c r="N527" s="149" t="b">
        <x:f>'Master Products'!Y524</x:f>
        <x:v>1</x:v>
      </x:c>
      <x:c r="O527" s="149" t="str">
        <x:f>'Master Products'!AH524</x:f>
        <x:v>WS-RATES:15:20</x:v>
      </x:c>
      <x:c r="P527" s="149" t="str">
        <x:f>IF('Master Products'!AI524="","",'Master Products'!AI524)</x:f>
      </x:c>
      <x:c r="Q527" s="149" t="str">
        <x:f>IF('Master Products'!AJ524="","",'Master Products'!AJ524)</x:f>
      </x:c>
      <x:c r="R527" s="149" t="str">
        <x:f>IF('Master Products'!AK524="","",'Master Products'!AK524)</x:f>
      </x:c>
    </x:row>
    <x:row r="528">
      <x:c r="A528" s="149" t="str">
        <x:f>'Master Products'!A525</x:f>
        <x:v>RS-000524</x:v>
      </x:c>
      <x:c r="B528" s="149" t="str">
        <x:f>'Master Products'!B525</x:f>
        <x:v>SIKKA PENCIL KANGHI SHEESHA (</x:v>
      </x:c>
      <x:c r="C528" s="149" t="str">
        <x:f>'Master Products'!C525</x:f>
        <x:v>FANCY PENCIL</x:v>
      </x:c>
      <x:c r="D528" s="149" t="str">
        <x:f>'Master Products'!D525</x:f>
        <x:v>Both</x:v>
      </x:c>
      <x:c r="E528" s="149" t="str">
        <x:f>'Master Products'!F525</x:f>
        <x:v>Piece</x:v>
      </x:c>
      <x:c r="F528" s="149" t="str">
        <x:f>IF('Master Products'!G525="","",'Master Products'!G525)</x:f>
      </x:c>
      <x:c r="G528" s="149" t="str">
        <x:f>'Master Products'!I525</x:f>
        <x:v>PKR</x:v>
      </x:c>
      <x:c r="H528" s="133" t="n">
        <x:f>'Master Products'!L525</x:f>
        <x:v>44</x:v>
      </x:c>
      <x:c r="I528" s="133" t="n">
        <x:f>'Master Products'!M525</x:f>
        <x:v>41.5</x:v>
      </x:c>
      <x:c r="J528" s="133" t="str">
        <x:f>'Master Products'!U525</x:f>
        <x:v>Source Valid</x:v>
      </x:c>
      <x:c r="K528" s="133" t="n">
        <x:f>'Master Products'!N525</x:f>
        <x:v>2.5</x:v>
      </x:c>
      <x:c r="L528" s="148" t="n">
        <x:f>'Master Products'!O525</x:f>
        <x:v>0.056818181818181816</x:v>
      </x:c>
      <x:c r="M528" s="149" t="str">
        <x:f>'Master Products'!X525</x:f>
        <x:v>Ready</x:v>
      </x:c>
      <x:c r="N528" s="149" t="b">
        <x:f>'Master Products'!Y525</x:f>
        <x:v>1</x:v>
      </x:c>
      <x:c r="O528" s="149" t="str">
        <x:f>'Master Products'!AH525</x:f>
        <x:v>WS-RATES:15:21</x:v>
      </x:c>
      <x:c r="P528" s="149" t="str">
        <x:f>IF('Master Products'!AI525="","",'Master Products'!AI525)</x:f>
      </x:c>
      <x:c r="Q528" s="149" t="str">
        <x:f>IF('Master Products'!AJ525="","",'Master Products'!AJ525)</x:f>
      </x:c>
      <x:c r="R528" s="149" t="str">
        <x:f>IF('Master Products'!AK525="","",'Master Products'!AK525)</x:f>
      </x:c>
    </x:row>
    <x:row r="529">
      <x:c r="A529" s="149" t="str">
        <x:f>'Master Products'!A526</x:f>
        <x:v>RS-000525</x:v>
      </x:c>
      <x:c r="B529" s="149" t="str">
        <x:f>'Master Products'!B526</x:f>
        <x:v>POKIMO CARD (SINGLE FANCY)</x:v>
      </x:c>
      <x:c r="C529" s="149" t="str">
        <x:f>'Master Products'!C526</x:f>
        <x:v>CARD COVER</x:v>
      </x:c>
      <x:c r="D529" s="149" t="str">
        <x:f>'Master Products'!D526</x:f>
        <x:v>Both</x:v>
      </x:c>
      <x:c r="E529" s="149" t="str">
        <x:f>'Master Products'!F526</x:f>
        <x:v>Piece</x:v>
      </x:c>
      <x:c r="F529" s="149" t="str">
        <x:f>IF('Master Products'!G526="","",'Master Products'!G526)</x:f>
      </x:c>
      <x:c r="G529" s="149" t="str">
        <x:f>'Master Products'!I526</x:f>
        <x:v>PKR</x:v>
      </x:c>
      <x:c r="H529" s="133" t="n">
        <x:f>'Master Products'!L526</x:f>
        <x:v>120</x:v>
      </x:c>
      <x:c r="I529" s="133" t="n">
        <x:f>'Master Products'!M526</x:f>
        <x:v>98</x:v>
      </x:c>
      <x:c r="J529" s="133" t="str">
        <x:f>'Master Products'!U526</x:f>
        <x:v>Source Valid</x:v>
      </x:c>
      <x:c r="K529" s="133" t="n">
        <x:f>'Master Products'!N526</x:f>
        <x:v>22</x:v>
      </x:c>
      <x:c r="L529" s="148" t="n">
        <x:f>'Master Products'!O526</x:f>
        <x:v>0.18333333333333332</x:v>
      </x:c>
      <x:c r="M529" s="149" t="str">
        <x:f>'Master Products'!X526</x:f>
        <x:v>Ready</x:v>
      </x:c>
      <x:c r="N529" s="149" t="b">
        <x:f>'Master Products'!Y526</x:f>
        <x:v>1</x:v>
      </x:c>
      <x:c r="O529" s="149" t="str">
        <x:f>'Master Products'!AH526</x:f>
        <x:v>WS-RATES:15:22</x:v>
      </x:c>
      <x:c r="P529" s="149" t="str">
        <x:f>IF('Master Products'!AI526="","",'Master Products'!AI526)</x:f>
      </x:c>
      <x:c r="Q529" s="149" t="str">
        <x:f>IF('Master Products'!AJ526="","",'Master Products'!AJ526)</x:f>
      </x:c>
      <x:c r="R529" s="149" t="str">
        <x:f>IF('Master Products'!AK526="","",'Master Products'!AK526)</x:f>
      </x:c>
    </x:row>
    <x:row r="530">
      <x:c r="A530" s="149" t="str">
        <x:f>'Master Products'!A527</x:f>
        <x:v>RS-000526</x:v>
      </x:c>
      <x:c r="B530" s="149" t="str">
        <x:f>'Master Products'!B527</x:f>
        <x:v>POKIMON CARD CHINA</x:v>
      </x:c>
      <x:c r="C530" s="149" t="str">
        <x:f>'Master Products'!C527</x:f>
        <x:v>CHINA</x:v>
      </x:c>
      <x:c r="D530" s="149" t="str">
        <x:f>'Master Products'!D527</x:f>
        <x:v>Both</x:v>
      </x:c>
      <x:c r="E530" s="149" t="str">
        <x:f>'Master Products'!F527</x:f>
        <x:v>Piece</x:v>
      </x:c>
      <x:c r="F530" s="149" t="str">
        <x:f>IF('Master Products'!G527="","",'Master Products'!G527)</x:f>
      </x:c>
      <x:c r="G530" s="149" t="str">
        <x:f>'Master Products'!I527</x:f>
        <x:v>PKR</x:v>
      </x:c>
      <x:c r="H530" s="133" t="n">
        <x:f>'Master Products'!L527</x:f>
        <x:v>630</x:v>
      </x:c>
      <x:c r="I530" s="133" t="n">
        <x:f>'Master Products'!M527</x:f>
        <x:v>585</x:v>
      </x:c>
      <x:c r="J530" s="133" t="str">
        <x:f>'Master Products'!U527</x:f>
        <x:v>Source Valid</x:v>
      </x:c>
      <x:c r="K530" s="133" t="n">
        <x:f>'Master Products'!N527</x:f>
        <x:v>45</x:v>
      </x:c>
      <x:c r="L530" s="148" t="n">
        <x:f>'Master Products'!O527</x:f>
        <x:v>0.07142857142857142</x:v>
      </x:c>
      <x:c r="M530" s="149" t="str">
        <x:f>'Master Products'!X527</x:f>
        <x:v>Ready</x:v>
      </x:c>
      <x:c r="N530" s="149" t="b">
        <x:f>'Master Products'!Y527</x:f>
        <x:v>1</x:v>
      </x:c>
      <x:c r="O530" s="149" t="str">
        <x:f>'Master Products'!AH527</x:f>
        <x:v>WS-RATES:15:23</x:v>
      </x:c>
      <x:c r="P530" s="149" t="str">
        <x:f>IF('Master Products'!AI527="","",'Master Products'!AI527)</x:f>
      </x:c>
      <x:c r="Q530" s="149" t="str">
        <x:f>IF('Master Products'!AJ527="","",'Master Products'!AJ527)</x:f>
      </x:c>
      <x:c r="R530" s="149" t="str">
        <x:f>IF('Master Products'!AK527="","",'Master Products'!AK527)</x:f>
      </x:c>
    </x:row>
    <x:row r="531">
      <x:c r="A531" s="149" t="str">
        <x:f>'Master Products'!A528</x:f>
        <x:v>RS-000527</x:v>
      </x:c>
      <x:c r="B531" s="149" t="str">
        <x:f>'Master Products'!B528</x:f>
        <x:v>FOUNTAIN PEN Z567</x:v>
      </x:c>
      <x:c r="C531" s="149" t="str">
        <x:f>'Master Products'!C528</x:f>
        <x:v>Fountain pen</x:v>
      </x:c>
      <x:c r="D531" s="149" t="str">
        <x:f>'Master Products'!D528</x:f>
        <x:v>Both</x:v>
      </x:c>
      <x:c r="E531" s="149" t="str">
        <x:f>'Master Products'!F528</x:f>
        <x:v>Piece</x:v>
      </x:c>
      <x:c r="F531" s="149" t="str">
        <x:f>IF('Master Products'!G528="","",'Master Products'!G528)</x:f>
      </x:c>
      <x:c r="G531" s="149" t="str">
        <x:f>'Master Products'!I528</x:f>
        <x:v>PKR</x:v>
      </x:c>
      <x:c r="H531" s="133" t="n">
        <x:f>'Master Products'!L528</x:f>
        <x:v>195</x:v>
      </x:c>
      <x:c r="I531" s="133" t="n">
        <x:f>'Master Products'!M528</x:f>
        <x:v>172</x:v>
      </x:c>
      <x:c r="J531" s="133" t="str">
        <x:f>'Master Products'!U528</x:f>
        <x:v>Source Valid</x:v>
      </x:c>
      <x:c r="K531" s="133" t="n">
        <x:f>'Master Products'!N528</x:f>
        <x:v>23</x:v>
      </x:c>
      <x:c r="L531" s="148" t="n">
        <x:f>'Master Products'!O528</x:f>
        <x:v>0.11794871794871795</x:v>
      </x:c>
      <x:c r="M531" s="149" t="str">
        <x:f>'Master Products'!X528</x:f>
        <x:v>Ready</x:v>
      </x:c>
      <x:c r="N531" s="149" t="b">
        <x:f>'Master Products'!Y528</x:f>
        <x:v>1</x:v>
      </x:c>
      <x:c r="O531" s="149" t="str">
        <x:f>'Master Products'!AH528</x:f>
        <x:v>WS-RATES:15:24</x:v>
      </x:c>
      <x:c r="P531" s="149" t="str">
        <x:f>IF('Master Products'!AI528="","",'Master Products'!AI528)</x:f>
      </x:c>
      <x:c r="Q531" s="149" t="str">
        <x:f>IF('Master Products'!AJ528="","",'Master Products'!AJ528)</x:f>
      </x:c>
      <x:c r="R531" s="149" t="str">
        <x:f>IF('Master Products'!AK528="","",'Master Products'!AK528)</x:f>
      </x:c>
    </x:row>
    <x:row r="532">
      <x:c r="A532" s="149" t="str">
        <x:f>'Master Products'!A529</x:f>
        <x:v>RS-000528</x:v>
      </x:c>
      <x:c r="B532" s="149" t="str">
        <x:f>'Master Products'!B529</x:f>
        <x:v>FOUNTAIN PEN 9201A</x:v>
      </x:c>
      <x:c r="C532" s="149" t="str">
        <x:f>'Master Products'!C529</x:f>
        <x:v>Fountain pen</x:v>
      </x:c>
      <x:c r="D532" s="149" t="str">
        <x:f>'Master Products'!D529</x:f>
        <x:v>Both</x:v>
      </x:c>
      <x:c r="E532" s="149" t="str">
        <x:f>'Master Products'!F529</x:f>
        <x:v>Piece</x:v>
      </x:c>
      <x:c r="F532" s="149" t="str">
        <x:f>IF('Master Products'!G529="","",'Master Products'!G529)</x:f>
      </x:c>
      <x:c r="G532" s="149" t="str">
        <x:f>'Master Products'!I529</x:f>
        <x:v>PKR</x:v>
      </x:c>
      <x:c r="H532" s="133" t="n">
        <x:f>'Master Products'!L529</x:f>
        <x:v>255</x:v>
      </x:c>
      <x:c r="I532" s="133" t="n">
        <x:f>'Master Products'!M529</x:f>
        <x:v>235</x:v>
      </x:c>
      <x:c r="J532" s="133" t="str">
        <x:f>'Master Products'!U529</x:f>
        <x:v>Source Valid</x:v>
      </x:c>
      <x:c r="K532" s="133" t="n">
        <x:f>'Master Products'!N529</x:f>
        <x:v>20</x:v>
      </x:c>
      <x:c r="L532" s="148" t="n">
        <x:f>'Master Products'!O529</x:f>
        <x:v>0.0784313725490196</x:v>
      </x:c>
      <x:c r="M532" s="149" t="str">
        <x:f>'Master Products'!X529</x:f>
        <x:v>Ready</x:v>
      </x:c>
      <x:c r="N532" s="149" t="b">
        <x:f>'Master Products'!Y529</x:f>
        <x:v>1</x:v>
      </x:c>
      <x:c r="O532" s="149" t="str">
        <x:f>'Master Products'!AH529</x:f>
        <x:v>WS-RATES:15:25</x:v>
      </x:c>
      <x:c r="P532" s="149" t="str">
        <x:f>IF('Master Products'!AI529="","",'Master Products'!AI529)</x:f>
      </x:c>
      <x:c r="Q532" s="149" t="str">
        <x:f>IF('Master Products'!AJ529="","",'Master Products'!AJ529)</x:f>
      </x:c>
      <x:c r="R532" s="149" t="str">
        <x:f>IF('Master Products'!AK529="","",'Master Products'!AK529)</x:f>
      </x:c>
    </x:row>
    <x:row r="533">
      <x:c r="A533" s="149" t="str">
        <x:f>'Master Products'!A530</x:f>
        <x:v>RS-000529</x:v>
      </x:c>
      <x:c r="B533" s="149" t="str">
        <x:f>'Master Products'!B530</x:f>
        <x:v>FOUNTAIN PEN A2208</x:v>
      </x:c>
      <x:c r="C533" s="149" t="str">
        <x:f>'Master Products'!C530</x:f>
        <x:v>Fountain pen</x:v>
      </x:c>
      <x:c r="D533" s="149" t="str">
        <x:f>'Master Products'!D530</x:f>
        <x:v>Both</x:v>
      </x:c>
      <x:c r="E533" s="149" t="str">
        <x:f>'Master Products'!F530</x:f>
        <x:v>Piece</x:v>
      </x:c>
      <x:c r="F533" s="149" t="str">
        <x:f>IF('Master Products'!G530="","",'Master Products'!G530)</x:f>
      </x:c>
      <x:c r="G533" s="149" t="str">
        <x:f>'Master Products'!I530</x:f>
        <x:v>PKR</x:v>
      </x:c>
      <x:c r="H533" s="133" t="n">
        <x:f>'Master Products'!L530</x:f>
        <x:v>220</x:v>
      </x:c>
      <x:c r="I533" s="133" t="n">
        <x:f>'Master Products'!M530</x:f>
        <x:v>200</x:v>
      </x:c>
      <x:c r="J533" s="133" t="str">
        <x:f>'Master Products'!U530</x:f>
        <x:v>Source Valid</x:v>
      </x:c>
      <x:c r="K533" s="133" t="n">
        <x:f>'Master Products'!N530</x:f>
        <x:v>20</x:v>
      </x:c>
      <x:c r="L533" s="148" t="n">
        <x:f>'Master Products'!O530</x:f>
        <x:v>0.09090909090909091</x:v>
      </x:c>
      <x:c r="M533" s="149" t="str">
        <x:f>'Master Products'!X530</x:f>
        <x:v>Ready</x:v>
      </x:c>
      <x:c r="N533" s="149" t="b">
        <x:f>'Master Products'!Y530</x:f>
        <x:v>1</x:v>
      </x:c>
      <x:c r="O533" s="149" t="str">
        <x:f>'Master Products'!AH530</x:f>
        <x:v>WS-RATES:15:26</x:v>
      </x:c>
      <x:c r="P533" s="149" t="str">
        <x:f>IF('Master Products'!AI530="","",'Master Products'!AI530)</x:f>
      </x:c>
      <x:c r="Q533" s="149" t="str">
        <x:f>IF('Master Products'!AJ530="","",'Master Products'!AJ530)</x:f>
      </x:c>
      <x:c r="R533" s="149" t="str">
        <x:f>IF('Master Products'!AK530="","",'Master Products'!AK530)</x:f>
      </x:c>
    </x:row>
    <x:row r="534">
      <x:c r="A534" s="149" t="str">
        <x:f>'Master Products'!A531</x:f>
        <x:v>RS-000530</x:v>
      </x:c>
      <x:c r="B534" s="149" t="str">
        <x:f>'Master Products'!B531</x:f>
        <x:v>10IN1 BALL PEN FANCY</x:v>
      </x:c>
      <x:c r="C534" s="149" t="str">
        <x:f>'Master Products'!C531</x:f>
        <x:v>CHINA DAIRIES</x:v>
      </x:c>
      <x:c r="D534" s="149" t="str">
        <x:f>'Master Products'!D531</x:f>
        <x:v>Both</x:v>
      </x:c>
      <x:c r="E534" s="149" t="str">
        <x:f>'Master Products'!F531</x:f>
        <x:v>Piece</x:v>
      </x:c>
      <x:c r="F534" s="149" t="str">
        <x:f>IF('Master Products'!G531="","",'Master Products'!G531)</x:f>
      </x:c>
      <x:c r="G534" s="149" t="str">
        <x:f>'Master Products'!I531</x:f>
        <x:v>PKR</x:v>
      </x:c>
      <x:c r="H534" s="133" t="n">
        <x:f>'Master Products'!L531</x:f>
        <x:v>95</x:v>
      </x:c>
      <x:c r="I534" s="133" t="n">
        <x:f>'Master Products'!M531</x:f>
        <x:v>82</x:v>
      </x:c>
      <x:c r="J534" s="133" t="str">
        <x:f>'Master Products'!U531</x:f>
        <x:v>Source Valid</x:v>
      </x:c>
      <x:c r="K534" s="133" t="n">
        <x:f>'Master Products'!N531</x:f>
        <x:v>13</x:v>
      </x:c>
      <x:c r="L534" s="148" t="n">
        <x:f>'Master Products'!O531</x:f>
        <x:v>0.1368421052631579</x:v>
      </x:c>
      <x:c r="M534" s="149" t="str">
        <x:f>'Master Products'!X531</x:f>
        <x:v>Ready</x:v>
      </x:c>
      <x:c r="N534" s="149" t="b">
        <x:f>'Master Products'!Y531</x:f>
        <x:v>1</x:v>
      </x:c>
      <x:c r="O534" s="149" t="str">
        <x:f>'Master Products'!AH531</x:f>
        <x:v>WS-RATES:15:27</x:v>
      </x:c>
      <x:c r="P534" s="149" t="str">
        <x:f>IF('Master Products'!AI531="","",'Master Products'!AI531)</x:f>
      </x:c>
      <x:c r="Q534" s="149" t="str">
        <x:f>IF('Master Products'!AJ531="","",'Master Products'!AJ531)</x:f>
      </x:c>
      <x:c r="R534" s="149" t="str">
        <x:f>IF('Master Products'!AK531="","",'Master Products'!AK531)</x:f>
      </x:c>
    </x:row>
    <x:row r="535">
      <x:c r="A535" s="149" t="str">
        <x:f>'Master Products'!A532</x:f>
        <x:v>RS-000531</x:v>
      </x:c>
      <x:c r="B535" s="149" t="str">
        <x:f>'Master Products'!B532</x:f>
        <x:v>CUBE SINGLE</x:v>
      </x:c>
      <x:c r="C535" s="149" t="str">
        <x:f>'Master Products'!C532</x:f>
        <x:v>CHINA DAIRIES</x:v>
      </x:c>
      <x:c r="D535" s="149" t="str">
        <x:f>'Master Products'!D532</x:f>
        <x:v>Both</x:v>
      </x:c>
      <x:c r="E535" s="149" t="str">
        <x:f>'Master Products'!F532</x:f>
        <x:v>Piece</x:v>
      </x:c>
      <x:c r="F535" s="149" t="str">
        <x:f>IF('Master Products'!G532="","",'Master Products'!G532)</x:f>
      </x:c>
      <x:c r="G535" s="149" t="str">
        <x:f>'Master Products'!I532</x:f>
        <x:v>PKR</x:v>
      </x:c>
      <x:c r="H535" s="133" t="n">
        <x:f>'Master Products'!L532</x:f>
        <x:v>100</x:v>
      </x:c>
      <x:c r="I535" s="133" t="n">
        <x:f>'Master Products'!M532</x:f>
        <x:v>82</x:v>
      </x:c>
      <x:c r="J535" s="133" t="str">
        <x:f>'Master Products'!U532</x:f>
        <x:v>Source Valid</x:v>
      </x:c>
      <x:c r="K535" s="133" t="n">
        <x:f>'Master Products'!N532</x:f>
        <x:v>18</x:v>
      </x:c>
      <x:c r="L535" s="148" t="n">
        <x:f>'Master Products'!O532</x:f>
        <x:v>0.18</x:v>
      </x:c>
      <x:c r="M535" s="149" t="str">
        <x:f>'Master Products'!X532</x:f>
        <x:v>Ready</x:v>
      </x:c>
      <x:c r="N535" s="149" t="b">
        <x:f>'Master Products'!Y532</x:f>
        <x:v>1</x:v>
      </x:c>
      <x:c r="O535" s="149" t="str">
        <x:f>'Master Products'!AH532</x:f>
        <x:v>WS-RATES:15:28</x:v>
      </x:c>
      <x:c r="P535" s="149" t="str">
        <x:f>IF('Master Products'!AI532="","",'Master Products'!AI532)</x:f>
      </x:c>
      <x:c r="Q535" s="149" t="str">
        <x:f>IF('Master Products'!AJ532="","",'Master Products'!AJ532)</x:f>
      </x:c>
      <x:c r="R535" s="149" t="str">
        <x:f>IF('Master Products'!AK532="","",'Master Products'!AK532)</x:f>
      </x:c>
    </x:row>
    <x:row r="536">
      <x:c r="A536" s="149" t="str">
        <x:f>'Master Products'!A533</x:f>
        <x:v>RS-000532</x:v>
      </x:c>
      <x:c r="B536" s="149" t="str">
        <x:f>'Master Products'!B533</x:f>
        <x:v>SCALE 6" STUDENT 10SALE</x:v>
      </x:c>
      <x:c r="C536" s="149" t="str">
        <x:f>'Master Products'!C533</x:f>
        <x:v>SCALES</x:v>
      </x:c>
      <x:c r="D536" s="149" t="str">
        <x:f>'Master Products'!D533</x:f>
        <x:v>Both</x:v>
      </x:c>
      <x:c r="E536" s="149" t="str">
        <x:f>'Master Products'!F533</x:f>
        <x:v>Piece</x:v>
      </x:c>
      <x:c r="F536" s="149" t="str">
        <x:f>IF('Master Products'!G533="","",'Master Products'!G533)</x:f>
      </x:c>
      <x:c r="G536" s="149" t="str">
        <x:f>'Master Products'!I533</x:f>
        <x:v>PKR</x:v>
      </x:c>
      <x:c r="H536" s="133" t="n">
        <x:f>'Master Products'!L533</x:f>
        <x:v>80</x:v>
      </x:c>
      <x:c r="I536" s="133" t="n">
        <x:f>'Master Products'!M533</x:f>
        <x:v>65</x:v>
      </x:c>
      <x:c r="J536" s="133" t="str">
        <x:f>'Master Products'!U533</x:f>
        <x:v>Source Valid</x:v>
      </x:c>
      <x:c r="K536" s="133" t="n">
        <x:f>'Master Products'!N533</x:f>
        <x:v>15</x:v>
      </x:c>
      <x:c r="L536" s="148" t="n">
        <x:f>'Master Products'!O533</x:f>
        <x:v>0.1875</x:v>
      </x:c>
      <x:c r="M536" s="149" t="str">
        <x:f>'Master Products'!X533</x:f>
        <x:v>Ready</x:v>
      </x:c>
      <x:c r="N536" s="149" t="b">
        <x:f>'Master Products'!Y533</x:f>
        <x:v>1</x:v>
      </x:c>
      <x:c r="O536" s="149" t="str">
        <x:f>'Master Products'!AH533</x:f>
        <x:v>WS-RATES:15:29</x:v>
      </x:c>
      <x:c r="P536" s="149" t="str">
        <x:f>IF('Master Products'!AI533="","",'Master Products'!AI533)</x:f>
      </x:c>
      <x:c r="Q536" s="149" t="str">
        <x:f>IF('Master Products'!AJ533="","",'Master Products'!AJ533)</x:f>
      </x:c>
      <x:c r="R536" s="149" t="str">
        <x:f>IF('Master Products'!AK533="","",'Master Products'!AK533)</x:f>
      </x:c>
    </x:row>
    <x:row r="537">
      <x:c r="A537" s="149" t="str">
        <x:f>'Master Products'!A534</x:f>
        <x:v>RS-000533</x:v>
      </x:c>
      <x:c r="B537" s="149" t="str">
        <x:f>'Master Products'!B534</x:f>
        <x:v>SCISSOR OLE OLE</x:v>
      </x:c>
      <x:c r="C537" s="149" t="str">
        <x:f>'Master Products'!C534</x:f>
        <x:v>SCISSOR</x:v>
      </x:c>
      <x:c r="D537" s="149" t="str">
        <x:f>'Master Products'!D534</x:f>
        <x:v>Both</x:v>
      </x:c>
      <x:c r="E537" s="149" t="str">
        <x:f>'Master Products'!F534</x:f>
        <x:v>Piece</x:v>
      </x:c>
      <x:c r="F537" s="149" t="str">
        <x:f>IF('Master Products'!G534="","",'Master Products'!G534)</x:f>
      </x:c>
      <x:c r="G537" s="149" t="str">
        <x:f>'Master Products'!I534</x:f>
        <x:v>PKR</x:v>
      </x:c>
      <x:c r="H537" s="133" t="n">
        <x:f>'Master Products'!L534</x:f>
        <x:v>115</x:v>
      </x:c>
      <x:c r="I537" s="133" t="n">
        <x:f>'Master Products'!M534</x:f>
        <x:v>98</x:v>
      </x:c>
      <x:c r="J537" s="133" t="str">
        <x:f>'Master Products'!U534</x:f>
        <x:v>Source Valid</x:v>
      </x:c>
      <x:c r="K537" s="133" t="n">
        <x:f>'Master Products'!N534</x:f>
        <x:v>17</x:v>
      </x:c>
      <x:c r="L537" s="148" t="n">
        <x:f>'Master Products'!O534</x:f>
        <x:v>0.14782608695652175</x:v>
      </x:c>
      <x:c r="M537" s="149" t="str">
        <x:f>'Master Products'!X534</x:f>
        <x:v>Ready</x:v>
      </x:c>
      <x:c r="N537" s="149" t="b">
        <x:f>'Master Products'!Y534</x:f>
        <x:v>1</x:v>
      </x:c>
      <x:c r="O537" s="149" t="str">
        <x:f>'Master Products'!AH534</x:f>
        <x:v>WS-RATES:15:30</x:v>
      </x:c>
      <x:c r="P537" s="149" t="str">
        <x:f>IF('Master Products'!AI534="","",'Master Products'!AI534)</x:f>
      </x:c>
      <x:c r="Q537" s="149" t="str">
        <x:f>IF('Master Products'!AJ534="","",'Master Products'!AJ534)</x:f>
      </x:c>
      <x:c r="R537" s="149" t="str">
        <x:f>IF('Master Products'!AK534="","",'Master Products'!AK534)</x:f>
      </x:c>
    </x:row>
    <x:row r="538">
      <x:c r="A538" s="149" t="str">
        <x:f>'Master Products'!A535</x:f>
        <x:v>RS-000534</x:v>
      </x:c>
      <x:c r="B538" s="149" t="str">
        <x:f>'Master Products'!B535</x:f>
        <x:v>SCISSOR 600</x:v>
      </x:c>
      <x:c r="C538" s="149" t="str">
        <x:f>'Master Products'!C535</x:f>
        <x:v>SCIENTIFIC CALCULAT</x:v>
      </x:c>
      <x:c r="D538" s="149" t="str">
        <x:f>'Master Products'!D535</x:f>
        <x:v>Both</x:v>
      </x:c>
      <x:c r="E538" s="149" t="str">
        <x:f>'Master Products'!F535</x:f>
        <x:v>Piece</x:v>
      </x:c>
      <x:c r="F538" s="149" t="str">
        <x:f>IF('Master Products'!G535="","",'Master Products'!G535)</x:f>
      </x:c>
      <x:c r="G538" s="149" t="str">
        <x:f>'Master Products'!I535</x:f>
        <x:v>PKR</x:v>
      </x:c>
      <x:c r="H538" s="133" t="n">
        <x:f>'Master Products'!L535</x:f>
        <x:v>600</x:v>
      </x:c>
      <x:c r="I538" s="133" t="n">
        <x:f>'Master Products'!M535</x:f>
        <x:v>525</x:v>
      </x:c>
      <x:c r="J538" s="133" t="str">
        <x:f>'Master Products'!U535</x:f>
        <x:v>Source Valid</x:v>
      </x:c>
      <x:c r="K538" s="133" t="n">
        <x:f>'Master Products'!N535</x:f>
        <x:v>75</x:v>
      </x:c>
      <x:c r="L538" s="148" t="n">
        <x:f>'Master Products'!O535</x:f>
        <x:v>0.125</x:v>
      </x:c>
      <x:c r="M538" s="149" t="str">
        <x:f>'Master Products'!X535</x:f>
        <x:v>Ready</x:v>
      </x:c>
      <x:c r="N538" s="149" t="b">
        <x:f>'Master Products'!Y535</x:f>
        <x:v>1</x:v>
      </x:c>
      <x:c r="O538" s="149" t="str">
        <x:f>'Master Products'!AH535</x:f>
        <x:v>WS-RATES:15:31</x:v>
      </x:c>
      <x:c r="P538" s="149" t="str">
        <x:f>IF('Master Products'!AI535="","",'Master Products'!AI535)</x:f>
      </x:c>
      <x:c r="Q538" s="149" t="str">
        <x:f>IF('Master Products'!AJ535="","",'Master Products'!AJ535)</x:f>
      </x:c>
      <x:c r="R538" s="149" t="str">
        <x:f>IF('Master Products'!AK535="","",'Master Products'!AK535)</x:f>
      </x:c>
    </x:row>
    <x:row r="539">
      <x:c r="A539" s="149" t="str">
        <x:f>'Master Products'!A536</x:f>
        <x:v>RS-000535</x:v>
      </x:c>
      <x:c r="B539" s="149" t="str">
        <x:f>'Master Products'!B536</x:f>
        <x:v>EROREX 82MS CALCULATOR</x:v>
      </x:c>
      <x:c r="C539" s="149" t="str">
        <x:f>'Master Products'!C536</x:f>
        <x:v>SCIENTIFIC CALCULAT</x:v>
      </x:c>
      <x:c r="D539" s="149" t="str">
        <x:f>'Master Products'!D536</x:f>
        <x:v>Both</x:v>
      </x:c>
      <x:c r="E539" s="149" t="str">
        <x:f>'Master Products'!F536</x:f>
        <x:v>Piece</x:v>
      </x:c>
      <x:c r="F539" s="149" t="str">
        <x:f>IF('Master Products'!G536="","",'Master Products'!G536)</x:f>
      </x:c>
      <x:c r="G539" s="149" t="str">
        <x:f>'Master Products'!I536</x:f>
        <x:v>PKR</x:v>
      </x:c>
      <x:c r="H539" s="133" t="n">
        <x:f>'Master Products'!L536</x:f>
        <x:v>320</x:v>
      </x:c>
      <x:c r="I539" s="133" t="n">
        <x:f>'Master Products'!M536</x:f>
        <x:v>300</x:v>
      </x:c>
      <x:c r="J539" s="133" t="str">
        <x:f>'Master Products'!U536</x:f>
        <x:v>Source Valid</x:v>
      </x:c>
      <x:c r="K539" s="133" t="n">
        <x:f>'Master Products'!N536</x:f>
        <x:v>20</x:v>
      </x:c>
      <x:c r="L539" s="148" t="n">
        <x:f>'Master Products'!O536</x:f>
        <x:v>0.0625</x:v>
      </x:c>
      <x:c r="M539" s="149" t="str">
        <x:f>'Master Products'!X536</x:f>
        <x:v>Ready</x:v>
      </x:c>
      <x:c r="N539" s="149" t="b">
        <x:f>'Master Products'!Y536</x:f>
        <x:v>1</x:v>
      </x:c>
      <x:c r="O539" s="149" t="str">
        <x:f>'Master Products'!AH536</x:f>
        <x:v>WS-RATES:15:32</x:v>
      </x:c>
      <x:c r="P539" s="149" t="str">
        <x:f>IF('Master Products'!AI536="","",'Master Products'!AI536)</x:f>
      </x:c>
      <x:c r="Q539" s="149" t="str">
        <x:f>IF('Master Products'!AJ536="","",'Master Products'!AJ536)</x:f>
      </x:c>
      <x:c r="R539" s="149" t="str">
        <x:f>IF('Master Products'!AK536="","",'Master Products'!AK536)</x:f>
      </x:c>
    </x:row>
    <x:row r="540">
      <x:c r="A540" s="149" t="str">
        <x:f>'Master Products'!A537</x:f>
        <x:v>RS-000536</x:v>
      </x:c>
      <x:c r="B540" s="149" t="str">
        <x:f>'Master Products'!B537</x:f>
        <x:v>TURBO MARKER</x:v>
      </x:c>
      <x:c r="C540" s="149" t="str">
        <x:f>'Master Products'!C537</x:f>
        <x:v>CUT MARKERS</x:v>
      </x:c>
      <x:c r="D540" s="149" t="str">
        <x:f>'Master Products'!D537</x:f>
        <x:v>Both</x:v>
      </x:c>
      <x:c r="E540" s="149" t="str">
        <x:f>'Master Products'!F537</x:f>
        <x:v>Piece</x:v>
      </x:c>
      <x:c r="F540" s="149" t="str">
        <x:f>IF('Master Products'!G537="","",'Master Products'!G537)</x:f>
      </x:c>
      <x:c r="G540" s="149" t="str">
        <x:f>'Master Products'!I537</x:f>
        <x:v>PKR</x:v>
      </x:c>
      <x:c r="H540" s="133" t="n">
        <x:f>'Master Products'!L537</x:f>
        <x:v>60</x:v>
      </x:c>
      <x:c r="I540" s="133" t="n">
        <x:f>'Master Products'!M537</x:f>
        <x:v>56</x:v>
      </x:c>
      <x:c r="J540" s="133" t="str">
        <x:f>'Master Products'!U537</x:f>
        <x:v>Source Valid</x:v>
      </x:c>
      <x:c r="K540" s="133" t="n">
        <x:f>'Master Products'!N537</x:f>
        <x:v>4</x:v>
      </x:c>
      <x:c r="L540" s="148" t="n">
        <x:f>'Master Products'!O537</x:f>
        <x:v>0.06666666666666667</x:v>
      </x:c>
      <x:c r="M540" s="149" t="str">
        <x:f>'Master Products'!X537</x:f>
        <x:v>Ready</x:v>
      </x:c>
      <x:c r="N540" s="149" t="b">
        <x:f>'Master Products'!Y537</x:f>
        <x:v>1</x:v>
      </x:c>
      <x:c r="O540" s="149" t="str">
        <x:f>'Master Products'!AH537</x:f>
        <x:v>WS-RATES:15:33</x:v>
      </x:c>
      <x:c r="P540" s="149" t="str">
        <x:f>IF('Master Products'!AI537="","",'Master Products'!AI537)</x:f>
      </x:c>
      <x:c r="Q540" s="149" t="str">
        <x:f>IF('Master Products'!AJ537="","",'Master Products'!AJ537)</x:f>
      </x:c>
      <x:c r="R540" s="149" t="str">
        <x:f>IF('Master Products'!AK537="","",'Master Products'!AK537)</x:f>
      </x:c>
    </x:row>
    <x:row r="541">
      <x:c r="A541" s="149" t="str">
        <x:f>'Master Products'!A538</x:f>
        <x:v>RS-000537</x:v>
      </x:c>
      <x:c r="B541" s="149" t="str">
        <x:f>'Master Products'!B538</x:f>
        <x:v>CLIP BOARD TRANSPERANT MB</x:v>
      </x:c>
      <x:c r="C541" s="149" t="str">
        <x:f>'Master Products'!C538</x:f>
        <x:v>CLIP BOARD</x:v>
      </x:c>
      <x:c r="D541" s="149" t="str">
        <x:f>'Master Products'!D538</x:f>
        <x:v>Both</x:v>
      </x:c>
      <x:c r="E541" s="149" t="str">
        <x:f>'Master Products'!F538</x:f>
        <x:v>Piece</x:v>
      </x:c>
      <x:c r="F541" s="149" t="str">
        <x:f>IF('Master Products'!G538="","",'Master Products'!G538)</x:f>
      </x:c>
      <x:c r="G541" s="149" t="str">
        <x:f>'Master Products'!I538</x:f>
        <x:v>PKR</x:v>
      </x:c>
      <x:c r="H541" s="133" t="n">
        <x:f>'Master Products'!L538</x:f>
        <x:v>215</x:v>
      </x:c>
      <x:c r="I541" s="133" t="n">
        <x:f>'Master Products'!M538</x:f>
        <x:v>180</x:v>
      </x:c>
      <x:c r="J541" s="133" t="str">
        <x:f>'Master Products'!U538</x:f>
        <x:v>Corrected Wholesale</x:v>
      </x:c>
      <x:c r="K541" s="133" t="n">
        <x:f>'Master Products'!N538</x:f>
        <x:v>35</x:v>
      </x:c>
      <x:c r="L541" s="148" t="n">
        <x:f>'Master Products'!O538</x:f>
        <x:v>0.16279069767441862</x:v>
      </x:c>
      <x:c r="M541" s="149" t="str">
        <x:f>'Master Products'!X538</x:f>
        <x:v>Ready with Mock Price</x:v>
      </x:c>
      <x:c r="N541" s="149" t="b">
        <x:f>'Master Products'!Y538</x:f>
        <x:v>1</x:v>
      </x:c>
      <x:c r="O541" s="149" t="str">
        <x:f>'Master Products'!AH538</x:f>
        <x:v>WS-RATES:15:34</x:v>
      </x:c>
      <x:c r="P541" s="149" t="str">
        <x:f>IF('Master Products'!AI538="","",'Master Products'!AI538)</x:f>
      </x:c>
      <x:c r="Q541" s="149" t="str">
        <x:f>IF('Master Products'!AJ538="","",'Master Products'!AJ538)</x:f>
      </x:c>
      <x:c r="R541" s="149" t="str">
        <x:f>IF('Master Products'!AK538="","",'Master Products'!AK538)</x:f>
      </x:c>
    </x:row>
    <x:row r="542">
      <x:c r="A542" s="149" t="str">
        <x:f>'Master Products'!A539</x:f>
        <x:v>RS-000538</x:v>
      </x:c>
      <x:c r="B542" s="149" t="str">
        <x:f>'Master Products'!B539</x:f>
        <x:v>DOLLAR ERASER</x:v>
      </x:c>
      <x:c r="C542" s="149" t="str">
        <x:f>'Master Products'!C539</x:f>
        <x:v>ERASERS</x:v>
      </x:c>
      <x:c r="D542" s="149" t="str">
        <x:f>'Master Products'!D539</x:f>
        <x:v>Both</x:v>
      </x:c>
      <x:c r="E542" s="149" t="str">
        <x:f>'Master Products'!F539</x:f>
        <x:v>Piece</x:v>
      </x:c>
      <x:c r="F542" s="149" t="str">
        <x:f>IF('Master Products'!G539="","",'Master Products'!G539)</x:f>
      </x:c>
      <x:c r="G542" s="149" t="str">
        <x:f>'Master Products'!I539</x:f>
        <x:v>PKR</x:v>
      </x:c>
      <x:c r="H542" s="133" t="n">
        <x:f>'Master Products'!L539</x:f>
        <x:v>288</x:v>
      </x:c>
      <x:c r="I542" s="133" t="n">
        <x:f>'Master Products'!M539</x:f>
        <x:v>280</x:v>
      </x:c>
      <x:c r="J542" s="133" t="str">
        <x:f>'Master Products'!U539</x:f>
        <x:v>Source Valid</x:v>
      </x:c>
      <x:c r="K542" s="133" t="n">
        <x:f>'Master Products'!N539</x:f>
        <x:v>8</x:v>
      </x:c>
      <x:c r="L542" s="148" t="n">
        <x:f>'Master Products'!O539</x:f>
        <x:v>0.027777777777777776</x:v>
      </x:c>
      <x:c r="M542" s="149" t="str">
        <x:f>'Master Products'!X539</x:f>
        <x:v>Ready</x:v>
      </x:c>
      <x:c r="N542" s="149" t="b">
        <x:f>'Master Products'!Y539</x:f>
        <x:v>1</x:v>
      </x:c>
      <x:c r="O542" s="149" t="str">
        <x:f>'Master Products'!AH539</x:f>
        <x:v>WS-RATES:15:35</x:v>
      </x:c>
      <x:c r="P542" s="149" t="str">
        <x:f>IF('Master Products'!AI539="","",'Master Products'!AI539)</x:f>
      </x:c>
      <x:c r="Q542" s="149" t="str">
        <x:f>IF('Master Products'!AJ539="","",'Master Products'!AJ539)</x:f>
      </x:c>
      <x:c r="R542" s="149" t="str">
        <x:f>IF('Master Products'!AK539="","",'Master Products'!AK539)</x:f>
      </x:c>
    </x:row>
    <x:row r="543">
      <x:c r="A543" s="149" t="str">
        <x:f>'Master Products'!A540</x:f>
        <x:v>RS-000539</x:v>
      </x:c>
      <x:c r="B543" s="149" t="str">
        <x:f>'Master Products'!B540</x:f>
        <x:v>GIFT PEN BOX</x:v>
      </x:c>
      <x:c r="C543" s="149" t="str">
        <x:f>'Master Products'!C540</x:f>
        <x:v>CHINA</x:v>
      </x:c>
      <x:c r="D543" s="149" t="str">
        <x:f>'Master Products'!D540</x:f>
        <x:v>Both</x:v>
      </x:c>
      <x:c r="E543" s="149" t="str">
        <x:f>'Master Products'!F540</x:f>
        <x:v>Box</x:v>
      </x:c>
      <x:c r="F543" s="149" t="str">
        <x:f>IF('Master Products'!G540="","",'Master Products'!G540)</x:f>
      </x:c>
      <x:c r="G543" s="149" t="str">
        <x:f>'Master Products'!I540</x:f>
        <x:v>PKR</x:v>
      </x:c>
      <x:c r="H543" s="133" t="n">
        <x:f>'Master Products'!L540</x:f>
        <x:v>45</x:v>
      </x:c>
      <x:c r="I543" s="133" t="n">
        <x:f>'Master Products'!M540</x:f>
        <x:v>32</x:v>
      </x:c>
      <x:c r="J543" s="133" t="str">
        <x:f>'Master Products'!U540</x:f>
        <x:v>Source Valid</x:v>
      </x:c>
      <x:c r="K543" s="133" t="n">
        <x:f>'Master Products'!N540</x:f>
        <x:v>13</x:v>
      </x:c>
      <x:c r="L543" s="148" t="n">
        <x:f>'Master Products'!O540</x:f>
        <x:v>0.28888888888888886</x:v>
      </x:c>
      <x:c r="M543" s="149" t="str">
        <x:f>'Master Products'!X540</x:f>
        <x:v>Ready</x:v>
      </x:c>
      <x:c r="N543" s="149" t="b">
        <x:f>'Master Products'!Y540</x:f>
        <x:v>1</x:v>
      </x:c>
      <x:c r="O543" s="149" t="str">
        <x:f>'Master Products'!AH540</x:f>
        <x:v>WS-RATES:15:36</x:v>
      </x:c>
      <x:c r="P543" s="149" t="str">
        <x:f>IF('Master Products'!AI540="","",'Master Products'!AI540)</x:f>
      </x:c>
      <x:c r="Q543" s="149" t="str">
        <x:f>IF('Master Products'!AJ540="","",'Master Products'!AJ540)</x:f>
      </x:c>
      <x:c r="R543" s="149" t="str">
        <x:f>IF('Master Products'!AK540="","",'Master Products'!AK540)</x:f>
      </x:c>
    </x:row>
    <x:row r="544">
      <x:c r="A544" s="149" t="str">
        <x:f>'Master Products'!A541</x:f>
        <x:v>RS-000540</x:v>
      </x:c>
      <x:c r="B544" s="149" t="str">
        <x:f>'Master Products'!B541</x:f>
        <x:v>BALL JALI</x:v>
      </x:c>
      <x:c r="C544" s="149" t="str">
        <x:f>'Master Products'!C541</x:f>
        <x:v>CHINA</x:v>
      </x:c>
      <x:c r="D544" s="149" t="str">
        <x:f>'Master Products'!D541</x:f>
        <x:v>Both</x:v>
      </x:c>
      <x:c r="E544" s="149" t="str">
        <x:f>'Master Products'!F541</x:f>
        <x:v>Piece</x:v>
      </x:c>
      <x:c r="F544" s="149" t="str">
        <x:f>IF('Master Products'!G541="","",'Master Products'!G541)</x:f>
      </x:c>
      <x:c r="G544" s="149" t="str">
        <x:f>'Master Products'!I541</x:f>
        <x:v>PKR</x:v>
      </x:c>
      <x:c r="H544" s="133" t="n">
        <x:f>'Master Products'!L541</x:f>
        <x:v>20</x:v>
      </x:c>
      <x:c r="I544" s="133" t="n">
        <x:f>'Master Products'!M541</x:f>
        <x:v>15</x:v>
      </x:c>
      <x:c r="J544" s="133" t="str">
        <x:f>'Master Products'!U541</x:f>
        <x:v>Source Valid</x:v>
      </x:c>
      <x:c r="K544" s="133" t="n">
        <x:f>'Master Products'!N541</x:f>
        <x:v>5</x:v>
      </x:c>
      <x:c r="L544" s="148" t="n">
        <x:f>'Master Products'!O541</x:f>
        <x:v>0.25</x:v>
      </x:c>
      <x:c r="M544" s="149" t="str">
        <x:f>'Master Products'!X541</x:f>
        <x:v>Ready</x:v>
      </x:c>
      <x:c r="N544" s="149" t="b">
        <x:f>'Master Products'!Y541</x:f>
        <x:v>1</x:v>
      </x:c>
      <x:c r="O544" s="149" t="str">
        <x:f>'Master Products'!AH541</x:f>
        <x:v>WS-RATES:15:37</x:v>
      </x:c>
      <x:c r="P544" s="149" t="str">
        <x:f>IF('Master Products'!AI541="","",'Master Products'!AI541)</x:f>
      </x:c>
      <x:c r="Q544" s="149" t="str">
        <x:f>IF('Master Products'!AJ541="","",'Master Products'!AJ541)</x:f>
      </x:c>
      <x:c r="R544" s="149" t="str">
        <x:f>IF('Master Products'!AK541="","",'Master Products'!AK541)</x:f>
      </x:c>
    </x:row>
    <x:row r="545">
      <x:c r="A545" s="149" t="str">
        <x:f>'Master Products'!A542</x:f>
        <x:v>RS-000541</x:v>
      </x:c>
      <x:c r="B545" s="149" t="str">
        <x:f>'Master Products'!B542</x:f>
        <x:v>ORO INK PEN VINTAGE</x:v>
      </x:c>
      <x:c r="C545" s="149" t="str">
        <x:f>'Master Products'!C542</x:f>
        <x:v>Fountain pen</x:v>
      </x:c>
      <x:c r="D545" s="149" t="str">
        <x:f>'Master Products'!D542</x:f>
        <x:v>Both</x:v>
      </x:c>
      <x:c r="E545" s="149" t="str">
        <x:f>'Master Products'!F542</x:f>
        <x:v>Piece</x:v>
      </x:c>
      <x:c r="F545" s="149" t="str">
        <x:f>IF('Master Products'!G542="","",'Master Products'!G542)</x:f>
      </x:c>
      <x:c r="G545" s="149" t="str">
        <x:f>'Master Products'!I542</x:f>
        <x:v>PKR</x:v>
      </x:c>
      <x:c r="H545" s="133" t="n">
        <x:f>'Master Products'!L542</x:f>
        <x:v>740</x:v>
      </x:c>
      <x:c r="I545" s="133" t="n">
        <x:f>'Master Products'!M542</x:f>
        <x:v>715</x:v>
      </x:c>
      <x:c r="J545" s="133" t="str">
        <x:f>'Master Products'!U542</x:f>
        <x:v>Source Valid</x:v>
      </x:c>
      <x:c r="K545" s="133" t="n">
        <x:f>'Master Products'!N542</x:f>
        <x:v>25</x:v>
      </x:c>
      <x:c r="L545" s="148" t="n">
        <x:f>'Master Products'!O542</x:f>
        <x:v>0.033783783783783786</x:v>
      </x:c>
      <x:c r="M545" s="149" t="str">
        <x:f>'Master Products'!X542</x:f>
        <x:v>Ready</x:v>
      </x:c>
      <x:c r="N545" s="149" t="b">
        <x:f>'Master Products'!Y542</x:f>
        <x:v>1</x:v>
      </x:c>
      <x:c r="O545" s="149" t="str">
        <x:f>'Master Products'!AH542</x:f>
        <x:v>WS-RATES:16:2</x:v>
      </x:c>
      <x:c r="P545" s="149" t="str">
        <x:f>IF('Master Products'!AI542="","",'Master Products'!AI542)</x:f>
      </x:c>
      <x:c r="Q545" s="149" t="str">
        <x:f>IF('Master Products'!AJ542="","",'Master Products'!AJ542)</x:f>
      </x:c>
      <x:c r="R545" s="149" t="str">
        <x:f>IF('Master Products'!AK542="","",'Master Products'!AK542)</x:f>
      </x:c>
    </x:row>
    <x:row r="546">
      <x:c r="A546" s="149" t="str">
        <x:f>'Master Products'!A543</x:f>
        <x:v>RS-000542</x:v>
      </x:c>
      <x:c r="B546" s="149" t="str">
        <x:f>'Master Products'!B543</x:f>
        <x:v>MERCURY SHARPNER 701 (5 SALE</x:v>
      </x:c>
      <x:c r="C546" s="149" t="str">
        <x:f>'Master Products'!C543</x:f>
        <x:v>SHARPNERS</x:v>
      </x:c>
      <x:c r="D546" s="149" t="str">
        <x:f>'Master Products'!D543</x:f>
        <x:v>Both</x:v>
      </x:c>
      <x:c r="E546" s="149" t="str">
        <x:f>'Master Products'!F543</x:f>
        <x:v>Piece</x:v>
      </x:c>
      <x:c r="F546" s="149" t="str">
        <x:f>IF('Master Products'!G543="","",'Master Products'!G543)</x:f>
      </x:c>
      <x:c r="G546" s="149" t="str">
        <x:f>'Master Products'!I543</x:f>
        <x:v>PKR</x:v>
      </x:c>
      <x:c r="H546" s="133" t="n">
        <x:f>'Master Products'!L543</x:f>
        <x:v>360</x:v>
      </x:c>
      <x:c r="I546" s="133" t="n">
        <x:f>'Master Products'!M543</x:f>
        <x:v>335</x:v>
      </x:c>
      <x:c r="J546" s="133" t="str">
        <x:f>'Master Products'!U543</x:f>
        <x:v>Source Valid</x:v>
      </x:c>
      <x:c r="K546" s="133" t="n">
        <x:f>'Master Products'!N543</x:f>
        <x:v>25</x:v>
      </x:c>
      <x:c r="L546" s="148" t="n">
        <x:f>'Master Products'!O543</x:f>
        <x:v>0.06944444444444445</x:v>
      </x:c>
      <x:c r="M546" s="149" t="str">
        <x:f>'Master Products'!X543</x:f>
        <x:v>Ready</x:v>
      </x:c>
      <x:c r="N546" s="149" t="b">
        <x:f>'Master Products'!Y543</x:f>
        <x:v>1</x:v>
      </x:c>
      <x:c r="O546" s="149" t="str">
        <x:f>'Master Products'!AH543</x:f>
        <x:v>WS-RATES:16:3</x:v>
      </x:c>
      <x:c r="P546" s="149" t="str">
        <x:f>IF('Master Products'!AI543="","",'Master Products'!AI543)</x:f>
      </x:c>
      <x:c r="Q546" s="149" t="str">
        <x:f>IF('Master Products'!AJ543="","",'Master Products'!AJ543)</x:f>
      </x:c>
      <x:c r="R546" s="149" t="str">
        <x:f>IF('Master Products'!AK543="","",'Master Products'!AK543)</x:f>
      </x:c>
    </x:row>
    <x:row r="547">
      <x:c r="A547" s="149" t="str">
        <x:f>'Master Products'!A544</x:f>
        <x:v>RS-000543</x:v>
      </x:c>
      <x:c r="B547" s="149" t="str">
        <x:f>'Master Products'!B544</x:f>
        <x:v>LUDO XL</x:v>
      </x:c>
      <x:c r="C547" s="149" t="str">
        <x:f>'Master Products'!C544</x:f>
        <x:v>LUDO</x:v>
      </x:c>
      <x:c r="D547" s="149" t="str">
        <x:f>'Master Products'!D544</x:f>
        <x:v>Both</x:v>
      </x:c>
      <x:c r="E547" s="149" t="str">
        <x:f>'Master Products'!F544</x:f>
        <x:v>Piece</x:v>
      </x:c>
      <x:c r="F547" s="149" t="str">
        <x:f>IF('Master Products'!G544="","",'Master Products'!G544)</x:f>
      </x:c>
      <x:c r="G547" s="149" t="str">
        <x:f>'Master Products'!I544</x:f>
        <x:v>PKR</x:v>
      </x:c>
      <x:c r="H547" s="133" t="n">
        <x:f>'Master Products'!L544</x:f>
        <x:v>180</x:v>
      </x:c>
      <x:c r="I547" s="133" t="n">
        <x:f>'Master Products'!M544</x:f>
        <x:v>140</x:v>
      </x:c>
      <x:c r="J547" s="133" t="str">
        <x:f>'Master Products'!U544</x:f>
        <x:v>Source Valid</x:v>
      </x:c>
      <x:c r="K547" s="133" t="n">
        <x:f>'Master Products'!N544</x:f>
        <x:v>40</x:v>
      </x:c>
      <x:c r="L547" s="148" t="n">
        <x:f>'Master Products'!O544</x:f>
        <x:v>0.2222222222222222</x:v>
      </x:c>
      <x:c r="M547" s="149" t="str">
        <x:f>'Master Products'!X544</x:f>
        <x:v>Ready</x:v>
      </x:c>
      <x:c r="N547" s="149" t="b">
        <x:f>'Master Products'!Y544</x:f>
        <x:v>1</x:v>
      </x:c>
      <x:c r="O547" s="149" t="str">
        <x:f>'Master Products'!AH544</x:f>
        <x:v>WS-RATES:16:4</x:v>
      </x:c>
      <x:c r="P547" s="149" t="str">
        <x:f>IF('Master Products'!AI544="","",'Master Products'!AI544)</x:f>
      </x:c>
      <x:c r="Q547" s="149" t="str">
        <x:f>IF('Master Products'!AJ544="","",'Master Products'!AJ544)</x:f>
      </x:c>
      <x:c r="R547" s="149" t="str">
        <x:f>IF('Master Products'!AK544="","",'Master Products'!AK544)</x:f>
      </x:c>
    </x:row>
    <x:row r="548">
      <x:c r="A548" s="149" t="str">
        <x:f>'Master Products'!A545</x:f>
        <x:v>RS-000544</x:v>
      </x:c>
      <x:c r="B548" s="149" t="str">
        <x:f>'Master Products'!B545</x:f>
        <x:v>A4 PLASTIC COVER (10MM)</x:v>
      </x:c>
      <x:c r="C548" s="149" t="str">
        <x:f>'Master Products'!C545</x:f>
        <x:v>PLASTIC SHEET/ROLL</x:v>
      </x:c>
      <x:c r="D548" s="149" t="str">
        <x:f>'Master Products'!D545</x:f>
        <x:v>Both</x:v>
      </x:c>
      <x:c r="E548" s="149" t="str">
        <x:f>'Master Products'!F545</x:f>
        <x:v>Piece</x:v>
      </x:c>
      <x:c r="F548" s="149" t="str">
        <x:f>IF('Master Products'!G545="","",'Master Products'!G545)</x:f>
      </x:c>
      <x:c r="G548" s="149" t="str">
        <x:f>'Master Products'!I545</x:f>
        <x:v>PKR</x:v>
      </x:c>
      <x:c r="H548" s="133" t="n">
        <x:f>'Master Products'!L545</x:f>
        <x:v>27</x:v>
      </x:c>
      <x:c r="I548" s="133" t="n">
        <x:f>'Master Products'!M545</x:f>
        <x:v>19</x:v>
      </x:c>
      <x:c r="J548" s="133" t="str">
        <x:f>'Master Products'!U545</x:f>
        <x:v>Source Valid</x:v>
      </x:c>
      <x:c r="K548" s="133" t="n">
        <x:f>'Master Products'!N545</x:f>
        <x:v>8</x:v>
      </x:c>
      <x:c r="L548" s="148" t="n">
        <x:f>'Master Products'!O545</x:f>
        <x:v>0.2962962962962963</x:v>
      </x:c>
      <x:c r="M548" s="149" t="str">
        <x:f>'Master Products'!X545</x:f>
        <x:v>Ready</x:v>
      </x:c>
      <x:c r="N548" s="149" t="b">
        <x:f>'Master Products'!Y545</x:f>
        <x:v>1</x:v>
      </x:c>
      <x:c r="O548" s="149" t="str">
        <x:f>'Master Products'!AH545</x:f>
        <x:v>WS-RATES:16:5</x:v>
      </x:c>
      <x:c r="P548" s="149" t="str">
        <x:f>IF('Master Products'!AI545="","",'Master Products'!AI545)</x:f>
      </x:c>
      <x:c r="Q548" s="149" t="str">
        <x:f>IF('Master Products'!AJ545="","",'Master Products'!AJ545)</x:f>
      </x:c>
      <x:c r="R548" s="149" t="str">
        <x:f>IF('Master Products'!AK545="","",'Master Products'!AK545)</x:f>
      </x:c>
    </x:row>
    <x:row r="549">
      <x:c r="A549" s="149" t="str">
        <x:f>'Master Products'!A546</x:f>
        <x:v>RS-000545</x:v>
      </x:c>
      <x:c r="B549" s="149" t="str">
        <x:f>'Master Products'!B546</x:f>
        <x:v>FAIZAN E NAMAZ</x:v>
      </x:c>
      <x:c r="C549" s="149" t="str">
        <x:f>'Master Products'!C546</x:f>
        <x:v>SIPARA</x:v>
      </x:c>
      <x:c r="D549" s="149" t="str">
        <x:f>'Master Products'!D546</x:f>
        <x:v>Both</x:v>
      </x:c>
      <x:c r="E549" s="149" t="str">
        <x:f>'Master Products'!F546</x:f>
        <x:v>Piece</x:v>
      </x:c>
      <x:c r="F549" s="149" t="str">
        <x:f>IF('Master Products'!G546="","",'Master Products'!G546)</x:f>
      </x:c>
      <x:c r="G549" s="149" t="str">
        <x:f>'Master Products'!I546</x:f>
        <x:v>PKR</x:v>
      </x:c>
      <x:c r="H549" s="133" t="n">
        <x:f>'Master Products'!L546</x:f>
        <x:v>20</x:v>
      </x:c>
      <x:c r="I549" s="133" t="n">
        <x:f>'Master Products'!M546</x:f>
        <x:v>17</x:v>
      </x:c>
      <x:c r="J549" s="133" t="str">
        <x:f>'Master Products'!U546</x:f>
        <x:v>Source Valid</x:v>
      </x:c>
      <x:c r="K549" s="133" t="n">
        <x:f>'Master Products'!N546</x:f>
        <x:v>3</x:v>
      </x:c>
      <x:c r="L549" s="148" t="n">
        <x:f>'Master Products'!O546</x:f>
        <x:v>0.15</x:v>
      </x:c>
      <x:c r="M549" s="149" t="str">
        <x:f>'Master Products'!X546</x:f>
        <x:v>Ready</x:v>
      </x:c>
      <x:c r="N549" s="149" t="b">
        <x:f>'Master Products'!Y546</x:f>
        <x:v>1</x:v>
      </x:c>
      <x:c r="O549" s="149" t="str">
        <x:f>'Master Products'!AH546</x:f>
        <x:v>WS-RATES:16:6</x:v>
      </x:c>
      <x:c r="P549" s="149" t="str">
        <x:f>IF('Master Products'!AI546="","",'Master Products'!AI546)</x:f>
      </x:c>
      <x:c r="Q549" s="149" t="str">
        <x:f>IF('Master Products'!AJ546="","",'Master Products'!AJ546)</x:f>
      </x:c>
      <x:c r="R549" s="149" t="str">
        <x:f>IF('Master Products'!AK546="","",'Master Products'!AK546)</x:f>
      </x:c>
    </x:row>
    <x:row r="550">
      <x:c r="A550" s="149" t="str">
        <x:f>'Master Products'!A547</x:f>
        <x:v>RS-000546</x:v>
      </x:c>
      <x:c r="B550" s="149" t="str">
        <x:f>'Master Products'!B547</x:f>
        <x:v>A4 DRAWING SMALL</x:v>
      </x:c>
      <x:c r="C550" s="149" t="str">
        <x:f>'Master Products'!C547</x:f>
        <x:v>drawing copy</x:v>
      </x:c>
      <x:c r="D550" s="149" t="str">
        <x:f>'Master Products'!D547</x:f>
        <x:v>Both</x:v>
      </x:c>
      <x:c r="E550" s="149" t="str">
        <x:f>'Master Products'!F547</x:f>
        <x:v>Piece</x:v>
      </x:c>
      <x:c r="F550" s="149" t="str">
        <x:f>IF('Master Products'!G547="","",'Master Products'!G547)</x:f>
      </x:c>
      <x:c r="G550" s="149" t="str">
        <x:f>'Master Products'!I547</x:f>
        <x:v>PKR</x:v>
      </x:c>
      <x:c r="H550" s="133" t="n">
        <x:f>'Master Products'!L547</x:f>
        <x:v>60</x:v>
      </x:c>
      <x:c r="I550" s="133" t="n">
        <x:f>'Master Products'!M547</x:f>
        <x:v>51</x:v>
      </x:c>
      <x:c r="J550" s="133" t="str">
        <x:f>'Master Products'!U547</x:f>
        <x:v>Source Valid</x:v>
      </x:c>
      <x:c r="K550" s="133" t="n">
        <x:f>'Master Products'!N547</x:f>
        <x:v>9</x:v>
      </x:c>
      <x:c r="L550" s="148" t="n">
        <x:f>'Master Products'!O547</x:f>
        <x:v>0.15</x:v>
      </x:c>
      <x:c r="M550" s="149" t="str">
        <x:f>'Master Products'!X547</x:f>
        <x:v>Ready</x:v>
      </x:c>
      <x:c r="N550" s="149" t="b">
        <x:f>'Master Products'!Y547</x:f>
        <x:v>1</x:v>
      </x:c>
      <x:c r="O550" s="149" t="str">
        <x:f>'Master Products'!AH547</x:f>
        <x:v>WS-RATES:16:7</x:v>
      </x:c>
      <x:c r="P550" s="149" t="str">
        <x:f>IF('Master Products'!AI547="","",'Master Products'!AI547)</x:f>
      </x:c>
      <x:c r="Q550" s="149" t="str">
        <x:f>IF('Master Products'!AJ547="","",'Master Products'!AJ547)</x:f>
      </x:c>
      <x:c r="R550" s="149" t="str">
        <x:f>IF('Master Products'!AK547="","",'Master Products'!AK547)</x:f>
      </x:c>
    </x:row>
    <x:row r="551">
      <x:c r="A551" s="149" t="str">
        <x:f>'Master Products'!A548</x:f>
        <x:v>RS-000547</x:v>
      </x:c>
      <x:c r="B551" s="149" t="str">
        <x:f>'Master Products'!B548</x:f>
        <x:v>DOLLAR SP 10 JAR</x:v>
      </x:c>
      <x:c r="C551" s="149" t="str">
        <x:f>'Master Products'!C548</x:f>
        <x:v>INK PEN</x:v>
      </x:c>
      <x:c r="D551" s="149" t="str">
        <x:f>'Master Products'!D548</x:f>
        <x:v>Wholesale/Bulk</x:v>
      </x:c>
      <x:c r="E551" s="149" t="str">
        <x:f>'Master Products'!F548</x:f>
        <x:v>Jar</x:v>
      </x:c>
      <x:c r="F551" s="149" t="str">
        <x:f>IF('Master Products'!G548="","",'Master Products'!G548)</x:f>
      </x:c>
      <x:c r="G551" s="149" t="str">
        <x:f>'Master Products'!I548</x:f>
        <x:v>PKR</x:v>
      </x:c>
      <x:c r="H551" s="133" t="n">
        <x:f>'Master Products'!L548</x:f>
        <x:v>1084</x:v>
      </x:c>
      <x:c r="I551" s="133" t="n">
        <x:f>'Master Products'!M548</x:f>
        <x:v>1052</x:v>
      </x:c>
      <x:c r="J551" s="133" t="str">
        <x:f>'Master Products'!U548</x:f>
        <x:v>Source Valid</x:v>
      </x:c>
      <x:c r="K551" s="133" t="n">
        <x:f>'Master Products'!N548</x:f>
        <x:v>32</x:v>
      </x:c>
      <x:c r="L551" s="148" t="n">
        <x:f>'Master Products'!O548</x:f>
        <x:v>0.02952029520295203</x:v>
      </x:c>
      <x:c r="M551" s="149" t="str">
        <x:f>'Master Products'!X548</x:f>
        <x:v>Ready</x:v>
      </x:c>
      <x:c r="N551" s="149" t="b">
        <x:f>'Master Products'!Y548</x:f>
        <x:v>1</x:v>
      </x:c>
      <x:c r="O551" s="149" t="str">
        <x:f>'Master Products'!AH548</x:f>
        <x:v>WS-RATES:16:8</x:v>
      </x:c>
      <x:c r="P551" s="149" t="str">
        <x:f>IF('Master Products'!AI548="","",'Master Products'!AI548)</x:f>
      </x:c>
      <x:c r="Q551" s="149" t="str">
        <x:f>IF('Master Products'!AJ548="","",'Master Products'!AJ548)</x:f>
      </x:c>
      <x:c r="R551" s="149" t="str">
        <x:f>IF('Master Products'!AK548="","",'Master Products'!AK548)</x:f>
      </x:c>
    </x:row>
    <x:row r="552">
      <x:c r="A552" s="149" t="str">
        <x:f>'Master Products'!A549</x:f>
        <x:v>RS-000548</x:v>
      </x:c>
      <x:c r="B552" s="149" t="str">
        <x:f>'Master Products'!B549</x:f>
        <x:v>SLATE NEELAM</x:v>
      </x:c>
      <x:c r="C552" s="149" t="str">
        <x:f>'Master Products'!C549</x:f>
        <x:v>BALL POINT</x:v>
      </x:c>
      <x:c r="D552" s="149" t="str">
        <x:f>'Master Products'!D549</x:f>
        <x:v>Both</x:v>
      </x:c>
      <x:c r="E552" s="149" t="str">
        <x:f>'Master Products'!F549</x:f>
        <x:v>Piece</x:v>
      </x:c>
      <x:c r="F552" s="149" t="str">
        <x:f>IF('Master Products'!G549="","",'Master Products'!G549)</x:f>
      </x:c>
      <x:c r="G552" s="149" t="str">
        <x:f>'Master Products'!I549</x:f>
        <x:v>PKR</x:v>
      </x:c>
      <x:c r="H552" s="133" t="n">
        <x:f>'Master Products'!L549</x:f>
        <x:v>95</x:v>
      </x:c>
      <x:c r="I552" s="133" t="n">
        <x:f>'Master Products'!M549</x:f>
        <x:v>82</x:v>
      </x:c>
      <x:c r="J552" s="133" t="str">
        <x:f>'Master Products'!U549</x:f>
        <x:v>Source Valid</x:v>
      </x:c>
      <x:c r="K552" s="133" t="n">
        <x:f>'Master Products'!N549</x:f>
        <x:v>13</x:v>
      </x:c>
      <x:c r="L552" s="148" t="n">
        <x:f>'Master Products'!O549</x:f>
        <x:v>0.1368421052631579</x:v>
      </x:c>
      <x:c r="M552" s="149" t="str">
        <x:f>'Master Products'!X549</x:f>
        <x:v>Ready</x:v>
      </x:c>
      <x:c r="N552" s="149" t="b">
        <x:f>'Master Products'!Y549</x:f>
        <x:v>1</x:v>
      </x:c>
      <x:c r="O552" s="149" t="str">
        <x:f>'Master Products'!AH549</x:f>
        <x:v>WS-RATES:16:9</x:v>
      </x:c>
      <x:c r="P552" s="149" t="str">
        <x:f>IF('Master Products'!AI549="","",'Master Products'!AI549)</x:f>
      </x:c>
      <x:c r="Q552" s="149" t="str">
        <x:f>IF('Master Products'!AJ549="","",'Master Products'!AJ549)</x:f>
      </x:c>
      <x:c r="R552" s="149" t="str">
        <x:f>IF('Master Products'!AK549="","",'Master Products'!AK549)</x:f>
      </x:c>
    </x:row>
    <x:row r="553">
      <x:c r="A553" s="149" t="str">
        <x:f>'Master Products'!A550</x:f>
        <x:v>RS-000549</x:v>
      </x:c>
      <x:c r="B553" s="149" t="str">
        <x:f>'Master Products'!B550</x:f>
        <x:v>CTIFREE 991ES 2ND EDITION</x:v>
      </x:c>
      <x:c r="C553" s="149" t="str">
        <x:f>'Master Products'!C550</x:f>
        <x:v>BALL POINT</x:v>
      </x:c>
      <x:c r="D553" s="149" t="str">
        <x:f>'Master Products'!D550</x:f>
        <x:v>Both</x:v>
      </x:c>
      <x:c r="E553" s="149" t="str">
        <x:f>'Master Products'!F550</x:f>
        <x:v>Piece</x:v>
      </x:c>
      <x:c r="F553" s="149" t="str">
        <x:f>IF('Master Products'!G550="","",'Master Products'!G550)</x:f>
      </x:c>
      <x:c r="G553" s="149" t="str">
        <x:f>'Master Products'!I550</x:f>
        <x:v>PKR</x:v>
      </x:c>
      <x:c r="H553" s="133" t="n">
        <x:f>'Master Products'!L550</x:f>
        <x:v>1010</x:v>
      </x:c>
      <x:c r="I553" s="133" t="n">
        <x:f>'Master Products'!M550</x:f>
        <x:v>860</x:v>
      </x:c>
      <x:c r="J553" s="133" t="str">
        <x:f>'Master Products'!U550</x:f>
        <x:v>Source Valid</x:v>
      </x:c>
      <x:c r="K553" s="133" t="n">
        <x:f>'Master Products'!N550</x:f>
        <x:v>150</x:v>
      </x:c>
      <x:c r="L553" s="148" t="n">
        <x:f>'Master Products'!O550</x:f>
        <x:v>0.1485148514851485</x:v>
      </x:c>
      <x:c r="M553" s="149" t="str">
        <x:f>'Master Products'!X550</x:f>
        <x:v>Ready</x:v>
      </x:c>
      <x:c r="N553" s="149" t="b">
        <x:f>'Master Products'!Y550</x:f>
        <x:v>1</x:v>
      </x:c>
      <x:c r="O553" s="149" t="str">
        <x:f>'Master Products'!AH550</x:f>
        <x:v>WS-RATES:16:10</x:v>
      </x:c>
      <x:c r="P553" s="149" t="str">
        <x:f>IF('Master Products'!AI550="","",'Master Products'!AI550)</x:f>
      </x:c>
      <x:c r="Q553" s="149" t="str">
        <x:f>IF('Master Products'!AJ550="","",'Master Products'!AJ550)</x:f>
      </x:c>
      <x:c r="R553" s="149" t="str">
        <x:f>IF('Master Products'!AK550="","",'Master Products'!AK550)</x:f>
      </x:c>
    </x:row>
    <x:row r="554">
      <x:c r="A554" s="149" t="str">
        <x:f>'Master Products'!A551</x:f>
        <x:v>RS-000550</x:v>
      </x:c>
      <x:c r="B554" s="149" t="str">
        <x:f>'Master Products'!B551</x:f>
        <x:v>OFFICE BASICS PEN</x:v>
      </x:c>
      <x:c r="C554" s="149" t="str">
        <x:f>'Master Products'!C551</x:f>
        <x:v>BALL POINT</x:v>
      </x:c>
      <x:c r="D554" s="149" t="str">
        <x:f>'Master Products'!D551</x:f>
        <x:v>Both</x:v>
      </x:c>
      <x:c r="E554" s="149" t="str">
        <x:f>'Master Products'!F551</x:f>
        <x:v>Piece</x:v>
      </x:c>
      <x:c r="F554" s="149" t="str">
        <x:f>IF('Master Products'!G551="","",'Master Products'!G551)</x:f>
      </x:c>
      <x:c r="G554" s="149" t="str">
        <x:f>'Master Products'!I551</x:f>
        <x:v>PKR</x:v>
      </x:c>
      <x:c r="H554" s="133" t="n">
        <x:f>'Master Products'!L551</x:f>
        <x:v>130</x:v>
      </x:c>
      <x:c r="I554" s="133" t="n">
        <x:f>'Master Products'!M551</x:f>
        <x:v>105</x:v>
      </x:c>
      <x:c r="J554" s="133" t="str">
        <x:f>'Master Products'!U551</x:f>
        <x:v>Source Valid</x:v>
      </x:c>
      <x:c r="K554" s="133" t="n">
        <x:f>'Master Products'!N551</x:f>
        <x:v>25</x:v>
      </x:c>
      <x:c r="L554" s="148" t="n">
        <x:f>'Master Products'!O551</x:f>
        <x:v>0.19230769230769232</x:v>
      </x:c>
      <x:c r="M554" s="149" t="str">
        <x:f>'Master Products'!X551</x:f>
        <x:v>Ready</x:v>
      </x:c>
      <x:c r="N554" s="149" t="b">
        <x:f>'Master Products'!Y551</x:f>
        <x:v>1</x:v>
      </x:c>
      <x:c r="O554" s="149" t="str">
        <x:f>'Master Products'!AH551</x:f>
        <x:v>WS-RATES:16:11</x:v>
      </x:c>
      <x:c r="P554" s="149" t="str">
        <x:f>IF('Master Products'!AI551="","",'Master Products'!AI551)</x:f>
      </x:c>
      <x:c r="Q554" s="149" t="str">
        <x:f>IF('Master Products'!AJ551="","",'Master Products'!AJ551)</x:f>
      </x:c>
      <x:c r="R554" s="149" t="str">
        <x:f>IF('Master Products'!AK551="","",'Master Products'!AK551)</x:f>
      </x:c>
    </x:row>
    <x:row r="555">
      <x:c r="A555" s="149" t="str">
        <x:f>'Master Products'!A552</x:f>
        <x:v>RS-000551</x:v>
      </x:c>
      <x:c r="B555" s="149" t="str">
        <x:f>'Master Products'!B552</x:f>
        <x:v>FOUNTAIN PEN DOUBLE SIDE 903</x:v>
      </x:c>
      <x:c r="C555" s="149" t="str">
        <x:f>'Master Products'!C552</x:f>
        <x:v>Fountain pen</x:v>
      </x:c>
      <x:c r="D555" s="149" t="str">
        <x:f>'Master Products'!D552</x:f>
        <x:v>Both</x:v>
      </x:c>
      <x:c r="E555" s="149" t="str">
        <x:f>'Master Products'!F552</x:f>
        <x:v>Piece</x:v>
      </x:c>
      <x:c r="F555" s="149" t="str">
        <x:f>IF('Master Products'!G552="","",'Master Products'!G552)</x:f>
      </x:c>
      <x:c r="G555" s="149" t="str">
        <x:f>'Master Products'!I552</x:f>
        <x:v>PKR</x:v>
      </x:c>
      <x:c r="H555" s="133" t="n">
        <x:f>'Master Products'!L552</x:f>
        <x:v>250</x:v>
      </x:c>
      <x:c r="I555" s="133" t="n">
        <x:f>'Master Products'!M552</x:f>
        <x:v>225</x:v>
      </x:c>
      <x:c r="J555" s="133" t="str">
        <x:f>'Master Products'!U552</x:f>
        <x:v>Source Valid</x:v>
      </x:c>
      <x:c r="K555" s="133" t="n">
        <x:f>'Master Products'!N552</x:f>
        <x:v>25</x:v>
      </x:c>
      <x:c r="L555" s="148" t="n">
        <x:f>'Master Products'!O552</x:f>
        <x:v>0.1</x:v>
      </x:c>
      <x:c r="M555" s="149" t="str">
        <x:f>'Master Products'!X552</x:f>
        <x:v>Ready</x:v>
      </x:c>
      <x:c r="N555" s="149" t="b">
        <x:f>'Master Products'!Y552</x:f>
        <x:v>1</x:v>
      </x:c>
      <x:c r="O555" s="149" t="str">
        <x:f>'Master Products'!AH552</x:f>
        <x:v>WS-RATES:16:12</x:v>
      </x:c>
      <x:c r="P555" s="149" t="str">
        <x:f>IF('Master Products'!AI552="","",'Master Products'!AI552)</x:f>
      </x:c>
      <x:c r="Q555" s="149" t="str">
        <x:f>IF('Master Products'!AJ552="","",'Master Products'!AJ552)</x:f>
      </x:c>
      <x:c r="R555" s="149" t="str">
        <x:f>IF('Master Products'!AK552="","",'Master Products'!AK552)</x:f>
      </x:c>
    </x:row>
    <x:row r="556">
      <x:c r="A556" s="149" t="str">
        <x:f>'Master Products'!A553</x:f>
        <x:v>RS-000552</x:v>
      </x:c>
      <x:c r="B556" s="149" t="str">
        <x:f>'Master Products'!B553</x:f>
        <x:v>FOUNTAIN PEN TRUE COLOUR</x:v>
      </x:c>
      <x:c r="C556" s="149" t="str">
        <x:f>'Master Products'!C553</x:f>
        <x:v>Fountain pen</x:v>
      </x:c>
      <x:c r="D556" s="149" t="str">
        <x:f>'Master Products'!D553</x:f>
        <x:v>Both</x:v>
      </x:c>
      <x:c r="E556" s="149" t="str">
        <x:f>'Master Products'!F553</x:f>
        <x:v>Piece</x:v>
      </x:c>
      <x:c r="F556" s="149" t="str">
        <x:f>IF('Master Products'!G553="","",'Master Products'!G553)</x:f>
      </x:c>
      <x:c r="G556" s="149" t="str">
        <x:f>'Master Products'!I553</x:f>
        <x:v>PKR</x:v>
      </x:c>
      <x:c r="H556" s="133" t="n">
        <x:f>'Master Products'!L553</x:f>
        <x:v>230</x:v>
      </x:c>
      <x:c r="I556" s="133" t="n">
        <x:f>'Master Products'!M553</x:f>
        <x:v>205</x:v>
      </x:c>
      <x:c r="J556" s="133" t="str">
        <x:f>'Master Products'!U553</x:f>
        <x:v>Source Valid</x:v>
      </x:c>
      <x:c r="K556" s="133" t="n">
        <x:f>'Master Products'!N553</x:f>
        <x:v>25</x:v>
      </x:c>
      <x:c r="L556" s="148" t="n">
        <x:f>'Master Products'!O553</x:f>
        <x:v>0.10869565217391304</x:v>
      </x:c>
      <x:c r="M556" s="149" t="str">
        <x:f>'Master Products'!X553</x:f>
        <x:v>Ready</x:v>
      </x:c>
      <x:c r="N556" s="149" t="b">
        <x:f>'Master Products'!Y553</x:f>
        <x:v>1</x:v>
      </x:c>
      <x:c r="O556" s="149" t="str">
        <x:f>'Master Products'!AH553</x:f>
        <x:v>WS-RATES:16:13</x:v>
      </x:c>
      <x:c r="P556" s="149" t="str">
        <x:f>IF('Master Products'!AI553="","",'Master Products'!AI553)</x:f>
      </x:c>
      <x:c r="Q556" s="149" t="str">
        <x:f>IF('Master Products'!AJ553="","",'Master Products'!AJ553)</x:f>
      </x:c>
      <x:c r="R556" s="149" t="str">
        <x:f>IF('Master Products'!AK553="","",'Master Products'!AK553)</x:f>
      </x:c>
    </x:row>
    <x:row r="557">
      <x:c r="A557" s="149" t="str">
        <x:f>'Master Products'!A554</x:f>
        <x:v>RS-000553</x:v>
      </x:c>
      <x:c r="B557" s="149" t="str">
        <x:f>'Master Products'!B554</x:f>
        <x:v>FUR DAIRY</x:v>
      </x:c>
      <x:c r="C557" s="149" t="str">
        <x:f>'Master Products'!C554</x:f>
        <x:v>CHINA DAIRIES</x:v>
      </x:c>
      <x:c r="D557" s="149" t="str">
        <x:f>'Master Products'!D554</x:f>
        <x:v>Both</x:v>
      </x:c>
      <x:c r="E557" s="149" t="str">
        <x:f>'Master Products'!F554</x:f>
        <x:v>Piece</x:v>
      </x:c>
      <x:c r="F557" s="149" t="str">
        <x:f>IF('Master Products'!G554="","",'Master Products'!G554)</x:f>
      </x:c>
      <x:c r="G557" s="149" t="str">
        <x:f>'Master Products'!I554</x:f>
        <x:v>PKR</x:v>
      </x:c>
      <x:c r="H557" s="133" t="n">
        <x:f>'Master Products'!L554</x:f>
        <x:v>420</x:v>
      </x:c>
      <x:c r="I557" s="133" t="n">
        <x:f>'Master Products'!M554</x:f>
        <x:v>370</x:v>
      </x:c>
      <x:c r="J557" s="133" t="str">
        <x:f>'Master Products'!U554</x:f>
        <x:v>Source Valid</x:v>
      </x:c>
      <x:c r="K557" s="133" t="n">
        <x:f>'Master Products'!N554</x:f>
        <x:v>50</x:v>
      </x:c>
      <x:c r="L557" s="148" t="n">
        <x:f>'Master Products'!O554</x:f>
        <x:v>0.11904761904761904</x:v>
      </x:c>
      <x:c r="M557" s="149" t="str">
        <x:f>'Master Products'!X554</x:f>
        <x:v>Ready</x:v>
      </x:c>
      <x:c r="N557" s="149" t="b">
        <x:f>'Master Products'!Y554</x:f>
        <x:v>1</x:v>
      </x:c>
      <x:c r="O557" s="149" t="str">
        <x:f>'Master Products'!AH554</x:f>
        <x:v>WS-RATES:16:14</x:v>
      </x:c>
      <x:c r="P557" s="149" t="str">
        <x:f>IF('Master Products'!AI554="","",'Master Products'!AI554)</x:f>
      </x:c>
      <x:c r="Q557" s="149" t="str">
        <x:f>IF('Master Products'!AJ554="","",'Master Products'!AJ554)</x:f>
      </x:c>
      <x:c r="R557" s="149" t="str">
        <x:f>IF('Master Products'!AK554="","",'Master Products'!AK554)</x:f>
      </x:c>
    </x:row>
    <x:row r="558">
      <x:c r="A558" s="149" t="str">
        <x:f>'Master Products'!A555</x:f>
        <x:v>RS-000554</x:v>
      </x:c>
      <x:c r="B558" s="149" t="str">
        <x:f>'Master Products'!B555</x:f>
        <x:v>SHEESHA KANGHI SIKKA PENCIL(4</x:v>
      </x:c>
      <x:c r="C558" s="149" t="str">
        <x:f>'Master Products'!C555</x:f>
        <x:v>FANCY PENCIL</x:v>
      </x:c>
      <x:c r="D558" s="149" t="str">
        <x:f>'Master Products'!D555</x:f>
        <x:v>Both</x:v>
      </x:c>
      <x:c r="E558" s="149" t="str">
        <x:f>'Master Products'!F555</x:f>
        <x:v>Piece</x:v>
      </x:c>
      <x:c r="F558" s="149" t="str">
        <x:f>IF('Master Products'!G555="","",'Master Products'!G555)</x:f>
      </x:c>
      <x:c r="G558" s="149" t="str">
        <x:f>'Master Products'!I555</x:f>
        <x:v>PKR</x:v>
      </x:c>
      <x:c r="H558" s="133" t="n">
        <x:f>'Master Products'!L555</x:f>
        <x:v>1920</x:v>
      </x:c>
      <x:c r="I558" s="133" t="n">
        <x:f>'Master Products'!M555</x:f>
        <x:v>1680</x:v>
      </x:c>
      <x:c r="J558" s="133" t="str">
        <x:f>'Master Products'!U555</x:f>
        <x:v>Source Valid</x:v>
      </x:c>
      <x:c r="K558" s="133" t="n">
        <x:f>'Master Products'!N555</x:f>
        <x:v>240</x:v>
      </x:c>
      <x:c r="L558" s="148" t="n">
        <x:f>'Master Products'!O555</x:f>
        <x:v>0.125</x:v>
      </x:c>
      <x:c r="M558" s="149" t="str">
        <x:f>'Master Products'!X555</x:f>
        <x:v>Ready</x:v>
      </x:c>
      <x:c r="N558" s="149" t="b">
        <x:f>'Master Products'!Y555</x:f>
        <x:v>1</x:v>
      </x:c>
      <x:c r="O558" s="149" t="str">
        <x:f>'Master Products'!AH555</x:f>
        <x:v>WS-RATES:16:15</x:v>
      </x:c>
      <x:c r="P558" s="149" t="str">
        <x:f>IF('Master Products'!AI555="","",'Master Products'!AI555)</x:f>
      </x:c>
      <x:c r="Q558" s="149" t="str">
        <x:f>IF('Master Products'!AJ555="","",'Master Products'!AJ555)</x:f>
      </x:c>
      <x:c r="R558" s="149" t="str">
        <x:f>IF('Master Products'!AK555="","",'Master Products'!AK555)</x:f>
      </x:c>
    </x:row>
    <x:row r="559">
      <x:c r="A559" s="149" t="str">
        <x:f>'Master Products'!A556</x:f>
        <x:v>RS-000555</x:v>
      </x:c>
      <x:c r="B559" s="149" t="str">
        <x:f>'Master Products'!B556</x:f>
        <x:v>GAME SIKKA PENCIL(32PC)</x:v>
      </x:c>
      <x:c r="C559" s="149" t="str">
        <x:f>'Master Products'!C556</x:f>
        <x:v>FANCY PENCIL</x:v>
      </x:c>
      <x:c r="D559" s="149" t="str">
        <x:f>'Master Products'!D556</x:f>
        <x:v>Wholesale/Bulk</x:v>
      </x:c>
      <x:c r="E559" s="149" t="str">
        <x:f>'Master Products'!F556</x:f>
        <x:v>Pack</x:v>
      </x:c>
      <x:c r="F559" s="149" t="n">
        <x:f>IF('Master Products'!G556="","",'Master Products'!G556)</x:f>
        <x:v>32</x:v>
      </x:c>
      <x:c r="G559" s="149" t="str">
        <x:f>'Master Products'!I556</x:f>
        <x:v>PKR</x:v>
      </x:c>
      <x:c r="H559" s="133" t="n">
        <x:f>'Master Products'!L556</x:f>
        <x:v>1280</x:v>
      </x:c>
      <x:c r="I559" s="133" t="n">
        <x:f>'Master Products'!M556</x:f>
        <x:v>1185</x:v>
      </x:c>
      <x:c r="J559" s="133" t="str">
        <x:f>'Master Products'!U556</x:f>
        <x:v>Source Valid</x:v>
      </x:c>
      <x:c r="K559" s="133" t="n">
        <x:f>'Master Products'!N556</x:f>
        <x:v>95</x:v>
      </x:c>
      <x:c r="L559" s="148" t="n">
        <x:f>'Master Products'!O556</x:f>
        <x:v>0.07421875</x:v>
      </x:c>
      <x:c r="M559" s="149" t="str">
        <x:f>'Master Products'!X556</x:f>
        <x:v>Ready</x:v>
      </x:c>
      <x:c r="N559" s="149" t="b">
        <x:f>'Master Products'!Y556</x:f>
        <x:v>1</x:v>
      </x:c>
      <x:c r="O559" s="149" t="str">
        <x:f>'Master Products'!AH556</x:f>
        <x:v>WS-RATES:16:16</x:v>
      </x:c>
      <x:c r="P559" s="149" t="str">
        <x:f>IF('Master Products'!AI556="","",'Master Products'!AI556)</x:f>
      </x:c>
      <x:c r="Q559" s="149" t="str">
        <x:f>IF('Master Products'!AJ556="","",'Master Products'!AJ556)</x:f>
      </x:c>
      <x:c r="R559" s="149" t="str">
        <x:f>IF('Master Products'!AK556="","",'Master Products'!AK556)</x:f>
      </x:c>
    </x:row>
    <x:row r="560">
      <x:c r="A560" s="149" t="str">
        <x:f>'Master Products'!A557</x:f>
        <x:v>RS-000556</x:v>
      </x:c>
      <x:c r="B560" s="149" t="str">
        <x:f>'Master Products'!B557</x:f>
        <x:v>KIDCO WATER COLOUR BRUSH M</x:v>
      </x:c>
      <x:c r="C560" s="149" t="str">
        <x:f>'Master Products'!C557</x:f>
        <x:v>MARKER</x:v>
      </x:c>
      <x:c r="D560" s="149" t="str">
        <x:f>'Master Products'!D557</x:f>
        <x:v>Both</x:v>
      </x:c>
      <x:c r="E560" s="149" t="str">
        <x:f>'Master Products'!F557</x:f>
        <x:v>Piece</x:v>
      </x:c>
      <x:c r="F560" s="149" t="str">
        <x:f>IF('Master Products'!G557="","",'Master Products'!G557)</x:f>
      </x:c>
      <x:c r="G560" s="149" t="str">
        <x:f>'Master Products'!I557</x:f>
        <x:v>PKR</x:v>
      </x:c>
      <x:c r="H560" s="133" t="n">
        <x:f>'Master Products'!L557</x:f>
        <x:v>310</x:v>
      </x:c>
      <x:c r="I560" s="133" t="n">
        <x:f>'Master Products'!M557</x:f>
        <x:v>290</x:v>
      </x:c>
      <x:c r="J560" s="133" t="str">
        <x:f>'Master Products'!U557</x:f>
        <x:v>Source Valid</x:v>
      </x:c>
      <x:c r="K560" s="133" t="n">
        <x:f>'Master Products'!N557</x:f>
        <x:v>20</x:v>
      </x:c>
      <x:c r="L560" s="148" t="n">
        <x:f>'Master Products'!O557</x:f>
        <x:v>0.06451612903225806</x:v>
      </x:c>
      <x:c r="M560" s="149" t="str">
        <x:f>'Master Products'!X557</x:f>
        <x:v>Ready</x:v>
      </x:c>
      <x:c r="N560" s="149" t="b">
        <x:f>'Master Products'!Y557</x:f>
        <x:v>1</x:v>
      </x:c>
      <x:c r="O560" s="149" t="str">
        <x:f>'Master Products'!AH557</x:f>
        <x:v>WS-RATES:16:17</x:v>
      </x:c>
      <x:c r="P560" s="149" t="str">
        <x:f>IF('Master Products'!AI557="","",'Master Products'!AI557)</x:f>
      </x:c>
      <x:c r="Q560" s="149" t="str">
        <x:f>IF('Master Products'!AJ557="","",'Master Products'!AJ557)</x:f>
      </x:c>
      <x:c r="R560" s="149" t="str">
        <x:f>IF('Master Products'!AK557="","",'Master Products'!AK557)</x:f>
      </x:c>
    </x:row>
    <x:row r="561">
      <x:c r="A561" s="149" t="str">
        <x:f>'Master Products'!A558</x:f>
        <x:v>RS-000557</x:v>
      </x:c>
      <x:c r="B561" s="149" t="str">
        <x:f>'Master Products'!B558</x:f>
        <x:v>KIDCO PENCIL BOX K900</x:v>
      </x:c>
      <x:c r="C561" s="149" t="str">
        <x:f>'Master Products'!C558</x:f>
        <x:v>pencil box</x:v>
      </x:c>
      <x:c r="D561" s="149" t="str">
        <x:f>'Master Products'!D558</x:f>
        <x:v>Both</x:v>
      </x:c>
      <x:c r="E561" s="149" t="str">
        <x:f>'Master Products'!F558</x:f>
        <x:v>Box</x:v>
      </x:c>
      <x:c r="F561" s="149" t="str">
        <x:f>IF('Master Products'!G558="","",'Master Products'!G558)</x:f>
      </x:c>
      <x:c r="G561" s="149" t="str">
        <x:f>'Master Products'!I558</x:f>
        <x:v>PKR</x:v>
      </x:c>
      <x:c r="H561" s="133" t="n">
        <x:f>'Master Products'!L558</x:f>
        <x:v>145</x:v>
      </x:c>
      <x:c r="I561" s="133" t="n">
        <x:f>'Master Products'!M558</x:f>
        <x:v>108</x:v>
      </x:c>
      <x:c r="J561" s="133" t="str">
        <x:f>'Master Products'!U558</x:f>
        <x:v>Source Valid</x:v>
      </x:c>
      <x:c r="K561" s="133" t="n">
        <x:f>'Master Products'!N558</x:f>
        <x:v>37</x:v>
      </x:c>
      <x:c r="L561" s="148" t="n">
        <x:f>'Master Products'!O558</x:f>
        <x:v>0.25517241379310346</x:v>
      </x:c>
      <x:c r="M561" s="149" t="str">
        <x:f>'Master Products'!X558</x:f>
        <x:v>Ready</x:v>
      </x:c>
      <x:c r="N561" s="149" t="b">
        <x:f>'Master Products'!Y558</x:f>
        <x:v>1</x:v>
      </x:c>
      <x:c r="O561" s="149" t="str">
        <x:f>'Master Products'!AH558</x:f>
        <x:v>WS-RATES:16:18</x:v>
      </x:c>
      <x:c r="P561" s="149" t="str">
        <x:f>IF('Master Products'!AI558="","",'Master Products'!AI558)</x:f>
      </x:c>
      <x:c r="Q561" s="149" t="str">
        <x:f>IF('Master Products'!AJ558="","",'Master Products'!AJ558)</x:f>
      </x:c>
      <x:c r="R561" s="149" t="str">
        <x:f>IF('Master Products'!AK558="","",'Master Products'!AK558)</x:f>
      </x:c>
    </x:row>
    <x:row r="562">
      <x:c r="A562" s="149" t="str">
        <x:f>'Master Products'!A559</x:f>
        <x:v>RS-000558</x:v>
      </x:c>
      <x:c r="B562" s="149" t="str">
        <x:f>'Master Products'!B559</x:f>
        <x:v>KIDCO ERSER J545</x:v>
      </x:c>
      <x:c r="C562" s="149" t="str">
        <x:f>'Master Products'!C559</x:f>
        <x:v>ERASERS</x:v>
      </x:c>
      <x:c r="D562" s="149" t="str">
        <x:f>'Master Products'!D559</x:f>
        <x:v>Both</x:v>
      </x:c>
      <x:c r="E562" s="149" t="str">
        <x:f>'Master Products'!F559</x:f>
        <x:v>Piece</x:v>
      </x:c>
      <x:c r="F562" s="149" t="str">
        <x:f>IF('Master Products'!G559="","",'Master Products'!G559)</x:f>
      </x:c>
      <x:c r="G562" s="149" t="str">
        <x:f>'Master Products'!I559</x:f>
        <x:v>PKR</x:v>
      </x:c>
      <x:c r="H562" s="133" t="n">
        <x:f>'Master Products'!L559</x:f>
        <x:v>350</x:v>
      </x:c>
      <x:c r="I562" s="133" t="n">
        <x:f>'Master Products'!M559</x:f>
        <x:v>315</x:v>
      </x:c>
      <x:c r="J562" s="133" t="str">
        <x:f>'Master Products'!U559</x:f>
        <x:v>Source Valid</x:v>
      </x:c>
      <x:c r="K562" s="133" t="n">
        <x:f>'Master Products'!N559</x:f>
        <x:v>35</x:v>
      </x:c>
      <x:c r="L562" s="148" t="n">
        <x:f>'Master Products'!O559</x:f>
        <x:v>0.1</x:v>
      </x:c>
      <x:c r="M562" s="149" t="str">
        <x:f>'Master Products'!X559</x:f>
        <x:v>Ready</x:v>
      </x:c>
      <x:c r="N562" s="149" t="b">
        <x:f>'Master Products'!Y559</x:f>
        <x:v>1</x:v>
      </x:c>
      <x:c r="O562" s="149" t="str">
        <x:f>'Master Products'!AH559</x:f>
        <x:v>WS-RATES:16:19</x:v>
      </x:c>
      <x:c r="P562" s="149" t="str">
        <x:f>IF('Master Products'!AI559="","",'Master Products'!AI559)</x:f>
      </x:c>
      <x:c r="Q562" s="149" t="str">
        <x:f>IF('Master Products'!AJ559="","",'Master Products'!AJ559)</x:f>
      </x:c>
      <x:c r="R562" s="149" t="str">
        <x:f>IF('Master Products'!AK559="","",'Master Products'!AK559)</x:f>
      </x:c>
    </x:row>
    <x:row r="563">
      <x:c r="A563" s="149" t="str">
        <x:f>'Master Products'!A560</x:f>
        <x:v>RS-000559</x:v>
      </x:c>
      <x:c r="B563" s="149" t="str">
        <x:f>'Master Products'!B560</x:f>
        <x:v>PAPER CLIP 33MM</x:v>
      </x:c>
      <x:c r="C563" s="149" t="str">
        <x:f>'Master Products'!C560</x:f>
        <x:v>STAPLERS</x:v>
      </x:c>
      <x:c r="D563" s="149" t="str">
        <x:f>'Master Products'!D560</x:f>
        <x:v>Both</x:v>
      </x:c>
      <x:c r="E563" s="149" t="str">
        <x:f>'Master Products'!F560</x:f>
        <x:v>Piece</x:v>
      </x:c>
      <x:c r="F563" s="149" t="str">
        <x:f>IF('Master Products'!G560="","",'Master Products'!G560)</x:f>
      </x:c>
      <x:c r="G563" s="149" t="str">
        <x:f>'Master Products'!I560</x:f>
        <x:v>PKR</x:v>
      </x:c>
      <x:c r="H563" s="133" t="n">
        <x:f>'Master Products'!L560</x:f>
        <x:v>500</x:v>
      </x:c>
      <x:c r="I563" s="133" t="n">
        <x:f>'Master Products'!M560</x:f>
        <x:v>465</x:v>
      </x:c>
      <x:c r="J563" s="133" t="str">
        <x:f>'Master Products'!U560</x:f>
        <x:v>Source Valid</x:v>
      </x:c>
      <x:c r="K563" s="133" t="n">
        <x:f>'Master Products'!N560</x:f>
        <x:v>35</x:v>
      </x:c>
      <x:c r="L563" s="148" t="n">
        <x:f>'Master Products'!O560</x:f>
        <x:v>0.07</x:v>
      </x:c>
      <x:c r="M563" s="149" t="str">
        <x:f>'Master Products'!X560</x:f>
        <x:v>Ready</x:v>
      </x:c>
      <x:c r="N563" s="149" t="b">
        <x:f>'Master Products'!Y560</x:f>
        <x:v>1</x:v>
      </x:c>
      <x:c r="O563" s="149" t="str">
        <x:f>'Master Products'!AH560</x:f>
        <x:v>WS-RATES:16:20</x:v>
      </x:c>
      <x:c r="P563" s="149" t="str">
        <x:f>IF('Master Products'!AI560="","",'Master Products'!AI560)</x:f>
      </x:c>
      <x:c r="Q563" s="149" t="str">
        <x:f>IF('Master Products'!AJ560="","",'Master Products'!AJ560)</x:f>
      </x:c>
      <x:c r="R563" s="149" t="str">
        <x:f>IF('Master Products'!AK560="","",'Master Products'!AK560)</x:f>
      </x:c>
    </x:row>
    <x:row r="564">
      <x:c r="A564" s="149" t="str">
        <x:f>'Master Products'!A561</x:f>
        <x:v>RS-000560</x:v>
      </x:c>
      <x:c r="B564" s="149" t="str">
        <x:f>'Master Products'!B561</x:f>
        <x:v>COLOURING BOOK LARGE (NEW)</x:v>
      </x:c>
      <x:c r="C564" s="149" t="str">
        <x:f>'Master Products'!C561</x:f>
        <x:v>BALL POINT</x:v>
      </x:c>
      <x:c r="D564" s="149" t="str">
        <x:f>'Master Products'!D561</x:f>
        <x:v>Both</x:v>
      </x:c>
      <x:c r="E564" s="149" t="str">
        <x:f>'Master Products'!F561</x:f>
        <x:v>Piece</x:v>
      </x:c>
      <x:c r="F564" s="149" t="str">
        <x:f>IF('Master Products'!G561="","",'Master Products'!G561)</x:f>
      </x:c>
      <x:c r="G564" s="149" t="str">
        <x:f>'Master Products'!I561</x:f>
        <x:v>PKR</x:v>
      </x:c>
      <x:c r="H564" s="133" t="n">
        <x:f>'Master Products'!L561</x:f>
        <x:v>300</x:v>
      </x:c>
      <x:c r="I564" s="133" t="n">
        <x:f>'Master Products'!M561</x:f>
        <x:v>250</x:v>
      </x:c>
      <x:c r="J564" s="133" t="str">
        <x:f>'Master Products'!U561</x:f>
        <x:v>Source Valid</x:v>
      </x:c>
      <x:c r="K564" s="133" t="n">
        <x:f>'Master Products'!N561</x:f>
        <x:v>50</x:v>
      </x:c>
      <x:c r="L564" s="148" t="n">
        <x:f>'Master Products'!O561</x:f>
        <x:v>0.16666666666666666</x:v>
      </x:c>
      <x:c r="M564" s="149" t="str">
        <x:f>'Master Products'!X561</x:f>
        <x:v>Ready</x:v>
      </x:c>
      <x:c r="N564" s="149" t="b">
        <x:f>'Master Products'!Y561</x:f>
        <x:v>1</x:v>
      </x:c>
      <x:c r="O564" s="149" t="str">
        <x:f>'Master Products'!AH561</x:f>
        <x:v>WS-RATES:16:21</x:v>
      </x:c>
      <x:c r="P564" s="149" t="str">
        <x:f>IF('Master Products'!AI561="","",'Master Products'!AI561)</x:f>
      </x:c>
      <x:c r="Q564" s="149" t="str">
        <x:f>IF('Master Products'!AJ561="","",'Master Products'!AJ561)</x:f>
      </x:c>
      <x:c r="R564" s="149" t="str">
        <x:f>IF('Master Products'!AK561="","",'Master Products'!AK561)</x:f>
      </x:c>
    </x:row>
    <x:row r="565">
      <x:c r="A565" s="149" t="str">
        <x:f>'Master Products'!A562</x:f>
        <x:v>RS-000561</x:v>
      </x:c>
      <x:c r="B565" s="149" t="str">
        <x:f>'Master Products'!B562</x:f>
        <x:v>PAPER FASTNER</x:v>
      </x:c>
      <x:c r="C565" s="149" t="str">
        <x:f>'Master Products'!C562</x:f>
        <x:v>BALL POINT</x:v>
      </x:c>
      <x:c r="D565" s="149" t="str">
        <x:f>'Master Products'!D562</x:f>
        <x:v>Both</x:v>
      </x:c>
      <x:c r="E565" s="149" t="str">
        <x:f>'Master Products'!F562</x:f>
        <x:v>Piece</x:v>
      </x:c>
      <x:c r="F565" s="149" t="str">
        <x:f>IF('Master Products'!G562="","",'Master Products'!G562)</x:f>
      </x:c>
      <x:c r="G565" s="149" t="str">
        <x:f>'Master Products'!I562</x:f>
        <x:v>PKR</x:v>
      </x:c>
      <x:c r="H565" s="133" t="n">
        <x:f>'Master Products'!L562</x:f>
        <x:v>175</x:v>
      </x:c>
      <x:c r="I565" s="133" t="n">
        <x:f>'Master Products'!M562</x:f>
        <x:v>155</x:v>
      </x:c>
      <x:c r="J565" s="133" t="str">
        <x:f>'Master Products'!U562</x:f>
        <x:v>Source Valid</x:v>
      </x:c>
      <x:c r="K565" s="133" t="n">
        <x:f>'Master Products'!N562</x:f>
        <x:v>20</x:v>
      </x:c>
      <x:c r="L565" s="148" t="n">
        <x:f>'Master Products'!O562</x:f>
        <x:v>0.11428571428571428</x:v>
      </x:c>
      <x:c r="M565" s="149" t="str">
        <x:f>'Master Products'!X562</x:f>
        <x:v>Ready</x:v>
      </x:c>
      <x:c r="N565" s="149" t="b">
        <x:f>'Master Products'!Y562</x:f>
        <x:v>1</x:v>
      </x:c>
      <x:c r="O565" s="149" t="str">
        <x:f>'Master Products'!AH562</x:f>
        <x:v>WS-RATES:16:22</x:v>
      </x:c>
      <x:c r="P565" s="149" t="str">
        <x:f>IF('Master Products'!AI562="","",'Master Products'!AI562)</x:f>
      </x:c>
      <x:c r="Q565" s="149" t="str">
        <x:f>IF('Master Products'!AJ562="","",'Master Products'!AJ562)</x:f>
      </x:c>
      <x:c r="R565" s="149" t="str">
        <x:f>IF('Master Products'!AK562="","",'Master Products'!AK562)</x:f>
      </x:c>
    </x:row>
    <x:row r="566">
      <x:c r="A566" s="149" t="str">
        <x:f>'Master Products'!A563</x:f>
        <x:v>RS-000562</x:v>
      </x:c>
      <x:c r="B566" s="149" t="str">
        <x:f>'Master Products'!B563</x:f>
        <x:v>STICKY NOTE Z29</x:v>
      </x:c>
      <x:c r="C566" s="149" t="str">
        <x:f>'Master Products'!C563</x:f>
        <x:v>STICKY NOTE</x:v>
      </x:c>
      <x:c r="D566" s="149" t="str">
        <x:f>'Master Products'!D563</x:f>
        <x:v>Both</x:v>
      </x:c>
      <x:c r="E566" s="149" t="str">
        <x:f>'Master Products'!F563</x:f>
        <x:v>Piece</x:v>
      </x:c>
      <x:c r="F566" s="149" t="str">
        <x:f>IF('Master Products'!G563="","",'Master Products'!G563)</x:f>
      </x:c>
      <x:c r="G566" s="149" t="str">
        <x:f>'Master Products'!I563</x:f>
        <x:v>PKR</x:v>
      </x:c>
      <x:c r="H566" s="133" t="n">
        <x:f>'Master Products'!L563</x:f>
        <x:v>215</x:v>
      </x:c>
      <x:c r="I566" s="133" t="n">
        <x:f>'Master Products'!M563</x:f>
        <x:v>190</x:v>
      </x:c>
      <x:c r="J566" s="133" t="str">
        <x:f>'Master Products'!U563</x:f>
        <x:v>Corrected Wholesale</x:v>
      </x:c>
      <x:c r="K566" s="133" t="n">
        <x:f>'Master Products'!N563</x:f>
        <x:v>25</x:v>
      </x:c>
      <x:c r="L566" s="148" t="n">
        <x:f>'Master Products'!O563</x:f>
        <x:v>0.11627906976744186</x:v>
      </x:c>
      <x:c r="M566" s="149" t="str">
        <x:f>'Master Products'!X563</x:f>
        <x:v>Ready with Mock Price</x:v>
      </x:c>
      <x:c r="N566" s="149" t="b">
        <x:f>'Master Products'!Y563</x:f>
        <x:v>1</x:v>
      </x:c>
      <x:c r="O566" s="149" t="str">
        <x:f>'Master Products'!AH563</x:f>
        <x:v>WS-RATES:16:23</x:v>
      </x:c>
      <x:c r="P566" s="149" t="str">
        <x:f>IF('Master Products'!AI563="","",'Master Products'!AI563)</x:f>
      </x:c>
      <x:c r="Q566" s="149" t="str">
        <x:f>IF('Master Products'!AJ563="","",'Master Products'!AJ563)</x:f>
      </x:c>
      <x:c r="R566" s="149" t="str">
        <x:f>IF('Master Products'!AK563="","",'Master Products'!AK563)</x:f>
      </x:c>
    </x:row>
    <x:row r="567">
      <x:c r="A567" s="149" t="str">
        <x:f>'Master Products'!A564</x:f>
        <x:v>RS-000563</x:v>
      </x:c>
      <x:c r="B567" s="149" t="str">
        <x:f>'Master Products'!B564</x:f>
        <x:v>STICKY NOTE Z15DK</x:v>
      </x:c>
      <x:c r="C567" s="149" t="str">
        <x:f>'Master Products'!C564</x:f>
        <x:v>STICKY NOTE</x:v>
      </x:c>
      <x:c r="D567" s="149" t="str">
        <x:f>'Master Products'!D564</x:f>
        <x:v>Both</x:v>
      </x:c>
      <x:c r="E567" s="149" t="str">
        <x:f>'Master Products'!F564</x:f>
        <x:v>Piece</x:v>
      </x:c>
      <x:c r="F567" s="149" t="str">
        <x:f>IF('Master Products'!G564="","",'Master Products'!G564)</x:f>
      </x:c>
      <x:c r="G567" s="149" t="str">
        <x:f>'Master Products'!I564</x:f>
        <x:v>PKR</x:v>
      </x:c>
      <x:c r="H567" s="133" t="n">
        <x:f>'Master Products'!L564</x:f>
        <x:v>260</x:v>
      </x:c>
      <x:c r="I567" s="133" t="n">
        <x:f>'Master Products'!M564</x:f>
        <x:v>243</x:v>
      </x:c>
      <x:c r="J567" s="133" t="str">
        <x:f>'Master Products'!U564</x:f>
        <x:v>Source Valid</x:v>
      </x:c>
      <x:c r="K567" s="133" t="n">
        <x:f>'Master Products'!N564</x:f>
        <x:v>17</x:v>
      </x:c>
      <x:c r="L567" s="148" t="n">
        <x:f>'Master Products'!O564</x:f>
        <x:v>0.06538461538461539</x:v>
      </x:c>
      <x:c r="M567" s="149" t="str">
        <x:f>'Master Products'!X564</x:f>
        <x:v>Ready</x:v>
      </x:c>
      <x:c r="N567" s="149" t="b">
        <x:f>'Master Products'!Y564</x:f>
        <x:v>1</x:v>
      </x:c>
      <x:c r="O567" s="149" t="str">
        <x:f>'Master Products'!AH564</x:f>
        <x:v>WS-RATES:16:24</x:v>
      </x:c>
      <x:c r="P567" s="149" t="str">
        <x:f>IF('Master Products'!AI564="","",'Master Products'!AI564)</x:f>
      </x:c>
      <x:c r="Q567" s="149" t="str">
        <x:f>IF('Master Products'!AJ564="","",'Master Products'!AJ564)</x:f>
      </x:c>
      <x:c r="R567" s="149" t="str">
        <x:f>IF('Master Products'!AK564="","",'Master Products'!AK564)</x:f>
      </x:c>
    </x:row>
    <x:row r="568">
      <x:c r="A568" s="149" t="str">
        <x:f>'Master Products'!A565</x:f>
        <x:v>RS-000564</x:v>
      </x:c>
      <x:c r="B568" s="149" t="str">
        <x:f>'Master Products'!B565</x:f>
        <x:v>STICKY NOTE Y08</x:v>
      </x:c>
      <x:c r="C568" s="149" t="str">
        <x:f>'Master Products'!C565</x:f>
        <x:v>STICKY NOTE</x:v>
      </x:c>
      <x:c r="D568" s="149" t="str">
        <x:f>'Master Products'!D565</x:f>
        <x:v>Both</x:v>
      </x:c>
      <x:c r="E568" s="149" t="str">
        <x:f>'Master Products'!F565</x:f>
        <x:v>Piece</x:v>
      </x:c>
      <x:c r="F568" s="149" t="str">
        <x:f>IF('Master Products'!G565="","",'Master Products'!G565)</x:f>
      </x:c>
      <x:c r="G568" s="149" t="str">
        <x:f>'Master Products'!I565</x:f>
        <x:v>PKR</x:v>
      </x:c>
      <x:c r="H568" s="133" t="n">
        <x:f>'Master Products'!L565</x:f>
        <x:v>220</x:v>
      </x:c>
      <x:c r="I568" s="133" t="n">
        <x:f>'Master Products'!M565</x:f>
        <x:v>202</x:v>
      </x:c>
      <x:c r="J568" s="133" t="str">
        <x:f>'Master Products'!U565</x:f>
        <x:v>Source Valid</x:v>
      </x:c>
      <x:c r="K568" s="133" t="n">
        <x:f>'Master Products'!N565</x:f>
        <x:v>18</x:v>
      </x:c>
      <x:c r="L568" s="148" t="n">
        <x:f>'Master Products'!O565</x:f>
        <x:v>0.08181818181818182</x:v>
      </x:c>
      <x:c r="M568" s="149" t="str">
        <x:f>'Master Products'!X565</x:f>
        <x:v>Ready</x:v>
      </x:c>
      <x:c r="N568" s="149" t="b">
        <x:f>'Master Products'!Y565</x:f>
        <x:v>1</x:v>
      </x:c>
      <x:c r="O568" s="149" t="str">
        <x:f>'Master Products'!AH565</x:f>
        <x:v>WS-RATES:16:25</x:v>
      </x:c>
      <x:c r="P568" s="149" t="str">
        <x:f>IF('Master Products'!AI565="","",'Master Products'!AI565)</x:f>
      </x:c>
      <x:c r="Q568" s="149" t="str">
        <x:f>IF('Master Products'!AJ565="","",'Master Products'!AJ565)</x:f>
      </x:c>
      <x:c r="R568" s="149" t="str">
        <x:f>IF('Master Products'!AK565="","",'Master Products'!AK565)</x:f>
      </x:c>
    </x:row>
    <x:row r="569">
      <x:c r="A569" s="149" t="str">
        <x:f>'Master Products'!A566</x:f>
        <x:v>RS-000565</x:v>
      </x:c>
      <x:c r="B569" s="149" t="str">
        <x:f>'Master Products'!B566</x:f>
        <x:v>STICKY NOTE Z27</x:v>
      </x:c>
      <x:c r="C569" s="149" t="str">
        <x:f>'Master Products'!C566</x:f>
        <x:v>STICKY NOTE</x:v>
      </x:c>
      <x:c r="D569" s="149" t="str">
        <x:f>'Master Products'!D566</x:f>
        <x:v>Both</x:v>
      </x:c>
      <x:c r="E569" s="149" t="str">
        <x:f>'Master Products'!F566</x:f>
        <x:v>Piece</x:v>
      </x:c>
      <x:c r="F569" s="149" t="str">
        <x:f>IF('Master Products'!G566="","",'Master Products'!G566)</x:f>
      </x:c>
      <x:c r="G569" s="149" t="str">
        <x:f>'Master Products'!I566</x:f>
        <x:v>PKR</x:v>
      </x:c>
      <x:c r="H569" s="133" t="n">
        <x:f>'Master Products'!L566</x:f>
        <x:v>190</x:v>
      </x:c>
      <x:c r="I569" s="133" t="n">
        <x:f>'Master Products'!M566</x:f>
        <x:v>172</x:v>
      </x:c>
      <x:c r="J569" s="133" t="str">
        <x:f>'Master Products'!U566</x:f>
        <x:v>Source Valid</x:v>
      </x:c>
      <x:c r="K569" s="133" t="n">
        <x:f>'Master Products'!N566</x:f>
        <x:v>18</x:v>
      </x:c>
      <x:c r="L569" s="148" t="n">
        <x:f>'Master Products'!O566</x:f>
        <x:v>0.09473684210526316</x:v>
      </x:c>
      <x:c r="M569" s="149" t="str">
        <x:f>'Master Products'!X566</x:f>
        <x:v>Ready</x:v>
      </x:c>
      <x:c r="N569" s="149" t="b">
        <x:f>'Master Products'!Y566</x:f>
        <x:v>1</x:v>
      </x:c>
      <x:c r="O569" s="149" t="str">
        <x:f>'Master Products'!AH566</x:f>
        <x:v>WS-RATES:16:26</x:v>
      </x:c>
      <x:c r="P569" s="149" t="str">
        <x:f>IF('Master Products'!AI566="","",'Master Products'!AI566)</x:f>
      </x:c>
      <x:c r="Q569" s="149" t="str">
        <x:f>IF('Master Products'!AJ566="","",'Master Products'!AJ566)</x:f>
      </x:c>
      <x:c r="R569" s="149" t="str">
        <x:f>IF('Master Products'!AK566="","",'Master Products'!AK566)</x:f>
      </x:c>
    </x:row>
    <x:row r="570">
      <x:c r="A570" s="149" t="str">
        <x:f>'Master Products'!A567</x:f>
        <x:v>RS-000566</x:v>
      </x:c>
      <x:c r="B570" s="149" t="str">
        <x:f>'Master Products'!B567</x:f>
        <x:v>STICKY NOTE Z17-1</x:v>
      </x:c>
      <x:c r="C570" s="149" t="str">
        <x:f>'Master Products'!C567</x:f>
        <x:v>STICKY NOTE</x:v>
      </x:c>
      <x:c r="D570" s="149" t="str">
        <x:f>'Master Products'!D567</x:f>
        <x:v>Both</x:v>
      </x:c>
      <x:c r="E570" s="149" t="str">
        <x:f>'Master Products'!F567</x:f>
        <x:v>Piece</x:v>
      </x:c>
      <x:c r="F570" s="149" t="str">
        <x:f>IF('Master Products'!G567="","",'Master Products'!G567)</x:f>
      </x:c>
      <x:c r="G570" s="149" t="str">
        <x:f>'Master Products'!I567</x:f>
        <x:v>PKR</x:v>
      </x:c>
      <x:c r="H570" s="133" t="n">
        <x:f>'Master Products'!L567</x:f>
        <x:v>200</x:v>
      </x:c>
      <x:c r="I570" s="133" t="n">
        <x:f>'Master Products'!M567</x:f>
        <x:v>180</x:v>
      </x:c>
      <x:c r="J570" s="133" t="str">
        <x:f>'Master Products'!U567</x:f>
        <x:v>Source Valid</x:v>
      </x:c>
      <x:c r="K570" s="133" t="n">
        <x:f>'Master Products'!N567</x:f>
        <x:v>20</x:v>
      </x:c>
      <x:c r="L570" s="148" t="n">
        <x:f>'Master Products'!O567</x:f>
        <x:v>0.1</x:v>
      </x:c>
      <x:c r="M570" s="149" t="str">
        <x:f>'Master Products'!X567</x:f>
        <x:v>Ready</x:v>
      </x:c>
      <x:c r="N570" s="149" t="b">
        <x:f>'Master Products'!Y567</x:f>
        <x:v>1</x:v>
      </x:c>
      <x:c r="O570" s="149" t="str">
        <x:f>'Master Products'!AH567</x:f>
        <x:v>WS-RATES:16:27</x:v>
      </x:c>
      <x:c r="P570" s="149" t="str">
        <x:f>IF('Master Products'!AI567="","",'Master Products'!AI567)</x:f>
      </x:c>
      <x:c r="Q570" s="149" t="str">
        <x:f>IF('Master Products'!AJ567="","",'Master Products'!AJ567)</x:f>
      </x:c>
      <x:c r="R570" s="149" t="str">
        <x:f>IF('Master Products'!AK567="","",'Master Products'!AK567)</x:f>
      </x:c>
    </x:row>
    <x:row r="571">
      <x:c r="A571" s="149" t="str">
        <x:f>'Master Products'!A568</x:f>
        <x:v>RS-000567</x:v>
      </x:c>
      <x:c r="B571" s="149" t="str">
        <x:f>'Master Products'!B568</x:f>
        <x:v>STICKY NOTE P96</x:v>
      </x:c>
      <x:c r="C571" s="149" t="str">
        <x:f>'Master Products'!C568</x:f>
        <x:v>STICKY NOTE</x:v>
      </x:c>
      <x:c r="D571" s="149" t="str">
        <x:f>'Master Products'!D568</x:f>
        <x:v>Both</x:v>
      </x:c>
      <x:c r="E571" s="149" t="str">
        <x:f>'Master Products'!F568</x:f>
        <x:v>Piece</x:v>
      </x:c>
      <x:c r="F571" s="149" t="str">
        <x:f>IF('Master Products'!G568="","",'Master Products'!G568)</x:f>
      </x:c>
      <x:c r="G571" s="149" t="str">
        <x:f>'Master Products'!I568</x:f>
        <x:v>PKR</x:v>
      </x:c>
      <x:c r="H571" s="133" t="n">
        <x:f>'Master Products'!L568</x:f>
        <x:v>160</x:v>
      </x:c>
      <x:c r="I571" s="133" t="n">
        <x:f>'Master Products'!M568</x:f>
        <x:v>142</x:v>
      </x:c>
      <x:c r="J571" s="133" t="str">
        <x:f>'Master Products'!U568</x:f>
        <x:v>Source Valid</x:v>
      </x:c>
      <x:c r="K571" s="133" t="n">
        <x:f>'Master Products'!N568</x:f>
        <x:v>18</x:v>
      </x:c>
      <x:c r="L571" s="148" t="n">
        <x:f>'Master Products'!O568</x:f>
        <x:v>0.1125</x:v>
      </x:c>
      <x:c r="M571" s="149" t="str">
        <x:f>'Master Products'!X568</x:f>
        <x:v>Ready</x:v>
      </x:c>
      <x:c r="N571" s="149" t="b">
        <x:f>'Master Products'!Y568</x:f>
        <x:v>1</x:v>
      </x:c>
      <x:c r="O571" s="149" t="str">
        <x:f>'Master Products'!AH568</x:f>
        <x:v>WS-RATES:16:28</x:v>
      </x:c>
      <x:c r="P571" s="149" t="str">
        <x:f>IF('Master Products'!AI568="","",'Master Products'!AI568)</x:f>
      </x:c>
      <x:c r="Q571" s="149" t="str">
        <x:f>IF('Master Products'!AJ568="","",'Master Products'!AJ568)</x:f>
      </x:c>
      <x:c r="R571" s="149" t="str">
        <x:f>IF('Master Products'!AK568="","",'Master Products'!AK568)</x:f>
      </x:c>
    </x:row>
    <x:row r="572">
      <x:c r="A572" s="149" t="str">
        <x:f>'Master Products'!A569</x:f>
        <x:v>RS-000568</x:v>
      </x:c>
      <x:c r="B572" s="149" t="str">
        <x:f>'Master Products'!B569</x:f>
        <x:v>STICKY NOTE Z16</x:v>
      </x:c>
      <x:c r="C572" s="149" t="str">
        <x:f>'Master Products'!C569</x:f>
        <x:v>STICKY NOTE</x:v>
      </x:c>
      <x:c r="D572" s="149" t="str">
        <x:f>'Master Products'!D569</x:f>
        <x:v>Both</x:v>
      </x:c>
      <x:c r="E572" s="149" t="str">
        <x:f>'Master Products'!F569</x:f>
        <x:v>Piece</x:v>
      </x:c>
      <x:c r="F572" s="149" t="str">
        <x:f>IF('Master Products'!G569="","",'Master Products'!G569)</x:f>
      </x:c>
      <x:c r="G572" s="149" t="str">
        <x:f>'Master Products'!I569</x:f>
        <x:v>PKR</x:v>
      </x:c>
      <x:c r="H572" s="133" t="n">
        <x:f>'Master Products'!L569</x:f>
        <x:v>170</x:v>
      </x:c>
      <x:c r="I572" s="133" t="n">
        <x:f>'Master Products'!M569</x:f>
        <x:v>152</x:v>
      </x:c>
      <x:c r="J572" s="133" t="str">
        <x:f>'Master Products'!U569</x:f>
        <x:v>Source Valid</x:v>
      </x:c>
      <x:c r="K572" s="133" t="n">
        <x:f>'Master Products'!N569</x:f>
        <x:v>18</x:v>
      </x:c>
      <x:c r="L572" s="148" t="n">
        <x:f>'Master Products'!O569</x:f>
        <x:v>0.10588235294117647</x:v>
      </x:c>
      <x:c r="M572" s="149" t="str">
        <x:f>'Master Products'!X569</x:f>
        <x:v>Ready</x:v>
      </x:c>
      <x:c r="N572" s="149" t="b">
        <x:f>'Master Products'!Y569</x:f>
        <x:v>1</x:v>
      </x:c>
      <x:c r="O572" s="149" t="str">
        <x:f>'Master Products'!AH569</x:f>
        <x:v>WS-RATES:16:29</x:v>
      </x:c>
      <x:c r="P572" s="149" t="str">
        <x:f>IF('Master Products'!AI569="","",'Master Products'!AI569)</x:f>
      </x:c>
      <x:c r="Q572" s="149" t="str">
        <x:f>IF('Master Products'!AJ569="","",'Master Products'!AJ569)</x:f>
      </x:c>
      <x:c r="R572" s="149" t="str">
        <x:f>IF('Master Products'!AK569="","",'Master Products'!AK569)</x:f>
      </x:c>
    </x:row>
    <x:row r="573">
      <x:c r="A573" s="149" t="str">
        <x:f>'Master Products'!A570</x:f>
        <x:v>RS-000569</x:v>
      </x:c>
      <x:c r="B573" s="149" t="str">
        <x:f>'Master Products'!B570</x:f>
        <x:v>STICKY NOTE P19</x:v>
      </x:c>
      <x:c r="C573" s="149" t="str">
        <x:f>'Master Products'!C570</x:f>
        <x:v>STICKY NOTE</x:v>
      </x:c>
      <x:c r="D573" s="149" t="str">
        <x:f>'Master Products'!D570</x:f>
        <x:v>Both</x:v>
      </x:c>
      <x:c r="E573" s="149" t="str">
        <x:f>'Master Products'!F570</x:f>
        <x:v>Piece</x:v>
      </x:c>
      <x:c r="F573" s="149" t="str">
        <x:f>IF('Master Products'!G570="","",'Master Products'!G570)</x:f>
      </x:c>
      <x:c r="G573" s="149" t="str">
        <x:f>'Master Products'!I570</x:f>
        <x:v>PKR</x:v>
      </x:c>
      <x:c r="H573" s="133" t="n">
        <x:f>'Master Products'!L570</x:f>
        <x:v>80</x:v>
      </x:c>
      <x:c r="I573" s="133" t="n">
        <x:f>'Master Products'!M570</x:f>
        <x:v>79</x:v>
      </x:c>
      <x:c r="J573" s="133" t="str">
        <x:f>'Master Products'!U570</x:f>
        <x:v>Source Valid</x:v>
      </x:c>
      <x:c r="K573" s="133" t="n">
        <x:f>'Master Products'!N570</x:f>
        <x:v>1</x:v>
      </x:c>
      <x:c r="L573" s="148" t="n">
        <x:f>'Master Products'!O570</x:f>
        <x:v>0.0125</x:v>
      </x:c>
      <x:c r="M573" s="149" t="str">
        <x:f>'Master Products'!X570</x:f>
        <x:v>Ready</x:v>
      </x:c>
      <x:c r="N573" s="149" t="b">
        <x:f>'Master Products'!Y570</x:f>
        <x:v>1</x:v>
      </x:c>
      <x:c r="O573" s="149" t="str">
        <x:f>'Master Products'!AH570</x:f>
        <x:v>WS-RATES:16:30</x:v>
      </x:c>
      <x:c r="P573" s="149" t="str">
        <x:f>IF('Master Products'!AI570="","",'Master Products'!AI570)</x:f>
      </x:c>
      <x:c r="Q573" s="149" t="str">
        <x:f>IF('Master Products'!AJ570="","",'Master Products'!AJ570)</x:f>
      </x:c>
      <x:c r="R573" s="149" t="str">
        <x:f>IF('Master Products'!AK570="","",'Master Products'!AK570)</x:f>
      </x:c>
    </x:row>
    <x:row r="574">
      <x:c r="A574" s="149" t="str">
        <x:f>'Master Products'!A571</x:f>
        <x:v>RS-000570</x:v>
      </x:c>
      <x:c r="B574" s="149" t="str">
        <x:f>'Master Products'!B571</x:f>
        <x:v>STICKY NOTE P16.1</x:v>
      </x:c>
      <x:c r="C574" s="149" t="str">
        <x:f>'Master Products'!C571</x:f>
        <x:v>STICKY NOTE</x:v>
      </x:c>
      <x:c r="D574" s="149" t="str">
        <x:f>'Master Products'!D571</x:f>
        <x:v>Both</x:v>
      </x:c>
      <x:c r="E574" s="149" t="str">
        <x:f>'Master Products'!F571</x:f>
        <x:v>Piece</x:v>
      </x:c>
      <x:c r="F574" s="149" t="str">
        <x:f>IF('Master Products'!G571="","",'Master Products'!G571)</x:f>
      </x:c>
      <x:c r="G574" s="149" t="str">
        <x:f>'Master Products'!I571</x:f>
        <x:v>PKR</x:v>
      </x:c>
      <x:c r="H574" s="133" t="n">
        <x:f>'Master Products'!L571</x:f>
        <x:v>120</x:v>
      </x:c>
      <x:c r="I574" s="133" t="n">
        <x:f>'Master Products'!M571</x:f>
        <x:v>102</x:v>
      </x:c>
      <x:c r="J574" s="133" t="str">
        <x:f>'Master Products'!U571</x:f>
        <x:v>Source Valid</x:v>
      </x:c>
      <x:c r="K574" s="133" t="n">
        <x:f>'Master Products'!N571</x:f>
        <x:v>18</x:v>
      </x:c>
      <x:c r="L574" s="148" t="n">
        <x:f>'Master Products'!O571</x:f>
        <x:v>0.15</x:v>
      </x:c>
      <x:c r="M574" s="149" t="str">
        <x:f>'Master Products'!X571</x:f>
        <x:v>Ready</x:v>
      </x:c>
      <x:c r="N574" s="149" t="b">
        <x:f>'Master Products'!Y571</x:f>
        <x:v>1</x:v>
      </x:c>
      <x:c r="O574" s="149" t="str">
        <x:f>'Master Products'!AH571</x:f>
        <x:v>WS-RATES:16:31</x:v>
      </x:c>
      <x:c r="P574" s="149" t="str">
        <x:f>IF('Master Products'!AI571="","",'Master Products'!AI571)</x:f>
      </x:c>
      <x:c r="Q574" s="149" t="str">
        <x:f>IF('Master Products'!AJ571="","",'Master Products'!AJ571)</x:f>
      </x:c>
      <x:c r="R574" s="149" t="str">
        <x:f>IF('Master Products'!AK571="","",'Master Products'!AK571)</x:f>
      </x:c>
    </x:row>
    <x:row r="575">
      <x:c r="A575" s="149" t="str">
        <x:f>'Master Products'!A572</x:f>
        <x:v>RS-000571</x:v>
      </x:c>
      <x:c r="B575" s="149" t="str">
        <x:f>'Master Products'!B572</x:f>
        <x:v>STICKEY NOTE P100</x:v>
      </x:c>
      <x:c r="C575" s="149" t="str">
        <x:f>'Master Products'!C572</x:f>
        <x:v>STICKY NOTE</x:v>
      </x:c>
      <x:c r="D575" s="149" t="str">
        <x:f>'Master Products'!D572</x:f>
        <x:v>Both</x:v>
      </x:c>
      <x:c r="E575" s="149" t="str">
        <x:f>'Master Products'!F572</x:f>
        <x:v>Piece</x:v>
      </x:c>
      <x:c r="F575" s="149" t="str">
        <x:f>IF('Master Products'!G572="","",'Master Products'!G572)</x:f>
      </x:c>
      <x:c r="G575" s="149" t="str">
        <x:f>'Master Products'!I572</x:f>
        <x:v>PKR</x:v>
      </x:c>
      <x:c r="H575" s="133" t="n">
        <x:f>'Master Products'!L572</x:f>
        <x:v>120</x:v>
      </x:c>
      <x:c r="I575" s="133" t="n">
        <x:f>'Master Products'!M572</x:f>
        <x:v>102</x:v>
      </x:c>
      <x:c r="J575" s="133" t="str">
        <x:f>'Master Products'!U572</x:f>
        <x:v>Source Valid</x:v>
      </x:c>
      <x:c r="K575" s="133" t="n">
        <x:f>'Master Products'!N572</x:f>
        <x:v>18</x:v>
      </x:c>
      <x:c r="L575" s="148" t="n">
        <x:f>'Master Products'!O572</x:f>
        <x:v>0.15</x:v>
      </x:c>
      <x:c r="M575" s="149" t="str">
        <x:f>'Master Products'!X572</x:f>
        <x:v>Ready</x:v>
      </x:c>
      <x:c r="N575" s="149" t="b">
        <x:f>'Master Products'!Y572</x:f>
        <x:v>1</x:v>
      </x:c>
      <x:c r="O575" s="149" t="str">
        <x:f>'Master Products'!AH572</x:f>
        <x:v>WS-RATES:16:32</x:v>
      </x:c>
      <x:c r="P575" s="149" t="str">
        <x:f>IF('Master Products'!AI572="","",'Master Products'!AI572)</x:f>
      </x:c>
      <x:c r="Q575" s="149" t="str">
        <x:f>IF('Master Products'!AJ572="","",'Master Products'!AJ572)</x:f>
      </x:c>
      <x:c r="R575" s="149" t="str">
        <x:f>IF('Master Products'!AK572="","",'Master Products'!AK572)</x:f>
      </x:c>
    </x:row>
    <x:row r="576">
      <x:c r="A576" s="149" t="str">
        <x:f>'Master Products'!A573</x:f>
        <x:v>RS-000572</x:v>
      </x:c>
      <x:c r="B576" s="149" t="str">
        <x:f>'Master Products'!B573</x:f>
        <x:v>SCISSOR 2712</x:v>
      </x:c>
      <x:c r="C576" s="149" t="str">
        <x:f>'Master Products'!C573</x:f>
        <x:v>SCISSOR</x:v>
      </x:c>
      <x:c r="D576" s="149" t="str">
        <x:f>'Master Products'!D573</x:f>
        <x:v>Both</x:v>
      </x:c>
      <x:c r="E576" s="149" t="str">
        <x:f>'Master Products'!F573</x:f>
        <x:v>Piece</x:v>
      </x:c>
      <x:c r="F576" s="149" t="str">
        <x:f>IF('Master Products'!G573="","",'Master Products'!G573)</x:f>
      </x:c>
      <x:c r="G576" s="149" t="str">
        <x:f>'Master Products'!I573</x:f>
        <x:v>PKR</x:v>
      </x:c>
      <x:c r="H576" s="133" t="n">
        <x:f>'Master Products'!L573</x:f>
        <x:v>220</x:v>
      </x:c>
      <x:c r="I576" s="133" t="n">
        <x:f>'Master Products'!M573</x:f>
        <x:v>195</x:v>
      </x:c>
      <x:c r="J576" s="133" t="str">
        <x:f>'Master Products'!U573</x:f>
        <x:v>Source Valid</x:v>
      </x:c>
      <x:c r="K576" s="133" t="n">
        <x:f>'Master Products'!N573</x:f>
        <x:v>25</x:v>
      </x:c>
      <x:c r="L576" s="148" t="n">
        <x:f>'Master Products'!O573</x:f>
        <x:v>0.11363636363636363</x:v>
      </x:c>
      <x:c r="M576" s="149" t="str">
        <x:f>'Master Products'!X573</x:f>
        <x:v>Ready</x:v>
      </x:c>
      <x:c r="N576" s="149" t="b">
        <x:f>'Master Products'!Y573</x:f>
        <x:v>1</x:v>
      </x:c>
      <x:c r="O576" s="149" t="str">
        <x:f>'Master Products'!AH573</x:f>
        <x:v>WS-RATES:16:33</x:v>
      </x:c>
      <x:c r="P576" s="149" t="str">
        <x:f>IF('Master Products'!AI573="","",'Master Products'!AI573)</x:f>
      </x:c>
      <x:c r="Q576" s="149" t="str">
        <x:f>IF('Master Products'!AJ573="","",'Master Products'!AJ573)</x:f>
      </x:c>
      <x:c r="R576" s="149" t="str">
        <x:f>IF('Master Products'!AK573="","",'Master Products'!AK573)</x:f>
      </x:c>
    </x:row>
    <x:row r="577">
      <x:c r="A577" s="149" t="str">
        <x:f>'Master Products'!A574</x:f>
        <x:v>RS-000573</x:v>
      </x:c>
      <x:c r="B577" s="149" t="str">
        <x:f>'Master Products'!B574</x:f>
        <x:v>SCISSOR CY2701</x:v>
      </x:c>
      <x:c r="C577" s="149" t="str">
        <x:f>'Master Products'!C574</x:f>
        <x:v>SCISSOR</x:v>
      </x:c>
      <x:c r="D577" s="149" t="str">
        <x:f>'Master Products'!D574</x:f>
        <x:v>Both</x:v>
      </x:c>
      <x:c r="E577" s="149" t="str">
        <x:f>'Master Products'!F574</x:f>
        <x:v>Piece</x:v>
      </x:c>
      <x:c r="F577" s="149" t="str">
        <x:f>IF('Master Products'!G574="","",'Master Products'!G574)</x:f>
      </x:c>
      <x:c r="G577" s="149" t="str">
        <x:f>'Master Products'!I574</x:f>
        <x:v>PKR</x:v>
      </x:c>
      <x:c r="H577" s="133" t="n">
        <x:f>'Master Products'!L574</x:f>
        <x:v>340</x:v>
      </x:c>
      <x:c r="I577" s="133" t="n">
        <x:f>'Master Products'!M574</x:f>
        <x:v>300</x:v>
      </x:c>
      <x:c r="J577" s="133" t="str">
        <x:f>'Master Products'!U574</x:f>
        <x:v>Source Valid</x:v>
      </x:c>
      <x:c r="K577" s="133" t="n">
        <x:f>'Master Products'!N574</x:f>
        <x:v>40</x:v>
      </x:c>
      <x:c r="L577" s="148" t="n">
        <x:f>'Master Products'!O574</x:f>
        <x:v>0.11764705882352941</x:v>
      </x:c>
      <x:c r="M577" s="149" t="str">
        <x:f>'Master Products'!X574</x:f>
        <x:v>Ready</x:v>
      </x:c>
      <x:c r="N577" s="149" t="b">
        <x:f>'Master Products'!Y574</x:f>
        <x:v>1</x:v>
      </x:c>
      <x:c r="O577" s="149" t="str">
        <x:f>'Master Products'!AH574</x:f>
        <x:v>WS-RATES:16:34</x:v>
      </x:c>
      <x:c r="P577" s="149" t="str">
        <x:f>IF('Master Products'!AI574="","",'Master Products'!AI574)</x:f>
      </x:c>
      <x:c r="Q577" s="149" t="str">
        <x:f>IF('Master Products'!AJ574="","",'Master Products'!AJ574)</x:f>
      </x:c>
      <x:c r="R577" s="149" t="str">
        <x:f>IF('Master Products'!AK574="","",'Master Products'!AK574)</x:f>
      </x:c>
    </x:row>
    <x:row r="578">
      <x:c r="A578" s="149" t="str">
        <x:f>'Master Products'!A575</x:f>
        <x:v>RS-000574</x:v>
      </x:c>
      <x:c r="B578" s="149" t="str">
        <x:f>'Master Products'!B575</x:f>
        <x:v>SCISSOR DL3172</x:v>
      </x:c>
      <x:c r="C578" s="149" t="str">
        <x:f>'Master Products'!C575</x:f>
        <x:v>SCISSOR</x:v>
      </x:c>
      <x:c r="D578" s="149" t="str">
        <x:f>'Master Products'!D575</x:f>
        <x:v>Both</x:v>
      </x:c>
      <x:c r="E578" s="149" t="str">
        <x:f>'Master Products'!F575</x:f>
        <x:v>Piece</x:v>
      </x:c>
      <x:c r="F578" s="149" t="str">
        <x:f>IF('Master Products'!G575="","",'Master Products'!G575)</x:f>
      </x:c>
      <x:c r="G578" s="149" t="str">
        <x:f>'Master Products'!I575</x:f>
        <x:v>PKR</x:v>
      </x:c>
      <x:c r="H578" s="133" t="n">
        <x:f>'Master Products'!L575</x:f>
        <x:v>430</x:v>
      </x:c>
      <x:c r="I578" s="133" t="n">
        <x:f>'Master Products'!M575</x:f>
        <x:v>390</x:v>
      </x:c>
      <x:c r="J578" s="133" t="str">
        <x:f>'Master Products'!U575</x:f>
        <x:v>Source Valid</x:v>
      </x:c>
      <x:c r="K578" s="133" t="n">
        <x:f>'Master Products'!N575</x:f>
        <x:v>40</x:v>
      </x:c>
      <x:c r="L578" s="148" t="n">
        <x:f>'Master Products'!O575</x:f>
        <x:v>0.09302325581395349</x:v>
      </x:c>
      <x:c r="M578" s="149" t="str">
        <x:f>'Master Products'!X575</x:f>
        <x:v>Ready</x:v>
      </x:c>
      <x:c r="N578" s="149" t="b">
        <x:f>'Master Products'!Y575</x:f>
        <x:v>1</x:v>
      </x:c>
      <x:c r="O578" s="149" t="str">
        <x:f>'Master Products'!AH575</x:f>
        <x:v>WS-RATES:16:35</x:v>
      </x:c>
      <x:c r="P578" s="149" t="str">
        <x:f>IF('Master Products'!AI575="","",'Master Products'!AI575)</x:f>
      </x:c>
      <x:c r="Q578" s="149" t="str">
        <x:f>IF('Master Products'!AJ575="","",'Master Products'!AJ575)</x:f>
      </x:c>
      <x:c r="R578" s="149" t="str">
        <x:f>IF('Master Products'!AK575="","",'Master Products'!AK575)</x:f>
      </x:c>
    </x:row>
    <x:row r="579">
      <x:c r="A579" s="149" t="str">
        <x:f>'Master Products'!A576</x:f>
        <x:v>RS-000575</x:v>
      </x:c>
      <x:c r="B579" s="149" t="str">
        <x:f>'Master Products'!B576</x:f>
        <x:v>BALOON MILKY 100PCS</x:v>
      </x:c>
      <x:c r="C579" s="149" t="str">
        <x:f>'Master Products'!C576</x:f>
        <x:v>BALLOONS</x:v>
      </x:c>
      <x:c r="D579" s="149" t="str">
        <x:f>'Master Products'!D576</x:f>
        <x:v>Wholesale/Bulk</x:v>
      </x:c>
      <x:c r="E579" s="149" t="str">
        <x:f>'Master Products'!F576</x:f>
        <x:v>Pack</x:v>
      </x:c>
      <x:c r="F579" s="149" t="n">
        <x:f>IF('Master Products'!G576="","",'Master Products'!G576)</x:f>
        <x:v>100</x:v>
      </x:c>
      <x:c r="G579" s="149" t="str">
        <x:f>'Master Products'!I576</x:f>
        <x:v>PKR</x:v>
      </x:c>
      <x:c r="H579" s="133" t="n">
        <x:f>'Master Products'!L576</x:f>
        <x:v>290</x:v>
      </x:c>
      <x:c r="I579" s="133" t="n">
        <x:f>'Master Products'!M576</x:f>
        <x:v>255</x:v>
      </x:c>
      <x:c r="J579" s="133" t="str">
        <x:f>'Master Products'!U576</x:f>
        <x:v>Source Valid</x:v>
      </x:c>
      <x:c r="K579" s="133" t="n">
        <x:f>'Master Products'!N576</x:f>
        <x:v>35</x:v>
      </x:c>
      <x:c r="L579" s="148" t="n">
        <x:f>'Master Products'!O576</x:f>
        <x:v>0.1206896551724138</x:v>
      </x:c>
      <x:c r="M579" s="149" t="str">
        <x:f>'Master Products'!X576</x:f>
        <x:v>Ready</x:v>
      </x:c>
      <x:c r="N579" s="149" t="b">
        <x:f>'Master Products'!Y576</x:f>
        <x:v>1</x:v>
      </x:c>
      <x:c r="O579" s="149" t="str">
        <x:f>'Master Products'!AH576</x:f>
        <x:v>WS-RATES:16:36</x:v>
      </x:c>
      <x:c r="P579" s="149" t="str">
        <x:f>IF('Master Products'!AI576="","",'Master Products'!AI576)</x:f>
      </x:c>
      <x:c r="Q579" s="149" t="str">
        <x:f>IF('Master Products'!AJ576="","",'Master Products'!AJ576)</x:f>
      </x:c>
      <x:c r="R579" s="149" t="str">
        <x:f>IF('Master Products'!AK576="","",'Master Products'!AK576)</x:f>
      </x:c>
    </x:row>
    <x:row r="580">
      <x:c r="A580" s="149" t="str">
        <x:f>'Master Products'!A577</x:f>
        <x:v>RS-000576</x:v>
      </x:c>
      <x:c r="B580" s="149" t="str">
        <x:f>'Master Products'!B577</x:f>
        <x:v>STICKER YK002</x:v>
      </x:c>
      <x:c r="C580" s="149" t="str">
        <x:f>'Master Products'!C577</x:f>
        <x:v>STICKERS</x:v>
      </x:c>
      <x:c r="D580" s="149" t="str">
        <x:f>'Master Products'!D577</x:f>
        <x:v>Both</x:v>
      </x:c>
      <x:c r="E580" s="149" t="str">
        <x:f>'Master Products'!F577</x:f>
        <x:v>Piece</x:v>
      </x:c>
      <x:c r="F580" s="149" t="str">
        <x:f>IF('Master Products'!G577="","",'Master Products'!G577)</x:f>
      </x:c>
      <x:c r="G580" s="149" t="str">
        <x:f>'Master Products'!I577</x:f>
        <x:v>PKR</x:v>
      </x:c>
      <x:c r="H580" s="133" t="n">
        <x:f>'Master Products'!L577</x:f>
        <x:v>55</x:v>
      </x:c>
      <x:c r="I580" s="133" t="n">
        <x:f>'Master Products'!M577</x:f>
        <x:v>35</x:v>
      </x:c>
      <x:c r="J580" s="133" t="str">
        <x:f>'Master Products'!U577</x:f>
        <x:v>Source Valid</x:v>
      </x:c>
      <x:c r="K580" s="133" t="n">
        <x:f>'Master Products'!N577</x:f>
        <x:v>20</x:v>
      </x:c>
      <x:c r="L580" s="148" t="n">
        <x:f>'Master Products'!O577</x:f>
        <x:v>0.36363636363636365</x:v>
      </x:c>
      <x:c r="M580" s="149" t="str">
        <x:f>'Master Products'!X577</x:f>
        <x:v>Ready</x:v>
      </x:c>
      <x:c r="N580" s="149" t="b">
        <x:f>'Master Products'!Y577</x:f>
        <x:v>1</x:v>
      </x:c>
      <x:c r="O580" s="149" t="str">
        <x:f>'Master Products'!AH577</x:f>
        <x:v>WS-RATES:16:37</x:v>
      </x:c>
      <x:c r="P580" s="149" t="str">
        <x:f>IF('Master Products'!AI577="","",'Master Products'!AI577)</x:f>
      </x:c>
      <x:c r="Q580" s="149" t="str">
        <x:f>IF('Master Products'!AJ577="","",'Master Products'!AJ577)</x:f>
      </x:c>
      <x:c r="R580" s="149" t="str">
        <x:f>IF('Master Products'!AK577="","",'Master Products'!AK577)</x:f>
      </x:c>
    </x:row>
    <x:row r="581">
      <x:c r="A581" s="149" t="str">
        <x:f>'Master Products'!A578</x:f>
        <x:v>RS-000577</x:v>
      </x:c>
      <x:c r="B581" s="149" t="str">
        <x:f>'Master Products'!B578</x:f>
        <x:v>STICKER WXAA</x:v>
      </x:c>
      <x:c r="C581" s="149" t="str">
        <x:f>'Master Products'!C578</x:f>
        <x:v>STICKERS</x:v>
      </x:c>
      <x:c r="D581" s="149" t="str">
        <x:f>'Master Products'!D578</x:f>
        <x:v>Both</x:v>
      </x:c>
      <x:c r="E581" s="149" t="str">
        <x:f>'Master Products'!F578</x:f>
        <x:v>Piece</x:v>
      </x:c>
      <x:c r="F581" s="149" t="str">
        <x:f>IF('Master Products'!G578="","",'Master Products'!G578)</x:f>
      </x:c>
      <x:c r="G581" s="149" t="str">
        <x:f>'Master Products'!I578</x:f>
        <x:v>PKR</x:v>
      </x:c>
      <x:c r="H581" s="133" t="n">
        <x:f>'Master Products'!L578</x:f>
        <x:v>65</x:v>
      </x:c>
      <x:c r="I581" s="133" t="n">
        <x:f>'Master Products'!M578</x:f>
        <x:v>51</x:v>
      </x:c>
      <x:c r="J581" s="133" t="str">
        <x:f>'Master Products'!U578</x:f>
        <x:v>Source Valid</x:v>
      </x:c>
      <x:c r="K581" s="133" t="n">
        <x:f>'Master Products'!N578</x:f>
        <x:v>14</x:v>
      </x:c>
      <x:c r="L581" s="148" t="n">
        <x:f>'Master Products'!O578</x:f>
        <x:v>0.2153846153846154</x:v>
      </x:c>
      <x:c r="M581" s="149" t="str">
        <x:f>'Master Products'!X578</x:f>
        <x:v>Ready</x:v>
      </x:c>
      <x:c r="N581" s="149" t="b">
        <x:f>'Master Products'!Y578</x:f>
        <x:v>1</x:v>
      </x:c>
      <x:c r="O581" s="149" t="str">
        <x:f>'Master Products'!AH578</x:f>
        <x:v>WS-RATES:17:2</x:v>
      </x:c>
      <x:c r="P581" s="149" t="str">
        <x:f>IF('Master Products'!AI578="","",'Master Products'!AI578)</x:f>
      </x:c>
      <x:c r="Q581" s="149" t="str">
        <x:f>IF('Master Products'!AJ578="","",'Master Products'!AJ578)</x:f>
      </x:c>
      <x:c r="R581" s="149" t="str">
        <x:f>IF('Master Products'!AK578="","",'Master Products'!AK578)</x:f>
      </x:c>
    </x:row>
    <x:row r="582">
      <x:c r="A582" s="149" t="str">
        <x:f>'Master Products'!A579</x:f>
        <x:v>RS-000578</x:v>
      </x:c>
      <x:c r="B582" s="149" t="str">
        <x:f>'Master Products'!B579</x:f>
        <x:v>STICKER TLG004</x:v>
      </x:c>
      <x:c r="C582" s="149" t="str">
        <x:f>'Master Products'!C579</x:f>
        <x:v>STICKERS</x:v>
      </x:c>
      <x:c r="D582" s="149" t="str">
        <x:f>'Master Products'!D579</x:f>
        <x:v>Both</x:v>
      </x:c>
      <x:c r="E582" s="149" t="str">
        <x:f>'Master Products'!F579</x:f>
        <x:v>Piece</x:v>
      </x:c>
      <x:c r="F582" s="149" t="str">
        <x:f>IF('Master Products'!G579="","",'Master Products'!G579)</x:f>
      </x:c>
      <x:c r="G582" s="149" t="str">
        <x:f>'Master Products'!I579</x:f>
        <x:v>PKR</x:v>
      </x:c>
      <x:c r="H582" s="133" t="n">
        <x:f>'Master Products'!L579</x:f>
        <x:v>55</x:v>
      </x:c>
      <x:c r="I582" s="133" t="n">
        <x:f>'Master Products'!M579</x:f>
        <x:v>40</x:v>
      </x:c>
      <x:c r="J582" s="133" t="str">
        <x:f>'Master Products'!U579</x:f>
        <x:v>Source Valid</x:v>
      </x:c>
      <x:c r="K582" s="133" t="n">
        <x:f>'Master Products'!N579</x:f>
        <x:v>15</x:v>
      </x:c>
      <x:c r="L582" s="148" t="n">
        <x:f>'Master Products'!O579</x:f>
        <x:v>0.2727272727272727</x:v>
      </x:c>
      <x:c r="M582" s="149" t="str">
        <x:f>'Master Products'!X579</x:f>
        <x:v>Ready</x:v>
      </x:c>
      <x:c r="N582" s="149" t="b">
        <x:f>'Master Products'!Y579</x:f>
        <x:v>1</x:v>
      </x:c>
      <x:c r="O582" s="149" t="str">
        <x:f>'Master Products'!AH579</x:f>
        <x:v>WS-RATES:17:3</x:v>
      </x:c>
      <x:c r="P582" s="149" t="str">
        <x:f>IF('Master Products'!AI579="","",'Master Products'!AI579)</x:f>
      </x:c>
      <x:c r="Q582" s="149" t="str">
        <x:f>IF('Master Products'!AJ579="","",'Master Products'!AJ579)</x:f>
      </x:c>
      <x:c r="R582" s="149" t="str">
        <x:f>IF('Master Products'!AK579="","",'Master Products'!AK579)</x:f>
      </x:c>
    </x:row>
    <x:row r="583">
      <x:c r="A583" s="149" t="str">
        <x:f>'Master Products'!A580</x:f>
        <x:v>RS-000579</x:v>
      </x:c>
      <x:c r="B583" s="149" t="str">
        <x:f>'Master Products'!B580</x:f>
        <x:v>STICKER YH99</x:v>
      </x:c>
      <x:c r="C583" s="149" t="str">
        <x:f>'Master Products'!C580</x:f>
        <x:v>STICKERS</x:v>
      </x:c>
      <x:c r="D583" s="149" t="str">
        <x:f>'Master Products'!D580</x:f>
        <x:v>Both</x:v>
      </x:c>
      <x:c r="E583" s="149" t="str">
        <x:f>'Master Products'!F580</x:f>
        <x:v>Piece</x:v>
      </x:c>
      <x:c r="F583" s="149" t="str">
        <x:f>IF('Master Products'!G580="","",'Master Products'!G580)</x:f>
      </x:c>
      <x:c r="G583" s="149" t="str">
        <x:f>'Master Products'!I580</x:f>
        <x:v>PKR</x:v>
      </x:c>
      <x:c r="H583" s="133" t="n">
        <x:f>'Master Products'!L580</x:f>
        <x:v>100</x:v>
      </x:c>
      <x:c r="I583" s="133" t="n">
        <x:f>'Master Products'!M580</x:f>
        <x:v>57</x:v>
      </x:c>
      <x:c r="J583" s="133" t="str">
        <x:f>'Master Products'!U580</x:f>
        <x:v>Source Valid</x:v>
      </x:c>
      <x:c r="K583" s="133" t="n">
        <x:f>'Master Products'!N580</x:f>
        <x:v>43</x:v>
      </x:c>
      <x:c r="L583" s="148" t="n">
        <x:f>'Master Products'!O580</x:f>
        <x:v>0.43</x:v>
      </x:c>
      <x:c r="M583" s="149" t="str">
        <x:f>'Master Products'!X580</x:f>
        <x:v>Ready</x:v>
      </x:c>
      <x:c r="N583" s="149" t="b">
        <x:f>'Master Products'!Y580</x:f>
        <x:v>1</x:v>
      </x:c>
      <x:c r="O583" s="149" t="str">
        <x:f>'Master Products'!AH580</x:f>
        <x:v>WS-RATES:17:4</x:v>
      </x:c>
      <x:c r="P583" s="149" t="str">
        <x:f>IF('Master Products'!AI580="","",'Master Products'!AI580)</x:f>
      </x:c>
      <x:c r="Q583" s="149" t="str">
        <x:f>IF('Master Products'!AJ580="","",'Master Products'!AJ580)</x:f>
      </x:c>
      <x:c r="R583" s="149" t="str">
        <x:f>IF('Master Products'!AK580="","",'Master Products'!AK580)</x:f>
      </x:c>
    </x:row>
    <x:row r="584">
      <x:c r="A584" s="149" t="str">
        <x:f>'Master Products'!A581</x:f>
        <x:v>RS-000580</x:v>
      </x:c>
      <x:c r="B584" s="149" t="str">
        <x:f>'Master Products'!B581</x:f>
        <x:v>STICKER TJA ABC</x:v>
      </x:c>
      <x:c r="C584" s="149" t="str">
        <x:f>'Master Products'!C581</x:f>
        <x:v>STICKERS</x:v>
      </x:c>
      <x:c r="D584" s="149" t="str">
        <x:f>'Master Products'!D581</x:f>
        <x:v>Both</x:v>
      </x:c>
      <x:c r="E584" s="149" t="str">
        <x:f>'Master Products'!F581</x:f>
        <x:v>Piece</x:v>
      </x:c>
      <x:c r="F584" s="149" t="str">
        <x:f>IF('Master Products'!G581="","",'Master Products'!G581)</x:f>
      </x:c>
      <x:c r="G584" s="149" t="str">
        <x:f>'Master Products'!I581</x:f>
        <x:v>PKR</x:v>
      </x:c>
      <x:c r="H584" s="133" t="n">
        <x:f>'Master Products'!L581</x:f>
        <x:v>85</x:v>
      </x:c>
      <x:c r="I584" s="133" t="n">
        <x:f>'Master Products'!M581</x:f>
        <x:v>66</x:v>
      </x:c>
      <x:c r="J584" s="133" t="str">
        <x:f>'Master Products'!U581</x:f>
        <x:v>Source Valid</x:v>
      </x:c>
      <x:c r="K584" s="133" t="n">
        <x:f>'Master Products'!N581</x:f>
        <x:v>19</x:v>
      </x:c>
      <x:c r="L584" s="148" t="n">
        <x:f>'Master Products'!O581</x:f>
        <x:v>0.2235294117647059</x:v>
      </x:c>
      <x:c r="M584" s="149" t="str">
        <x:f>'Master Products'!X581</x:f>
        <x:v>Ready</x:v>
      </x:c>
      <x:c r="N584" s="149" t="b">
        <x:f>'Master Products'!Y581</x:f>
        <x:v>1</x:v>
      </x:c>
      <x:c r="O584" s="149" t="str">
        <x:f>'Master Products'!AH581</x:f>
        <x:v>WS-RATES:17:5</x:v>
      </x:c>
      <x:c r="P584" s="149" t="str">
        <x:f>IF('Master Products'!AI581="","",'Master Products'!AI581)</x:f>
      </x:c>
      <x:c r="Q584" s="149" t="str">
        <x:f>IF('Master Products'!AJ581="","",'Master Products'!AJ581)</x:f>
      </x:c>
      <x:c r="R584" s="149" t="str">
        <x:f>IF('Master Products'!AK581="","",'Master Products'!AK581)</x:f>
      </x:c>
    </x:row>
    <x:row r="585">
      <x:c r="A585" s="149" t="str">
        <x:f>'Master Products'!A582</x:f>
        <x:v>RS-000581</x:v>
      </x:c>
      <x:c r="B585" s="149" t="str">
        <x:f>'Master Products'!B582</x:f>
        <x:v>STICKER TJK ABC</x:v>
      </x:c>
      <x:c r="C585" s="149" t="str">
        <x:f>'Master Products'!C582</x:f>
        <x:v>STICKERS</x:v>
      </x:c>
      <x:c r="D585" s="149" t="str">
        <x:f>'Master Products'!D582</x:f>
        <x:v>Both</x:v>
      </x:c>
      <x:c r="E585" s="149" t="str">
        <x:f>'Master Products'!F582</x:f>
        <x:v>Piece</x:v>
      </x:c>
      <x:c r="F585" s="149" t="str">
        <x:f>IF('Master Products'!G582="","",'Master Products'!G582)</x:f>
      </x:c>
      <x:c r="G585" s="149" t="str">
        <x:f>'Master Products'!I582</x:f>
        <x:v>PKR</x:v>
      </x:c>
      <x:c r="H585" s="133" t="n">
        <x:f>'Master Products'!L582</x:f>
        <x:v>70</x:v>
      </x:c>
      <x:c r="I585" s="133" t="n">
        <x:f>'Master Products'!M582</x:f>
        <x:v>65</x:v>
      </x:c>
      <x:c r="J585" s="133" t="str">
        <x:f>'Master Products'!U582</x:f>
        <x:v>Source Valid</x:v>
      </x:c>
      <x:c r="K585" s="133" t="n">
        <x:f>'Master Products'!N582</x:f>
        <x:v>5</x:v>
      </x:c>
      <x:c r="L585" s="148" t="n">
        <x:f>'Master Products'!O582</x:f>
        <x:v>0.07142857142857142</x:v>
      </x:c>
      <x:c r="M585" s="149" t="str">
        <x:f>'Master Products'!X582</x:f>
        <x:v>Ready</x:v>
      </x:c>
      <x:c r="N585" s="149" t="b">
        <x:f>'Master Products'!Y582</x:f>
        <x:v>1</x:v>
      </x:c>
      <x:c r="O585" s="149" t="str">
        <x:f>'Master Products'!AH582</x:f>
        <x:v>WS-RATES:17:6</x:v>
      </x:c>
      <x:c r="P585" s="149" t="str">
        <x:f>IF('Master Products'!AI582="","",'Master Products'!AI582)</x:f>
      </x:c>
      <x:c r="Q585" s="149" t="str">
        <x:f>IF('Master Products'!AJ582="","",'Master Products'!AJ582)</x:f>
      </x:c>
      <x:c r="R585" s="149" t="str">
        <x:f>IF('Master Products'!AK582="","",'Master Products'!AK582)</x:f>
      </x:c>
    </x:row>
    <x:row r="586">
      <x:c r="A586" s="149" t="str">
        <x:f>'Master Products'!A583</x:f>
        <x:v>RS-000582</x:v>
      </x:c>
      <x:c r="B586" s="149" t="str">
        <x:f>'Master Products'!B583</x:f>
        <x:v>2026 DAIRY 2000</x:v>
      </x:c>
      <x:c r="C586" s="149" t="str">
        <x:f>'Master Products'!C583</x:f>
        <x:v>CHINA DAIRIES</x:v>
      </x:c>
      <x:c r="D586" s="149" t="str">
        <x:f>'Master Products'!D583</x:f>
        <x:v>Both</x:v>
      </x:c>
      <x:c r="E586" s="149" t="str">
        <x:f>'Master Products'!F583</x:f>
        <x:v>Piece</x:v>
      </x:c>
      <x:c r="F586" s="149" t="str">
        <x:f>IF('Master Products'!G583="","",'Master Products'!G583)</x:f>
      </x:c>
      <x:c r="G586" s="149" t="str">
        <x:f>'Master Products'!I583</x:f>
        <x:v>PKR</x:v>
      </x:c>
      <x:c r="H586" s="133" t="n">
        <x:f>'Master Products'!L583</x:f>
        <x:v>1100</x:v>
      </x:c>
      <x:c r="I586" s="133" t="n">
        <x:f>'Master Products'!M583</x:f>
        <x:v>1010</x:v>
      </x:c>
      <x:c r="J586" s="133" t="str">
        <x:f>'Master Products'!U583</x:f>
        <x:v>Source Valid</x:v>
      </x:c>
      <x:c r="K586" s="133" t="n">
        <x:f>'Master Products'!N583</x:f>
        <x:v>90</x:v>
      </x:c>
      <x:c r="L586" s="148" t="n">
        <x:f>'Master Products'!O583</x:f>
        <x:v>0.08181818181818182</x:v>
      </x:c>
      <x:c r="M586" s="149" t="str">
        <x:f>'Master Products'!X583</x:f>
        <x:v>Ready</x:v>
      </x:c>
      <x:c r="N586" s="149" t="b">
        <x:f>'Master Products'!Y583</x:f>
        <x:v>1</x:v>
      </x:c>
      <x:c r="O586" s="149" t="str">
        <x:f>'Master Products'!AH583</x:f>
        <x:v>WS-RATES:17:7</x:v>
      </x:c>
      <x:c r="P586" s="149" t="str">
        <x:f>IF('Master Products'!AI583="","",'Master Products'!AI583)</x:f>
      </x:c>
      <x:c r="Q586" s="149" t="str">
        <x:f>IF('Master Products'!AJ583="","",'Master Products'!AJ583)</x:f>
      </x:c>
      <x:c r="R586" s="149" t="str">
        <x:f>IF('Master Products'!AK583="","",'Master Products'!AK583)</x:f>
      </x:c>
    </x:row>
    <x:row r="587">
      <x:c r="A587" s="149" t="str">
        <x:f>'Master Products'!A584</x:f>
        <x:v>RS-000583</x:v>
      </x:c>
      <x:c r="B587" s="149" t="str">
        <x:f>'Master Products'!B584</x:f>
        <x:v>2026 DAIRY 1100</x:v>
      </x:c>
      <x:c r="C587" s="149" t="str">
        <x:f>'Master Products'!C584</x:f>
        <x:v>CHINA DAIRIES</x:v>
      </x:c>
      <x:c r="D587" s="149" t="str">
        <x:f>'Master Products'!D584</x:f>
        <x:v>Both</x:v>
      </x:c>
      <x:c r="E587" s="149" t="str">
        <x:f>'Master Products'!F584</x:f>
        <x:v>Piece</x:v>
      </x:c>
      <x:c r="F587" s="149" t="str">
        <x:f>IF('Master Products'!G584="","",'Master Products'!G584)</x:f>
      </x:c>
      <x:c r="G587" s="149" t="str">
        <x:f>'Master Products'!I584</x:f>
        <x:v>PKR</x:v>
      </x:c>
      <x:c r="H587" s="133" t="n">
        <x:f>'Master Products'!L584</x:f>
        <x:v>620</x:v>
      </x:c>
      <x:c r="I587" s="133" t="n">
        <x:f>'Master Products'!M584</x:f>
        <x:v>560</x:v>
      </x:c>
      <x:c r="J587" s="133" t="str">
        <x:f>'Master Products'!U584</x:f>
        <x:v>Source Valid</x:v>
      </x:c>
      <x:c r="K587" s="133" t="n">
        <x:f>'Master Products'!N584</x:f>
        <x:v>60</x:v>
      </x:c>
      <x:c r="L587" s="148" t="n">
        <x:f>'Master Products'!O584</x:f>
        <x:v>0.0967741935483871</x:v>
      </x:c>
      <x:c r="M587" s="149" t="str">
        <x:f>'Master Products'!X584</x:f>
        <x:v>Ready</x:v>
      </x:c>
      <x:c r="N587" s="149" t="b">
        <x:f>'Master Products'!Y584</x:f>
        <x:v>1</x:v>
      </x:c>
      <x:c r="O587" s="149" t="str">
        <x:f>'Master Products'!AH584</x:f>
        <x:v>WS-RATES:17:8</x:v>
      </x:c>
      <x:c r="P587" s="149" t="str">
        <x:f>IF('Master Products'!AI584="","",'Master Products'!AI584)</x:f>
      </x:c>
      <x:c r="Q587" s="149" t="str">
        <x:f>IF('Master Products'!AJ584="","",'Master Products'!AJ584)</x:f>
      </x:c>
      <x:c r="R587" s="149" t="str">
        <x:f>IF('Master Products'!AK584="","",'Master Products'!AK584)</x:f>
      </x:c>
    </x:row>
    <x:row r="588">
      <x:c r="A588" s="149" t="str">
        <x:f>'Master Products'!A585</x:f>
        <x:v>RS-000584</x:v>
      </x:c>
      <x:c r="B588" s="149" t="str">
        <x:f>'Master Products'!B585</x:f>
        <x:v>2026 DAIRY 835</x:v>
      </x:c>
      <x:c r="C588" s="149" t="str">
        <x:f>'Master Products'!C585</x:f>
        <x:v>CHINA DAIRIES</x:v>
      </x:c>
      <x:c r="D588" s="149" t="str">
        <x:f>'Master Products'!D585</x:f>
        <x:v>Both</x:v>
      </x:c>
      <x:c r="E588" s="149" t="str">
        <x:f>'Master Products'!F585</x:f>
        <x:v>Piece</x:v>
      </x:c>
      <x:c r="F588" s="149" t="str">
        <x:f>IF('Master Products'!G585="","",'Master Products'!G585)</x:f>
      </x:c>
      <x:c r="G588" s="149" t="str">
        <x:f>'Master Products'!I585</x:f>
        <x:v>PKR</x:v>
      </x:c>
      <x:c r="H588" s="133" t="n">
        <x:f>'Master Products'!L585</x:f>
        <x:v>460</x:v>
      </x:c>
      <x:c r="I588" s="133" t="n">
        <x:f>'Master Products'!M585</x:f>
        <x:v>420</x:v>
      </x:c>
      <x:c r="J588" s="133" t="str">
        <x:f>'Master Products'!U585</x:f>
        <x:v>Source Valid</x:v>
      </x:c>
      <x:c r="K588" s="133" t="n">
        <x:f>'Master Products'!N585</x:f>
        <x:v>40</x:v>
      </x:c>
      <x:c r="L588" s="148" t="n">
        <x:f>'Master Products'!O585</x:f>
        <x:v>0.08695652173913043</x:v>
      </x:c>
      <x:c r="M588" s="149" t="str">
        <x:f>'Master Products'!X585</x:f>
        <x:v>Ready</x:v>
      </x:c>
      <x:c r="N588" s="149" t="b">
        <x:f>'Master Products'!Y585</x:f>
        <x:v>1</x:v>
      </x:c>
      <x:c r="O588" s="149" t="str">
        <x:f>'Master Products'!AH585</x:f>
        <x:v>WS-RATES:17:9</x:v>
      </x:c>
      <x:c r="P588" s="149" t="str">
        <x:f>IF('Master Products'!AI585="","",'Master Products'!AI585)</x:f>
      </x:c>
      <x:c r="Q588" s="149" t="str">
        <x:f>IF('Master Products'!AJ585="","",'Master Products'!AJ585)</x:f>
      </x:c>
      <x:c r="R588" s="149" t="str">
        <x:f>IF('Master Products'!AK585="","",'Master Products'!AK585)</x:f>
      </x:c>
    </x:row>
    <x:row r="589">
      <x:c r="A589" s="149" t="str">
        <x:f>'Master Products'!A586</x:f>
        <x:v>RS-000585</x:v>
      </x:c>
      <x:c r="B589" s="149" t="str">
        <x:f>'Master Products'!B586</x:f>
        <x:v>2026 DAIRY 650</x:v>
      </x:c>
      <x:c r="C589" s="149" t="str">
        <x:f>'Master Products'!C586</x:f>
        <x:v>CHINA DAIRIES</x:v>
      </x:c>
      <x:c r="D589" s="149" t="str">
        <x:f>'Master Products'!D586</x:f>
        <x:v>Both</x:v>
      </x:c>
      <x:c r="E589" s="149" t="str">
        <x:f>'Master Products'!F586</x:f>
        <x:v>Piece</x:v>
      </x:c>
      <x:c r="F589" s="149" t="str">
        <x:f>IF('Master Products'!G586="","",'Master Products'!G586)</x:f>
      </x:c>
      <x:c r="G589" s="149" t="str">
        <x:f>'Master Products'!I586</x:f>
        <x:v>PKR</x:v>
      </x:c>
      <x:c r="H589" s="133" t="n">
        <x:f>'Master Products'!L586</x:f>
        <x:v>370</x:v>
      </x:c>
      <x:c r="I589" s="133" t="n">
        <x:f>'Master Products'!M586</x:f>
        <x:v>330</x:v>
      </x:c>
      <x:c r="J589" s="133" t="str">
        <x:f>'Master Products'!U586</x:f>
        <x:v>Source Valid</x:v>
      </x:c>
      <x:c r="K589" s="133" t="n">
        <x:f>'Master Products'!N586</x:f>
        <x:v>40</x:v>
      </x:c>
      <x:c r="L589" s="148" t="n">
        <x:f>'Master Products'!O586</x:f>
        <x:v>0.10810810810810811</x:v>
      </x:c>
      <x:c r="M589" s="149" t="str">
        <x:f>'Master Products'!X586</x:f>
        <x:v>Ready</x:v>
      </x:c>
      <x:c r="N589" s="149" t="b">
        <x:f>'Master Products'!Y586</x:f>
        <x:v>1</x:v>
      </x:c>
      <x:c r="O589" s="149" t="str">
        <x:f>'Master Products'!AH586</x:f>
        <x:v>WS-RATES:17:10</x:v>
      </x:c>
      <x:c r="P589" s="149" t="str">
        <x:f>IF('Master Products'!AI586="","",'Master Products'!AI586)</x:f>
      </x:c>
      <x:c r="Q589" s="149" t="str">
        <x:f>IF('Master Products'!AJ586="","",'Master Products'!AJ586)</x:f>
      </x:c>
      <x:c r="R589" s="149" t="str">
        <x:f>IF('Master Products'!AK586="","",'Master Products'!AK586)</x:f>
      </x:c>
    </x:row>
    <x:row r="590">
      <x:c r="A590" s="149" t="str">
        <x:f>'Master Products'!A587</x:f>
        <x:v>RS-000586</x:v>
      </x:c>
      <x:c r="B590" s="149" t="str">
        <x:f>'Master Products'!B587</x:f>
        <x:v>SUBJECT REGISTER NO 4</x:v>
      </x:c>
      <x:c r="C590" s="149" t="str">
        <x:f>'Master Products'!C587</x:f>
        <x:v>RING REGISTERS</x:v>
      </x:c>
      <x:c r="D590" s="149" t="str">
        <x:f>'Master Products'!D587</x:f>
        <x:v>Both</x:v>
      </x:c>
      <x:c r="E590" s="149" t="str">
        <x:f>'Master Products'!F587</x:f>
        <x:v>Piece</x:v>
      </x:c>
      <x:c r="F590" s="149" t="str">
        <x:f>IF('Master Products'!G587="","",'Master Products'!G587)</x:f>
      </x:c>
      <x:c r="G590" s="149" t="str">
        <x:f>'Master Products'!I587</x:f>
        <x:v>PKR</x:v>
      </x:c>
      <x:c r="H590" s="133" t="n">
        <x:f>'Master Products'!L587</x:f>
        <x:v>270</x:v>
      </x:c>
      <x:c r="I590" s="133" t="n">
        <x:f>'Master Products'!M587</x:f>
        <x:v>225</x:v>
      </x:c>
      <x:c r="J590" s="133" t="str">
        <x:f>'Master Products'!U587</x:f>
        <x:v>Source Valid</x:v>
      </x:c>
      <x:c r="K590" s="133" t="n">
        <x:f>'Master Products'!N587</x:f>
        <x:v>45</x:v>
      </x:c>
      <x:c r="L590" s="148" t="n">
        <x:f>'Master Products'!O587</x:f>
        <x:v>0.16666666666666666</x:v>
      </x:c>
      <x:c r="M590" s="149" t="str">
        <x:f>'Master Products'!X587</x:f>
        <x:v>Ready</x:v>
      </x:c>
      <x:c r="N590" s="149" t="b">
        <x:f>'Master Products'!Y587</x:f>
        <x:v>1</x:v>
      </x:c>
      <x:c r="O590" s="149" t="str">
        <x:f>'Master Products'!AH587</x:f>
        <x:v>WS-RATES:17:11</x:v>
      </x:c>
      <x:c r="P590" s="149" t="str">
        <x:f>IF('Master Products'!AI587="","",'Master Products'!AI587)</x:f>
      </x:c>
      <x:c r="Q590" s="149" t="str">
        <x:f>IF('Master Products'!AJ587="","",'Master Products'!AJ587)</x:f>
      </x:c>
      <x:c r="R590" s="149" t="str">
        <x:f>IF('Master Products'!AK587="","",'Master Products'!AK587)</x:f>
      </x:c>
    </x:row>
    <x:row r="591">
      <x:c r="A591" s="149" t="str">
        <x:f>'Master Products'!A588</x:f>
        <x:v>RS-000587</x:v>
      </x:c>
      <x:c r="B591" s="149" t="str">
        <x:f>'Master Products'!B588</x:f>
        <x:v>USAMA SKETCH BOOK 30</x:v>
      </x:c>
      <x:c r="C591" s="149" t="str">
        <x:f>'Master Products'!C588</x:f>
        <x:v>drawing copy</x:v>
      </x:c>
      <x:c r="D591" s="149" t="str">
        <x:f>'Master Products'!D588</x:f>
        <x:v>Both</x:v>
      </x:c>
      <x:c r="E591" s="149" t="str">
        <x:f>'Master Products'!F588</x:f>
        <x:v>Piece</x:v>
      </x:c>
      <x:c r="F591" s="149" t="str">
        <x:f>IF('Master Products'!G588="","",'Master Products'!G588)</x:f>
      </x:c>
      <x:c r="G591" s="149" t="str">
        <x:f>'Master Products'!I588</x:f>
        <x:v>PKR</x:v>
      </x:c>
      <x:c r="H591" s="133" t="n">
        <x:f>'Master Products'!L588</x:f>
        <x:v>160</x:v>
      </x:c>
      <x:c r="I591" s="133" t="n">
        <x:f>'Master Products'!M588</x:f>
        <x:v>135</x:v>
      </x:c>
      <x:c r="J591" s="133" t="str">
        <x:f>'Master Products'!U588</x:f>
        <x:v>Source Valid</x:v>
      </x:c>
      <x:c r="K591" s="133" t="n">
        <x:f>'Master Products'!N588</x:f>
        <x:v>25</x:v>
      </x:c>
      <x:c r="L591" s="148" t="n">
        <x:f>'Master Products'!O588</x:f>
        <x:v>0.15625</x:v>
      </x:c>
      <x:c r="M591" s="149" t="str">
        <x:f>'Master Products'!X588</x:f>
        <x:v>Ready</x:v>
      </x:c>
      <x:c r="N591" s="149" t="b">
        <x:f>'Master Products'!Y588</x:f>
        <x:v>1</x:v>
      </x:c>
      <x:c r="O591" s="149" t="str">
        <x:f>'Master Products'!AH588</x:f>
        <x:v>WS-RATES:17:12</x:v>
      </x:c>
      <x:c r="P591" s="149" t="str">
        <x:f>IF('Master Products'!AI588="","",'Master Products'!AI588)</x:f>
      </x:c>
      <x:c r="Q591" s="149" t="str">
        <x:f>IF('Master Products'!AJ588="","",'Master Products'!AJ588)</x:f>
      </x:c>
      <x:c r="R591" s="149" t="str">
        <x:f>IF('Master Products'!AK588="","",'Master Products'!AK588)</x:f>
      </x:c>
    </x:row>
    <x:row r="592">
      <x:c r="A592" s="149" t="str">
        <x:f>'Master Products'!A589</x:f>
        <x:v>RS-000588</x:v>
      </x:c>
      <x:c r="B592" s="149" t="str">
        <x:f>'Master Products'!B589</x:f>
        <x:v>HOME WORK DAIRY 75</x:v>
      </x:c>
      <x:c r="C592" s="149" t="str">
        <x:f>'Master Products'!C589</x:f>
        <x:v>DIARIES</x:v>
      </x:c>
      <x:c r="D592" s="149" t="str">
        <x:f>'Master Products'!D589</x:f>
        <x:v>Both</x:v>
      </x:c>
      <x:c r="E592" s="149" t="str">
        <x:f>'Master Products'!F589</x:f>
        <x:v>Piece</x:v>
      </x:c>
      <x:c r="F592" s="149" t="str">
        <x:f>IF('Master Products'!G589="","",'Master Products'!G589)</x:f>
      </x:c>
      <x:c r="G592" s="149" t="str">
        <x:f>'Master Products'!I589</x:f>
        <x:v>PKR</x:v>
      </x:c>
      <x:c r="H592" s="133" t="n">
        <x:f>'Master Products'!L589</x:f>
        <x:v>75</x:v>
      </x:c>
      <x:c r="I592" s="133" t="n">
        <x:f>'Master Products'!M589</x:f>
        <x:v>62</x:v>
      </x:c>
      <x:c r="J592" s="133" t="str">
        <x:f>'Master Products'!U589</x:f>
        <x:v>Source Valid</x:v>
      </x:c>
      <x:c r="K592" s="133" t="n">
        <x:f>'Master Products'!N589</x:f>
        <x:v>13</x:v>
      </x:c>
      <x:c r="L592" s="148" t="n">
        <x:f>'Master Products'!O589</x:f>
        <x:v>0.17333333333333334</x:v>
      </x:c>
      <x:c r="M592" s="149" t="str">
        <x:f>'Master Products'!X589</x:f>
        <x:v>Ready</x:v>
      </x:c>
      <x:c r="N592" s="149" t="b">
        <x:f>'Master Products'!Y589</x:f>
        <x:v>1</x:v>
      </x:c>
      <x:c r="O592" s="149" t="str">
        <x:f>'Master Products'!AH589</x:f>
        <x:v>WS-RATES:17:13</x:v>
      </x:c>
      <x:c r="P592" s="149" t="str">
        <x:f>IF('Master Products'!AI589="","",'Master Products'!AI589)</x:f>
      </x:c>
      <x:c r="Q592" s="149" t="str">
        <x:f>IF('Master Products'!AJ589="","",'Master Products'!AJ589)</x:f>
      </x:c>
      <x:c r="R592" s="149" t="str">
        <x:f>IF('Master Products'!AK589="","",'Master Products'!AK589)</x:f>
      </x:c>
    </x:row>
    <x:row r="593">
      <x:c r="A593" s="149" t="str">
        <x:f>'Master Products'!A590</x:f>
        <x:v>RS-000589</x:v>
      </x:c>
      <x:c r="B593" s="149" t="str">
        <x:f>'Master Products'!B590</x:f>
        <x:v>DRAFTING PAD LARGE</x:v>
      </x:c>
      <x:c r="C593" s="149" t="str">
        <x:f>'Master Products'!C590</x:f>
        <x:v>CHINA</x:v>
      </x:c>
      <x:c r="D593" s="149" t="str">
        <x:f>'Master Products'!D590</x:f>
        <x:v>Both</x:v>
      </x:c>
      <x:c r="E593" s="149" t="str">
        <x:f>'Master Products'!F590</x:f>
        <x:v>Piece</x:v>
      </x:c>
      <x:c r="F593" s="149" t="str">
        <x:f>IF('Master Products'!G590="","",'Master Products'!G590)</x:f>
      </x:c>
      <x:c r="G593" s="149" t="str">
        <x:f>'Master Products'!I590</x:f>
        <x:v>PKR</x:v>
      </x:c>
      <x:c r="H593" s="133" t="n">
        <x:f>'Master Products'!L590</x:f>
        <x:v>100</x:v>
      </x:c>
      <x:c r="I593" s="133" t="n">
        <x:f>'Master Products'!M590</x:f>
        <x:v>67</x:v>
      </x:c>
      <x:c r="J593" s="133" t="str">
        <x:f>'Master Products'!U590</x:f>
        <x:v>Source Valid</x:v>
      </x:c>
      <x:c r="K593" s="133" t="n">
        <x:f>'Master Products'!N590</x:f>
        <x:v>33</x:v>
      </x:c>
      <x:c r="L593" s="148" t="n">
        <x:f>'Master Products'!O590</x:f>
        <x:v>0.33</x:v>
      </x:c>
      <x:c r="M593" s="149" t="str">
        <x:f>'Master Products'!X590</x:f>
        <x:v>Ready</x:v>
      </x:c>
      <x:c r="N593" s="149" t="b">
        <x:f>'Master Products'!Y590</x:f>
        <x:v>1</x:v>
      </x:c>
      <x:c r="O593" s="149" t="str">
        <x:f>'Master Products'!AH590</x:f>
        <x:v>WS-RATES:17:14</x:v>
      </x:c>
      <x:c r="P593" s="149" t="str">
        <x:f>IF('Master Products'!AI590="","",'Master Products'!AI590)</x:f>
      </x:c>
      <x:c r="Q593" s="149" t="str">
        <x:f>IF('Master Products'!AJ590="","",'Master Products'!AJ590)</x:f>
      </x:c>
      <x:c r="R593" s="149" t="str">
        <x:f>IF('Master Products'!AK590="","",'Master Products'!AK590)</x:f>
      </x:c>
    </x:row>
    <x:row r="594">
      <x:c r="A594" s="149" t="str">
        <x:f>'Master Products'!A591</x:f>
        <x:v>RS-000590</x:v>
      </x:c>
      <x:c r="B594" s="149" t="str">
        <x:f>'Master Products'!B591</x:f>
        <x:v>DRAFTING PAD MEDIUM</x:v>
      </x:c>
      <x:c r="C594" s="149" t="str">
        <x:f>'Master Products'!C591</x:f>
        <x:v>CHINA</x:v>
      </x:c>
      <x:c r="D594" s="149" t="str">
        <x:f>'Master Products'!D591</x:f>
        <x:v>Both</x:v>
      </x:c>
      <x:c r="E594" s="149" t="str">
        <x:f>'Master Products'!F591</x:f>
        <x:v>Piece</x:v>
      </x:c>
      <x:c r="F594" s="149" t="str">
        <x:f>IF('Master Products'!G591="","",'Master Products'!G591)</x:f>
      </x:c>
      <x:c r="G594" s="149" t="str">
        <x:f>'Master Products'!I591</x:f>
        <x:v>PKR</x:v>
      </x:c>
      <x:c r="H594" s="133" t="n">
        <x:f>'Master Products'!L591</x:f>
        <x:v>40</x:v>
      </x:c>
      <x:c r="I594" s="133" t="n">
        <x:f>'Master Products'!M591</x:f>
        <x:v>35</x:v>
      </x:c>
      <x:c r="J594" s="133" t="str">
        <x:f>'Master Products'!U591</x:f>
        <x:v>Source Valid</x:v>
      </x:c>
      <x:c r="K594" s="133" t="n">
        <x:f>'Master Products'!N591</x:f>
        <x:v>5</x:v>
      </x:c>
      <x:c r="L594" s="148" t="n">
        <x:f>'Master Products'!O591</x:f>
        <x:v>0.125</x:v>
      </x:c>
      <x:c r="M594" s="149" t="str">
        <x:f>'Master Products'!X591</x:f>
        <x:v>Ready</x:v>
      </x:c>
      <x:c r="N594" s="149" t="b">
        <x:f>'Master Products'!Y591</x:f>
        <x:v>1</x:v>
      </x:c>
      <x:c r="O594" s="149" t="str">
        <x:f>'Master Products'!AH591</x:f>
        <x:v>WS-RATES:17:15</x:v>
      </x:c>
      <x:c r="P594" s="149" t="str">
        <x:f>IF('Master Products'!AI591="","",'Master Products'!AI591)</x:f>
      </x:c>
      <x:c r="Q594" s="149" t="str">
        <x:f>IF('Master Products'!AJ591="","",'Master Products'!AJ591)</x:f>
      </x:c>
      <x:c r="R594" s="149" t="str">
        <x:f>IF('Master Products'!AK591="","",'Master Products'!AK591)</x:f>
      </x:c>
    </x:row>
    <x:row r="595">
      <x:c r="A595" s="149" t="str">
        <x:f>'Master Products'!A592</x:f>
        <x:v>RS-000591</x:v>
      </x:c>
      <x:c r="B595" s="149" t="str">
        <x:f>'Master Products'!B592</x:f>
        <x:v>FILE FLAPER</x:v>
      </x:c>
      <x:c r="C595" s="149" t="str">
        <x:f>'Master Products'!C592</x:f>
        <x:v>CHINA DAIRIES</x:v>
      </x:c>
      <x:c r="D595" s="149" t="str">
        <x:f>'Master Products'!D592</x:f>
        <x:v>Both</x:v>
      </x:c>
      <x:c r="E595" s="149" t="str">
        <x:f>'Master Products'!F592</x:f>
        <x:v>Piece</x:v>
      </x:c>
      <x:c r="F595" s="149" t="str">
        <x:f>IF('Master Products'!G592="","",'Master Products'!G592)</x:f>
      </x:c>
      <x:c r="G595" s="149" t="str">
        <x:f>'Master Products'!I592</x:f>
        <x:v>PKR</x:v>
      </x:c>
      <x:c r="H595" s="133" t="n">
        <x:f>'Master Products'!L592</x:f>
        <x:v>20</x:v>
      </x:c>
      <x:c r="I595" s="133" t="n">
        <x:f>'Master Products'!M592</x:f>
        <x:v>14</x:v>
      </x:c>
      <x:c r="J595" s="133" t="str">
        <x:f>'Master Products'!U592</x:f>
        <x:v>Source Valid</x:v>
      </x:c>
      <x:c r="K595" s="133" t="n">
        <x:f>'Master Products'!N592</x:f>
        <x:v>6</x:v>
      </x:c>
      <x:c r="L595" s="148" t="n">
        <x:f>'Master Products'!O592</x:f>
        <x:v>0.3</x:v>
      </x:c>
      <x:c r="M595" s="149" t="str">
        <x:f>'Master Products'!X592</x:f>
        <x:v>Ready</x:v>
      </x:c>
      <x:c r="N595" s="149" t="b">
        <x:f>'Master Products'!Y592</x:f>
        <x:v>1</x:v>
      </x:c>
      <x:c r="O595" s="149" t="str">
        <x:f>'Master Products'!AH592</x:f>
        <x:v>WS-RATES:17:16</x:v>
      </x:c>
      <x:c r="P595" s="149" t="str">
        <x:f>IF('Master Products'!AI592="","",'Master Products'!AI592)</x:f>
      </x:c>
      <x:c r="Q595" s="149" t="str">
        <x:f>IF('Master Products'!AJ592="","",'Master Products'!AJ592)</x:f>
      </x:c>
      <x:c r="R595" s="149" t="str">
        <x:f>IF('Master Products'!AK592="","",'Master Products'!AK592)</x:f>
      </x:c>
    </x:row>
    <x:row r="596">
      <x:c r="A596" s="149" t="str">
        <x:f>'Master Products'!A593</x:f>
        <x:v>RS-000592</x:v>
      </x:c>
      <x:c r="B596" s="149" t="str">
        <x:f>'Master Products'!B593</x:f>
        <x:v>DAY BOOK NO 200</x:v>
      </x:c>
      <x:c r="C596" s="149" t="str">
        <x:f>'Master Products'!C593</x:f>
        <x:v>GATTA REGISTER</x:v>
      </x:c>
      <x:c r="D596" s="149" t="str">
        <x:f>'Master Products'!D593</x:f>
        <x:v>Both</x:v>
      </x:c>
      <x:c r="E596" s="149" t="str">
        <x:f>'Master Products'!F593</x:f>
        <x:v>Piece</x:v>
      </x:c>
      <x:c r="F596" s="149" t="str">
        <x:f>IF('Master Products'!G593="","",'Master Products'!G593)</x:f>
      </x:c>
      <x:c r="G596" s="149" t="str">
        <x:f>'Master Products'!I593</x:f>
        <x:v>PKR</x:v>
      </x:c>
      <x:c r="H596" s="133" t="n">
        <x:f>'Master Products'!L593</x:f>
        <x:v>600</x:v>
      </x:c>
      <x:c r="I596" s="133" t="n">
        <x:f>'Master Products'!M593</x:f>
        <x:v>520</x:v>
      </x:c>
      <x:c r="J596" s="133" t="str">
        <x:f>'Master Products'!U593</x:f>
        <x:v>Source Valid</x:v>
      </x:c>
      <x:c r="K596" s="133" t="n">
        <x:f>'Master Products'!N593</x:f>
        <x:v>80</x:v>
      </x:c>
      <x:c r="L596" s="148" t="n">
        <x:f>'Master Products'!O593</x:f>
        <x:v>0.13333333333333333</x:v>
      </x:c>
      <x:c r="M596" s="149" t="str">
        <x:f>'Master Products'!X593</x:f>
        <x:v>Ready</x:v>
      </x:c>
      <x:c r="N596" s="149" t="b">
        <x:f>'Master Products'!Y593</x:f>
        <x:v>1</x:v>
      </x:c>
      <x:c r="O596" s="149" t="str">
        <x:f>'Master Products'!AH593</x:f>
        <x:v>WS-RATES:17:17</x:v>
      </x:c>
      <x:c r="P596" s="149" t="str">
        <x:f>IF('Master Products'!AI593="","",'Master Products'!AI593)</x:f>
      </x:c>
      <x:c r="Q596" s="149" t="str">
        <x:f>IF('Master Products'!AJ593="","",'Master Products'!AJ593)</x:f>
      </x:c>
      <x:c r="R596" s="149" t="str">
        <x:f>IF('Master Products'!AK593="","",'Master Products'!AK593)</x:f>
      </x:c>
    </x:row>
    <x:row r="597">
      <x:c r="A597" s="149" t="str">
        <x:f>'Master Products'!A594</x:f>
        <x:v>RS-000593</x:v>
      </x:c>
      <x:c r="B597" s="149" t="str">
        <x:f>'Master Products'!B594</x:f>
        <x:v>LUDDO DANA COLOUR(18MM)</x:v>
      </x:c>
      <x:c r="C597" s="149" t="str">
        <x:f>'Master Products'!C594</x:f>
        <x:v>CHINA</x:v>
      </x:c>
      <x:c r="D597" s="149" t="str">
        <x:f>'Master Products'!D594</x:f>
        <x:v>Both</x:v>
      </x:c>
      <x:c r="E597" s="149" t="str">
        <x:f>'Master Products'!F594</x:f>
        <x:v>Piece</x:v>
      </x:c>
      <x:c r="F597" s="149" t="str">
        <x:f>IF('Master Products'!G594="","",'Master Products'!G594)</x:f>
      </x:c>
      <x:c r="G597" s="149" t="str">
        <x:f>'Master Products'!I594</x:f>
        <x:v>PKR</x:v>
      </x:c>
      <x:c r="H597" s="133" t="n">
        <x:f>'Master Products'!L594</x:f>
        <x:v>16</x:v>
      </x:c>
      <x:c r="I597" s="133" t="n">
        <x:f>'Master Products'!M594</x:f>
        <x:v>13.5</x:v>
      </x:c>
      <x:c r="J597" s="133" t="str">
        <x:f>'Master Products'!U594</x:f>
        <x:v>Source Valid</x:v>
      </x:c>
      <x:c r="K597" s="133" t="n">
        <x:f>'Master Products'!N594</x:f>
        <x:v>2.5</x:v>
      </x:c>
      <x:c r="L597" s="148" t="n">
        <x:f>'Master Products'!O594</x:f>
        <x:v>0.15625</x:v>
      </x:c>
      <x:c r="M597" s="149" t="str">
        <x:f>'Master Products'!X594</x:f>
        <x:v>Ready</x:v>
      </x:c>
      <x:c r="N597" s="149" t="b">
        <x:f>'Master Products'!Y594</x:f>
        <x:v>1</x:v>
      </x:c>
      <x:c r="O597" s="149" t="str">
        <x:f>'Master Products'!AH594</x:f>
        <x:v>WS-RATES:17:18</x:v>
      </x:c>
      <x:c r="P597" s="149" t="str">
        <x:f>IF('Master Products'!AI594="","",'Master Products'!AI594)</x:f>
      </x:c>
      <x:c r="Q597" s="149" t="str">
        <x:f>IF('Master Products'!AJ594="","",'Master Products'!AJ594)</x:f>
      </x:c>
      <x:c r="R597" s="149" t="str">
        <x:f>IF('Master Products'!AK594="","",'Master Products'!AK594)</x:f>
      </x:c>
    </x:row>
    <x:row r="598">
      <x:c r="A598" s="149" t="str">
        <x:f>'Master Products'!A595</x:f>
        <x:v>RS-000594</x:v>
      </x:c>
      <x:c r="B598" s="149" t="str">
        <x:f>'Master Products'!B595</x:f>
        <x:v>UNI EYE (BOX)</x:v>
      </x:c>
      <x:c r="C598" s="149" t="str">
        <x:f>'Master Products'!C595</x:f>
        <x:v>GEL PEN</x:v>
      </x:c>
      <x:c r="D598" s="149" t="str">
        <x:f>'Master Products'!D595</x:f>
        <x:v>Both</x:v>
      </x:c>
      <x:c r="E598" s="149" t="str">
        <x:f>'Master Products'!F595</x:f>
        <x:v>Box</x:v>
      </x:c>
      <x:c r="F598" s="149" t="str">
        <x:f>IF('Master Products'!G595="","",'Master Products'!G595)</x:f>
      </x:c>
      <x:c r="G598" s="149" t="str">
        <x:f>'Master Products'!I595</x:f>
        <x:v>PKR</x:v>
      </x:c>
      <x:c r="H598" s="133" t="n">
        <x:f>'Master Products'!L595</x:f>
        <x:v>3120</x:v>
      </x:c>
      <x:c r="I598" s="133" t="n">
        <x:f>'Master Products'!M595</x:f>
        <x:v>3000</x:v>
      </x:c>
      <x:c r="J598" s="133" t="str">
        <x:f>'Master Products'!U595</x:f>
        <x:v>Source Valid</x:v>
      </x:c>
      <x:c r="K598" s="133" t="n">
        <x:f>'Master Products'!N595</x:f>
        <x:v>120</x:v>
      </x:c>
      <x:c r="L598" s="148" t="n">
        <x:f>'Master Products'!O595</x:f>
        <x:v>0.038461538461538464</x:v>
      </x:c>
      <x:c r="M598" s="149" t="str">
        <x:f>'Master Products'!X595</x:f>
        <x:v>Ready</x:v>
      </x:c>
      <x:c r="N598" s="149" t="b">
        <x:f>'Master Products'!Y595</x:f>
        <x:v>1</x:v>
      </x:c>
      <x:c r="O598" s="149" t="str">
        <x:f>'Master Products'!AH595</x:f>
        <x:v>WS-RATES:17:19</x:v>
      </x:c>
      <x:c r="P598" s="149" t="str">
        <x:f>IF('Master Products'!AI595="","",'Master Products'!AI595)</x:f>
      </x:c>
      <x:c r="Q598" s="149" t="str">
        <x:f>IF('Master Products'!AJ595="","",'Master Products'!AJ595)</x:f>
      </x:c>
      <x:c r="R598" s="149" t="str">
        <x:f>IF('Master Products'!AK595="","",'Master Products'!AK595)</x:f>
      </x:c>
    </x:row>
    <x:row r="599">
      <x:c r="A599" s="149" t="str">
        <x:f>'Master Products'!A596</x:f>
        <x:v>RS-000595</x:v>
      </x:c>
      <x:c r="B599" s="149" t="str">
        <x:f>'Master Products'!B596</x:f>
        <x:v>UNI SIGNO (BOX)</x:v>
      </x:c>
      <x:c r="C599" s="149" t="str">
        <x:f>'Master Products'!C596</x:f>
        <x:v>GEL PEN</x:v>
      </x:c>
      <x:c r="D599" s="149" t="str">
        <x:f>'Master Products'!D596</x:f>
        <x:v>Both</x:v>
      </x:c>
      <x:c r="E599" s="149" t="str">
        <x:f>'Master Products'!F596</x:f>
        <x:v>Box</x:v>
      </x:c>
      <x:c r="F599" s="149" t="str">
        <x:f>IF('Master Products'!G596="","",'Master Products'!G596)</x:f>
      </x:c>
      <x:c r="G599" s="149" t="str">
        <x:f>'Master Products'!I596</x:f>
        <x:v>PKR</x:v>
      </x:c>
      <x:c r="H599" s="133" t="n">
        <x:f>'Master Products'!L596</x:f>
        <x:v>1500</x:v>
      </x:c>
      <x:c r="I599" s="133" t="n">
        <x:f>'Master Products'!M596</x:f>
        <x:v>1280</x:v>
      </x:c>
      <x:c r="J599" s="133" t="str">
        <x:f>'Master Products'!U596</x:f>
        <x:v>Source Valid</x:v>
      </x:c>
      <x:c r="K599" s="133" t="n">
        <x:f>'Master Products'!N596</x:f>
        <x:v>220</x:v>
      </x:c>
      <x:c r="L599" s="148" t="n">
        <x:f>'Master Products'!O596</x:f>
        <x:v>0.14666666666666667</x:v>
      </x:c>
      <x:c r="M599" s="149" t="str">
        <x:f>'Master Products'!X596</x:f>
        <x:v>Ready</x:v>
      </x:c>
      <x:c r="N599" s="149" t="b">
        <x:f>'Master Products'!Y596</x:f>
        <x:v>1</x:v>
      </x:c>
      <x:c r="O599" s="149" t="str">
        <x:f>'Master Products'!AH596</x:f>
        <x:v>WS-RATES:17:20</x:v>
      </x:c>
      <x:c r="P599" s="149" t="str">
        <x:f>IF('Master Products'!AI596="","",'Master Products'!AI596)</x:f>
      </x:c>
      <x:c r="Q599" s="149" t="str">
        <x:f>IF('Master Products'!AJ596="","",'Master Products'!AJ596)</x:f>
      </x:c>
      <x:c r="R599" s="149" t="str">
        <x:f>IF('Master Products'!AK596="","",'Master Products'!AK596)</x:f>
      </x:c>
    </x:row>
    <x:row r="600">
      <x:c r="A600" s="149" t="str">
        <x:f>'Master Products'!A597</x:f>
        <x:v>RS-000596</x:v>
      </x:c>
      <x:c r="B600" s="149" t="str">
        <x:f>'Master Products'!B597</x:f>
        <x:v>3D STICKERS SMALL NEW</x:v>
      </x:c>
      <x:c r="C600" s="149" t="str">
        <x:f>'Master Products'!C597</x:f>
        <x:v>STICKERS</x:v>
      </x:c>
      <x:c r="D600" s="149" t="str">
        <x:f>'Master Products'!D597</x:f>
        <x:v>Both</x:v>
      </x:c>
      <x:c r="E600" s="149" t="str">
        <x:f>'Master Products'!F597</x:f>
        <x:v>Piece</x:v>
      </x:c>
      <x:c r="F600" s="149" t="str">
        <x:f>IF('Master Products'!G597="","",'Master Products'!G597)</x:f>
      </x:c>
      <x:c r="G600" s="149" t="str">
        <x:f>'Master Products'!I597</x:f>
        <x:v>PKR</x:v>
      </x:c>
      <x:c r="H600" s="133" t="n">
        <x:f>'Master Products'!L597</x:f>
        <x:v>70</x:v>
      </x:c>
      <x:c r="I600" s="133" t="n">
        <x:f>'Master Products'!M597</x:f>
        <x:v>55</x:v>
      </x:c>
      <x:c r="J600" s="133" t="str">
        <x:f>'Master Products'!U597</x:f>
        <x:v>Source Valid</x:v>
      </x:c>
      <x:c r="K600" s="133" t="n">
        <x:f>'Master Products'!N597</x:f>
        <x:v>15</x:v>
      </x:c>
      <x:c r="L600" s="148" t="n">
        <x:f>'Master Products'!O597</x:f>
        <x:v>0.21428571428571427</x:v>
      </x:c>
      <x:c r="M600" s="149" t="str">
        <x:f>'Master Products'!X597</x:f>
        <x:v>Ready</x:v>
      </x:c>
      <x:c r="N600" s="149" t="b">
        <x:f>'Master Products'!Y597</x:f>
        <x:v>1</x:v>
      </x:c>
      <x:c r="O600" s="149" t="str">
        <x:f>'Master Products'!AH597</x:f>
        <x:v>WS-RATES:17:21</x:v>
      </x:c>
      <x:c r="P600" s="149" t="str">
        <x:f>IF('Master Products'!AI597="","",'Master Products'!AI597)</x:f>
      </x:c>
      <x:c r="Q600" s="149" t="str">
        <x:f>IF('Master Products'!AJ597="","",'Master Products'!AJ597)</x:f>
      </x:c>
      <x:c r="R600" s="149" t="str">
        <x:f>IF('Master Products'!AK597="","",'Master Products'!AK597)</x:f>
      </x:c>
    </x:row>
    <x:row r="601">
      <x:c r="A601" s="149" t="str">
        <x:f>'Master Products'!A598</x:f>
        <x:v>RS-000597</x:v>
      </x:c>
      <x:c r="B601" s="149" t="str">
        <x:f>'Master Products'!B598</x:f>
        <x:v>3D STICKER NEW (1PCS)</x:v>
      </x:c>
      <x:c r="C601" s="149" t="str">
        <x:f>'Master Products'!C598</x:f>
        <x:v>STICKERS</x:v>
      </x:c>
      <x:c r="D601" s="149" t="str">
        <x:f>'Master Products'!D598</x:f>
        <x:v>Both</x:v>
      </x:c>
      <x:c r="E601" s="149" t="str">
        <x:f>'Master Products'!F598</x:f>
        <x:v>Piece</x:v>
      </x:c>
      <x:c r="F601" s="149" t="n">
        <x:f>IF('Master Products'!G598="","",'Master Products'!G598)</x:f>
        <x:v>1</x:v>
      </x:c>
      <x:c r="G601" s="149" t="str">
        <x:f>'Master Products'!I598</x:f>
        <x:v>PKR</x:v>
      </x:c>
      <x:c r="H601" s="133" t="n">
        <x:f>'Master Products'!L598</x:f>
        <x:v>125</x:v>
      </x:c>
      <x:c r="I601" s="133" t="n">
        <x:f>'Master Products'!M598</x:f>
        <x:v>100</x:v>
      </x:c>
      <x:c r="J601" s="133" t="str">
        <x:f>'Master Products'!U598</x:f>
        <x:v>Source Valid</x:v>
      </x:c>
      <x:c r="K601" s="133" t="n">
        <x:f>'Master Products'!N598</x:f>
        <x:v>25</x:v>
      </x:c>
      <x:c r="L601" s="148" t="n">
        <x:f>'Master Products'!O598</x:f>
        <x:v>0.2</x:v>
      </x:c>
      <x:c r="M601" s="149" t="str">
        <x:f>'Master Products'!X598</x:f>
        <x:v>Ready</x:v>
      </x:c>
      <x:c r="N601" s="149" t="b">
        <x:f>'Master Products'!Y598</x:f>
        <x:v>1</x:v>
      </x:c>
      <x:c r="O601" s="149" t="str">
        <x:f>'Master Products'!AH598</x:f>
        <x:v>WS-RATES:17:22</x:v>
      </x:c>
      <x:c r="P601" s="149" t="str">
        <x:f>IF('Master Products'!AI598="","",'Master Products'!AI598)</x:f>
      </x:c>
      <x:c r="Q601" s="149" t="str">
        <x:f>IF('Master Products'!AJ598="","",'Master Products'!AJ598)</x:f>
      </x:c>
      <x:c r="R601" s="149" t="str">
        <x:f>IF('Master Products'!AK598="","",'Master Products'!AK598)</x:f>
      </x:c>
    </x:row>
    <x:row r="602">
      <x:c r="A602" s="149" t="str">
        <x:f>'Master Products'!A599</x:f>
        <x:v>RS-000598</x:v>
      </x:c>
      <x:c r="B602" s="149" t="str">
        <x:f>'Master Products'!B599</x:f>
        <x:v>ORO OKTAVE STAPLER (24/6)</x:v>
      </x:c>
      <x:c r="C602" s="149" t="str">
        <x:f>'Master Products'!C599</x:f>
        <x:v>STAPLERS</x:v>
      </x:c>
      <x:c r="D602" s="149" t="str">
        <x:f>'Master Products'!D599</x:f>
        <x:v>Both</x:v>
      </x:c>
      <x:c r="E602" s="149" t="str">
        <x:f>'Master Products'!F599</x:f>
        <x:v>Piece</x:v>
      </x:c>
      <x:c r="F602" s="149" t="str">
        <x:f>IF('Master Products'!G599="","",'Master Products'!G599)</x:f>
      </x:c>
      <x:c r="G602" s="149" t="str">
        <x:f>'Master Products'!I599</x:f>
        <x:v>PKR</x:v>
      </x:c>
      <x:c r="H602" s="133" t="n">
        <x:f>'Master Products'!L599</x:f>
        <x:v>370</x:v>
      </x:c>
      <x:c r="I602" s="133" t="n">
        <x:f>'Master Products'!M599</x:f>
        <x:v>330</x:v>
      </x:c>
      <x:c r="J602" s="133" t="str">
        <x:f>'Master Products'!U599</x:f>
        <x:v>Source Valid</x:v>
      </x:c>
      <x:c r="K602" s="133" t="n">
        <x:f>'Master Products'!N599</x:f>
        <x:v>40</x:v>
      </x:c>
      <x:c r="L602" s="148" t="n">
        <x:f>'Master Products'!O599</x:f>
        <x:v>0.10810810810810811</x:v>
      </x:c>
      <x:c r="M602" s="149" t="str">
        <x:f>'Master Products'!X599</x:f>
        <x:v>Ready</x:v>
      </x:c>
      <x:c r="N602" s="149" t="b">
        <x:f>'Master Products'!Y599</x:f>
        <x:v>1</x:v>
      </x:c>
      <x:c r="O602" s="149" t="str">
        <x:f>'Master Products'!AH599</x:f>
        <x:v>WS-RATES:17:23</x:v>
      </x:c>
      <x:c r="P602" s="149" t="str">
        <x:f>IF('Master Products'!AI599="","",'Master Products'!AI599)</x:f>
      </x:c>
      <x:c r="Q602" s="149" t="str">
        <x:f>IF('Master Products'!AJ599="","",'Master Products'!AJ599)</x:f>
      </x:c>
      <x:c r="R602" s="149" t="str">
        <x:f>IF('Master Products'!AK599="","",'Master Products'!AK599)</x:f>
      </x:c>
    </x:row>
    <x:row r="603">
      <x:c r="A603" s="149" t="str">
        <x:f>'Master Products'!A600</x:f>
        <x:v>RS-000599</x:v>
      </x:c>
      <x:c r="B603" s="149" t="str">
        <x:f>'Master Products'!B600</x:f>
        <x:v>MERCURY BRITO POINTER</x:v>
      </x:c>
      <x:c r="C603" s="149" t="str">
        <x:f>'Master Products'!C600</x:f>
        <x:v>POINTER</x:v>
      </x:c>
      <x:c r="D603" s="149" t="str">
        <x:f>'Master Products'!D600</x:f>
        <x:v>Both</x:v>
      </x:c>
      <x:c r="E603" s="149" t="str">
        <x:f>'Master Products'!F600</x:f>
        <x:v>Piece</x:v>
      </x:c>
      <x:c r="F603" s="149" t="str">
        <x:f>IF('Master Products'!G600="","",'Master Products'!G600)</x:f>
      </x:c>
      <x:c r="G603" s="149" t="str">
        <x:f>'Master Products'!I600</x:f>
        <x:v>PKR</x:v>
      </x:c>
      <x:c r="H603" s="133" t="n">
        <x:f>'Master Products'!L600</x:f>
        <x:v>225</x:v>
      </x:c>
      <x:c r="I603" s="133" t="n">
        <x:f>'Master Products'!M600</x:f>
        <x:v>209</x:v>
      </x:c>
      <x:c r="J603" s="133" t="str">
        <x:f>'Master Products'!U600</x:f>
        <x:v>Source Valid</x:v>
      </x:c>
      <x:c r="K603" s="133" t="n">
        <x:f>'Master Products'!N600</x:f>
        <x:v>16</x:v>
      </x:c>
      <x:c r="L603" s="148" t="n">
        <x:f>'Master Products'!O600</x:f>
        <x:v>0.07111111111111111</x:v>
      </x:c>
      <x:c r="M603" s="149" t="str">
        <x:f>'Master Products'!X600</x:f>
        <x:v>Ready</x:v>
      </x:c>
      <x:c r="N603" s="149" t="b">
        <x:f>'Master Products'!Y600</x:f>
        <x:v>1</x:v>
      </x:c>
      <x:c r="O603" s="149" t="str">
        <x:f>'Master Products'!AH600</x:f>
        <x:v>WS-RATES:17:24</x:v>
      </x:c>
      <x:c r="P603" s="149" t="str">
        <x:f>IF('Master Products'!AI600="","",'Master Products'!AI600)</x:f>
      </x:c>
      <x:c r="Q603" s="149" t="str">
        <x:f>IF('Master Products'!AJ600="","",'Master Products'!AJ600)</x:f>
      </x:c>
      <x:c r="R603" s="149" t="str">
        <x:f>IF('Master Products'!AK600="","",'Master Products'!AK600)</x:f>
      </x:c>
    </x:row>
    <x:row r="604">
      <x:c r="A604" s="149" t="str">
        <x:f>'Master Products'!A601</x:f>
        <x:v>RS-000600</x:v>
      </x:c>
      <x:c r="B604" s="149" t="str">
        <x:f>'Master Products'!B601</x:f>
        <x:v>AIR PUMP SMALL</x:v>
      </x:c>
      <x:c r="C604" s="149" t="str">
        <x:f>'Master Products'!C601</x:f>
        <x:v>CHINA</x:v>
      </x:c>
      <x:c r="D604" s="149" t="str">
        <x:f>'Master Products'!D601</x:f>
        <x:v>Both</x:v>
      </x:c>
      <x:c r="E604" s="149" t="str">
        <x:f>'Master Products'!F601</x:f>
        <x:v>Piece</x:v>
      </x:c>
      <x:c r="F604" s="149" t="str">
        <x:f>IF('Master Products'!G601="","",'Master Products'!G601)</x:f>
      </x:c>
      <x:c r="G604" s="149" t="str">
        <x:f>'Master Products'!I601</x:f>
        <x:v>PKR</x:v>
      </x:c>
      <x:c r="H604" s="133" t="n">
        <x:f>'Master Products'!L601</x:f>
        <x:v>350</x:v>
      </x:c>
      <x:c r="I604" s="133" t="n">
        <x:f>'Master Products'!M601</x:f>
        <x:v>295</x:v>
      </x:c>
      <x:c r="J604" s="133" t="str">
        <x:f>'Master Products'!U601</x:f>
        <x:v>Source Valid</x:v>
      </x:c>
      <x:c r="K604" s="133" t="n">
        <x:f>'Master Products'!N601</x:f>
        <x:v>55</x:v>
      </x:c>
      <x:c r="L604" s="148" t="n">
        <x:f>'Master Products'!O601</x:f>
        <x:v>0.15714285714285714</x:v>
      </x:c>
      <x:c r="M604" s="149" t="str">
        <x:f>'Master Products'!X601</x:f>
        <x:v>Ready</x:v>
      </x:c>
      <x:c r="N604" s="149" t="b">
        <x:f>'Master Products'!Y601</x:f>
        <x:v>1</x:v>
      </x:c>
      <x:c r="O604" s="149" t="str">
        <x:f>'Master Products'!AH601</x:f>
        <x:v>WS-RATES:17:25</x:v>
      </x:c>
      <x:c r="P604" s="149" t="str">
        <x:f>IF('Master Products'!AI601="","",'Master Products'!AI601)</x:f>
      </x:c>
      <x:c r="Q604" s="149" t="str">
        <x:f>IF('Master Products'!AJ601="","",'Master Products'!AJ601)</x:f>
      </x:c>
      <x:c r="R604" s="149" t="str">
        <x:f>IF('Master Products'!AK601="","",'Master Products'!AK601)</x:f>
      </x:c>
    </x:row>
    <x:row r="605">
      <x:c r="A605" s="149" t="str">
        <x:f>'Master Products'!A602</x:f>
        <x:v>RS-000601</x:v>
      </x:c>
      <x:c r="B605" s="149" t="str">
        <x:f>'Master Products'!B602</x:f>
        <x:v>BAT GRIPPER (CONE)</x:v>
      </x:c>
      <x:c r="C605" s="149" t="str">
        <x:f>'Master Products'!C602</x:f>
        <x:v>BALL POINT</x:v>
      </x:c>
      <x:c r="D605" s="149" t="str">
        <x:f>'Master Products'!D602</x:f>
        <x:v>Both</x:v>
      </x:c>
      <x:c r="E605" s="149" t="str">
        <x:f>'Master Products'!F602</x:f>
        <x:v>Piece</x:v>
      </x:c>
      <x:c r="F605" s="149" t="str">
        <x:f>IF('Master Products'!G602="","",'Master Products'!G602)</x:f>
      </x:c>
      <x:c r="G605" s="149" t="str">
        <x:f>'Master Products'!I602</x:f>
        <x:v>PKR</x:v>
      </x:c>
      <x:c r="H605" s="133" t="n">
        <x:f>'Master Products'!L602</x:f>
        <x:v>165</x:v>
      </x:c>
      <x:c r="I605" s="133" t="n">
        <x:f>'Master Products'!M602</x:f>
        <x:v>135</x:v>
      </x:c>
      <x:c r="J605" s="133" t="str">
        <x:f>'Master Products'!U602</x:f>
        <x:v>Source Valid</x:v>
      </x:c>
      <x:c r="K605" s="133" t="n">
        <x:f>'Master Products'!N602</x:f>
        <x:v>30</x:v>
      </x:c>
      <x:c r="L605" s="148" t="n">
        <x:f>'Master Products'!O602</x:f>
        <x:v>0.18181818181818182</x:v>
      </x:c>
      <x:c r="M605" s="149" t="str">
        <x:f>'Master Products'!X602</x:f>
        <x:v>Ready</x:v>
      </x:c>
      <x:c r="N605" s="149" t="b">
        <x:f>'Master Products'!Y602</x:f>
        <x:v>1</x:v>
      </x:c>
      <x:c r="O605" s="149" t="str">
        <x:f>'Master Products'!AH602</x:f>
        <x:v>WS-RATES:17:26</x:v>
      </x:c>
      <x:c r="P605" s="149" t="str">
        <x:f>IF('Master Products'!AI602="","",'Master Products'!AI602)</x:f>
      </x:c>
      <x:c r="Q605" s="149" t="str">
        <x:f>IF('Master Products'!AJ602="","",'Master Products'!AJ602)</x:f>
      </x:c>
      <x:c r="R605" s="149" t="str">
        <x:f>IF('Master Products'!AK602="","",'Master Products'!AK602)</x:f>
      </x:c>
    </x:row>
    <x:row r="606">
      <x:c r="A606" s="149" t="str">
        <x:f>'Master Products'!A603</x:f>
        <x:v>RS-000602</x:v>
      </x:c>
      <x:c r="B606" s="149" t="str">
        <x:f>'Master Products'!B603</x:f>
        <x:v>HAND GRIP ADGESTABLE</x:v>
      </x:c>
      <x:c r="C606" s="149" t="str">
        <x:f>'Master Products'!C603</x:f>
        <x:v>HAND GRIP</x:v>
      </x:c>
      <x:c r="D606" s="149" t="str">
        <x:f>'Master Products'!D603</x:f>
        <x:v>Both</x:v>
      </x:c>
      <x:c r="E606" s="149" t="str">
        <x:f>'Master Products'!F603</x:f>
        <x:v>Piece</x:v>
      </x:c>
      <x:c r="F606" s="149" t="str">
        <x:f>IF('Master Products'!G603="","",'Master Products'!G603)</x:f>
      </x:c>
      <x:c r="G606" s="149" t="str">
        <x:f>'Master Products'!I603</x:f>
        <x:v>PKR</x:v>
      </x:c>
      <x:c r="H606" s="133" t="n">
        <x:f>'Master Products'!L603</x:f>
        <x:v>380</x:v>
      </x:c>
      <x:c r="I606" s="133" t="n">
        <x:f>'Master Products'!M603</x:f>
        <x:v>355</x:v>
      </x:c>
      <x:c r="J606" s="133" t="str">
        <x:f>'Master Products'!U603</x:f>
        <x:v>Source Valid</x:v>
      </x:c>
      <x:c r="K606" s="133" t="n">
        <x:f>'Master Products'!N603</x:f>
        <x:v>25</x:v>
      </x:c>
      <x:c r="L606" s="148" t="n">
        <x:f>'Master Products'!O603</x:f>
        <x:v>0.06578947368421052</x:v>
      </x:c>
      <x:c r="M606" s="149" t="str">
        <x:f>'Master Products'!X603</x:f>
        <x:v>Ready</x:v>
      </x:c>
      <x:c r="N606" s="149" t="b">
        <x:f>'Master Products'!Y603</x:f>
        <x:v>1</x:v>
      </x:c>
      <x:c r="O606" s="149" t="str">
        <x:f>'Master Products'!AH603</x:f>
        <x:v>WS-RATES:17:27</x:v>
      </x:c>
      <x:c r="P606" s="149" t="str">
        <x:f>IF('Master Products'!AI603="","",'Master Products'!AI603)</x:f>
      </x:c>
      <x:c r="Q606" s="149" t="str">
        <x:f>IF('Master Products'!AJ603="","",'Master Products'!AJ603)</x:f>
      </x:c>
      <x:c r="R606" s="149" t="str">
        <x:f>IF('Master Products'!AK603="","",'Master Products'!AK603)</x:f>
      </x:c>
    </x:row>
    <x:row r="607">
      <x:c r="A607" s="149" t="str">
        <x:f>'Master Products'!A604</x:f>
        <x:v>RS-000603</x:v>
      </x:c>
      <x:c r="B607" s="149" t="str">
        <x:f>'Master Products'!B604</x:f>
        <x:v>WRIST BAND</x:v>
      </x:c>
      <x:c r="C607" s="149" t="str">
        <x:f>'Master Products'!C604</x:f>
        <x:v>CHINA</x:v>
      </x:c>
      <x:c r="D607" s="149" t="str">
        <x:f>'Master Products'!D604</x:f>
        <x:v>Both</x:v>
      </x:c>
      <x:c r="E607" s="149" t="str">
        <x:f>'Master Products'!F604</x:f>
        <x:v>Piece</x:v>
      </x:c>
      <x:c r="F607" s="149" t="str">
        <x:f>IF('Master Products'!G604="","",'Master Products'!G604)</x:f>
      </x:c>
      <x:c r="G607" s="149" t="str">
        <x:f>'Master Products'!I604</x:f>
        <x:v>PKR</x:v>
      </x:c>
      <x:c r="H607" s="133" t="n">
        <x:f>'Master Products'!L604</x:f>
        <x:v>260</x:v>
      </x:c>
      <x:c r="I607" s="133" t="n">
        <x:f>'Master Products'!M604</x:f>
        <x:v>230</x:v>
      </x:c>
      <x:c r="J607" s="133" t="str">
        <x:f>'Master Products'!U604</x:f>
        <x:v>Source Valid</x:v>
      </x:c>
      <x:c r="K607" s="133" t="n">
        <x:f>'Master Products'!N604</x:f>
        <x:v>30</x:v>
      </x:c>
      <x:c r="L607" s="148" t="n">
        <x:f>'Master Products'!O604</x:f>
        <x:v>0.11538461538461539</x:v>
      </x:c>
      <x:c r="M607" s="149" t="str">
        <x:f>'Master Products'!X604</x:f>
        <x:v>Ready</x:v>
      </x:c>
      <x:c r="N607" s="149" t="b">
        <x:f>'Master Products'!Y604</x:f>
        <x:v>1</x:v>
      </x:c>
      <x:c r="O607" s="149" t="str">
        <x:f>'Master Products'!AH604</x:f>
        <x:v>WS-RATES:17:28</x:v>
      </x:c>
      <x:c r="P607" s="149" t="str">
        <x:f>IF('Master Products'!AI604="","",'Master Products'!AI604)</x:f>
      </x:c>
      <x:c r="Q607" s="149" t="str">
        <x:f>IF('Master Products'!AJ604="","",'Master Products'!AJ604)</x:f>
      </x:c>
      <x:c r="R607" s="149" t="str">
        <x:f>IF('Master Products'!AK604="","",'Master Products'!AK604)</x:f>
      </x:c>
    </x:row>
    <x:row r="608">
      <x:c r="A608" s="149" t="str">
        <x:f>'Master Products'!A605</x:f>
        <x:v>RS-000604</x:v>
      </x:c>
      <x:c r="B608" s="149" t="str">
        <x:f>'Master Products'!B605</x:f>
        <x:v>130 NEAT REGISTER</x:v>
      </x:c>
      <x:c r="C608" s="149" t="str">
        <x:f>'Master Products'!C605</x:f>
        <x:v>BALL POINT</x:v>
      </x:c>
      <x:c r="D608" s="149" t="str">
        <x:f>'Master Products'!D605</x:f>
        <x:v>Both</x:v>
      </x:c>
      <x:c r="E608" s="149" t="str">
        <x:f>'Master Products'!F605</x:f>
        <x:v>Piece</x:v>
      </x:c>
      <x:c r="F608" s="149" t="str">
        <x:f>IF('Master Products'!G605="","",'Master Products'!G605)</x:f>
      </x:c>
      <x:c r="G608" s="149" t="str">
        <x:f>'Master Products'!I605</x:f>
        <x:v>PKR</x:v>
      </x:c>
      <x:c r="H608" s="133" t="n">
        <x:f>'Master Products'!L605</x:f>
        <x:v>175</x:v>
      </x:c>
      <x:c r="I608" s="133" t="n">
        <x:f>'Master Products'!M605</x:f>
        <x:v>155</x:v>
      </x:c>
      <x:c r="J608" s="133" t="str">
        <x:f>'Master Products'!U605</x:f>
        <x:v>Mocked Both Prices</x:v>
      </x:c>
      <x:c r="K608" s="133" t="n">
        <x:f>'Master Products'!N605</x:f>
        <x:v>20</x:v>
      </x:c>
      <x:c r="L608" s="148" t="n">
        <x:f>'Master Products'!O605</x:f>
        <x:v>0.11428571428571428</x:v>
      </x:c>
      <x:c r="M608" s="149" t="str">
        <x:f>'Master Products'!X605</x:f>
        <x:v>Ready with Mock Price</x:v>
      </x:c>
      <x:c r="N608" s="149" t="b">
        <x:f>'Master Products'!Y605</x:f>
        <x:v>1</x:v>
      </x:c>
      <x:c r="O608" s="149" t="str">
        <x:f>'Master Products'!AH605</x:f>
        <x:v>WS-RATES:17:29</x:v>
      </x:c>
      <x:c r="P608" s="149" t="str">
        <x:f>IF('Master Products'!AI605="","",'Master Products'!AI605)</x:f>
      </x:c>
      <x:c r="Q608" s="149" t="str">
        <x:f>IF('Master Products'!AJ605="","",'Master Products'!AJ605)</x:f>
      </x:c>
      <x:c r="R608" s="149" t="str">
        <x:f>IF('Master Products'!AK605="","",'Master Products'!AK605)</x:f>
      </x:c>
    </x:row>
    <x:row r="609">
      <x:c r="A609" s="149" t="str">
        <x:f>'Master Products'!A606</x:f>
        <x:v>RS-000605</x:v>
      </x:c>
      <x:c r="B609" s="149" t="str">
        <x:f>'Master Products'!B606</x:f>
        <x:v>BALOON MULTI LARGE</x:v>
      </x:c>
      <x:c r="C609" s="149" t="str">
        <x:f>'Master Products'!C606</x:f>
        <x:v>CHINA</x:v>
      </x:c>
      <x:c r="D609" s="149" t="str">
        <x:f>'Master Products'!D606</x:f>
        <x:v>Both</x:v>
      </x:c>
      <x:c r="E609" s="149" t="str">
        <x:f>'Master Products'!F606</x:f>
        <x:v>Piece</x:v>
      </x:c>
      <x:c r="F609" s="149" t="str">
        <x:f>IF('Master Products'!G606="","",'Master Products'!G606)</x:f>
      </x:c>
      <x:c r="G609" s="149" t="str">
        <x:f>'Master Products'!I606</x:f>
        <x:v>PKR</x:v>
      </x:c>
      <x:c r="H609" s="133" t="n">
        <x:f>'Master Products'!L606</x:f>
        <x:v>190</x:v>
      </x:c>
      <x:c r="I609" s="133" t="n">
        <x:f>'Master Products'!M606</x:f>
        <x:v>140</x:v>
      </x:c>
      <x:c r="J609" s="133" t="str">
        <x:f>'Master Products'!U606</x:f>
        <x:v>Source Valid</x:v>
      </x:c>
      <x:c r="K609" s="133" t="n">
        <x:f>'Master Products'!N606</x:f>
        <x:v>50</x:v>
      </x:c>
      <x:c r="L609" s="148" t="n">
        <x:f>'Master Products'!O606</x:f>
        <x:v>0.2631578947368421</x:v>
      </x:c>
      <x:c r="M609" s="149" t="str">
        <x:f>'Master Products'!X606</x:f>
        <x:v>Ready</x:v>
      </x:c>
      <x:c r="N609" s="149" t="b">
        <x:f>'Master Products'!Y606</x:f>
        <x:v>1</x:v>
      </x:c>
      <x:c r="O609" s="149" t="str">
        <x:f>'Master Products'!AH606</x:f>
        <x:v>WS-RATES:17:30</x:v>
      </x:c>
      <x:c r="P609" s="149" t="str">
        <x:f>IF('Master Products'!AI606="","",'Master Products'!AI606)</x:f>
      </x:c>
      <x:c r="Q609" s="149" t="str">
        <x:f>IF('Master Products'!AJ606="","",'Master Products'!AJ606)</x:f>
      </x:c>
      <x:c r="R609" s="149" t="str">
        <x:f>IF('Master Products'!AK606="","",'Master Products'!AK606)</x:f>
      </x:c>
    </x:row>
    <x:row r="610">
      <x:c r="A610" s="149" t="str">
        <x:f>'Master Products'!A607</x:f>
        <x:v>RS-000606</x:v>
      </x:c>
      <x:c r="B610" s="149" t="str">
        <x:f>'Master Products'!B607</x:f>
        <x:v>FOUNTAIN PEN</x:v>
      </x:c>
      <x:c r="C610" s="149" t="str">
        <x:f>'Master Products'!C607</x:f>
        <x:v>Fountain pen</x:v>
      </x:c>
      <x:c r="D610" s="149" t="str">
        <x:f>'Master Products'!D607</x:f>
        <x:v>Both</x:v>
      </x:c>
      <x:c r="E610" s="149" t="str">
        <x:f>'Master Products'!F607</x:f>
        <x:v>Piece</x:v>
      </x:c>
      <x:c r="F610" s="149" t="str">
        <x:f>IF('Master Products'!G607="","",'Master Products'!G607)</x:f>
      </x:c>
      <x:c r="G610" s="149" t="str">
        <x:f>'Master Products'!I607</x:f>
        <x:v>PKR</x:v>
      </x:c>
      <x:c r="H610" s="133" t="n">
        <x:f>'Master Products'!L607</x:f>
        <x:v>620</x:v>
      </x:c>
      <x:c r="I610" s="133" t="n">
        <x:f>'Master Products'!M607</x:f>
        <x:v>589</x:v>
      </x:c>
      <x:c r="J610" s="133" t="str">
        <x:f>'Master Products'!U607</x:f>
        <x:v>Mocked Buying</x:v>
      </x:c>
      <x:c r="K610" s="133" t="n">
        <x:f>'Master Products'!N607</x:f>
        <x:v>31</x:v>
      </x:c>
      <x:c r="L610" s="148" t="n">
        <x:f>'Master Products'!O607</x:f>
        <x:v>0.05</x:v>
      </x:c>
      <x:c r="M610" s="149" t="str">
        <x:f>'Master Products'!X607</x:f>
        <x:v>Ready with Mock Price</x:v>
      </x:c>
      <x:c r="N610" s="149" t="b">
        <x:f>'Master Products'!Y607</x:f>
        <x:v>1</x:v>
      </x:c>
      <x:c r="O610" s="149" t="str">
        <x:f>'Master Products'!AH607</x:f>
        <x:v>WS-RATES:17:31</x:v>
      </x:c>
      <x:c r="P610" s="149" t="str">
        <x:f>IF('Master Products'!AI607="","",'Master Products'!AI607)</x:f>
      </x:c>
      <x:c r="Q610" s="149" t="str">
        <x:f>IF('Master Products'!AJ607="","",'Master Products'!AJ607)</x:f>
      </x:c>
      <x:c r="R610" s="149" t="str">
        <x:f>IF('Master Products'!AK607="","",'Master Products'!AK607)</x:f>
      </x:c>
    </x:row>
    <x:row r="611">
      <x:c r="A611" s="149" t="str">
        <x:f>'Master Products'!A608</x:f>
        <x:v>RS-000607</x:v>
      </x:c>
      <x:c r="B611" s="149" t="str">
        <x:f>'Master Products'!B608</x:f>
        <x:v>DEER TIKON RUBBER TIP JAR(48P</x:v>
      </x:c>
      <x:c r="C611" s="149" t="str">
        <x:f>'Master Products'!C608</x:f>
        <x:v>PENCIL JAR</x:v>
      </x:c>
      <x:c r="D611" s="149" t="str">
        <x:f>'Master Products'!D608</x:f>
        <x:v>Both</x:v>
      </x:c>
      <x:c r="E611" s="149" t="str">
        <x:f>'Master Products'!F608</x:f>
        <x:v>Jar</x:v>
      </x:c>
      <x:c r="F611" s="149" t="n">
        <x:f>IF('Master Products'!G608="","",'Master Products'!G608)</x:f>
        <x:v>48</x:v>
      </x:c>
      <x:c r="G611" s="149" t="str">
        <x:f>'Master Products'!I608</x:f>
        <x:v>PKR</x:v>
      </x:c>
      <x:c r="H611" s="133" t="n">
        <x:f>'Master Products'!L608</x:f>
        <x:v>430</x:v>
      </x:c>
      <x:c r="I611" s="133" t="n">
        <x:f>'Master Products'!M608</x:f>
        <x:v>348</x:v>
      </x:c>
      <x:c r="J611" s="133" t="str">
        <x:f>'Master Products'!U608</x:f>
        <x:v>Source Valid</x:v>
      </x:c>
      <x:c r="K611" s="133" t="n">
        <x:f>'Master Products'!N608</x:f>
        <x:v>82</x:v>
      </x:c>
      <x:c r="L611" s="148" t="n">
        <x:f>'Master Products'!O608</x:f>
        <x:v>0.19069767441860466</x:v>
      </x:c>
      <x:c r="M611" s="149" t="str">
        <x:f>'Master Products'!X608</x:f>
        <x:v>Ready</x:v>
      </x:c>
      <x:c r="N611" s="149" t="b">
        <x:f>'Master Products'!Y608</x:f>
        <x:v>1</x:v>
      </x:c>
      <x:c r="O611" s="149" t="str">
        <x:f>'Master Products'!AH608</x:f>
        <x:v>WS-RATES:17:32</x:v>
      </x:c>
      <x:c r="P611" s="149" t="str">
        <x:f>IF('Master Products'!AI608="","",'Master Products'!AI608)</x:f>
      </x:c>
      <x:c r="Q611" s="149" t="str">
        <x:f>IF('Master Products'!AJ608="","",'Master Products'!AJ608)</x:f>
      </x:c>
      <x:c r="R611" s="149" t="str">
        <x:f>IF('Master Products'!AK608="","",'Master Products'!AK608)</x:f>
      </x:c>
    </x:row>
    <x:row r="612">
      <x:c r="A612" s="149" t="str">
        <x:f>'Master Products'!A609</x:f>
        <x:v>RS-000608</x:v>
      </x:c>
      <x:c r="B612" s="149" t="str">
        <x:f>'Master Products'!B609</x:f>
        <x:v>40 NUMBER RAZA REGISTER (L)</x:v>
      </x:c>
      <x:c r="C612" s="149" t="str">
        <x:f>'Master Products'!C609</x:f>
        <x:v>REGISTERS</x:v>
      </x:c>
      <x:c r="D612" s="149" t="str">
        <x:f>'Master Products'!D609</x:f>
        <x:v>Both</x:v>
      </x:c>
      <x:c r="E612" s="149" t="str">
        <x:f>'Master Products'!F609</x:f>
        <x:v>Piece</x:v>
      </x:c>
      <x:c r="F612" s="149" t="str">
        <x:f>IF('Master Products'!G609="","",'Master Products'!G609)</x:f>
      </x:c>
      <x:c r="G612" s="149" t="str">
        <x:f>'Master Products'!I609</x:f>
        <x:v>PKR</x:v>
      </x:c>
      <x:c r="H612" s="133" t="n">
        <x:f>'Master Products'!L609</x:f>
        <x:v>260</x:v>
      </x:c>
      <x:c r="I612" s="133" t="n">
        <x:f>'Master Products'!M609</x:f>
        <x:v>250</x:v>
      </x:c>
      <x:c r="J612" s="133" t="str">
        <x:f>'Master Products'!U609</x:f>
        <x:v>Source Valid</x:v>
      </x:c>
      <x:c r="K612" s="133" t="n">
        <x:f>'Master Products'!N609</x:f>
        <x:v>10</x:v>
      </x:c>
      <x:c r="L612" s="148" t="n">
        <x:f>'Master Products'!O609</x:f>
        <x:v>0.038461538461538464</x:v>
      </x:c>
      <x:c r="M612" s="149" t="str">
        <x:f>'Master Products'!X609</x:f>
        <x:v>Ready</x:v>
      </x:c>
      <x:c r="N612" s="149" t="b">
        <x:f>'Master Products'!Y609</x:f>
        <x:v>1</x:v>
      </x:c>
      <x:c r="O612" s="149" t="str">
        <x:f>'Master Products'!AH609</x:f>
        <x:v>WS-RATES:17:33</x:v>
      </x:c>
      <x:c r="P612" s="149" t="str">
        <x:f>IF('Master Products'!AI609="","",'Master Products'!AI609)</x:f>
      </x:c>
      <x:c r="Q612" s="149" t="str">
        <x:f>IF('Master Products'!AJ609="","",'Master Products'!AJ609)</x:f>
      </x:c>
      <x:c r="R612" s="149" t="str">
        <x:f>IF('Master Products'!AK609="","",'Master Products'!AK609)</x:f>
      </x:c>
    </x:row>
    <x:row r="613">
      <x:c r="A613" s="149" t="str">
        <x:f>'Master Products'!A610</x:f>
        <x:v>RS-000609</x:v>
      </x:c>
      <x:c r="B613" s="149" t="str">
        <x:f>'Master Products'!B610</x:f>
        <x:v>DEER SUPER EXCEL PENCIL R/T</x:v>
      </x:c>
      <x:c r="C613" s="149" t="str">
        <x:f>'Master Products'!C610</x:f>
        <x:v>PENCILS</x:v>
      </x:c>
      <x:c r="D613" s="149" t="str">
        <x:f>'Master Products'!D610</x:f>
        <x:v>Both</x:v>
      </x:c>
      <x:c r="E613" s="149" t="str">
        <x:f>'Master Products'!F610</x:f>
        <x:v>Piece</x:v>
      </x:c>
      <x:c r="F613" s="149" t="str">
        <x:f>IF('Master Products'!G610="","",'Master Products'!G610)</x:f>
      </x:c>
      <x:c r="G613" s="149" t="str">
        <x:f>'Master Products'!I610</x:f>
        <x:v>PKR</x:v>
      </x:c>
      <x:c r="H613" s="133" t="n">
        <x:f>'Master Products'!L610</x:f>
        <x:v>96</x:v>
      </x:c>
      <x:c r="I613" s="133" t="n">
        <x:f>'Master Products'!M610</x:f>
        <x:v>80</x:v>
      </x:c>
      <x:c r="J613" s="133" t="str">
        <x:f>'Master Products'!U610</x:f>
        <x:v>Source Valid</x:v>
      </x:c>
      <x:c r="K613" s="133" t="n">
        <x:f>'Master Products'!N610</x:f>
        <x:v>16</x:v>
      </x:c>
      <x:c r="L613" s="148" t="n">
        <x:f>'Master Products'!O610</x:f>
        <x:v>0.16666666666666666</x:v>
      </x:c>
      <x:c r="M613" s="149" t="str">
        <x:f>'Master Products'!X610</x:f>
        <x:v>Ready</x:v>
      </x:c>
      <x:c r="N613" s="149" t="b">
        <x:f>'Master Products'!Y610</x:f>
        <x:v>1</x:v>
      </x:c>
      <x:c r="O613" s="149" t="str">
        <x:f>'Master Products'!AH610</x:f>
        <x:v>WS-RATES:17:34</x:v>
      </x:c>
      <x:c r="P613" s="149" t="str">
        <x:f>IF('Master Products'!AI610="","",'Master Products'!AI610)</x:f>
      </x:c>
      <x:c r="Q613" s="149" t="str">
        <x:f>IF('Master Products'!AJ610="","",'Master Products'!AJ610)</x:f>
      </x:c>
      <x:c r="R613" s="149" t="str">
        <x:f>IF('Master Products'!AK610="","",'Master Products'!AK610)</x:f>
      </x:c>
    </x:row>
    <x:row r="614">
      <x:c r="A614" s="149" t="str">
        <x:f>'Master Products'!A611</x:f>
        <x:v>RS-000610</x:v>
      </x:c>
      <x:c r="B614" s="149" t="str">
        <x:f>'Master Products'!B611</x:f>
        <x:v>PAK MATE A4 70GM PAPER</x:v>
      </x:c>
      <x:c r="C614" s="149" t="str">
        <x:f>'Master Products'!C611</x:f>
        <x:v>PAPER</x:v>
      </x:c>
      <x:c r="D614" s="149" t="str">
        <x:f>'Master Products'!D611</x:f>
        <x:v>Both</x:v>
      </x:c>
      <x:c r="E614" s="149" t="str">
        <x:f>'Master Products'!F611</x:f>
        <x:v>Piece</x:v>
      </x:c>
      <x:c r="F614" s="149" t="str">
        <x:f>IF('Master Products'!G611="","",'Master Products'!G611)</x:f>
      </x:c>
      <x:c r="G614" s="149" t="str">
        <x:f>'Master Products'!I611</x:f>
        <x:v>PKR</x:v>
      </x:c>
      <x:c r="H614" s="133" t="n">
        <x:f>'Master Products'!L611</x:f>
        <x:v>830</x:v>
      </x:c>
      <x:c r="I614" s="133" t="n">
        <x:f>'Master Products'!M611</x:f>
        <x:v>805</x:v>
      </x:c>
      <x:c r="J614" s="133" t="str">
        <x:f>'Master Products'!U611</x:f>
        <x:v>Source Valid</x:v>
      </x:c>
      <x:c r="K614" s="133" t="n">
        <x:f>'Master Products'!N611</x:f>
        <x:v>25</x:v>
      </x:c>
      <x:c r="L614" s="148" t="n">
        <x:f>'Master Products'!O611</x:f>
        <x:v>0.030120481927710843</x:v>
      </x:c>
      <x:c r="M614" s="149" t="str">
        <x:f>'Master Products'!X611</x:f>
        <x:v>Ready</x:v>
      </x:c>
      <x:c r="N614" s="149" t="b">
        <x:f>'Master Products'!Y611</x:f>
        <x:v>1</x:v>
      </x:c>
      <x:c r="O614" s="149" t="str">
        <x:f>'Master Products'!AH611</x:f>
        <x:v>WS-RATES:17:35</x:v>
      </x:c>
      <x:c r="P614" s="149" t="str">
        <x:f>IF('Master Products'!AI611="","",'Master Products'!AI611)</x:f>
      </x:c>
      <x:c r="Q614" s="149" t="str">
        <x:f>IF('Master Products'!AJ611="","",'Master Products'!AJ611)</x:f>
      </x:c>
      <x:c r="R614" s="149" t="str">
        <x:f>IF('Master Products'!AK611="","",'Master Products'!AK611)</x:f>
      </x:c>
    </x:row>
    <x:row r="615">
      <x:c r="A615" s="149" t="str">
        <x:f>'Master Products'!A612</x:f>
        <x:v>RS-000611</x:v>
      </x:c>
      <x:c r="B615" s="149" t="str">
        <x:f>'Master Products'!B612</x:f>
        <x:v>COPY MATE A4 80GM PAPER</x:v>
      </x:c>
      <x:c r="C615" s="149" t="str">
        <x:f>'Master Products'!C612</x:f>
        <x:v>PAPER</x:v>
      </x:c>
      <x:c r="D615" s="149" t="str">
        <x:f>'Master Products'!D612</x:f>
        <x:v>Both</x:v>
      </x:c>
      <x:c r="E615" s="149" t="str">
        <x:f>'Master Products'!F612</x:f>
        <x:v>Piece</x:v>
      </x:c>
      <x:c r="F615" s="149" t="str">
        <x:f>IF('Master Products'!G612="","",'Master Products'!G612)</x:f>
      </x:c>
      <x:c r="G615" s="149" t="str">
        <x:f>'Master Products'!I612</x:f>
        <x:v>PKR</x:v>
      </x:c>
      <x:c r="H615" s="133" t="n">
        <x:f>'Master Products'!L612</x:f>
        <x:v>1030</x:v>
      </x:c>
      <x:c r="I615" s="133" t="n">
        <x:f>'Master Products'!M612</x:f>
        <x:v>990</x:v>
      </x:c>
      <x:c r="J615" s="133" t="str">
        <x:f>'Master Products'!U612</x:f>
        <x:v>Source Valid</x:v>
      </x:c>
      <x:c r="K615" s="133" t="n">
        <x:f>'Master Products'!N612</x:f>
        <x:v>40</x:v>
      </x:c>
      <x:c r="L615" s="148" t="n">
        <x:f>'Master Products'!O612</x:f>
        <x:v>0.038834951456310676</x:v>
      </x:c>
      <x:c r="M615" s="149" t="str">
        <x:f>'Master Products'!X612</x:f>
        <x:v>Ready</x:v>
      </x:c>
      <x:c r="N615" s="149" t="b">
        <x:f>'Master Products'!Y612</x:f>
        <x:v>1</x:v>
      </x:c>
      <x:c r="O615" s="149" t="str">
        <x:f>'Master Products'!AH612</x:f>
        <x:v>WS-RATES:17:36</x:v>
      </x:c>
      <x:c r="P615" s="149" t="str">
        <x:f>IF('Master Products'!AI612="","",'Master Products'!AI612)</x:f>
      </x:c>
      <x:c r="Q615" s="149" t="str">
        <x:f>IF('Master Products'!AJ612="","",'Master Products'!AJ612)</x:f>
      </x:c>
      <x:c r="R615" s="149" t="str">
        <x:f>IF('Master Products'!AK612="","",'Master Products'!AK612)</x:f>
      </x:c>
    </x:row>
    <x:row r="616">
      <x:c r="A616" s="149" t="str">
        <x:f>'Master Products'!A613</x:f>
        <x:v>RS-000612</x:v>
      </x:c>
      <x:c r="B616" s="149" t="str">
        <x:f>'Master Products'!B613</x:f>
        <x:v>COPY MATE A4 70GM PAPER</x:v>
      </x:c>
      <x:c r="C616" s="149" t="str">
        <x:f>'Master Products'!C613</x:f>
        <x:v>PAPER</x:v>
      </x:c>
      <x:c r="D616" s="149" t="str">
        <x:f>'Master Products'!D613</x:f>
        <x:v>Both</x:v>
      </x:c>
      <x:c r="E616" s="149" t="str">
        <x:f>'Master Products'!F613</x:f>
        <x:v>Piece</x:v>
      </x:c>
      <x:c r="F616" s="149" t="str">
        <x:f>IF('Master Products'!G613="","",'Master Products'!G613)</x:f>
      </x:c>
      <x:c r="G616" s="149" t="str">
        <x:f>'Master Products'!I613</x:f>
        <x:v>PKR</x:v>
      </x:c>
      <x:c r="H616" s="133" t="n">
        <x:f>'Master Products'!L613</x:f>
        <x:v>890</x:v>
      </x:c>
      <x:c r="I616" s="133" t="n">
        <x:f>'Master Products'!M613</x:f>
        <x:v>825</x:v>
      </x:c>
      <x:c r="J616" s="133" t="str">
        <x:f>'Master Products'!U613</x:f>
        <x:v>Source Valid</x:v>
      </x:c>
      <x:c r="K616" s="133" t="n">
        <x:f>'Master Products'!N613</x:f>
        <x:v>65</x:v>
      </x:c>
      <x:c r="L616" s="148" t="n">
        <x:f>'Master Products'!O613</x:f>
        <x:v>0.07303370786516854</x:v>
      </x:c>
      <x:c r="M616" s="149" t="str">
        <x:f>'Master Products'!X613</x:f>
        <x:v>Ready</x:v>
      </x:c>
      <x:c r="N616" s="149" t="b">
        <x:f>'Master Products'!Y613</x:f>
        <x:v>1</x:v>
      </x:c>
      <x:c r="O616" s="149" t="str">
        <x:f>'Master Products'!AH613</x:f>
        <x:v>WS-RATES:17:37</x:v>
      </x:c>
      <x:c r="P616" s="149" t="str">
        <x:f>IF('Master Products'!AI613="","",'Master Products'!AI613)</x:f>
      </x:c>
      <x:c r="Q616" s="149" t="str">
        <x:f>IF('Master Products'!AJ613="","",'Master Products'!AJ613)</x:f>
      </x:c>
      <x:c r="R616" s="149" t="str">
        <x:f>IF('Master Products'!AK613="","",'Master Products'!AK613)</x:f>
      </x:c>
    </x:row>
    <x:row r="617">
      <x:c r="A617" s="149" t="str">
        <x:f>'Master Products'!A614</x:f>
        <x:v>RS-000613</x:v>
      </x:c>
      <x:c r="B617" s="149" t="str">
        <x:f>'Master Products'!B614</x:f>
        <x:v>MASTER 2 IN 1 0405 MARKER</x:v>
      </x:c>
      <x:c r="C617" s="149" t="str">
        <x:f>'Master Products'!C614</x:f>
        <x:v>MARKER</x:v>
      </x:c>
      <x:c r="D617" s="149" t="str">
        <x:f>'Master Products'!D614</x:f>
        <x:v>Both</x:v>
      </x:c>
      <x:c r="E617" s="149" t="str">
        <x:f>'Master Products'!F614</x:f>
        <x:v>Piece</x:v>
      </x:c>
      <x:c r="F617" s="149" t="str">
        <x:f>IF('Master Products'!G614="","",'Master Products'!G614)</x:f>
      </x:c>
      <x:c r="G617" s="149" t="str">
        <x:f>'Master Products'!I614</x:f>
        <x:v>PKR</x:v>
      </x:c>
      <x:c r="H617" s="133" t="n">
        <x:f>'Master Products'!L614</x:f>
        <x:v>340</x:v>
      </x:c>
      <x:c r="I617" s="133" t="n">
        <x:f>'Master Products'!M614</x:f>
        <x:v>325</x:v>
      </x:c>
      <x:c r="J617" s="133" t="str">
        <x:f>'Master Products'!U614</x:f>
        <x:v>Source Valid</x:v>
      </x:c>
      <x:c r="K617" s="133" t="n">
        <x:f>'Master Products'!N614</x:f>
        <x:v>15</x:v>
      </x:c>
      <x:c r="L617" s="148" t="n">
        <x:f>'Master Products'!O614</x:f>
        <x:v>0.04411764705882353</x:v>
      </x:c>
      <x:c r="M617" s="149" t="str">
        <x:f>'Master Products'!X614</x:f>
        <x:v>Ready</x:v>
      </x:c>
      <x:c r="N617" s="149" t="b">
        <x:f>'Master Products'!Y614</x:f>
        <x:v>1</x:v>
      </x:c>
      <x:c r="O617" s="149" t="str">
        <x:f>'Master Products'!AH614</x:f>
        <x:v>WS-RATES:18:2</x:v>
      </x:c>
      <x:c r="P617" s="149" t="str">
        <x:f>IF('Master Products'!AI614="","",'Master Products'!AI614)</x:f>
      </x:c>
      <x:c r="Q617" s="149" t="str">
        <x:f>IF('Master Products'!AJ614="","",'Master Products'!AJ614)</x:f>
      </x:c>
      <x:c r="R617" s="149" t="str">
        <x:f>IF('Master Products'!AK614="","",'Master Products'!AK614)</x:f>
      </x:c>
    </x:row>
    <x:row r="618">
      <x:c r="A618" s="149" t="str">
        <x:f>'Master Products'!A615</x:f>
        <x:v>RS-000614</x:v>
      </x:c>
      <x:c r="B618" s="149" t="str">
        <x:f>'Master Products'!B615</x:f>
        <x:v>CHISHTI TABLES BOOK 040</x:v>
      </x:c>
      <x:c r="C618" s="149" t="str">
        <x:f>'Master Products'!C615</x:f>
        <x:v>drawing copy</x:v>
      </x:c>
      <x:c r="D618" s="149" t="str">
        <x:f>'Master Products'!D615</x:f>
        <x:v>Both</x:v>
      </x:c>
      <x:c r="E618" s="149" t="str">
        <x:f>'Master Products'!F615</x:f>
        <x:v>Piece</x:v>
      </x:c>
      <x:c r="F618" s="149" t="str">
        <x:f>IF('Master Products'!G615="","",'Master Products'!G615)</x:f>
      </x:c>
      <x:c r="G618" s="149" t="str">
        <x:f>'Master Products'!I615</x:f>
        <x:v>PKR</x:v>
      </x:c>
      <x:c r="H618" s="133" t="n">
        <x:f>'Master Products'!L615</x:f>
        <x:v>35</x:v>
      </x:c>
      <x:c r="I618" s="133" t="n">
        <x:f>'Master Products'!M615</x:f>
        <x:v>26</x:v>
      </x:c>
      <x:c r="J618" s="133" t="str">
        <x:f>'Master Products'!U615</x:f>
        <x:v>Source Valid</x:v>
      </x:c>
      <x:c r="K618" s="133" t="n">
        <x:f>'Master Products'!N615</x:f>
        <x:v>9</x:v>
      </x:c>
      <x:c r="L618" s="148" t="n">
        <x:f>'Master Products'!O615</x:f>
        <x:v>0.2571428571428571</x:v>
      </x:c>
      <x:c r="M618" s="149" t="str">
        <x:f>'Master Products'!X615</x:f>
        <x:v>Ready</x:v>
      </x:c>
      <x:c r="N618" s="149" t="b">
        <x:f>'Master Products'!Y615</x:f>
        <x:v>1</x:v>
      </x:c>
      <x:c r="O618" s="149" t="str">
        <x:f>'Master Products'!AH615</x:f>
        <x:v>WS-RATES:18:3</x:v>
      </x:c>
      <x:c r="P618" s="149" t="str">
        <x:f>IF('Master Products'!AI615="","",'Master Products'!AI615)</x:f>
      </x:c>
      <x:c r="Q618" s="149" t="str">
        <x:f>IF('Master Products'!AJ615="","",'Master Products'!AJ615)</x:f>
      </x:c>
      <x:c r="R618" s="149" t="str">
        <x:f>IF('Master Products'!AK615="","",'Master Products'!AK615)</x:f>
      </x:c>
    </x:row>
    <x:row r="619">
      <x:c r="A619" s="149" t="str">
        <x:f>'Master Products'!A616</x:f>
        <x:v>RS-000615</x:v>
      </x:c>
      <x:c r="B619" s="149" t="str">
        <x:f>'Master Products'!B616</x:f>
        <x:v>CHISHTI TABLES BOOK 041</x:v>
      </x:c>
      <x:c r="C619" s="149" t="str">
        <x:f>'Master Products'!C616</x:f>
        <x:v>drawing copy</x:v>
      </x:c>
      <x:c r="D619" s="149" t="str">
        <x:f>'Master Products'!D616</x:f>
        <x:v>Both</x:v>
      </x:c>
      <x:c r="E619" s="149" t="str">
        <x:f>'Master Products'!F616</x:f>
        <x:v>Piece</x:v>
      </x:c>
      <x:c r="F619" s="149" t="str">
        <x:f>IF('Master Products'!G616="","",'Master Products'!G616)</x:f>
      </x:c>
      <x:c r="G619" s="149" t="str">
        <x:f>'Master Products'!I616</x:f>
        <x:v>PKR</x:v>
      </x:c>
      <x:c r="H619" s="133" t="n">
        <x:f>'Master Products'!L616</x:f>
        <x:v>30</x:v>
      </x:c>
      <x:c r="I619" s="133" t="n">
        <x:f>'Master Products'!M616</x:f>
        <x:v>21</x:v>
      </x:c>
      <x:c r="J619" s="133" t="str">
        <x:f>'Master Products'!U616</x:f>
        <x:v>Source Valid</x:v>
      </x:c>
      <x:c r="K619" s="133" t="n">
        <x:f>'Master Products'!N616</x:f>
        <x:v>9</x:v>
      </x:c>
      <x:c r="L619" s="148" t="n">
        <x:f>'Master Products'!O616</x:f>
        <x:v>0.3</x:v>
      </x:c>
      <x:c r="M619" s="149" t="str">
        <x:f>'Master Products'!X616</x:f>
        <x:v>Ready</x:v>
      </x:c>
      <x:c r="N619" s="149" t="b">
        <x:f>'Master Products'!Y616</x:f>
        <x:v>1</x:v>
      </x:c>
      <x:c r="O619" s="149" t="str">
        <x:f>'Master Products'!AH616</x:f>
        <x:v>WS-RATES:18:4</x:v>
      </x:c>
      <x:c r="P619" s="149" t="str">
        <x:f>IF('Master Products'!AI616="","",'Master Products'!AI616)</x:f>
      </x:c>
      <x:c r="Q619" s="149" t="str">
        <x:f>IF('Master Products'!AJ616="","",'Master Products'!AJ616)</x:f>
      </x:c>
      <x:c r="R619" s="149" t="str">
        <x:f>IF('Master Products'!AK616="","",'Master Products'!AK616)</x:f>
      </x:c>
    </x:row>
    <x:row r="620">
      <x:c r="A620" s="149" t="str">
        <x:f>'Master Products'!A617</x:f>
        <x:v>RS-000616</x:v>
      </x:c>
      <x:c r="B620" s="149" t="str">
        <x:f>'Master Products'!B617</x:f>
        <x:v>SIKKA PENCIL FAN (48PCS)</x:v>
      </x:c>
      <x:c r="C620" s="149" t="str">
        <x:f>'Master Products'!C617</x:f>
        <x:v>FANCY PENCIL</x:v>
      </x:c>
      <x:c r="D620" s="149" t="str">
        <x:f>'Master Products'!D617</x:f>
        <x:v>Wholesale/Bulk</x:v>
      </x:c>
      <x:c r="E620" s="149" t="str">
        <x:f>'Master Products'!F617</x:f>
        <x:v>Pack</x:v>
      </x:c>
      <x:c r="F620" s="149" t="n">
        <x:f>IF('Master Products'!G617="","",'Master Products'!G617)</x:f>
        <x:v>48</x:v>
      </x:c>
      <x:c r="G620" s="149" t="str">
        <x:f>'Master Products'!I617</x:f>
        <x:v>PKR</x:v>
      </x:c>
      <x:c r="H620" s="133" t="n">
        <x:f>'Master Products'!L617</x:f>
        <x:v>1020</x:v>
      </x:c>
      <x:c r="I620" s="133" t="n">
        <x:f>'Master Products'!M617</x:f>
        <x:v>940</x:v>
      </x:c>
      <x:c r="J620" s="133" t="str">
        <x:f>'Master Products'!U617</x:f>
        <x:v>Source Valid</x:v>
      </x:c>
      <x:c r="K620" s="133" t="n">
        <x:f>'Master Products'!N617</x:f>
        <x:v>80</x:v>
      </x:c>
      <x:c r="L620" s="148" t="n">
        <x:f>'Master Products'!O617</x:f>
        <x:v>0.0784313725490196</x:v>
      </x:c>
      <x:c r="M620" s="149" t="str">
        <x:f>'Master Products'!X617</x:f>
        <x:v>Ready</x:v>
      </x:c>
      <x:c r="N620" s="149" t="b">
        <x:f>'Master Products'!Y617</x:f>
        <x:v>1</x:v>
      </x:c>
      <x:c r="O620" s="149" t="str">
        <x:f>'Master Products'!AH617</x:f>
        <x:v>WS-RATES:18:5</x:v>
      </x:c>
      <x:c r="P620" s="149" t="str">
        <x:f>IF('Master Products'!AI617="","",'Master Products'!AI617)</x:f>
      </x:c>
      <x:c r="Q620" s="149" t="str">
        <x:f>IF('Master Products'!AJ617="","",'Master Products'!AJ617)</x:f>
      </x:c>
      <x:c r="R620" s="149" t="str">
        <x:f>IF('Master Products'!AK617="","",'Master Products'!AK617)</x:f>
      </x:c>
    </x:row>
    <x:row r="621">
      <x:c r="A621" s="149" t="str">
        <x:f>'Master Products'!A618</x:f>
        <x:v>RS-000617</x:v>
      </x:c>
      <x:c r="B621" s="149" t="str">
        <x:f>'Master Products'!B618</x:f>
        <x:v>SCOTCH</x:v>
      </x:c>
      <x:c r="C621" s="149" t="str">
        <x:f>'Master Products'!C618</x:f>
        <x:v>SCOTCH TAPE</x:v>
      </x:c>
      <x:c r="D621" s="149" t="str">
        <x:f>'Master Products'!D618</x:f>
        <x:v>Both</x:v>
      </x:c>
      <x:c r="E621" s="149" t="str">
        <x:f>'Master Products'!F618</x:f>
        <x:v>Piece</x:v>
      </x:c>
      <x:c r="F621" s="149" t="str">
        <x:f>IF('Master Products'!G618="","",'Master Products'!G618)</x:f>
      </x:c>
      <x:c r="G621" s="149" t="str">
        <x:f>'Master Products'!I618</x:f>
        <x:v>PKR</x:v>
      </x:c>
      <x:c r="H621" s="133" t="n">
        <x:f>'Master Products'!L618</x:f>
        <x:v>180</x:v>
      </x:c>
      <x:c r="I621" s="133" t="n">
        <x:f>'Master Products'!M618</x:f>
        <x:v>140</x:v>
      </x:c>
      <x:c r="J621" s="133" t="str">
        <x:f>'Master Products'!U618</x:f>
        <x:v>Source Valid</x:v>
      </x:c>
      <x:c r="K621" s="133" t="n">
        <x:f>'Master Products'!N618</x:f>
        <x:v>40</x:v>
      </x:c>
      <x:c r="L621" s="148" t="n">
        <x:f>'Master Products'!O618</x:f>
        <x:v>0.2222222222222222</x:v>
      </x:c>
      <x:c r="M621" s="149" t="str">
        <x:f>'Master Products'!X618</x:f>
        <x:v>Ready</x:v>
      </x:c>
      <x:c r="N621" s="149" t="b">
        <x:f>'Master Products'!Y618</x:f>
        <x:v>1</x:v>
      </x:c>
      <x:c r="O621" s="149" t="str">
        <x:f>'Master Products'!AH618</x:f>
        <x:v>WS-RATES:18:6</x:v>
      </x:c>
      <x:c r="P621" s="149" t="str">
        <x:f>IF('Master Products'!AI618="","",'Master Products'!AI618)</x:f>
      </x:c>
      <x:c r="Q621" s="149" t="str">
        <x:f>IF('Master Products'!AJ618="","",'Master Products'!AJ618)</x:f>
      </x:c>
      <x:c r="R621" s="149" t="str">
        <x:f>IF('Master Products'!AK618="","",'Master Products'!AK618)</x:f>
      </x:c>
    </x:row>
    <x:row r="622">
      <x:c r="A622" s="149" t="str">
        <x:f>'Master Products'!A619</x:f>
        <x:v>RS-000618</x:v>
      </x:c>
      <x:c r="B622" s="149" t="str">
        <x:f>'Master Products'!B619</x:f>
        <x:v>TANGO PC 24 FULL COLOUR</x:v>
      </x:c>
      <x:c r="C622" s="149" t="str">
        <x:f>'Master Products'!C619</x:f>
        <x:v>CHINA</x:v>
      </x:c>
      <x:c r="D622" s="149" t="str">
        <x:f>'Master Products'!D619</x:f>
        <x:v>Both</x:v>
      </x:c>
      <x:c r="E622" s="149" t="str">
        <x:f>'Master Products'!F619</x:f>
        <x:v>Piece</x:v>
      </x:c>
      <x:c r="F622" s="149" t="str">
        <x:f>IF('Master Products'!G619="","",'Master Products'!G619)</x:f>
      </x:c>
      <x:c r="G622" s="149" t="str">
        <x:f>'Master Products'!I619</x:f>
        <x:v>PKR</x:v>
      </x:c>
      <x:c r="H622" s="133" t="n">
        <x:f>'Master Products'!L619</x:f>
        <x:v>275</x:v>
      </x:c>
      <x:c r="I622" s="133" t="n">
        <x:f>'Master Products'!M619</x:f>
        <x:v>255</x:v>
      </x:c>
      <x:c r="J622" s="133" t="str">
        <x:f>'Master Products'!U619</x:f>
        <x:v>Source Valid</x:v>
      </x:c>
      <x:c r="K622" s="133" t="n">
        <x:f>'Master Products'!N619</x:f>
        <x:v>20</x:v>
      </x:c>
      <x:c r="L622" s="148" t="n">
        <x:f>'Master Products'!O619</x:f>
        <x:v>0.07272727272727272</x:v>
      </x:c>
      <x:c r="M622" s="149" t="str">
        <x:f>'Master Products'!X619</x:f>
        <x:v>Ready</x:v>
      </x:c>
      <x:c r="N622" s="149" t="b">
        <x:f>'Master Products'!Y619</x:f>
        <x:v>1</x:v>
      </x:c>
      <x:c r="O622" s="149" t="str">
        <x:f>'Master Products'!AH619</x:f>
        <x:v>WS-RATES:18:7</x:v>
      </x:c>
      <x:c r="P622" s="149" t="str">
        <x:f>IF('Master Products'!AI619="","",'Master Products'!AI619)</x:f>
      </x:c>
      <x:c r="Q622" s="149" t="str">
        <x:f>IF('Master Products'!AJ619="","",'Master Products'!AJ619)</x:f>
      </x:c>
      <x:c r="R622" s="149" t="str">
        <x:f>IF('Master Products'!AK619="","",'Master Products'!AK619)</x:f>
      </x:c>
    </x:row>
    <x:row r="623">
      <x:c r="A623" s="149" t="str">
        <x:f>'Master Products'!A620</x:f>
        <x:v>RS-000619</x:v>
      </x:c>
      <x:c r="B623" s="149" t="str">
        <x:f>'Master Products'!B620</x:f>
        <x:v>ROUND CANVAS 10 INCH</x:v>
      </x:c>
      <x:c r="C623" s="149" t="str">
        <x:f>'Master Products'!C620</x:f>
        <x:v>BALL POINT</x:v>
      </x:c>
      <x:c r="D623" s="149" t="str">
        <x:f>'Master Products'!D620</x:f>
        <x:v>Both</x:v>
      </x:c>
      <x:c r="E623" s="149" t="str">
        <x:f>'Master Products'!F620</x:f>
        <x:v>Piece</x:v>
      </x:c>
      <x:c r="F623" s="149" t="str">
        <x:f>IF('Master Products'!G620="","",'Master Products'!G620)</x:f>
      </x:c>
      <x:c r="G623" s="149" t="str">
        <x:f>'Master Products'!I620</x:f>
        <x:v>PKR</x:v>
      </x:c>
      <x:c r="H623" s="133" t="n">
        <x:f>'Master Products'!L620</x:f>
        <x:v>210</x:v>
      </x:c>
      <x:c r="I623" s="133" t="n">
        <x:f>'Master Products'!M620</x:f>
        <x:v>185</x:v>
      </x:c>
      <x:c r="J623" s="133" t="str">
        <x:f>'Master Products'!U620</x:f>
        <x:v>Source Valid</x:v>
      </x:c>
      <x:c r="K623" s="133" t="n">
        <x:f>'Master Products'!N620</x:f>
        <x:v>25</x:v>
      </x:c>
      <x:c r="L623" s="148" t="n">
        <x:f>'Master Products'!O620</x:f>
        <x:v>0.11904761904761904</x:v>
      </x:c>
      <x:c r="M623" s="149" t="str">
        <x:f>'Master Products'!X620</x:f>
        <x:v>Ready</x:v>
      </x:c>
      <x:c r="N623" s="149" t="b">
        <x:f>'Master Products'!Y620</x:f>
        <x:v>1</x:v>
      </x:c>
      <x:c r="O623" s="149" t="str">
        <x:f>'Master Products'!AH620</x:f>
        <x:v>WS-RATES:18:8</x:v>
      </x:c>
      <x:c r="P623" s="149" t="str">
        <x:f>IF('Master Products'!AI620="","",'Master Products'!AI620)</x:f>
      </x:c>
      <x:c r="Q623" s="149" t="str">
        <x:f>IF('Master Products'!AJ620="","",'Master Products'!AJ620)</x:f>
      </x:c>
      <x:c r="R623" s="149" t="str">
        <x:f>IF('Master Products'!AK620="","",'Master Products'!AK620)</x:f>
      </x:c>
    </x:row>
    <x:row r="624">
      <x:c r="A624" s="149" t="str">
        <x:f>'Master Products'!A621</x:f>
        <x:v>RS-000620</x:v>
      </x:c>
      <x:c r="B624" s="149" t="str">
        <x:f>'Master Products'!B621</x:f>
        <x:v>MERCURY FUSION PENCIL 4110</x:v>
      </x:c>
      <x:c r="C624" s="149" t="str">
        <x:f>'Master Products'!C621</x:f>
        <x:v>PENCILS</x:v>
      </x:c>
      <x:c r="D624" s="149" t="str">
        <x:f>'Master Products'!D621</x:f>
        <x:v>Both</x:v>
      </x:c>
      <x:c r="E624" s="149" t="str">
        <x:f>'Master Products'!F621</x:f>
        <x:v>Piece</x:v>
      </x:c>
      <x:c r="F624" s="149" t="str">
        <x:f>IF('Master Products'!G621="","",'Master Products'!G621)</x:f>
      </x:c>
      <x:c r="G624" s="149" t="str">
        <x:f>'Master Products'!I621</x:f>
        <x:v>PKR</x:v>
      </x:c>
      <x:c r="H624" s="133" t="n">
        <x:f>'Master Products'!L621</x:f>
        <x:v>150</x:v>
      </x:c>
      <x:c r="I624" s="133" t="n">
        <x:f>'Master Products'!M621</x:f>
        <x:v>136</x:v>
      </x:c>
      <x:c r="J624" s="133" t="str">
        <x:f>'Master Products'!U621</x:f>
        <x:v>Source Valid</x:v>
      </x:c>
      <x:c r="K624" s="133" t="n">
        <x:f>'Master Products'!N621</x:f>
        <x:v>14</x:v>
      </x:c>
      <x:c r="L624" s="148" t="n">
        <x:f>'Master Products'!O621</x:f>
        <x:v>0.09333333333333334</x:v>
      </x:c>
      <x:c r="M624" s="149" t="str">
        <x:f>'Master Products'!X621</x:f>
        <x:v>Ready</x:v>
      </x:c>
      <x:c r="N624" s="149" t="b">
        <x:f>'Master Products'!Y621</x:f>
        <x:v>1</x:v>
      </x:c>
      <x:c r="O624" s="149" t="str">
        <x:f>'Master Products'!AH621</x:f>
        <x:v>WS-RATES:18:9</x:v>
      </x:c>
      <x:c r="P624" s="149" t="str">
        <x:f>IF('Master Products'!AI621="","",'Master Products'!AI621)</x:f>
      </x:c>
      <x:c r="Q624" s="149" t="str">
        <x:f>IF('Master Products'!AJ621="","",'Master Products'!AJ621)</x:f>
      </x:c>
      <x:c r="R624" s="149" t="str">
        <x:f>IF('Master Products'!AK621="","",'Master Products'!AK621)</x:f>
      </x:c>
    </x:row>
    <x:row r="625">
      <x:c r="A625" s="149" t="str">
        <x:f>'Master Products'!A622</x:f>
        <x:v>RS-000621</x:v>
      </x:c>
      <x:c r="B625" s="149" t="str">
        <x:f>'Master Products'!B622</x:f>
        <x:v>SANAAA PHOTO PAPER 260G (20P</x:v>
      </x:c>
      <x:c r="C625" s="149" t="str">
        <x:f>'Master Products'!C622</x:f>
        <x:v>CHINA DAIRIES</x:v>
      </x:c>
      <x:c r="D625" s="149" t="str">
        <x:f>'Master Products'!D622</x:f>
        <x:v>Both</x:v>
      </x:c>
      <x:c r="E625" s="149" t="str">
        <x:f>'Master Products'!F622</x:f>
        <x:v>Pack</x:v>
      </x:c>
      <x:c r="F625" s="149" t="n">
        <x:f>IF('Master Products'!G622="","",'Master Products'!G622)</x:f>
        <x:v>20</x:v>
      </x:c>
      <x:c r="G625" s="149" t="str">
        <x:f>'Master Products'!I622</x:f>
        <x:v>PKR</x:v>
      </x:c>
      <x:c r="H625" s="133" t="n">
        <x:f>'Master Products'!L622</x:f>
        <x:v>320</x:v>
      </x:c>
      <x:c r="I625" s="133" t="n">
        <x:f>'Master Products'!M622</x:f>
        <x:v>275</x:v>
      </x:c>
      <x:c r="J625" s="133" t="str">
        <x:f>'Master Products'!U622</x:f>
        <x:v>Source Valid</x:v>
      </x:c>
      <x:c r="K625" s="133" t="n">
        <x:f>'Master Products'!N622</x:f>
        <x:v>45</x:v>
      </x:c>
      <x:c r="L625" s="148" t="n">
        <x:f>'Master Products'!O622</x:f>
        <x:v>0.140625</x:v>
      </x:c>
      <x:c r="M625" s="149" t="str">
        <x:f>'Master Products'!X622</x:f>
        <x:v>Ready</x:v>
      </x:c>
      <x:c r="N625" s="149" t="b">
        <x:f>'Master Products'!Y622</x:f>
        <x:v>1</x:v>
      </x:c>
      <x:c r="O625" s="149" t="str">
        <x:f>'Master Products'!AH622</x:f>
        <x:v>WS-RATES:18:10</x:v>
      </x:c>
      <x:c r="P625" s="149" t="str">
        <x:f>IF('Master Products'!AI622="","",'Master Products'!AI622)</x:f>
      </x:c>
      <x:c r="Q625" s="149" t="str">
        <x:f>IF('Master Products'!AJ622="","",'Master Products'!AJ622)</x:f>
      </x:c>
      <x:c r="R625" s="149" t="str">
        <x:f>IF('Master Products'!AK622="","",'Master Products'!AK622)</x:f>
      </x:c>
    </x:row>
    <x:row r="626">
      <x:c r="A626" s="149" t="str">
        <x:f>'Master Products'!A623</x:f>
        <x:v>RS-000622</x:v>
      </x:c>
      <x:c r="B626" s="149" t="str">
        <x:f>'Master Products'!B623</x:f>
        <x:v>SANAAA PHOTO PAPER 230G (20P</x:v>
      </x:c>
      <x:c r="C626" s="149" t="str">
        <x:f>'Master Products'!C623</x:f>
        <x:v>CHINA DAIRIES</x:v>
      </x:c>
      <x:c r="D626" s="149" t="str">
        <x:f>'Master Products'!D623</x:f>
        <x:v>Both</x:v>
      </x:c>
      <x:c r="E626" s="149" t="str">
        <x:f>'Master Products'!F623</x:f>
        <x:v>Pack</x:v>
      </x:c>
      <x:c r="F626" s="149" t="n">
        <x:f>IF('Master Products'!G623="","",'Master Products'!G623)</x:f>
        <x:v>20</x:v>
      </x:c>
      <x:c r="G626" s="149" t="str">
        <x:f>'Master Products'!I623</x:f>
        <x:v>PKR</x:v>
      </x:c>
      <x:c r="H626" s="133" t="n">
        <x:f>'Master Products'!L623</x:f>
        <x:v>280</x:v>
      </x:c>
      <x:c r="I626" s="133" t="n">
        <x:f>'Master Products'!M623</x:f>
        <x:v>245</x:v>
      </x:c>
      <x:c r="J626" s="133" t="str">
        <x:f>'Master Products'!U623</x:f>
        <x:v>Source Valid</x:v>
      </x:c>
      <x:c r="K626" s="133" t="n">
        <x:f>'Master Products'!N623</x:f>
        <x:v>35</x:v>
      </x:c>
      <x:c r="L626" s="148" t="n">
        <x:f>'Master Products'!O623</x:f>
        <x:v>0.125</x:v>
      </x:c>
      <x:c r="M626" s="149" t="str">
        <x:f>'Master Products'!X623</x:f>
        <x:v>Ready</x:v>
      </x:c>
      <x:c r="N626" s="149" t="b">
        <x:f>'Master Products'!Y623</x:f>
        <x:v>1</x:v>
      </x:c>
      <x:c r="O626" s="149" t="str">
        <x:f>'Master Products'!AH623</x:f>
        <x:v>WS-RATES:18:11</x:v>
      </x:c>
      <x:c r="P626" s="149" t="str">
        <x:f>IF('Master Products'!AI623="","",'Master Products'!AI623)</x:f>
      </x:c>
      <x:c r="Q626" s="149" t="str">
        <x:f>IF('Master Products'!AJ623="","",'Master Products'!AJ623)</x:f>
      </x:c>
      <x:c r="R626" s="149" t="str">
        <x:f>IF('Master Products'!AK623="","",'Master Products'!AK623)</x:f>
      </x:c>
    </x:row>
    <x:row r="627">
      <x:c r="A627" s="149" t="str">
        <x:f>'Master Products'!A624</x:f>
        <x:v>RS-000623</x:v>
      </x:c>
      <x:c r="B627" s="149" t="str">
        <x:f>'Master Products'!B624</x:f>
        <x:v>SANAAA PHOTO PAPER 180G (20P</x:v>
      </x:c>
      <x:c r="C627" s="149" t="str">
        <x:f>'Master Products'!C624</x:f>
        <x:v>CHINA DAIRIES</x:v>
      </x:c>
      <x:c r="D627" s="149" t="str">
        <x:f>'Master Products'!D624</x:f>
        <x:v>Both</x:v>
      </x:c>
      <x:c r="E627" s="149" t="str">
        <x:f>'Master Products'!F624</x:f>
        <x:v>Pack</x:v>
      </x:c>
      <x:c r="F627" s="149" t="n">
        <x:f>IF('Master Products'!G624="","",'Master Products'!G624)</x:f>
        <x:v>20</x:v>
      </x:c>
      <x:c r="G627" s="149" t="str">
        <x:f>'Master Products'!I624</x:f>
        <x:v>PKR</x:v>
      </x:c>
      <x:c r="H627" s="133" t="n">
        <x:f>'Master Products'!L624</x:f>
        <x:v>240</x:v>
      </x:c>
      <x:c r="I627" s="133" t="n">
        <x:f>'Master Products'!M624</x:f>
        <x:v>200</x:v>
      </x:c>
      <x:c r="J627" s="133" t="str">
        <x:f>'Master Products'!U624</x:f>
        <x:v>Source Valid</x:v>
      </x:c>
      <x:c r="K627" s="133" t="n">
        <x:f>'Master Products'!N624</x:f>
        <x:v>40</x:v>
      </x:c>
      <x:c r="L627" s="148" t="n">
        <x:f>'Master Products'!O624</x:f>
        <x:v>0.16666666666666666</x:v>
      </x:c>
      <x:c r="M627" s="149" t="str">
        <x:f>'Master Products'!X624</x:f>
        <x:v>Ready</x:v>
      </x:c>
      <x:c r="N627" s="149" t="b">
        <x:f>'Master Products'!Y624</x:f>
        <x:v>1</x:v>
      </x:c>
      <x:c r="O627" s="149" t="str">
        <x:f>'Master Products'!AH624</x:f>
        <x:v>WS-RATES:18:12</x:v>
      </x:c>
      <x:c r="P627" s="149" t="str">
        <x:f>IF('Master Products'!AI624="","",'Master Products'!AI624)</x:f>
      </x:c>
      <x:c r="Q627" s="149" t="str">
        <x:f>IF('Master Products'!AJ624="","",'Master Products'!AJ624)</x:f>
      </x:c>
      <x:c r="R627" s="149" t="str">
        <x:f>IF('Master Products'!AK624="","",'Master Products'!AK624)</x:f>
      </x:c>
    </x:row>
    <x:row r="628">
      <x:c r="A628" s="149" t="str">
        <x:f>'Master Products'!A625</x:f>
        <x:v>RS-000624</x:v>
      </x:c>
      <x:c r="B628" s="149" t="str">
        <x:f>'Master Products'!B625</x:f>
        <x:v>LAMINATION 63X93X250 (50PCS)</x:v>
      </x:c>
      <x:c r="C628" s="149" t="str">
        <x:f>'Master Products'!C625</x:f>
        <x:v>CHINA DAIRIES</x:v>
      </x:c>
      <x:c r="D628" s="149" t="str">
        <x:f>'Master Products'!D625</x:f>
        <x:v>Both</x:v>
      </x:c>
      <x:c r="E628" s="149" t="str">
        <x:f>'Master Products'!F625</x:f>
        <x:v>Pack</x:v>
      </x:c>
      <x:c r="F628" s="149" t="n">
        <x:f>IF('Master Products'!G625="","",'Master Products'!G625)</x:f>
        <x:v>50</x:v>
      </x:c>
      <x:c r="G628" s="149" t="str">
        <x:f>'Master Products'!I625</x:f>
        <x:v>PKR</x:v>
      </x:c>
      <x:c r="H628" s="133" t="n">
        <x:f>'Master Products'!L625</x:f>
        <x:v>500</x:v>
      </x:c>
      <x:c r="I628" s="133" t="n">
        <x:f>'Master Products'!M625</x:f>
        <x:v>450</x:v>
      </x:c>
      <x:c r="J628" s="133" t="str">
        <x:f>'Master Products'!U625</x:f>
        <x:v>Source Valid</x:v>
      </x:c>
      <x:c r="K628" s="133" t="n">
        <x:f>'Master Products'!N625</x:f>
        <x:v>50</x:v>
      </x:c>
      <x:c r="L628" s="148" t="n">
        <x:f>'Master Products'!O625</x:f>
        <x:v>0.1</x:v>
      </x:c>
      <x:c r="M628" s="149" t="str">
        <x:f>'Master Products'!X625</x:f>
        <x:v>Ready</x:v>
      </x:c>
      <x:c r="N628" s="149" t="b">
        <x:f>'Master Products'!Y625</x:f>
        <x:v>1</x:v>
      </x:c>
      <x:c r="O628" s="149" t="str">
        <x:f>'Master Products'!AH625</x:f>
        <x:v>WS-RATES:18:13</x:v>
      </x:c>
      <x:c r="P628" s="149" t="str">
        <x:f>IF('Master Products'!AI625="","",'Master Products'!AI625)</x:f>
      </x:c>
      <x:c r="Q628" s="149" t="str">
        <x:f>IF('Master Products'!AJ625="","",'Master Products'!AJ625)</x:f>
      </x:c>
      <x:c r="R628" s="149" t="str">
        <x:f>IF('Master Products'!AK625="","",'Master Products'!AK625)</x:f>
      </x:c>
    </x:row>
    <x:row r="629">
      <x:c r="A629" s="149" t="str">
        <x:f>'Master Products'!A626</x:f>
        <x:v>RS-000625</x:v>
      </x:c>
      <x:c r="B629" s="149" t="str">
        <x:f>'Master Products'!B626</x:f>
        <x:v>LAMINATION 75X100X250 (60PCS)</x:v>
      </x:c>
      <x:c r="C629" s="149" t="str">
        <x:f>'Master Products'!C626</x:f>
        <x:v>CHINA DAIRIES</x:v>
      </x:c>
      <x:c r="D629" s="149" t="str">
        <x:f>'Master Products'!D626</x:f>
        <x:v>Both</x:v>
      </x:c>
      <x:c r="E629" s="149" t="str">
        <x:f>'Master Products'!F626</x:f>
        <x:v>Pack</x:v>
      </x:c>
      <x:c r="F629" s="149" t="n">
        <x:f>IF('Master Products'!G626="","",'Master Products'!G626)</x:f>
        <x:v>60</x:v>
      </x:c>
      <x:c r="G629" s="149" t="str">
        <x:f>'Master Products'!I626</x:f>
        <x:v>PKR</x:v>
      </x:c>
      <x:c r="H629" s="133" t="n">
        <x:f>'Master Products'!L626</x:f>
        <x:v>510</x:v>
      </x:c>
      <x:c r="I629" s="133" t="n">
        <x:f>'Master Products'!M626</x:f>
        <x:v>460</x:v>
      </x:c>
      <x:c r="J629" s="133" t="str">
        <x:f>'Master Products'!U626</x:f>
        <x:v>Source Valid</x:v>
      </x:c>
      <x:c r="K629" s="133" t="n">
        <x:f>'Master Products'!N626</x:f>
        <x:v>50</x:v>
      </x:c>
      <x:c r="L629" s="148" t="n">
        <x:f>'Master Products'!O626</x:f>
        <x:v>0.09803921568627451</x:v>
      </x:c>
      <x:c r="M629" s="149" t="str">
        <x:f>'Master Products'!X626</x:f>
        <x:v>Ready</x:v>
      </x:c>
      <x:c r="N629" s="149" t="b">
        <x:f>'Master Products'!Y626</x:f>
        <x:v>1</x:v>
      </x:c>
      <x:c r="O629" s="149" t="str">
        <x:f>'Master Products'!AH626</x:f>
        <x:v>WS-RATES:18:14</x:v>
      </x:c>
      <x:c r="P629" s="149" t="str">
        <x:f>IF('Master Products'!AI626="","",'Master Products'!AI626)</x:f>
      </x:c>
      <x:c r="Q629" s="149" t="str">
        <x:f>IF('Master Products'!AJ626="","",'Master Products'!AJ626)</x:f>
      </x:c>
      <x:c r="R629" s="149" t="str">
        <x:f>IF('Master Products'!AK626="","",'Master Products'!AK626)</x:f>
      </x:c>
    </x:row>
    <x:row r="630">
      <x:c r="A630" s="149" t="str">
        <x:f>'Master Products'!A627</x:f>
        <x:v>RS-000626</x:v>
      </x:c>
      <x:c r="B630" s="149" t="str">
        <x:f>'Master Products'!B627</x:f>
        <x:v>LAMINATION A4 80 MIC (100PCS)</x:v>
      </x:c>
      <x:c r="C630" s="149" t="str">
        <x:f>'Master Products'!C627</x:f>
        <x:v>CHINA DAIRIES</x:v>
      </x:c>
      <x:c r="D630" s="149" t="str">
        <x:f>'Master Products'!D627</x:f>
        <x:v>Both</x:v>
      </x:c>
      <x:c r="E630" s="149" t="str">
        <x:f>'Master Products'!F627</x:f>
        <x:v>Pack</x:v>
      </x:c>
      <x:c r="F630" s="149" t="n">
        <x:f>IF('Master Products'!G627="","",'Master Products'!G627)</x:f>
        <x:v>100</x:v>
      </x:c>
      <x:c r="G630" s="149" t="str">
        <x:f>'Master Products'!I627</x:f>
        <x:v>PKR</x:v>
      </x:c>
      <x:c r="H630" s="133" t="n">
        <x:f>'Master Products'!L627</x:f>
        <x:v>1100</x:v>
      </x:c>
      <x:c r="I630" s="133" t="n">
        <x:f>'Master Products'!M627</x:f>
        <x:v>1000</x:v>
      </x:c>
      <x:c r="J630" s="133" t="str">
        <x:f>'Master Products'!U627</x:f>
        <x:v>Source Valid</x:v>
      </x:c>
      <x:c r="K630" s="133" t="n">
        <x:f>'Master Products'!N627</x:f>
        <x:v>100</x:v>
      </x:c>
      <x:c r="L630" s="148" t="n">
        <x:f>'Master Products'!O627</x:f>
        <x:v>0.09090909090909091</x:v>
      </x:c>
      <x:c r="M630" s="149" t="str">
        <x:f>'Master Products'!X627</x:f>
        <x:v>Ready</x:v>
      </x:c>
      <x:c r="N630" s="149" t="b">
        <x:f>'Master Products'!Y627</x:f>
        <x:v>1</x:v>
      </x:c>
      <x:c r="O630" s="149" t="str">
        <x:f>'Master Products'!AH627</x:f>
        <x:v>WS-RATES:18:15</x:v>
      </x:c>
      <x:c r="P630" s="149" t="str">
        <x:f>IF('Master Products'!AI627="","",'Master Products'!AI627)</x:f>
      </x:c>
      <x:c r="Q630" s="149" t="str">
        <x:f>IF('Master Products'!AJ627="","",'Master Products'!AJ627)</x:f>
      </x:c>
      <x:c r="R630" s="149" t="str">
        <x:f>IF('Master Products'!AK627="","",'Master Products'!AK627)</x:f>
      </x:c>
    </x:row>
    <x:row r="631">
      <x:c r="A631" s="149" t="str">
        <x:f>'Master Products'!A628</x:f>
        <x:v>RS-000627</x:v>
      </x:c>
      <x:c r="B631" s="149" t="str">
        <x:f>'Master Products'!B628</x:f>
        <x:v>GLAZE SHEET (12PCS)</x:v>
      </x:c>
      <x:c r="C631" s="149" t="str">
        <x:f>'Master Products'!C628</x:f>
        <x:v>GIFT SHEET</x:v>
      </x:c>
      <x:c r="D631" s="149" t="str">
        <x:f>'Master Products'!D628</x:f>
        <x:v>Wholesale/Bulk</x:v>
      </x:c>
      <x:c r="E631" s="149" t="str">
        <x:f>'Master Products'!F628</x:f>
        <x:v>Pack</x:v>
      </x:c>
      <x:c r="F631" s="149" t="n">
        <x:f>IF('Master Products'!G628="","",'Master Products'!G628)</x:f>
        <x:v>12</x:v>
      </x:c>
      <x:c r="G631" s="149" t="str">
        <x:f>'Master Products'!I628</x:f>
        <x:v>PKR</x:v>
      </x:c>
      <x:c r="H631" s="133" t="n">
        <x:f>'Master Products'!L628</x:f>
        <x:v>150</x:v>
      </x:c>
      <x:c r="I631" s="133" t="n">
        <x:f>'Master Products'!M628</x:f>
        <x:v>130</x:v>
      </x:c>
      <x:c r="J631" s="133" t="str">
        <x:f>'Master Products'!U628</x:f>
        <x:v>Source Valid</x:v>
      </x:c>
      <x:c r="K631" s="133" t="n">
        <x:f>'Master Products'!N628</x:f>
        <x:v>20</x:v>
      </x:c>
      <x:c r="L631" s="148" t="n">
        <x:f>'Master Products'!O628</x:f>
        <x:v>0.13333333333333333</x:v>
      </x:c>
      <x:c r="M631" s="149" t="str">
        <x:f>'Master Products'!X628</x:f>
        <x:v>Ready</x:v>
      </x:c>
      <x:c r="N631" s="149" t="b">
        <x:f>'Master Products'!Y628</x:f>
        <x:v>1</x:v>
      </x:c>
      <x:c r="O631" s="149" t="str">
        <x:f>'Master Products'!AH628</x:f>
        <x:v>WS-RATES:18:16</x:v>
      </x:c>
      <x:c r="P631" s="149" t="str">
        <x:f>IF('Master Products'!AI628="","",'Master Products'!AI628)</x:f>
      </x:c>
      <x:c r="Q631" s="149" t="str">
        <x:f>IF('Master Products'!AJ628="","",'Master Products'!AJ628)</x:f>
      </x:c>
      <x:c r="R631" s="149" t="str">
        <x:f>IF('Master Products'!AK628="","",'Master Products'!AK628)</x:f>
      </x:c>
    </x:row>
    <x:row r="632">
      <x:c r="A632" s="149" t="str">
        <x:f>'Master Products'!A629</x:f>
        <x:v>RS-000628</x:v>
      </x:c>
      <x:c r="B632" s="149" t="str">
        <x:f>'Master Products'!B629</x:f>
        <x:v>PIANO MATH BOX 504</x:v>
      </x:c>
      <x:c r="C632" s="149" t="str">
        <x:f>'Master Products'!C629</x:f>
        <x:v>GEOMATRIES</x:v>
      </x:c>
      <x:c r="D632" s="149" t="str">
        <x:f>'Master Products'!D629</x:f>
        <x:v>Both</x:v>
      </x:c>
      <x:c r="E632" s="149" t="str">
        <x:f>'Master Products'!F629</x:f>
        <x:v>Box</x:v>
      </x:c>
      <x:c r="F632" s="149" t="str">
        <x:f>IF('Master Products'!G629="","",'Master Products'!G629)</x:f>
      </x:c>
      <x:c r="G632" s="149" t="str">
        <x:f>'Master Products'!I629</x:f>
        <x:v>PKR</x:v>
      </x:c>
      <x:c r="H632" s="133" t="n">
        <x:f>'Master Products'!L629</x:f>
        <x:v>290</x:v>
      </x:c>
      <x:c r="I632" s="133" t="n">
        <x:f>'Master Products'!M629</x:f>
        <x:v>276</x:v>
      </x:c>
      <x:c r="J632" s="133" t="str">
        <x:f>'Master Products'!U629</x:f>
        <x:v>Source Valid</x:v>
      </x:c>
      <x:c r="K632" s="133" t="n">
        <x:f>'Master Products'!N629</x:f>
        <x:v>14</x:v>
      </x:c>
      <x:c r="L632" s="148" t="n">
        <x:f>'Master Products'!O629</x:f>
        <x:v>0.04827586206896552</x:v>
      </x:c>
      <x:c r="M632" s="149" t="str">
        <x:f>'Master Products'!X629</x:f>
        <x:v>Ready</x:v>
      </x:c>
      <x:c r="N632" s="149" t="b">
        <x:f>'Master Products'!Y629</x:f>
        <x:v>1</x:v>
      </x:c>
      <x:c r="O632" s="149" t="str">
        <x:f>'Master Products'!AH629</x:f>
        <x:v>WS-RATES:18:17</x:v>
      </x:c>
      <x:c r="P632" s="149" t="str">
        <x:f>IF('Master Products'!AI629="","",'Master Products'!AI629)</x:f>
      </x:c>
      <x:c r="Q632" s="149" t="str">
        <x:f>IF('Master Products'!AJ629="","",'Master Products'!AJ629)</x:f>
      </x:c>
      <x:c r="R632" s="149" t="str">
        <x:f>IF('Master Products'!AK629="","",'Master Products'!AK629)</x:f>
      </x:c>
    </x:row>
    <x:row r="633">
      <x:c r="A633" s="149" t="str">
        <x:f>'Master Products'!A630</x:f>
        <x:v>RS-000629</x:v>
      </x:c>
      <x:c r="B633" s="149" t="str">
        <x:f>'Master Products'!B630</x:f>
        <x:v>RUBBER BAND 200G PACK</x:v>
      </x:c>
      <x:c r="C633" s="149" t="str">
        <x:f>'Master Products'!C630</x:f>
        <x:v>CHINA DAIRIES</x:v>
      </x:c>
      <x:c r="D633" s="149" t="str">
        <x:f>'Master Products'!D630</x:f>
        <x:v>Both</x:v>
      </x:c>
      <x:c r="E633" s="149" t="str">
        <x:f>'Master Products'!F630</x:f>
        <x:v>Pack</x:v>
      </x:c>
      <x:c r="F633" s="149" t="str">
        <x:f>IF('Master Products'!G630="","",'Master Products'!G630)</x:f>
      </x:c>
      <x:c r="G633" s="149" t="str">
        <x:f>'Master Products'!I630</x:f>
        <x:v>PKR</x:v>
      </x:c>
      <x:c r="H633" s="133" t="n">
        <x:f>'Master Products'!L630</x:f>
        <x:v>250</x:v>
      </x:c>
      <x:c r="I633" s="133" t="n">
        <x:f>'Master Products'!M630</x:f>
        <x:v>220</x:v>
      </x:c>
      <x:c r="J633" s="133" t="str">
        <x:f>'Master Products'!U630</x:f>
        <x:v>Source Valid</x:v>
      </x:c>
      <x:c r="K633" s="133" t="n">
        <x:f>'Master Products'!N630</x:f>
        <x:v>30</x:v>
      </x:c>
      <x:c r="L633" s="148" t="n">
        <x:f>'Master Products'!O630</x:f>
        <x:v>0.12</x:v>
      </x:c>
      <x:c r="M633" s="149" t="str">
        <x:f>'Master Products'!X630</x:f>
        <x:v>Ready</x:v>
      </x:c>
      <x:c r="N633" s="149" t="b">
        <x:f>'Master Products'!Y630</x:f>
        <x:v>1</x:v>
      </x:c>
      <x:c r="O633" s="149" t="str">
        <x:f>'Master Products'!AH630</x:f>
        <x:v>WS-RATES:18:18</x:v>
      </x:c>
      <x:c r="P633" s="149" t="str">
        <x:f>IF('Master Products'!AI630="","",'Master Products'!AI630)</x:f>
      </x:c>
      <x:c r="Q633" s="149" t="str">
        <x:f>IF('Master Products'!AJ630="","",'Master Products'!AJ630)</x:f>
      </x:c>
      <x:c r="R633" s="149" t="str">
        <x:f>IF('Master Products'!AK630="","",'Master Products'!AK630)</x:f>
      </x:c>
    </x:row>
    <x:row r="634">
      <x:c r="A634" s="149" t="str">
        <x:f>'Master Products'!A631</x:f>
        <x:v>RS-000630</x:v>
      </x:c>
      <x:c r="B634" s="149" t="str">
        <x:f>'Master Products'!B631</x:f>
        <x:v>TEMPO ST 10</x:v>
      </x:c>
      <x:c r="C634" s="149" t="str">
        <x:f>'Master Products'!C631</x:f>
        <x:v>MARKER COLOR</x:v>
      </x:c>
      <x:c r="D634" s="149" t="str">
        <x:f>'Master Products'!D631</x:f>
        <x:v>Both</x:v>
      </x:c>
      <x:c r="E634" s="149" t="str">
        <x:f>'Master Products'!F631</x:f>
        <x:v>Piece</x:v>
      </x:c>
      <x:c r="F634" s="149" t="str">
        <x:f>IF('Master Products'!G631="","",'Master Products'!G631)</x:f>
      </x:c>
      <x:c r="G634" s="149" t="str">
        <x:f>'Master Products'!I631</x:f>
        <x:v>PKR</x:v>
      </x:c>
      <x:c r="H634" s="133" t="n">
        <x:f>'Master Products'!L631</x:f>
        <x:v>104</x:v>
      </x:c>
      <x:c r="I634" s="133" t="n">
        <x:f>'Master Products'!M631</x:f>
        <x:v>99</x:v>
      </x:c>
      <x:c r="J634" s="133" t="str">
        <x:f>'Master Products'!U631</x:f>
        <x:v>Source Valid</x:v>
      </x:c>
      <x:c r="K634" s="133" t="n">
        <x:f>'Master Products'!N631</x:f>
        <x:v>5</x:v>
      </x:c>
      <x:c r="L634" s="148" t="n">
        <x:f>'Master Products'!O631</x:f>
        <x:v>0.04807692307692308</x:v>
      </x:c>
      <x:c r="M634" s="149" t="str">
        <x:f>'Master Products'!X631</x:f>
        <x:v>Ready</x:v>
      </x:c>
      <x:c r="N634" s="149" t="b">
        <x:f>'Master Products'!Y631</x:f>
        <x:v>1</x:v>
      </x:c>
      <x:c r="O634" s="149" t="str">
        <x:f>'Master Products'!AH631</x:f>
        <x:v>WS-RATES:18:19</x:v>
      </x:c>
      <x:c r="P634" s="149" t="str">
        <x:f>IF('Master Products'!AI631="","",'Master Products'!AI631)</x:f>
      </x:c>
      <x:c r="Q634" s="149" t="str">
        <x:f>IF('Master Products'!AJ631="","",'Master Products'!AJ631)</x:f>
      </x:c>
      <x:c r="R634" s="149" t="str">
        <x:f>IF('Master Products'!AK631="","",'Master Products'!AK631)</x:f>
      </x:c>
    </x:row>
    <x:row r="635">
      <x:c r="A635" s="149" t="str">
        <x:f>'Master Products'!A632</x:f>
        <x:v>RS-000631</x:v>
      </x:c>
      <x:c r="B635" s="149" t="str">
        <x:f>'Master Products'!B632</x:f>
        <x:v>M&amp;G TABLE PEN</x:v>
      </x:c>
      <x:c r="C635" s="149" t="str">
        <x:f>'Master Products'!C632</x:f>
        <x:v>BALL POINT</x:v>
      </x:c>
      <x:c r="D635" s="149" t="str">
        <x:f>'Master Products'!D632</x:f>
        <x:v>Both</x:v>
      </x:c>
      <x:c r="E635" s="149" t="str">
        <x:f>'Master Products'!F632</x:f>
        <x:v>Piece</x:v>
      </x:c>
      <x:c r="F635" s="149" t="str">
        <x:f>IF('Master Products'!G632="","",'Master Products'!G632)</x:f>
      </x:c>
      <x:c r="G635" s="149" t="str">
        <x:f>'Master Products'!I632</x:f>
        <x:v>PKR</x:v>
      </x:c>
      <x:c r="H635" s="133" t="n">
        <x:f>'Master Products'!L632</x:f>
        <x:v>150</x:v>
      </x:c>
      <x:c r="I635" s="133" t="n">
        <x:f>'Master Products'!M632</x:f>
        <x:v>126</x:v>
      </x:c>
      <x:c r="J635" s="133" t="str">
        <x:f>'Master Products'!U632</x:f>
        <x:v>Source Valid</x:v>
      </x:c>
      <x:c r="K635" s="133" t="n">
        <x:f>'Master Products'!N632</x:f>
        <x:v>24</x:v>
      </x:c>
      <x:c r="L635" s="148" t="n">
        <x:f>'Master Products'!O632</x:f>
        <x:v>0.16</x:v>
      </x:c>
      <x:c r="M635" s="149" t="str">
        <x:f>'Master Products'!X632</x:f>
        <x:v>Ready</x:v>
      </x:c>
      <x:c r="N635" s="149" t="b">
        <x:f>'Master Products'!Y632</x:f>
        <x:v>1</x:v>
      </x:c>
      <x:c r="O635" s="149" t="str">
        <x:f>'Master Products'!AH632</x:f>
        <x:v>WS-RATES:18:20</x:v>
      </x:c>
      <x:c r="P635" s="149" t="str">
        <x:f>IF('Master Products'!AI632="","",'Master Products'!AI632)</x:f>
      </x:c>
      <x:c r="Q635" s="149" t="str">
        <x:f>IF('Master Products'!AJ632="","",'Master Products'!AJ632)</x:f>
      </x:c>
      <x:c r="R635" s="149" t="str">
        <x:f>IF('Master Products'!AK632="","",'Master Products'!AK632)</x:f>
      </x:c>
    </x:row>
    <x:row r="636">
      <x:c r="A636" s="149" t="str">
        <x:f>'Master Products'!A633</x:f>
        <x:v>RS-000632</x:v>
      </x:c>
      <x:c r="B636" s="149" t="str">
        <x:f>'Master Products'!B633</x:f>
        <x:v>CHINA PENCIL W/R</x:v>
      </x:c>
      <x:c r="C636" s="149" t="str">
        <x:f>'Master Products'!C633</x:f>
        <x:v>PENCILS</x:v>
      </x:c>
      <x:c r="D636" s="149" t="str">
        <x:f>'Master Products'!D633</x:f>
        <x:v>Both</x:v>
      </x:c>
      <x:c r="E636" s="149" t="str">
        <x:f>'Master Products'!F633</x:f>
        <x:v>Piece</x:v>
      </x:c>
      <x:c r="F636" s="149" t="str">
        <x:f>IF('Master Products'!G633="","",'Master Products'!G633)</x:f>
      </x:c>
      <x:c r="G636" s="149" t="str">
        <x:f>'Master Products'!I633</x:f>
        <x:v>PKR</x:v>
      </x:c>
      <x:c r="H636" s="133" t="n">
        <x:f>'Master Products'!L633</x:f>
        <x:v>140</x:v>
      </x:c>
      <x:c r="I636" s="133" t="n">
        <x:f>'Master Products'!M633</x:f>
        <x:v>132</x:v>
      </x:c>
      <x:c r="J636" s="133" t="str">
        <x:f>'Master Products'!U633</x:f>
        <x:v>Source Valid</x:v>
      </x:c>
      <x:c r="K636" s="133" t="n">
        <x:f>'Master Products'!N633</x:f>
        <x:v>8</x:v>
      </x:c>
      <x:c r="L636" s="148" t="n">
        <x:f>'Master Products'!O633</x:f>
        <x:v>0.05714285714285714</x:v>
      </x:c>
      <x:c r="M636" s="149" t="str">
        <x:f>'Master Products'!X633</x:f>
        <x:v>Ready</x:v>
      </x:c>
      <x:c r="N636" s="149" t="b">
        <x:f>'Master Products'!Y633</x:f>
        <x:v>1</x:v>
      </x:c>
      <x:c r="O636" s="149" t="str">
        <x:f>'Master Products'!AH633</x:f>
        <x:v>WS-RATES:18:21</x:v>
      </x:c>
      <x:c r="P636" s="149" t="str">
        <x:f>IF('Master Products'!AI633="","",'Master Products'!AI633)</x:f>
      </x:c>
      <x:c r="Q636" s="149" t="str">
        <x:f>IF('Master Products'!AJ633="","",'Master Products'!AJ633)</x:f>
      </x:c>
      <x:c r="R636" s="149" t="str">
        <x:f>IF('Master Products'!AK633="","",'Master Products'!AK633)</x:f>
      </x:c>
    </x:row>
    <x:row r="637">
      <x:c r="A637" s="149" t="str">
        <x:f>'Master Products'!A634</x:f>
        <x:v>RS-000633</x:v>
      </x:c>
      <x:c r="B637" s="149" t="str">
        <x:f>'Master Products'!B634</x:f>
        <x:v>CHINA PENCIL R/T</x:v>
      </x:c>
      <x:c r="C637" s="149" t="str">
        <x:f>'Master Products'!C634</x:f>
        <x:v>PENCILS</x:v>
      </x:c>
      <x:c r="D637" s="149" t="str">
        <x:f>'Master Products'!D634</x:f>
        <x:v>Both</x:v>
      </x:c>
      <x:c r="E637" s="149" t="str">
        <x:f>'Master Products'!F634</x:f>
        <x:v>Piece</x:v>
      </x:c>
      <x:c r="F637" s="149" t="str">
        <x:f>IF('Master Products'!G634="","",'Master Products'!G634)</x:f>
      </x:c>
      <x:c r="G637" s="149" t="str">
        <x:f>'Master Products'!I634</x:f>
        <x:v>PKR</x:v>
      </x:c>
      <x:c r="H637" s="133" t="n">
        <x:f>'Master Products'!L634</x:f>
        <x:v>150</x:v>
      </x:c>
      <x:c r="I637" s="133" t="n">
        <x:f>'Master Products'!M634</x:f>
        <x:v>142</x:v>
      </x:c>
      <x:c r="J637" s="133" t="str">
        <x:f>'Master Products'!U634</x:f>
        <x:v>Source Valid</x:v>
      </x:c>
      <x:c r="K637" s="133" t="n">
        <x:f>'Master Products'!N634</x:f>
        <x:v>8</x:v>
      </x:c>
      <x:c r="L637" s="148" t="n">
        <x:f>'Master Products'!O634</x:f>
        <x:v>0.05333333333333334</x:v>
      </x:c>
      <x:c r="M637" s="149" t="str">
        <x:f>'Master Products'!X634</x:f>
        <x:v>Ready</x:v>
      </x:c>
      <x:c r="N637" s="149" t="b">
        <x:f>'Master Products'!Y634</x:f>
        <x:v>1</x:v>
      </x:c>
      <x:c r="O637" s="149" t="str">
        <x:f>'Master Products'!AH634</x:f>
        <x:v>WS-RATES:18:22</x:v>
      </x:c>
      <x:c r="P637" s="149" t="str">
        <x:f>IF('Master Products'!AI634="","",'Master Products'!AI634)</x:f>
      </x:c>
      <x:c r="Q637" s="149" t="str">
        <x:f>IF('Master Products'!AJ634="","",'Master Products'!AJ634)</x:f>
      </x:c>
      <x:c r="R637" s="149" t="str">
        <x:f>IF('Master Products'!AK634="","",'Master Products'!AK634)</x:f>
      </x:c>
    </x:row>
    <x:row r="638">
      <x:c r="A638" s="149" t="str">
        <x:f>'Master Products'!A635</x:f>
        <x:v>RS-000634</x:v>
      </x:c>
      <x:c r="B638" s="149" t="str">
        <x:f>'Master Products'!B635</x:f>
        <x:v>ORO GUM STICK 8G(1PC)</x:v>
      </x:c>
      <x:c r="C638" s="149" t="str">
        <x:f>'Master Products'!C635</x:f>
        <x:v>GUM STICK</x:v>
      </x:c>
      <x:c r="D638" s="149" t="str">
        <x:f>'Master Products'!D635</x:f>
        <x:v>Both</x:v>
      </x:c>
      <x:c r="E638" s="149" t="str">
        <x:f>'Master Products'!F635</x:f>
        <x:v>Piece</x:v>
      </x:c>
      <x:c r="F638" s="149" t="n">
        <x:f>IF('Master Products'!G635="","",'Master Products'!G635)</x:f>
        <x:v>1</x:v>
      </x:c>
      <x:c r="G638" s="149" t="str">
        <x:f>'Master Products'!I635</x:f>
        <x:v>PKR</x:v>
      </x:c>
      <x:c r="H638" s="133" t="n">
        <x:f>'Master Products'!L635</x:f>
        <x:v>46</x:v>
      </x:c>
      <x:c r="I638" s="133" t="n">
        <x:f>'Master Products'!M635</x:f>
        <x:v>43.7</x:v>
      </x:c>
      <x:c r="J638" s="133" t="str">
        <x:f>'Master Products'!U635</x:f>
        <x:v>Source Valid</x:v>
      </x:c>
      <x:c r="K638" s="133" t="n">
        <x:f>'Master Products'!N635</x:f>
        <x:v>2.299999999999997</x:v>
      </x:c>
      <x:c r="L638" s="148" t="n">
        <x:f>'Master Products'!O635</x:f>
        <x:v>0.04999999999999994</x:v>
      </x:c>
      <x:c r="M638" s="149" t="str">
        <x:f>'Master Products'!X635</x:f>
        <x:v>Ready</x:v>
      </x:c>
      <x:c r="N638" s="149" t="b">
        <x:f>'Master Products'!Y635</x:f>
        <x:v>1</x:v>
      </x:c>
      <x:c r="O638" s="149" t="str">
        <x:f>'Master Products'!AH635</x:f>
        <x:v>WS-RATES:18:23</x:v>
      </x:c>
      <x:c r="P638" s="149" t="str">
        <x:f>IF('Master Products'!AI635="","",'Master Products'!AI635)</x:f>
      </x:c>
      <x:c r="Q638" s="149" t="str">
        <x:f>IF('Master Products'!AJ635="","",'Master Products'!AJ635)</x:f>
      </x:c>
      <x:c r="R638" s="149" t="str">
        <x:f>IF('Master Products'!AK635="","",'Master Products'!AK635)</x:f>
      </x:c>
    </x:row>
    <x:row r="639">
      <x:c r="A639" s="149" t="str">
        <x:f>'Master Products'!A636</x:f>
        <x:v>RS-000635</x:v>
      </x:c>
      <x:c r="B639" s="149" t="str">
        <x:f>'Master Products'!B636</x:f>
        <x:v>SMILY MAGNET PATTA LARGE</x:v>
      </x:c>
      <x:c r="C639" s="149" t="str">
        <x:f>'Master Products'!C636</x:f>
        <x:v>CHINA</x:v>
      </x:c>
      <x:c r="D639" s="149" t="str">
        <x:f>'Master Products'!D636</x:f>
        <x:v>Both</x:v>
      </x:c>
      <x:c r="E639" s="149" t="str">
        <x:f>'Master Products'!F636</x:f>
        <x:v>Piece</x:v>
      </x:c>
      <x:c r="F639" s="149" t="str">
        <x:f>IF('Master Products'!G636="","",'Master Products'!G636)</x:f>
      </x:c>
      <x:c r="G639" s="149" t="str">
        <x:f>'Master Products'!I636</x:f>
        <x:v>PKR</x:v>
      </x:c>
      <x:c r="H639" s="133" t="n">
        <x:f>'Master Products'!L636</x:f>
        <x:v>180</x:v>
      </x:c>
      <x:c r="I639" s="133" t="n">
        <x:f>'Master Products'!M636</x:f>
        <x:v>156</x:v>
      </x:c>
      <x:c r="J639" s="133" t="str">
        <x:f>'Master Products'!U636</x:f>
        <x:v>Source Valid</x:v>
      </x:c>
      <x:c r="K639" s="133" t="n">
        <x:f>'Master Products'!N636</x:f>
        <x:v>24</x:v>
      </x:c>
      <x:c r="L639" s="148" t="n">
        <x:f>'Master Products'!O636</x:f>
        <x:v>0.13333333333333333</x:v>
      </x:c>
      <x:c r="M639" s="149" t="str">
        <x:f>'Master Products'!X636</x:f>
        <x:v>Ready</x:v>
      </x:c>
      <x:c r="N639" s="149" t="b">
        <x:f>'Master Products'!Y636</x:f>
        <x:v>1</x:v>
      </x:c>
      <x:c r="O639" s="149" t="str">
        <x:f>'Master Products'!AH636</x:f>
        <x:v>WS-RATES:18:24</x:v>
      </x:c>
      <x:c r="P639" s="149" t="str">
        <x:f>IF('Master Products'!AI636="","",'Master Products'!AI636)</x:f>
      </x:c>
      <x:c r="Q639" s="149" t="str">
        <x:f>IF('Master Products'!AJ636="","",'Master Products'!AJ636)</x:f>
      </x:c>
      <x:c r="R639" s="149" t="str">
        <x:f>IF('Master Products'!AK636="","",'Master Products'!AK636)</x:f>
      </x:c>
    </x:row>
    <x:row r="640">
      <x:c r="A640" s="149" t="str">
        <x:f>'Master Products'!A637</x:f>
        <x:v>RS-000636</x:v>
      </x:c>
      <x:c r="B640" s="149" t="str">
        <x:f>'Master Products'!B637</x:f>
        <x:v>SMILY MAGNET PATTA SMALL</x:v>
      </x:c>
      <x:c r="C640" s="149" t="str">
        <x:f>'Master Products'!C637</x:f>
        <x:v>CHINA</x:v>
      </x:c>
      <x:c r="D640" s="149" t="str">
        <x:f>'Master Products'!D637</x:f>
        <x:v>Both</x:v>
      </x:c>
      <x:c r="E640" s="149" t="str">
        <x:f>'Master Products'!F637</x:f>
        <x:v>Piece</x:v>
      </x:c>
      <x:c r="F640" s="149" t="str">
        <x:f>IF('Master Products'!G637="","",'Master Products'!G637)</x:f>
      </x:c>
      <x:c r="G640" s="149" t="str">
        <x:f>'Master Products'!I637</x:f>
        <x:v>PKR</x:v>
      </x:c>
      <x:c r="H640" s="133" t="n">
        <x:f>'Master Products'!L637</x:f>
        <x:v>170</x:v>
      </x:c>
      <x:c r="I640" s="133" t="n">
        <x:f>'Master Products'!M637</x:f>
        <x:v>146</x:v>
      </x:c>
      <x:c r="J640" s="133" t="str">
        <x:f>'Master Products'!U637</x:f>
        <x:v>Source Valid</x:v>
      </x:c>
      <x:c r="K640" s="133" t="n">
        <x:f>'Master Products'!N637</x:f>
        <x:v>24</x:v>
      </x:c>
      <x:c r="L640" s="148" t="n">
        <x:f>'Master Products'!O637</x:f>
        <x:v>0.1411764705882353</x:v>
      </x:c>
      <x:c r="M640" s="149" t="str">
        <x:f>'Master Products'!X637</x:f>
        <x:v>Ready</x:v>
      </x:c>
      <x:c r="N640" s="149" t="b">
        <x:f>'Master Products'!Y637</x:f>
        <x:v>1</x:v>
      </x:c>
      <x:c r="O640" s="149" t="str">
        <x:f>'Master Products'!AH637</x:f>
        <x:v>WS-RATES:18:25</x:v>
      </x:c>
      <x:c r="P640" s="149" t="str">
        <x:f>IF('Master Products'!AI637="","",'Master Products'!AI637)</x:f>
      </x:c>
      <x:c r="Q640" s="149" t="str">
        <x:f>IF('Master Products'!AJ637="","",'Master Products'!AJ637)</x:f>
      </x:c>
      <x:c r="R640" s="149" t="str">
        <x:f>IF('Master Products'!AK637="","",'Master Products'!AK637)</x:f>
      </x:c>
    </x:row>
    <x:row r="641">
      <x:c r="A641" s="149" t="str">
        <x:f>'Master Products'!A638</x:f>
        <x:v>RS-000637</x:v>
      </x:c>
      <x:c r="B641" s="149" t="str">
        <x:f>'Master Products'!B638</x:f>
        <x:v>177 CELL AA (40PCS)</x:v>
      </x:c>
      <x:c r="C641" s="149" t="str">
        <x:f>'Master Products'!C638</x:f>
        <x:v>CHINA DAIRIES</x:v>
      </x:c>
      <x:c r="D641" s="149" t="str">
        <x:f>'Master Products'!D638</x:f>
        <x:v>Wholesale/Bulk</x:v>
      </x:c>
      <x:c r="E641" s="149" t="str">
        <x:f>'Master Products'!F638</x:f>
        <x:v>Pack</x:v>
      </x:c>
      <x:c r="F641" s="149" t="n">
        <x:f>IF('Master Products'!G638="","",'Master Products'!G638)</x:f>
        <x:v>40</x:v>
      </x:c>
      <x:c r="G641" s="149" t="str">
        <x:f>'Master Products'!I638</x:f>
        <x:v>PKR</x:v>
      </x:c>
      <x:c r="H641" s="133" t="n">
        <x:f>'Master Products'!L638</x:f>
        <x:v>810</x:v>
      </x:c>
      <x:c r="I641" s="133" t="n">
        <x:f>'Master Products'!M638</x:f>
        <x:v>760</x:v>
      </x:c>
      <x:c r="J641" s="133" t="str">
        <x:f>'Master Products'!U638</x:f>
        <x:v>Source Valid</x:v>
      </x:c>
      <x:c r="K641" s="133" t="n">
        <x:f>'Master Products'!N638</x:f>
        <x:v>50</x:v>
      </x:c>
      <x:c r="L641" s="148" t="n">
        <x:f>'Master Products'!O638</x:f>
        <x:v>0.06172839506172839</x:v>
      </x:c>
      <x:c r="M641" s="149" t="str">
        <x:f>'Master Products'!X638</x:f>
        <x:v>Ready</x:v>
      </x:c>
      <x:c r="N641" s="149" t="b">
        <x:f>'Master Products'!Y638</x:f>
        <x:v>1</x:v>
      </x:c>
      <x:c r="O641" s="149" t="str">
        <x:f>'Master Products'!AH638</x:f>
        <x:v>WS-RATES:18:26</x:v>
      </x:c>
      <x:c r="P641" s="149" t="str">
        <x:f>IF('Master Products'!AI638="","",'Master Products'!AI638)</x:f>
      </x:c>
      <x:c r="Q641" s="149" t="str">
        <x:f>IF('Master Products'!AJ638="","",'Master Products'!AJ638)</x:f>
      </x:c>
      <x:c r="R641" s="149" t="str">
        <x:f>IF('Master Products'!AK638="","",'Master Products'!AK638)</x:f>
      </x:c>
    </x:row>
    <x:row r="642">
      <x:c r="A642" s="149" t="str">
        <x:f>'Master Products'!A639</x:f>
        <x:v>RS-000638</x:v>
      </x:c>
      <x:c r="B642" s="149" t="str">
        <x:f>'Master Products'!B639</x:f>
        <x:v>177 CELL AAA (40PCS)</x:v>
      </x:c>
      <x:c r="C642" s="149" t="str">
        <x:f>'Master Products'!C639</x:f>
        <x:v>CHINA DAIRIES</x:v>
      </x:c>
      <x:c r="D642" s="149" t="str">
        <x:f>'Master Products'!D639</x:f>
        <x:v>Wholesale/Bulk</x:v>
      </x:c>
      <x:c r="E642" s="149" t="str">
        <x:f>'Master Products'!F639</x:f>
        <x:v>Pack</x:v>
      </x:c>
      <x:c r="F642" s="149" t="n">
        <x:f>IF('Master Products'!G639="","",'Master Products'!G639)</x:f>
        <x:v>40</x:v>
      </x:c>
      <x:c r="G642" s="149" t="str">
        <x:f>'Master Products'!I639</x:f>
        <x:v>PKR</x:v>
      </x:c>
      <x:c r="H642" s="133" t="n">
        <x:f>'Master Products'!L639</x:f>
        <x:v>710</x:v>
      </x:c>
      <x:c r="I642" s="133" t="n">
        <x:f>'Master Products'!M639</x:f>
        <x:v>660</x:v>
      </x:c>
      <x:c r="J642" s="133" t="str">
        <x:f>'Master Products'!U639</x:f>
        <x:v>Source Valid</x:v>
      </x:c>
      <x:c r="K642" s="133" t="n">
        <x:f>'Master Products'!N639</x:f>
        <x:v>50</x:v>
      </x:c>
      <x:c r="L642" s="148" t="n">
        <x:f>'Master Products'!O639</x:f>
        <x:v>0.07042253521126761</x:v>
      </x:c>
      <x:c r="M642" s="149" t="str">
        <x:f>'Master Products'!X639</x:f>
        <x:v>Ready</x:v>
      </x:c>
      <x:c r="N642" s="149" t="b">
        <x:f>'Master Products'!Y639</x:f>
        <x:v>1</x:v>
      </x:c>
      <x:c r="O642" s="149" t="str">
        <x:f>'Master Products'!AH639</x:f>
        <x:v>WS-RATES:18:27</x:v>
      </x:c>
      <x:c r="P642" s="149" t="str">
        <x:f>IF('Master Products'!AI639="","",'Master Products'!AI639)</x:f>
      </x:c>
      <x:c r="Q642" s="149" t="str">
        <x:f>IF('Master Products'!AJ639="","",'Master Products'!AJ639)</x:f>
      </x:c>
      <x:c r="R642" s="149" t="str">
        <x:f>IF('Master Products'!AK639="","",'Master Products'!AK639)</x:f>
      </x:c>
    </x:row>
    <x:row r="643">
      <x:c r="A643" s="149" t="str">
        <x:f>'Master Products'!A640</x:f>
        <x:v>RS-000639</x:v>
      </x:c>
      <x:c r="B643" s="149" t="str">
        <x:f>'Master Products'!B640</x:f>
        <x:v>SK SONY CELL AA (40PCS)</x:v>
      </x:c>
      <x:c r="C643" s="149" t="str">
        <x:f>'Master Products'!C640</x:f>
        <x:v>CHINA DAIRIES</x:v>
      </x:c>
      <x:c r="D643" s="149" t="str">
        <x:f>'Master Products'!D640</x:f>
        <x:v>Wholesale/Bulk</x:v>
      </x:c>
      <x:c r="E643" s="149" t="str">
        <x:f>'Master Products'!F640</x:f>
        <x:v>Pack</x:v>
      </x:c>
      <x:c r="F643" s="149" t="n">
        <x:f>IF('Master Products'!G640="","",'Master Products'!G640)</x:f>
        <x:v>40</x:v>
      </x:c>
      <x:c r="G643" s="149" t="str">
        <x:f>'Master Products'!I640</x:f>
        <x:v>PKR</x:v>
      </x:c>
      <x:c r="H643" s="133" t="n">
        <x:f>'Master Products'!L640</x:f>
        <x:v>810</x:v>
      </x:c>
      <x:c r="I643" s="133" t="n">
        <x:f>'Master Products'!M640</x:f>
        <x:v>760</x:v>
      </x:c>
      <x:c r="J643" s="133" t="str">
        <x:f>'Master Products'!U640</x:f>
        <x:v>Source Valid</x:v>
      </x:c>
      <x:c r="K643" s="133" t="n">
        <x:f>'Master Products'!N640</x:f>
        <x:v>50</x:v>
      </x:c>
      <x:c r="L643" s="148" t="n">
        <x:f>'Master Products'!O640</x:f>
        <x:v>0.06172839506172839</x:v>
      </x:c>
      <x:c r="M643" s="149" t="str">
        <x:f>'Master Products'!X640</x:f>
        <x:v>Ready</x:v>
      </x:c>
      <x:c r="N643" s="149" t="b">
        <x:f>'Master Products'!Y640</x:f>
        <x:v>1</x:v>
      </x:c>
      <x:c r="O643" s="149" t="str">
        <x:f>'Master Products'!AH640</x:f>
        <x:v>WS-RATES:18:28</x:v>
      </x:c>
      <x:c r="P643" s="149" t="str">
        <x:f>IF('Master Products'!AI640="","",'Master Products'!AI640)</x:f>
      </x:c>
      <x:c r="Q643" s="149" t="str">
        <x:f>IF('Master Products'!AJ640="","",'Master Products'!AJ640)</x:f>
      </x:c>
      <x:c r="R643" s="149" t="str">
        <x:f>IF('Master Products'!AK640="","",'Master Products'!AK640)</x:f>
      </x:c>
    </x:row>
    <x:row r="644">
      <x:c r="A644" s="149" t="str">
        <x:f>'Master Products'!A641</x:f>
        <x:v>RS-000640</x:v>
      </x:c>
      <x:c r="B644" s="149" t="str">
        <x:f>'Master Products'!B641</x:f>
        <x:v>SK SONY CELL AAA (40PCS)</x:v>
      </x:c>
      <x:c r="C644" s="149" t="str">
        <x:f>'Master Products'!C641</x:f>
        <x:v>CHINA DAIRIES</x:v>
      </x:c>
      <x:c r="D644" s="149" t="str">
        <x:f>'Master Products'!D641</x:f>
        <x:v>Wholesale/Bulk</x:v>
      </x:c>
      <x:c r="E644" s="149" t="str">
        <x:f>'Master Products'!F641</x:f>
        <x:v>Pack</x:v>
      </x:c>
      <x:c r="F644" s="149" t="n">
        <x:f>IF('Master Products'!G641="","",'Master Products'!G641)</x:f>
        <x:v>40</x:v>
      </x:c>
      <x:c r="G644" s="149" t="str">
        <x:f>'Master Products'!I641</x:f>
        <x:v>PKR</x:v>
      </x:c>
      <x:c r="H644" s="133" t="n">
        <x:f>'Master Products'!L641</x:f>
        <x:v>710</x:v>
      </x:c>
      <x:c r="I644" s="133" t="n">
        <x:f>'Master Products'!M641</x:f>
        <x:v>660</x:v>
      </x:c>
      <x:c r="J644" s="133" t="str">
        <x:f>'Master Products'!U641</x:f>
        <x:v>Source Valid</x:v>
      </x:c>
      <x:c r="K644" s="133" t="n">
        <x:f>'Master Products'!N641</x:f>
        <x:v>50</x:v>
      </x:c>
      <x:c r="L644" s="148" t="n">
        <x:f>'Master Products'!O641</x:f>
        <x:v>0.07042253521126761</x:v>
      </x:c>
      <x:c r="M644" s="149" t="str">
        <x:f>'Master Products'!X641</x:f>
        <x:v>Ready</x:v>
      </x:c>
      <x:c r="N644" s="149" t="b">
        <x:f>'Master Products'!Y641</x:f>
        <x:v>1</x:v>
      </x:c>
      <x:c r="O644" s="149" t="str">
        <x:f>'Master Products'!AH641</x:f>
        <x:v>WS-RATES:18:29</x:v>
      </x:c>
      <x:c r="P644" s="149" t="str">
        <x:f>IF('Master Products'!AI641="","",'Master Products'!AI641)</x:f>
      </x:c>
      <x:c r="Q644" s="149" t="str">
        <x:f>IF('Master Products'!AJ641="","",'Master Products'!AJ641)</x:f>
      </x:c>
      <x:c r="R644" s="149" t="str">
        <x:f>IF('Master Products'!AK641="","",'Master Products'!AK641)</x:f>
      </x:c>
    </x:row>
    <x:row r="645">
      <x:c r="A645" s="149" t="str">
        <x:f>'Master Products'!A642</x:f>
        <x:v>RS-000641</x:v>
      </x:c>
      <x:c r="B645" s="149" t="str">
        <x:f>'Master Products'!B642</x:f>
        <x:v>LASER LIGHT LARGE PACK</x:v>
      </x:c>
      <x:c r="C645" s="149" t="str">
        <x:f>'Master Products'!C642</x:f>
        <x:v>PENCILS</x:v>
      </x:c>
      <x:c r="D645" s="149" t="str">
        <x:f>'Master Products'!D642</x:f>
        <x:v>Both</x:v>
      </x:c>
      <x:c r="E645" s="149" t="str">
        <x:f>'Master Products'!F642</x:f>
        <x:v>Pack</x:v>
      </x:c>
      <x:c r="F645" s="149" t="str">
        <x:f>IF('Master Products'!G642="","",'Master Products'!G642)</x:f>
      </x:c>
      <x:c r="G645" s="149" t="str">
        <x:f>'Master Products'!I642</x:f>
        <x:v>PKR</x:v>
      </x:c>
      <x:c r="H645" s="133" t="n">
        <x:f>'Master Products'!L642</x:f>
        <x:v>1200</x:v>
      </x:c>
      <x:c r="I645" s="133" t="n">
        <x:f>'Master Products'!M642</x:f>
        <x:v>1100</x:v>
      </x:c>
      <x:c r="J645" s="133" t="str">
        <x:f>'Master Products'!U642</x:f>
        <x:v>Source Valid</x:v>
      </x:c>
      <x:c r="K645" s="133" t="n">
        <x:f>'Master Products'!N642</x:f>
        <x:v>100</x:v>
      </x:c>
      <x:c r="L645" s="148" t="n">
        <x:f>'Master Products'!O642</x:f>
        <x:v>0.08333333333333333</x:v>
      </x:c>
      <x:c r="M645" s="149" t="str">
        <x:f>'Master Products'!X642</x:f>
        <x:v>Ready</x:v>
      </x:c>
      <x:c r="N645" s="149" t="b">
        <x:f>'Master Products'!Y642</x:f>
        <x:v>1</x:v>
      </x:c>
      <x:c r="O645" s="149" t="str">
        <x:f>'Master Products'!AH642</x:f>
        <x:v>WS-RATES:18:30</x:v>
      </x:c>
      <x:c r="P645" s="149" t="str">
        <x:f>IF('Master Products'!AI642="","",'Master Products'!AI642)</x:f>
      </x:c>
      <x:c r="Q645" s="149" t="str">
        <x:f>IF('Master Products'!AJ642="","",'Master Products'!AJ642)</x:f>
      </x:c>
      <x:c r="R645" s="149" t="str">
        <x:f>IF('Master Products'!AK642="","",'Master Products'!AK642)</x:f>
      </x:c>
    </x:row>
    <x:row r="646">
      <x:c r="A646" s="149" t="str">
        <x:f>'Master Products'!A643</x:f>
        <x:v>RS-000642</x:v>
      </x:c>
      <x:c r="B646" s="149" t="str">
        <x:f>'Master Products'!B643</x:f>
        <x:v>SIKKA PENCIL GAME (36pcs)</x:v>
      </x:c>
      <x:c r="C646" s="149" t="str">
        <x:f>'Master Products'!C643</x:f>
        <x:v>PENCILS</x:v>
      </x:c>
      <x:c r="D646" s="149" t="str">
        <x:f>'Master Products'!D643</x:f>
        <x:v>Wholesale/Bulk</x:v>
      </x:c>
      <x:c r="E646" s="149" t="str">
        <x:f>'Master Products'!F643</x:f>
        <x:v>Pack</x:v>
      </x:c>
      <x:c r="F646" s="149" t="n">
        <x:f>IF('Master Products'!G643="","",'Master Products'!G643)</x:f>
        <x:v>36</x:v>
      </x:c>
      <x:c r="G646" s="149" t="str">
        <x:f>'Master Products'!I643</x:f>
        <x:v>PKR</x:v>
      </x:c>
      <x:c r="H646" s="133" t="n">
        <x:f>'Master Products'!L643</x:f>
        <x:v>1440</x:v>
      </x:c>
      <x:c r="I646" s="133" t="n">
        <x:f>'Master Products'!M643</x:f>
        <x:v>1380</x:v>
      </x:c>
      <x:c r="J646" s="133" t="str">
        <x:f>'Master Products'!U643</x:f>
        <x:v>Source Valid</x:v>
      </x:c>
      <x:c r="K646" s="133" t="n">
        <x:f>'Master Products'!N643</x:f>
        <x:v>60</x:v>
      </x:c>
      <x:c r="L646" s="148" t="n">
        <x:f>'Master Products'!O643</x:f>
        <x:v>0.041666666666666664</x:v>
      </x:c>
      <x:c r="M646" s="149" t="str">
        <x:f>'Master Products'!X643</x:f>
        <x:v>Ready</x:v>
      </x:c>
      <x:c r="N646" s="149" t="b">
        <x:f>'Master Products'!Y643</x:f>
        <x:v>1</x:v>
      </x:c>
      <x:c r="O646" s="149" t="str">
        <x:f>'Master Products'!AH643</x:f>
        <x:v>WS-RATES:18:31</x:v>
      </x:c>
      <x:c r="P646" s="149" t="str">
        <x:f>IF('Master Products'!AI643="","",'Master Products'!AI643)</x:f>
      </x:c>
      <x:c r="Q646" s="149" t="str">
        <x:f>IF('Master Products'!AJ643="","",'Master Products'!AJ643)</x:f>
      </x:c>
      <x:c r="R646" s="149" t="str">
        <x:f>IF('Master Products'!AK643="","",'Master Products'!AK643)</x:f>
      </x:c>
    </x:row>
    <x:row r="647">
      <x:c r="A647" s="149" t="str">
        <x:f>'Master Products'!A644</x:f>
        <x:v>RS-000643</x:v>
      </x:c>
      <x:c r="B647" s="149" t="str">
        <x:f>'Master Products'!B644</x:f>
        <x:v>DOUBLE WHOLE PUNCH (SX 8230)</x:v>
      </x:c>
      <x:c r="C647" s="149" t="str">
        <x:f>'Master Products'!C644</x:f>
        <x:v>CHINA DAIRIES</x:v>
      </x:c>
      <x:c r="D647" s="149" t="str">
        <x:f>'Master Products'!D644</x:f>
        <x:v>Both</x:v>
      </x:c>
      <x:c r="E647" s="149" t="str">
        <x:f>'Master Products'!F644</x:f>
        <x:v>Piece</x:v>
      </x:c>
      <x:c r="F647" s="149" t="str">
        <x:f>IF('Master Products'!G644="","",'Master Products'!G644)</x:f>
      </x:c>
      <x:c r="G647" s="149" t="str">
        <x:f>'Master Products'!I644</x:f>
        <x:v>PKR</x:v>
      </x:c>
      <x:c r="H647" s="133" t="n">
        <x:f>'Master Products'!L644</x:f>
        <x:v>200</x:v>
      </x:c>
      <x:c r="I647" s="133" t="n">
        <x:f>'Master Products'!M644</x:f>
        <x:v>185</x:v>
      </x:c>
      <x:c r="J647" s="133" t="str">
        <x:f>'Master Products'!U644</x:f>
        <x:v>Source Valid</x:v>
      </x:c>
      <x:c r="K647" s="133" t="n">
        <x:f>'Master Products'!N644</x:f>
        <x:v>15</x:v>
      </x:c>
      <x:c r="L647" s="148" t="n">
        <x:f>'Master Products'!O644</x:f>
        <x:v>0.075</x:v>
      </x:c>
      <x:c r="M647" s="149" t="str">
        <x:f>'Master Products'!X644</x:f>
        <x:v>Ready</x:v>
      </x:c>
      <x:c r="N647" s="149" t="b">
        <x:f>'Master Products'!Y644</x:f>
        <x:v>1</x:v>
      </x:c>
      <x:c r="O647" s="149" t="str">
        <x:f>'Master Products'!AH644</x:f>
        <x:v>WS-RATES:18:32</x:v>
      </x:c>
      <x:c r="P647" s="149" t="str">
        <x:f>IF('Master Products'!AI644="","",'Master Products'!AI644)</x:f>
      </x:c>
      <x:c r="Q647" s="149" t="str">
        <x:f>IF('Master Products'!AJ644="","",'Master Products'!AJ644)</x:f>
      </x:c>
      <x:c r="R647" s="149" t="str">
        <x:f>IF('Master Products'!AK644="","",'Master Products'!AK644)</x:f>
      </x:c>
    </x:row>
    <x:row r="648">
      <x:c r="A648" s="149" t="str">
        <x:f>'Master Products'!A645</x:f>
        <x:v>RS-000644</x:v>
      </x:c>
      <x:c r="B648" s="149" t="str">
        <x:f>'Master Products'!B645</x:f>
        <x:v>DL 21G GUM STICK</x:v>
      </x:c>
      <x:c r="C648" s="149" t="str">
        <x:f>'Master Products'!C645</x:f>
        <x:v>GUM STICK</x:v>
      </x:c>
      <x:c r="D648" s="149" t="str">
        <x:f>'Master Products'!D645</x:f>
        <x:v>Both</x:v>
      </x:c>
      <x:c r="E648" s="149" t="str">
        <x:f>'Master Products'!F645</x:f>
        <x:v>Piece</x:v>
      </x:c>
      <x:c r="F648" s="149" t="str">
        <x:f>IF('Master Products'!G645="","",'Master Products'!G645)</x:f>
      </x:c>
      <x:c r="G648" s="149" t="str">
        <x:f>'Master Products'!I645</x:f>
        <x:v>PKR</x:v>
      </x:c>
      <x:c r="H648" s="133" t="n">
        <x:f>'Master Products'!L645</x:f>
        <x:v>75</x:v>
      </x:c>
      <x:c r="I648" s="133" t="n">
        <x:f>'Master Products'!M645</x:f>
        <x:v>62</x:v>
      </x:c>
      <x:c r="J648" s="133" t="str">
        <x:f>'Master Products'!U645</x:f>
        <x:v>Source Valid</x:v>
      </x:c>
      <x:c r="K648" s="133" t="n">
        <x:f>'Master Products'!N645</x:f>
        <x:v>13</x:v>
      </x:c>
      <x:c r="L648" s="148" t="n">
        <x:f>'Master Products'!O645</x:f>
        <x:v>0.17333333333333334</x:v>
      </x:c>
      <x:c r="M648" s="149" t="str">
        <x:f>'Master Products'!X645</x:f>
        <x:v>Ready</x:v>
      </x:c>
      <x:c r="N648" s="149" t="b">
        <x:f>'Master Products'!Y645</x:f>
        <x:v>1</x:v>
      </x:c>
      <x:c r="O648" s="149" t="str">
        <x:f>'Master Products'!AH645</x:f>
        <x:v>WS-RATES:18:33</x:v>
      </x:c>
      <x:c r="P648" s="149" t="str">
        <x:f>IF('Master Products'!AI645="","",'Master Products'!AI645)</x:f>
      </x:c>
      <x:c r="Q648" s="149" t="str">
        <x:f>IF('Master Products'!AJ645="","",'Master Products'!AJ645)</x:f>
      </x:c>
      <x:c r="R648" s="149" t="str">
        <x:f>IF('Master Products'!AK645="","",'Master Products'!AK645)</x:f>
      </x:c>
    </x:row>
    <x:row r="649">
      <x:c r="A649" s="149" t="str">
        <x:f>'Master Products'!A646</x:f>
        <x:v>RS-000645</x:v>
      </x:c>
      <x:c r="B649" s="149" t="str">
        <x:f>'Master Products'!B646</x:f>
        <x:v>DL 36G GUM STICK</x:v>
      </x:c>
      <x:c r="C649" s="149" t="str">
        <x:f>'Master Products'!C646</x:f>
        <x:v>GUM STICK</x:v>
      </x:c>
      <x:c r="D649" s="149" t="str">
        <x:f>'Master Products'!D646</x:f>
        <x:v>Both</x:v>
      </x:c>
      <x:c r="E649" s="149" t="str">
        <x:f>'Master Products'!F646</x:f>
        <x:v>Piece</x:v>
      </x:c>
      <x:c r="F649" s="149" t="str">
        <x:f>IF('Master Products'!G646="","",'Master Products'!G646)</x:f>
      </x:c>
      <x:c r="G649" s="149" t="str">
        <x:f>'Master Products'!I646</x:f>
        <x:v>PKR</x:v>
      </x:c>
      <x:c r="H649" s="133" t="n">
        <x:f>'Master Products'!L646</x:f>
        <x:v>140</x:v>
      </x:c>
      <x:c r="I649" s="133" t="n">
        <x:f>'Master Products'!M646</x:f>
        <x:v>120</x:v>
      </x:c>
      <x:c r="J649" s="133" t="str">
        <x:f>'Master Products'!U646</x:f>
        <x:v>Source Valid</x:v>
      </x:c>
      <x:c r="K649" s="133" t="n">
        <x:f>'Master Products'!N646</x:f>
        <x:v>20</x:v>
      </x:c>
      <x:c r="L649" s="148" t="n">
        <x:f>'Master Products'!O646</x:f>
        <x:v>0.14285714285714285</x:v>
      </x:c>
      <x:c r="M649" s="149" t="str">
        <x:f>'Master Products'!X646</x:f>
        <x:v>Ready</x:v>
      </x:c>
      <x:c r="N649" s="149" t="b">
        <x:f>'Master Products'!Y646</x:f>
        <x:v>1</x:v>
      </x:c>
      <x:c r="O649" s="149" t="str">
        <x:f>'Master Products'!AH646</x:f>
        <x:v>WS-RATES:18:34</x:v>
      </x:c>
      <x:c r="P649" s="149" t="str">
        <x:f>IF('Master Products'!AI646="","",'Master Products'!AI646)</x:f>
      </x:c>
      <x:c r="Q649" s="149" t="str">
        <x:f>IF('Master Products'!AJ646="","",'Master Products'!AJ646)</x:f>
      </x:c>
      <x:c r="R649" s="149" t="str">
        <x:f>IF('Master Products'!AK646="","",'Master Products'!AK646)</x:f>
      </x:c>
    </x:row>
    <x:row r="650">
      <x:c r="A650" s="149" t="str">
        <x:f>'Master Products'!A647</x:f>
        <x:v>RS-000646</x:v>
      </x:c>
      <x:c r="B650" s="149" t="str">
        <x:f>'Master Products'!B647</x:f>
        <x:v>PLASTIC BALL NO 150</x:v>
      </x:c>
      <x:c r="C650" s="149" t="str">
        <x:f>'Master Products'!C647</x:f>
        <x:v>BALL POINT</x:v>
      </x:c>
      <x:c r="D650" s="149" t="str">
        <x:f>'Master Products'!D647</x:f>
        <x:v>Both</x:v>
      </x:c>
      <x:c r="E650" s="149" t="str">
        <x:f>'Master Products'!F647</x:f>
        <x:v>Piece</x:v>
      </x:c>
      <x:c r="F650" s="149" t="str">
        <x:f>IF('Master Products'!G647="","",'Master Products'!G647)</x:f>
      </x:c>
      <x:c r="G650" s="149" t="str">
        <x:f>'Master Products'!I647</x:f>
        <x:v>PKR</x:v>
      </x:c>
      <x:c r="H650" s="133" t="n">
        <x:f>'Master Products'!L647</x:f>
        <x:v>150</x:v>
      </x:c>
      <x:c r="I650" s="133" t="n">
        <x:f>'Master Products'!M647</x:f>
        <x:v>120</x:v>
      </x:c>
      <x:c r="J650" s="133" t="str">
        <x:f>'Master Products'!U647</x:f>
        <x:v>Source Valid</x:v>
      </x:c>
      <x:c r="K650" s="133" t="n">
        <x:f>'Master Products'!N647</x:f>
        <x:v>30</x:v>
      </x:c>
      <x:c r="L650" s="148" t="n">
        <x:f>'Master Products'!O647</x:f>
        <x:v>0.2</x:v>
      </x:c>
      <x:c r="M650" s="149" t="str">
        <x:f>'Master Products'!X647</x:f>
        <x:v>Ready</x:v>
      </x:c>
      <x:c r="N650" s="149" t="b">
        <x:f>'Master Products'!Y647</x:f>
        <x:v>1</x:v>
      </x:c>
      <x:c r="O650" s="149" t="str">
        <x:f>'Master Products'!AH647</x:f>
        <x:v>WS-RATES:18:35</x:v>
      </x:c>
      <x:c r="P650" s="149" t="str">
        <x:f>IF('Master Products'!AI647="","",'Master Products'!AI647)</x:f>
      </x:c>
      <x:c r="Q650" s="149" t="str">
        <x:f>IF('Master Products'!AJ647="","",'Master Products'!AJ647)</x:f>
      </x:c>
      <x:c r="R650" s="149" t="str">
        <x:f>IF('Master Products'!AK647="","",'Master Products'!AK647)</x:f>
      </x:c>
    </x:row>
    <x:row r="651">
      <x:c r="A651" s="149" t="str">
        <x:f>'Master Products'!A648</x:f>
        <x:v>RS-000647</x:v>
      </x:c>
      <x:c r="B651" s="149" t="str">
        <x:f>'Master Products'!B648</x:f>
        <x:v>PLASTIC BALL NO 65</x:v>
      </x:c>
      <x:c r="C651" s="149" t="str">
        <x:f>'Master Products'!C648</x:f>
        <x:v>BALL POINT</x:v>
      </x:c>
      <x:c r="D651" s="149" t="str">
        <x:f>'Master Products'!D648</x:f>
        <x:v>Both</x:v>
      </x:c>
      <x:c r="E651" s="149" t="str">
        <x:f>'Master Products'!F648</x:f>
        <x:v>Piece</x:v>
      </x:c>
      <x:c r="F651" s="149" t="str">
        <x:f>IF('Master Products'!G648="","",'Master Products'!G648)</x:f>
      </x:c>
      <x:c r="G651" s="149" t="str">
        <x:f>'Master Products'!I648</x:f>
        <x:v>PKR</x:v>
      </x:c>
      <x:c r="H651" s="133" t="n">
        <x:f>'Master Products'!L648</x:f>
        <x:v>65</x:v>
      </x:c>
      <x:c r="I651" s="133" t="n">
        <x:f>'Master Products'!M648</x:f>
        <x:v>55</x:v>
      </x:c>
      <x:c r="J651" s="133" t="str">
        <x:f>'Master Products'!U648</x:f>
        <x:v>Source Valid</x:v>
      </x:c>
      <x:c r="K651" s="133" t="n">
        <x:f>'Master Products'!N648</x:f>
        <x:v>10</x:v>
      </x:c>
      <x:c r="L651" s="148" t="n">
        <x:f>'Master Products'!O648</x:f>
        <x:v>0.15384615384615385</x:v>
      </x:c>
      <x:c r="M651" s="149" t="str">
        <x:f>'Master Products'!X648</x:f>
        <x:v>Ready</x:v>
      </x:c>
      <x:c r="N651" s="149" t="b">
        <x:f>'Master Products'!Y648</x:f>
        <x:v>1</x:v>
      </x:c>
      <x:c r="O651" s="149" t="str">
        <x:f>'Master Products'!AH648</x:f>
        <x:v>WS-RATES:18:36</x:v>
      </x:c>
      <x:c r="P651" s="149" t="str">
        <x:f>IF('Master Products'!AI648="","",'Master Products'!AI648)</x:f>
      </x:c>
      <x:c r="Q651" s="149" t="str">
        <x:f>IF('Master Products'!AJ648="","",'Master Products'!AJ648)</x:f>
      </x:c>
      <x:c r="R651" s="149" t="str">
        <x:f>IF('Master Products'!AK648="","",'Master Products'!AK648)</x:f>
      </x:c>
    </x:row>
    <x:row r="652">
      <x:c r="A652" s="149" t="str">
        <x:f>'Master Products'!A649</x:f>
        <x:v>RS-000648</x:v>
      </x:c>
      <x:c r="B652" s="149" t="str">
        <x:f>'Master Products'!B649</x:f>
        <x:v>KEFAYAT BIG BALL PEN (50PCS)</x:v>
      </x:c>
      <x:c r="C652" s="149" t="str">
        <x:f>'Master Products'!C649</x:f>
        <x:v>BALL POINT</x:v>
      </x:c>
      <x:c r="D652" s="149" t="str">
        <x:f>'Master Products'!D649</x:f>
        <x:v>Both</x:v>
      </x:c>
      <x:c r="E652" s="149" t="str">
        <x:f>'Master Products'!F649</x:f>
        <x:v>Pack</x:v>
      </x:c>
      <x:c r="F652" s="149" t="n">
        <x:f>IF('Master Products'!G649="","",'Master Products'!G649)</x:f>
        <x:v>50</x:v>
      </x:c>
      <x:c r="G652" s="149" t="str">
        <x:f>'Master Products'!I649</x:f>
        <x:v>PKR</x:v>
      </x:c>
      <x:c r="H652" s="133" t="n">
        <x:f>'Master Products'!L649</x:f>
        <x:v>1150</x:v>
      </x:c>
      <x:c r="I652" s="133" t="n">
        <x:f>'Master Products'!M649</x:f>
        <x:v>1040</x:v>
      </x:c>
      <x:c r="J652" s="133" t="str">
        <x:f>'Master Products'!U649</x:f>
        <x:v>Source Valid</x:v>
      </x:c>
      <x:c r="K652" s="133" t="n">
        <x:f>'Master Products'!N649</x:f>
        <x:v>110</x:v>
      </x:c>
      <x:c r="L652" s="148" t="n">
        <x:f>'Master Products'!O649</x:f>
        <x:v>0.09565217391304348</x:v>
      </x:c>
      <x:c r="M652" s="149" t="str">
        <x:f>'Master Products'!X649</x:f>
        <x:v>Ready</x:v>
      </x:c>
      <x:c r="N652" s="149" t="b">
        <x:f>'Master Products'!Y649</x:f>
        <x:v>1</x:v>
      </x:c>
      <x:c r="O652" s="149" t="str">
        <x:f>'Master Products'!AH649</x:f>
        <x:v>WS-RATES:18:37</x:v>
      </x:c>
      <x:c r="P652" s="149" t="str">
        <x:f>IF('Master Products'!AI649="","",'Master Products'!AI649)</x:f>
      </x:c>
      <x:c r="Q652" s="149" t="str">
        <x:f>IF('Master Products'!AJ649="","",'Master Products'!AJ649)</x:f>
      </x:c>
      <x:c r="R652" s="149" t="str">
        <x:f>IF('Master Products'!AK649="","",'Master Products'!AK649)</x:f>
      </x:c>
    </x:row>
    <x:row r="653">
      <x:c r="A653" s="149" t="str">
        <x:f>'Master Products'!A650</x:f>
        <x:v>RS-000649</x:v>
      </x:c>
      <x:c r="B653" s="149" t="str">
        <x:f>'Master Products'!B650</x:f>
        <x:v>NYX ERASER N45</x:v>
      </x:c>
      <x:c r="C653" s="149" t="str">
        <x:f>'Master Products'!C650</x:f>
        <x:v>ERASERS</x:v>
      </x:c>
      <x:c r="D653" s="149" t="str">
        <x:f>'Master Products'!D650</x:f>
        <x:v>Both</x:v>
      </x:c>
      <x:c r="E653" s="149" t="str">
        <x:f>'Master Products'!F650</x:f>
        <x:v>Piece</x:v>
      </x:c>
      <x:c r="F653" s="149" t="str">
        <x:f>IF('Master Products'!G650="","",'Master Products'!G650)</x:f>
      </x:c>
      <x:c r="G653" s="149" t="str">
        <x:f>'Master Products'!I650</x:f>
        <x:v>PKR</x:v>
      </x:c>
      <x:c r="H653" s="133" t="n">
        <x:f>'Master Products'!L650</x:f>
        <x:v>240</x:v>
      </x:c>
      <x:c r="I653" s="133" t="n">
        <x:f>'Master Products'!M650</x:f>
        <x:v>205</x:v>
      </x:c>
      <x:c r="J653" s="133" t="str">
        <x:f>'Master Products'!U650</x:f>
        <x:v>Source Valid</x:v>
      </x:c>
      <x:c r="K653" s="133" t="n">
        <x:f>'Master Products'!N650</x:f>
        <x:v>35</x:v>
      </x:c>
      <x:c r="L653" s="148" t="n">
        <x:f>'Master Products'!O650</x:f>
        <x:v>0.14583333333333334</x:v>
      </x:c>
      <x:c r="M653" s="149" t="str">
        <x:f>'Master Products'!X650</x:f>
        <x:v>Ready</x:v>
      </x:c>
      <x:c r="N653" s="149" t="b">
        <x:f>'Master Products'!Y650</x:f>
        <x:v>1</x:v>
      </x:c>
      <x:c r="O653" s="149" t="str">
        <x:f>'Master Products'!AH650</x:f>
        <x:v>WS-RATES:19:2</x:v>
      </x:c>
      <x:c r="P653" s="149" t="str">
        <x:f>IF('Master Products'!AI650="","",'Master Products'!AI650)</x:f>
      </x:c>
      <x:c r="Q653" s="149" t="str">
        <x:f>IF('Master Products'!AJ650="","",'Master Products'!AJ650)</x:f>
      </x:c>
      <x:c r="R653" s="149" t="str">
        <x:f>IF('Master Products'!AK650="","",'Master Products'!AK650)</x:f>
      </x:c>
    </x:row>
    <x:row r="654">
      <x:c r="A654" s="149" t="str">
        <x:f>'Master Products'!A651</x:f>
        <x:v>RS-000650</x:v>
      </x:c>
      <x:c r="B654" s="149" t="str">
        <x:f>'Master Products'!B651</x:f>
        <x:v>THUMB PIN ART 909 1</x:v>
      </x:c>
      <x:c r="C654" s="149" t="str">
        <x:f>'Master Products'!C651</x:f>
        <x:v>CHINA</x:v>
      </x:c>
      <x:c r="D654" s="149" t="str">
        <x:f>'Master Products'!D651</x:f>
        <x:v>Both</x:v>
      </x:c>
      <x:c r="E654" s="149" t="str">
        <x:f>'Master Products'!F651</x:f>
        <x:v>Piece</x:v>
      </x:c>
      <x:c r="F654" s="149" t="str">
        <x:f>IF('Master Products'!G651="","",'Master Products'!G651)</x:f>
      </x:c>
      <x:c r="G654" s="149" t="str">
        <x:f>'Master Products'!I651</x:f>
        <x:v>PKR</x:v>
      </x:c>
      <x:c r="H654" s="133" t="n">
        <x:f>'Master Products'!L651</x:f>
        <x:v>550</x:v>
      </x:c>
      <x:c r="I654" s="133" t="n">
        <x:f>'Master Products'!M651</x:f>
        <x:v>480</x:v>
      </x:c>
      <x:c r="J654" s="133" t="str">
        <x:f>'Master Products'!U651</x:f>
        <x:v>Corrected Wholesale</x:v>
      </x:c>
      <x:c r="K654" s="133" t="n">
        <x:f>'Master Products'!N651</x:f>
        <x:v>70</x:v>
      </x:c>
      <x:c r="L654" s="148" t="n">
        <x:f>'Master Products'!O651</x:f>
        <x:v>0.12727272727272726</x:v>
      </x:c>
      <x:c r="M654" s="149" t="str">
        <x:f>'Master Products'!X651</x:f>
        <x:v>Ready with Mock Price</x:v>
      </x:c>
      <x:c r="N654" s="149" t="b">
        <x:f>'Master Products'!Y651</x:f>
        <x:v>1</x:v>
      </x:c>
      <x:c r="O654" s="149" t="str">
        <x:f>'Master Products'!AH651</x:f>
        <x:v>WS-RATES:19:3</x:v>
      </x:c>
      <x:c r="P654" s="149" t="str">
        <x:f>IF('Master Products'!AI651="","",'Master Products'!AI651)</x:f>
      </x:c>
      <x:c r="Q654" s="149" t="str">
        <x:f>IF('Master Products'!AJ651="","",'Master Products'!AJ651)</x:f>
      </x:c>
      <x:c r="R654" s="149" t="str">
        <x:f>IF('Master Products'!AK651="","",'Master Products'!AK651)</x:f>
      </x:c>
    </x:row>
    <x:row r="655">
      <x:c r="A655" s="149" t="str">
        <x:f>'Master Products'!A652</x:f>
        <x:v>RS-000651</x:v>
      </x:c>
      <x:c r="B655" s="149" t="str">
        <x:f>'Master Products'!B652</x:f>
        <x:v>BRITO MARKER</x:v>
      </x:c>
      <x:c r="C655" s="149" t="str">
        <x:f>'Master Products'!C652</x:f>
        <x:v>BALL POINT</x:v>
      </x:c>
      <x:c r="D655" s="149" t="str">
        <x:f>'Master Products'!D652</x:f>
        <x:v>Both</x:v>
      </x:c>
      <x:c r="E655" s="149" t="str">
        <x:f>'Master Products'!F652</x:f>
        <x:v>Piece</x:v>
      </x:c>
      <x:c r="F655" s="149" t="str">
        <x:f>IF('Master Products'!G652="","",'Master Products'!G652)</x:f>
      </x:c>
      <x:c r="G655" s="149" t="str">
        <x:f>'Master Products'!I652</x:f>
        <x:v>PKR</x:v>
      </x:c>
      <x:c r="H655" s="133" t="n">
        <x:f>'Master Products'!L652</x:f>
        <x:v>175</x:v>
      </x:c>
      <x:c r="I655" s="133" t="n">
        <x:f>'Master Products'!M652</x:f>
        <x:v>155</x:v>
      </x:c>
      <x:c r="J655" s="133" t="str">
        <x:f>'Master Products'!U652</x:f>
        <x:v>Mocked Both Prices</x:v>
      </x:c>
      <x:c r="K655" s="133" t="n">
        <x:f>'Master Products'!N652</x:f>
        <x:v>20</x:v>
      </x:c>
      <x:c r="L655" s="148" t="n">
        <x:f>'Master Products'!O652</x:f>
        <x:v>0.11428571428571428</x:v>
      </x:c>
      <x:c r="M655" s="149" t="str">
        <x:f>'Master Products'!X652</x:f>
        <x:v>Ready with Mock Price</x:v>
      </x:c>
      <x:c r="N655" s="149" t="b">
        <x:f>'Master Products'!Y652</x:f>
        <x:v>1</x:v>
      </x:c>
      <x:c r="O655" s="149" t="str">
        <x:f>'Master Products'!AH652</x:f>
        <x:v>WS-RATES:19:4</x:v>
      </x:c>
      <x:c r="P655" s="149" t="str">
        <x:f>IF('Master Products'!AI652="","",'Master Products'!AI652)</x:f>
      </x:c>
      <x:c r="Q655" s="149" t="str">
        <x:f>IF('Master Products'!AJ652="","",'Master Products'!AJ652)</x:f>
      </x:c>
      <x:c r="R655" s="149" t="str">
        <x:f>IF('Master Products'!AK652="","",'Master Products'!AK652)</x:f>
      </x:c>
    </x:row>
    <x:row r="656">
      <x:c r="A656" s="149" t="str">
        <x:f>'Master Products'!A653</x:f>
        <x:v>RS-000652</x:v>
      </x:c>
      <x:c r="B656" s="149" t="str">
        <x:f>'Master Products'!B653</x:f>
        <x:v>SURAH E MULK S10B</x:v>
      </x:c>
      <x:c r="C656" s="149" t="str">
        <x:f>'Master Products'!C653</x:f>
        <x:v>QURAN-E-PAK</x:v>
      </x:c>
      <x:c r="D656" s="149" t="str">
        <x:f>'Master Products'!D653</x:f>
        <x:v>Both</x:v>
      </x:c>
      <x:c r="E656" s="149" t="str">
        <x:f>'Master Products'!F653</x:f>
        <x:v>Piece</x:v>
      </x:c>
      <x:c r="F656" s="149" t="str">
        <x:f>IF('Master Products'!G653="","",'Master Products'!G653)</x:f>
      </x:c>
      <x:c r="G656" s="149" t="str">
        <x:f>'Master Products'!I653</x:f>
        <x:v>PKR</x:v>
      </x:c>
      <x:c r="H656" s="133" t="n">
        <x:f>'Master Products'!L653</x:f>
        <x:v>35</x:v>
      </x:c>
      <x:c r="I656" s="133" t="n">
        <x:f>'Master Products'!M653</x:f>
        <x:v>32</x:v>
      </x:c>
      <x:c r="J656" s="133" t="str">
        <x:f>'Master Products'!U653</x:f>
        <x:v>Source Valid</x:v>
      </x:c>
      <x:c r="K656" s="133" t="n">
        <x:f>'Master Products'!N653</x:f>
        <x:v>3</x:v>
      </x:c>
      <x:c r="L656" s="148" t="n">
        <x:f>'Master Products'!O653</x:f>
        <x:v>0.08571428571428572</x:v>
      </x:c>
      <x:c r="M656" s="149" t="str">
        <x:f>'Master Products'!X653</x:f>
        <x:v>Ready</x:v>
      </x:c>
      <x:c r="N656" s="149" t="b">
        <x:f>'Master Products'!Y653</x:f>
        <x:v>1</x:v>
      </x:c>
      <x:c r="O656" s="149" t="str">
        <x:f>'Master Products'!AH653</x:f>
        <x:v>WS-RATES:19:5</x:v>
      </x:c>
      <x:c r="P656" s="149" t="str">
        <x:f>IF('Master Products'!AI653="","",'Master Products'!AI653)</x:f>
      </x:c>
      <x:c r="Q656" s="149" t="str">
        <x:f>IF('Master Products'!AJ653="","",'Master Products'!AJ653)</x:f>
      </x:c>
      <x:c r="R656" s="149" t="str">
        <x:f>IF('Master Products'!AK653="","",'Master Products'!AK653)</x:f>
      </x:c>
    </x:row>
    <x:row r="657">
      <x:c r="A657" s="149" t="str">
        <x:f>'Master Products'!A654</x:f>
        <x:v>RS-000653</x:v>
      </x:c>
      <x:c r="B657" s="149" t="str">
        <x:f>'Master Products'!B654</x:f>
        <x:v>LAMINATION SHEETS</x:v>
      </x:c>
      <x:c r="C657" s="149" t="str">
        <x:f>'Master Products'!C654</x:f>
        <x:v>BALL POINT</x:v>
      </x:c>
      <x:c r="D657" s="149" t="str">
        <x:f>'Master Products'!D654</x:f>
        <x:v>Both</x:v>
      </x:c>
      <x:c r="E657" s="149" t="str">
        <x:f>'Master Products'!F654</x:f>
        <x:v>Piece</x:v>
      </x:c>
      <x:c r="F657" s="149" t="str">
        <x:f>IF('Master Products'!G654="","",'Master Products'!G654)</x:f>
      </x:c>
      <x:c r="G657" s="149" t="str">
        <x:f>'Master Products'!I654</x:f>
        <x:v>PKR</x:v>
      </x:c>
      <x:c r="H657" s="133" t="n">
        <x:f>'Master Products'!L654</x:f>
        <x:v>175</x:v>
      </x:c>
      <x:c r="I657" s="133" t="n">
        <x:f>'Master Products'!M654</x:f>
        <x:v>155</x:v>
      </x:c>
      <x:c r="J657" s="133" t="str">
        <x:f>'Master Products'!U654</x:f>
        <x:v>Mocked Both Prices</x:v>
      </x:c>
      <x:c r="K657" s="133" t="n">
        <x:f>'Master Products'!N654</x:f>
        <x:v>20</x:v>
      </x:c>
      <x:c r="L657" s="148" t="n">
        <x:f>'Master Products'!O654</x:f>
        <x:v>0.11428571428571428</x:v>
      </x:c>
      <x:c r="M657" s="149" t="str">
        <x:f>'Master Products'!X654</x:f>
        <x:v>Ready with Mock Price</x:v>
      </x:c>
      <x:c r="N657" s="149" t="b">
        <x:f>'Master Products'!Y654</x:f>
        <x:v>1</x:v>
      </x:c>
      <x:c r="O657" s="149" t="str">
        <x:f>'Master Products'!AH654</x:f>
        <x:v>WS-RATES:19:6</x:v>
      </x:c>
      <x:c r="P657" s="149" t="str">
        <x:f>IF('Master Products'!AI654="","",'Master Products'!AI654)</x:f>
      </x:c>
      <x:c r="Q657" s="149" t="str">
        <x:f>IF('Master Products'!AJ654="","",'Master Products'!AJ654)</x:f>
      </x:c>
      <x:c r="R657" s="149" t="str">
        <x:f>IF('Master Products'!AK654="","",'Master Products'!AK654)</x:f>
      </x:c>
    </x:row>
    <x:row r="658">
      <x:c r="A658" s="149" t="str">
        <x:f>'Master Products'!A655</x:f>
        <x:v>RS-000654</x:v>
      </x:c>
      <x:c r="B658" s="149" t="str">
        <x:f>'Master Products'!B655</x:f>
        <x:v>PHOTO SHEETS</x:v>
      </x:c>
      <x:c r="C658" s="149" t="str">
        <x:f>'Master Products'!C655</x:f>
        <x:v>BALL POINT</x:v>
      </x:c>
      <x:c r="D658" s="149" t="str">
        <x:f>'Master Products'!D655</x:f>
        <x:v>Both</x:v>
      </x:c>
      <x:c r="E658" s="149" t="str">
        <x:f>'Master Products'!F655</x:f>
        <x:v>Piece</x:v>
      </x:c>
      <x:c r="F658" s="149" t="str">
        <x:f>IF('Master Products'!G655="","",'Master Products'!G655)</x:f>
      </x:c>
      <x:c r="G658" s="149" t="str">
        <x:f>'Master Products'!I655</x:f>
        <x:v>PKR</x:v>
      </x:c>
      <x:c r="H658" s="133" t="n">
        <x:f>'Master Products'!L655</x:f>
        <x:v>175</x:v>
      </x:c>
      <x:c r="I658" s="133" t="n">
        <x:f>'Master Products'!M655</x:f>
        <x:v>155</x:v>
      </x:c>
      <x:c r="J658" s="133" t="str">
        <x:f>'Master Products'!U655</x:f>
        <x:v>Mocked Both Prices</x:v>
      </x:c>
      <x:c r="K658" s="133" t="n">
        <x:f>'Master Products'!N655</x:f>
        <x:v>20</x:v>
      </x:c>
      <x:c r="L658" s="148" t="n">
        <x:f>'Master Products'!O655</x:f>
        <x:v>0.11428571428571428</x:v>
      </x:c>
      <x:c r="M658" s="149" t="str">
        <x:f>'Master Products'!X655</x:f>
        <x:v>Ready with Mock Price</x:v>
      </x:c>
      <x:c r="N658" s="149" t="b">
        <x:f>'Master Products'!Y655</x:f>
        <x:v>1</x:v>
      </x:c>
      <x:c r="O658" s="149" t="str">
        <x:f>'Master Products'!AH655</x:f>
        <x:v>WS-RATES:19:7</x:v>
      </x:c>
      <x:c r="P658" s="149" t="str">
        <x:f>IF('Master Products'!AI655="","",'Master Products'!AI655)</x:f>
      </x:c>
      <x:c r="Q658" s="149" t="str">
        <x:f>IF('Master Products'!AJ655="","",'Master Products'!AJ655)</x:f>
      </x:c>
      <x:c r="R658" s="149" t="str">
        <x:f>IF('Master Products'!AK655="","",'Master Products'!AK655)</x:f>
      </x:c>
    </x:row>
    <x:row r="659">
      <x:c r="A659" s="149" t="str">
        <x:f>'Master Products'!A656</x:f>
        <x:v>RS-000655</x:v>
      </x:c>
      <x:c r="B659" s="149" t="str">
        <x:f>'Master Products'!B656</x:f>
        <x:v>DOLLAR NEON 48PCS DISPLAY</x:v>
      </x:c>
      <x:c r="C659" s="149" t="str">
        <x:f>'Master Products'!C656</x:f>
        <x:v>HIGHLIGHTER</x:v>
      </x:c>
      <x:c r="D659" s="149" t="str">
        <x:f>'Master Products'!D656</x:f>
        <x:v>Wholesale/Bulk</x:v>
      </x:c>
      <x:c r="E659" s="149" t="str">
        <x:f>'Master Products'!F656</x:f>
        <x:v>Pack</x:v>
      </x:c>
      <x:c r="F659" s="149" t="n">
        <x:f>IF('Master Products'!G656="","",'Master Products'!G656)</x:f>
        <x:v>48</x:v>
      </x:c>
      <x:c r="G659" s="149" t="str">
        <x:f>'Master Products'!I656</x:f>
        <x:v>PKR</x:v>
      </x:c>
      <x:c r="H659" s="133" t="n">
        <x:f>'Master Products'!L656</x:f>
        <x:v>2250</x:v>
      </x:c>
      <x:c r="I659" s="133" t="n">
        <x:f>'Master Products'!M656</x:f>
        <x:v>2180</x:v>
      </x:c>
      <x:c r="J659" s="133" t="str">
        <x:f>'Master Products'!U656</x:f>
        <x:v>Source Valid</x:v>
      </x:c>
      <x:c r="K659" s="133" t="n">
        <x:f>'Master Products'!N656</x:f>
        <x:v>70</x:v>
      </x:c>
      <x:c r="L659" s="148" t="n">
        <x:f>'Master Products'!O656</x:f>
        <x:v>0.03111111111111111</x:v>
      </x:c>
      <x:c r="M659" s="149" t="str">
        <x:f>'Master Products'!X656</x:f>
        <x:v>Ready</x:v>
      </x:c>
      <x:c r="N659" s="149" t="b">
        <x:f>'Master Products'!Y656</x:f>
        <x:v>1</x:v>
      </x:c>
      <x:c r="O659" s="149" t="str">
        <x:f>'Master Products'!AH656</x:f>
        <x:v>WS-RATES:19:8</x:v>
      </x:c>
      <x:c r="P659" s="149" t="str">
        <x:f>IF('Master Products'!AI656="","",'Master Products'!AI656)</x:f>
      </x:c>
      <x:c r="Q659" s="149" t="str">
        <x:f>IF('Master Products'!AJ656="","",'Master Products'!AJ656)</x:f>
      </x:c>
      <x:c r="R659" s="149" t="str">
        <x:f>IF('Master Products'!AK656="","",'Master Products'!AK656)</x:f>
      </x:c>
    </x:row>
    <x:row r="660">
      <x:c r="A660" s="149" t="str">
        <x:f>'Master Products'!A657</x:f>
        <x:v>RS-000656</x:v>
      </x:c>
      <x:c r="B660" s="149" t="str">
        <x:f>'Master Products'!B657</x:f>
        <x:v>TANGO 12 HALF COLOUR PENCIL</x:v>
      </x:c>
      <x:c r="C660" s="149" t="str">
        <x:f>'Master Products'!C657</x:f>
        <x:v>PENCIL COLOR</x:v>
      </x:c>
      <x:c r="D660" s="149" t="str">
        <x:f>'Master Products'!D657</x:f>
        <x:v>Both</x:v>
      </x:c>
      <x:c r="E660" s="149" t="str">
        <x:f>'Master Products'!F657</x:f>
        <x:v>Piece</x:v>
      </x:c>
      <x:c r="F660" s="149" t="str">
        <x:f>IF('Master Products'!G657="","",'Master Products'!G657)</x:f>
      </x:c>
      <x:c r="G660" s="149" t="str">
        <x:f>'Master Products'!I657</x:f>
        <x:v>PKR</x:v>
      </x:c>
      <x:c r="H660" s="133" t="n">
        <x:f>'Master Products'!L657</x:f>
        <x:v>70</x:v>
      </x:c>
      <x:c r="I660" s="133" t="n">
        <x:f>'Master Products'!M657</x:f>
        <x:v>68</x:v>
      </x:c>
      <x:c r="J660" s="133" t="str">
        <x:f>'Master Products'!U657</x:f>
        <x:v>Source Valid</x:v>
      </x:c>
      <x:c r="K660" s="133" t="n">
        <x:f>'Master Products'!N657</x:f>
        <x:v>2</x:v>
      </x:c>
      <x:c r="L660" s="148" t="n">
        <x:f>'Master Products'!O657</x:f>
        <x:v>0.02857142857142857</x:v>
      </x:c>
      <x:c r="M660" s="149" t="str">
        <x:f>'Master Products'!X657</x:f>
        <x:v>Ready</x:v>
      </x:c>
      <x:c r="N660" s="149" t="b">
        <x:f>'Master Products'!Y657</x:f>
        <x:v>1</x:v>
      </x:c>
      <x:c r="O660" s="149" t="str">
        <x:f>'Master Products'!AH657</x:f>
        <x:v>WS-RATES:19:9</x:v>
      </x:c>
      <x:c r="P660" s="149" t="str">
        <x:f>IF('Master Products'!AI657="","",'Master Products'!AI657)</x:f>
      </x:c>
      <x:c r="Q660" s="149" t="str">
        <x:f>IF('Master Products'!AJ657="","",'Master Products'!AJ657)</x:f>
      </x:c>
      <x:c r="R660" s="149" t="str">
        <x:f>IF('Master Products'!AK657="","",'Master Products'!AK657)</x:f>
      </x:c>
    </x:row>
    <x:row r="661">
      <x:c r="A661" s="149" t="str">
        <x:f>'Master Products'!A658</x:f>
        <x:v>RS-000657</x:v>
      </x:c>
      <x:c r="B661" s="149" t="str">
        <x:f>'Master Products'!B658</x:f>
        <x:v>VISITING CARD HOLDER ELPHA</x:v>
      </x:c>
      <x:c r="C661" s="149" t="str">
        <x:f>'Master Products'!C658</x:f>
        <x:v>CHINA</x:v>
      </x:c>
      <x:c r="D661" s="149" t="str">
        <x:f>'Master Products'!D658</x:f>
        <x:v>Both</x:v>
      </x:c>
      <x:c r="E661" s="149" t="str">
        <x:f>'Master Products'!F658</x:f>
        <x:v>Piece</x:v>
      </x:c>
      <x:c r="F661" s="149" t="str">
        <x:f>IF('Master Products'!G658="","",'Master Products'!G658)</x:f>
      </x:c>
      <x:c r="G661" s="149" t="str">
        <x:f>'Master Products'!I658</x:f>
        <x:v>PKR</x:v>
      </x:c>
      <x:c r="H661" s="133" t="n">
        <x:f>'Master Products'!L658</x:f>
        <x:v>80</x:v>
      </x:c>
      <x:c r="I661" s="133" t="n">
        <x:f>'Master Products'!M658</x:f>
        <x:v>65</x:v>
      </x:c>
      <x:c r="J661" s="133" t="str">
        <x:f>'Master Products'!U658</x:f>
        <x:v>Source Valid</x:v>
      </x:c>
      <x:c r="K661" s="133" t="n">
        <x:f>'Master Products'!N658</x:f>
        <x:v>15</x:v>
      </x:c>
      <x:c r="L661" s="148" t="n">
        <x:f>'Master Products'!O658</x:f>
        <x:v>0.1875</x:v>
      </x:c>
      <x:c r="M661" s="149" t="str">
        <x:f>'Master Products'!X658</x:f>
        <x:v>Ready</x:v>
      </x:c>
      <x:c r="N661" s="149" t="b">
        <x:f>'Master Products'!Y658</x:f>
        <x:v>1</x:v>
      </x:c>
      <x:c r="O661" s="149" t="str">
        <x:f>'Master Products'!AH658</x:f>
        <x:v>WS-RATES:19:10</x:v>
      </x:c>
      <x:c r="P661" s="149" t="str">
        <x:f>IF('Master Products'!AI658="","",'Master Products'!AI658)</x:f>
      </x:c>
      <x:c r="Q661" s="149" t="str">
        <x:f>IF('Master Products'!AJ658="","",'Master Products'!AJ658)</x:f>
      </x:c>
      <x:c r="R661" s="149" t="str">
        <x:f>IF('Master Products'!AK658="","",'Master Products'!AK658)</x:f>
      </x:c>
    </x:row>
    <x:row r="662">
      <x:c r="A662" s="149" t="str">
        <x:f>'Master Products'!A659</x:f>
        <x:v>RS-000658</x:v>
      </x:c>
      <x:c r="B662" s="149" t="str">
        <x:f>'Master Products'!B659</x:f>
        <x:v>ORO TRITUK PENCIL</x:v>
      </x:c>
      <x:c r="C662" s="149" t="str">
        <x:f>'Master Products'!C659</x:f>
        <x:v>PENCILS</x:v>
      </x:c>
      <x:c r="D662" s="149" t="str">
        <x:f>'Master Products'!D659</x:f>
        <x:v>Both</x:v>
      </x:c>
      <x:c r="E662" s="149" t="str">
        <x:f>'Master Products'!F659</x:f>
        <x:v>Piece</x:v>
      </x:c>
      <x:c r="F662" s="149" t="str">
        <x:f>IF('Master Products'!G659="","",'Master Products'!G659)</x:f>
      </x:c>
      <x:c r="G662" s="149" t="str">
        <x:f>'Master Products'!I659</x:f>
        <x:v>PKR</x:v>
      </x:c>
      <x:c r="H662" s="133" t="n">
        <x:f>'Master Products'!L659</x:f>
        <x:v>188</x:v>
      </x:c>
      <x:c r="I662" s="133" t="n">
        <x:f>'Master Products'!M659</x:f>
        <x:v>175</x:v>
      </x:c>
      <x:c r="J662" s="133" t="str">
        <x:f>'Master Products'!U659</x:f>
        <x:v>Source Valid</x:v>
      </x:c>
      <x:c r="K662" s="133" t="n">
        <x:f>'Master Products'!N659</x:f>
        <x:v>13</x:v>
      </x:c>
      <x:c r="L662" s="148" t="n">
        <x:f>'Master Products'!O659</x:f>
        <x:v>0.06914893617021277</x:v>
      </x:c>
      <x:c r="M662" s="149" t="str">
        <x:f>'Master Products'!X659</x:f>
        <x:v>Ready</x:v>
      </x:c>
      <x:c r="N662" s="149" t="b">
        <x:f>'Master Products'!Y659</x:f>
        <x:v>1</x:v>
      </x:c>
      <x:c r="O662" s="149" t="str">
        <x:f>'Master Products'!AH659</x:f>
        <x:v>WS-RATES:19:11</x:v>
      </x:c>
      <x:c r="P662" s="149" t="str">
        <x:f>IF('Master Products'!AI659="","",'Master Products'!AI659)</x:f>
      </x:c>
      <x:c r="Q662" s="149" t="str">
        <x:f>IF('Master Products'!AJ659="","",'Master Products'!AJ659)</x:f>
      </x:c>
      <x:c r="R662" s="149" t="str">
        <x:f>IF('Master Products'!AK659="","",'Master Products'!AK659)</x:f>
      </x:c>
    </x:row>
    <x:row r="663">
      <x:c r="A663" s="149" t="str">
        <x:f>'Master Products'!A660</x:f>
        <x:v>RS-000659</x:v>
      </x:c>
      <x:c r="B663" s="149" t="str">
        <x:f>'Master Products'!B660</x:f>
        <x:v>POUCH 480 (12PCS)</x:v>
      </x:c>
      <x:c r="C663" s="149" t="str">
        <x:f>'Master Products'!C660</x:f>
        <x:v>POUCH</x:v>
      </x:c>
      <x:c r="D663" s="149" t="str">
        <x:f>'Master Products'!D660</x:f>
        <x:v>Wholesale/Bulk</x:v>
      </x:c>
      <x:c r="E663" s="149" t="str">
        <x:f>'Master Products'!F660</x:f>
        <x:v>Pack</x:v>
      </x:c>
      <x:c r="F663" s="149" t="n">
        <x:f>IF('Master Products'!G660="","",'Master Products'!G660)</x:f>
        <x:v>12</x:v>
      </x:c>
      <x:c r="G663" s="149" t="str">
        <x:f>'Master Products'!I660</x:f>
        <x:v>PKR</x:v>
      </x:c>
      <x:c r="H663" s="133" t="n">
        <x:f>'Master Products'!L660</x:f>
        <x:v>480</x:v>
      </x:c>
      <x:c r="I663" s="133" t="n">
        <x:f>'Master Products'!M660</x:f>
        <x:v>380</x:v>
      </x:c>
      <x:c r="J663" s="133" t="str">
        <x:f>'Master Products'!U660</x:f>
        <x:v>Source Valid</x:v>
      </x:c>
      <x:c r="K663" s="133" t="n">
        <x:f>'Master Products'!N660</x:f>
        <x:v>100</x:v>
      </x:c>
      <x:c r="L663" s="148" t="n">
        <x:f>'Master Products'!O660</x:f>
        <x:v>0.20833333333333334</x:v>
      </x:c>
      <x:c r="M663" s="149" t="str">
        <x:f>'Master Products'!X660</x:f>
        <x:v>Ready</x:v>
      </x:c>
      <x:c r="N663" s="149" t="b">
        <x:f>'Master Products'!Y660</x:f>
        <x:v>1</x:v>
      </x:c>
      <x:c r="O663" s="149" t="str">
        <x:f>'Master Products'!AH660</x:f>
        <x:v>WS-RATES:19:12</x:v>
      </x:c>
      <x:c r="P663" s="149" t="str">
        <x:f>IF('Master Products'!AI660="","",'Master Products'!AI660)</x:f>
      </x:c>
      <x:c r="Q663" s="149" t="str">
        <x:f>IF('Master Products'!AJ660="","",'Master Products'!AJ660)</x:f>
      </x:c>
      <x:c r="R663" s="149" t="str">
        <x:f>IF('Master Products'!AK660="","",'Master Products'!AK660)</x:f>
      </x:c>
    </x:row>
    <x:row r="664">
      <x:c r="A664" s="149" t="str">
        <x:f>'Master Products'!A661</x:f>
        <x:v>RS-000660</x:v>
      </x:c>
      <x:c r="B664" s="149" t="str">
        <x:f>'Master Products'!B661</x:f>
        <x:v>POUCH 65 (1PCS)</x:v>
      </x:c>
      <x:c r="C664" s="149" t="str">
        <x:f>'Master Products'!C661</x:f>
        <x:v>POUCH</x:v>
      </x:c>
      <x:c r="D664" s="149" t="str">
        <x:f>'Master Products'!D661</x:f>
        <x:v>Both</x:v>
      </x:c>
      <x:c r="E664" s="149" t="str">
        <x:f>'Master Products'!F661</x:f>
        <x:v>Piece</x:v>
      </x:c>
      <x:c r="F664" s="149" t="n">
        <x:f>IF('Master Products'!G661="","",'Master Products'!G661)</x:f>
        <x:v>1</x:v>
      </x:c>
      <x:c r="G664" s="149" t="str">
        <x:f>'Master Products'!I661</x:f>
        <x:v>PKR</x:v>
      </x:c>
      <x:c r="H664" s="133" t="n">
        <x:f>'Master Products'!L661</x:f>
        <x:v>65</x:v>
      </x:c>
      <x:c r="I664" s="133" t="n">
        <x:f>'Master Products'!M661</x:f>
        <x:v>55</x:v>
      </x:c>
      <x:c r="J664" s="133" t="str">
        <x:f>'Master Products'!U661</x:f>
        <x:v>Source Valid</x:v>
      </x:c>
      <x:c r="K664" s="133" t="n">
        <x:f>'Master Products'!N661</x:f>
        <x:v>10</x:v>
      </x:c>
      <x:c r="L664" s="148" t="n">
        <x:f>'Master Products'!O661</x:f>
        <x:v>0.15384615384615385</x:v>
      </x:c>
      <x:c r="M664" s="149" t="str">
        <x:f>'Master Products'!X661</x:f>
        <x:v>Ready</x:v>
      </x:c>
      <x:c r="N664" s="149" t="b">
        <x:f>'Master Products'!Y661</x:f>
        <x:v>1</x:v>
      </x:c>
      <x:c r="O664" s="149" t="str">
        <x:f>'Master Products'!AH661</x:f>
        <x:v>WS-RATES:19:13</x:v>
      </x:c>
      <x:c r="P664" s="149" t="str">
        <x:f>IF('Master Products'!AI661="","",'Master Products'!AI661)</x:f>
      </x:c>
      <x:c r="Q664" s="149" t="str">
        <x:f>IF('Master Products'!AJ661="","",'Master Products'!AJ661)</x:f>
      </x:c>
      <x:c r="R664" s="149" t="str">
        <x:f>IF('Master Products'!AK661="","",'Master Products'!AK661)</x:f>
      </x:c>
    </x:row>
    <x:row r="665">
      <x:c r="A665" s="149" t="str">
        <x:f>'Master Products'!A662</x:f>
        <x:v>RS-000661</x:v>
      </x:c>
      <x:c r="B665" s="149" t="str">
        <x:f>'Master Products'!B662</x:f>
        <x:v>POUCH 80 (1PCS)</x:v>
      </x:c>
      <x:c r="C665" s="149" t="str">
        <x:f>'Master Products'!C662</x:f>
        <x:v>POUCH</x:v>
      </x:c>
      <x:c r="D665" s="149" t="str">
        <x:f>'Master Products'!D662</x:f>
        <x:v>Both</x:v>
      </x:c>
      <x:c r="E665" s="149" t="str">
        <x:f>'Master Products'!F662</x:f>
        <x:v>Piece</x:v>
      </x:c>
      <x:c r="F665" s="149" t="n">
        <x:f>IF('Master Products'!G662="","",'Master Products'!G662)</x:f>
        <x:v>1</x:v>
      </x:c>
      <x:c r="G665" s="149" t="str">
        <x:f>'Master Products'!I662</x:f>
        <x:v>PKR</x:v>
      </x:c>
      <x:c r="H665" s="133" t="n">
        <x:f>'Master Products'!L662</x:f>
        <x:v>80</x:v>
      </x:c>
      <x:c r="I665" s="133" t="n">
        <x:f>'Master Products'!M662</x:f>
        <x:v>60</x:v>
      </x:c>
      <x:c r="J665" s="133" t="str">
        <x:f>'Master Products'!U662</x:f>
        <x:v>Source Valid</x:v>
      </x:c>
      <x:c r="K665" s="133" t="n">
        <x:f>'Master Products'!N662</x:f>
        <x:v>20</x:v>
      </x:c>
      <x:c r="L665" s="148" t="n">
        <x:f>'Master Products'!O662</x:f>
        <x:v>0.25</x:v>
      </x:c>
      <x:c r="M665" s="149" t="str">
        <x:f>'Master Products'!X662</x:f>
        <x:v>Ready</x:v>
      </x:c>
      <x:c r="N665" s="149" t="b">
        <x:f>'Master Products'!Y662</x:f>
        <x:v>1</x:v>
      </x:c>
      <x:c r="O665" s="149" t="str">
        <x:f>'Master Products'!AH662</x:f>
        <x:v>WS-RATES:19:14</x:v>
      </x:c>
      <x:c r="P665" s="149" t="str">
        <x:f>IF('Master Products'!AI662="","",'Master Products'!AI662)</x:f>
      </x:c>
      <x:c r="Q665" s="149" t="str">
        <x:f>IF('Master Products'!AJ662="","",'Master Products'!AJ662)</x:f>
      </x:c>
      <x:c r="R665" s="149" t="str">
        <x:f>IF('Master Products'!AK662="","",'Master Products'!AK662)</x:f>
      </x:c>
    </x:row>
    <x:row r="666">
      <x:c r="A666" s="149" t="str">
        <x:f>'Master Products'!A663</x:f>
        <x:v>RS-000662</x:v>
      </x:c>
      <x:c r="B666" s="149" t="str">
        <x:f>'Master Products'!B663</x:f>
        <x:v>STICKOO 50 GM</x:v>
      </x:c>
      <x:c r="C666" s="149" t="str">
        <x:f>'Master Products'!C663</x:f>
        <x:v>UHU</x:v>
      </x:c>
      <x:c r="D666" s="149" t="str">
        <x:f>'Master Products'!D663</x:f>
        <x:v>Both</x:v>
      </x:c>
      <x:c r="E666" s="149" t="str">
        <x:f>'Master Products'!F663</x:f>
        <x:v>Piece</x:v>
      </x:c>
      <x:c r="F666" s="149" t="str">
        <x:f>IF('Master Products'!G663="","",'Master Products'!G663)</x:f>
      </x:c>
      <x:c r="G666" s="149" t="str">
        <x:f>'Master Products'!I663</x:f>
        <x:v>PKR</x:v>
      </x:c>
      <x:c r="H666" s="133" t="n">
        <x:f>'Master Products'!L663</x:f>
        <x:v>245</x:v>
      </x:c>
      <x:c r="I666" s="133" t="n">
        <x:f>'Master Products'!M663</x:f>
        <x:v>240</x:v>
      </x:c>
      <x:c r="J666" s="133" t="str">
        <x:f>'Master Products'!U663</x:f>
        <x:v>Source Valid</x:v>
      </x:c>
      <x:c r="K666" s="133" t="n">
        <x:f>'Master Products'!N663</x:f>
        <x:v>5</x:v>
      </x:c>
      <x:c r="L666" s="148" t="n">
        <x:f>'Master Products'!O663</x:f>
        <x:v>0.02040816326530612</x:v>
      </x:c>
      <x:c r="M666" s="149" t="str">
        <x:f>'Master Products'!X663</x:f>
        <x:v>Ready</x:v>
      </x:c>
      <x:c r="N666" s="149" t="b">
        <x:f>'Master Products'!Y663</x:f>
        <x:v>1</x:v>
      </x:c>
      <x:c r="O666" s="149" t="str">
        <x:f>'Master Products'!AH663</x:f>
        <x:v>WS-RATES:19:15</x:v>
      </x:c>
      <x:c r="P666" s="149" t="str">
        <x:f>IF('Master Products'!AI663="","",'Master Products'!AI663)</x:f>
      </x:c>
      <x:c r="Q666" s="149" t="str">
        <x:f>IF('Master Products'!AJ663="","",'Master Products'!AJ663)</x:f>
      </x:c>
      <x:c r="R666" s="149" t="str">
        <x:f>IF('Master Products'!AK663="","",'Master Products'!AK663)</x:f>
      </x:c>
    </x:row>
    <x:row r="667">
      <x:c r="A667" s="149" t="str">
        <x:f>'Master Products'!A664</x:f>
        <x:v>RS-000663</x:v>
      </x:c>
      <x:c r="B667" s="149" t="str">
        <x:f>'Master Products'!B664</x:f>
        <x:v>PRICE TAG WHITE TICO</x:v>
      </x:c>
      <x:c r="C667" s="149" t="str">
        <x:f>'Master Products'!C664</x:f>
        <x:v>CHINA</x:v>
      </x:c>
      <x:c r="D667" s="149" t="str">
        <x:f>'Master Products'!D664</x:f>
        <x:v>Both</x:v>
      </x:c>
      <x:c r="E667" s="149" t="str">
        <x:f>'Master Products'!F664</x:f>
        <x:v>Piece</x:v>
      </x:c>
      <x:c r="F667" s="149" t="str">
        <x:f>IF('Master Products'!G664="","",'Master Products'!G664)</x:f>
      </x:c>
      <x:c r="G667" s="149" t="str">
        <x:f>'Master Products'!I664</x:f>
        <x:v>PKR</x:v>
      </x:c>
      <x:c r="H667" s="133" t="n">
        <x:f>'Master Products'!L664</x:f>
        <x:v>350</x:v>
      </x:c>
      <x:c r="I667" s="133" t="n">
        <x:f>'Master Products'!M664</x:f>
        <x:v>310</x:v>
      </x:c>
      <x:c r="J667" s="133" t="str">
        <x:f>'Master Products'!U664</x:f>
        <x:v>Source Valid</x:v>
      </x:c>
      <x:c r="K667" s="133" t="n">
        <x:f>'Master Products'!N664</x:f>
        <x:v>40</x:v>
      </x:c>
      <x:c r="L667" s="148" t="n">
        <x:f>'Master Products'!O664</x:f>
        <x:v>0.11428571428571428</x:v>
      </x:c>
      <x:c r="M667" s="149" t="str">
        <x:f>'Master Products'!X664</x:f>
        <x:v>Ready</x:v>
      </x:c>
      <x:c r="N667" s="149" t="b">
        <x:f>'Master Products'!Y664</x:f>
        <x:v>1</x:v>
      </x:c>
      <x:c r="O667" s="149" t="str">
        <x:f>'Master Products'!AH664</x:f>
        <x:v>WS-RATES:19:16</x:v>
      </x:c>
      <x:c r="P667" s="149" t="str">
        <x:f>IF('Master Products'!AI664="","",'Master Products'!AI664)</x:f>
      </x:c>
      <x:c r="Q667" s="149" t="str">
        <x:f>IF('Master Products'!AJ664="","",'Master Products'!AJ664)</x:f>
      </x:c>
      <x:c r="R667" s="149" t="str">
        <x:f>IF('Master Products'!AK664="","",'Master Products'!AK664)</x:f>
      </x:c>
    </x:row>
    <x:row r="668">
      <x:c r="A668" s="149" t="str">
        <x:f>'Master Products'!A665</x:f>
        <x:v>RS-000664</x:v>
      </x:c>
      <x:c r="B668" s="149" t="str">
        <x:f>'Master Products'!B665</x:f>
        <x:v>GERMAN GLUE NOZAL</x:v>
      </x:c>
      <x:c r="C668" s="149" t="str">
        <x:f>'Master Products'!C665</x:f>
        <x:v>GERMAN GLUE</x:v>
      </x:c>
      <x:c r="D668" s="149" t="str">
        <x:f>'Master Products'!D665</x:f>
        <x:v>Both</x:v>
      </x:c>
      <x:c r="E668" s="149" t="str">
        <x:f>'Master Products'!F665</x:f>
        <x:v>Piece</x:v>
      </x:c>
      <x:c r="F668" s="149" t="str">
        <x:f>IF('Master Products'!G665="","",'Master Products'!G665)</x:f>
      </x:c>
      <x:c r="G668" s="149" t="str">
        <x:f>'Master Products'!I665</x:f>
        <x:v>PKR</x:v>
      </x:c>
      <x:c r="H668" s="133" t="n">
        <x:f>'Master Products'!L665</x:f>
        <x:v>40</x:v>
      </x:c>
      <x:c r="I668" s="133" t="n">
        <x:f>'Master Products'!M665</x:f>
        <x:v>34</x:v>
      </x:c>
      <x:c r="J668" s="133" t="str">
        <x:f>'Master Products'!U665</x:f>
        <x:v>Source Valid</x:v>
      </x:c>
      <x:c r="K668" s="133" t="n">
        <x:f>'Master Products'!N665</x:f>
        <x:v>6</x:v>
      </x:c>
      <x:c r="L668" s="148" t="n">
        <x:f>'Master Products'!O665</x:f>
        <x:v>0.15</x:v>
      </x:c>
      <x:c r="M668" s="149" t="str">
        <x:f>'Master Products'!X665</x:f>
        <x:v>Ready</x:v>
      </x:c>
      <x:c r="N668" s="149" t="b">
        <x:f>'Master Products'!Y665</x:f>
        <x:v>1</x:v>
      </x:c>
      <x:c r="O668" s="149" t="str">
        <x:f>'Master Products'!AH665</x:f>
        <x:v>WS-RATES:19:17</x:v>
      </x:c>
      <x:c r="P668" s="149" t="str">
        <x:f>IF('Master Products'!AI665="","",'Master Products'!AI665)</x:f>
      </x:c>
      <x:c r="Q668" s="149" t="str">
        <x:f>IF('Master Products'!AJ665="","",'Master Products'!AJ665)</x:f>
      </x:c>
      <x:c r="R668" s="149" t="str">
        <x:f>IF('Master Products'!AK665="","",'Master Products'!AK665)</x:f>
      </x:c>
    </x:row>
    <x:row r="669">
      <x:c r="A669" s="149" t="str">
        <x:f>'Master Products'!A666</x:f>
        <x:v>RS-000665</x:v>
      </x:c>
      <x:c r="B669" s="149" t="str">
        <x:f>'Master Products'!B666</x:f>
        <x:v>DHOLKI DISPLAY</x:v>
      </x:c>
      <x:c r="C669" s="149" t="str">
        <x:f>'Master Products'!C666</x:f>
        <x:v>DISPLAY</x:v>
      </x:c>
      <x:c r="D669" s="149" t="str">
        <x:f>'Master Products'!D666</x:f>
        <x:v>Wholesale/Bulk</x:v>
      </x:c>
      <x:c r="E669" s="149" t="str">
        <x:f>'Master Products'!F666</x:f>
        <x:v>Piece</x:v>
      </x:c>
      <x:c r="F669" s="149" t="str">
        <x:f>IF('Master Products'!G666="","",'Master Products'!G666)</x:f>
      </x:c>
      <x:c r="G669" s="149" t="str">
        <x:f>'Master Products'!I666</x:f>
        <x:v>PKR</x:v>
      </x:c>
      <x:c r="H669" s="133" t="n">
        <x:f>'Master Products'!L666</x:f>
        <x:v>160</x:v>
      </x:c>
      <x:c r="I669" s="133" t="n">
        <x:f>'Master Products'!M666</x:f>
        <x:v>135</x:v>
      </x:c>
      <x:c r="J669" s="133" t="str">
        <x:f>'Master Products'!U666</x:f>
        <x:v>Source Valid</x:v>
      </x:c>
      <x:c r="K669" s="133" t="n">
        <x:f>'Master Products'!N666</x:f>
        <x:v>25</x:v>
      </x:c>
      <x:c r="L669" s="148" t="n">
        <x:f>'Master Products'!O666</x:f>
        <x:v>0.15625</x:v>
      </x:c>
      <x:c r="M669" s="149" t="str">
        <x:f>'Master Products'!X666</x:f>
        <x:v>Ready</x:v>
      </x:c>
      <x:c r="N669" s="149" t="b">
        <x:f>'Master Products'!Y666</x:f>
        <x:v>1</x:v>
      </x:c>
      <x:c r="O669" s="149" t="str">
        <x:f>'Master Products'!AH666</x:f>
        <x:v>WS-RATES:19:18</x:v>
      </x:c>
      <x:c r="P669" s="149" t="str">
        <x:f>IF('Master Products'!AI666="","",'Master Products'!AI666)</x:f>
      </x:c>
      <x:c r="Q669" s="149" t="str">
        <x:f>IF('Master Products'!AJ666="","",'Master Products'!AJ666)</x:f>
      </x:c>
      <x:c r="R669" s="149" t="str">
        <x:f>IF('Master Products'!AK666="","",'Master Products'!AK666)</x:f>
      </x:c>
    </x:row>
    <x:row r="670">
      <x:c r="A670" s="149" t="str">
        <x:f>'Master Products'!A667</x:f>
        <x:v>RS-000666</x:v>
      </x:c>
      <x:c r="B670" s="149" t="str">
        <x:f>'Master Products'!B667</x:f>
        <x:v>FANCY GEOMATERY NO A 988</x:v>
      </x:c>
      <x:c r="C670" s="149" t="str">
        <x:f>'Master Products'!C667</x:f>
        <x:v>FANCY GEOMETRY</x:v>
      </x:c>
      <x:c r="D670" s="149" t="str">
        <x:f>'Master Products'!D667</x:f>
        <x:v>Both</x:v>
      </x:c>
      <x:c r="E670" s="149" t="str">
        <x:f>'Master Products'!F667</x:f>
        <x:v>Piece</x:v>
      </x:c>
      <x:c r="F670" s="149" t="str">
        <x:f>IF('Master Products'!G667="","",'Master Products'!G667)</x:f>
      </x:c>
      <x:c r="G670" s="149" t="str">
        <x:f>'Master Products'!I667</x:f>
        <x:v>PKR</x:v>
      </x:c>
      <x:c r="H670" s="133" t="n">
        <x:f>'Master Products'!L667</x:f>
        <x:v>900</x:v>
      </x:c>
      <x:c r="I670" s="133" t="n">
        <x:f>'Master Products'!M667</x:f>
        <x:v>840</x:v>
      </x:c>
      <x:c r="J670" s="133" t="str">
        <x:f>'Master Products'!U667</x:f>
        <x:v>Source Valid</x:v>
      </x:c>
      <x:c r="K670" s="133" t="n">
        <x:f>'Master Products'!N667</x:f>
        <x:v>60</x:v>
      </x:c>
      <x:c r="L670" s="148" t="n">
        <x:f>'Master Products'!O667</x:f>
        <x:v>0.06666666666666667</x:v>
      </x:c>
      <x:c r="M670" s="149" t="str">
        <x:f>'Master Products'!X667</x:f>
        <x:v>Ready</x:v>
      </x:c>
      <x:c r="N670" s="149" t="b">
        <x:f>'Master Products'!Y667</x:f>
        <x:v>1</x:v>
      </x:c>
      <x:c r="O670" s="149" t="str">
        <x:f>'Master Products'!AH667</x:f>
        <x:v>WS-RATES:19:19</x:v>
      </x:c>
      <x:c r="P670" s="149" t="str">
        <x:f>IF('Master Products'!AI667="","",'Master Products'!AI667)</x:f>
      </x:c>
      <x:c r="Q670" s="149" t="str">
        <x:f>IF('Master Products'!AJ667="","",'Master Products'!AJ667)</x:f>
      </x:c>
      <x:c r="R670" s="149" t="str">
        <x:f>IF('Master Products'!AK667="","",'Master Products'!AK667)</x:f>
      </x:c>
    </x:row>
    <x:row r="671">
      <x:c r="A671" s="149" t="str">
        <x:f>'Master Products'!A668</x:f>
        <x:v>RS-000667</x:v>
      </x:c>
      <x:c r="B671" s="149" t="str">
        <x:f>'Master Products'!B668</x:f>
        <x:v>FISH WIRE</x:v>
      </x:c>
      <x:c r="C671" s="149" t="str">
        <x:f>'Master Products'!C668</x:f>
        <x:v>BALL POINT</x:v>
      </x:c>
      <x:c r="D671" s="149" t="str">
        <x:f>'Master Products'!D668</x:f>
        <x:v>Both</x:v>
      </x:c>
      <x:c r="E671" s="149" t="str">
        <x:f>'Master Products'!F668</x:f>
        <x:v>Piece</x:v>
      </x:c>
      <x:c r="F671" s="149" t="str">
        <x:f>IF('Master Products'!G668="","",'Master Products'!G668)</x:f>
      </x:c>
      <x:c r="G671" s="149" t="str">
        <x:f>'Master Products'!I668</x:f>
        <x:v>PKR</x:v>
      </x:c>
      <x:c r="H671" s="133" t="n">
        <x:f>'Master Products'!L668</x:f>
        <x:v>60</x:v>
      </x:c>
      <x:c r="I671" s="133" t="n">
        <x:f>'Master Products'!M668</x:f>
        <x:v>53</x:v>
      </x:c>
      <x:c r="J671" s="133" t="str">
        <x:f>'Master Products'!U668</x:f>
        <x:v>Mocked Buying</x:v>
      </x:c>
      <x:c r="K671" s="133" t="n">
        <x:f>'Master Products'!N668</x:f>
        <x:v>7</x:v>
      </x:c>
      <x:c r="L671" s="148" t="n">
        <x:f>'Master Products'!O668</x:f>
        <x:v>0.11666666666666667</x:v>
      </x:c>
      <x:c r="M671" s="149" t="str">
        <x:f>'Master Products'!X668</x:f>
        <x:v>Ready with Mock Price</x:v>
      </x:c>
      <x:c r="N671" s="149" t="b">
        <x:f>'Master Products'!Y668</x:f>
        <x:v>1</x:v>
      </x:c>
      <x:c r="O671" s="149" t="str">
        <x:f>'Master Products'!AH668</x:f>
        <x:v>WS-RATES:19:20</x:v>
      </x:c>
      <x:c r="P671" s="149" t="str">
        <x:f>IF('Master Products'!AI668="","",'Master Products'!AI668)</x:f>
      </x:c>
      <x:c r="Q671" s="149" t="str">
        <x:f>IF('Master Products'!AJ668="","",'Master Products'!AJ668)</x:f>
      </x:c>
      <x:c r="R671" s="149" t="str">
        <x:f>IF('Master Products'!AK668="","",'Master Products'!AK668)</x:f>
      </x:c>
    </x:row>
    <x:row r="672">
      <x:c r="A672" s="149" t="str">
        <x:f>'Master Products'!A669</x:f>
        <x:v>RS-000668</x:v>
      </x:c>
      <x:c r="B672" s="149" t="str">
        <x:f>'Master Products'!B669</x:f>
        <x:v>THERMAPORE SHEET</x:v>
      </x:c>
      <x:c r="C672" s="149" t="str">
        <x:f>'Master Products'!C669</x:f>
        <x:v>BALL POINT</x:v>
      </x:c>
      <x:c r="D672" s="149" t="str">
        <x:f>'Master Products'!D669</x:f>
        <x:v>Both</x:v>
      </x:c>
      <x:c r="E672" s="149" t="str">
        <x:f>'Master Products'!F669</x:f>
        <x:v>Piece</x:v>
      </x:c>
      <x:c r="F672" s="149" t="str">
        <x:f>IF('Master Products'!G669="","",'Master Products'!G669)</x:f>
      </x:c>
      <x:c r="G672" s="149" t="str">
        <x:f>'Master Products'!I669</x:f>
        <x:v>PKR</x:v>
      </x:c>
      <x:c r="H672" s="133" t="n">
        <x:f>'Master Products'!L669</x:f>
        <x:v>550</x:v>
      </x:c>
      <x:c r="I672" s="133" t="n">
        <x:f>'Master Products'!M669</x:f>
        <x:v>530</x:v>
      </x:c>
      <x:c r="J672" s="133" t="str">
        <x:f>'Master Products'!U669</x:f>
        <x:v>Source Valid</x:v>
      </x:c>
      <x:c r="K672" s="133" t="n">
        <x:f>'Master Products'!N669</x:f>
        <x:v>20</x:v>
      </x:c>
      <x:c r="L672" s="148" t="n">
        <x:f>'Master Products'!O669</x:f>
        <x:v>0.03636363636363636</x:v>
      </x:c>
      <x:c r="M672" s="149" t="str">
        <x:f>'Master Products'!X669</x:f>
        <x:v>Ready</x:v>
      </x:c>
      <x:c r="N672" s="149" t="b">
        <x:f>'Master Products'!Y669</x:f>
        <x:v>1</x:v>
      </x:c>
      <x:c r="O672" s="149" t="str">
        <x:f>'Master Products'!AH669</x:f>
        <x:v>WS-RATES:19:21</x:v>
      </x:c>
      <x:c r="P672" s="149" t="str">
        <x:f>IF('Master Products'!AI669="","",'Master Products'!AI669)</x:f>
      </x:c>
      <x:c r="Q672" s="149" t="str">
        <x:f>IF('Master Products'!AJ669="","",'Master Products'!AJ669)</x:f>
      </x:c>
      <x:c r="R672" s="149" t="str">
        <x:f>IF('Master Products'!AK669="","",'Master Products'!AK669)</x:f>
      </x:c>
    </x:row>
    <x:row r="673">
      <x:c r="A673" s="149" t="str">
        <x:f>'Master Products'!A670</x:f>
        <x:v>RS-000669</x:v>
      </x:c>
      <x:c r="B673" s="149" t="str">
        <x:f>'Master Products'!B670</x:f>
        <x:v>STICKEY NOTE 2X3 COLOUR</x:v>
      </x:c>
      <x:c r="C673" s="149" t="str">
        <x:f>'Master Products'!C670</x:f>
        <x:v>STICKY NOTE</x:v>
      </x:c>
      <x:c r="D673" s="149" t="str">
        <x:f>'Master Products'!D670</x:f>
        <x:v>Both</x:v>
      </x:c>
      <x:c r="E673" s="149" t="str">
        <x:f>'Master Products'!F670</x:f>
        <x:v>Piece</x:v>
      </x:c>
      <x:c r="F673" s="149" t="str">
        <x:f>IF('Master Products'!G670="","",'Master Products'!G670)</x:f>
      </x:c>
      <x:c r="G673" s="149" t="str">
        <x:f>'Master Products'!I670</x:f>
        <x:v>PKR</x:v>
      </x:c>
      <x:c r="H673" s="133" t="n">
        <x:f>'Master Products'!L670</x:f>
        <x:v>45</x:v>
      </x:c>
      <x:c r="I673" s="133" t="n">
        <x:f>'Master Products'!M670</x:f>
        <x:v>38</x:v>
      </x:c>
      <x:c r="J673" s="133" t="str">
        <x:f>'Master Products'!U670</x:f>
        <x:v>Source Valid</x:v>
      </x:c>
      <x:c r="K673" s="133" t="n">
        <x:f>'Master Products'!N670</x:f>
        <x:v>7</x:v>
      </x:c>
      <x:c r="L673" s="148" t="n">
        <x:f>'Master Products'!O670</x:f>
        <x:v>0.15555555555555556</x:v>
      </x:c>
      <x:c r="M673" s="149" t="str">
        <x:f>'Master Products'!X670</x:f>
        <x:v>Ready</x:v>
      </x:c>
      <x:c r="N673" s="149" t="b">
        <x:f>'Master Products'!Y670</x:f>
        <x:v>1</x:v>
      </x:c>
      <x:c r="O673" s="149" t="str">
        <x:f>'Master Products'!AH670</x:f>
        <x:v>WS-RATES:19:22</x:v>
      </x:c>
      <x:c r="P673" s="149" t="str">
        <x:f>IF('Master Products'!AI670="","",'Master Products'!AI670)</x:f>
      </x:c>
      <x:c r="Q673" s="149" t="str">
        <x:f>IF('Master Products'!AJ670="","",'Master Products'!AJ670)</x:f>
      </x:c>
      <x:c r="R673" s="149" t="str">
        <x:f>IF('Master Products'!AK670="","",'Master Products'!AK670)</x:f>
      </x:c>
    </x:row>
    <x:row r="674">
      <x:c r="A674" s="149" t="str">
        <x:f>'Master Products'!A671</x:f>
        <x:v>RS-000670</x:v>
      </x:c>
      <x:c r="B674" s="149" t="str">
        <x:f>'Master Products'!B671</x:f>
        <x:v>SCOTCH TAPE 3"</x:v>
      </x:c>
      <x:c r="C674" s="149" t="str">
        <x:f>'Master Products'!C671</x:f>
        <x:v>SCOTCH TAPE</x:v>
      </x:c>
      <x:c r="D674" s="149" t="str">
        <x:f>'Master Products'!D671</x:f>
        <x:v>Both</x:v>
      </x:c>
      <x:c r="E674" s="149" t="str">
        <x:f>'Master Products'!F671</x:f>
        <x:v>Piece</x:v>
      </x:c>
      <x:c r="F674" s="149" t="str">
        <x:f>IF('Master Products'!G671="","",'Master Products'!G671)</x:f>
      </x:c>
      <x:c r="G674" s="149" t="str">
        <x:f>'Master Products'!I671</x:f>
        <x:v>PKR</x:v>
      </x:c>
      <x:c r="H674" s="133" t="n">
        <x:f>'Master Products'!L671</x:f>
        <x:v>140</x:v>
      </x:c>
      <x:c r="I674" s="133" t="n">
        <x:f>'Master Products'!M671</x:f>
        <x:v>105</x:v>
      </x:c>
      <x:c r="J674" s="133" t="str">
        <x:f>'Master Products'!U671</x:f>
        <x:v>Source Valid</x:v>
      </x:c>
      <x:c r="K674" s="133" t="n">
        <x:f>'Master Products'!N671</x:f>
        <x:v>35</x:v>
      </x:c>
      <x:c r="L674" s="148" t="n">
        <x:f>'Master Products'!O671</x:f>
        <x:v>0.25</x:v>
      </x:c>
      <x:c r="M674" s="149" t="str">
        <x:f>'Master Products'!X671</x:f>
        <x:v>Ready</x:v>
      </x:c>
      <x:c r="N674" s="149" t="b">
        <x:f>'Master Products'!Y671</x:f>
        <x:v>1</x:v>
      </x:c>
      <x:c r="O674" s="149" t="str">
        <x:f>'Master Products'!AH671</x:f>
        <x:v>WS-RATES:19:23</x:v>
      </x:c>
      <x:c r="P674" s="149" t="str">
        <x:f>IF('Master Products'!AI671="","",'Master Products'!AI671)</x:f>
      </x:c>
      <x:c r="Q674" s="149" t="str">
        <x:f>IF('Master Products'!AJ671="","",'Master Products'!AJ671)</x:f>
      </x:c>
      <x:c r="R674" s="149" t="str">
        <x:f>IF('Master Products'!AK671="","",'Master Products'!AK671)</x:f>
      </x:c>
    </x:row>
    <x:row r="675">
      <x:c r="A675" s="149" t="str">
        <x:f>'Master Products'!A672</x:f>
        <x:v>RS-000671</x:v>
      </x:c>
      <x:c r="B675" s="149" t="str">
        <x:f>'Master Products'!B672</x:f>
        <x:v>BOCKET FANCY SHEET (96PCS)</x:v>
      </x:c>
      <x:c r="C675" s="149" t="str">
        <x:f>'Master Products'!C672</x:f>
        <x:v>GIFT SHEET</x:v>
      </x:c>
      <x:c r="D675" s="149" t="str">
        <x:f>'Master Products'!D672</x:f>
        <x:v>Wholesale/Bulk</x:v>
      </x:c>
      <x:c r="E675" s="149" t="str">
        <x:f>'Master Products'!F672</x:f>
        <x:v>Pack</x:v>
      </x:c>
      <x:c r="F675" s="149" t="n">
        <x:f>IF('Master Products'!G672="","",'Master Products'!G672)</x:f>
        <x:v>96</x:v>
      </x:c>
      <x:c r="G675" s="149" t="str">
        <x:f>'Master Products'!I672</x:f>
        <x:v>PKR</x:v>
      </x:c>
      <x:c r="H675" s="133" t="n">
        <x:f>'Master Products'!L672</x:f>
        <x:v>1650</x:v>
      </x:c>
      <x:c r="I675" s="133" t="n">
        <x:f>'Master Products'!M672</x:f>
        <x:v>1470</x:v>
      </x:c>
      <x:c r="J675" s="133" t="str">
        <x:f>'Master Products'!U672</x:f>
        <x:v>Source Valid</x:v>
      </x:c>
      <x:c r="K675" s="133" t="n">
        <x:f>'Master Products'!N672</x:f>
        <x:v>180</x:v>
      </x:c>
      <x:c r="L675" s="148" t="n">
        <x:f>'Master Products'!O672</x:f>
        <x:v>0.10909090909090909</x:v>
      </x:c>
      <x:c r="M675" s="149" t="str">
        <x:f>'Master Products'!X672</x:f>
        <x:v>Ready</x:v>
      </x:c>
      <x:c r="N675" s="149" t="b">
        <x:f>'Master Products'!Y672</x:f>
        <x:v>1</x:v>
      </x:c>
      <x:c r="O675" s="149" t="str">
        <x:f>'Master Products'!AH672</x:f>
        <x:v>WS-RATES:19:24</x:v>
      </x:c>
      <x:c r="P675" s="149" t="str">
        <x:f>IF('Master Products'!AI672="","",'Master Products'!AI672)</x:f>
      </x:c>
      <x:c r="Q675" s="149" t="str">
        <x:f>IF('Master Products'!AJ672="","",'Master Products'!AJ672)</x:f>
      </x:c>
      <x:c r="R675" s="149" t="str">
        <x:f>IF('Master Products'!AK672="","",'Master Products'!AK672)</x:f>
      </x:c>
    </x:row>
    <x:row r="676">
      <x:c r="A676" s="149" t="str">
        <x:f>'Master Products'!A673</x:f>
        <x:v>RS-000672</x:v>
      </x:c>
      <x:c r="B676" s="149" t="str">
        <x:f>'Master Products'!B673</x:f>
        <x:v>FANCY GEOMATERY A-8806</x:v>
      </x:c>
      <x:c r="C676" s="149" t="str">
        <x:f>'Master Products'!C673</x:f>
        <x:v>pencil box</x:v>
      </x:c>
      <x:c r="D676" s="149" t="str">
        <x:f>'Master Products'!D673</x:f>
        <x:v>Both</x:v>
      </x:c>
      <x:c r="E676" s="149" t="str">
        <x:f>'Master Products'!F673</x:f>
        <x:v>Piece</x:v>
      </x:c>
      <x:c r="F676" s="149" t="str">
        <x:f>IF('Master Products'!G673="","",'Master Products'!G673)</x:f>
      </x:c>
      <x:c r="G676" s="149" t="str">
        <x:f>'Master Products'!I673</x:f>
        <x:v>PKR</x:v>
      </x:c>
      <x:c r="H676" s="133" t="n">
        <x:f>'Master Products'!L673</x:f>
        <x:v>900</x:v>
      </x:c>
      <x:c r="I676" s="133" t="n">
        <x:f>'Master Products'!M673</x:f>
        <x:v>840</x:v>
      </x:c>
      <x:c r="J676" s="133" t="str">
        <x:f>'Master Products'!U673</x:f>
        <x:v>Source Valid</x:v>
      </x:c>
      <x:c r="K676" s="133" t="n">
        <x:f>'Master Products'!N673</x:f>
        <x:v>60</x:v>
      </x:c>
      <x:c r="L676" s="148" t="n">
        <x:f>'Master Products'!O673</x:f>
        <x:v>0.06666666666666667</x:v>
      </x:c>
      <x:c r="M676" s="149" t="str">
        <x:f>'Master Products'!X673</x:f>
        <x:v>Ready</x:v>
      </x:c>
      <x:c r="N676" s="149" t="b">
        <x:f>'Master Products'!Y673</x:f>
        <x:v>1</x:v>
      </x:c>
      <x:c r="O676" s="149" t="str">
        <x:f>'Master Products'!AH673</x:f>
        <x:v>WS-RATES:19:25</x:v>
      </x:c>
      <x:c r="P676" s="149" t="str">
        <x:f>IF('Master Products'!AI673="","",'Master Products'!AI673)</x:f>
      </x:c>
      <x:c r="Q676" s="149" t="str">
        <x:f>IF('Master Products'!AJ673="","",'Master Products'!AJ673)</x:f>
      </x:c>
      <x:c r="R676" s="149" t="str">
        <x:f>IF('Master Products'!AK673="","",'Master Products'!AK673)</x:f>
      </x:c>
    </x:row>
    <x:row r="677">
      <x:c r="A677" s="149" t="str">
        <x:f>'Master Products'!A674</x:f>
        <x:v>RS-000673</x:v>
      </x:c>
      <x:c r="B677" s="149" t="str">
        <x:f>'Master Products'!B674</x:f>
        <x:v>ALBUM FILE 60 POCKET (MIDGO)</x:v>
      </x:c>
      <x:c r="C677" s="149" t="str">
        <x:f>'Master Products'!C674</x:f>
        <x:v>FILE</x:v>
      </x:c>
      <x:c r="D677" s="149" t="str">
        <x:f>'Master Products'!D674</x:f>
        <x:v>Both</x:v>
      </x:c>
      <x:c r="E677" s="149" t="str">
        <x:f>'Master Products'!F674</x:f>
        <x:v>Piece</x:v>
      </x:c>
      <x:c r="F677" s="149" t="str">
        <x:f>IF('Master Products'!G674="","",'Master Products'!G674)</x:f>
      </x:c>
      <x:c r="G677" s="149" t="str">
        <x:f>'Master Products'!I674</x:f>
        <x:v>PKR</x:v>
      </x:c>
      <x:c r="H677" s="133" t="n">
        <x:f>'Master Products'!L674</x:f>
        <x:v>270</x:v>
      </x:c>
      <x:c r="I677" s="133" t="n">
        <x:f>'Master Products'!M674</x:f>
        <x:v>235</x:v>
      </x:c>
      <x:c r="J677" s="133" t="str">
        <x:f>'Master Products'!U674</x:f>
        <x:v>Source Valid</x:v>
      </x:c>
      <x:c r="K677" s="133" t="n">
        <x:f>'Master Products'!N674</x:f>
        <x:v>35</x:v>
      </x:c>
      <x:c r="L677" s="148" t="n">
        <x:f>'Master Products'!O674</x:f>
        <x:v>0.12962962962962962</x:v>
      </x:c>
      <x:c r="M677" s="149" t="str">
        <x:f>'Master Products'!X674</x:f>
        <x:v>Ready</x:v>
      </x:c>
      <x:c r="N677" s="149" t="b">
        <x:f>'Master Products'!Y674</x:f>
        <x:v>1</x:v>
      </x:c>
      <x:c r="O677" s="149" t="str">
        <x:f>'Master Products'!AH674</x:f>
        <x:v>WS-RATES:19:26</x:v>
      </x:c>
      <x:c r="P677" s="149" t="str">
        <x:f>IF('Master Products'!AI674="","",'Master Products'!AI674)</x:f>
      </x:c>
      <x:c r="Q677" s="149" t="str">
        <x:f>IF('Master Products'!AJ674="","",'Master Products'!AJ674)</x:f>
      </x:c>
      <x:c r="R677" s="149" t="str">
        <x:f>IF('Master Products'!AK674="","",'Master Products'!AK674)</x:f>
      </x:c>
    </x:row>
    <x:row r="678">
      <x:c r="A678" s="149" t="str">
        <x:f>'Master Products'!A675</x:f>
        <x:v>RS-000674</x:v>
      </x:c>
      <x:c r="B678" s="149" t="str">
        <x:f>'Master Products'!B675</x:f>
        <x:v>ALBUM FILE 40 POCKET (MIDGO)</x:v>
      </x:c>
      <x:c r="C678" s="149" t="str">
        <x:f>'Master Products'!C675</x:f>
        <x:v>FILE</x:v>
      </x:c>
      <x:c r="D678" s="149" t="str">
        <x:f>'Master Products'!D675</x:f>
        <x:v>Both</x:v>
      </x:c>
      <x:c r="E678" s="149" t="str">
        <x:f>'Master Products'!F675</x:f>
        <x:v>Piece</x:v>
      </x:c>
      <x:c r="F678" s="149" t="str">
        <x:f>IF('Master Products'!G675="","",'Master Products'!G675)</x:f>
      </x:c>
      <x:c r="G678" s="149" t="str">
        <x:f>'Master Products'!I675</x:f>
        <x:v>PKR</x:v>
      </x:c>
      <x:c r="H678" s="133" t="n">
        <x:f>'Master Products'!L675</x:f>
        <x:v>210</x:v>
      </x:c>
      <x:c r="I678" s="133" t="n">
        <x:f>'Master Products'!M675</x:f>
        <x:v>180</x:v>
      </x:c>
      <x:c r="J678" s="133" t="str">
        <x:f>'Master Products'!U675</x:f>
        <x:v>Source Valid</x:v>
      </x:c>
      <x:c r="K678" s="133" t="n">
        <x:f>'Master Products'!N675</x:f>
        <x:v>30</x:v>
      </x:c>
      <x:c r="L678" s="148" t="n">
        <x:f>'Master Products'!O675</x:f>
        <x:v>0.14285714285714285</x:v>
      </x:c>
      <x:c r="M678" s="149" t="str">
        <x:f>'Master Products'!X675</x:f>
        <x:v>Ready</x:v>
      </x:c>
      <x:c r="N678" s="149" t="b">
        <x:f>'Master Products'!Y675</x:f>
        <x:v>1</x:v>
      </x:c>
      <x:c r="O678" s="149" t="str">
        <x:f>'Master Products'!AH675</x:f>
        <x:v>WS-RATES:19:27</x:v>
      </x:c>
      <x:c r="P678" s="149" t="str">
        <x:f>IF('Master Products'!AI675="","",'Master Products'!AI675)</x:f>
      </x:c>
      <x:c r="Q678" s="149" t="str">
        <x:f>IF('Master Products'!AJ675="","",'Master Products'!AJ675)</x:f>
      </x:c>
      <x:c r="R678" s="149" t="str">
        <x:f>IF('Master Products'!AK675="","",'Master Products'!AK675)</x:f>
      </x:c>
    </x:row>
    <x:row r="679">
      <x:c r="A679" s="149" t="str">
        <x:f>'Master Products'!A676</x:f>
        <x:v>RS-000675</x:v>
      </x:c>
      <x:c r="B679" s="149" t="str">
        <x:f>'Master Products'!B676</x:f>
        <x:v>ALBUM FILE 30 POCKET (MIDGO)</x:v>
      </x:c>
      <x:c r="C679" s="149" t="str">
        <x:f>'Master Products'!C676</x:f>
        <x:v>FILE</x:v>
      </x:c>
      <x:c r="D679" s="149" t="str">
        <x:f>'Master Products'!D676</x:f>
        <x:v>Both</x:v>
      </x:c>
      <x:c r="E679" s="149" t="str">
        <x:f>'Master Products'!F676</x:f>
        <x:v>Piece</x:v>
      </x:c>
      <x:c r="F679" s="149" t="str">
        <x:f>IF('Master Products'!G676="","",'Master Products'!G676)</x:f>
      </x:c>
      <x:c r="G679" s="149" t="str">
        <x:f>'Master Products'!I676</x:f>
        <x:v>PKR</x:v>
      </x:c>
      <x:c r="H679" s="133" t="n">
        <x:f>'Master Products'!L676</x:f>
        <x:v>180</x:v>
      </x:c>
      <x:c r="I679" s="133" t="n">
        <x:f>'Master Products'!M676</x:f>
        <x:v>150</x:v>
      </x:c>
      <x:c r="J679" s="133" t="str">
        <x:f>'Master Products'!U676</x:f>
        <x:v>Source Valid</x:v>
      </x:c>
      <x:c r="K679" s="133" t="n">
        <x:f>'Master Products'!N676</x:f>
        <x:v>30</x:v>
      </x:c>
      <x:c r="L679" s="148" t="n">
        <x:f>'Master Products'!O676</x:f>
        <x:v>0.16666666666666666</x:v>
      </x:c>
      <x:c r="M679" s="149" t="str">
        <x:f>'Master Products'!X676</x:f>
        <x:v>Ready</x:v>
      </x:c>
      <x:c r="N679" s="149" t="b">
        <x:f>'Master Products'!Y676</x:f>
        <x:v>1</x:v>
      </x:c>
      <x:c r="O679" s="149" t="str">
        <x:f>'Master Products'!AH676</x:f>
        <x:v>WS-RATES:19:28</x:v>
      </x:c>
      <x:c r="P679" s="149" t="str">
        <x:f>IF('Master Products'!AI676="","",'Master Products'!AI676)</x:f>
      </x:c>
      <x:c r="Q679" s="149" t="str">
        <x:f>IF('Master Products'!AJ676="","",'Master Products'!AJ676)</x:f>
      </x:c>
      <x:c r="R679" s="149" t="str">
        <x:f>IF('Master Products'!AK676="","",'Master Products'!AK676)</x:f>
      </x:c>
    </x:row>
    <x:row r="680">
      <x:c r="A680" s="149" t="str">
        <x:f>'Master Products'!A677</x:f>
        <x:v>RS-000676</x:v>
      </x:c>
      <x:c r="B680" s="149" t="str">
        <x:f>'Master Products'!B677</x:f>
        <x:v>ALBUM FILE 20 POCKET (MIDGO)</x:v>
      </x:c>
      <x:c r="C680" s="149" t="str">
        <x:f>'Master Products'!C677</x:f>
        <x:v>FILE</x:v>
      </x:c>
      <x:c r="D680" s="149" t="str">
        <x:f>'Master Products'!D677</x:f>
        <x:v>Both</x:v>
      </x:c>
      <x:c r="E680" s="149" t="str">
        <x:f>'Master Products'!F677</x:f>
        <x:v>Piece</x:v>
      </x:c>
      <x:c r="F680" s="149" t="str">
        <x:f>IF('Master Products'!G677="","",'Master Products'!G677)</x:f>
      </x:c>
      <x:c r="G680" s="149" t="str">
        <x:f>'Master Products'!I677</x:f>
        <x:v>PKR</x:v>
      </x:c>
      <x:c r="H680" s="133" t="n">
        <x:f>'Master Products'!L677</x:f>
        <x:v>150</x:v>
      </x:c>
      <x:c r="I680" s="133" t="n">
        <x:f>'Master Products'!M677</x:f>
        <x:v>125</x:v>
      </x:c>
      <x:c r="J680" s="133" t="str">
        <x:f>'Master Products'!U677</x:f>
        <x:v>Source Valid</x:v>
      </x:c>
      <x:c r="K680" s="133" t="n">
        <x:f>'Master Products'!N677</x:f>
        <x:v>25</x:v>
      </x:c>
      <x:c r="L680" s="148" t="n">
        <x:f>'Master Products'!O677</x:f>
        <x:v>0.16666666666666666</x:v>
      </x:c>
      <x:c r="M680" s="149" t="str">
        <x:f>'Master Products'!X677</x:f>
        <x:v>Ready</x:v>
      </x:c>
      <x:c r="N680" s="149" t="b">
        <x:f>'Master Products'!Y677</x:f>
        <x:v>1</x:v>
      </x:c>
      <x:c r="O680" s="149" t="str">
        <x:f>'Master Products'!AH677</x:f>
        <x:v>WS-RATES:19:29</x:v>
      </x:c>
      <x:c r="P680" s="149" t="str">
        <x:f>IF('Master Products'!AI677="","",'Master Products'!AI677)</x:f>
      </x:c>
      <x:c r="Q680" s="149" t="str">
        <x:f>IF('Master Products'!AJ677="","",'Master Products'!AJ677)</x:f>
      </x:c>
      <x:c r="R680" s="149" t="str">
        <x:f>IF('Master Products'!AK677="","",'Master Products'!AK677)</x:f>
      </x:c>
    </x:row>
    <x:row r="681">
      <x:c r="A681" s="149" t="str">
        <x:f>'Master Products'!A678</x:f>
        <x:v>RS-000677</x:v>
      </x:c>
      <x:c r="B681" s="149" t="str">
        <x:f>'Master Products'!B678</x:f>
        <x:v>ALBUM FILE 10 POCKET (MIDCO)</x:v>
      </x:c>
      <x:c r="C681" s="149" t="str">
        <x:f>'Master Products'!C678</x:f>
        <x:v>FILE</x:v>
      </x:c>
      <x:c r="D681" s="149" t="str">
        <x:f>'Master Products'!D678</x:f>
        <x:v>Both</x:v>
      </x:c>
      <x:c r="E681" s="149" t="str">
        <x:f>'Master Products'!F678</x:f>
        <x:v>Piece</x:v>
      </x:c>
      <x:c r="F681" s="149" t="str">
        <x:f>IF('Master Products'!G678="","",'Master Products'!G678)</x:f>
      </x:c>
      <x:c r="G681" s="149" t="str">
        <x:f>'Master Products'!I678</x:f>
        <x:v>PKR</x:v>
      </x:c>
      <x:c r="H681" s="133" t="n">
        <x:f>'Master Products'!L678</x:f>
        <x:v>110</x:v>
      </x:c>
      <x:c r="I681" s="133" t="n">
        <x:f>'Master Products'!M678</x:f>
        <x:v>90</x:v>
      </x:c>
      <x:c r="J681" s="133" t="str">
        <x:f>'Master Products'!U678</x:f>
        <x:v>Source Valid</x:v>
      </x:c>
      <x:c r="K681" s="133" t="n">
        <x:f>'Master Products'!N678</x:f>
        <x:v>20</x:v>
      </x:c>
      <x:c r="L681" s="148" t="n">
        <x:f>'Master Products'!O678</x:f>
        <x:v>0.18181818181818182</x:v>
      </x:c>
      <x:c r="M681" s="149" t="str">
        <x:f>'Master Products'!X678</x:f>
        <x:v>Ready</x:v>
      </x:c>
      <x:c r="N681" s="149" t="b">
        <x:f>'Master Products'!Y678</x:f>
        <x:v>1</x:v>
      </x:c>
      <x:c r="O681" s="149" t="str">
        <x:f>'Master Products'!AH678</x:f>
        <x:v>WS-RATES:19:30</x:v>
      </x:c>
      <x:c r="P681" s="149" t="str">
        <x:f>IF('Master Products'!AI678="","",'Master Products'!AI678)</x:f>
      </x:c>
      <x:c r="Q681" s="149" t="str">
        <x:f>IF('Master Products'!AJ678="","",'Master Products'!AJ678)</x:f>
      </x:c>
      <x:c r="R681" s="149" t="str">
        <x:f>IF('Master Products'!AK678="","",'Master Products'!AK678)</x:f>
      </x:c>
    </x:row>
    <x:row r="682">
      <x:c r="A682" s="149" t="str">
        <x:f>'Master Products'!A679</x:f>
        <x:v>RS-000678</x:v>
      </x:c>
      <x:c r="B682" s="149" t="str">
        <x:f>'Master Products'!B679</x:f>
        <x:v>DUX POP PENCIL (24pc)</x:v>
      </x:c>
      <x:c r="C682" s="149" t="str">
        <x:f>'Master Products'!C679</x:f>
        <x:v>PENCILS</x:v>
      </x:c>
      <x:c r="D682" s="149" t="str">
        <x:f>'Master Products'!D679</x:f>
        <x:v>Wholesale/Bulk</x:v>
      </x:c>
      <x:c r="E682" s="149" t="str">
        <x:f>'Master Products'!F679</x:f>
        <x:v>Pack</x:v>
      </x:c>
      <x:c r="F682" s="149" t="n">
        <x:f>IF('Master Products'!G679="","",'Master Products'!G679)</x:f>
        <x:v>24</x:v>
      </x:c>
      <x:c r="G682" s="149" t="str">
        <x:f>'Master Products'!I679</x:f>
        <x:v>PKR</x:v>
      </x:c>
      <x:c r="H682" s="133" t="n">
        <x:f>'Master Products'!L679</x:f>
        <x:v>372</x:v>
      </x:c>
      <x:c r="I682" s="133" t="n">
        <x:f>'Master Products'!M679</x:f>
        <x:v>356</x:v>
      </x:c>
      <x:c r="J682" s="133" t="str">
        <x:f>'Master Products'!U679</x:f>
        <x:v>Source Valid</x:v>
      </x:c>
      <x:c r="K682" s="133" t="n">
        <x:f>'Master Products'!N679</x:f>
        <x:v>16</x:v>
      </x:c>
      <x:c r="L682" s="148" t="n">
        <x:f>'Master Products'!O679</x:f>
        <x:v>0.043010752688172046</x:v>
      </x:c>
      <x:c r="M682" s="149" t="str">
        <x:f>'Master Products'!X679</x:f>
        <x:v>Ready</x:v>
      </x:c>
      <x:c r="N682" s="149" t="b">
        <x:f>'Master Products'!Y679</x:f>
        <x:v>1</x:v>
      </x:c>
      <x:c r="O682" s="149" t="str">
        <x:f>'Master Products'!AH679</x:f>
        <x:v>WS-RATES:19:31</x:v>
      </x:c>
      <x:c r="P682" s="149" t="str">
        <x:f>IF('Master Products'!AI679="","",'Master Products'!AI679)</x:f>
      </x:c>
      <x:c r="Q682" s="149" t="str">
        <x:f>IF('Master Products'!AJ679="","",'Master Products'!AJ679)</x:f>
      </x:c>
      <x:c r="R682" s="149" t="str">
        <x:f>IF('Master Products'!AK679="","",'Master Products'!AK679)</x:f>
      </x:c>
    </x:row>
    <x:row r="683">
      <x:c r="A683" s="149" t="str">
        <x:f>'Master Products'!A680</x:f>
        <x:v>RS-000679</x:v>
      </x:c>
      <x:c r="B683" s="149" t="str">
        <x:f>'Master Products'!B680</x:f>
        <x:v>DOUBLE HOLE PUNCH 104 THREE</x:v>
      </x:c>
      <x:c r="C683" s="149" t="str">
        <x:f>'Master Products'!C680</x:f>
        <x:v>STAPLERS</x:v>
      </x:c>
      <x:c r="D683" s="149" t="str">
        <x:f>'Master Products'!D680</x:f>
        <x:v>Both</x:v>
      </x:c>
      <x:c r="E683" s="149" t="str">
        <x:f>'Master Products'!F680</x:f>
        <x:v>Piece</x:v>
      </x:c>
      <x:c r="F683" s="149" t="str">
        <x:f>IF('Master Products'!G680="","",'Master Products'!G680)</x:f>
      </x:c>
      <x:c r="G683" s="149" t="str">
        <x:f>'Master Products'!I680</x:f>
        <x:v>PKR</x:v>
      </x:c>
      <x:c r="H683" s="133" t="n">
        <x:f>'Master Products'!L680</x:f>
        <x:v>1000</x:v>
      </x:c>
      <x:c r="I683" s="133" t="n">
        <x:f>'Master Products'!M680</x:f>
        <x:v>960</x:v>
      </x:c>
      <x:c r="J683" s="133" t="str">
        <x:f>'Master Products'!U680</x:f>
        <x:v>Source Valid</x:v>
      </x:c>
      <x:c r="K683" s="133" t="n">
        <x:f>'Master Products'!N680</x:f>
        <x:v>40</x:v>
      </x:c>
      <x:c r="L683" s="148" t="n">
        <x:f>'Master Products'!O680</x:f>
        <x:v>0.04</x:v>
      </x:c>
      <x:c r="M683" s="149" t="str">
        <x:f>'Master Products'!X680</x:f>
        <x:v>Ready</x:v>
      </x:c>
      <x:c r="N683" s="149" t="b">
        <x:f>'Master Products'!Y680</x:f>
        <x:v>1</x:v>
      </x:c>
      <x:c r="O683" s="149" t="str">
        <x:f>'Master Products'!AH680</x:f>
        <x:v>WS-RATES:19:32</x:v>
      </x:c>
      <x:c r="P683" s="149" t="str">
        <x:f>IF('Master Products'!AI680="","",'Master Products'!AI680)</x:f>
      </x:c>
      <x:c r="Q683" s="149" t="str">
        <x:f>IF('Master Products'!AJ680="","",'Master Products'!AJ680)</x:f>
      </x:c>
      <x:c r="R683" s="149" t="str">
        <x:f>IF('Master Products'!AK680="","",'Master Products'!AK680)</x:f>
      </x:c>
    </x:row>
    <x:row r="684">
      <x:c r="A684" s="149" t="str">
        <x:f>'Master Products'!A681</x:f>
        <x:v>RS-000680</x:v>
      </x:c>
      <x:c r="B684" s="149" t="str">
        <x:f>'Master Products'!B681</x:f>
        <x:v>DOUBLE HOLE PUNCH 102 THREE</x:v>
      </x:c>
      <x:c r="C684" s="149" t="str">
        <x:f>'Master Products'!C681</x:f>
        <x:v>STAPLERS</x:v>
      </x:c>
      <x:c r="D684" s="149" t="str">
        <x:f>'Master Products'!D681</x:f>
        <x:v>Both</x:v>
      </x:c>
      <x:c r="E684" s="149" t="str">
        <x:f>'Master Products'!F681</x:f>
        <x:v>Piece</x:v>
      </x:c>
      <x:c r="F684" s="149" t="str">
        <x:f>IF('Master Products'!G681="","",'Master Products'!G681)</x:f>
      </x:c>
      <x:c r="G684" s="149" t="str">
        <x:f>'Master Products'!I681</x:f>
        <x:v>PKR</x:v>
      </x:c>
      <x:c r="H684" s="133" t="n">
        <x:f>'Master Products'!L681</x:f>
        <x:v>600</x:v>
      </x:c>
      <x:c r="I684" s="133" t="n">
        <x:f>'Master Products'!M681</x:f>
        <x:v>565</x:v>
      </x:c>
      <x:c r="J684" s="133" t="str">
        <x:f>'Master Products'!U681</x:f>
        <x:v>Source Valid</x:v>
      </x:c>
      <x:c r="K684" s="133" t="n">
        <x:f>'Master Products'!N681</x:f>
        <x:v>35</x:v>
      </x:c>
      <x:c r="L684" s="148" t="n">
        <x:f>'Master Products'!O681</x:f>
        <x:v>0.058333333333333334</x:v>
      </x:c>
      <x:c r="M684" s="149" t="str">
        <x:f>'Master Products'!X681</x:f>
        <x:v>Ready</x:v>
      </x:c>
      <x:c r="N684" s="149" t="b">
        <x:f>'Master Products'!Y681</x:f>
        <x:v>1</x:v>
      </x:c>
      <x:c r="O684" s="149" t="str">
        <x:f>'Master Products'!AH681</x:f>
        <x:v>WS-RATES:19:33</x:v>
      </x:c>
      <x:c r="P684" s="149" t="str">
        <x:f>IF('Master Products'!AI681="","",'Master Products'!AI681)</x:f>
      </x:c>
      <x:c r="Q684" s="149" t="str">
        <x:f>IF('Master Products'!AJ681="","",'Master Products'!AJ681)</x:f>
      </x:c>
      <x:c r="R684" s="149" t="str">
        <x:f>IF('Master Products'!AK681="","",'Master Products'!AK681)</x:f>
      </x:c>
    </x:row>
    <x:row r="685">
      <x:c r="A685" s="149" t="str">
        <x:f>'Master Products'!A682</x:f>
        <x:v>RS-000681</x:v>
      </x:c>
      <x:c r="B685" s="149" t="str">
        <x:f>'Master Products'!B682</x:f>
        <x:v>DOUBLE HOLE PUNCH 137 THREE</x:v>
      </x:c>
      <x:c r="C685" s="149" t="str">
        <x:f>'Master Products'!C682</x:f>
        <x:v>STAPLERS</x:v>
      </x:c>
      <x:c r="D685" s="149" t="str">
        <x:f>'Master Products'!D682</x:f>
        <x:v>Both</x:v>
      </x:c>
      <x:c r="E685" s="149" t="str">
        <x:f>'Master Products'!F682</x:f>
        <x:v>Piece</x:v>
      </x:c>
      <x:c r="F685" s="149" t="str">
        <x:f>IF('Master Products'!G682="","",'Master Products'!G682)</x:f>
      </x:c>
      <x:c r="G685" s="149" t="str">
        <x:f>'Master Products'!I682</x:f>
        <x:v>PKR</x:v>
      </x:c>
      <x:c r="H685" s="133" t="n">
        <x:f>'Master Products'!L682</x:f>
        <x:v>460</x:v>
      </x:c>
      <x:c r="I685" s="133" t="n">
        <x:f>'Master Products'!M682</x:f>
        <x:v>425</x:v>
      </x:c>
      <x:c r="J685" s="133" t="str">
        <x:f>'Master Products'!U682</x:f>
        <x:v>Source Valid</x:v>
      </x:c>
      <x:c r="K685" s="133" t="n">
        <x:f>'Master Products'!N682</x:f>
        <x:v>35</x:v>
      </x:c>
      <x:c r="L685" s="148" t="n">
        <x:f>'Master Products'!O682</x:f>
        <x:v>0.07608695652173914</x:v>
      </x:c>
      <x:c r="M685" s="149" t="str">
        <x:f>'Master Products'!X682</x:f>
        <x:v>Ready</x:v>
      </x:c>
      <x:c r="N685" s="149" t="b">
        <x:f>'Master Products'!Y682</x:f>
        <x:v>1</x:v>
      </x:c>
      <x:c r="O685" s="149" t="str">
        <x:f>'Master Products'!AH682</x:f>
        <x:v>WS-RATES:19:34</x:v>
      </x:c>
      <x:c r="P685" s="149" t="str">
        <x:f>IF('Master Products'!AI682="","",'Master Products'!AI682)</x:f>
      </x:c>
      <x:c r="Q685" s="149" t="str">
        <x:f>IF('Master Products'!AJ682="","",'Master Products'!AJ682)</x:f>
      </x:c>
      <x:c r="R685" s="149" t="str">
        <x:f>IF('Master Products'!AK682="","",'Master Products'!AK682)</x:f>
      </x:c>
    </x:row>
    <x:row r="686">
      <x:c r="A686" s="149" t="str">
        <x:f>'Master Products'!A683</x:f>
        <x:v>RS-000682</x:v>
      </x:c>
      <x:c r="B686" s="149" t="str">
        <x:f>'Master Products'!B683</x:f>
        <x:v>MERCURY 8410 METALO PENCIL</x:v>
      </x:c>
      <x:c r="C686" s="149" t="str">
        <x:f>'Master Products'!C683</x:f>
        <x:v>PENCIL JAR</x:v>
      </x:c>
      <x:c r="D686" s="149" t="str">
        <x:f>'Master Products'!D683</x:f>
        <x:v>Both</x:v>
      </x:c>
      <x:c r="E686" s="149" t="str">
        <x:f>'Master Products'!F683</x:f>
        <x:v>Piece</x:v>
      </x:c>
      <x:c r="F686" s="149" t="str">
        <x:f>IF('Master Products'!G683="","",'Master Products'!G683)</x:f>
      </x:c>
      <x:c r="G686" s="149" t="str">
        <x:f>'Master Products'!I683</x:f>
        <x:v>PKR</x:v>
      </x:c>
      <x:c r="H686" s="133" t="n">
        <x:f>'Master Products'!L683</x:f>
        <x:v>172</x:v>
      </x:c>
      <x:c r="I686" s="133" t="n">
        <x:f>'Master Products'!M683</x:f>
        <x:v>149</x:v>
      </x:c>
      <x:c r="J686" s="133" t="str">
        <x:f>'Master Products'!U683</x:f>
        <x:v>Source Valid</x:v>
      </x:c>
      <x:c r="K686" s="133" t="n">
        <x:f>'Master Products'!N683</x:f>
        <x:v>23</x:v>
      </x:c>
      <x:c r="L686" s="148" t="n">
        <x:f>'Master Products'!O683</x:f>
        <x:v>0.13372093023255813</x:v>
      </x:c>
      <x:c r="M686" s="149" t="str">
        <x:f>'Master Products'!X683</x:f>
        <x:v>Ready</x:v>
      </x:c>
      <x:c r="N686" s="149" t="b">
        <x:f>'Master Products'!Y683</x:f>
        <x:v>1</x:v>
      </x:c>
      <x:c r="O686" s="149" t="str">
        <x:f>'Master Products'!AH683</x:f>
        <x:v>WS-RATES:19:35</x:v>
      </x:c>
      <x:c r="P686" s="149" t="str">
        <x:f>IF('Master Products'!AI683="","",'Master Products'!AI683)</x:f>
      </x:c>
      <x:c r="Q686" s="149" t="str">
        <x:f>IF('Master Products'!AJ683="","",'Master Products'!AJ683)</x:f>
      </x:c>
      <x:c r="R686" s="149" t="str">
        <x:f>IF('Master Products'!AK683="","",'Master Products'!AK683)</x:f>
      </x:c>
    </x:row>
    <x:row r="687">
      <x:c r="A687" s="149" t="str">
        <x:f>'Master Products'!A684</x:f>
        <x:v>RS-000683</x:v>
      </x:c>
      <x:c r="B687" s="149" t="str">
        <x:f>'Master Products'!B684</x:f>
        <x:v>MERCURY TWINKLE PENCIL</x:v>
      </x:c>
      <x:c r="C687" s="149" t="str">
        <x:f>'Master Products'!C684</x:f>
        <x:v>PENCIL JAR</x:v>
      </x:c>
      <x:c r="D687" s="149" t="str">
        <x:f>'Master Products'!D684</x:f>
        <x:v>Both</x:v>
      </x:c>
      <x:c r="E687" s="149" t="str">
        <x:f>'Master Products'!F684</x:f>
        <x:v>Piece</x:v>
      </x:c>
      <x:c r="F687" s="149" t="str">
        <x:f>IF('Master Products'!G684="","",'Master Products'!G684)</x:f>
      </x:c>
      <x:c r="G687" s="149" t="str">
        <x:f>'Master Products'!I684</x:f>
        <x:v>PKR</x:v>
      </x:c>
      <x:c r="H687" s="133" t="n">
        <x:f>'Master Products'!L684</x:f>
        <x:v>178</x:v>
      </x:c>
      <x:c r="I687" s="133" t="n">
        <x:f>'Master Products'!M684</x:f>
        <x:v>166</x:v>
      </x:c>
      <x:c r="J687" s="133" t="str">
        <x:f>'Master Products'!U684</x:f>
        <x:v>Source Valid</x:v>
      </x:c>
      <x:c r="K687" s="133" t="n">
        <x:f>'Master Products'!N684</x:f>
        <x:v>12</x:v>
      </x:c>
      <x:c r="L687" s="148" t="n">
        <x:f>'Master Products'!O684</x:f>
        <x:v>0.06741573033707865</x:v>
      </x:c>
      <x:c r="M687" s="149" t="str">
        <x:f>'Master Products'!X684</x:f>
        <x:v>Ready</x:v>
      </x:c>
      <x:c r="N687" s="149" t="b">
        <x:f>'Master Products'!Y684</x:f>
        <x:v>1</x:v>
      </x:c>
      <x:c r="O687" s="149" t="str">
        <x:f>'Master Products'!AH684</x:f>
        <x:v>WS-RATES:19:36</x:v>
      </x:c>
      <x:c r="P687" s="149" t="str">
        <x:f>IF('Master Products'!AI684="","",'Master Products'!AI684)</x:f>
      </x:c>
      <x:c r="Q687" s="149" t="str">
        <x:f>IF('Master Products'!AJ684="","",'Master Products'!AJ684)</x:f>
      </x:c>
      <x:c r="R687" s="149" t="str">
        <x:f>IF('Master Products'!AK684="","",'Master Products'!AK684)</x:f>
      </x:c>
    </x:row>
    <x:row r="688">
      <x:c r="A688" s="149" t="str">
        <x:f>'Master Products'!A685</x:f>
        <x:v>RS-000684</x:v>
      </x:c>
      <x:c r="B688" s="149" t="str">
        <x:f>'Master Products'!B685</x:f>
        <x:v>MERCURY 8220 PENCIL (GLASS)</x:v>
      </x:c>
      <x:c r="C688" s="149" t="str">
        <x:f>'Master Products'!C685</x:f>
        <x:v>PENCIL JAR</x:v>
      </x:c>
      <x:c r="D688" s="149" t="str">
        <x:f>'Master Products'!D685</x:f>
        <x:v>Both</x:v>
      </x:c>
      <x:c r="E688" s="149" t="str">
        <x:f>'Master Products'!F685</x:f>
        <x:v>Piece</x:v>
      </x:c>
      <x:c r="F688" s="149" t="str">
        <x:f>IF('Master Products'!G685="","",'Master Products'!G685)</x:f>
      </x:c>
      <x:c r="G688" s="149" t="str">
        <x:f>'Master Products'!I685</x:f>
        <x:v>PKR</x:v>
      </x:c>
      <x:c r="H688" s="133" t="n">
        <x:f>'Master Products'!L685</x:f>
        <x:v>748</x:v>
      </x:c>
      <x:c r="I688" s="133" t="n">
        <x:f>'Master Products'!M685</x:f>
        <x:v>680</x:v>
      </x:c>
      <x:c r="J688" s="133" t="str">
        <x:f>'Master Products'!U685</x:f>
        <x:v>Source Valid</x:v>
      </x:c>
      <x:c r="K688" s="133" t="n">
        <x:f>'Master Products'!N685</x:f>
        <x:v>68</x:v>
      </x:c>
      <x:c r="L688" s="148" t="n">
        <x:f>'Master Products'!O685</x:f>
        <x:v>0.09090909090909091</x:v>
      </x:c>
      <x:c r="M688" s="149" t="str">
        <x:f>'Master Products'!X685</x:f>
        <x:v>Ready</x:v>
      </x:c>
      <x:c r="N688" s="149" t="b">
        <x:f>'Master Products'!Y685</x:f>
        <x:v>1</x:v>
      </x:c>
      <x:c r="O688" s="149" t="str">
        <x:f>'Master Products'!AH685</x:f>
        <x:v>WS-RATES:19:37</x:v>
      </x:c>
      <x:c r="P688" s="149" t="str">
        <x:f>IF('Master Products'!AI685="","",'Master Products'!AI685)</x:f>
      </x:c>
      <x:c r="Q688" s="149" t="str">
        <x:f>IF('Master Products'!AJ685="","",'Master Products'!AJ685)</x:f>
      </x:c>
      <x:c r="R688" s="149" t="str">
        <x:f>IF('Master Products'!AK685="","",'Master Products'!AK685)</x:f>
      </x:c>
    </x:row>
    <x:row r="689">
      <x:c r="A689" s="149" t="str">
        <x:f>'Master Products'!A686</x:f>
        <x:v>RS-000685</x:v>
      </x:c>
      <x:c r="B689" s="149" t="str">
        <x:f>'Master Products'!B686</x:f>
        <x:v>DOLLAR QALAM MARKER</x:v>
      </x:c>
      <x:c r="C689" s="149" t="str">
        <x:f>'Master Products'!C686</x:f>
        <x:v>CUT MARKERS</x:v>
      </x:c>
      <x:c r="D689" s="149" t="str">
        <x:f>'Master Products'!D686</x:f>
        <x:v>Both</x:v>
      </x:c>
      <x:c r="E689" s="149" t="str">
        <x:f>'Master Products'!F686</x:f>
        <x:v>Piece</x:v>
      </x:c>
      <x:c r="F689" s="149" t="str">
        <x:f>IF('Master Products'!G686="","",'Master Products'!G686)</x:f>
      </x:c>
      <x:c r="G689" s="149" t="str">
        <x:f>'Master Products'!I686</x:f>
        <x:v>PKR</x:v>
      </x:c>
      <x:c r="H689" s="133" t="n">
        <x:f>'Master Products'!L686</x:f>
        <x:v>132</x:v>
      </x:c>
      <x:c r="I689" s="133" t="n">
        <x:f>'Master Products'!M686</x:f>
        <x:v>126.5</x:v>
      </x:c>
      <x:c r="J689" s="133" t="str">
        <x:f>'Master Products'!U686</x:f>
        <x:v>Source Valid</x:v>
      </x:c>
      <x:c r="K689" s="133" t="n">
        <x:f>'Master Products'!N686</x:f>
        <x:v>5.5</x:v>
      </x:c>
      <x:c r="L689" s="148" t="n">
        <x:f>'Master Products'!O686</x:f>
        <x:v>0.041666666666666664</x:v>
      </x:c>
      <x:c r="M689" s="149" t="str">
        <x:f>'Master Products'!X686</x:f>
        <x:v>Ready</x:v>
      </x:c>
      <x:c r="N689" s="149" t="b">
        <x:f>'Master Products'!Y686</x:f>
        <x:v>1</x:v>
      </x:c>
      <x:c r="O689" s="149" t="str">
        <x:f>'Master Products'!AH686</x:f>
        <x:v>WS-RATES:20:2</x:v>
      </x:c>
      <x:c r="P689" s="149" t="str">
        <x:f>IF('Master Products'!AI686="","",'Master Products'!AI686)</x:f>
      </x:c>
      <x:c r="Q689" s="149" t="str">
        <x:f>IF('Master Products'!AJ686="","",'Master Products'!AJ686)</x:f>
      </x:c>
      <x:c r="R689" s="149" t="str">
        <x:f>IF('Master Products'!AK686="","",'Master Products'!AK686)</x:f>
      </x:c>
    </x:row>
    <x:row r="690">
      <x:c r="A690" s="149" t="str">
        <x:f>'Master Products'!A687</x:f>
        <x:v>RS-000686</x:v>
      </x:c>
      <x:c r="B690" s="149" t="str">
        <x:f>'Master Products'!B687</x:f>
        <x:v>ORO 12 COLOUR FULL NO 201</x:v>
      </x:c>
      <x:c r="C690" s="149" t="str">
        <x:f>'Master Products'!C687</x:f>
        <x:v>PENCIL COLOR</x:v>
      </x:c>
      <x:c r="D690" s="149" t="str">
        <x:f>'Master Products'!D687</x:f>
        <x:v>Both</x:v>
      </x:c>
      <x:c r="E690" s="149" t="str">
        <x:f>'Master Products'!F687</x:f>
        <x:v>Piece</x:v>
      </x:c>
      <x:c r="F690" s="149" t="str">
        <x:f>IF('Master Products'!G687="","",'Master Products'!G687)</x:f>
      </x:c>
      <x:c r="G690" s="149" t="str">
        <x:f>'Master Products'!I687</x:f>
        <x:v>PKR</x:v>
      </x:c>
      <x:c r="H690" s="133" t="n">
        <x:f>'Master Products'!L687</x:f>
        <x:v>210</x:v>
      </x:c>
      <x:c r="I690" s="133" t="n">
        <x:f>'Master Products'!M687</x:f>
        <x:v>194</x:v>
      </x:c>
      <x:c r="J690" s="133" t="str">
        <x:f>'Master Products'!U687</x:f>
        <x:v>Source Valid</x:v>
      </x:c>
      <x:c r="K690" s="133" t="n">
        <x:f>'Master Products'!N687</x:f>
        <x:v>16</x:v>
      </x:c>
      <x:c r="L690" s="148" t="n">
        <x:f>'Master Products'!O687</x:f>
        <x:v>0.0761904761904762</x:v>
      </x:c>
      <x:c r="M690" s="149" t="str">
        <x:f>'Master Products'!X687</x:f>
        <x:v>Ready</x:v>
      </x:c>
      <x:c r="N690" s="149" t="b">
        <x:f>'Master Products'!Y687</x:f>
        <x:v>1</x:v>
      </x:c>
      <x:c r="O690" s="149" t="str">
        <x:f>'Master Products'!AH687</x:f>
        <x:v>WS-RATES:20:3</x:v>
      </x:c>
      <x:c r="P690" s="149" t="str">
        <x:f>IF('Master Products'!AI687="","",'Master Products'!AI687)</x:f>
      </x:c>
      <x:c r="Q690" s="149" t="str">
        <x:f>IF('Master Products'!AJ687="","",'Master Products'!AJ687)</x:f>
      </x:c>
      <x:c r="R690" s="149" t="str">
        <x:f>IF('Master Products'!AK687="","",'Master Products'!AK687)</x:f>
      </x:c>
    </x:row>
    <x:row r="691">
      <x:c r="A691" s="149" t="str">
        <x:f>'Master Products'!A688</x:f>
        <x:v>RS-000687</x:v>
      </x:c>
      <x:c r="B691" s="149" t="str">
        <x:f>'Master Products'!B688</x:f>
        <x:v>CHINA STAPLER PIN 24/6(BOX)</x:v>
      </x:c>
      <x:c r="C691" s="149" t="str">
        <x:f>'Master Products'!C688</x:f>
        <x:v>STAPLER PIN</x:v>
      </x:c>
      <x:c r="D691" s="149" t="str">
        <x:f>'Master Products'!D688</x:f>
        <x:v>Both</x:v>
      </x:c>
      <x:c r="E691" s="149" t="str">
        <x:f>'Master Products'!F688</x:f>
        <x:v>Box</x:v>
      </x:c>
      <x:c r="F691" s="149" t="str">
        <x:f>IF('Master Products'!G688="","",'Master Products'!G688)</x:f>
      </x:c>
      <x:c r="G691" s="149" t="str">
        <x:f>'Master Products'!I688</x:f>
        <x:v>PKR</x:v>
      </x:c>
      <x:c r="H691" s="133" t="n">
        <x:f>'Master Products'!L688</x:f>
        <x:v>400</x:v>
      </x:c>
      <x:c r="I691" s="133" t="n">
        <x:f>'Master Products'!M688</x:f>
        <x:v>380</x:v>
      </x:c>
      <x:c r="J691" s="133" t="str">
        <x:f>'Master Products'!U688</x:f>
        <x:v>Source Valid</x:v>
      </x:c>
      <x:c r="K691" s="133" t="n">
        <x:f>'Master Products'!N688</x:f>
        <x:v>20</x:v>
      </x:c>
      <x:c r="L691" s="148" t="n">
        <x:f>'Master Products'!O688</x:f>
        <x:v>0.05</x:v>
      </x:c>
      <x:c r="M691" s="149" t="str">
        <x:f>'Master Products'!X688</x:f>
        <x:v>Ready</x:v>
      </x:c>
      <x:c r="N691" s="149" t="b">
        <x:f>'Master Products'!Y688</x:f>
        <x:v>1</x:v>
      </x:c>
      <x:c r="O691" s="149" t="str">
        <x:f>'Master Products'!AH688</x:f>
        <x:v>WS-RATES:20:4</x:v>
      </x:c>
      <x:c r="P691" s="149" t="str">
        <x:f>IF('Master Products'!AI688="","",'Master Products'!AI688)</x:f>
      </x:c>
      <x:c r="Q691" s="149" t="str">
        <x:f>IF('Master Products'!AJ688="","",'Master Products'!AJ688)</x:f>
      </x:c>
      <x:c r="R691" s="149" t="str">
        <x:f>IF('Master Products'!AK688="","",'Master Products'!AK688)</x:f>
      </x:c>
    </x:row>
    <x:row r="692">
      <x:c r="A692" s="149" t="str">
        <x:f>'Master Products'!A689</x:f>
        <x:v>RS-000688</x:v>
      </x:c>
      <x:c r="B692" s="149" t="str">
        <x:f>'Master Products'!B689</x:f>
        <x:v>CT 9814 CALCULATOR</x:v>
      </x:c>
      <x:c r="C692" s="149" t="str">
        <x:f>'Master Products'!C689</x:f>
        <x:v>SCIENTIFIC CALCULAT</x:v>
      </x:c>
      <x:c r="D692" s="149" t="str">
        <x:f>'Master Products'!D689</x:f>
        <x:v>Both</x:v>
      </x:c>
      <x:c r="E692" s="149" t="str">
        <x:f>'Master Products'!F689</x:f>
        <x:v>Piece</x:v>
      </x:c>
      <x:c r="F692" s="149" t="str">
        <x:f>IF('Master Products'!G689="","",'Master Products'!G689)</x:f>
      </x:c>
      <x:c r="G692" s="149" t="str">
        <x:f>'Master Products'!I689</x:f>
        <x:v>PKR</x:v>
      </x:c>
      <x:c r="H692" s="133" t="n">
        <x:f>'Master Products'!L689</x:f>
        <x:v>780</x:v>
      </x:c>
      <x:c r="I692" s="133" t="n">
        <x:f>'Master Products'!M689</x:f>
        <x:v>670</x:v>
      </x:c>
      <x:c r="J692" s="133" t="str">
        <x:f>'Master Products'!U689</x:f>
        <x:v>Source Valid</x:v>
      </x:c>
      <x:c r="K692" s="133" t="n">
        <x:f>'Master Products'!N689</x:f>
        <x:v>110</x:v>
      </x:c>
      <x:c r="L692" s="148" t="n">
        <x:f>'Master Products'!O689</x:f>
        <x:v>0.14102564102564102</x:v>
      </x:c>
      <x:c r="M692" s="149" t="str">
        <x:f>'Master Products'!X689</x:f>
        <x:v>Ready</x:v>
      </x:c>
      <x:c r="N692" s="149" t="b">
        <x:f>'Master Products'!Y689</x:f>
        <x:v>1</x:v>
      </x:c>
      <x:c r="O692" s="149" t="str">
        <x:f>'Master Products'!AH689</x:f>
        <x:v>WS-RATES:20:5</x:v>
      </x:c>
      <x:c r="P692" s="149" t="str">
        <x:f>IF('Master Products'!AI689="","",'Master Products'!AI689)</x:f>
      </x:c>
      <x:c r="Q692" s="149" t="str">
        <x:f>IF('Master Products'!AJ689="","",'Master Products'!AJ689)</x:f>
      </x:c>
      <x:c r="R692" s="149" t="str">
        <x:f>IF('Master Products'!AK689="","",'Master Products'!AK689)</x:f>
      </x:c>
    </x:row>
    <x:row r="693">
      <x:c r="A693" s="149" t="str">
        <x:f>'Master Products'!A690</x:f>
        <x:v>RS-000689</x:v>
      </x:c>
      <x:c r="B693" s="149" t="str">
        <x:f>'Master Products'!B690</x:f>
        <x:v>CTIFREE ECO-007G</x:v>
      </x:c>
      <x:c r="C693" s="149" t="str">
        <x:f>'Master Products'!C690</x:f>
        <x:v>SCIENTIFIC CALCULAT</x:v>
      </x:c>
      <x:c r="D693" s="149" t="str">
        <x:f>'Master Products'!D690</x:f>
        <x:v>Both</x:v>
      </x:c>
      <x:c r="E693" s="149" t="str">
        <x:f>'Master Products'!F690</x:f>
        <x:v>Piece</x:v>
      </x:c>
      <x:c r="F693" s="149" t="str">
        <x:f>IF('Master Products'!G690="","",'Master Products'!G690)</x:f>
      </x:c>
      <x:c r="G693" s="149" t="str">
        <x:f>'Master Products'!I690</x:f>
        <x:v>PKR</x:v>
      </x:c>
      <x:c r="H693" s="133" t="n">
        <x:f>'Master Products'!L690</x:f>
        <x:v>950</x:v>
      </x:c>
      <x:c r="I693" s="133" t="n">
        <x:f>'Master Products'!M690</x:f>
        <x:v>870</x:v>
      </x:c>
      <x:c r="J693" s="133" t="str">
        <x:f>'Master Products'!U690</x:f>
        <x:v>Source Valid</x:v>
      </x:c>
      <x:c r="K693" s="133" t="n">
        <x:f>'Master Products'!N690</x:f>
        <x:v>80</x:v>
      </x:c>
      <x:c r="L693" s="148" t="n">
        <x:f>'Master Products'!O690</x:f>
        <x:v>0.08421052631578947</x:v>
      </x:c>
      <x:c r="M693" s="149" t="str">
        <x:f>'Master Products'!X690</x:f>
        <x:v>Ready</x:v>
      </x:c>
      <x:c r="N693" s="149" t="b">
        <x:f>'Master Products'!Y690</x:f>
        <x:v>1</x:v>
      </x:c>
      <x:c r="O693" s="149" t="str">
        <x:f>'Master Products'!AH690</x:f>
        <x:v>WS-RATES:20:6</x:v>
      </x:c>
      <x:c r="P693" s="149" t="str">
        <x:f>IF('Master Products'!AI690="","",'Master Products'!AI690)</x:f>
      </x:c>
      <x:c r="Q693" s="149" t="str">
        <x:f>IF('Master Products'!AJ690="","",'Master Products'!AJ690)</x:f>
      </x:c>
      <x:c r="R693" s="149" t="str">
        <x:f>IF('Master Products'!AK690="","",'Master Products'!AK690)</x:f>
      </x:c>
    </x:row>
    <x:row r="694">
      <x:c r="A694" s="149" t="str">
        <x:f>'Master Products'!A691</x:f>
        <x:v>RS-000690</x:v>
      </x:c>
      <x:c r="B694" s="149" t="str">
        <x:f>'Master Products'!B691</x:f>
        <x:v>QURAN PAK 111</x:v>
      </x:c>
      <x:c r="C694" s="149" t="str">
        <x:f>'Master Products'!C691</x:f>
        <x:v>SIPARA</x:v>
      </x:c>
      <x:c r="D694" s="149" t="str">
        <x:f>'Master Products'!D691</x:f>
        <x:v>Both</x:v>
      </x:c>
      <x:c r="E694" s="149" t="str">
        <x:f>'Master Products'!F691</x:f>
        <x:v>Piece</x:v>
      </x:c>
      <x:c r="F694" s="149" t="str">
        <x:f>IF('Master Products'!G691="","",'Master Products'!G691)</x:f>
      </x:c>
      <x:c r="G694" s="149" t="str">
        <x:f>'Master Products'!I691</x:f>
        <x:v>PKR</x:v>
      </x:c>
      <x:c r="H694" s="133" t="n">
        <x:f>'Master Products'!L691</x:f>
        <x:v>925</x:v>
      </x:c>
      <x:c r="I694" s="133" t="n">
        <x:f>'Master Products'!M691</x:f>
        <x:v>835</x:v>
      </x:c>
      <x:c r="J694" s="133" t="str">
        <x:f>'Master Products'!U691</x:f>
        <x:v>Source Valid</x:v>
      </x:c>
      <x:c r="K694" s="133" t="n">
        <x:f>'Master Products'!N691</x:f>
        <x:v>90</x:v>
      </x:c>
      <x:c r="L694" s="148" t="n">
        <x:f>'Master Products'!O691</x:f>
        <x:v>0.0972972972972973</x:v>
      </x:c>
      <x:c r="M694" s="149" t="str">
        <x:f>'Master Products'!X691</x:f>
        <x:v>Ready</x:v>
      </x:c>
      <x:c r="N694" s="149" t="b">
        <x:f>'Master Products'!Y691</x:f>
        <x:v>1</x:v>
      </x:c>
      <x:c r="O694" s="149" t="str">
        <x:f>'Master Products'!AH691</x:f>
        <x:v>WS-RATES:20:7</x:v>
      </x:c>
      <x:c r="P694" s="149" t="str">
        <x:f>IF('Master Products'!AI691="","",'Master Products'!AI691)</x:f>
      </x:c>
      <x:c r="Q694" s="149" t="str">
        <x:f>IF('Master Products'!AJ691="","",'Master Products'!AJ691)</x:f>
      </x:c>
      <x:c r="R694" s="149" t="str">
        <x:f>IF('Master Products'!AK691="","",'Master Products'!AK691)</x:f>
      </x:c>
    </x:row>
    <x:row r="695">
      <x:c r="A695" s="149" t="str">
        <x:f>'Master Products'!A692</x:f>
        <x:v>RS-000691</x:v>
      </x:c>
      <x:c r="B695" s="149" t="str">
        <x:f>'Master Products'!B692</x:f>
        <x:v>Dux 12 inch scale</x:v>
      </x:c>
      <x:c r="C695" s="149" t="str">
        <x:f>'Master Products'!C692</x:f>
        <x:v>SCALES</x:v>
      </x:c>
      <x:c r="D695" s="149" t="str">
        <x:f>'Master Products'!D692</x:f>
        <x:v>Both</x:v>
      </x:c>
      <x:c r="E695" s="149" t="str">
        <x:f>'Master Products'!F692</x:f>
        <x:v>Piece</x:v>
      </x:c>
      <x:c r="F695" s="149" t="str">
        <x:f>IF('Master Products'!G692="","",'Master Products'!G692)</x:f>
      </x:c>
      <x:c r="G695" s="149" t="str">
        <x:f>'Master Products'!I692</x:f>
        <x:v>PKR</x:v>
      </x:c>
      <x:c r="H695" s="133" t="n">
        <x:f>'Master Products'!L692</x:f>
        <x:v>42</x:v>
      </x:c>
      <x:c r="I695" s="133" t="n">
        <x:f>'Master Products'!M692</x:f>
        <x:v>40</x:v>
      </x:c>
      <x:c r="J695" s="133" t="str">
        <x:f>'Master Products'!U692</x:f>
        <x:v>Source Valid</x:v>
      </x:c>
      <x:c r="K695" s="133" t="n">
        <x:f>'Master Products'!N692</x:f>
        <x:v>2</x:v>
      </x:c>
      <x:c r="L695" s="148" t="n">
        <x:f>'Master Products'!O692</x:f>
        <x:v>0.047619047619047616</x:v>
      </x:c>
      <x:c r="M695" s="149" t="str">
        <x:f>'Master Products'!X692</x:f>
        <x:v>Ready</x:v>
      </x:c>
      <x:c r="N695" s="149" t="b">
        <x:f>'Master Products'!Y692</x:f>
        <x:v>1</x:v>
      </x:c>
      <x:c r="O695" s="149" t="str">
        <x:f>'Master Products'!AH692</x:f>
        <x:v>WS-RATES:20:8</x:v>
      </x:c>
      <x:c r="P695" s="149" t="str">
        <x:f>IF('Master Products'!AI692="","",'Master Products'!AI692)</x:f>
      </x:c>
      <x:c r="Q695" s="149" t="str">
        <x:f>IF('Master Products'!AJ692="","",'Master Products'!AJ692)</x:f>
      </x:c>
      <x:c r="R695" s="149" t="str">
        <x:f>IF('Master Products'!AK692="","",'Master Products'!AK692)</x:f>
      </x:c>
    </x:row>
    <x:row r="696">
      <x:c r="A696" s="149" t="str">
        <x:f>'Master Products'!A693</x:f>
        <x:v>RS-000692</x:v>
      </x:c>
      <x:c r="B696" s="149" t="str">
        <x:f>'Master Products'!B693</x:f>
        <x:v>CLIP BOARD MURAKO(1PC)</x:v>
      </x:c>
      <x:c r="C696" s="149" t="str">
        <x:f>'Master Products'!C693</x:f>
        <x:v>CLIP BOARD</x:v>
      </x:c>
      <x:c r="D696" s="149" t="str">
        <x:f>'Master Products'!D693</x:f>
        <x:v>Both</x:v>
      </x:c>
      <x:c r="E696" s="149" t="str">
        <x:f>'Master Products'!F693</x:f>
        <x:v>Piece</x:v>
      </x:c>
      <x:c r="F696" s="149" t="n">
        <x:f>IF('Master Products'!G693="","",'Master Products'!G693)</x:f>
        <x:v>1</x:v>
      </x:c>
      <x:c r="G696" s="149" t="str">
        <x:f>'Master Products'!I693</x:f>
        <x:v>PKR</x:v>
      </x:c>
      <x:c r="H696" s="133" t="n">
        <x:f>'Master Products'!L693</x:f>
        <x:v>85</x:v>
      </x:c>
      <x:c r="I696" s="133" t="n">
        <x:f>'Master Products'!M693</x:f>
        <x:v>76</x:v>
      </x:c>
      <x:c r="J696" s="133" t="str">
        <x:f>'Master Products'!U693</x:f>
        <x:v>Source Valid</x:v>
      </x:c>
      <x:c r="K696" s="133" t="n">
        <x:f>'Master Products'!N693</x:f>
        <x:v>9</x:v>
      </x:c>
      <x:c r="L696" s="148" t="n">
        <x:f>'Master Products'!O693</x:f>
        <x:v>0.10588235294117647</x:v>
      </x:c>
      <x:c r="M696" s="149" t="str">
        <x:f>'Master Products'!X693</x:f>
        <x:v>Ready</x:v>
      </x:c>
      <x:c r="N696" s="149" t="b">
        <x:f>'Master Products'!Y693</x:f>
        <x:v>1</x:v>
      </x:c>
      <x:c r="O696" s="149" t="str">
        <x:f>'Master Products'!AH693</x:f>
        <x:v>WS-RATES:20:9</x:v>
      </x:c>
      <x:c r="P696" s="149" t="str">
        <x:f>IF('Master Products'!AI693="","",'Master Products'!AI693)</x:f>
      </x:c>
      <x:c r="Q696" s="149" t="str">
        <x:f>IF('Master Products'!AJ693="","",'Master Products'!AJ693)</x:f>
      </x:c>
      <x:c r="R696" s="149" t="str">
        <x:f>IF('Master Products'!AK693="","",'Master Products'!AK693)</x:f>
      </x:c>
    </x:row>
    <x:row r="697">
      <x:c r="A697" s="149" t="str">
        <x:f>'Master Products'!A694</x:f>
        <x:v>RS-000693</x:v>
      </x:c>
      <x:c r="B697" s="149" t="str">
        <x:f>'Master Products'!B694</x:f>
        <x:v>CLIP BOARD TASWEERI U</x:v>
      </x:c>
      <x:c r="C697" s="149" t="str">
        <x:f>'Master Products'!C694</x:f>
        <x:v>CLIP BOARD</x:v>
      </x:c>
      <x:c r="D697" s="149" t="str">
        <x:f>'Master Products'!D694</x:f>
        <x:v>Both</x:v>
      </x:c>
      <x:c r="E697" s="149" t="str">
        <x:f>'Master Products'!F694</x:f>
        <x:v>Piece</x:v>
      </x:c>
      <x:c r="F697" s="149" t="str">
        <x:f>IF('Master Products'!G694="","",'Master Products'!G694)</x:f>
      </x:c>
      <x:c r="G697" s="149" t="str">
        <x:f>'Master Products'!I694</x:f>
        <x:v>PKR</x:v>
      </x:c>
      <x:c r="H697" s="133" t="n">
        <x:f>'Master Products'!L694</x:f>
        <x:v>60</x:v>
      </x:c>
      <x:c r="I697" s="133" t="n">
        <x:f>'Master Products'!M694</x:f>
        <x:v>55</x:v>
      </x:c>
      <x:c r="J697" s="133" t="str">
        <x:f>'Master Products'!U694</x:f>
        <x:v>Source Valid</x:v>
      </x:c>
      <x:c r="K697" s="133" t="n">
        <x:f>'Master Products'!N694</x:f>
        <x:v>5</x:v>
      </x:c>
      <x:c r="L697" s="148" t="n">
        <x:f>'Master Products'!O694</x:f>
        <x:v>0.08333333333333333</x:v>
      </x:c>
      <x:c r="M697" s="149" t="str">
        <x:f>'Master Products'!X694</x:f>
        <x:v>Ready</x:v>
      </x:c>
      <x:c r="N697" s="149" t="b">
        <x:f>'Master Products'!Y694</x:f>
        <x:v>1</x:v>
      </x:c>
      <x:c r="O697" s="149" t="str">
        <x:f>'Master Products'!AH694</x:f>
        <x:v>WS-RATES:20:10</x:v>
      </x:c>
      <x:c r="P697" s="149" t="str">
        <x:f>IF('Master Products'!AI694="","",'Master Products'!AI694)</x:f>
      </x:c>
      <x:c r="Q697" s="149" t="str">
        <x:f>IF('Master Products'!AJ694="","",'Master Products'!AJ694)</x:f>
      </x:c>
      <x:c r="R697" s="149" t="str">
        <x:f>IF('Master Products'!AK694="","",'Master Products'!AK694)</x:f>
      </x:c>
    </x:row>
    <x:row r="698">
      <x:c r="A698" s="149" t="str">
        <x:f>'Master Products'!A695</x:f>
        <x:v>RS-000694</x:v>
      </x:c>
      <x:c r="B698" s="149" t="str">
        <x:f>'Master Products'!B695</x:f>
        <x:v>CLIP BOARD TASWEERI 1 SOOTER</x:v>
      </x:c>
      <x:c r="C698" s="149" t="str">
        <x:f>'Master Products'!C695</x:f>
        <x:v>CLIP BOARD</x:v>
      </x:c>
      <x:c r="D698" s="149" t="str">
        <x:f>'Master Products'!D695</x:f>
        <x:v>Both</x:v>
      </x:c>
      <x:c r="E698" s="149" t="str">
        <x:f>'Master Products'!F695</x:f>
        <x:v>Piece</x:v>
      </x:c>
      <x:c r="F698" s="149" t="str">
        <x:f>IF('Master Products'!G695="","",'Master Products'!G695)</x:f>
      </x:c>
      <x:c r="G698" s="149" t="str">
        <x:f>'Master Products'!I695</x:f>
        <x:v>PKR</x:v>
      </x:c>
      <x:c r="H698" s="133" t="n">
        <x:f>'Master Products'!L695</x:f>
        <x:v>58</x:v>
      </x:c>
      <x:c r="I698" s="133" t="n">
        <x:f>'Master Products'!M695</x:f>
        <x:v>44</x:v>
      </x:c>
      <x:c r="J698" s="133" t="str">
        <x:f>'Master Products'!U695</x:f>
        <x:v>Source Valid</x:v>
      </x:c>
      <x:c r="K698" s="133" t="n">
        <x:f>'Master Products'!N695</x:f>
        <x:v>14</x:v>
      </x:c>
      <x:c r="L698" s="148" t="n">
        <x:f>'Master Products'!O695</x:f>
        <x:v>0.2413793103448276</x:v>
      </x:c>
      <x:c r="M698" s="149" t="str">
        <x:f>'Master Products'!X695</x:f>
        <x:v>Ready</x:v>
      </x:c>
      <x:c r="N698" s="149" t="b">
        <x:f>'Master Products'!Y695</x:f>
        <x:v>1</x:v>
      </x:c>
      <x:c r="O698" s="149" t="str">
        <x:f>'Master Products'!AH695</x:f>
        <x:v>WS-RATES:20:11</x:v>
      </x:c>
      <x:c r="P698" s="149" t="str">
        <x:f>IF('Master Products'!AI695="","",'Master Products'!AI695)</x:f>
      </x:c>
      <x:c r="Q698" s="149" t="str">
        <x:f>IF('Master Products'!AJ695="","",'Master Products'!AJ695)</x:f>
      </x:c>
      <x:c r="R698" s="149" t="str">
        <x:f>IF('Master Products'!AK695="","",'Master Products'!AK695)</x:f>
      </x:c>
    </x:row>
    <x:row r="699">
      <x:c r="A699" s="149" t="str">
        <x:f>'Master Products'!A696</x:f>
        <x:v>RS-000695</x:v>
      </x:c>
      <x:c r="B699" s="149" t="str">
        <x:f>'Master Products'!B696</x:f>
        <x:v>170 NUMBER ROUGH REGISTER</x:v>
      </x:c>
      <x:c r="C699" s="149" t="str">
        <x:f>'Master Products'!C696</x:f>
        <x:v>REGISTERS</x:v>
      </x:c>
      <x:c r="D699" s="149" t="str">
        <x:f>'Master Products'!D696</x:f>
        <x:v>Both</x:v>
      </x:c>
      <x:c r="E699" s="149" t="str">
        <x:f>'Master Products'!F696</x:f>
        <x:v>Piece</x:v>
      </x:c>
      <x:c r="F699" s="149" t="str">
        <x:f>IF('Master Products'!G696="","",'Master Products'!G696)</x:f>
      </x:c>
      <x:c r="G699" s="149" t="str">
        <x:f>'Master Products'!I696</x:f>
        <x:v>PKR</x:v>
      </x:c>
      <x:c r="H699" s="133" t="n">
        <x:f>'Master Products'!L696</x:f>
        <x:v>85</x:v>
      </x:c>
      <x:c r="I699" s="133" t="n">
        <x:f>'Master Products'!M696</x:f>
        <x:v>81</x:v>
      </x:c>
      <x:c r="J699" s="133" t="str">
        <x:f>'Master Products'!U696</x:f>
        <x:v>Source Valid</x:v>
      </x:c>
      <x:c r="K699" s="133" t="n">
        <x:f>'Master Products'!N696</x:f>
        <x:v>4</x:v>
      </x:c>
      <x:c r="L699" s="148" t="n">
        <x:f>'Master Products'!O696</x:f>
        <x:v>0.047058823529411764</x:v>
      </x:c>
      <x:c r="M699" s="149" t="str">
        <x:f>'Master Products'!X696</x:f>
        <x:v>Ready</x:v>
      </x:c>
      <x:c r="N699" s="149" t="b">
        <x:f>'Master Products'!Y696</x:f>
        <x:v>1</x:v>
      </x:c>
      <x:c r="O699" s="149" t="str">
        <x:f>'Master Products'!AH696</x:f>
        <x:v>WS-RATES:20:12</x:v>
      </x:c>
      <x:c r="P699" s="149" t="str">
        <x:f>IF('Master Products'!AI696="","",'Master Products'!AI696)</x:f>
      </x:c>
      <x:c r="Q699" s="149" t="str">
        <x:f>IF('Master Products'!AJ696="","",'Master Products'!AJ696)</x:f>
      </x:c>
      <x:c r="R699" s="149" t="str">
        <x:f>IF('Master Products'!AK696="","",'Master Products'!AK696)</x:f>
      </x:c>
    </x:row>
    <x:row r="700">
      <x:c r="A700" s="149" t="str">
        <x:f>'Master Products'!A697</x:f>
        <x:v>RS-000696</x:v>
      </x:c>
      <x:c r="B700" s="149" t="str">
        <x:f>'Master Products'!B697</x:f>
        <x:v>150 NUMBER ROUGH REGISTER</x:v>
      </x:c>
      <x:c r="C700" s="149" t="str">
        <x:f>'Master Products'!C697</x:f>
        <x:v>REGISTERS</x:v>
      </x:c>
      <x:c r="D700" s="149" t="str">
        <x:f>'Master Products'!D697</x:f>
        <x:v>Both</x:v>
      </x:c>
      <x:c r="E700" s="149" t="str">
        <x:f>'Master Products'!F697</x:f>
        <x:v>Piece</x:v>
      </x:c>
      <x:c r="F700" s="149" t="str">
        <x:f>IF('Master Products'!G697="","",'Master Products'!G697)</x:f>
      </x:c>
      <x:c r="G700" s="149" t="str">
        <x:f>'Master Products'!I697</x:f>
        <x:v>PKR</x:v>
      </x:c>
      <x:c r="H700" s="133" t="n">
        <x:f>'Master Products'!L697</x:f>
        <x:v>75</x:v>
      </x:c>
      <x:c r="I700" s="133" t="n">
        <x:f>'Master Products'!M697</x:f>
        <x:v>71</x:v>
      </x:c>
      <x:c r="J700" s="133" t="str">
        <x:f>'Master Products'!U697</x:f>
        <x:v>Source Valid</x:v>
      </x:c>
      <x:c r="K700" s="133" t="n">
        <x:f>'Master Products'!N697</x:f>
        <x:v>4</x:v>
      </x:c>
      <x:c r="L700" s="148" t="n">
        <x:f>'Master Products'!O697</x:f>
        <x:v>0.05333333333333334</x:v>
      </x:c>
      <x:c r="M700" s="149" t="str">
        <x:f>'Master Products'!X697</x:f>
        <x:v>Ready</x:v>
      </x:c>
      <x:c r="N700" s="149" t="b">
        <x:f>'Master Products'!Y697</x:f>
        <x:v>1</x:v>
      </x:c>
      <x:c r="O700" s="149" t="str">
        <x:f>'Master Products'!AH697</x:f>
        <x:v>WS-RATES:20:13</x:v>
      </x:c>
      <x:c r="P700" s="149" t="str">
        <x:f>IF('Master Products'!AI697="","",'Master Products'!AI697)</x:f>
      </x:c>
      <x:c r="Q700" s="149" t="str">
        <x:f>IF('Master Products'!AJ697="","",'Master Products'!AJ697)</x:f>
      </x:c>
      <x:c r="R700" s="149" t="str">
        <x:f>IF('Master Products'!AK697="","",'Master Products'!AK697)</x:f>
      </x:c>
    </x:row>
    <x:row r="701">
      <x:c r="A701" s="149" t="str">
        <x:f>'Master Products'!A698</x:f>
        <x:v>RS-000697</x:v>
      </x:c>
      <x:c r="B701" s="149" t="str">
        <x:f>'Master Products'!B698</x:f>
        <x:v>PAK SHARPNER 5 SALE 937 100PC</x:v>
      </x:c>
      <x:c r="C701" s="149" t="str">
        <x:f>'Master Products'!C698</x:f>
        <x:v>SHARPNERS</x:v>
      </x:c>
      <x:c r="D701" s="149" t="str">
        <x:f>'Master Products'!D698</x:f>
        <x:v>Both</x:v>
      </x:c>
      <x:c r="E701" s="149" t="str">
        <x:f>'Master Products'!F698</x:f>
        <x:v>Pack</x:v>
      </x:c>
      <x:c r="F701" s="149" t="n">
        <x:f>IF('Master Products'!G698="","",'Master Products'!G698)</x:f>
        <x:v>100</x:v>
      </x:c>
      <x:c r="G701" s="149" t="str">
        <x:f>'Master Products'!I698</x:f>
        <x:v>PKR</x:v>
      </x:c>
      <x:c r="H701" s="133" t="n">
        <x:f>'Master Products'!L698</x:f>
        <x:v>360</x:v>
      </x:c>
      <x:c r="I701" s="133" t="n">
        <x:f>'Master Products'!M698</x:f>
        <x:v>325</x:v>
      </x:c>
      <x:c r="J701" s="133" t="str">
        <x:f>'Master Products'!U698</x:f>
        <x:v>Source Valid</x:v>
      </x:c>
      <x:c r="K701" s="133" t="n">
        <x:f>'Master Products'!N698</x:f>
        <x:v>35</x:v>
      </x:c>
      <x:c r="L701" s="148" t="n">
        <x:f>'Master Products'!O698</x:f>
        <x:v>0.09722222222222222</x:v>
      </x:c>
      <x:c r="M701" s="149" t="str">
        <x:f>'Master Products'!X698</x:f>
        <x:v>Ready</x:v>
      </x:c>
      <x:c r="N701" s="149" t="b">
        <x:f>'Master Products'!Y698</x:f>
        <x:v>1</x:v>
      </x:c>
      <x:c r="O701" s="149" t="str">
        <x:f>'Master Products'!AH698</x:f>
        <x:v>WS-RATES:20:14</x:v>
      </x:c>
      <x:c r="P701" s="149" t="str">
        <x:f>IF('Master Products'!AI698="","",'Master Products'!AI698)</x:f>
      </x:c>
      <x:c r="Q701" s="149" t="str">
        <x:f>IF('Master Products'!AJ698="","",'Master Products'!AJ698)</x:f>
      </x:c>
      <x:c r="R701" s="149" t="str">
        <x:f>IF('Master Products'!AK698="","",'Master Products'!AK698)</x:f>
      </x:c>
    </x:row>
    <x:row r="702">
      <x:c r="A702" s="149" t="str">
        <x:f>'Master Products'!A699</x:f>
        <x:v>RS-000698</x:v>
      </x:c>
      <x:c r="B702" s="149" t="str">
        <x:f>'Master Products'!B699</x:f>
        <x:v>G/F SKETCH PENCIL (NEW)</x:v>
      </x:c>
      <x:c r="C702" s="149" t="str">
        <x:f>'Master Products'!C699</x:f>
        <x:v>PENCILS</x:v>
      </x:c>
      <x:c r="D702" s="149" t="str">
        <x:f>'Master Products'!D699</x:f>
        <x:v>Both</x:v>
      </x:c>
      <x:c r="E702" s="149" t="str">
        <x:f>'Master Products'!F699</x:f>
        <x:v>Piece</x:v>
      </x:c>
      <x:c r="F702" s="149" t="str">
        <x:f>IF('Master Products'!G699="","",'Master Products'!G699)</x:f>
      </x:c>
      <x:c r="G702" s="149" t="str">
        <x:f>'Master Products'!I699</x:f>
        <x:v>PKR</x:v>
      </x:c>
      <x:c r="H702" s="133" t="n">
        <x:f>'Master Products'!L699</x:f>
        <x:v>275</x:v>
      </x:c>
      <x:c r="I702" s="133" t="n">
        <x:f>'Master Products'!M699</x:f>
        <x:v>255</x:v>
      </x:c>
      <x:c r="J702" s="133" t="str">
        <x:f>'Master Products'!U699</x:f>
        <x:v>Source Valid</x:v>
      </x:c>
      <x:c r="K702" s="133" t="n">
        <x:f>'Master Products'!N699</x:f>
        <x:v>20</x:v>
      </x:c>
      <x:c r="L702" s="148" t="n">
        <x:f>'Master Products'!O699</x:f>
        <x:v>0.07272727272727272</x:v>
      </x:c>
      <x:c r="M702" s="149" t="str">
        <x:f>'Master Products'!X699</x:f>
        <x:v>Ready</x:v>
      </x:c>
      <x:c r="N702" s="149" t="b">
        <x:f>'Master Products'!Y699</x:f>
        <x:v>1</x:v>
      </x:c>
      <x:c r="O702" s="149" t="str">
        <x:f>'Master Products'!AH699</x:f>
        <x:v>WS-RATES:20:15</x:v>
      </x:c>
      <x:c r="P702" s="149" t="str">
        <x:f>IF('Master Products'!AI699="","",'Master Products'!AI699)</x:f>
      </x:c>
      <x:c r="Q702" s="149" t="str">
        <x:f>IF('Master Products'!AJ699="","",'Master Products'!AJ699)</x:f>
      </x:c>
      <x:c r="R702" s="149" t="str">
        <x:f>IF('Master Products'!AK699="","",'Master Products'!AK699)</x:f>
      </x:c>
    </x:row>
    <x:row r="703">
      <x:c r="A703" s="149" t="str">
        <x:f>'Master Products'!A700</x:f>
        <x:v>RS-000699</x:v>
      </x:c>
      <x:c r="B703" s="149" t="str">
        <x:f>'Master Products'!B700</x:f>
        <x:v>SHARK ERASER 560</x:v>
      </x:c>
      <x:c r="C703" s="149" t="str">
        <x:f>'Master Products'!C700</x:f>
        <x:v>ERASERS</x:v>
      </x:c>
      <x:c r="D703" s="149" t="str">
        <x:f>'Master Products'!D700</x:f>
        <x:v>Both</x:v>
      </x:c>
      <x:c r="E703" s="149" t="str">
        <x:f>'Master Products'!F700</x:f>
        <x:v>Piece</x:v>
      </x:c>
      <x:c r="F703" s="149" t="str">
        <x:f>IF('Master Products'!G700="","",'Master Products'!G700)</x:f>
      </x:c>
      <x:c r="G703" s="149" t="str">
        <x:f>'Master Products'!I700</x:f>
        <x:v>PKR</x:v>
      </x:c>
      <x:c r="H703" s="133" t="n">
        <x:f>'Master Products'!L700</x:f>
        <x:v>350</x:v>
      </x:c>
      <x:c r="I703" s="133" t="n">
        <x:f>'Master Products'!M700</x:f>
        <x:v>328</x:v>
      </x:c>
      <x:c r="J703" s="133" t="str">
        <x:f>'Master Products'!U700</x:f>
        <x:v>Source Valid</x:v>
      </x:c>
      <x:c r="K703" s="133" t="n">
        <x:f>'Master Products'!N700</x:f>
        <x:v>22</x:v>
      </x:c>
      <x:c r="L703" s="148" t="n">
        <x:f>'Master Products'!O700</x:f>
        <x:v>0.06285714285714286</x:v>
      </x:c>
      <x:c r="M703" s="149" t="str">
        <x:f>'Master Products'!X700</x:f>
        <x:v>Ready</x:v>
      </x:c>
      <x:c r="N703" s="149" t="b">
        <x:f>'Master Products'!Y700</x:f>
        <x:v>1</x:v>
      </x:c>
      <x:c r="O703" s="149" t="str">
        <x:f>'Master Products'!AH700</x:f>
        <x:v>WS-RATES:20:16</x:v>
      </x:c>
      <x:c r="P703" s="149" t="str">
        <x:f>IF('Master Products'!AI700="","",'Master Products'!AI700)</x:f>
      </x:c>
      <x:c r="Q703" s="149" t="str">
        <x:f>IF('Master Products'!AJ700="","",'Master Products'!AJ700)</x:f>
      </x:c>
      <x:c r="R703" s="149" t="str">
        <x:f>IF('Master Products'!AK700="","",'Master Products'!AK700)</x:f>
      </x:c>
    </x:row>
    <x:row r="704">
      <x:c r="A704" s="149" t="str">
        <x:f>'Master Products'!A701</x:f>
        <x:v>RS-000700</x:v>
      </x:c>
      <x:c r="B704" s="149" t="str">
        <x:f>'Master Products'!B701</x:f>
        <x:v>SHARK ERASER 530</x:v>
      </x:c>
      <x:c r="C704" s="149" t="str">
        <x:f>'Master Products'!C701</x:f>
        <x:v>ERASERS</x:v>
      </x:c>
      <x:c r="D704" s="149" t="str">
        <x:f>'Master Products'!D701</x:f>
        <x:v>Both</x:v>
      </x:c>
      <x:c r="E704" s="149" t="str">
        <x:f>'Master Products'!F701</x:f>
        <x:v>Piece</x:v>
      </x:c>
      <x:c r="F704" s="149" t="str">
        <x:f>IF('Master Products'!G701="","",'Master Products'!G701)</x:f>
      </x:c>
      <x:c r="G704" s="149" t="str">
        <x:f>'Master Products'!I701</x:f>
        <x:v>PKR</x:v>
      </x:c>
      <x:c r="H704" s="133" t="n">
        <x:f>'Master Products'!L701</x:f>
        <x:v>240</x:v>
      </x:c>
      <x:c r="I704" s="133" t="n">
        <x:f>'Master Products'!M701</x:f>
        <x:v>222</x:v>
      </x:c>
      <x:c r="J704" s="133" t="str">
        <x:f>'Master Products'!U701</x:f>
        <x:v>Source Valid</x:v>
      </x:c>
      <x:c r="K704" s="133" t="n">
        <x:f>'Master Products'!N701</x:f>
        <x:v>18</x:v>
      </x:c>
      <x:c r="L704" s="148" t="n">
        <x:f>'Master Products'!O701</x:f>
        <x:v>0.075</x:v>
      </x:c>
      <x:c r="M704" s="149" t="str">
        <x:f>'Master Products'!X701</x:f>
        <x:v>Ready</x:v>
      </x:c>
      <x:c r="N704" s="149" t="b">
        <x:f>'Master Products'!Y701</x:f>
        <x:v>1</x:v>
      </x:c>
      <x:c r="O704" s="149" t="str">
        <x:f>'Master Products'!AH701</x:f>
        <x:v>WS-RATES:20:17</x:v>
      </x:c>
      <x:c r="P704" s="149" t="str">
        <x:f>IF('Master Products'!AI701="","",'Master Products'!AI701)</x:f>
      </x:c>
      <x:c r="Q704" s="149" t="str">
        <x:f>IF('Master Products'!AJ701="","",'Master Products'!AJ701)</x:f>
      </x:c>
      <x:c r="R704" s="149" t="str">
        <x:f>IF('Master Products'!AK701="","",'Master Products'!AK701)</x:f>
      </x:c>
    </x:row>
    <x:row r="705">
      <x:c r="A705" s="149" t="str">
        <x:f>'Master Products'!A702</x:f>
        <x:v>RS-000701</x:v>
      </x:c>
      <x:c r="B705" s="149" t="str">
        <x:f>'Master Products'!B702</x:f>
        <x:v>SHARK ERASER 548</x:v>
      </x:c>
      <x:c r="C705" s="149" t="str">
        <x:f>'Master Products'!C702</x:f>
        <x:v>ERASERS</x:v>
      </x:c>
      <x:c r="D705" s="149" t="str">
        <x:f>'Master Products'!D702</x:f>
        <x:v>Both</x:v>
      </x:c>
      <x:c r="E705" s="149" t="str">
        <x:f>'Master Products'!F702</x:f>
        <x:v>Piece</x:v>
      </x:c>
      <x:c r="F705" s="149" t="str">
        <x:f>IF('Master Products'!G702="","",'Master Products'!G702)</x:f>
      </x:c>
      <x:c r="G705" s="149" t="str">
        <x:f>'Master Products'!I702</x:f>
        <x:v>PKR</x:v>
      </x:c>
      <x:c r="H705" s="133" t="n">
        <x:f>'Master Products'!L702</x:f>
        <x:v>370</x:v>
      </x:c>
      <x:c r="I705" s="133" t="n">
        <x:f>'Master Products'!M702</x:f>
        <x:v>347</x:v>
      </x:c>
      <x:c r="J705" s="133" t="str">
        <x:f>'Master Products'!U702</x:f>
        <x:v>Source Valid</x:v>
      </x:c>
      <x:c r="K705" s="133" t="n">
        <x:f>'Master Products'!N702</x:f>
        <x:v>23</x:v>
      </x:c>
      <x:c r="L705" s="148" t="n">
        <x:f>'Master Products'!O702</x:f>
        <x:v>0.062162162162162166</x:v>
      </x:c>
      <x:c r="M705" s="149" t="str">
        <x:f>'Master Products'!X702</x:f>
        <x:v>Ready</x:v>
      </x:c>
      <x:c r="N705" s="149" t="b">
        <x:f>'Master Products'!Y702</x:f>
        <x:v>1</x:v>
      </x:c>
      <x:c r="O705" s="149" t="str">
        <x:f>'Master Products'!AH702</x:f>
        <x:v>WS-RATES:20:18</x:v>
      </x:c>
      <x:c r="P705" s="149" t="str">
        <x:f>IF('Master Products'!AI702="","",'Master Products'!AI702)</x:f>
      </x:c>
      <x:c r="Q705" s="149" t="str">
        <x:f>IF('Master Products'!AJ702="","",'Master Products'!AJ702)</x:f>
      </x:c>
      <x:c r="R705" s="149" t="str">
        <x:f>IF('Master Products'!AK702="","",'Master Products'!AK702)</x:f>
      </x:c>
    </x:row>
    <x:row r="706">
      <x:c r="A706" s="149" t="str">
        <x:f>'Master Products'!A703</x:f>
        <x:v>RS-000702</x:v>
      </x:c>
      <x:c r="B706" s="149" t="str">
        <x:f>'Master Products'!B703</x:f>
        <x:v>SHARK ERASER 540</x:v>
      </x:c>
      <x:c r="C706" s="149" t="str">
        <x:f>'Master Products'!C703</x:f>
        <x:v>ERASERS</x:v>
      </x:c>
      <x:c r="D706" s="149" t="str">
        <x:f>'Master Products'!D703</x:f>
        <x:v>Both</x:v>
      </x:c>
      <x:c r="E706" s="149" t="str">
        <x:f>'Master Products'!F703</x:f>
        <x:v>Piece</x:v>
      </x:c>
      <x:c r="F706" s="149" t="str">
        <x:f>IF('Master Products'!G703="","",'Master Products'!G703)</x:f>
      </x:c>
      <x:c r="G706" s="149" t="str">
        <x:f>'Master Products'!I703</x:f>
        <x:v>PKR</x:v>
      </x:c>
      <x:c r="H706" s="133" t="n">
        <x:f>'Master Products'!L703</x:f>
        <x:v>180</x:v>
      </x:c>
      <x:c r="I706" s="133" t="n">
        <x:f>'Master Products'!M703</x:f>
        <x:v>165</x:v>
      </x:c>
      <x:c r="J706" s="133" t="str">
        <x:f>'Master Products'!U703</x:f>
        <x:v>Corrected Wholesale</x:v>
      </x:c>
      <x:c r="K706" s="133" t="n">
        <x:f>'Master Products'!N703</x:f>
        <x:v>15</x:v>
      </x:c>
      <x:c r="L706" s="148" t="n">
        <x:f>'Master Products'!O703</x:f>
        <x:v>0.08333333333333333</x:v>
      </x:c>
      <x:c r="M706" s="149" t="str">
        <x:f>'Master Products'!X703</x:f>
        <x:v>Ready with Mock Price</x:v>
      </x:c>
      <x:c r="N706" s="149" t="b">
        <x:f>'Master Products'!Y703</x:f>
        <x:v>1</x:v>
      </x:c>
      <x:c r="O706" s="149" t="str">
        <x:f>'Master Products'!AH703</x:f>
        <x:v>WS-RATES:20:19</x:v>
      </x:c>
      <x:c r="P706" s="149" t="str">
        <x:f>IF('Master Products'!AI703="","",'Master Products'!AI703)</x:f>
      </x:c>
      <x:c r="Q706" s="149" t="str">
        <x:f>IF('Master Products'!AJ703="","",'Master Products'!AJ703)</x:f>
      </x:c>
      <x:c r="R706" s="149" t="str">
        <x:f>IF('Master Products'!AK703="","",'Master Products'!AK703)</x:f>
      </x:c>
    </x:row>
    <x:row r="707">
      <x:c r="A707" s="149" t="str">
        <x:f>'Master Products'!A704</x:f>
        <x:v>RS-000703</x:v>
      </x:c>
      <x:c r="B707" s="149" t="str">
        <x:f>'Master Products'!B704</x:f>
        <x:v>SHARK ERASER 672</x:v>
      </x:c>
      <x:c r="C707" s="149" t="str">
        <x:f>'Master Products'!C704</x:f>
        <x:v>ERASERS</x:v>
      </x:c>
      <x:c r="D707" s="149" t="str">
        <x:f>'Master Products'!D704</x:f>
        <x:v>Both</x:v>
      </x:c>
      <x:c r="E707" s="149" t="str">
        <x:f>'Master Products'!F704</x:f>
        <x:v>Piece</x:v>
      </x:c>
      <x:c r="F707" s="149" t="str">
        <x:f>IF('Master Products'!G704="","",'Master Products'!G704)</x:f>
      </x:c>
      <x:c r="G707" s="149" t="str">
        <x:f>'Master Products'!I704</x:f>
        <x:v>PKR</x:v>
      </x:c>
      <x:c r="H707" s="133" t="n">
        <x:f>'Master Products'!L704</x:f>
        <x:v>270</x:v>
      </x:c>
      <x:c r="I707" s="133" t="n">
        <x:f>'Master Products'!M704</x:f>
        <x:v>257</x:v>
      </x:c>
      <x:c r="J707" s="133" t="str">
        <x:f>'Master Products'!U704</x:f>
        <x:v>Source Valid</x:v>
      </x:c>
      <x:c r="K707" s="133" t="n">
        <x:f>'Master Products'!N704</x:f>
        <x:v>13</x:v>
      </x:c>
      <x:c r="L707" s="148" t="n">
        <x:f>'Master Products'!O704</x:f>
        <x:v>0.04814814814814815</x:v>
      </x:c>
      <x:c r="M707" s="149" t="str">
        <x:f>'Master Products'!X704</x:f>
        <x:v>Ready</x:v>
      </x:c>
      <x:c r="N707" s="149" t="b">
        <x:f>'Master Products'!Y704</x:f>
        <x:v>1</x:v>
      </x:c>
      <x:c r="O707" s="149" t="str">
        <x:f>'Master Products'!AH704</x:f>
        <x:v>WS-RATES:20:20</x:v>
      </x:c>
      <x:c r="P707" s="149" t="str">
        <x:f>IF('Master Products'!AI704="","",'Master Products'!AI704)</x:f>
      </x:c>
      <x:c r="Q707" s="149" t="str">
        <x:f>IF('Master Products'!AJ704="","",'Master Products'!AJ704)</x:f>
      </x:c>
      <x:c r="R707" s="149" t="str">
        <x:f>IF('Master Products'!AK704="","",'Master Products'!AK704)</x:f>
      </x:c>
    </x:row>
    <x:row r="708">
      <x:c r="A708" s="149" t="str">
        <x:f>'Master Products'!A705</x:f>
        <x:v>RS-000704</x:v>
      </x:c>
      <x:c r="B708" s="149" t="str">
        <x:f>'Master Products'!B705</x:f>
        <x:v>SHARK ERASER 972</x:v>
      </x:c>
      <x:c r="C708" s="149" t="str">
        <x:f>'Master Products'!C705</x:f>
        <x:v>ERASERS</x:v>
      </x:c>
      <x:c r="D708" s="149" t="str">
        <x:f>'Master Products'!D705</x:f>
        <x:v>Both</x:v>
      </x:c>
      <x:c r="E708" s="149" t="str">
        <x:f>'Master Products'!F705</x:f>
        <x:v>Piece</x:v>
      </x:c>
      <x:c r="F708" s="149" t="str">
        <x:f>IF('Master Products'!G705="","",'Master Products'!G705)</x:f>
      </x:c>
      <x:c r="G708" s="149" t="str">
        <x:f>'Master Products'!I705</x:f>
        <x:v>PKR</x:v>
      </x:c>
      <x:c r="H708" s="133" t="n">
        <x:f>'Master Products'!L705</x:f>
        <x:v>210</x:v>
      </x:c>
      <x:c r="I708" s="133" t="n">
        <x:f>'Master Products'!M705</x:f>
        <x:v>186</x:v>
      </x:c>
      <x:c r="J708" s="133" t="str">
        <x:f>'Master Products'!U705</x:f>
        <x:v>Source Valid</x:v>
      </x:c>
      <x:c r="K708" s="133" t="n">
        <x:f>'Master Products'!N705</x:f>
        <x:v>24</x:v>
      </x:c>
      <x:c r="L708" s="148" t="n">
        <x:f>'Master Products'!O705</x:f>
        <x:v>0.11428571428571428</x:v>
      </x:c>
      <x:c r="M708" s="149" t="str">
        <x:f>'Master Products'!X705</x:f>
        <x:v>Ready</x:v>
      </x:c>
      <x:c r="N708" s="149" t="b">
        <x:f>'Master Products'!Y705</x:f>
        <x:v>1</x:v>
      </x:c>
      <x:c r="O708" s="149" t="str">
        <x:f>'Master Products'!AH705</x:f>
        <x:v>WS-RATES:20:21</x:v>
      </x:c>
      <x:c r="P708" s="149" t="str">
        <x:f>IF('Master Products'!AI705="","",'Master Products'!AI705)</x:f>
      </x:c>
      <x:c r="Q708" s="149" t="str">
        <x:f>IF('Master Products'!AJ705="","",'Master Products'!AJ705)</x:f>
      </x:c>
      <x:c r="R708" s="149" t="str">
        <x:f>IF('Master Products'!AK705="","",'Master Products'!AK705)</x:f>
      </x:c>
    </x:row>
    <x:row r="709">
      <x:c r="A709" s="149" t="str">
        <x:f>'Master Products'!A706</x:f>
        <x:v>RS-000705</x:v>
      </x:c>
      <x:c r="B709" s="149" t="str">
        <x:f>'Master Products'!B706</x:f>
        <x:v>SHARK ERASER 472</x:v>
      </x:c>
      <x:c r="C709" s="149" t="str">
        <x:f>'Master Products'!C706</x:f>
        <x:v>ERASERS</x:v>
      </x:c>
      <x:c r="D709" s="149" t="str">
        <x:f>'Master Products'!D706</x:f>
        <x:v>Both</x:v>
      </x:c>
      <x:c r="E709" s="149" t="str">
        <x:f>'Master Products'!F706</x:f>
        <x:v>Piece</x:v>
      </x:c>
      <x:c r="F709" s="149" t="str">
        <x:f>IF('Master Products'!G706="","",'Master Products'!G706)</x:f>
      </x:c>
      <x:c r="G709" s="149" t="str">
        <x:f>'Master Products'!I706</x:f>
        <x:v>PKR</x:v>
      </x:c>
      <x:c r="H709" s="133" t="n">
        <x:f>'Master Products'!L706</x:f>
        <x:v>210</x:v>
      </x:c>
      <x:c r="I709" s="133" t="n">
        <x:f>'Master Products'!M706</x:f>
        <x:v>186</x:v>
      </x:c>
      <x:c r="J709" s="133" t="str">
        <x:f>'Master Products'!U706</x:f>
        <x:v>Source Valid</x:v>
      </x:c>
      <x:c r="K709" s="133" t="n">
        <x:f>'Master Products'!N706</x:f>
        <x:v>24</x:v>
      </x:c>
      <x:c r="L709" s="148" t="n">
        <x:f>'Master Products'!O706</x:f>
        <x:v>0.11428571428571428</x:v>
      </x:c>
      <x:c r="M709" s="149" t="str">
        <x:f>'Master Products'!X706</x:f>
        <x:v>Ready</x:v>
      </x:c>
      <x:c r="N709" s="149" t="b">
        <x:f>'Master Products'!Y706</x:f>
        <x:v>1</x:v>
      </x:c>
      <x:c r="O709" s="149" t="str">
        <x:f>'Master Products'!AH706</x:f>
        <x:v>WS-RATES:20:22</x:v>
      </x:c>
      <x:c r="P709" s="149" t="str">
        <x:f>IF('Master Products'!AI706="","",'Master Products'!AI706)</x:f>
      </x:c>
      <x:c r="Q709" s="149" t="str">
        <x:f>IF('Master Products'!AJ706="","",'Master Products'!AJ706)</x:f>
      </x:c>
      <x:c r="R709" s="149" t="str">
        <x:f>IF('Master Products'!AK706="","",'Master Products'!AK706)</x:f>
      </x:c>
    </x:row>
    <x:row r="710">
      <x:c r="A710" s="149" t="str">
        <x:f>'Master Products'!A707</x:f>
        <x:v>RS-000706</x:v>
      </x:c>
      <x:c r="B710" s="149" t="str">
        <x:f>'Master Products'!B707</x:f>
        <x:v>ORCHARD PENCIL 48 PCS JAR</x:v>
      </x:c>
      <x:c r="C710" s="149" t="str">
        <x:f>'Master Products'!C707</x:f>
        <x:v>PENCILS</x:v>
      </x:c>
      <x:c r="D710" s="149" t="str">
        <x:f>'Master Products'!D707</x:f>
        <x:v>Wholesale/Bulk</x:v>
      </x:c>
      <x:c r="E710" s="149" t="str">
        <x:f>'Master Products'!F707</x:f>
        <x:v>Jar</x:v>
      </x:c>
      <x:c r="F710" s="149" t="n">
        <x:f>IF('Master Products'!G707="","",'Master Products'!G707)</x:f>
        <x:v>48</x:v>
      </x:c>
      <x:c r="G710" s="149" t="str">
        <x:f>'Master Products'!I707</x:f>
        <x:v>PKR</x:v>
      </x:c>
      <x:c r="H710" s="133" t="n">
        <x:f>'Master Products'!L707</x:f>
        <x:v>600</x:v>
      </x:c>
      <x:c r="I710" s="133" t="n">
        <x:f>'Master Products'!M707</x:f>
        <x:v>544</x:v>
      </x:c>
      <x:c r="J710" s="133" t="str">
        <x:f>'Master Products'!U707</x:f>
        <x:v>Source Valid</x:v>
      </x:c>
      <x:c r="K710" s="133" t="n">
        <x:f>'Master Products'!N707</x:f>
        <x:v>56</x:v>
      </x:c>
      <x:c r="L710" s="148" t="n">
        <x:f>'Master Products'!O707</x:f>
        <x:v>0.09333333333333334</x:v>
      </x:c>
      <x:c r="M710" s="149" t="str">
        <x:f>'Master Products'!X707</x:f>
        <x:v>Ready</x:v>
      </x:c>
      <x:c r="N710" s="149" t="b">
        <x:f>'Master Products'!Y707</x:f>
        <x:v>1</x:v>
      </x:c>
      <x:c r="O710" s="149" t="str">
        <x:f>'Master Products'!AH707</x:f>
        <x:v>WS-RATES:20:23</x:v>
      </x:c>
      <x:c r="P710" s="149" t="str">
        <x:f>IF('Master Products'!AI707="","",'Master Products'!AI707)</x:f>
      </x:c>
      <x:c r="Q710" s="149" t="str">
        <x:f>IF('Master Products'!AJ707="","",'Master Products'!AJ707)</x:f>
      </x:c>
      <x:c r="R710" s="149" t="str">
        <x:f>IF('Master Products'!AK707="","",'Master Products'!AK707)</x:f>
      </x:c>
    </x:row>
    <x:row r="711">
      <x:c r="A711" s="149" t="str">
        <x:f>'Master Products'!A708</x:f>
        <x:v>RS-000707</x:v>
      </x:c>
      <x:c r="B711" s="149" t="str">
        <x:f>'Master Products'!B708</x:f>
        <x:v>ORCHARD PENCIL BOX</x:v>
      </x:c>
      <x:c r="C711" s="149" t="str">
        <x:f>'Master Products'!C708</x:f>
        <x:v>PENCILS</x:v>
      </x:c>
      <x:c r="D711" s="149" t="str">
        <x:f>'Master Products'!D708</x:f>
        <x:v>Both</x:v>
      </x:c>
      <x:c r="E711" s="149" t="str">
        <x:f>'Master Products'!F708</x:f>
        <x:v>Box</x:v>
      </x:c>
      <x:c r="F711" s="149" t="str">
        <x:f>IF('Master Products'!G708="","",'Master Products'!G708)</x:f>
      </x:c>
      <x:c r="G711" s="149" t="str">
        <x:f>'Master Products'!I708</x:f>
        <x:v>PKR</x:v>
      </x:c>
      <x:c r="H711" s="133" t="n">
        <x:f>'Master Products'!L708</x:f>
        <x:v>150</x:v>
      </x:c>
      <x:c r="I711" s="133" t="n">
        <x:f>'Master Products'!M708</x:f>
        <x:v>136</x:v>
      </x:c>
      <x:c r="J711" s="133" t="str">
        <x:f>'Master Products'!U708</x:f>
        <x:v>Source Valid</x:v>
      </x:c>
      <x:c r="K711" s="133" t="n">
        <x:f>'Master Products'!N708</x:f>
        <x:v>14</x:v>
      </x:c>
      <x:c r="L711" s="148" t="n">
        <x:f>'Master Products'!O708</x:f>
        <x:v>0.09333333333333334</x:v>
      </x:c>
      <x:c r="M711" s="149" t="str">
        <x:f>'Master Products'!X708</x:f>
        <x:v>Ready</x:v>
      </x:c>
      <x:c r="N711" s="149" t="b">
        <x:f>'Master Products'!Y708</x:f>
        <x:v>1</x:v>
      </x:c>
      <x:c r="O711" s="149" t="str">
        <x:f>'Master Products'!AH708</x:f>
        <x:v>WS-RATES:20:24</x:v>
      </x:c>
      <x:c r="P711" s="149" t="str">
        <x:f>IF('Master Products'!AI708="","",'Master Products'!AI708)</x:f>
      </x:c>
      <x:c r="Q711" s="149" t="str">
        <x:f>IF('Master Products'!AJ708="","",'Master Products'!AJ708)</x:f>
      </x:c>
      <x:c r="R711" s="149" t="str">
        <x:f>IF('Master Products'!AK708="","",'Master Products'!AK708)</x:f>
      </x:c>
    </x:row>
    <x:row r="712">
      <x:c r="A712" s="149" t="str">
        <x:f>'Master Products'!A709</x:f>
        <x:v>RS-000708</x:v>
      </x:c>
      <x:c r="B712" s="149" t="str">
        <x:f>'Master Products'!B709</x:f>
        <x:v>TANGO PC COLOUR 12 FULL</x:v>
      </x:c>
      <x:c r="C712" s="149" t="str">
        <x:f>'Master Products'!C709</x:f>
        <x:v>PENCIL COLOR</x:v>
      </x:c>
      <x:c r="D712" s="149" t="str">
        <x:f>'Master Products'!D709</x:f>
        <x:v>Both</x:v>
      </x:c>
      <x:c r="E712" s="149" t="str">
        <x:f>'Master Products'!F709</x:f>
        <x:v>Piece</x:v>
      </x:c>
      <x:c r="F712" s="149" t="str">
        <x:f>IF('Master Products'!G709="","",'Master Products'!G709)</x:f>
      </x:c>
      <x:c r="G712" s="149" t="str">
        <x:f>'Master Products'!I709</x:f>
        <x:v>PKR</x:v>
      </x:c>
      <x:c r="H712" s="133" t="n">
        <x:f>'Master Products'!L709</x:f>
        <x:v>164</x:v>
      </x:c>
      <x:c r="I712" s="133" t="n">
        <x:f>'Master Products'!M709</x:f>
        <x:v>152</x:v>
      </x:c>
      <x:c r="J712" s="133" t="str">
        <x:f>'Master Products'!U709</x:f>
        <x:v>Source Valid</x:v>
      </x:c>
      <x:c r="K712" s="133" t="n">
        <x:f>'Master Products'!N709</x:f>
        <x:v>12</x:v>
      </x:c>
      <x:c r="L712" s="148" t="n">
        <x:f>'Master Products'!O709</x:f>
        <x:v>0.07317073170731707</x:v>
      </x:c>
      <x:c r="M712" s="149" t="str">
        <x:f>'Master Products'!X709</x:f>
        <x:v>Ready</x:v>
      </x:c>
      <x:c r="N712" s="149" t="b">
        <x:f>'Master Products'!Y709</x:f>
        <x:v>1</x:v>
      </x:c>
      <x:c r="O712" s="149" t="str">
        <x:f>'Master Products'!AH709</x:f>
        <x:v>WS-RATES:20:25</x:v>
      </x:c>
      <x:c r="P712" s="149" t="str">
        <x:f>IF('Master Products'!AI709="","",'Master Products'!AI709)</x:f>
      </x:c>
      <x:c r="Q712" s="149" t="str">
        <x:f>IF('Master Products'!AJ709="","",'Master Products'!AJ709)</x:f>
      </x:c>
      <x:c r="R712" s="149" t="str">
        <x:f>IF('Master Products'!AK709="","",'Master Products'!AK709)</x:f>
      </x:c>
    </x:row>
    <x:row r="713">
      <x:c r="A713" s="149" t="str">
        <x:f>'Master Products'!A710</x:f>
        <x:v>RS-000709</x:v>
      </x:c>
      <x:c r="B713" s="149" t="str">
        <x:f>'Master Products'!B710</x:f>
        <x:v>TANGO PC COLOUR 12 HALF</x:v>
      </x:c>
      <x:c r="C713" s="149" t="str">
        <x:f>'Master Products'!C710</x:f>
        <x:v>PENCIL COLOR</x:v>
      </x:c>
      <x:c r="D713" s="149" t="str">
        <x:f>'Master Products'!D710</x:f>
        <x:v>Both</x:v>
      </x:c>
      <x:c r="E713" s="149" t="str">
        <x:f>'Master Products'!F710</x:f>
        <x:v>Piece</x:v>
      </x:c>
      <x:c r="F713" s="149" t="str">
        <x:f>IF('Master Products'!G710="","",'Master Products'!G710)</x:f>
      </x:c>
      <x:c r="G713" s="149" t="str">
        <x:f>'Master Products'!I710</x:f>
        <x:v>PKR</x:v>
      </x:c>
      <x:c r="H713" s="133" t="n">
        <x:f>'Master Products'!L710</x:f>
        <x:v>82</x:v>
      </x:c>
      <x:c r="I713" s="133" t="n">
        <x:f>'Master Products'!M710</x:f>
        <x:v>74</x:v>
      </x:c>
      <x:c r="J713" s="133" t="str">
        <x:f>'Master Products'!U710</x:f>
        <x:v>Source Valid</x:v>
      </x:c>
      <x:c r="K713" s="133" t="n">
        <x:f>'Master Products'!N710</x:f>
        <x:v>8</x:v>
      </x:c>
      <x:c r="L713" s="148" t="n">
        <x:f>'Master Products'!O710</x:f>
        <x:v>0.0975609756097561</x:v>
      </x:c>
      <x:c r="M713" s="149" t="str">
        <x:f>'Master Products'!X710</x:f>
        <x:v>Ready</x:v>
      </x:c>
      <x:c r="N713" s="149" t="b">
        <x:f>'Master Products'!Y710</x:f>
        <x:v>1</x:v>
      </x:c>
      <x:c r="O713" s="149" t="str">
        <x:f>'Master Products'!AH710</x:f>
        <x:v>WS-RATES:20:26</x:v>
      </x:c>
      <x:c r="P713" s="149" t="str">
        <x:f>IF('Master Products'!AI710="","",'Master Products'!AI710)</x:f>
      </x:c>
      <x:c r="Q713" s="149" t="str">
        <x:f>IF('Master Products'!AJ710="","",'Master Products'!AJ710)</x:f>
      </x:c>
      <x:c r="R713" s="149" t="str">
        <x:f>IF('Master Products'!AK710="","",'Master Products'!AK710)</x:f>
      </x:c>
    </x:row>
    <x:row r="714">
      <x:c r="A714" s="149" t="str">
        <x:f>'Master Products'!A711</x:f>
        <x:v>RS-000710</x:v>
      </x:c>
      <x:c r="B714" s="149" t="str">
        <x:f>'Master Products'!B711</x:f>
        <x:v>CUTTER WITH BLADE</x:v>
      </x:c>
      <x:c r="C714" s="149" t="str">
        <x:f>'Master Products'!C711</x:f>
        <x:v>CHINA DAIRIES</x:v>
      </x:c>
      <x:c r="D714" s="149" t="str">
        <x:f>'Master Products'!D711</x:f>
        <x:v>Both</x:v>
      </x:c>
      <x:c r="E714" s="149" t="str">
        <x:f>'Master Products'!F711</x:f>
        <x:v>Piece</x:v>
      </x:c>
      <x:c r="F714" s="149" t="str">
        <x:f>IF('Master Products'!G711="","",'Master Products'!G711)</x:f>
      </x:c>
      <x:c r="G714" s="149" t="str">
        <x:f>'Master Products'!I711</x:f>
        <x:v>PKR</x:v>
      </x:c>
      <x:c r="H714" s="133" t="n">
        <x:f>'Master Products'!L711</x:f>
        <x:v>180</x:v>
      </x:c>
      <x:c r="I714" s="133" t="n">
        <x:f>'Master Products'!M711</x:f>
        <x:v>160</x:v>
      </x:c>
      <x:c r="J714" s="133" t="str">
        <x:f>'Master Products'!U711</x:f>
        <x:v>Source Valid</x:v>
      </x:c>
      <x:c r="K714" s="133" t="n">
        <x:f>'Master Products'!N711</x:f>
        <x:v>20</x:v>
      </x:c>
      <x:c r="L714" s="148" t="n">
        <x:f>'Master Products'!O711</x:f>
        <x:v>0.1111111111111111</x:v>
      </x:c>
      <x:c r="M714" s="149" t="str">
        <x:f>'Master Products'!X711</x:f>
        <x:v>Ready</x:v>
      </x:c>
      <x:c r="N714" s="149" t="b">
        <x:f>'Master Products'!Y711</x:f>
        <x:v>1</x:v>
      </x:c>
      <x:c r="O714" s="149" t="str">
        <x:f>'Master Products'!AH711</x:f>
        <x:v>WS-RATES:20:27</x:v>
      </x:c>
      <x:c r="P714" s="149" t="str">
        <x:f>IF('Master Products'!AI711="","",'Master Products'!AI711)</x:f>
      </x:c>
      <x:c r="Q714" s="149" t="str">
        <x:f>IF('Master Products'!AJ711="","",'Master Products'!AJ711)</x:f>
      </x:c>
      <x:c r="R714" s="149" t="str">
        <x:f>IF('Master Products'!AK711="","",'Master Products'!AK711)</x:f>
      </x:c>
    </x:row>
    <x:row r="715">
      <x:c r="A715" s="149" t="str">
        <x:f>'Master Products'!A712</x:f>
        <x:v>RS-000711</x:v>
      </x:c>
      <x:c r="B715" s="149" t="str">
        <x:f>'Master Products'!B712</x:f>
        <x:v>GATTA KHATA LEDGER 68g N0 6</x:v>
      </x:c>
      <x:c r="C715" s="149" t="str">
        <x:f>'Master Products'!C712</x:f>
        <x:v>GATTA REGISTER</x:v>
      </x:c>
      <x:c r="D715" s="149" t="str">
        <x:f>'Master Products'!D712</x:f>
        <x:v>Both</x:v>
      </x:c>
      <x:c r="E715" s="149" t="str">
        <x:f>'Master Products'!F712</x:f>
        <x:v>Piece</x:v>
      </x:c>
      <x:c r="F715" s="149" t="str">
        <x:f>IF('Master Products'!G712="","",'Master Products'!G712)</x:f>
      </x:c>
      <x:c r="G715" s="149" t="str">
        <x:f>'Master Products'!I712</x:f>
        <x:v>PKR</x:v>
      </x:c>
      <x:c r="H715" s="133" t="n">
        <x:f>'Master Products'!L712</x:f>
        <x:v>540</x:v>
      </x:c>
      <x:c r="I715" s="133" t="n">
        <x:f>'Master Products'!M712</x:f>
        <x:v>460</x:v>
      </x:c>
      <x:c r="J715" s="133" t="str">
        <x:f>'Master Products'!U712</x:f>
        <x:v>Source Valid</x:v>
      </x:c>
      <x:c r="K715" s="133" t="n">
        <x:f>'Master Products'!N712</x:f>
        <x:v>80</x:v>
      </x:c>
      <x:c r="L715" s="148" t="n">
        <x:f>'Master Products'!O712</x:f>
        <x:v>0.14814814814814814</x:v>
      </x:c>
      <x:c r="M715" s="149" t="str">
        <x:f>'Master Products'!X712</x:f>
        <x:v>Ready</x:v>
      </x:c>
      <x:c r="N715" s="149" t="b">
        <x:f>'Master Products'!Y712</x:f>
        <x:v>1</x:v>
      </x:c>
      <x:c r="O715" s="149" t="str">
        <x:f>'Master Products'!AH712</x:f>
        <x:v>WS-RATES:20:28</x:v>
      </x:c>
      <x:c r="P715" s="149" t="str">
        <x:f>IF('Master Products'!AI712="","",'Master Products'!AI712)</x:f>
      </x:c>
      <x:c r="Q715" s="149" t="str">
        <x:f>IF('Master Products'!AJ712="","",'Master Products'!AJ712)</x:f>
      </x:c>
      <x:c r="R715" s="149" t="str">
        <x:f>IF('Master Products'!AK712="","",'Master Products'!AK712)</x:f>
      </x:c>
    </x:row>
    <x:row r="716">
      <x:c r="A716" s="149" t="str">
        <x:f>'Master Products'!A713</x:f>
        <x:v>RS-000712</x:v>
      </x:c>
      <x:c r="B716" s="149" t="str">
        <x:f>'Master Products'!B713</x:f>
        <x:v>GATTA KHATA LEDGER 68g NO 5</x:v>
      </x:c>
      <x:c r="C716" s="149" t="str">
        <x:f>'Master Products'!C713</x:f>
        <x:v>GATTA REGISTER</x:v>
      </x:c>
      <x:c r="D716" s="149" t="str">
        <x:f>'Master Products'!D713</x:f>
        <x:v>Both</x:v>
      </x:c>
      <x:c r="E716" s="149" t="str">
        <x:f>'Master Products'!F713</x:f>
        <x:v>Piece</x:v>
      </x:c>
      <x:c r="F716" s="149" t="str">
        <x:f>IF('Master Products'!G713="","",'Master Products'!G713)</x:f>
      </x:c>
      <x:c r="G716" s="149" t="str">
        <x:f>'Master Products'!I713</x:f>
        <x:v>PKR</x:v>
      </x:c>
      <x:c r="H716" s="133" t="n">
        <x:f>'Master Products'!L713</x:f>
        <x:v>450</x:v>
      </x:c>
      <x:c r="I716" s="133" t="n">
        <x:f>'Master Products'!M713</x:f>
        <x:v>380</x:v>
      </x:c>
      <x:c r="J716" s="133" t="str">
        <x:f>'Master Products'!U713</x:f>
        <x:v>Source Valid</x:v>
      </x:c>
      <x:c r="K716" s="133" t="n">
        <x:f>'Master Products'!N713</x:f>
        <x:v>70</x:v>
      </x:c>
      <x:c r="L716" s="148" t="n">
        <x:f>'Master Products'!O713</x:f>
        <x:v>0.15555555555555556</x:v>
      </x:c>
      <x:c r="M716" s="149" t="str">
        <x:f>'Master Products'!X713</x:f>
        <x:v>Ready</x:v>
      </x:c>
      <x:c r="N716" s="149" t="b">
        <x:f>'Master Products'!Y713</x:f>
        <x:v>1</x:v>
      </x:c>
      <x:c r="O716" s="149" t="str">
        <x:f>'Master Products'!AH713</x:f>
        <x:v>WS-RATES:20:29</x:v>
      </x:c>
      <x:c r="P716" s="149" t="str">
        <x:f>IF('Master Products'!AI713="","",'Master Products'!AI713)</x:f>
      </x:c>
      <x:c r="Q716" s="149" t="str">
        <x:f>IF('Master Products'!AJ713="","",'Master Products'!AJ713)</x:f>
      </x:c>
      <x:c r="R716" s="149" t="str">
        <x:f>IF('Master Products'!AK713="","",'Master Products'!AK713)</x:f>
      </x:c>
    </x:row>
    <x:row r="717">
      <x:c r="A717" s="149" t="str">
        <x:f>'Master Products'!A714</x:f>
        <x:v>RS-000713</x:v>
      </x:c>
      <x:c r="B717" s="149" t="str">
        <x:f>'Master Products'!B714</x:f>
        <x:v>DUX HEAVY DUTY STAPLER 3500</x:v>
      </x:c>
      <x:c r="C717" s="149" t="str">
        <x:f>'Master Products'!C714</x:f>
        <x:v>STAPLERS</x:v>
      </x:c>
      <x:c r="D717" s="149" t="str">
        <x:f>'Master Products'!D714</x:f>
        <x:v>Both</x:v>
      </x:c>
      <x:c r="E717" s="149" t="str">
        <x:f>'Master Products'!F714</x:f>
        <x:v>Piece</x:v>
      </x:c>
      <x:c r="F717" s="149" t="str">
        <x:f>IF('Master Products'!G714="","",'Master Products'!G714)</x:f>
      </x:c>
      <x:c r="G717" s="149" t="str">
        <x:f>'Master Products'!I714</x:f>
        <x:v>PKR</x:v>
      </x:c>
      <x:c r="H717" s="133" t="n">
        <x:f>'Master Products'!L714</x:f>
        <x:v>4600</x:v>
      </x:c>
      <x:c r="I717" s="133" t="n">
        <x:f>'Master Products'!M714</x:f>
        <x:v>3980</x:v>
      </x:c>
      <x:c r="J717" s="133" t="str">
        <x:f>'Master Products'!U714</x:f>
        <x:v>Source Valid</x:v>
      </x:c>
      <x:c r="K717" s="133" t="n">
        <x:f>'Master Products'!N714</x:f>
        <x:v>620</x:v>
      </x:c>
      <x:c r="L717" s="148" t="n">
        <x:f>'Master Products'!O714</x:f>
        <x:v>0.13478260869565217</x:v>
      </x:c>
      <x:c r="M717" s="149" t="str">
        <x:f>'Master Products'!X714</x:f>
        <x:v>Ready</x:v>
      </x:c>
      <x:c r="N717" s="149" t="b">
        <x:f>'Master Products'!Y714</x:f>
        <x:v>1</x:v>
      </x:c>
      <x:c r="O717" s="149" t="str">
        <x:f>'Master Products'!AH714</x:f>
        <x:v>WS-RATES:20:30</x:v>
      </x:c>
      <x:c r="P717" s="149" t="str">
        <x:f>IF('Master Products'!AI714="","",'Master Products'!AI714)</x:f>
      </x:c>
      <x:c r="Q717" s="149" t="str">
        <x:f>IF('Master Products'!AJ714="","",'Master Products'!AJ714)</x:f>
      </x:c>
      <x:c r="R717" s="149" t="str">
        <x:f>IF('Master Products'!AK714="","",'Master Products'!AK714)</x:f>
      </x:c>
    </x:row>
    <x:row r="718">
      <x:c r="A718" s="149" t="str">
        <x:f>'Master Products'!A715</x:f>
        <x:v>RS-000714</x:v>
      </x:c>
      <x:c r="B718" s="149" t="str">
        <x:f>'Master Products'!B715</x:f>
        <x:v>DUX HEAVY DUTY STAPLER 2500</x:v>
      </x:c>
      <x:c r="C718" s="149" t="str">
        <x:f>'Master Products'!C715</x:f>
        <x:v>STAPLERS</x:v>
      </x:c>
      <x:c r="D718" s="149" t="str">
        <x:f>'Master Products'!D715</x:f>
        <x:v>Both</x:v>
      </x:c>
      <x:c r="E718" s="149" t="str">
        <x:f>'Master Products'!F715</x:f>
        <x:v>Piece</x:v>
      </x:c>
      <x:c r="F718" s="149" t="str">
        <x:f>IF('Master Products'!G715="","",'Master Products'!G715)</x:f>
      </x:c>
      <x:c r="G718" s="149" t="str">
        <x:f>'Master Products'!I715</x:f>
        <x:v>PKR</x:v>
      </x:c>
      <x:c r="H718" s="133" t="n">
        <x:f>'Master Products'!L715</x:f>
        <x:v>3600</x:v>
      </x:c>
      <x:c r="I718" s="133" t="n">
        <x:f>'Master Products'!M715</x:f>
        <x:v>2950</x:v>
      </x:c>
      <x:c r="J718" s="133" t="str">
        <x:f>'Master Products'!U715</x:f>
        <x:v>Source Valid</x:v>
      </x:c>
      <x:c r="K718" s="133" t="n">
        <x:f>'Master Products'!N715</x:f>
        <x:v>650</x:v>
      </x:c>
      <x:c r="L718" s="148" t="n">
        <x:f>'Master Products'!O715</x:f>
        <x:v>0.18055555555555555</x:v>
      </x:c>
      <x:c r="M718" s="149" t="str">
        <x:f>'Master Products'!X715</x:f>
        <x:v>Ready</x:v>
      </x:c>
      <x:c r="N718" s="149" t="b">
        <x:f>'Master Products'!Y715</x:f>
        <x:v>1</x:v>
      </x:c>
      <x:c r="O718" s="149" t="str">
        <x:f>'Master Products'!AH715</x:f>
        <x:v>WS-RATES:20:31</x:v>
      </x:c>
      <x:c r="P718" s="149" t="str">
        <x:f>IF('Master Products'!AI715="","",'Master Products'!AI715)</x:f>
      </x:c>
      <x:c r="Q718" s="149" t="str">
        <x:f>IF('Master Products'!AJ715="","",'Master Products'!AJ715)</x:f>
      </x:c>
      <x:c r="R718" s="149" t="str">
        <x:f>IF('Master Products'!AK715="","",'Master Products'!AK715)</x:f>
      </x:c>
    </x:row>
    <x:row r="719">
      <x:c r="A719" s="149" t="str">
        <x:f>'Master Products'!A716</x:f>
        <x:v>RS-000715</x:v>
      </x:c>
      <x:c r="B719" s="149" t="str">
        <x:f>'Master Products'!B716</x:f>
        <x:v>CHINA PAINT MARKER SMALL</x:v>
      </x:c>
      <x:c r="C719" s="149" t="str">
        <x:f>'Master Products'!C716</x:f>
        <x:v>PAINT MARKERS</x:v>
      </x:c>
      <x:c r="D719" s="149" t="str">
        <x:f>'Master Products'!D716</x:f>
        <x:v>Both</x:v>
      </x:c>
      <x:c r="E719" s="149" t="str">
        <x:f>'Master Products'!F716</x:f>
        <x:v>Piece</x:v>
      </x:c>
      <x:c r="F719" s="149" t="str">
        <x:f>IF('Master Products'!G716="","",'Master Products'!G716)</x:f>
      </x:c>
      <x:c r="G719" s="149" t="str">
        <x:f>'Master Products'!I716</x:f>
        <x:v>PKR</x:v>
      </x:c>
      <x:c r="H719" s="133" t="n">
        <x:f>'Master Products'!L716</x:f>
        <x:v>85</x:v>
      </x:c>
      <x:c r="I719" s="133" t="n">
        <x:f>'Master Products'!M716</x:f>
        <x:v>75</x:v>
      </x:c>
      <x:c r="J719" s="133" t="str">
        <x:f>'Master Products'!U716</x:f>
        <x:v>Source Valid</x:v>
      </x:c>
      <x:c r="K719" s="133" t="n">
        <x:f>'Master Products'!N716</x:f>
        <x:v>10</x:v>
      </x:c>
      <x:c r="L719" s="148" t="n">
        <x:f>'Master Products'!O716</x:f>
        <x:v>0.11764705882352941</x:v>
      </x:c>
      <x:c r="M719" s="149" t="str">
        <x:f>'Master Products'!X716</x:f>
        <x:v>Ready</x:v>
      </x:c>
      <x:c r="N719" s="149" t="b">
        <x:f>'Master Products'!Y716</x:f>
        <x:v>1</x:v>
      </x:c>
      <x:c r="O719" s="149" t="str">
        <x:f>'Master Products'!AH716</x:f>
        <x:v>WS-RATES:20:32</x:v>
      </x:c>
      <x:c r="P719" s="149" t="str">
        <x:f>IF('Master Products'!AI716="","",'Master Products'!AI716)</x:f>
      </x:c>
      <x:c r="Q719" s="149" t="str">
        <x:f>IF('Master Products'!AJ716="","",'Master Products'!AJ716)</x:f>
      </x:c>
      <x:c r="R719" s="149" t="str">
        <x:f>IF('Master Products'!AK716="","",'Master Products'!AK716)</x:f>
      </x:c>
    </x:row>
    <x:row r="720">
      <x:c r="A720" s="149" t="str">
        <x:f>'Master Products'!A717</x:f>
        <x:v>RS-000716</x:v>
      </x:c>
      <x:c r="B720" s="149" t="str">
        <x:f>'Master Products'!B717</x:f>
        <x:v>DUX SMILEY ERASER JAR</x:v>
      </x:c>
      <x:c r="C720" s="149" t="str">
        <x:f>'Master Products'!C717</x:f>
        <x:v>ERASERS</x:v>
      </x:c>
      <x:c r="D720" s="149" t="str">
        <x:f>'Master Products'!D717</x:f>
        <x:v>Wholesale/Bulk</x:v>
      </x:c>
      <x:c r="E720" s="149" t="str">
        <x:f>'Master Products'!F717</x:f>
        <x:v>Jar</x:v>
      </x:c>
      <x:c r="F720" s="149" t="str">
        <x:f>IF('Master Products'!G717="","",'Master Products'!G717)</x:f>
      </x:c>
      <x:c r="G720" s="149" t="str">
        <x:f>'Master Products'!I717</x:f>
        <x:v>PKR</x:v>
      </x:c>
      <x:c r="H720" s="133" t="n">
        <x:f>'Master Products'!L717</x:f>
        <x:v>370</x:v>
      </x:c>
      <x:c r="I720" s="133" t="n">
        <x:f>'Master Products'!M717</x:f>
        <x:v>335</x:v>
      </x:c>
      <x:c r="J720" s="133" t="str">
        <x:f>'Master Products'!U717</x:f>
        <x:v>Source Valid</x:v>
      </x:c>
      <x:c r="K720" s="133" t="n">
        <x:f>'Master Products'!N717</x:f>
        <x:v>35</x:v>
      </x:c>
      <x:c r="L720" s="148" t="n">
        <x:f>'Master Products'!O717</x:f>
        <x:v>0.0945945945945946</x:v>
      </x:c>
      <x:c r="M720" s="149" t="str">
        <x:f>'Master Products'!X717</x:f>
        <x:v>Ready</x:v>
      </x:c>
      <x:c r="N720" s="149" t="b">
        <x:f>'Master Products'!Y717</x:f>
        <x:v>1</x:v>
      </x:c>
      <x:c r="O720" s="149" t="str">
        <x:f>'Master Products'!AH717</x:f>
        <x:v>WS-RATES:20:33</x:v>
      </x:c>
      <x:c r="P720" s="149" t="str">
        <x:f>IF('Master Products'!AI717="","",'Master Products'!AI717)</x:f>
      </x:c>
      <x:c r="Q720" s="149" t="str">
        <x:f>IF('Master Products'!AJ717="","",'Master Products'!AJ717)</x:f>
      </x:c>
      <x:c r="R720" s="149" t="str">
        <x:f>IF('Master Products'!AK717="","",'Master Products'!AK717)</x:f>
      </x:c>
    </x:row>
    <x:row r="721">
      <x:c r="A721" s="149" t="str">
        <x:f>'Master Products'!A718</x:f>
        <x:v>RS-000717</x:v>
      </x:c>
      <x:c r="B721" s="149" t="str">
        <x:f>'Master Products'!B718</x:f>
        <x:v>DUX 24 COLOUR PENCIL BOX</x:v>
      </x:c>
      <x:c r="C721" s="149" t="str">
        <x:f>'Master Products'!C718</x:f>
        <x:v>PENCIL COLOR</x:v>
      </x:c>
      <x:c r="D721" s="149" t="str">
        <x:f>'Master Products'!D718</x:f>
        <x:v>Both</x:v>
      </x:c>
      <x:c r="E721" s="149" t="str">
        <x:f>'Master Products'!F718</x:f>
        <x:v>Box</x:v>
      </x:c>
      <x:c r="F721" s="149" t="str">
        <x:f>IF('Master Products'!G718="","",'Master Products'!G718)</x:f>
      </x:c>
      <x:c r="G721" s="149" t="str">
        <x:f>'Master Products'!I718</x:f>
        <x:v>PKR</x:v>
      </x:c>
      <x:c r="H721" s="133" t="n">
        <x:f>'Master Products'!L718</x:f>
        <x:v>530</x:v>
      </x:c>
      <x:c r="I721" s="133" t="n">
        <x:f>'Master Products'!M718</x:f>
        <x:v>510</x:v>
      </x:c>
      <x:c r="J721" s="133" t="str">
        <x:f>'Master Products'!U718</x:f>
        <x:v>Source Valid</x:v>
      </x:c>
      <x:c r="K721" s="133" t="n">
        <x:f>'Master Products'!N718</x:f>
        <x:v>20</x:v>
      </x:c>
      <x:c r="L721" s="148" t="n">
        <x:f>'Master Products'!O718</x:f>
        <x:v>0.03773584905660377</x:v>
      </x:c>
      <x:c r="M721" s="149" t="str">
        <x:f>'Master Products'!X718</x:f>
        <x:v>Ready</x:v>
      </x:c>
      <x:c r="N721" s="149" t="b">
        <x:f>'Master Products'!Y718</x:f>
        <x:v>1</x:v>
      </x:c>
      <x:c r="O721" s="149" t="str">
        <x:f>'Master Products'!AH718</x:f>
        <x:v>WS-RATES:20:34</x:v>
      </x:c>
      <x:c r="P721" s="149" t="str">
        <x:f>IF('Master Products'!AI718="","",'Master Products'!AI718)</x:f>
      </x:c>
      <x:c r="Q721" s="149" t="str">
        <x:f>IF('Master Products'!AJ718="","",'Master Products'!AJ718)</x:f>
      </x:c>
      <x:c r="R721" s="149" t="str">
        <x:f>IF('Master Products'!AK718="","",'Master Products'!AK718)</x:f>
      </x:c>
    </x:row>
    <x:row r="722">
      <x:c r="A722" s="149" t="str">
        <x:f>'Master Products'!A719</x:f>
        <x:v>RS-000718</x:v>
      </x:c>
      <x:c r="B722" s="149" t="str">
        <x:f>'Master Products'!B719</x:f>
        <x:v>DUX SPRING PEN</x:v>
      </x:c>
      <x:c r="C722" s="149" t="str">
        <x:f>'Master Products'!C719</x:f>
        <x:v>Fountain pen</x:v>
      </x:c>
      <x:c r="D722" s="149" t="str">
        <x:f>'Master Products'!D719</x:f>
        <x:v>Both</x:v>
      </x:c>
      <x:c r="E722" s="149" t="str">
        <x:f>'Master Products'!F719</x:f>
        <x:v>Piece</x:v>
      </x:c>
      <x:c r="F722" s="149" t="str">
        <x:f>IF('Master Products'!G719="","",'Master Products'!G719)</x:f>
      </x:c>
      <x:c r="G722" s="149" t="str">
        <x:f>'Master Products'!I719</x:f>
        <x:v>PKR</x:v>
      </x:c>
      <x:c r="H722" s="133" t="n">
        <x:f>'Master Products'!L719</x:f>
        <x:v>710</x:v>
      </x:c>
      <x:c r="I722" s="133" t="n">
        <x:f>'Master Products'!M719</x:f>
        <x:v>663</x:v>
      </x:c>
      <x:c r="J722" s="133" t="str">
        <x:f>'Master Products'!U719</x:f>
        <x:v>Source Valid</x:v>
      </x:c>
      <x:c r="K722" s="133" t="n">
        <x:f>'Master Products'!N719</x:f>
        <x:v>47</x:v>
      </x:c>
      <x:c r="L722" s="148" t="n">
        <x:f>'Master Products'!O719</x:f>
        <x:v>0.06619718309859154</x:v>
      </x:c>
      <x:c r="M722" s="149" t="str">
        <x:f>'Master Products'!X719</x:f>
        <x:v>Ready</x:v>
      </x:c>
      <x:c r="N722" s="149" t="b">
        <x:f>'Master Products'!Y719</x:f>
        <x:v>1</x:v>
      </x:c>
      <x:c r="O722" s="149" t="str">
        <x:f>'Master Products'!AH719</x:f>
        <x:v>WS-RATES:20:35</x:v>
      </x:c>
      <x:c r="P722" s="149" t="str">
        <x:f>IF('Master Products'!AI719="","",'Master Products'!AI719)</x:f>
      </x:c>
      <x:c r="Q722" s="149" t="str">
        <x:f>IF('Master Products'!AJ719="","",'Master Products'!AJ719)</x:f>
      </x:c>
      <x:c r="R722" s="149" t="str">
        <x:f>IF('Master Products'!AK719="","",'Master Products'!AK719)</x:f>
      </x:c>
    </x:row>
    <x:row r="723">
      <x:c r="A723" s="149" t="str">
        <x:f>'Master Products'!A720</x:f>
        <x:v>RS-000719</x:v>
      </x:c>
      <x:c r="B723" s="149" t="str">
        <x:f>'Master Products'!B720</x:f>
        <x:v>ORO R6 GALAXY</x:v>
      </x:c>
      <x:c r="C723" s="149" t="str">
        <x:f>'Master Products'!C720</x:f>
        <x:v>GEL PEN</x:v>
      </x:c>
      <x:c r="D723" s="149" t="str">
        <x:f>'Master Products'!D720</x:f>
        <x:v>Both</x:v>
      </x:c>
      <x:c r="E723" s="149" t="str">
        <x:f>'Master Products'!F720</x:f>
        <x:v>Piece</x:v>
      </x:c>
      <x:c r="F723" s="149" t="str">
        <x:f>IF('Master Products'!G720="","",'Master Products'!G720)</x:f>
      </x:c>
      <x:c r="G723" s="149" t="str">
        <x:f>'Master Products'!I720</x:f>
        <x:v>PKR</x:v>
      </x:c>
      <x:c r="H723" s="133" t="n">
        <x:f>'Master Products'!L720</x:f>
        <x:v>340</x:v>
      </x:c>
      <x:c r="I723" s="133" t="n">
        <x:f>'Master Products'!M720</x:f>
        <x:v>320</x:v>
      </x:c>
      <x:c r="J723" s="133" t="str">
        <x:f>'Master Products'!U720</x:f>
        <x:v>Source Valid</x:v>
      </x:c>
      <x:c r="K723" s="133" t="n">
        <x:f>'Master Products'!N720</x:f>
        <x:v>20</x:v>
      </x:c>
      <x:c r="L723" s="148" t="n">
        <x:f>'Master Products'!O720</x:f>
        <x:v>0.058823529411764705</x:v>
      </x:c>
      <x:c r="M723" s="149" t="str">
        <x:f>'Master Products'!X720</x:f>
        <x:v>Ready</x:v>
      </x:c>
      <x:c r="N723" s="149" t="b">
        <x:f>'Master Products'!Y720</x:f>
        <x:v>1</x:v>
      </x:c>
      <x:c r="O723" s="149" t="str">
        <x:f>'Master Products'!AH720</x:f>
        <x:v>WS-RATES:20:36</x:v>
      </x:c>
      <x:c r="P723" s="149" t="str">
        <x:f>IF('Master Products'!AI720="","",'Master Products'!AI720)</x:f>
      </x:c>
      <x:c r="Q723" s="149" t="str">
        <x:f>IF('Master Products'!AJ720="","",'Master Products'!AJ720)</x:f>
      </x:c>
      <x:c r="R723" s="149" t="str">
        <x:f>IF('Master Products'!AK720="","",'Master Products'!AK720)</x:f>
      </x:c>
    </x:row>
    <x:row r="724">
      <x:c r="A724" s="149" t="str">
        <x:f>'Master Products'!A721</x:f>
        <x:v>RS-000720</x:v>
      </x:c>
      <x:c r="B724" s="149" t="str">
        <x:f>'Master Products'!B721</x:f>
        <x:v>WHITE BOARD QAIDA</x:v>
      </x:c>
      <x:c r="C724" s="149" t="str">
        <x:f>'Master Products'!C721</x:f>
        <x:v>QAIDA</x:v>
      </x:c>
      <x:c r="D724" s="149" t="str">
        <x:f>'Master Products'!D721</x:f>
        <x:v>Both</x:v>
      </x:c>
      <x:c r="E724" s="149" t="str">
        <x:f>'Master Products'!F721</x:f>
        <x:v>Piece</x:v>
      </x:c>
      <x:c r="F724" s="149" t="str">
        <x:f>IF('Master Products'!G721="","",'Master Products'!G721)</x:f>
      </x:c>
      <x:c r="G724" s="149" t="str">
        <x:f>'Master Products'!I721</x:f>
        <x:v>PKR</x:v>
      </x:c>
      <x:c r="H724" s="133" t="n">
        <x:f>'Master Products'!L721</x:f>
        <x:v>140</x:v>
      </x:c>
      <x:c r="I724" s="133" t="n">
        <x:f>'Master Products'!M721</x:f>
        <x:v>120</x:v>
      </x:c>
      <x:c r="J724" s="133" t="str">
        <x:f>'Master Products'!U721</x:f>
        <x:v>Source Valid</x:v>
      </x:c>
      <x:c r="K724" s="133" t="n">
        <x:f>'Master Products'!N721</x:f>
        <x:v>20</x:v>
      </x:c>
      <x:c r="L724" s="148" t="n">
        <x:f>'Master Products'!O721</x:f>
        <x:v>0.14285714285714285</x:v>
      </x:c>
      <x:c r="M724" s="149" t="str">
        <x:f>'Master Products'!X721</x:f>
        <x:v>Ready</x:v>
      </x:c>
      <x:c r="N724" s="149" t="b">
        <x:f>'Master Products'!Y721</x:f>
        <x:v>1</x:v>
      </x:c>
      <x:c r="O724" s="149" t="str">
        <x:f>'Master Products'!AH721</x:f>
        <x:v>WS-RATES:20:37</x:v>
      </x:c>
      <x:c r="P724" s="149" t="str">
        <x:f>IF('Master Products'!AI721="","",'Master Products'!AI721)</x:f>
      </x:c>
      <x:c r="Q724" s="149" t="str">
        <x:f>IF('Master Products'!AJ721="","",'Master Products'!AJ721)</x:f>
      </x:c>
      <x:c r="R724" s="149" t="str">
        <x:f>IF('Master Products'!AK721="","",'Master Products'!AK721)</x:f>
      </x:c>
    </x:row>
    <x:row r="725">
      <x:c r="A725" s="149" t="str">
        <x:f>'Master Products'!A722</x:f>
        <x:v>RS-000721</x:v>
      </x:c>
      <x:c r="B725" s="149" t="str">
        <x:f>'Master Products'!B722</x:f>
        <x:v>,,,,,,,,,,</x:v>
      </x:c>
      <x:c r="C725" s="149" t="str">
        <x:f>'Master Products'!C722</x:f>
        <x:v>GATTA REGISTER</x:v>
      </x:c>
      <x:c r="D725" s="149" t="str">
        <x:f>'Master Products'!D722</x:f>
        <x:v>Both</x:v>
      </x:c>
      <x:c r="E725" s="149" t="str">
        <x:f>'Master Products'!F722</x:f>
        <x:v>Piece</x:v>
      </x:c>
      <x:c r="F725" s="149" t="str">
        <x:f>IF('Master Products'!G722="","",'Master Products'!G722)</x:f>
      </x:c>
      <x:c r="G725" s="149" t="str">
        <x:f>'Master Products'!I722</x:f>
        <x:v>PKR</x:v>
      </x:c>
      <x:c r="H725" s="133" t="n">
        <x:f>'Master Products'!L722</x:f>
        <x:v>540</x:v>
      </x:c>
      <x:c r="I725" s="133" t="n">
        <x:f>'Master Products'!M722</x:f>
        <x:v>450</x:v>
      </x:c>
      <x:c r="J725" s="133" t="str">
        <x:f>'Master Products'!U722</x:f>
        <x:v>Source Valid</x:v>
      </x:c>
      <x:c r="K725" s="133" t="n">
        <x:f>'Master Products'!N722</x:f>
        <x:v>90</x:v>
      </x:c>
      <x:c r="L725" s="148" t="n">
        <x:f>'Master Products'!O722</x:f>
        <x:v>0.16666666666666666</x:v>
      </x:c>
      <x:c r="M725" s="149" t="str">
        <x:f>'Master Products'!X722</x:f>
        <x:v>Ready</x:v>
      </x:c>
      <x:c r="N725" s="149" t="b">
        <x:f>'Master Products'!Y722</x:f>
        <x:v>1</x:v>
      </x:c>
      <x:c r="O725" s="149" t="str">
        <x:f>'Master Products'!AH722</x:f>
        <x:v>WS-RATES:21:2</x:v>
      </x:c>
      <x:c r="P725" s="149" t="str">
        <x:f>IF('Master Products'!AI722="","",'Master Products'!AI722)</x:f>
      </x:c>
      <x:c r="Q725" s="149" t="str">
        <x:f>IF('Master Products'!AJ722="","",'Master Products'!AJ722)</x:f>
      </x:c>
      <x:c r="R725" s="149" t="str">
        <x:f>IF('Master Products'!AK722="","",'Master Products'!AK722)</x:f>
      </x:c>
    </x:row>
    <x:row r="726">
      <x:c r="A726" s="149" t="str">
        <x:f>'Master Products'!A723</x:f>
        <x:v>RS-000722</x:v>
      </x:c>
      <x:c r="B726" s="149" t="str">
        <x:f>'Master Products'!B723</x:f>
        <x:v>,,,,,</x:v>
      </x:c>
      <x:c r="C726" s="149" t="str">
        <x:f>'Master Products'!C723</x:f>
        <x:v>GATTA REGISTER</x:v>
      </x:c>
      <x:c r="D726" s="149" t="str">
        <x:f>'Master Products'!D723</x:f>
        <x:v>Both</x:v>
      </x:c>
      <x:c r="E726" s="149" t="str">
        <x:f>'Master Products'!F723</x:f>
        <x:v>Piece</x:v>
      </x:c>
      <x:c r="F726" s="149" t="str">
        <x:f>IF('Master Products'!G723="","",'Master Products'!G723)</x:f>
      </x:c>
      <x:c r="G726" s="149" t="str">
        <x:f>'Master Products'!I723</x:f>
        <x:v>PKR</x:v>
      </x:c>
      <x:c r="H726" s="133" t="n">
        <x:f>'Master Products'!L723</x:f>
        <x:v>450</x:v>
      </x:c>
      <x:c r="I726" s="133" t="n">
        <x:f>'Master Products'!M723</x:f>
        <x:v>375</x:v>
      </x:c>
      <x:c r="J726" s="133" t="str">
        <x:f>'Master Products'!U723</x:f>
        <x:v>Source Valid</x:v>
      </x:c>
      <x:c r="K726" s="133" t="n">
        <x:f>'Master Products'!N723</x:f>
        <x:v>75</x:v>
      </x:c>
      <x:c r="L726" s="148" t="n">
        <x:f>'Master Products'!O723</x:f>
        <x:v>0.16666666666666666</x:v>
      </x:c>
      <x:c r="M726" s="149" t="str">
        <x:f>'Master Products'!X723</x:f>
        <x:v>Ready</x:v>
      </x:c>
      <x:c r="N726" s="149" t="b">
        <x:f>'Master Products'!Y723</x:f>
        <x:v>1</x:v>
      </x:c>
      <x:c r="O726" s="149" t="str">
        <x:f>'Master Products'!AH723</x:f>
        <x:v>WS-RATES:21:3</x:v>
      </x:c>
      <x:c r="P726" s="149" t="str">
        <x:f>IF('Master Products'!AI723="","",'Master Products'!AI723)</x:f>
      </x:c>
      <x:c r="Q726" s="149" t="str">
        <x:f>IF('Master Products'!AJ723="","",'Master Products'!AJ723)</x:f>
      </x:c>
      <x:c r="R726" s="149" t="str">
        <x:f>IF('Master Products'!AK723="","",'Master Products'!AK723)</x:f>
      </x:c>
    </x:row>
    <x:row r="727">
      <x:c r="A727" s="149" t="str">
        <x:f>'Master Products'!A724</x:f>
        <x:v>RS-000723</x:v>
      </x:c>
      <x:c r="B727" s="149" t="str">
        <x:f>'Master Products'!B724</x:f>
        <x:v>DUX COMPASS(BOX)</x:v>
      </x:c>
      <x:c r="C727" s="149" t="str">
        <x:f>'Master Products'!C724</x:f>
        <x:v>COMPASS</x:v>
      </x:c>
      <x:c r="D727" s="149" t="str">
        <x:f>'Master Products'!D724</x:f>
        <x:v>Both</x:v>
      </x:c>
      <x:c r="E727" s="149" t="str">
        <x:f>'Master Products'!F724</x:f>
        <x:v>Box</x:v>
      </x:c>
      <x:c r="F727" s="149" t="str">
        <x:f>IF('Master Products'!G724="","",'Master Products'!G724)</x:f>
      </x:c>
      <x:c r="G727" s="149" t="str">
        <x:f>'Master Products'!I724</x:f>
        <x:v>PKR</x:v>
      </x:c>
      <x:c r="H727" s="133" t="n">
        <x:f>'Master Products'!L724</x:f>
        <x:v>912</x:v>
      </x:c>
      <x:c r="I727" s="133" t="n">
        <x:f>'Master Products'!M724</x:f>
        <x:v>840</x:v>
      </x:c>
      <x:c r="J727" s="133" t="str">
        <x:f>'Master Products'!U724</x:f>
        <x:v>Source Valid</x:v>
      </x:c>
      <x:c r="K727" s="133" t="n">
        <x:f>'Master Products'!N724</x:f>
        <x:v>72</x:v>
      </x:c>
      <x:c r="L727" s="148" t="n">
        <x:f>'Master Products'!O724</x:f>
        <x:v>0.07894736842105263</x:v>
      </x:c>
      <x:c r="M727" s="149" t="str">
        <x:f>'Master Products'!X724</x:f>
        <x:v>Ready</x:v>
      </x:c>
      <x:c r="N727" s="149" t="b">
        <x:f>'Master Products'!Y724</x:f>
        <x:v>1</x:v>
      </x:c>
      <x:c r="O727" s="149" t="str">
        <x:f>'Master Products'!AH724</x:f>
        <x:v>WS-RATES:21:4</x:v>
      </x:c>
      <x:c r="P727" s="149" t="str">
        <x:f>IF('Master Products'!AI724="","",'Master Products'!AI724)</x:f>
      </x:c>
      <x:c r="Q727" s="149" t="str">
        <x:f>IF('Master Products'!AJ724="","",'Master Products'!AJ724)</x:f>
      </x:c>
      <x:c r="R727" s="149" t="str">
        <x:f>IF('Master Products'!AK724="","",'Master Products'!AK724)</x:f>
      </x:c>
    </x:row>
    <x:row r="728">
      <x:c r="A728" s="149" t="str">
        <x:f>'Master Products'!A725</x:f>
        <x:v>RS-000724</x:v>
      </x:c>
      <x:c r="B728" s="149" t="str">
        <x:f>'Master Products'!B725</x:f>
        <x:v>STICKER BUTTER FLY 4PC</x:v>
      </x:c>
      <x:c r="C728" s="149" t="str">
        <x:f>'Master Products'!C725</x:f>
        <x:v>STICKERS</x:v>
      </x:c>
      <x:c r="D728" s="149" t="str">
        <x:f>'Master Products'!D725</x:f>
        <x:v>Wholesale/Bulk</x:v>
      </x:c>
      <x:c r="E728" s="149" t="str">
        <x:f>'Master Products'!F725</x:f>
        <x:v>Pack</x:v>
      </x:c>
      <x:c r="F728" s="149" t="n">
        <x:f>IF('Master Products'!G725="","",'Master Products'!G725)</x:f>
        <x:v>4</x:v>
      </x:c>
      <x:c r="G728" s="149" t="str">
        <x:f>'Master Products'!I725</x:f>
        <x:v>PKR</x:v>
      </x:c>
      <x:c r="H728" s="133" t="n">
        <x:f>'Master Products'!L725</x:f>
        <x:v>55</x:v>
      </x:c>
      <x:c r="I728" s="133" t="n">
        <x:f>'Master Products'!M725</x:f>
        <x:v>45</x:v>
      </x:c>
      <x:c r="J728" s="133" t="str">
        <x:f>'Master Products'!U725</x:f>
        <x:v>Source Valid</x:v>
      </x:c>
      <x:c r="K728" s="133" t="n">
        <x:f>'Master Products'!N725</x:f>
        <x:v>10</x:v>
      </x:c>
      <x:c r="L728" s="148" t="n">
        <x:f>'Master Products'!O725</x:f>
        <x:v>0.18181818181818182</x:v>
      </x:c>
      <x:c r="M728" s="149" t="str">
        <x:f>'Master Products'!X725</x:f>
        <x:v>Ready</x:v>
      </x:c>
      <x:c r="N728" s="149" t="b">
        <x:f>'Master Products'!Y725</x:f>
        <x:v>1</x:v>
      </x:c>
      <x:c r="O728" s="149" t="str">
        <x:f>'Master Products'!AH725</x:f>
        <x:v>WS-RATES:21:5</x:v>
      </x:c>
      <x:c r="P728" s="149" t="str">
        <x:f>IF('Master Products'!AI725="","",'Master Products'!AI725)</x:f>
      </x:c>
      <x:c r="Q728" s="149" t="str">
        <x:f>IF('Master Products'!AJ725="","",'Master Products'!AJ725)</x:f>
      </x:c>
      <x:c r="R728" s="149" t="str">
        <x:f>IF('Master Products'!AK725="","",'Master Products'!AK725)</x:f>
      </x:c>
    </x:row>
    <x:row r="729">
      <x:c r="A729" s="149" t="str">
        <x:f>'Master Products'!A726</x:f>
        <x:v>RS-000725</x:v>
      </x:c>
      <x:c r="B729" s="149" t="str">
        <x:f>'Master Products'!B726</x:f>
        <x:v>STICKER BUTTER FLY 3PC</x:v>
      </x:c>
      <x:c r="C729" s="149" t="str">
        <x:f>'Master Products'!C726</x:f>
        <x:v>STICKERS</x:v>
      </x:c>
      <x:c r="D729" s="149" t="str">
        <x:f>'Master Products'!D726</x:f>
        <x:v>Wholesale/Bulk</x:v>
      </x:c>
      <x:c r="E729" s="149" t="str">
        <x:f>'Master Products'!F726</x:f>
        <x:v>Pack</x:v>
      </x:c>
      <x:c r="F729" s="149" t="n">
        <x:f>IF('Master Products'!G726="","",'Master Products'!G726)</x:f>
        <x:v>3</x:v>
      </x:c>
      <x:c r="G729" s="149" t="str">
        <x:f>'Master Products'!I726</x:f>
        <x:v>PKR</x:v>
      </x:c>
      <x:c r="H729" s="133" t="n">
        <x:f>'Master Products'!L726</x:f>
        <x:v>45</x:v>
      </x:c>
      <x:c r="I729" s="133" t="n">
        <x:f>'Master Products'!M726</x:f>
        <x:v>38</x:v>
      </x:c>
      <x:c r="J729" s="133" t="str">
        <x:f>'Master Products'!U726</x:f>
        <x:v>Source Valid</x:v>
      </x:c>
      <x:c r="K729" s="133" t="n">
        <x:f>'Master Products'!N726</x:f>
        <x:v>7</x:v>
      </x:c>
      <x:c r="L729" s="148" t="n">
        <x:f>'Master Products'!O726</x:f>
        <x:v>0.15555555555555556</x:v>
      </x:c>
      <x:c r="M729" s="149" t="str">
        <x:f>'Master Products'!X726</x:f>
        <x:v>Ready</x:v>
      </x:c>
      <x:c r="N729" s="149" t="b">
        <x:f>'Master Products'!Y726</x:f>
        <x:v>1</x:v>
      </x:c>
      <x:c r="O729" s="149" t="str">
        <x:f>'Master Products'!AH726</x:f>
        <x:v>WS-RATES:21:6</x:v>
      </x:c>
      <x:c r="P729" s="149" t="str">
        <x:f>IF('Master Products'!AI726="","",'Master Products'!AI726)</x:f>
      </x:c>
      <x:c r="Q729" s="149" t="str">
        <x:f>IF('Master Products'!AJ726="","",'Master Products'!AJ726)</x:f>
      </x:c>
      <x:c r="R729" s="149" t="str">
        <x:f>IF('Master Products'!AK726="","",'Master Products'!AK726)</x:f>
      </x:c>
    </x:row>
    <x:row r="730">
      <x:c r="A730" s="149" t="str">
        <x:f>'Master Products'!A727</x:f>
        <x:v>RS-000726</x:v>
      </x:c>
      <x:c r="B730" s="149" t="str">
        <x:f>'Master Products'!B727</x:f>
        <x:v>TAKHTI LARGE</x:v>
      </x:c>
      <x:c r="C730" s="149" t="str">
        <x:f>'Master Products'!C727</x:f>
        <x:v>SLATES</x:v>
      </x:c>
      <x:c r="D730" s="149" t="str">
        <x:f>'Master Products'!D727</x:f>
        <x:v>Both</x:v>
      </x:c>
      <x:c r="E730" s="149" t="str">
        <x:f>'Master Products'!F727</x:f>
        <x:v>Piece</x:v>
      </x:c>
      <x:c r="F730" s="149" t="str">
        <x:f>IF('Master Products'!G727="","",'Master Products'!G727)</x:f>
      </x:c>
      <x:c r="G730" s="149" t="str">
        <x:f>'Master Products'!I727</x:f>
        <x:v>PKR</x:v>
      </x:c>
      <x:c r="H730" s="133" t="n">
        <x:f>'Master Products'!L727</x:f>
        <x:v>95</x:v>
      </x:c>
      <x:c r="I730" s="133" t="n">
        <x:f>'Master Products'!M727</x:f>
        <x:v>85</x:v>
      </x:c>
      <x:c r="J730" s="133" t="str">
        <x:f>'Master Products'!U727</x:f>
        <x:v>Source Valid</x:v>
      </x:c>
      <x:c r="K730" s="133" t="n">
        <x:f>'Master Products'!N727</x:f>
        <x:v>10</x:v>
      </x:c>
      <x:c r="L730" s="148" t="n">
        <x:f>'Master Products'!O727</x:f>
        <x:v>0.10526315789473684</x:v>
      </x:c>
      <x:c r="M730" s="149" t="str">
        <x:f>'Master Products'!X727</x:f>
        <x:v>Ready</x:v>
      </x:c>
      <x:c r="N730" s="149" t="b">
        <x:f>'Master Products'!Y727</x:f>
        <x:v>1</x:v>
      </x:c>
      <x:c r="O730" s="149" t="str">
        <x:f>'Master Products'!AH727</x:f>
        <x:v>WS-RATES:21:7</x:v>
      </x:c>
      <x:c r="P730" s="149" t="str">
        <x:f>IF('Master Products'!AI727="","",'Master Products'!AI727)</x:f>
      </x:c>
      <x:c r="Q730" s="149" t="str">
        <x:f>IF('Master Products'!AJ727="","",'Master Products'!AJ727)</x:f>
      </x:c>
      <x:c r="R730" s="149" t="str">
        <x:f>IF('Master Products'!AK727="","",'Master Products'!AK727)</x:f>
      </x:c>
    </x:row>
    <x:row r="731">
      <x:c r="A731" s="149" t="str">
        <x:f>'Master Products'!A728</x:f>
        <x:v>RS-000727</x:v>
      </x:c>
      <x:c r="B731" s="149" t="str">
        <x:f>'Master Products'!B728</x:f>
        <x:v>320 NUMBER ROUGH REGISTER</x:v>
      </x:c>
      <x:c r="C731" s="149" t="str">
        <x:f>'Master Products'!C728</x:f>
        <x:v>REGISTERS</x:v>
      </x:c>
      <x:c r="D731" s="149" t="str">
        <x:f>'Master Products'!D728</x:f>
        <x:v>Both</x:v>
      </x:c>
      <x:c r="E731" s="149" t="str">
        <x:f>'Master Products'!F728</x:f>
        <x:v>Piece</x:v>
      </x:c>
      <x:c r="F731" s="149" t="str">
        <x:f>IF('Master Products'!G728="","",'Master Products'!G728)</x:f>
      </x:c>
      <x:c r="G731" s="149" t="str">
        <x:f>'Master Products'!I728</x:f>
        <x:v>PKR</x:v>
      </x:c>
      <x:c r="H731" s="133" t="n">
        <x:f>'Master Products'!L728</x:f>
        <x:v>160</x:v>
      </x:c>
      <x:c r="I731" s="133" t="n">
        <x:f>'Master Products'!M728</x:f>
        <x:v>152</x:v>
      </x:c>
      <x:c r="J731" s="133" t="str">
        <x:f>'Master Products'!U728</x:f>
        <x:v>Source Valid</x:v>
      </x:c>
      <x:c r="K731" s="133" t="n">
        <x:f>'Master Products'!N728</x:f>
        <x:v>8</x:v>
      </x:c>
      <x:c r="L731" s="148" t="n">
        <x:f>'Master Products'!O728</x:f>
        <x:v>0.05</x:v>
      </x:c>
      <x:c r="M731" s="149" t="str">
        <x:f>'Master Products'!X728</x:f>
        <x:v>Ready</x:v>
      </x:c>
      <x:c r="N731" s="149" t="b">
        <x:f>'Master Products'!Y728</x:f>
        <x:v>1</x:v>
      </x:c>
      <x:c r="O731" s="149" t="str">
        <x:f>'Master Products'!AH728</x:f>
        <x:v>WS-RATES:21:8</x:v>
      </x:c>
      <x:c r="P731" s="149" t="str">
        <x:f>IF('Master Products'!AI728="","",'Master Products'!AI728)</x:f>
      </x:c>
      <x:c r="Q731" s="149" t="str">
        <x:f>IF('Master Products'!AJ728="","",'Master Products'!AJ728)</x:f>
      </x:c>
      <x:c r="R731" s="149" t="str">
        <x:f>IF('Master Products'!AK728="","",'Master Products'!AK728)</x:f>
      </x:c>
    </x:row>
    <x:row r="732">
      <x:c r="A732" s="149" t="str">
        <x:f>'Master Products'!A729</x:f>
        <x:v>RS-000728</x:v>
      </x:c>
      <x:c r="B732" s="149" t="str">
        <x:f>'Master Products'!B729</x:f>
        <x:v>GATTA DAY BOOK HALF 70</x:v>
      </x:c>
      <x:c r="C732" s="149" t="str">
        <x:f>'Master Products'!C729</x:f>
        <x:v>GATTA REGISTER</x:v>
      </x:c>
      <x:c r="D732" s="149" t="str">
        <x:f>'Master Products'!D729</x:f>
        <x:v>Both</x:v>
      </x:c>
      <x:c r="E732" s="149" t="str">
        <x:f>'Master Products'!F729</x:f>
        <x:v>Piece</x:v>
      </x:c>
      <x:c r="F732" s="149" t="str">
        <x:f>IF('Master Products'!G729="","",'Master Products'!G729)</x:f>
      </x:c>
      <x:c r="G732" s="149" t="str">
        <x:f>'Master Products'!I729</x:f>
        <x:v>PKR</x:v>
      </x:c>
      <x:c r="H732" s="133" t="n">
        <x:f>'Master Products'!L729</x:f>
        <x:v>140</x:v>
      </x:c>
      <x:c r="I732" s="133" t="n">
        <x:f>'Master Products'!M729</x:f>
        <x:v>110</x:v>
      </x:c>
      <x:c r="J732" s="133" t="str">
        <x:f>'Master Products'!U729</x:f>
        <x:v>Source Valid</x:v>
      </x:c>
      <x:c r="K732" s="133" t="n">
        <x:f>'Master Products'!N729</x:f>
        <x:v>30</x:v>
      </x:c>
      <x:c r="L732" s="148" t="n">
        <x:f>'Master Products'!O729</x:f>
        <x:v>0.21428571428571427</x:v>
      </x:c>
      <x:c r="M732" s="149" t="str">
        <x:f>'Master Products'!X729</x:f>
        <x:v>Ready</x:v>
      </x:c>
      <x:c r="N732" s="149" t="b">
        <x:f>'Master Products'!Y729</x:f>
        <x:v>1</x:v>
      </x:c>
      <x:c r="O732" s="149" t="str">
        <x:f>'Master Products'!AH729</x:f>
        <x:v>WS-RATES:21:9</x:v>
      </x:c>
      <x:c r="P732" s="149" t="str">
        <x:f>IF('Master Products'!AI729="","",'Master Products'!AI729)</x:f>
      </x:c>
      <x:c r="Q732" s="149" t="str">
        <x:f>IF('Master Products'!AJ729="","",'Master Products'!AJ729)</x:f>
      </x:c>
      <x:c r="R732" s="149" t="str">
        <x:f>IF('Master Products'!AK729="","",'Master Products'!AK729)</x:f>
      </x:c>
    </x:row>
    <x:row r="733">
      <x:c r="A733" s="149" t="str">
        <x:f>'Master Products'!A730</x:f>
        <x:v>RS-000729</x:v>
      </x:c>
      <x:c r="B733" s="149" t="str">
        <x:f>'Master Products'!B730</x:f>
        <x:v>SHARPNER GLORY 50 PC</x:v>
      </x:c>
      <x:c r="C733" s="149" t="str">
        <x:f>'Master Products'!C730</x:f>
        <x:v>SHARPNERS</x:v>
      </x:c>
      <x:c r="D733" s="149" t="str">
        <x:f>'Master Products'!D730</x:f>
        <x:v>Wholesale/Bulk</x:v>
      </x:c>
      <x:c r="E733" s="149" t="str">
        <x:f>'Master Products'!F730</x:f>
        <x:v>Pack</x:v>
      </x:c>
      <x:c r="F733" s="149" t="n">
        <x:f>IF('Master Products'!G730="","",'Master Products'!G730)</x:f>
        <x:v>50</x:v>
      </x:c>
      <x:c r="G733" s="149" t="str">
        <x:f>'Master Products'!I730</x:f>
        <x:v>PKR</x:v>
      </x:c>
      <x:c r="H733" s="133" t="n">
        <x:f>'Master Products'!L730</x:f>
        <x:v>360</x:v>
      </x:c>
      <x:c r="I733" s="133" t="n">
        <x:f>'Master Products'!M730</x:f>
        <x:v>335</x:v>
      </x:c>
      <x:c r="J733" s="133" t="str">
        <x:f>'Master Products'!U730</x:f>
        <x:v>Source Valid</x:v>
      </x:c>
      <x:c r="K733" s="133" t="n">
        <x:f>'Master Products'!N730</x:f>
        <x:v>25</x:v>
      </x:c>
      <x:c r="L733" s="148" t="n">
        <x:f>'Master Products'!O730</x:f>
        <x:v>0.06944444444444445</x:v>
      </x:c>
      <x:c r="M733" s="149" t="str">
        <x:f>'Master Products'!X730</x:f>
        <x:v>Ready</x:v>
      </x:c>
      <x:c r="N733" s="149" t="b">
        <x:f>'Master Products'!Y730</x:f>
        <x:v>1</x:v>
      </x:c>
      <x:c r="O733" s="149" t="str">
        <x:f>'Master Products'!AH730</x:f>
        <x:v>WS-RATES:21:10</x:v>
      </x:c>
      <x:c r="P733" s="149" t="str">
        <x:f>IF('Master Products'!AI730="","",'Master Products'!AI730)</x:f>
      </x:c>
      <x:c r="Q733" s="149" t="str">
        <x:f>IF('Master Products'!AJ730="","",'Master Products'!AJ730)</x:f>
      </x:c>
      <x:c r="R733" s="149" t="str">
        <x:f>IF('Master Products'!AK730="","",'Master Products'!AK730)</x:f>
      </x:c>
    </x:row>
    <x:row r="734">
      <x:c r="A734" s="149" t="str">
        <x:f>'Master Products'!A731</x:f>
        <x:v>RS-000730</x:v>
      </x:c>
      <x:c r="B734" s="149" t="str">
        <x:f>'Master Products'!B731</x:f>
        <x:v>SHUTTLE WECAN 6PCS</x:v>
      </x:c>
      <x:c r="C734" s="149" t="str">
        <x:f>'Master Products'!C731</x:f>
        <x:v>BALL</x:v>
      </x:c>
      <x:c r="D734" s="149" t="str">
        <x:f>'Master Products'!D731</x:f>
        <x:v>Wholesale/Bulk</x:v>
      </x:c>
      <x:c r="E734" s="149" t="str">
        <x:f>'Master Products'!F731</x:f>
        <x:v>Pack</x:v>
      </x:c>
      <x:c r="F734" s="149" t="n">
        <x:f>IF('Master Products'!G731="","",'Master Products'!G731)</x:f>
        <x:v>6</x:v>
      </x:c>
      <x:c r="G734" s="149" t="str">
        <x:f>'Master Products'!I731</x:f>
        <x:v>PKR</x:v>
      </x:c>
      <x:c r="H734" s="133" t="n">
        <x:f>'Master Products'!L731</x:f>
        <x:v>660</x:v>
      </x:c>
      <x:c r="I734" s="133" t="n">
        <x:f>'Master Products'!M731</x:f>
        <x:v>530</x:v>
      </x:c>
      <x:c r="J734" s="133" t="str">
        <x:f>'Master Products'!U731</x:f>
        <x:v>Source Valid</x:v>
      </x:c>
      <x:c r="K734" s="133" t="n">
        <x:f>'Master Products'!N731</x:f>
        <x:v>130</x:v>
      </x:c>
      <x:c r="L734" s="148" t="n">
        <x:f>'Master Products'!O731</x:f>
        <x:v>0.19696969696969696</x:v>
      </x:c>
      <x:c r="M734" s="149" t="str">
        <x:f>'Master Products'!X731</x:f>
        <x:v>Ready</x:v>
      </x:c>
      <x:c r="N734" s="149" t="b">
        <x:f>'Master Products'!Y731</x:f>
        <x:v>1</x:v>
      </x:c>
      <x:c r="O734" s="149" t="str">
        <x:f>'Master Products'!AH731</x:f>
        <x:v>WS-RATES:21:11</x:v>
      </x:c>
      <x:c r="P734" s="149" t="str">
        <x:f>IF('Master Products'!AI731="","",'Master Products'!AI731)</x:f>
      </x:c>
      <x:c r="Q734" s="149" t="str">
        <x:f>IF('Master Products'!AJ731="","",'Master Products'!AJ731)</x:f>
      </x:c>
      <x:c r="R734" s="149" t="str">
        <x:f>IF('Master Products'!AK731="","",'Master Products'!AK731)</x:f>
      </x:c>
    </x:row>
    <x:row r="735">
      <x:c r="A735" s="149" t="str">
        <x:f>'Master Products'!A732</x:f>
        <x:v>RS-000731</x:v>
      </x:c>
      <x:c r="B735" s="149" t="str">
        <x:f>'Master Products'!B732</x:f>
        <x:v>SHUTTLE IMRAN GOLD+JAGGA</x:v>
      </x:c>
      <x:c r="C735" s="149" t="str">
        <x:f>'Master Products'!C732</x:f>
        <x:v>BALL</x:v>
      </x:c>
      <x:c r="D735" s="149" t="str">
        <x:f>'Master Products'!D732</x:f>
        <x:v>Both</x:v>
      </x:c>
      <x:c r="E735" s="149" t="str">
        <x:f>'Master Products'!F732</x:f>
        <x:v>Piece</x:v>
      </x:c>
      <x:c r="F735" s="149" t="str">
        <x:f>IF('Master Products'!G732="","",'Master Products'!G732)</x:f>
      </x:c>
      <x:c r="G735" s="149" t="str">
        <x:f>'Master Products'!I732</x:f>
        <x:v>PKR</x:v>
      </x:c>
      <x:c r="H735" s="133" t="n">
        <x:f>'Master Products'!L732</x:f>
        <x:v>1080</x:v>
      </x:c>
      <x:c r="I735" s="133" t="n">
        <x:f>'Master Products'!M732</x:f>
        <x:v>1000</x:v>
      </x:c>
      <x:c r="J735" s="133" t="str">
        <x:f>'Master Products'!U732</x:f>
        <x:v>Source Valid</x:v>
      </x:c>
      <x:c r="K735" s="133" t="n">
        <x:f>'Master Products'!N732</x:f>
        <x:v>80</x:v>
      </x:c>
      <x:c r="L735" s="148" t="n">
        <x:f>'Master Products'!O732</x:f>
        <x:v>0.07407407407407407</x:v>
      </x:c>
      <x:c r="M735" s="149" t="str">
        <x:f>'Master Products'!X732</x:f>
        <x:v>Ready</x:v>
      </x:c>
      <x:c r="N735" s="149" t="b">
        <x:f>'Master Products'!Y732</x:f>
        <x:v>1</x:v>
      </x:c>
      <x:c r="O735" s="149" t="str">
        <x:f>'Master Products'!AH732</x:f>
        <x:v>WS-RATES:21:12</x:v>
      </x:c>
      <x:c r="P735" s="149" t="str">
        <x:f>IF('Master Products'!AI732="","",'Master Products'!AI732)</x:f>
      </x:c>
      <x:c r="Q735" s="149" t="str">
        <x:f>IF('Master Products'!AJ732="","",'Master Products'!AJ732)</x:f>
      </x:c>
      <x:c r="R735" s="149" t="str">
        <x:f>IF('Master Products'!AK732="","",'Master Products'!AK732)</x:f>
      </x:c>
    </x:row>
    <x:row r="736">
      <x:c r="A736" s="149" t="str">
        <x:f>'Master Products'!A733</x:f>
        <x:v>RS-000732</x:v>
      </x:c>
      <x:c r="B736" s="149" t="str">
        <x:f>'Master Products'!B733</x:f>
        <x:v>200 GRAM BALL</x:v>
      </x:c>
      <x:c r="C736" s="149" t="str">
        <x:f>'Master Products'!C733</x:f>
        <x:v>BALL</x:v>
      </x:c>
      <x:c r="D736" s="149" t="str">
        <x:f>'Master Products'!D733</x:f>
        <x:v>Both</x:v>
      </x:c>
      <x:c r="E736" s="149" t="str">
        <x:f>'Master Products'!F733</x:f>
        <x:v>Piece</x:v>
      </x:c>
      <x:c r="F736" s="149" t="str">
        <x:f>IF('Master Products'!G733="","",'Master Products'!G733)</x:f>
      </x:c>
      <x:c r="G736" s="149" t="str">
        <x:f>'Master Products'!I733</x:f>
        <x:v>PKR</x:v>
      </x:c>
      <x:c r="H736" s="133" t="n">
        <x:f>'Master Products'!L733</x:f>
        <x:v>290</x:v>
      </x:c>
      <x:c r="I736" s="133" t="n">
        <x:f>'Master Products'!M733</x:f>
        <x:v>240</x:v>
      </x:c>
      <x:c r="J736" s="133" t="str">
        <x:f>'Master Products'!U733</x:f>
        <x:v>Source Valid</x:v>
      </x:c>
      <x:c r="K736" s="133" t="n">
        <x:f>'Master Products'!N733</x:f>
        <x:v>50</x:v>
      </x:c>
      <x:c r="L736" s="148" t="n">
        <x:f>'Master Products'!O733</x:f>
        <x:v>0.1724137931034483</x:v>
      </x:c>
      <x:c r="M736" s="149" t="str">
        <x:f>'Master Products'!X733</x:f>
        <x:v>Ready</x:v>
      </x:c>
      <x:c r="N736" s="149" t="b">
        <x:f>'Master Products'!Y733</x:f>
        <x:v>1</x:v>
      </x:c>
      <x:c r="O736" s="149" t="str">
        <x:f>'Master Products'!AH733</x:f>
        <x:v>WS-RATES:21:13</x:v>
      </x:c>
      <x:c r="P736" s="149" t="str">
        <x:f>IF('Master Products'!AI733="","",'Master Products'!AI733)</x:f>
      </x:c>
      <x:c r="Q736" s="149" t="str">
        <x:f>IF('Master Products'!AJ733="","",'Master Products'!AJ733)</x:f>
      </x:c>
      <x:c r="R736" s="149" t="str">
        <x:f>IF('Master Products'!AK733="","",'Master Products'!AK733)</x:f>
      </x:c>
    </x:row>
    <x:row r="737">
      <x:c r="A737" s="149" t="str">
        <x:f>'Master Products'!A734</x:f>
        <x:v>RS-000733</x:v>
      </x:c>
      <x:c r="B737" s="149" t="str">
        <x:f>'Master Products'!B734</x:f>
        <x:v>DOLLAR COLOUR STIC (POUCH)</x:v>
      </x:c>
      <x:c r="C737" s="149" t="str">
        <x:f>'Master Products'!C734</x:f>
        <x:v>MARKER</x:v>
      </x:c>
      <x:c r="D737" s="149" t="str">
        <x:f>'Master Products'!D734</x:f>
        <x:v>Both</x:v>
      </x:c>
      <x:c r="E737" s="149" t="str">
        <x:f>'Master Products'!F734</x:f>
        <x:v>Piece</x:v>
      </x:c>
      <x:c r="F737" s="149" t="str">
        <x:f>IF('Master Products'!G734="","",'Master Products'!G734)</x:f>
      </x:c>
      <x:c r="G737" s="149" t="str">
        <x:f>'Master Products'!I734</x:f>
        <x:v>PKR</x:v>
      </x:c>
      <x:c r="H737" s="133" t="n">
        <x:f>'Master Products'!L734</x:f>
        <x:v>210</x:v>
      </x:c>
      <x:c r="I737" s="133" t="n">
        <x:f>'Master Products'!M734</x:f>
        <x:v>204</x:v>
      </x:c>
      <x:c r="J737" s="133" t="str">
        <x:f>'Master Products'!U734</x:f>
        <x:v>Source Valid</x:v>
      </x:c>
      <x:c r="K737" s="133" t="n">
        <x:f>'Master Products'!N734</x:f>
        <x:v>6</x:v>
      </x:c>
      <x:c r="L737" s="148" t="n">
        <x:f>'Master Products'!O734</x:f>
        <x:v>0.02857142857142857</x:v>
      </x:c>
      <x:c r="M737" s="149" t="str">
        <x:f>'Master Products'!X734</x:f>
        <x:v>Ready</x:v>
      </x:c>
      <x:c r="N737" s="149" t="b">
        <x:f>'Master Products'!Y734</x:f>
        <x:v>1</x:v>
      </x:c>
      <x:c r="O737" s="149" t="str">
        <x:f>'Master Products'!AH734</x:f>
        <x:v>WS-RATES:21:14</x:v>
      </x:c>
      <x:c r="P737" s="149" t="str">
        <x:f>IF('Master Products'!AI734="","",'Master Products'!AI734)</x:f>
      </x:c>
      <x:c r="Q737" s="149" t="str">
        <x:f>IF('Master Products'!AJ734="","",'Master Products'!AJ734)</x:f>
      </x:c>
      <x:c r="R737" s="149" t="str">
        <x:f>IF('Master Products'!AK734="","",'Master Products'!AK734)</x:f>
      </x:c>
    </x:row>
    <x:row r="738">
      <x:c r="A738" s="149" t="str">
        <x:f>'Master Products'!A735</x:f>
        <x:v>RS-000734</x:v>
      </x:c>
      <x:c r="B738" s="149" t="str">
        <x:f>'Master Products'!B735</x:f>
        <x:v>DOLLAR COLOUR STIC (BOX)</x:v>
      </x:c>
      <x:c r="C738" s="149" t="str">
        <x:f>'Master Products'!C735</x:f>
        <x:v>MARKER</x:v>
      </x:c>
      <x:c r="D738" s="149" t="str">
        <x:f>'Master Products'!D735</x:f>
        <x:v>Both</x:v>
      </x:c>
      <x:c r="E738" s="149" t="str">
        <x:f>'Master Products'!F735</x:f>
        <x:v>Box</x:v>
      </x:c>
      <x:c r="F738" s="149" t="str">
        <x:f>IF('Master Products'!G735="","",'Master Products'!G735)</x:f>
      </x:c>
      <x:c r="G738" s="149" t="str">
        <x:f>'Master Products'!I735</x:f>
        <x:v>PKR</x:v>
      </x:c>
      <x:c r="H738" s="133" t="n">
        <x:f>'Master Products'!L735</x:f>
        <x:v>175</x:v>
      </x:c>
      <x:c r="I738" s="133" t="n">
        <x:f>'Master Products'!M735</x:f>
        <x:v>170</x:v>
      </x:c>
      <x:c r="J738" s="133" t="str">
        <x:f>'Master Products'!U735</x:f>
        <x:v>Source Valid</x:v>
      </x:c>
      <x:c r="K738" s="133" t="n">
        <x:f>'Master Products'!N735</x:f>
        <x:v>5</x:v>
      </x:c>
      <x:c r="L738" s="148" t="n">
        <x:f>'Master Products'!O735</x:f>
        <x:v>0.02857142857142857</x:v>
      </x:c>
      <x:c r="M738" s="149" t="str">
        <x:f>'Master Products'!X735</x:f>
        <x:v>Ready</x:v>
      </x:c>
      <x:c r="N738" s="149" t="b">
        <x:f>'Master Products'!Y735</x:f>
        <x:v>1</x:v>
      </x:c>
      <x:c r="O738" s="149" t="str">
        <x:f>'Master Products'!AH735</x:f>
        <x:v>WS-RATES:21:15</x:v>
      </x:c>
      <x:c r="P738" s="149" t="str">
        <x:f>IF('Master Products'!AI735="","",'Master Products'!AI735)</x:f>
      </x:c>
      <x:c r="Q738" s="149" t="str">
        <x:f>IF('Master Products'!AJ735="","",'Master Products'!AJ735)</x:f>
      </x:c>
      <x:c r="R738" s="149" t="str">
        <x:f>IF('Master Products'!AK735="","",'Master Products'!AK735)</x:f>
      </x:c>
    </x:row>
    <x:row r="739">
      <x:c r="A739" s="149" t="str">
        <x:f>'Master Products'!A736</x:f>
        <x:v>RS-000735</x:v>
      </x:c>
      <x:c r="B739" s="149" t="str">
        <x:f>'Master Products'!B736</x:f>
        <x:v>TAKHTI SMALL</x:v>
      </x:c>
      <x:c r="C739" s="149" t="str">
        <x:f>'Master Products'!C736</x:f>
        <x:v>SLATES</x:v>
      </x:c>
      <x:c r="D739" s="149" t="str">
        <x:f>'Master Products'!D736</x:f>
        <x:v>Both</x:v>
      </x:c>
      <x:c r="E739" s="149" t="str">
        <x:f>'Master Products'!F736</x:f>
        <x:v>Piece</x:v>
      </x:c>
      <x:c r="F739" s="149" t="str">
        <x:f>IF('Master Products'!G736="","",'Master Products'!G736)</x:f>
      </x:c>
      <x:c r="G739" s="149" t="str">
        <x:f>'Master Products'!I736</x:f>
        <x:v>PKR</x:v>
      </x:c>
      <x:c r="H739" s="133" t="n">
        <x:f>'Master Products'!L736</x:f>
        <x:v>75</x:v>
      </x:c>
      <x:c r="I739" s="133" t="n">
        <x:f>'Master Products'!M736</x:f>
        <x:v>65</x:v>
      </x:c>
      <x:c r="J739" s="133" t="str">
        <x:f>'Master Products'!U736</x:f>
        <x:v>Source Valid</x:v>
      </x:c>
      <x:c r="K739" s="133" t="n">
        <x:f>'Master Products'!N736</x:f>
        <x:v>10</x:v>
      </x:c>
      <x:c r="L739" s="148" t="n">
        <x:f>'Master Products'!O736</x:f>
        <x:v>0.13333333333333333</x:v>
      </x:c>
      <x:c r="M739" s="149" t="str">
        <x:f>'Master Products'!X736</x:f>
        <x:v>Ready</x:v>
      </x:c>
      <x:c r="N739" s="149" t="b">
        <x:f>'Master Products'!Y736</x:f>
        <x:v>1</x:v>
      </x:c>
      <x:c r="O739" s="149" t="str">
        <x:f>'Master Products'!AH736</x:f>
        <x:v>WS-RATES:21:16</x:v>
      </x:c>
      <x:c r="P739" s="149" t="str">
        <x:f>IF('Master Products'!AI736="","",'Master Products'!AI736)</x:f>
      </x:c>
      <x:c r="Q739" s="149" t="str">
        <x:f>IF('Master Products'!AJ736="","",'Master Products'!AJ736)</x:f>
      </x:c>
      <x:c r="R739" s="149" t="str">
        <x:f>IF('Master Products'!AK736="","",'Master Products'!AK736)</x:f>
      </x:c>
    </x:row>
    <x:row r="740">
      <x:c r="A740" s="149" t="str">
        <x:f>'Master Products'!A737</x:f>
        <x:v>RS-000736</x:v>
      </x:c>
      <x:c r="B740" s="149" t="str">
        <x:f>'Master Products'!B737</x:f>
        <x:v>PRICE TAG WHITE DL</x:v>
      </x:c>
      <x:c r="C740" s="149" t="str">
        <x:f>'Master Products'!C737</x:f>
        <x:v>CHINA</x:v>
      </x:c>
      <x:c r="D740" s="149" t="str">
        <x:f>'Master Products'!D737</x:f>
        <x:v>Both</x:v>
      </x:c>
      <x:c r="E740" s="149" t="str">
        <x:f>'Master Products'!F737</x:f>
        <x:v>Piece</x:v>
      </x:c>
      <x:c r="F740" s="149" t="str">
        <x:f>IF('Master Products'!G737="","",'Master Products'!G737)</x:f>
      </x:c>
      <x:c r="G740" s="149" t="str">
        <x:f>'Master Products'!I737</x:f>
        <x:v>PKR</x:v>
      </x:c>
      <x:c r="H740" s="133" t="n">
        <x:f>'Master Products'!L737</x:f>
        <x:v>250</x:v>
      </x:c>
      <x:c r="I740" s="133" t="n">
        <x:f>'Master Products'!M737</x:f>
        <x:v>220</x:v>
      </x:c>
      <x:c r="J740" s="133" t="str">
        <x:f>'Master Products'!U737</x:f>
        <x:v>Source Valid</x:v>
      </x:c>
      <x:c r="K740" s="133" t="n">
        <x:f>'Master Products'!N737</x:f>
        <x:v>30</x:v>
      </x:c>
      <x:c r="L740" s="148" t="n">
        <x:f>'Master Products'!O737</x:f>
        <x:v>0.12</x:v>
      </x:c>
      <x:c r="M740" s="149" t="str">
        <x:f>'Master Products'!X737</x:f>
        <x:v>Ready</x:v>
      </x:c>
      <x:c r="N740" s="149" t="b">
        <x:f>'Master Products'!Y737</x:f>
        <x:v>1</x:v>
      </x:c>
      <x:c r="O740" s="149" t="str">
        <x:f>'Master Products'!AH737</x:f>
        <x:v>WS-RATES:21:17</x:v>
      </x:c>
      <x:c r="P740" s="149" t="str">
        <x:f>IF('Master Products'!AI737="","",'Master Products'!AI737)</x:f>
      </x:c>
      <x:c r="Q740" s="149" t="str">
        <x:f>IF('Master Products'!AJ737="","",'Master Products'!AJ737)</x:f>
      </x:c>
      <x:c r="R740" s="149" t="str">
        <x:f>IF('Master Products'!AK737="","",'Master Products'!AK737)</x:f>
      </x:c>
    </x:row>
    <x:row r="741">
      <x:c r="A741" s="149" t="str">
        <x:f>'Master Products'!A738</x:f>
        <x:v>RS-000737</x:v>
      </x:c>
      <x:c r="B741" s="149" t="str">
        <x:f>'Master Products'!B738</x:f>
        <x:v>ORO TRIMETAL JAR 72 PC</x:v>
      </x:c>
      <x:c r="C741" s="149" t="str">
        <x:f>'Master Products'!C738</x:f>
        <x:v>PENCILS</x:v>
      </x:c>
      <x:c r="D741" s="149" t="str">
        <x:f>'Master Products'!D738</x:f>
        <x:v>Wholesale/Bulk</x:v>
      </x:c>
      <x:c r="E741" s="149" t="str">
        <x:f>'Master Products'!F738</x:f>
        <x:v>Rim</x:v>
      </x:c>
      <x:c r="F741" s="149" t="n">
        <x:f>IF('Master Products'!G738="","",'Master Products'!G738)</x:f>
        <x:v>72</x:v>
      </x:c>
      <x:c r="G741" s="149" t="str">
        <x:f>'Master Products'!I738</x:f>
        <x:v>PKR</x:v>
      </x:c>
      <x:c r="H741" s="133" t="n">
        <x:f>'Master Products'!L738</x:f>
        <x:v>1152</x:v>
      </x:c>
      <x:c r="I741" s="133" t="n">
        <x:f>'Master Products'!M738</x:f>
        <x:v>1110</x:v>
      </x:c>
      <x:c r="J741" s="133" t="str">
        <x:f>'Master Products'!U738</x:f>
        <x:v>Source Valid</x:v>
      </x:c>
      <x:c r="K741" s="133" t="n">
        <x:f>'Master Products'!N738</x:f>
        <x:v>42</x:v>
      </x:c>
      <x:c r="L741" s="148" t="n">
        <x:f>'Master Products'!O738</x:f>
        <x:v>0.036458333333333336</x:v>
      </x:c>
      <x:c r="M741" s="149" t="str">
        <x:f>'Master Products'!X738</x:f>
        <x:v>Ready</x:v>
      </x:c>
      <x:c r="N741" s="149" t="b">
        <x:f>'Master Products'!Y738</x:f>
        <x:v>1</x:v>
      </x:c>
      <x:c r="O741" s="149" t="str">
        <x:f>'Master Products'!AH738</x:f>
        <x:v>WS-RATES:21:18</x:v>
      </x:c>
      <x:c r="P741" s="149" t="str">
        <x:f>IF('Master Products'!AI738="","",'Master Products'!AI738)</x:f>
      </x:c>
      <x:c r="Q741" s="149" t="str">
        <x:f>IF('Master Products'!AJ738="","",'Master Products'!AJ738)</x:f>
      </x:c>
      <x:c r="R741" s="149" t="str">
        <x:f>IF('Master Products'!AK738="","",'Master Products'!AK738)</x:f>
      </x:c>
    </x:row>
    <x:row r="742">
      <x:c r="A742" s="149" t="str">
        <x:f>'Master Products'!A739</x:f>
        <x:v>RS-000738</x:v>
      </x:c>
      <x:c r="B742" s="149" t="str">
        <x:f>'Master Products'!B739</x:f>
        <x:v>MERCURY GELO GEL PEN</x:v>
      </x:c>
      <x:c r="C742" s="149" t="str">
        <x:f>'Master Products'!C739</x:f>
        <x:v>GEL PEN</x:v>
      </x:c>
      <x:c r="D742" s="149" t="str">
        <x:f>'Master Products'!D739</x:f>
        <x:v>Both</x:v>
      </x:c>
      <x:c r="E742" s="149" t="str">
        <x:f>'Master Products'!F739</x:f>
        <x:v>Piece</x:v>
      </x:c>
      <x:c r="F742" s="149" t="str">
        <x:f>IF('Master Products'!G739="","",'Master Products'!G739)</x:f>
      </x:c>
      <x:c r="G742" s="149" t="str">
        <x:f>'Master Products'!I739</x:f>
        <x:v>PKR</x:v>
      </x:c>
      <x:c r="H742" s="133" t="n">
        <x:f>'Master Products'!L739</x:f>
        <x:v>195</x:v>
      </x:c>
      <x:c r="I742" s="133" t="n">
        <x:f>'Master Products'!M739</x:f>
        <x:v>185</x:v>
      </x:c>
      <x:c r="J742" s="133" t="str">
        <x:f>'Master Products'!U739</x:f>
        <x:v>Source Valid</x:v>
      </x:c>
      <x:c r="K742" s="133" t="n">
        <x:f>'Master Products'!N739</x:f>
        <x:v>10</x:v>
      </x:c>
      <x:c r="L742" s="148" t="n">
        <x:f>'Master Products'!O739</x:f>
        <x:v>0.05128205128205128</x:v>
      </x:c>
      <x:c r="M742" s="149" t="str">
        <x:f>'Master Products'!X739</x:f>
        <x:v>Ready</x:v>
      </x:c>
      <x:c r="N742" s="149" t="b">
        <x:f>'Master Products'!Y739</x:f>
        <x:v>1</x:v>
      </x:c>
      <x:c r="O742" s="149" t="str">
        <x:f>'Master Products'!AH739</x:f>
        <x:v>WS-RATES:21:19</x:v>
      </x:c>
      <x:c r="P742" s="149" t="str">
        <x:f>IF('Master Products'!AI739="","",'Master Products'!AI739)</x:f>
      </x:c>
      <x:c r="Q742" s="149" t="str">
        <x:f>IF('Master Products'!AJ739="","",'Master Products'!AJ739)</x:f>
      </x:c>
      <x:c r="R742" s="149" t="str">
        <x:f>IF('Master Products'!AK739="","",'Master Products'!AK739)</x:f>
      </x:c>
    </x:row>
    <x:row r="743">
      <x:c r="A743" s="149" t="str">
        <x:f>'Master Products'!A740</x:f>
        <x:v>RS-000739</x:v>
      </x:c>
      <x:c r="B743" s="149" t="str">
        <x:f>'Master Products'!B740</x:f>
        <x:v>G/F SHARPNER PCKT</x:v>
      </x:c>
      <x:c r="C743" s="149" t="str">
        <x:f>'Master Products'!C740</x:f>
        <x:v>SHARPNERS</x:v>
      </x:c>
      <x:c r="D743" s="149" t="str">
        <x:f>'Master Products'!D740</x:f>
        <x:v>Both</x:v>
      </x:c>
      <x:c r="E743" s="149" t="str">
        <x:f>'Master Products'!F740</x:f>
        <x:v>Piece</x:v>
      </x:c>
      <x:c r="F743" s="149" t="str">
        <x:f>IF('Master Products'!G740="","",'Master Products'!G740)</x:f>
      </x:c>
      <x:c r="G743" s="149" t="str">
        <x:f>'Master Products'!I740</x:f>
        <x:v>PKR</x:v>
      </x:c>
      <x:c r="H743" s="133" t="n">
        <x:f>'Master Products'!L740</x:f>
        <x:v>155</x:v>
      </x:c>
      <x:c r="I743" s="133" t="n">
        <x:f>'Master Products'!M740</x:f>
        <x:v>146</x:v>
      </x:c>
      <x:c r="J743" s="133" t="str">
        <x:f>'Master Products'!U740</x:f>
        <x:v>Source Valid</x:v>
      </x:c>
      <x:c r="K743" s="133" t="n">
        <x:f>'Master Products'!N740</x:f>
        <x:v>9</x:v>
      </x:c>
      <x:c r="L743" s="148" t="n">
        <x:f>'Master Products'!O740</x:f>
        <x:v>0.05806451612903226</x:v>
      </x:c>
      <x:c r="M743" s="149" t="str">
        <x:f>'Master Products'!X740</x:f>
        <x:v>Ready</x:v>
      </x:c>
      <x:c r="N743" s="149" t="b">
        <x:f>'Master Products'!Y740</x:f>
        <x:v>1</x:v>
      </x:c>
      <x:c r="O743" s="149" t="str">
        <x:f>'Master Products'!AH740</x:f>
        <x:v>WS-RATES:21:20</x:v>
      </x:c>
      <x:c r="P743" s="149" t="str">
        <x:f>IF('Master Products'!AI740="","",'Master Products'!AI740)</x:f>
      </x:c>
      <x:c r="Q743" s="149" t="str">
        <x:f>IF('Master Products'!AJ740="","",'Master Products'!AJ740)</x:f>
      </x:c>
      <x:c r="R743" s="149" t="str">
        <x:f>IF('Master Products'!AK740="","",'Master Products'!AK740)</x:f>
      </x:c>
    </x:row>
    <x:row r="744">
      <x:c r="A744" s="149" t="str">
        <x:f>'Master Products'!A741</x:f>
        <x:v>RS-000740</x:v>
      </x:c>
      <x:c r="B744" s="149" t="str">
        <x:f>'Master Products'!B741</x:f>
        <x:v>TURBO 12 HALF COLOUR PENCIL</x:v>
      </x:c>
      <x:c r="C744" s="149" t="str">
        <x:f>'Master Products'!C741</x:f>
        <x:v>PENCIL COLOR</x:v>
      </x:c>
      <x:c r="D744" s="149" t="str">
        <x:f>'Master Products'!D741</x:f>
        <x:v>Both</x:v>
      </x:c>
      <x:c r="E744" s="149" t="str">
        <x:f>'Master Products'!F741</x:f>
        <x:v>Piece</x:v>
      </x:c>
      <x:c r="F744" s="149" t="str">
        <x:f>IF('Master Products'!G741="","",'Master Products'!G741)</x:f>
      </x:c>
      <x:c r="G744" s="149" t="str">
        <x:f>'Master Products'!I741</x:f>
        <x:v>PKR</x:v>
      </x:c>
      <x:c r="H744" s="133" t="n">
        <x:f>'Master Products'!L741</x:f>
        <x:v>77</x:v>
      </x:c>
      <x:c r="I744" s="133" t="n">
        <x:f>'Master Products'!M741</x:f>
        <x:v>68</x:v>
      </x:c>
      <x:c r="J744" s="133" t="str">
        <x:f>'Master Products'!U741</x:f>
        <x:v>Source Valid</x:v>
      </x:c>
      <x:c r="K744" s="133" t="n">
        <x:f>'Master Products'!N741</x:f>
        <x:v>9</x:v>
      </x:c>
      <x:c r="L744" s="148" t="n">
        <x:f>'Master Products'!O741</x:f>
        <x:v>0.11688311688311688</x:v>
      </x:c>
      <x:c r="M744" s="149" t="str">
        <x:f>'Master Products'!X741</x:f>
        <x:v>Ready</x:v>
      </x:c>
      <x:c r="N744" s="149" t="b">
        <x:f>'Master Products'!Y741</x:f>
        <x:v>1</x:v>
      </x:c>
      <x:c r="O744" s="149" t="str">
        <x:f>'Master Products'!AH741</x:f>
        <x:v>WS-RATES:21:21</x:v>
      </x:c>
      <x:c r="P744" s="149" t="str">
        <x:f>IF('Master Products'!AI741="","",'Master Products'!AI741)</x:f>
      </x:c>
      <x:c r="Q744" s="149" t="str">
        <x:f>IF('Master Products'!AJ741="","",'Master Products'!AJ741)</x:f>
      </x:c>
      <x:c r="R744" s="149" t="str">
        <x:f>IF('Master Products'!AK741="","",'Master Products'!AK741)</x:f>
      </x:c>
    </x:row>
    <x:row r="745">
      <x:c r="A745" s="149" t="str">
        <x:f>'Master Products'!A742</x:f>
        <x:v>RS-000741</x:v>
      </x:c>
      <x:c r="B745" s="149" t="str">
        <x:f>'Master Products'!B742</x:f>
        <x:v>NIKKAH MUBARAK</x:v>
      </x:c>
      <x:c r="C745" s="149" t="str">
        <x:f>'Master Products'!C742</x:f>
        <x:v>DISPLAY</x:v>
      </x:c>
      <x:c r="D745" s="149" t="str">
        <x:f>'Master Products'!D742</x:f>
        <x:v>Both</x:v>
      </x:c>
      <x:c r="E745" s="149" t="str">
        <x:f>'Master Products'!F742</x:f>
        <x:v>Piece</x:v>
      </x:c>
      <x:c r="F745" s="149" t="str">
        <x:f>IF('Master Products'!G742="","",'Master Products'!G742)</x:f>
      </x:c>
      <x:c r="G745" s="149" t="str">
        <x:f>'Master Products'!I742</x:f>
        <x:v>PKR</x:v>
      </x:c>
      <x:c r="H745" s="133" t="n">
        <x:f>'Master Products'!L742</x:f>
        <x:v>200</x:v>
      </x:c>
      <x:c r="I745" s="133" t="n">
        <x:f>'Master Products'!M742</x:f>
        <x:v>175</x:v>
      </x:c>
      <x:c r="J745" s="133" t="str">
        <x:f>'Master Products'!U742</x:f>
        <x:v>Source Valid</x:v>
      </x:c>
      <x:c r="K745" s="133" t="n">
        <x:f>'Master Products'!N742</x:f>
        <x:v>25</x:v>
      </x:c>
      <x:c r="L745" s="148" t="n">
        <x:f>'Master Products'!O742</x:f>
        <x:v>0.125</x:v>
      </x:c>
      <x:c r="M745" s="149" t="str">
        <x:f>'Master Products'!X742</x:f>
        <x:v>Ready</x:v>
      </x:c>
      <x:c r="N745" s="149" t="b">
        <x:f>'Master Products'!Y742</x:f>
        <x:v>1</x:v>
      </x:c>
      <x:c r="O745" s="149" t="str">
        <x:f>'Master Products'!AH742</x:f>
        <x:v>WS-RATES:21:22</x:v>
      </x:c>
      <x:c r="P745" s="149" t="str">
        <x:f>IF('Master Products'!AI742="","",'Master Products'!AI742)</x:f>
      </x:c>
      <x:c r="Q745" s="149" t="str">
        <x:f>IF('Master Products'!AJ742="","",'Master Products'!AJ742)</x:f>
      </x:c>
      <x:c r="R745" s="149" t="str">
        <x:f>IF('Master Products'!AK742="","",'Master Products'!AK742)</x:f>
      </x:c>
    </x:row>
    <x:row r="746">
      <x:c r="A746" s="149" t="str">
        <x:f>'Master Products'!A743</x:f>
        <x:v>RS-000742</x:v>
      </x:c>
      <x:c r="B746" s="149" t="str">
        <x:f>'Master Products'!B743</x:f>
        <x:v>SHADI MUBARAK DISPLAY</x:v>
      </x:c>
      <x:c r="C746" s="149" t="str">
        <x:f>'Master Products'!C743</x:f>
        <x:v>DISPLAY</x:v>
      </x:c>
      <x:c r="D746" s="149" t="str">
        <x:f>'Master Products'!D743</x:f>
        <x:v>Wholesale/Bulk</x:v>
      </x:c>
      <x:c r="E746" s="149" t="str">
        <x:f>'Master Products'!F743</x:f>
        <x:v>Piece</x:v>
      </x:c>
      <x:c r="F746" s="149" t="str">
        <x:f>IF('Master Products'!G743="","",'Master Products'!G743)</x:f>
      </x:c>
      <x:c r="G746" s="149" t="str">
        <x:f>'Master Products'!I743</x:f>
        <x:v>PKR</x:v>
      </x:c>
      <x:c r="H746" s="133" t="n">
        <x:f>'Master Products'!L743</x:f>
        <x:v>200</x:v>
      </x:c>
      <x:c r="I746" s="133" t="n">
        <x:f>'Master Products'!M743</x:f>
        <x:v>175</x:v>
      </x:c>
      <x:c r="J746" s="133" t="str">
        <x:f>'Master Products'!U743</x:f>
        <x:v>Source Valid</x:v>
      </x:c>
      <x:c r="K746" s="133" t="n">
        <x:f>'Master Products'!N743</x:f>
        <x:v>25</x:v>
      </x:c>
      <x:c r="L746" s="148" t="n">
        <x:f>'Master Products'!O743</x:f>
        <x:v>0.125</x:v>
      </x:c>
      <x:c r="M746" s="149" t="str">
        <x:f>'Master Products'!X743</x:f>
        <x:v>Ready</x:v>
      </x:c>
      <x:c r="N746" s="149" t="b">
        <x:f>'Master Products'!Y743</x:f>
        <x:v>1</x:v>
      </x:c>
      <x:c r="O746" s="149" t="str">
        <x:f>'Master Products'!AH743</x:f>
        <x:v>WS-RATES:21:23</x:v>
      </x:c>
      <x:c r="P746" s="149" t="str">
        <x:f>IF('Master Products'!AI743="","",'Master Products'!AI743)</x:f>
      </x:c>
      <x:c r="Q746" s="149" t="str">
        <x:f>IF('Master Products'!AJ743="","",'Master Products'!AJ743)</x:f>
      </x:c>
      <x:c r="R746" s="149" t="str">
        <x:f>IF('Master Products'!AK743="","",'Master Products'!AK743)</x:f>
      </x:c>
    </x:row>
    <x:row r="747">
      <x:c r="A747" s="149" t="str">
        <x:f>'Master Products'!A744</x:f>
        <x:v>RS-000743</x:v>
      </x:c>
      <x:c r="B747" s="149" t="str">
        <x:f>'Master Products'!B744</x:f>
        <x:v>FANCY GEOMETRY 6612</x:v>
      </x:c>
      <x:c r="C747" s="149" t="str">
        <x:f>'Master Products'!C744</x:f>
        <x:v>FANCY GEOMETRY</x:v>
      </x:c>
      <x:c r="D747" s="149" t="str">
        <x:f>'Master Products'!D744</x:f>
        <x:v>Both</x:v>
      </x:c>
      <x:c r="E747" s="149" t="str">
        <x:f>'Master Products'!F744</x:f>
        <x:v>Piece</x:v>
      </x:c>
      <x:c r="F747" s="149" t="str">
        <x:f>IF('Master Products'!G744="","",'Master Products'!G744)</x:f>
      </x:c>
      <x:c r="G747" s="149" t="str">
        <x:f>'Master Products'!I744</x:f>
        <x:v>PKR</x:v>
      </x:c>
      <x:c r="H747" s="133" t="n">
        <x:f>'Master Products'!L744</x:f>
        <x:v>380</x:v>
      </x:c>
      <x:c r="I747" s="133" t="n">
        <x:f>'Master Products'!M744</x:f>
        <x:v>360</x:v>
      </x:c>
      <x:c r="J747" s="133" t="str">
        <x:f>'Master Products'!U744</x:f>
        <x:v>Source Valid</x:v>
      </x:c>
      <x:c r="K747" s="133" t="n">
        <x:f>'Master Products'!N744</x:f>
        <x:v>20</x:v>
      </x:c>
      <x:c r="L747" s="148" t="n">
        <x:f>'Master Products'!O744</x:f>
        <x:v>0.05263157894736842</x:v>
      </x:c>
      <x:c r="M747" s="149" t="str">
        <x:f>'Master Products'!X744</x:f>
        <x:v>Ready</x:v>
      </x:c>
      <x:c r="N747" s="149" t="b">
        <x:f>'Master Products'!Y744</x:f>
        <x:v>1</x:v>
      </x:c>
      <x:c r="O747" s="149" t="str">
        <x:f>'Master Products'!AH744</x:f>
        <x:v>WS-RATES:21:24</x:v>
      </x:c>
      <x:c r="P747" s="149" t="str">
        <x:f>IF('Master Products'!AI744="","",'Master Products'!AI744)</x:f>
      </x:c>
      <x:c r="Q747" s="149" t="str">
        <x:f>IF('Master Products'!AJ744="","",'Master Products'!AJ744)</x:f>
      </x:c>
      <x:c r="R747" s="149" t="str">
        <x:f>IF('Master Products'!AK744="","",'Master Products'!AK744)</x:f>
      </x:c>
    </x:row>
    <x:row r="748">
      <x:c r="A748" s="149" t="str">
        <x:f>'Master Products'!A745</x:f>
        <x:v>RS-000744</x:v>
      </x:c>
      <x:c r="B748" s="149" t="str">
        <x:f>'Master Products'!B745</x:f>
        <x:v>EASY 4U ERASER E-548</x:v>
      </x:c>
      <x:c r="C748" s="149" t="str">
        <x:f>'Master Products'!C745</x:f>
        <x:v>ERASERS</x:v>
      </x:c>
      <x:c r="D748" s="149" t="str">
        <x:f>'Master Products'!D745</x:f>
        <x:v>Both</x:v>
      </x:c>
      <x:c r="E748" s="149" t="str">
        <x:f>'Master Products'!F745</x:f>
        <x:v>Piece</x:v>
      </x:c>
      <x:c r="F748" s="149" t="str">
        <x:f>IF('Master Products'!G745="","",'Master Products'!G745)</x:f>
      </x:c>
      <x:c r="G748" s="149" t="str">
        <x:f>'Master Products'!I745</x:f>
        <x:v>PKR</x:v>
      </x:c>
      <x:c r="H748" s="133" t="n">
        <x:f>'Master Products'!L745</x:f>
        <x:v>380</x:v>
      </x:c>
      <x:c r="I748" s="133" t="n">
        <x:f>'Master Products'!M745</x:f>
        <x:v>360</x:v>
      </x:c>
      <x:c r="J748" s="133" t="str">
        <x:f>'Master Products'!U745</x:f>
        <x:v>Source Valid</x:v>
      </x:c>
      <x:c r="K748" s="133" t="n">
        <x:f>'Master Products'!N745</x:f>
        <x:v>20</x:v>
      </x:c>
      <x:c r="L748" s="148" t="n">
        <x:f>'Master Products'!O745</x:f>
        <x:v>0.05263157894736842</x:v>
      </x:c>
      <x:c r="M748" s="149" t="str">
        <x:f>'Master Products'!X745</x:f>
        <x:v>Ready</x:v>
      </x:c>
      <x:c r="N748" s="149" t="b">
        <x:f>'Master Products'!Y745</x:f>
        <x:v>1</x:v>
      </x:c>
      <x:c r="O748" s="149" t="str">
        <x:f>'Master Products'!AH745</x:f>
        <x:v>WS-RATES:21:25</x:v>
      </x:c>
      <x:c r="P748" s="149" t="str">
        <x:f>IF('Master Products'!AI745="","",'Master Products'!AI745)</x:f>
      </x:c>
      <x:c r="Q748" s="149" t="str">
        <x:f>IF('Master Products'!AJ745="","",'Master Products'!AJ745)</x:f>
      </x:c>
      <x:c r="R748" s="149" t="str">
        <x:f>IF('Master Products'!AK745="","",'Master Products'!AK745)</x:f>
      </x:c>
    </x:row>
    <x:row r="749">
      <x:c r="A749" s="149" t="str">
        <x:f>'Master Products'!A746</x:f>
        <x:v>RS-000745</x:v>
      </x:c>
      <x:c r="B749" s="149" t="str">
        <x:f>'Master Products'!B746</x:f>
        <x:v>KITA ERASER K-2009</x:v>
      </x:c>
      <x:c r="C749" s="149" t="str">
        <x:f>'Master Products'!C746</x:f>
        <x:v>ERASERS</x:v>
      </x:c>
      <x:c r="D749" s="149" t="str">
        <x:f>'Master Products'!D746</x:f>
        <x:v>Both</x:v>
      </x:c>
      <x:c r="E749" s="149" t="str">
        <x:f>'Master Products'!F746</x:f>
        <x:v>Piece</x:v>
      </x:c>
      <x:c r="F749" s="149" t="str">
        <x:f>IF('Master Products'!G746="","",'Master Products'!G746)</x:f>
      </x:c>
      <x:c r="G749" s="149" t="str">
        <x:f>'Master Products'!I746</x:f>
        <x:v>PKR</x:v>
      </x:c>
      <x:c r="H749" s="133" t="n">
        <x:f>'Master Products'!L746</x:f>
        <x:v>380</x:v>
      </x:c>
      <x:c r="I749" s="133" t="n">
        <x:f>'Master Products'!M746</x:f>
        <x:v>253</x:v>
      </x:c>
      <x:c r="J749" s="133" t="str">
        <x:f>'Master Products'!U746</x:f>
        <x:v>Source Valid</x:v>
      </x:c>
      <x:c r="K749" s="133" t="n">
        <x:f>'Master Products'!N746</x:f>
        <x:v>127</x:v>
      </x:c>
      <x:c r="L749" s="148" t="n">
        <x:f>'Master Products'!O746</x:f>
        <x:v>0.33421052631578946</x:v>
      </x:c>
      <x:c r="M749" s="149" t="str">
        <x:f>'Master Products'!X746</x:f>
        <x:v>Ready</x:v>
      </x:c>
      <x:c r="N749" s="149" t="b">
        <x:f>'Master Products'!Y746</x:f>
        <x:v>1</x:v>
      </x:c>
      <x:c r="O749" s="149" t="str">
        <x:f>'Master Products'!AH746</x:f>
        <x:v>WS-RATES:21:26</x:v>
      </x:c>
      <x:c r="P749" s="149" t="str">
        <x:f>IF('Master Products'!AI746="","",'Master Products'!AI746)</x:f>
      </x:c>
      <x:c r="Q749" s="149" t="str">
        <x:f>IF('Master Products'!AJ746="","",'Master Products'!AJ746)</x:f>
      </x:c>
      <x:c r="R749" s="149" t="str">
        <x:f>IF('Master Products'!AK746="","",'Master Products'!AK746)</x:f>
      </x:c>
    </x:row>
    <x:row r="750">
      <x:c r="A750" s="149" t="str">
        <x:f>'Master Products'!A747</x:f>
        <x:v>RS-000746</x:v>
      </x:c>
      <x:c r="B750" s="149" t="str">
        <x:f>'Master Products'!B747</x:f>
        <x:v>KITA ERASER K725</x:v>
      </x:c>
      <x:c r="C750" s="149" t="str">
        <x:f>'Master Products'!C747</x:f>
        <x:v>ERASERS</x:v>
      </x:c>
      <x:c r="D750" s="149" t="str">
        <x:f>'Master Products'!D747</x:f>
        <x:v>Both</x:v>
      </x:c>
      <x:c r="E750" s="149" t="str">
        <x:f>'Master Products'!F747</x:f>
        <x:v>Piece</x:v>
      </x:c>
      <x:c r="F750" s="149" t="str">
        <x:f>IF('Master Products'!G747="","",'Master Products'!G747)</x:f>
      </x:c>
      <x:c r="G750" s="149" t="str">
        <x:f>'Master Products'!I747</x:f>
        <x:v>PKR</x:v>
      </x:c>
      <x:c r="H750" s="133" t="n">
        <x:f>'Master Products'!L747</x:f>
        <x:v>290</x:v>
      </x:c>
      <x:c r="I750" s="133" t="n">
        <x:f>'Master Products'!M747</x:f>
        <x:v>265</x:v>
      </x:c>
      <x:c r="J750" s="133" t="str">
        <x:f>'Master Products'!U747</x:f>
        <x:v>Source Valid</x:v>
      </x:c>
      <x:c r="K750" s="133" t="n">
        <x:f>'Master Products'!N747</x:f>
        <x:v>25</x:v>
      </x:c>
      <x:c r="L750" s="148" t="n">
        <x:f>'Master Products'!O747</x:f>
        <x:v>0.08620689655172414</x:v>
      </x:c>
      <x:c r="M750" s="149" t="str">
        <x:f>'Master Products'!X747</x:f>
        <x:v>Ready</x:v>
      </x:c>
      <x:c r="N750" s="149" t="b">
        <x:f>'Master Products'!Y747</x:f>
        <x:v>1</x:v>
      </x:c>
      <x:c r="O750" s="149" t="str">
        <x:f>'Master Products'!AH747</x:f>
        <x:v>WS-RATES:21:27</x:v>
      </x:c>
      <x:c r="P750" s="149" t="str">
        <x:f>IF('Master Products'!AI747="","",'Master Products'!AI747)</x:f>
      </x:c>
      <x:c r="Q750" s="149" t="str">
        <x:f>IF('Master Products'!AJ747="","",'Master Products'!AJ747)</x:f>
      </x:c>
      <x:c r="R750" s="149" t="str">
        <x:f>IF('Master Products'!AK747="","",'Master Products'!AK747)</x:f>
      </x:c>
    </x:row>
    <x:row r="751">
      <x:c r="A751" s="149" t="str">
        <x:f>'Master Products'!A748</x:f>
        <x:v>RS-000747</x:v>
      </x:c>
      <x:c r="B751" s="149" t="str">
        <x:f>'Master Products'!B748</x:f>
        <x:v>SEAL LOCK</x:v>
      </x:c>
      <x:c r="C751" s="149" t="str">
        <x:f>'Master Products'!C748</x:f>
        <x:v>CHINA DAIRIES</x:v>
      </x:c>
      <x:c r="D751" s="149" t="str">
        <x:f>'Master Products'!D748</x:f>
        <x:v>Both</x:v>
      </x:c>
      <x:c r="E751" s="149" t="str">
        <x:f>'Master Products'!F748</x:f>
        <x:v>Piece</x:v>
      </x:c>
      <x:c r="F751" s="149" t="str">
        <x:f>IF('Master Products'!G748="","",'Master Products'!G748)</x:f>
      </x:c>
      <x:c r="G751" s="149" t="str">
        <x:f>'Master Products'!I748</x:f>
        <x:v>PKR</x:v>
      </x:c>
      <x:c r="H751" s="133" t="n">
        <x:f>'Master Products'!L748</x:f>
        <x:v>45</x:v>
      </x:c>
      <x:c r="I751" s="133" t="n">
        <x:f>'Master Products'!M748</x:f>
        <x:v>38</x:v>
      </x:c>
      <x:c r="J751" s="133" t="str">
        <x:f>'Master Products'!U748</x:f>
        <x:v>Source Valid</x:v>
      </x:c>
      <x:c r="K751" s="133" t="n">
        <x:f>'Master Products'!N748</x:f>
        <x:v>7</x:v>
      </x:c>
      <x:c r="L751" s="148" t="n">
        <x:f>'Master Products'!O748</x:f>
        <x:v>0.15555555555555556</x:v>
      </x:c>
      <x:c r="M751" s="149" t="str">
        <x:f>'Master Products'!X748</x:f>
        <x:v>Ready</x:v>
      </x:c>
      <x:c r="N751" s="149" t="b">
        <x:f>'Master Products'!Y748</x:f>
        <x:v>1</x:v>
      </x:c>
      <x:c r="O751" s="149" t="str">
        <x:f>'Master Products'!AH748</x:f>
        <x:v>WS-RATES:21:28</x:v>
      </x:c>
      <x:c r="P751" s="149" t="str">
        <x:f>IF('Master Products'!AI748="","",'Master Products'!AI748)</x:f>
      </x:c>
      <x:c r="Q751" s="149" t="str">
        <x:f>IF('Master Products'!AJ748="","",'Master Products'!AJ748)</x:f>
      </x:c>
      <x:c r="R751" s="149" t="str">
        <x:f>IF('Master Products'!AK748="","",'Master Products'!AK748)</x:f>
      </x:c>
    </x:row>
    <x:row r="752">
      <x:c r="A752" s="149" t="str">
        <x:f>'Master Products'!A749</x:f>
        <x:v>RS-000748</x:v>
      </x:c>
      <x:c r="B752" s="149" t="str">
        <x:f>'Master Products'!B749</x:f>
        <x:v>POKIMON CARD LOCAL</x:v>
      </x:c>
      <x:c r="C752" s="149" t="str">
        <x:f>'Master Products'!C749</x:f>
        <x:v>CHINA</x:v>
      </x:c>
      <x:c r="D752" s="149" t="str">
        <x:f>'Master Products'!D749</x:f>
        <x:v>Both</x:v>
      </x:c>
      <x:c r="E752" s="149" t="str">
        <x:f>'Master Products'!F749</x:f>
        <x:v>Piece</x:v>
      </x:c>
      <x:c r="F752" s="149" t="str">
        <x:f>IF('Master Products'!G749="","",'Master Products'!G749)</x:f>
      </x:c>
      <x:c r="G752" s="149" t="str">
        <x:f>'Master Products'!I749</x:f>
        <x:v>PKR</x:v>
      </x:c>
      <x:c r="H752" s="133" t="n">
        <x:f>'Master Products'!L749</x:f>
        <x:v>280</x:v>
      </x:c>
      <x:c r="I752" s="133" t="n">
        <x:f>'Master Products'!M749</x:f>
        <x:v>245</x:v>
      </x:c>
      <x:c r="J752" s="133" t="str">
        <x:f>'Master Products'!U749</x:f>
        <x:v>Source Valid</x:v>
      </x:c>
      <x:c r="K752" s="133" t="n">
        <x:f>'Master Products'!N749</x:f>
        <x:v>35</x:v>
      </x:c>
      <x:c r="L752" s="148" t="n">
        <x:f>'Master Products'!O749</x:f>
        <x:v>0.125</x:v>
      </x:c>
      <x:c r="M752" s="149" t="str">
        <x:f>'Master Products'!X749</x:f>
        <x:v>Ready</x:v>
      </x:c>
      <x:c r="N752" s="149" t="b">
        <x:f>'Master Products'!Y749</x:f>
        <x:v>1</x:v>
      </x:c>
      <x:c r="O752" s="149" t="str">
        <x:f>'Master Products'!AH749</x:f>
        <x:v>WS-RATES:21:29</x:v>
      </x:c>
      <x:c r="P752" s="149" t="str">
        <x:f>IF('Master Products'!AI749="","",'Master Products'!AI749)</x:f>
      </x:c>
      <x:c r="Q752" s="149" t="str">
        <x:f>IF('Master Products'!AJ749="","",'Master Products'!AJ749)</x:f>
      </x:c>
      <x:c r="R752" s="149" t="str">
        <x:f>IF('Master Products'!AK749="","",'Master Products'!AK749)</x:f>
      </x:c>
    </x:row>
    <x:row r="753">
      <x:c r="A753" s="149" t="str">
        <x:f>'Master Products'!A750</x:f>
        <x:v>RS-000749</x:v>
      </x:c>
      <x:c r="B753" s="149" t="str">
        <x:f>'Master Products'!B750</x:f>
        <x:v>WATER BOTTLE TRAVEL</x:v>
      </x:c>
      <x:c r="C753" s="149" t="str">
        <x:f>'Master Products'!C750</x:f>
        <x:v>CHINA</x:v>
      </x:c>
      <x:c r="D753" s="149" t="str">
        <x:f>'Master Products'!D750</x:f>
        <x:v>Both</x:v>
      </x:c>
      <x:c r="E753" s="149" t="str">
        <x:f>'Master Products'!F750</x:f>
        <x:v>Piece</x:v>
      </x:c>
      <x:c r="F753" s="149" t="str">
        <x:f>IF('Master Products'!G750="","",'Master Products'!G750)</x:f>
      </x:c>
      <x:c r="G753" s="149" t="str">
        <x:f>'Master Products'!I750</x:f>
        <x:v>PKR</x:v>
      </x:c>
      <x:c r="H753" s="133" t="n">
        <x:f>'Master Products'!L750</x:f>
        <x:v>260</x:v>
      </x:c>
      <x:c r="I753" s="133" t="n">
        <x:f>'Master Products'!M750</x:f>
        <x:v>230</x:v>
      </x:c>
      <x:c r="J753" s="133" t="str">
        <x:f>'Master Products'!U750</x:f>
        <x:v>Source Valid</x:v>
      </x:c>
      <x:c r="K753" s="133" t="n">
        <x:f>'Master Products'!N750</x:f>
        <x:v>30</x:v>
      </x:c>
      <x:c r="L753" s="148" t="n">
        <x:f>'Master Products'!O750</x:f>
        <x:v>0.11538461538461539</x:v>
      </x:c>
      <x:c r="M753" s="149" t="str">
        <x:f>'Master Products'!X750</x:f>
        <x:v>Ready</x:v>
      </x:c>
      <x:c r="N753" s="149" t="b">
        <x:f>'Master Products'!Y750</x:f>
        <x:v>1</x:v>
      </x:c>
      <x:c r="O753" s="149" t="str">
        <x:f>'Master Products'!AH750</x:f>
        <x:v>WS-RATES:21:30</x:v>
      </x:c>
      <x:c r="P753" s="149" t="str">
        <x:f>IF('Master Products'!AI750="","",'Master Products'!AI750)</x:f>
      </x:c>
      <x:c r="Q753" s="149" t="str">
        <x:f>IF('Master Products'!AJ750="","",'Master Products'!AJ750)</x:f>
      </x:c>
      <x:c r="R753" s="149" t="str">
        <x:f>IF('Master Products'!AK750="","",'Master Products'!AK750)</x:f>
      </x:c>
    </x:row>
    <x:row r="754">
      <x:c r="A754" s="149" t="str">
        <x:f>'Master Products'!A751</x:f>
        <x:v>RS-000750</x:v>
      </x:c>
      <x:c r="B754" s="149" t="str">
        <x:f>'Master Products'!B751</x:f>
        <x:v>WATER BOTTLE SQUARE</x:v>
      </x:c>
      <x:c r="C754" s="149" t="str">
        <x:f>'Master Products'!C751</x:f>
        <x:v>CHINA</x:v>
      </x:c>
      <x:c r="D754" s="149" t="str">
        <x:f>'Master Products'!D751</x:f>
        <x:v>Both</x:v>
      </x:c>
      <x:c r="E754" s="149" t="str">
        <x:f>'Master Products'!F751</x:f>
        <x:v>Piece</x:v>
      </x:c>
      <x:c r="F754" s="149" t="str">
        <x:f>IF('Master Products'!G751="","",'Master Products'!G751)</x:f>
      </x:c>
      <x:c r="G754" s="149" t="str">
        <x:f>'Master Products'!I751</x:f>
        <x:v>PKR</x:v>
      </x:c>
      <x:c r="H754" s="133" t="n">
        <x:f>'Master Products'!L751</x:f>
        <x:v>240</x:v>
      </x:c>
      <x:c r="I754" s="133" t="n">
        <x:f>'Master Products'!M751</x:f>
        <x:v>180</x:v>
      </x:c>
      <x:c r="J754" s="133" t="str">
        <x:f>'Master Products'!U751</x:f>
        <x:v>Source Valid</x:v>
      </x:c>
      <x:c r="K754" s="133" t="n">
        <x:f>'Master Products'!N751</x:f>
        <x:v>60</x:v>
      </x:c>
      <x:c r="L754" s="148" t="n">
        <x:f>'Master Products'!O751</x:f>
        <x:v>0.25</x:v>
      </x:c>
      <x:c r="M754" s="149" t="str">
        <x:f>'Master Products'!X751</x:f>
        <x:v>Ready</x:v>
      </x:c>
      <x:c r="N754" s="149" t="b">
        <x:f>'Master Products'!Y751</x:f>
        <x:v>1</x:v>
      </x:c>
      <x:c r="O754" s="149" t="str">
        <x:f>'Master Products'!AH751</x:f>
        <x:v>WS-RATES:21:31</x:v>
      </x:c>
      <x:c r="P754" s="149" t="str">
        <x:f>IF('Master Products'!AI751="","",'Master Products'!AI751)</x:f>
      </x:c>
      <x:c r="Q754" s="149" t="str">
        <x:f>IF('Master Products'!AJ751="","",'Master Products'!AJ751)</x:f>
      </x:c>
      <x:c r="R754" s="149" t="str">
        <x:f>IF('Master Products'!AK751="","",'Master Products'!AK751)</x:f>
      </x:c>
    </x:row>
    <x:row r="755">
      <x:c r="A755" s="149" t="str">
        <x:f>'Master Products'!A752</x:f>
        <x:v>RS-000751</x:v>
      </x:c>
      <x:c r="B755" s="149" t="str">
        <x:f>'Master Products'!B752</x:f>
        <x:v>WATER BOTTLE SOLO</x:v>
      </x:c>
      <x:c r="C755" s="149" t="str">
        <x:f>'Master Products'!C752</x:f>
        <x:v>CHINA</x:v>
      </x:c>
      <x:c r="D755" s="149" t="str">
        <x:f>'Master Products'!D752</x:f>
        <x:v>Both</x:v>
      </x:c>
      <x:c r="E755" s="149" t="str">
        <x:f>'Master Products'!F752</x:f>
        <x:v>Piece</x:v>
      </x:c>
      <x:c r="F755" s="149" t="str">
        <x:f>IF('Master Products'!G752="","",'Master Products'!G752)</x:f>
      </x:c>
      <x:c r="G755" s="149" t="str">
        <x:f>'Master Products'!I752</x:f>
        <x:v>PKR</x:v>
      </x:c>
      <x:c r="H755" s="133" t="n">
        <x:f>'Master Products'!L752</x:f>
        <x:v>290</x:v>
      </x:c>
      <x:c r="I755" s="133" t="n">
        <x:f>'Master Products'!M752</x:f>
        <x:v>255</x:v>
      </x:c>
      <x:c r="J755" s="133" t="str">
        <x:f>'Master Products'!U752</x:f>
        <x:v>Source Valid</x:v>
      </x:c>
      <x:c r="K755" s="133" t="n">
        <x:f>'Master Products'!N752</x:f>
        <x:v>35</x:v>
      </x:c>
      <x:c r="L755" s="148" t="n">
        <x:f>'Master Products'!O752</x:f>
        <x:v>0.1206896551724138</x:v>
      </x:c>
      <x:c r="M755" s="149" t="str">
        <x:f>'Master Products'!X752</x:f>
        <x:v>Ready</x:v>
      </x:c>
      <x:c r="N755" s="149" t="b">
        <x:f>'Master Products'!Y752</x:f>
        <x:v>1</x:v>
      </x:c>
      <x:c r="O755" s="149" t="str">
        <x:f>'Master Products'!AH752</x:f>
        <x:v>WS-RATES:21:32</x:v>
      </x:c>
      <x:c r="P755" s="149" t="str">
        <x:f>IF('Master Products'!AI752="","",'Master Products'!AI752)</x:f>
      </x:c>
      <x:c r="Q755" s="149" t="str">
        <x:f>IF('Master Products'!AJ752="","",'Master Products'!AJ752)</x:f>
      </x:c>
      <x:c r="R755" s="149" t="str">
        <x:f>IF('Master Products'!AK752="","",'Master Products'!AK752)</x:f>
      </x:c>
    </x:row>
    <x:row r="756">
      <x:c r="A756" s="149" t="str">
        <x:f>'Master Products'!A753</x:f>
        <x:v>RS-000752</x:v>
      </x:c>
      <x:c r="B756" s="149" t="str">
        <x:f>'Master Products'!B753</x:f>
        <x:v>WATER BOTTLE STEEL BA2</x:v>
      </x:c>
      <x:c r="C756" s="149" t="str">
        <x:f>'Master Products'!C753</x:f>
        <x:v>CHINA</x:v>
      </x:c>
      <x:c r="D756" s="149" t="str">
        <x:f>'Master Products'!D753</x:f>
        <x:v>Both</x:v>
      </x:c>
      <x:c r="E756" s="149" t="str">
        <x:f>'Master Products'!F753</x:f>
        <x:v>Piece</x:v>
      </x:c>
      <x:c r="F756" s="149" t="str">
        <x:f>IF('Master Products'!G753="","",'Master Products'!G753)</x:f>
      </x:c>
      <x:c r="G756" s="149" t="str">
        <x:f>'Master Products'!I753</x:f>
        <x:v>PKR</x:v>
      </x:c>
      <x:c r="H756" s="133" t="n">
        <x:f>'Master Products'!L753</x:f>
        <x:v>1080</x:v>
      </x:c>
      <x:c r="I756" s="133" t="n">
        <x:f>'Master Products'!M753</x:f>
        <x:v>990</x:v>
      </x:c>
      <x:c r="J756" s="133" t="str">
        <x:f>'Master Products'!U753</x:f>
        <x:v>Source Valid</x:v>
      </x:c>
      <x:c r="K756" s="133" t="n">
        <x:f>'Master Products'!N753</x:f>
        <x:v>90</x:v>
      </x:c>
      <x:c r="L756" s="148" t="n">
        <x:f>'Master Products'!O753</x:f>
        <x:v>0.08333333333333333</x:v>
      </x:c>
      <x:c r="M756" s="149" t="str">
        <x:f>'Master Products'!X753</x:f>
        <x:v>Ready</x:v>
      </x:c>
      <x:c r="N756" s="149" t="b">
        <x:f>'Master Products'!Y753</x:f>
        <x:v>1</x:v>
      </x:c>
      <x:c r="O756" s="149" t="str">
        <x:f>'Master Products'!AH753</x:f>
        <x:v>WS-RATES:21:33</x:v>
      </x:c>
      <x:c r="P756" s="149" t="str">
        <x:f>IF('Master Products'!AI753="","",'Master Products'!AI753)</x:f>
      </x:c>
      <x:c r="Q756" s="149" t="str">
        <x:f>IF('Master Products'!AJ753="","",'Master Products'!AJ753)</x:f>
      </x:c>
      <x:c r="R756" s="149" t="str">
        <x:f>IF('Master Products'!AK753="","",'Master Products'!AK753)</x:f>
      </x:c>
    </x:row>
    <x:row r="757">
      <x:c r="A757" s="149" t="str">
        <x:f>'Master Products'!A754</x:f>
        <x:v>RS-000753</x:v>
      </x:c>
      <x:c r="B757" s="149" t="str">
        <x:f>'Master Products'!B754</x:f>
        <x:v>WATER BOTTLE (500ML) 17</x:v>
      </x:c>
      <x:c r="C757" s="149" t="str">
        <x:f>'Master Products'!C754</x:f>
        <x:v>CHINA</x:v>
      </x:c>
      <x:c r="D757" s="149" t="str">
        <x:f>'Master Products'!D754</x:f>
        <x:v>Both</x:v>
      </x:c>
      <x:c r="E757" s="149" t="str">
        <x:f>'Master Products'!F754</x:f>
        <x:v>Piece</x:v>
      </x:c>
      <x:c r="F757" s="149" t="str">
        <x:f>IF('Master Products'!G754="","",'Master Products'!G754)</x:f>
      </x:c>
      <x:c r="G757" s="149" t="str">
        <x:f>'Master Products'!I754</x:f>
        <x:v>PKR</x:v>
      </x:c>
      <x:c r="H757" s="133" t="n">
        <x:f>'Master Products'!L754</x:f>
        <x:v>700</x:v>
      </x:c>
      <x:c r="I757" s="133" t="n">
        <x:f>'Master Products'!M754</x:f>
        <x:v>630</x:v>
      </x:c>
      <x:c r="J757" s="133" t="str">
        <x:f>'Master Products'!U754</x:f>
        <x:v>Source Valid</x:v>
      </x:c>
      <x:c r="K757" s="133" t="n">
        <x:f>'Master Products'!N754</x:f>
        <x:v>70</x:v>
      </x:c>
      <x:c r="L757" s="148" t="n">
        <x:f>'Master Products'!O754</x:f>
        <x:v>0.1</x:v>
      </x:c>
      <x:c r="M757" s="149" t="str">
        <x:f>'Master Products'!X754</x:f>
        <x:v>Ready</x:v>
      </x:c>
      <x:c r="N757" s="149" t="b">
        <x:f>'Master Products'!Y754</x:f>
        <x:v>1</x:v>
      </x:c>
      <x:c r="O757" s="149" t="str">
        <x:f>'Master Products'!AH754</x:f>
        <x:v>WS-RATES:21:34</x:v>
      </x:c>
      <x:c r="P757" s="149" t="str">
        <x:f>IF('Master Products'!AI754="","",'Master Products'!AI754)</x:f>
      </x:c>
      <x:c r="Q757" s="149" t="str">
        <x:f>IF('Master Products'!AJ754="","",'Master Products'!AJ754)</x:f>
      </x:c>
      <x:c r="R757" s="149" t="str">
        <x:f>IF('Master Products'!AK754="","",'Master Products'!AK754)</x:f>
      </x:c>
    </x:row>
    <x:row r="758">
      <x:c r="A758" s="149" t="str">
        <x:f>'Master Products'!A755</x:f>
        <x:v>RS-000754</x:v>
      </x:c>
      <x:c r="B758" s="149" t="str">
        <x:f>'Master Products'!B755</x:f>
        <x:v>JUICER BOTTLE</x:v>
      </x:c>
      <x:c r="C758" s="149" t="str">
        <x:f>'Master Products'!C755</x:f>
        <x:v>CHINA</x:v>
      </x:c>
      <x:c r="D758" s="149" t="str">
        <x:f>'Master Products'!D755</x:f>
        <x:v>Both</x:v>
      </x:c>
      <x:c r="E758" s="149" t="str">
        <x:f>'Master Products'!F755</x:f>
        <x:v>Piece</x:v>
      </x:c>
      <x:c r="F758" s="149" t="str">
        <x:f>IF('Master Products'!G755="","",'Master Products'!G755)</x:f>
      </x:c>
      <x:c r="G758" s="149" t="str">
        <x:f>'Master Products'!I755</x:f>
        <x:v>PKR</x:v>
      </x:c>
      <x:c r="H758" s="133" t="n">
        <x:f>'Master Products'!L755</x:f>
        <x:v>1000</x:v>
      </x:c>
      <x:c r="I758" s="133" t="n">
        <x:f>'Master Products'!M755</x:f>
        <x:v>960</x:v>
      </x:c>
      <x:c r="J758" s="133" t="str">
        <x:f>'Master Products'!U755</x:f>
        <x:v>Source Valid</x:v>
      </x:c>
      <x:c r="K758" s="133" t="n">
        <x:f>'Master Products'!N755</x:f>
        <x:v>40</x:v>
      </x:c>
      <x:c r="L758" s="148" t="n">
        <x:f>'Master Products'!O755</x:f>
        <x:v>0.04</x:v>
      </x:c>
      <x:c r="M758" s="149" t="str">
        <x:f>'Master Products'!X755</x:f>
        <x:v>Ready</x:v>
      </x:c>
      <x:c r="N758" s="149" t="b">
        <x:f>'Master Products'!Y755</x:f>
        <x:v>1</x:v>
      </x:c>
      <x:c r="O758" s="149" t="str">
        <x:f>'Master Products'!AH755</x:f>
        <x:v>WS-RATES:21:35</x:v>
      </x:c>
      <x:c r="P758" s="149" t="str">
        <x:f>IF('Master Products'!AI755="","",'Master Products'!AI755)</x:f>
      </x:c>
      <x:c r="Q758" s="149" t="str">
        <x:f>IF('Master Products'!AJ755="","",'Master Products'!AJ755)</x:f>
      </x:c>
      <x:c r="R758" s="149" t="str">
        <x:f>IF('Master Products'!AK755="","",'Master Products'!AK755)</x:f>
      </x:c>
    </x:row>
    <x:row r="759">
      <x:c r="A759" s="149" t="str">
        <x:f>'Master Products'!A756</x:f>
        <x:v>RS-000755</x:v>
      </x:c>
      <x:c r="B759" s="149" t="str">
        <x:f>'Master Products'!B756</x:f>
        <x:v>WATER BOTTLE SUS 316 FASHION</x:v>
      </x:c>
      <x:c r="C759" s="149" t="str">
        <x:f>'Master Products'!C756</x:f>
        <x:v>CHINA</x:v>
      </x:c>
      <x:c r="D759" s="149" t="str">
        <x:f>'Master Products'!D756</x:f>
        <x:v>Both</x:v>
      </x:c>
      <x:c r="E759" s="149" t="str">
        <x:f>'Master Products'!F756</x:f>
        <x:v>Piece</x:v>
      </x:c>
      <x:c r="F759" s="149" t="str">
        <x:f>IF('Master Products'!G756="","",'Master Products'!G756)</x:f>
      </x:c>
      <x:c r="G759" s="149" t="str">
        <x:f>'Master Products'!I756</x:f>
        <x:v>PKR</x:v>
      </x:c>
      <x:c r="H759" s="133" t="n">
        <x:f>'Master Products'!L756</x:f>
        <x:v>1200</x:v>
      </x:c>
      <x:c r="I759" s="133" t="n">
        <x:f>'Master Products'!M756</x:f>
        <x:v>1060</x:v>
      </x:c>
      <x:c r="J759" s="133" t="str">
        <x:f>'Master Products'!U756</x:f>
        <x:v>Source Valid</x:v>
      </x:c>
      <x:c r="K759" s="133" t="n">
        <x:f>'Master Products'!N756</x:f>
        <x:v>140</x:v>
      </x:c>
      <x:c r="L759" s="148" t="n">
        <x:f>'Master Products'!O756</x:f>
        <x:v>0.11666666666666667</x:v>
      </x:c>
      <x:c r="M759" s="149" t="str">
        <x:f>'Master Products'!X756</x:f>
        <x:v>Ready</x:v>
      </x:c>
      <x:c r="N759" s="149" t="b">
        <x:f>'Master Products'!Y756</x:f>
        <x:v>1</x:v>
      </x:c>
      <x:c r="O759" s="149" t="str">
        <x:f>'Master Products'!AH756</x:f>
        <x:v>WS-RATES:21:36</x:v>
      </x:c>
      <x:c r="P759" s="149" t="str">
        <x:f>IF('Master Products'!AI756="","",'Master Products'!AI756)</x:f>
      </x:c>
      <x:c r="Q759" s="149" t="str">
        <x:f>IF('Master Products'!AJ756="","",'Master Products'!AJ756)</x:f>
      </x:c>
      <x:c r="R759" s="149" t="str">
        <x:f>IF('Master Products'!AK756="","",'Master Products'!AK756)</x:f>
      </x:c>
    </x:row>
    <x:row r="760">
      <x:c r="A760" s="149" t="str">
        <x:f>'Master Products'!A757</x:f>
        <x:v>RS-000756</x:v>
      </x:c>
      <x:c r="B760" s="149" t="str">
        <x:f>'Master Products'!B757</x:f>
        <x:v>WATER BOTTLE LED (500ML)</x:v>
      </x:c>
      <x:c r="C760" s="149" t="str">
        <x:f>'Master Products'!C757</x:f>
        <x:v>CHINA</x:v>
      </x:c>
      <x:c r="D760" s="149" t="str">
        <x:f>'Master Products'!D757</x:f>
        <x:v>Both</x:v>
      </x:c>
      <x:c r="E760" s="149" t="str">
        <x:f>'Master Products'!F757</x:f>
        <x:v>Piece</x:v>
      </x:c>
      <x:c r="F760" s="149" t="str">
        <x:f>IF('Master Products'!G757="","",'Master Products'!G757)</x:f>
      </x:c>
      <x:c r="G760" s="149" t="str">
        <x:f>'Master Products'!I757</x:f>
        <x:v>PKR</x:v>
      </x:c>
      <x:c r="H760" s="133" t="n">
        <x:f>'Master Products'!L757</x:f>
        <x:v>660</x:v>
      </x:c>
      <x:c r="I760" s="133" t="n">
        <x:f>'Master Products'!M757</x:f>
        <x:v>610</x:v>
      </x:c>
      <x:c r="J760" s="133" t="str">
        <x:f>'Master Products'!U757</x:f>
        <x:v>Source Valid</x:v>
      </x:c>
      <x:c r="K760" s="133" t="n">
        <x:f>'Master Products'!N757</x:f>
        <x:v>50</x:v>
      </x:c>
      <x:c r="L760" s="148" t="n">
        <x:f>'Master Products'!O757</x:f>
        <x:v>0.07575757575757576</x:v>
      </x:c>
      <x:c r="M760" s="149" t="str">
        <x:f>'Master Products'!X757</x:f>
        <x:v>Ready</x:v>
      </x:c>
      <x:c r="N760" s="149" t="b">
        <x:f>'Master Products'!Y757</x:f>
        <x:v>1</x:v>
      </x:c>
      <x:c r="O760" s="149" t="str">
        <x:f>'Master Products'!AH757</x:f>
        <x:v>WS-RATES:21:37</x:v>
      </x:c>
      <x:c r="P760" s="149" t="str">
        <x:f>IF('Master Products'!AI757="","",'Master Products'!AI757)</x:f>
      </x:c>
      <x:c r="Q760" s="149" t="str">
        <x:f>IF('Master Products'!AJ757="","",'Master Products'!AJ757)</x:f>
      </x:c>
      <x:c r="R760" s="149" t="str">
        <x:f>IF('Master Products'!AK757="","",'Master Products'!AK757)</x:f>
      </x:c>
    </x:row>
    <x:row r="761">
      <x:c r="A761" s="149" t="str">
        <x:f>'Master Products'!A758</x:f>
        <x:v>RS-000757</x:v>
      </x:c>
      <x:c r="B761" s="149" t="str">
        <x:f>'Master Products'!B758</x:f>
        <x:v>WATER BOTTLE SPORTS CAPRA (6</x:v>
      </x:c>
      <x:c r="C761" s="149" t="str">
        <x:f>'Master Products'!C758</x:f>
        <x:v>CHINA</x:v>
      </x:c>
      <x:c r="D761" s="149" t="str">
        <x:f>'Master Products'!D758</x:f>
        <x:v>Both</x:v>
      </x:c>
      <x:c r="E761" s="149" t="str">
        <x:f>'Master Products'!F758</x:f>
        <x:v>Piece</x:v>
      </x:c>
      <x:c r="F761" s="149" t="str">
        <x:f>IF('Master Products'!G758="","",'Master Products'!G758)</x:f>
      </x:c>
      <x:c r="G761" s="149" t="str">
        <x:f>'Master Products'!I758</x:f>
        <x:v>PKR</x:v>
      </x:c>
      <x:c r="H761" s="133" t="n">
        <x:f>'Master Products'!L758</x:f>
        <x:v>850</x:v>
      </x:c>
      <x:c r="I761" s="133" t="n">
        <x:f>'Master Products'!M758</x:f>
        <x:v>770</x:v>
      </x:c>
      <x:c r="J761" s="133" t="str">
        <x:f>'Master Products'!U758</x:f>
        <x:v>Source Valid</x:v>
      </x:c>
      <x:c r="K761" s="133" t="n">
        <x:f>'Master Products'!N758</x:f>
        <x:v>80</x:v>
      </x:c>
      <x:c r="L761" s="148" t="n">
        <x:f>'Master Products'!O758</x:f>
        <x:v>0.09411764705882353</x:v>
      </x:c>
      <x:c r="M761" s="149" t="str">
        <x:f>'Master Products'!X758</x:f>
        <x:v>Ready</x:v>
      </x:c>
      <x:c r="N761" s="149" t="b">
        <x:f>'Master Products'!Y758</x:f>
        <x:v>1</x:v>
      </x:c>
      <x:c r="O761" s="149" t="str">
        <x:f>'Master Products'!AH758</x:f>
        <x:v>WS-RATES:22:2</x:v>
      </x:c>
      <x:c r="P761" s="149" t="str">
        <x:f>IF('Master Products'!AI758="","",'Master Products'!AI758)</x:f>
      </x:c>
      <x:c r="Q761" s="149" t="str">
        <x:f>IF('Master Products'!AJ758="","",'Master Products'!AJ758)</x:f>
      </x:c>
      <x:c r="R761" s="149" t="str">
        <x:f>IF('Master Products'!AK758="","",'Master Products'!AK758)</x:f>
      </x:c>
    </x:row>
    <x:row r="762">
      <x:c r="A762" s="149" t="str">
        <x:f>'Master Products'!A759</x:f>
        <x:v>RS-000758</x:v>
      </x:c>
      <x:c r="B762" s="149" t="str">
        <x:f>'Master Products'!B759</x:f>
        <x:v>UNIDENTIFIED PRODUCT - WS RATES P22 L3</x:v>
      </x:c>
      <x:c r="C762" s="149" t="str">
        <x:f>'Master Products'!C759</x:f>
        <x:v>STICKERS</x:v>
      </x:c>
      <x:c r="D762" s="149" t="str">
        <x:f>'Master Products'!D759</x:f>
        <x:v>Both</x:v>
      </x:c>
      <x:c r="E762" s="149" t="str">
        <x:f>'Master Products'!F759</x:f>
        <x:v>Piece</x:v>
      </x:c>
      <x:c r="F762" s="149" t="str">
        <x:f>IF('Master Products'!G759="","",'Master Products'!G759)</x:f>
      </x:c>
      <x:c r="G762" s="149" t="str">
        <x:f>'Master Products'!I759</x:f>
        <x:v>PKR</x:v>
      </x:c>
      <x:c r="H762" s="133" t="n">
        <x:f>'Master Products'!L759</x:f>
        <x:v>45</x:v>
      </x:c>
      <x:c r="I762" s="133" t="n">
        <x:f>'Master Products'!M759</x:f>
        <x:v>31</x:v>
      </x:c>
      <x:c r="J762" s="133" t="str">
        <x:f>'Master Products'!U759</x:f>
        <x:v>Source Valid</x:v>
      </x:c>
      <x:c r="K762" s="133" t="n">
        <x:f>'Master Products'!N759</x:f>
        <x:v>14</x:v>
      </x:c>
      <x:c r="L762" s="148" t="n">
        <x:f>'Master Products'!O759</x:f>
        <x:v>0.3111111111111111</x:v>
      </x:c>
      <x:c r="M762" s="149" t="str">
        <x:f>'Master Products'!X759</x:f>
        <x:v>Review Required</x:v>
      </x:c>
      <x:c r="N762" s="149" t="b">
        <x:f>'Master Products'!Y759</x:f>
        <x:v>0</x:v>
      </x:c>
      <x:c r="O762" s="149" t="str">
        <x:f>'Master Products'!AH759</x:f>
        <x:v>WS-RATES:22:3</x:v>
      </x:c>
      <x:c r="P762" s="149" t="str">
        <x:f>IF('Master Products'!AI759="","",'Master Products'!AI759)</x:f>
      </x:c>
      <x:c r="Q762" s="149" t="str">
        <x:f>IF('Master Products'!AJ759="","",'Master Products'!AJ759)</x:f>
      </x:c>
      <x:c r="R762" s="149" t="str">
        <x:f>IF('Master Products'!AK759="","",'Master Products'!AK759)</x:f>
      </x:c>
    </x:row>
    <x:row r="763">
      <x:c r="A763" s="149" t="str">
        <x:f>'Master Products'!A760</x:f>
        <x:v>RS-000759</x:v>
      </x:c>
      <x:c r="B763" s="149" t="str">
        <x:f>'Master Products'!B760</x:f>
        <x:v>STICKER SMILEY 45</x:v>
      </x:c>
      <x:c r="C763" s="149" t="str">
        <x:f>'Master Products'!C760</x:f>
        <x:v>STICKERS</x:v>
      </x:c>
      <x:c r="D763" s="149" t="str">
        <x:f>'Master Products'!D760</x:f>
        <x:v>Both</x:v>
      </x:c>
      <x:c r="E763" s="149" t="str">
        <x:f>'Master Products'!F760</x:f>
        <x:v>Piece</x:v>
      </x:c>
      <x:c r="F763" s="149" t="str">
        <x:f>IF('Master Products'!G760="","",'Master Products'!G760)</x:f>
      </x:c>
      <x:c r="G763" s="149" t="str">
        <x:f>'Master Products'!I760</x:f>
        <x:v>PKR</x:v>
      </x:c>
      <x:c r="H763" s="133" t="n">
        <x:f>'Master Products'!L760</x:f>
        <x:v>45</x:v>
      </x:c>
      <x:c r="I763" s="133" t="n">
        <x:f>'Master Products'!M760</x:f>
        <x:v>31</x:v>
      </x:c>
      <x:c r="J763" s="133" t="str">
        <x:f>'Master Products'!U760</x:f>
        <x:v>Source Valid</x:v>
      </x:c>
      <x:c r="K763" s="133" t="n">
        <x:f>'Master Products'!N760</x:f>
        <x:v>14</x:v>
      </x:c>
      <x:c r="L763" s="148" t="n">
        <x:f>'Master Products'!O760</x:f>
        <x:v>0.3111111111111111</x:v>
      </x:c>
      <x:c r="M763" s="149" t="str">
        <x:f>'Master Products'!X760</x:f>
        <x:v>Ready</x:v>
      </x:c>
      <x:c r="N763" s="149" t="b">
        <x:f>'Master Products'!Y760</x:f>
        <x:v>1</x:v>
      </x:c>
      <x:c r="O763" s="149" t="str">
        <x:f>'Master Products'!AH760</x:f>
        <x:v>WS-RATES:22:4</x:v>
      </x:c>
      <x:c r="P763" s="149" t="str">
        <x:f>IF('Master Products'!AI760="","",'Master Products'!AI760)</x:f>
      </x:c>
      <x:c r="Q763" s="149" t="str">
        <x:f>IF('Master Products'!AJ760="","",'Master Products'!AJ760)</x:f>
      </x:c>
      <x:c r="R763" s="149" t="str">
        <x:f>IF('Master Products'!AK760="","",'Master Products'!AK760)</x:f>
      </x:c>
    </x:row>
    <x:row r="764">
      <x:c r="A764" s="149" t="str">
        <x:f>'Master Products'!A761</x:f>
        <x:v>RS-000760</x:v>
      </x:c>
      <x:c r="B764" s="149" t="str">
        <x:f>'Master Products'!B761</x:f>
        <x:v>GLITTER DUST CHINA</x:v>
      </x:c>
      <x:c r="C764" s="149" t="str">
        <x:f>'Master Products'!C761</x:f>
        <x:v>CHINA</x:v>
      </x:c>
      <x:c r="D764" s="149" t="str">
        <x:f>'Master Products'!D761</x:f>
        <x:v>Both</x:v>
      </x:c>
      <x:c r="E764" s="149" t="str">
        <x:f>'Master Products'!F761</x:f>
        <x:v>Piece</x:v>
      </x:c>
      <x:c r="F764" s="149" t="str">
        <x:f>IF('Master Products'!G761="","",'Master Products'!G761)</x:f>
      </x:c>
      <x:c r="G764" s="149" t="str">
        <x:f>'Master Products'!I761</x:f>
        <x:v>PKR</x:v>
      </x:c>
      <x:c r="H764" s="133" t="n">
        <x:f>'Master Products'!L761</x:f>
        <x:v>240</x:v>
      </x:c>
      <x:c r="I764" s="133" t="n">
        <x:f>'Master Products'!M761</x:f>
        <x:v>213</x:v>
      </x:c>
      <x:c r="J764" s="133" t="str">
        <x:f>'Master Products'!U761</x:f>
        <x:v>Source Valid</x:v>
      </x:c>
      <x:c r="K764" s="133" t="n">
        <x:f>'Master Products'!N761</x:f>
        <x:v>27</x:v>
      </x:c>
      <x:c r="L764" s="148" t="n">
        <x:f>'Master Products'!O761</x:f>
        <x:v>0.1125</x:v>
      </x:c>
      <x:c r="M764" s="149" t="str">
        <x:f>'Master Products'!X761</x:f>
        <x:v>Ready</x:v>
      </x:c>
      <x:c r="N764" s="149" t="b">
        <x:f>'Master Products'!Y761</x:f>
        <x:v>1</x:v>
      </x:c>
      <x:c r="O764" s="149" t="str">
        <x:f>'Master Products'!AH761</x:f>
        <x:v>WS-RATES:22:5</x:v>
      </x:c>
      <x:c r="P764" s="149" t="str">
        <x:f>IF('Master Products'!AI761="","",'Master Products'!AI761)</x:f>
      </x:c>
      <x:c r="Q764" s="149" t="str">
        <x:f>IF('Master Products'!AJ761="","",'Master Products'!AJ761)</x:f>
      </x:c>
      <x:c r="R764" s="149" t="str">
        <x:f>IF('Master Products'!AK761="","",'Master Products'!AK761)</x:f>
      </x:c>
    </x:row>
    <x:row r="765">
      <x:c r="A765" s="149" t="str">
        <x:f>'Master Products'!A762</x:f>
        <x:v>RS-000761</x:v>
      </x:c>
      <x:c r="B765" s="149" t="str">
        <x:f>'Master Products'!B762</x:f>
        <x:v>IL PAISTEL PLASTIC CHINA</x:v>
      </x:c>
      <x:c r="C765" s="149" t="str">
        <x:f>'Master Products'!C762</x:f>
        <x:v>CHINA</x:v>
      </x:c>
      <x:c r="D765" s="149" t="str">
        <x:f>'Master Products'!D762</x:f>
        <x:v>Both</x:v>
      </x:c>
      <x:c r="E765" s="149" t="str">
        <x:f>'Master Products'!F762</x:f>
        <x:v>Piece</x:v>
      </x:c>
      <x:c r="F765" s="149" t="str">
        <x:f>IF('Master Products'!G762="","",'Master Products'!G762)</x:f>
      </x:c>
      <x:c r="G765" s="149" t="str">
        <x:f>'Master Products'!I762</x:f>
        <x:v>PKR</x:v>
      </x:c>
      <x:c r="H765" s="133" t="n">
        <x:f>'Master Products'!L762</x:f>
        <x:v>200</x:v>
      </x:c>
      <x:c r="I765" s="133" t="n">
        <x:f>'Master Products'!M762</x:f>
        <x:v>182</x:v>
      </x:c>
      <x:c r="J765" s="133" t="str">
        <x:f>'Master Products'!U762</x:f>
        <x:v>Source Valid</x:v>
      </x:c>
      <x:c r="K765" s="133" t="n">
        <x:f>'Master Products'!N762</x:f>
        <x:v>18</x:v>
      </x:c>
      <x:c r="L765" s="148" t="n">
        <x:f>'Master Products'!O762</x:f>
        <x:v>0.09</x:v>
      </x:c>
      <x:c r="M765" s="149" t="str">
        <x:f>'Master Products'!X762</x:f>
        <x:v>Ready</x:v>
      </x:c>
      <x:c r="N765" s="149" t="b">
        <x:f>'Master Products'!Y762</x:f>
        <x:v>1</x:v>
      </x:c>
      <x:c r="O765" s="149" t="str">
        <x:f>'Master Products'!AH762</x:f>
        <x:v>WS-RATES:22:6</x:v>
      </x:c>
      <x:c r="P765" s="149" t="str">
        <x:f>IF('Master Products'!AI762="","",'Master Products'!AI762)</x:f>
      </x:c>
      <x:c r="Q765" s="149" t="str">
        <x:f>IF('Master Products'!AJ762="","",'Master Products'!AJ762)</x:f>
      </x:c>
      <x:c r="R765" s="149" t="str">
        <x:f>IF('Master Products'!AK762="","",'Master Products'!AK762)</x:f>
      </x:c>
    </x:row>
    <x:row r="766">
      <x:c r="A766" s="149" t="str">
        <x:f>'Master Products'!A763</x:f>
        <x:v>RS-000762</x:v>
      </x:c>
      <x:c r="B766" s="149" t="str">
        <x:f>'Master Products'!B763</x:f>
        <x:v>POCKET CALCULATER TRANSPERA</x:v>
      </x:c>
      <x:c r="C766" s="149" t="str">
        <x:f>'Master Products'!C763</x:f>
        <x:v>SHOP CALCULATOR</x:v>
      </x:c>
      <x:c r="D766" s="149" t="str">
        <x:f>'Master Products'!D763</x:f>
        <x:v>Both</x:v>
      </x:c>
      <x:c r="E766" s="149" t="str">
        <x:f>'Master Products'!F763</x:f>
        <x:v>Piece</x:v>
      </x:c>
      <x:c r="F766" s="149" t="str">
        <x:f>IF('Master Products'!G763="","",'Master Products'!G763)</x:f>
      </x:c>
      <x:c r="G766" s="149" t="str">
        <x:f>'Master Products'!I763</x:f>
        <x:v>PKR</x:v>
      </x:c>
      <x:c r="H766" s="133" t="n">
        <x:f>'Master Products'!L763</x:f>
        <x:v>145</x:v>
      </x:c>
      <x:c r="I766" s="133" t="n">
        <x:f>'Master Products'!M763</x:f>
        <x:v>126</x:v>
      </x:c>
      <x:c r="J766" s="133" t="str">
        <x:f>'Master Products'!U763</x:f>
        <x:v>Source Valid</x:v>
      </x:c>
      <x:c r="K766" s="133" t="n">
        <x:f>'Master Products'!N763</x:f>
        <x:v>19</x:v>
      </x:c>
      <x:c r="L766" s="148" t="n">
        <x:f>'Master Products'!O763</x:f>
        <x:v>0.1310344827586207</x:v>
      </x:c>
      <x:c r="M766" s="149" t="str">
        <x:f>'Master Products'!X763</x:f>
        <x:v>Ready</x:v>
      </x:c>
      <x:c r="N766" s="149" t="b">
        <x:f>'Master Products'!Y763</x:f>
        <x:v>1</x:v>
      </x:c>
      <x:c r="O766" s="149" t="str">
        <x:f>'Master Products'!AH763</x:f>
        <x:v>WS-RATES:22:7</x:v>
      </x:c>
      <x:c r="P766" s="149" t="str">
        <x:f>IF('Master Products'!AI763="","",'Master Products'!AI763)</x:f>
      </x:c>
      <x:c r="Q766" s="149" t="str">
        <x:f>IF('Master Products'!AJ763="","",'Master Products'!AJ763)</x:f>
      </x:c>
      <x:c r="R766" s="149" t="str">
        <x:f>IF('Master Products'!AK763="","",'Master Products'!AK763)</x:f>
      </x:c>
    </x:row>
    <x:row r="767">
      <x:c r="A767" s="149" t="str">
        <x:f>'Master Products'!A764</x:f>
        <x:v>RS-000763</x:v>
      </x:c>
      <x:c r="B767" s="149" t="str">
        <x:f>'Master Products'!B764</x:f>
        <x:v>DOLLAR 333 PENCIL</x:v>
      </x:c>
      <x:c r="C767" s="149" t="str">
        <x:f>'Master Products'!C764</x:f>
        <x:v>PENCILS</x:v>
      </x:c>
      <x:c r="D767" s="149" t="str">
        <x:f>'Master Products'!D764</x:f>
        <x:v>Both</x:v>
      </x:c>
      <x:c r="E767" s="149" t="str">
        <x:f>'Master Products'!F764</x:f>
        <x:v>Piece</x:v>
      </x:c>
      <x:c r="F767" s="149" t="str">
        <x:f>IF('Master Products'!G764="","",'Master Products'!G764)</x:f>
      </x:c>
      <x:c r="G767" s="149" t="str">
        <x:f>'Master Products'!I764</x:f>
        <x:v>PKR</x:v>
      </x:c>
      <x:c r="H767" s="133" t="n">
        <x:f>'Master Products'!L764</x:f>
        <x:v>177</x:v>
      </x:c>
      <x:c r="I767" s="133" t="n">
        <x:f>'Master Products'!M764</x:f>
        <x:v>168</x:v>
      </x:c>
      <x:c r="J767" s="133" t="str">
        <x:f>'Master Products'!U764</x:f>
        <x:v>Source Valid</x:v>
      </x:c>
      <x:c r="K767" s="133" t="n">
        <x:f>'Master Products'!N764</x:f>
        <x:v>9</x:v>
      </x:c>
      <x:c r="L767" s="148" t="n">
        <x:f>'Master Products'!O764</x:f>
        <x:v>0.05084745762711865</x:v>
      </x:c>
      <x:c r="M767" s="149" t="str">
        <x:f>'Master Products'!X764</x:f>
        <x:v>Ready</x:v>
      </x:c>
      <x:c r="N767" s="149" t="b">
        <x:f>'Master Products'!Y764</x:f>
        <x:v>1</x:v>
      </x:c>
      <x:c r="O767" s="149" t="str">
        <x:f>'Master Products'!AH764</x:f>
        <x:v>WS-RATES:22:8</x:v>
      </x:c>
      <x:c r="P767" s="149" t="str">
        <x:f>IF('Master Products'!AI764="","",'Master Products'!AI764)</x:f>
      </x:c>
      <x:c r="Q767" s="149" t="str">
        <x:f>IF('Master Products'!AJ764="","",'Master Products'!AJ764)</x:f>
      </x:c>
      <x:c r="R767" s="149" t="str">
        <x:f>IF('Master Products'!AK764="","",'Master Products'!AK764)</x:f>
      </x:c>
    </x:row>
    <x:row r="768">
      <x:c r="A768" s="149" t="str">
        <x:f>'Master Products'!A765</x:f>
        <x:v>RS-000764</x:v>
      </x:c>
      <x:c r="B768" s="149" t="str">
        <x:f>'Master Products'!B765</x:f>
        <x:v>DOLLAR 444 PENCIL</x:v>
      </x:c>
      <x:c r="C768" s="149" t="str">
        <x:f>'Master Products'!C765</x:f>
        <x:v>PENCILS</x:v>
      </x:c>
      <x:c r="D768" s="149" t="str">
        <x:f>'Master Products'!D765</x:f>
        <x:v>Both</x:v>
      </x:c>
      <x:c r="E768" s="149" t="str">
        <x:f>'Master Products'!F765</x:f>
        <x:v>Piece</x:v>
      </x:c>
      <x:c r="F768" s="149" t="str">
        <x:f>IF('Master Products'!G765="","",'Master Products'!G765)</x:f>
      </x:c>
      <x:c r="G768" s="149" t="str">
        <x:f>'Master Products'!I765</x:f>
        <x:v>PKR</x:v>
      </x:c>
      <x:c r="H768" s="133" t="n">
        <x:f>'Master Products'!L765</x:f>
        <x:v>170</x:v>
      </x:c>
      <x:c r="I768" s="133" t="n">
        <x:f>'Master Products'!M765</x:f>
        <x:v>162</x:v>
      </x:c>
      <x:c r="J768" s="133" t="str">
        <x:f>'Master Products'!U765</x:f>
        <x:v>Source Valid</x:v>
      </x:c>
      <x:c r="K768" s="133" t="n">
        <x:f>'Master Products'!N765</x:f>
        <x:v>8</x:v>
      </x:c>
      <x:c r="L768" s="148" t="n">
        <x:f>'Master Products'!O765</x:f>
        <x:v>0.047058823529411764</x:v>
      </x:c>
      <x:c r="M768" s="149" t="str">
        <x:f>'Master Products'!X765</x:f>
        <x:v>Ready</x:v>
      </x:c>
      <x:c r="N768" s="149" t="b">
        <x:f>'Master Products'!Y765</x:f>
        <x:v>1</x:v>
      </x:c>
      <x:c r="O768" s="149" t="str">
        <x:f>'Master Products'!AH765</x:f>
        <x:v>WS-RATES:22:9</x:v>
      </x:c>
      <x:c r="P768" s="149" t="str">
        <x:f>IF('Master Products'!AI765="","",'Master Products'!AI765)</x:f>
      </x:c>
      <x:c r="Q768" s="149" t="str">
        <x:f>IF('Master Products'!AJ765="","",'Master Products'!AJ765)</x:f>
      </x:c>
      <x:c r="R768" s="149" t="str">
        <x:f>IF('Master Products'!AK765="","",'Master Products'!AK765)</x:f>
      </x:c>
    </x:row>
    <x:row r="769">
      <x:c r="A769" s="149" t="str">
        <x:f>'Master Products'!A766</x:f>
        <x:v>RS-000765</x:v>
      </x:c>
      <x:c r="B769" s="149" t="str">
        <x:f>'Master Products'!B766</x:f>
        <x:v>TURBO CUT MARKER</x:v>
      </x:c>
      <x:c r="C769" s="149" t="str">
        <x:f>'Master Products'!C766</x:f>
        <x:v>MARKER</x:v>
      </x:c>
      <x:c r="D769" s="149" t="str">
        <x:f>'Master Products'!D766</x:f>
        <x:v>Both</x:v>
      </x:c>
      <x:c r="E769" s="149" t="str">
        <x:f>'Master Products'!F766</x:f>
        <x:v>Piece</x:v>
      </x:c>
      <x:c r="F769" s="149" t="str">
        <x:f>IF('Master Products'!G766="","",'Master Products'!G766)</x:f>
      </x:c>
      <x:c r="G769" s="149" t="str">
        <x:f>'Master Products'!I766</x:f>
        <x:v>PKR</x:v>
      </x:c>
      <x:c r="H769" s="133" t="n">
        <x:f>'Master Products'!L766</x:f>
        <x:v>70</x:v>
      </x:c>
      <x:c r="I769" s="133" t="n">
        <x:f>'Master Products'!M766</x:f>
        <x:v>65</x:v>
      </x:c>
      <x:c r="J769" s="133" t="str">
        <x:f>'Master Products'!U766</x:f>
        <x:v>Source Valid</x:v>
      </x:c>
      <x:c r="K769" s="133" t="n">
        <x:f>'Master Products'!N766</x:f>
        <x:v>5</x:v>
      </x:c>
      <x:c r="L769" s="148" t="n">
        <x:f>'Master Products'!O766</x:f>
        <x:v>0.07142857142857142</x:v>
      </x:c>
      <x:c r="M769" s="149" t="str">
        <x:f>'Master Products'!X766</x:f>
        <x:v>Ready</x:v>
      </x:c>
      <x:c r="N769" s="149" t="b">
        <x:f>'Master Products'!Y766</x:f>
        <x:v>1</x:v>
      </x:c>
      <x:c r="O769" s="149" t="str">
        <x:f>'Master Products'!AH766</x:f>
        <x:v>WS-RATES:22:10</x:v>
      </x:c>
      <x:c r="P769" s="149" t="str">
        <x:f>IF('Master Products'!AI766="","",'Master Products'!AI766)</x:f>
      </x:c>
      <x:c r="Q769" s="149" t="str">
        <x:f>IF('Master Products'!AJ766="","",'Master Products'!AJ766)</x:f>
      </x:c>
      <x:c r="R769" s="149" t="str">
        <x:f>IF('Master Products'!AK766="","",'Master Products'!AK766)</x:f>
      </x:c>
    </x:row>
    <x:row r="770">
      <x:c r="A770" s="149" t="str">
        <x:f>'Master Products'!A767</x:f>
        <x:v>RS-000766</x:v>
      </x:c>
      <x:c r="B770" s="149" t="str">
        <x:f>'Master Products'!B767</x:f>
        <x:v>GATTA REGISTER 68 NO 3</x:v>
      </x:c>
      <x:c r="C770" s="149" t="str">
        <x:f>'Master Products'!C767</x:f>
        <x:v>GATTA REGISTER</x:v>
      </x:c>
      <x:c r="D770" s="149" t="str">
        <x:f>'Master Products'!D767</x:f>
        <x:v>Both</x:v>
      </x:c>
      <x:c r="E770" s="149" t="str">
        <x:f>'Master Products'!F767</x:f>
        <x:v>Piece</x:v>
      </x:c>
      <x:c r="F770" s="149" t="str">
        <x:f>IF('Master Products'!G767="","",'Master Products'!G767)</x:f>
      </x:c>
      <x:c r="G770" s="149" t="str">
        <x:f>'Master Products'!I767</x:f>
        <x:v>PKR</x:v>
      </x:c>
      <x:c r="H770" s="133" t="n">
        <x:f>'Master Products'!L767</x:f>
        <x:v>340</x:v>
      </x:c>
      <x:c r="I770" s="133" t="n">
        <x:f>'Master Products'!M767</x:f>
        <x:v>315</x:v>
      </x:c>
      <x:c r="J770" s="133" t="str">
        <x:f>'Master Products'!U767</x:f>
        <x:v>Source Valid</x:v>
      </x:c>
      <x:c r="K770" s="133" t="n">
        <x:f>'Master Products'!N767</x:f>
        <x:v>25</x:v>
      </x:c>
      <x:c r="L770" s="148" t="n">
        <x:f>'Master Products'!O767</x:f>
        <x:v>0.07352941176470588</x:v>
      </x:c>
      <x:c r="M770" s="149" t="str">
        <x:f>'Master Products'!X767</x:f>
        <x:v>Ready</x:v>
      </x:c>
      <x:c r="N770" s="149" t="b">
        <x:f>'Master Products'!Y767</x:f>
        <x:v>1</x:v>
      </x:c>
      <x:c r="O770" s="149" t="str">
        <x:f>'Master Products'!AH767</x:f>
        <x:v>WS-RATES:22:11</x:v>
      </x:c>
      <x:c r="P770" s="149" t="str">
        <x:f>IF('Master Products'!AI767="","",'Master Products'!AI767)</x:f>
      </x:c>
      <x:c r="Q770" s="149" t="str">
        <x:f>IF('Master Products'!AJ767="","",'Master Products'!AJ767)</x:f>
      </x:c>
      <x:c r="R770" s="149" t="str">
        <x:f>IF('Master Products'!AK767="","",'Master Products'!AK767)</x:f>
      </x:c>
    </x:row>
    <x:row r="771">
      <x:c r="A771" s="149" t="str">
        <x:f>'Master Products'!A768</x:f>
        <x:v>RS-000767</x:v>
      </x:c>
      <x:c r="B771" s="149" t="str">
        <x:f>'Master Products'!B768</x:f>
        <x:v>S</x:v>
      </x:c>
      <x:c r="C771" s="149" t="str">
        <x:f>'Master Products'!C768</x:f>
        <x:v>STAPLERS</x:v>
      </x:c>
      <x:c r="D771" s="149" t="str">
        <x:f>'Master Products'!D768</x:f>
        <x:v>Both</x:v>
      </x:c>
      <x:c r="E771" s="149" t="str">
        <x:f>'Master Products'!F768</x:f>
        <x:v>Piece</x:v>
      </x:c>
      <x:c r="F771" s="149" t="str">
        <x:f>IF('Master Products'!G768="","",'Master Products'!G768)</x:f>
      </x:c>
      <x:c r="G771" s="149" t="str">
        <x:f>'Master Products'!I768</x:f>
        <x:v>PKR</x:v>
      </x:c>
      <x:c r="H771" s="133" t="n">
        <x:f>'Master Products'!L768</x:f>
        <x:v>400</x:v>
      </x:c>
      <x:c r="I771" s="133" t="n">
        <x:f>'Master Products'!M768</x:f>
        <x:v>370</x:v>
      </x:c>
      <x:c r="J771" s="133" t="str">
        <x:f>'Master Products'!U768</x:f>
        <x:v>Source Valid</x:v>
      </x:c>
      <x:c r="K771" s="133" t="n">
        <x:f>'Master Products'!N768</x:f>
        <x:v>30</x:v>
      </x:c>
      <x:c r="L771" s="148" t="n">
        <x:f>'Master Products'!O768</x:f>
        <x:v>0.075</x:v>
      </x:c>
      <x:c r="M771" s="149" t="str">
        <x:f>'Master Products'!X768</x:f>
        <x:v>Ready</x:v>
      </x:c>
      <x:c r="N771" s="149" t="b">
        <x:f>'Master Products'!Y768</x:f>
        <x:v>1</x:v>
      </x:c>
      <x:c r="O771" s="149" t="str">
        <x:f>'Master Products'!AH768</x:f>
        <x:v>WS-RATES:22:12</x:v>
      </x:c>
      <x:c r="P771" s="149" t="str">
        <x:f>IF('Master Products'!AI768="","",'Master Products'!AI768)</x:f>
      </x:c>
      <x:c r="Q771" s="149" t="str">
        <x:f>IF('Master Products'!AJ768="","",'Master Products'!AJ768)</x:f>
      </x:c>
      <x:c r="R771" s="149" t="str">
        <x:f>IF('Master Products'!AK768="","",'Master Products'!AK768)</x:f>
      </x:c>
    </x:row>
    <x:row r="772">
      <x:c r="A772" s="149" t="str">
        <x:f>'Master Products'!A769</x:f>
        <x:v>RS-000768</x:v>
      </x:c>
      <x:c r="B772" s="149" t="str">
        <x:f>'Master Products'!B769</x:f>
        <x:v>TIGER WATER DAMPER</x:v>
      </x:c>
      <x:c r="C772" s="149" t="str">
        <x:f>'Master Products'!C769</x:f>
        <x:v>CHINA</x:v>
      </x:c>
      <x:c r="D772" s="149" t="str">
        <x:f>'Master Products'!D769</x:f>
        <x:v>Both</x:v>
      </x:c>
      <x:c r="E772" s="149" t="str">
        <x:f>'Master Products'!F769</x:f>
        <x:v>Piece</x:v>
      </x:c>
      <x:c r="F772" s="149" t="str">
        <x:f>IF('Master Products'!G769="","",'Master Products'!G769)</x:f>
      </x:c>
      <x:c r="G772" s="149" t="str">
        <x:f>'Master Products'!I769</x:f>
        <x:v>PKR</x:v>
      </x:c>
      <x:c r="H772" s="133" t="n">
        <x:f>'Master Products'!L769</x:f>
        <x:v>70</x:v>
      </x:c>
      <x:c r="I772" s="133" t="n">
        <x:f>'Master Products'!M769</x:f>
        <x:v>61</x:v>
      </x:c>
      <x:c r="J772" s="133" t="str">
        <x:f>'Master Products'!U769</x:f>
        <x:v>Source Valid</x:v>
      </x:c>
      <x:c r="K772" s="133" t="n">
        <x:f>'Master Products'!N769</x:f>
        <x:v>9</x:v>
      </x:c>
      <x:c r="L772" s="148" t="n">
        <x:f>'Master Products'!O769</x:f>
        <x:v>0.12857142857142856</x:v>
      </x:c>
      <x:c r="M772" s="149" t="str">
        <x:f>'Master Products'!X769</x:f>
        <x:v>Ready</x:v>
      </x:c>
      <x:c r="N772" s="149" t="b">
        <x:f>'Master Products'!Y769</x:f>
        <x:v>1</x:v>
      </x:c>
      <x:c r="O772" s="149" t="str">
        <x:f>'Master Products'!AH769</x:f>
        <x:v>WS-RATES:22:13</x:v>
      </x:c>
      <x:c r="P772" s="149" t="str">
        <x:f>IF('Master Products'!AI769="","",'Master Products'!AI769)</x:f>
      </x:c>
      <x:c r="Q772" s="149" t="str">
        <x:f>IF('Master Products'!AJ769="","",'Master Products'!AJ769)</x:f>
      </x:c>
      <x:c r="R772" s="149" t="str">
        <x:f>IF('Master Products'!AK769="","",'Master Products'!AK769)</x:f>
      </x:c>
    </x:row>
    <x:row r="773">
      <x:c r="A773" s="149" t="str">
        <x:f>'Master Products'!A770</x:f>
        <x:v>RS-000769</x:v>
      </x:c>
      <x:c r="B773" s="149" t="str">
        <x:f>'Master Products'!B770</x:f>
        <x:v>SILVER X 6+1 POSTER COLOUR</x:v>
      </x:c>
      <x:c r="C773" s="149" t="str">
        <x:f>'Master Products'!C770</x:f>
        <x:v>POSTER COLORS</x:v>
      </x:c>
      <x:c r="D773" s="149" t="str">
        <x:f>'Master Products'!D770</x:f>
        <x:v>Both</x:v>
      </x:c>
      <x:c r="E773" s="149" t="str">
        <x:f>'Master Products'!F770</x:f>
        <x:v>Pack</x:v>
      </x:c>
      <x:c r="F773" s="149" t="n">
        <x:f>IF('Master Products'!G770="","",'Master Products'!G770)</x:f>
        <x:v>7</x:v>
      </x:c>
      <x:c r="G773" s="149" t="str">
        <x:f>'Master Products'!I770</x:f>
        <x:v>PKR</x:v>
      </x:c>
      <x:c r="H773" s="133" t="n">
        <x:f>'Master Products'!L770</x:f>
        <x:v>135</x:v>
      </x:c>
      <x:c r="I773" s="133" t="n">
        <x:f>'Master Products'!M770</x:f>
        <x:v>115</x:v>
      </x:c>
      <x:c r="J773" s="133" t="str">
        <x:f>'Master Products'!U770</x:f>
        <x:v>Source Valid</x:v>
      </x:c>
      <x:c r="K773" s="133" t="n">
        <x:f>'Master Products'!N770</x:f>
        <x:v>20</x:v>
      </x:c>
      <x:c r="L773" s="148" t="n">
        <x:f>'Master Products'!O770</x:f>
        <x:v>0.14814814814814814</x:v>
      </x:c>
      <x:c r="M773" s="149" t="str">
        <x:f>'Master Products'!X770</x:f>
        <x:v>Ready</x:v>
      </x:c>
      <x:c r="N773" s="149" t="b">
        <x:f>'Master Products'!Y770</x:f>
        <x:v>1</x:v>
      </x:c>
      <x:c r="O773" s="149" t="str">
        <x:f>'Master Products'!AH770</x:f>
        <x:v>WS-RATES:22:14</x:v>
      </x:c>
      <x:c r="P773" s="149" t="str">
        <x:f>IF('Master Products'!AI770="","",'Master Products'!AI770)</x:f>
      </x:c>
      <x:c r="Q773" s="149" t="str">
        <x:f>IF('Master Products'!AJ770="","",'Master Products'!AJ770)</x:f>
      </x:c>
      <x:c r="R773" s="149" t="str">
        <x:f>IF('Master Products'!AK770="","",'Master Products'!AK770)</x:f>
      </x:c>
    </x:row>
    <x:row r="774">
      <x:c r="A774" s="149" t="str">
        <x:f>'Master Products'!A771</x:f>
        <x:v>RS-000770</x:v>
      </x:c>
      <x:c r="B774" s="149" t="str">
        <x:f>'Master Products'!B771</x:f>
        <x:v>FANCY GEOMATERY A 32</x:v>
      </x:c>
      <x:c r="C774" s="149" t="str">
        <x:f>'Master Products'!C771</x:f>
        <x:v>FANCY GEOMETRY</x:v>
      </x:c>
      <x:c r="D774" s="149" t="str">
        <x:f>'Master Products'!D771</x:f>
        <x:v>Both</x:v>
      </x:c>
      <x:c r="E774" s="149" t="str">
        <x:f>'Master Products'!F771</x:f>
        <x:v>Piece</x:v>
      </x:c>
      <x:c r="F774" s="149" t="str">
        <x:f>IF('Master Products'!G771="","",'Master Products'!G771)</x:f>
      </x:c>
      <x:c r="G774" s="149" t="str">
        <x:f>'Master Products'!I771</x:f>
        <x:v>PKR</x:v>
      </x:c>
      <x:c r="H774" s="133" t="n">
        <x:f>'Master Products'!L771</x:f>
        <x:v>300</x:v>
      </x:c>
      <x:c r="I774" s="133" t="n">
        <x:f>'Master Products'!M771</x:f>
        <x:v>260</x:v>
      </x:c>
      <x:c r="J774" s="133" t="str">
        <x:f>'Master Products'!U771</x:f>
        <x:v>Source Valid</x:v>
      </x:c>
      <x:c r="K774" s="133" t="n">
        <x:f>'Master Products'!N771</x:f>
        <x:v>40</x:v>
      </x:c>
      <x:c r="L774" s="148" t="n">
        <x:f>'Master Products'!O771</x:f>
        <x:v>0.13333333333333333</x:v>
      </x:c>
      <x:c r="M774" s="149" t="str">
        <x:f>'Master Products'!X771</x:f>
        <x:v>Ready</x:v>
      </x:c>
      <x:c r="N774" s="149" t="b">
        <x:f>'Master Products'!Y771</x:f>
        <x:v>1</x:v>
      </x:c>
      <x:c r="O774" s="149" t="str">
        <x:f>'Master Products'!AH771</x:f>
        <x:v>WS-RATES:22:15</x:v>
      </x:c>
      <x:c r="P774" s="149" t="str">
        <x:f>IF('Master Products'!AI771="","",'Master Products'!AI771)</x:f>
      </x:c>
      <x:c r="Q774" s="149" t="str">
        <x:f>IF('Master Products'!AJ771="","",'Master Products'!AJ771)</x:f>
      </x:c>
      <x:c r="R774" s="149" t="str">
        <x:f>IF('Master Products'!AK771="","",'Master Products'!AK771)</x:f>
      </x:c>
    </x:row>
    <x:row r="775">
      <x:c r="A775" s="149" t="str">
        <x:f>'Master Products'!A772</x:f>
        <x:v>RS-000771</x:v>
      </x:c>
      <x:c r="B775" s="149" t="str">
        <x:f>'Master Products'!B772</x:f>
        <x:v>TEACHER DAIRY LARGE</x:v>
      </x:c>
      <x:c r="C775" s="149" t="str">
        <x:f>'Master Products'!C772</x:f>
        <x:v>CHINA DAIRIES</x:v>
      </x:c>
      <x:c r="D775" s="149" t="str">
        <x:f>'Master Products'!D772</x:f>
        <x:v>Both</x:v>
      </x:c>
      <x:c r="E775" s="149" t="str">
        <x:f>'Master Products'!F772</x:f>
        <x:v>Piece</x:v>
      </x:c>
      <x:c r="F775" s="149" t="str">
        <x:f>IF('Master Products'!G772="","",'Master Products'!G772)</x:f>
      </x:c>
      <x:c r="G775" s="149" t="str">
        <x:f>'Master Products'!I772</x:f>
        <x:v>PKR</x:v>
      </x:c>
      <x:c r="H775" s="133" t="n">
        <x:f>'Master Products'!L772</x:f>
        <x:v>210</x:v>
      </x:c>
      <x:c r="I775" s="133" t="n">
        <x:f>'Master Products'!M772</x:f>
        <x:v>175</x:v>
      </x:c>
      <x:c r="J775" s="133" t="str">
        <x:f>'Master Products'!U772</x:f>
        <x:v>Source Valid</x:v>
      </x:c>
      <x:c r="K775" s="133" t="n">
        <x:f>'Master Products'!N772</x:f>
        <x:v>35</x:v>
      </x:c>
      <x:c r="L775" s="148" t="n">
        <x:f>'Master Products'!O772</x:f>
        <x:v>0.16666666666666666</x:v>
      </x:c>
      <x:c r="M775" s="149" t="str">
        <x:f>'Master Products'!X772</x:f>
        <x:v>Ready</x:v>
      </x:c>
      <x:c r="N775" s="149" t="b">
        <x:f>'Master Products'!Y772</x:f>
        <x:v>1</x:v>
      </x:c>
      <x:c r="O775" s="149" t="str">
        <x:f>'Master Products'!AH772</x:f>
        <x:v>WS-RATES:22:16</x:v>
      </x:c>
      <x:c r="P775" s="149" t="str">
        <x:f>IF('Master Products'!AI772="","",'Master Products'!AI772)</x:f>
      </x:c>
      <x:c r="Q775" s="149" t="str">
        <x:f>IF('Master Products'!AJ772="","",'Master Products'!AJ772)</x:f>
      </x:c>
      <x:c r="R775" s="149" t="str">
        <x:f>IF('Master Products'!AK772="","",'Master Products'!AK772)</x:f>
      </x:c>
    </x:row>
    <x:row r="776">
      <x:c r="A776" s="149" t="str">
        <x:f>'Master Products'!A773</x:f>
        <x:v>RS-000772</x:v>
      </x:c>
      <x:c r="B776" s="149" t="str">
        <x:f>'Master Products'!B773</x:f>
        <x:v>TEACHER DAIRY SMALL</x:v>
      </x:c>
      <x:c r="C776" s="149" t="str">
        <x:f>'Master Products'!C773</x:f>
        <x:v>CHINA DAIRIES</x:v>
      </x:c>
      <x:c r="D776" s="149" t="str">
        <x:f>'Master Products'!D773</x:f>
        <x:v>Both</x:v>
      </x:c>
      <x:c r="E776" s="149" t="str">
        <x:f>'Master Products'!F773</x:f>
        <x:v>Piece</x:v>
      </x:c>
      <x:c r="F776" s="149" t="str">
        <x:f>IF('Master Products'!G773="","",'Master Products'!G773)</x:f>
      </x:c>
      <x:c r="G776" s="149" t="str">
        <x:f>'Master Products'!I773</x:f>
        <x:v>PKR</x:v>
      </x:c>
      <x:c r="H776" s="133" t="n">
        <x:f>'Master Products'!L773</x:f>
        <x:v>150</x:v>
      </x:c>
      <x:c r="I776" s="133" t="n">
        <x:f>'Master Products'!M773</x:f>
        <x:v>125</x:v>
      </x:c>
      <x:c r="J776" s="133" t="str">
        <x:f>'Master Products'!U773</x:f>
        <x:v>Source Valid</x:v>
      </x:c>
      <x:c r="K776" s="133" t="n">
        <x:f>'Master Products'!N773</x:f>
        <x:v>25</x:v>
      </x:c>
      <x:c r="L776" s="148" t="n">
        <x:f>'Master Products'!O773</x:f>
        <x:v>0.16666666666666666</x:v>
      </x:c>
      <x:c r="M776" s="149" t="str">
        <x:f>'Master Products'!X773</x:f>
        <x:v>Ready</x:v>
      </x:c>
      <x:c r="N776" s="149" t="b">
        <x:f>'Master Products'!Y773</x:f>
        <x:v>1</x:v>
      </x:c>
      <x:c r="O776" s="149" t="str">
        <x:f>'Master Products'!AH773</x:f>
        <x:v>WS-RATES:22:17</x:v>
      </x:c>
      <x:c r="P776" s="149" t="str">
        <x:f>IF('Master Products'!AI773="","",'Master Products'!AI773)</x:f>
      </x:c>
      <x:c r="Q776" s="149" t="str">
        <x:f>IF('Master Products'!AJ773="","",'Master Products'!AJ773)</x:f>
      </x:c>
      <x:c r="R776" s="149" t="str">
        <x:f>IF('Master Products'!AK773="","",'Master Products'!AK773)</x:f>
      </x:c>
    </x:row>
    <x:row r="777">
      <x:c r="A777" s="149" t="str">
        <x:f>'Master Products'!A774</x:f>
        <x:v>RS-000773</x:v>
      </x:c>
      <x:c r="B777" s="149" t="str">
        <x:f>'Master Products'!B774</x:f>
        <x:v>POCKET CALCULATER KK328</x:v>
      </x:c>
      <x:c r="C777" s="149" t="str">
        <x:f>'Master Products'!C774</x:f>
        <x:v>SHOP CALCULATOR</x:v>
      </x:c>
      <x:c r="D777" s="149" t="str">
        <x:f>'Master Products'!D774</x:f>
        <x:v>Both</x:v>
      </x:c>
      <x:c r="E777" s="149" t="str">
        <x:f>'Master Products'!F774</x:f>
        <x:v>Piece</x:v>
      </x:c>
      <x:c r="F777" s="149" t="str">
        <x:f>IF('Master Products'!G774="","",'Master Products'!G774)</x:f>
      </x:c>
      <x:c r="G777" s="149" t="str">
        <x:f>'Master Products'!I774</x:f>
        <x:v>PKR</x:v>
      </x:c>
      <x:c r="H777" s="133" t="n">
        <x:f>'Master Products'!L774</x:f>
        <x:v>150</x:v>
      </x:c>
      <x:c r="I777" s="133" t="n">
        <x:f>'Master Products'!M774</x:f>
        <x:v>130</x:v>
      </x:c>
      <x:c r="J777" s="133" t="str">
        <x:f>'Master Products'!U774</x:f>
        <x:v>Source Valid</x:v>
      </x:c>
      <x:c r="K777" s="133" t="n">
        <x:f>'Master Products'!N774</x:f>
        <x:v>20</x:v>
      </x:c>
      <x:c r="L777" s="148" t="n">
        <x:f>'Master Products'!O774</x:f>
        <x:v>0.13333333333333333</x:v>
      </x:c>
      <x:c r="M777" s="149" t="str">
        <x:f>'Master Products'!X774</x:f>
        <x:v>Ready</x:v>
      </x:c>
      <x:c r="N777" s="149" t="b">
        <x:f>'Master Products'!Y774</x:f>
        <x:v>1</x:v>
      </x:c>
      <x:c r="O777" s="149" t="str">
        <x:f>'Master Products'!AH774</x:f>
        <x:v>WS-RATES:22:18</x:v>
      </x:c>
      <x:c r="P777" s="149" t="str">
        <x:f>IF('Master Products'!AI774="","",'Master Products'!AI774)</x:f>
      </x:c>
      <x:c r="Q777" s="149" t="str">
        <x:f>IF('Master Products'!AJ774="","",'Master Products'!AJ774)</x:f>
      </x:c>
      <x:c r="R777" s="149" t="str">
        <x:f>IF('Master Products'!AK774="","",'Master Products'!AK774)</x:f>
      </x:c>
    </x:row>
    <x:row r="778">
      <x:c r="A778" s="149" t="str">
        <x:f>'Master Products'!A775</x:f>
        <x:v>RS-000774</x:v>
      </x:c>
      <x:c r="B778" s="149" t="str">
        <x:f>'Master Products'!B775</x:f>
        <x:v>POCKET CALCULATER 200N COLO</x:v>
      </x:c>
      <x:c r="C778" s="149" t="str">
        <x:f>'Master Products'!C775</x:f>
        <x:v>SHOP CALCULATOR</x:v>
      </x:c>
      <x:c r="D778" s="149" t="str">
        <x:f>'Master Products'!D775</x:f>
        <x:v>Both</x:v>
      </x:c>
      <x:c r="E778" s="149" t="str">
        <x:f>'Master Products'!F775</x:f>
        <x:v>Piece</x:v>
      </x:c>
      <x:c r="F778" s="149" t="str">
        <x:f>IF('Master Products'!G775="","",'Master Products'!G775)</x:f>
      </x:c>
      <x:c r="G778" s="149" t="str">
        <x:f>'Master Products'!I775</x:f>
        <x:v>PKR</x:v>
      </x:c>
      <x:c r="H778" s="133" t="n">
        <x:f>'Master Products'!L775</x:f>
        <x:v>155</x:v>
      </x:c>
      <x:c r="I778" s="133" t="n">
        <x:f>'Master Products'!M775</x:f>
        <x:v>128</x:v>
      </x:c>
      <x:c r="J778" s="133" t="str">
        <x:f>'Master Products'!U775</x:f>
        <x:v>Source Valid</x:v>
      </x:c>
      <x:c r="K778" s="133" t="n">
        <x:f>'Master Products'!N775</x:f>
        <x:v>27</x:v>
      </x:c>
      <x:c r="L778" s="148" t="n">
        <x:f>'Master Products'!O775</x:f>
        <x:v>0.17419354838709677</x:v>
      </x:c>
      <x:c r="M778" s="149" t="str">
        <x:f>'Master Products'!X775</x:f>
        <x:v>Ready</x:v>
      </x:c>
      <x:c r="N778" s="149" t="b">
        <x:f>'Master Products'!Y775</x:f>
        <x:v>1</x:v>
      </x:c>
      <x:c r="O778" s="149" t="str">
        <x:f>'Master Products'!AH775</x:f>
        <x:v>WS-RATES:22:19</x:v>
      </x:c>
      <x:c r="P778" s="149" t="str">
        <x:f>IF('Master Products'!AI775="","",'Master Products'!AI775)</x:f>
      </x:c>
      <x:c r="Q778" s="149" t="str">
        <x:f>IF('Master Products'!AJ775="","",'Master Products'!AJ775)</x:f>
      </x:c>
      <x:c r="R778" s="149" t="str">
        <x:f>IF('Master Products'!AK775="","",'Master Products'!AK775)</x:f>
      </x:c>
    </x:row>
    <x:row r="779">
      <x:c r="A779" s="149" t="str">
        <x:f>'Master Products'!A776</x:f>
        <x:v>RS-000775</x:v>
      </x:c>
      <x:c r="B779" s="149" t="str">
        <x:f>'Master Products'!B776</x:f>
        <x:v>POCKET CALCULTATER KC888 COL</x:v>
      </x:c>
      <x:c r="C779" s="149" t="str">
        <x:f>'Master Products'!C776</x:f>
        <x:v>SHOP CALCULATOR</x:v>
      </x:c>
      <x:c r="D779" s="149" t="str">
        <x:f>'Master Products'!D776</x:f>
        <x:v>Both</x:v>
      </x:c>
      <x:c r="E779" s="149" t="str">
        <x:f>'Master Products'!F776</x:f>
        <x:v>Piece</x:v>
      </x:c>
      <x:c r="F779" s="149" t="str">
        <x:f>IF('Master Products'!G776="","",'Master Products'!G776)</x:f>
      </x:c>
      <x:c r="G779" s="149" t="str">
        <x:f>'Master Products'!I776</x:f>
        <x:v>PKR</x:v>
      </x:c>
      <x:c r="H779" s="133" t="n">
        <x:f>'Master Products'!L776</x:f>
        <x:v>135</x:v>
      </x:c>
      <x:c r="I779" s="133" t="n">
        <x:f>'Master Products'!M776</x:f>
        <x:v>111</x:v>
      </x:c>
      <x:c r="J779" s="133" t="str">
        <x:f>'Master Products'!U776</x:f>
        <x:v>Source Valid</x:v>
      </x:c>
      <x:c r="K779" s="133" t="n">
        <x:f>'Master Products'!N776</x:f>
        <x:v>24</x:v>
      </x:c>
      <x:c r="L779" s="148" t="n">
        <x:f>'Master Products'!O776</x:f>
        <x:v>0.17777777777777778</x:v>
      </x:c>
      <x:c r="M779" s="149" t="str">
        <x:f>'Master Products'!X776</x:f>
        <x:v>Ready</x:v>
      </x:c>
      <x:c r="N779" s="149" t="b">
        <x:f>'Master Products'!Y776</x:f>
        <x:v>1</x:v>
      </x:c>
      <x:c r="O779" s="149" t="str">
        <x:f>'Master Products'!AH776</x:f>
        <x:v>WS-RATES:22:20</x:v>
      </x:c>
      <x:c r="P779" s="149" t="str">
        <x:f>IF('Master Products'!AI776="","",'Master Products'!AI776)</x:f>
      </x:c>
      <x:c r="Q779" s="149" t="str">
        <x:f>IF('Master Products'!AJ776="","",'Master Products'!AJ776)</x:f>
      </x:c>
      <x:c r="R779" s="149" t="str">
        <x:f>IF('Master Products'!AK776="","",'Master Products'!AK776)</x:f>
      </x:c>
    </x:row>
    <x:row r="780">
      <x:c r="A780" s="149" t="str">
        <x:f>'Master Products'!A777</x:f>
        <x:v>RS-000776</x:v>
      </x:c>
      <x:c r="B780" s="149" t="str">
        <x:f>'Master Products'!B777</x:f>
        <x:v>POCKET CALCULATER CT888</x:v>
      </x:c>
      <x:c r="C780" s="149" t="str">
        <x:f>'Master Products'!C777</x:f>
        <x:v>SHOP CALCULATOR</x:v>
      </x:c>
      <x:c r="D780" s="149" t="str">
        <x:f>'Master Products'!D777</x:f>
        <x:v>Both</x:v>
      </x:c>
      <x:c r="E780" s="149" t="str">
        <x:f>'Master Products'!F777</x:f>
        <x:v>Piece</x:v>
      </x:c>
      <x:c r="F780" s="149" t="str">
        <x:f>IF('Master Products'!G777="","",'Master Products'!G777)</x:f>
      </x:c>
      <x:c r="G780" s="149" t="str">
        <x:f>'Master Products'!I777</x:f>
        <x:v>PKR</x:v>
      </x:c>
      <x:c r="H780" s="133" t="n">
        <x:f>'Master Products'!L777</x:f>
        <x:v>130</x:v>
      </x:c>
      <x:c r="I780" s="133" t="n">
        <x:f>'Master Products'!M777</x:f>
        <x:v>107</x:v>
      </x:c>
      <x:c r="J780" s="133" t="str">
        <x:f>'Master Products'!U777</x:f>
        <x:v>Source Valid</x:v>
      </x:c>
      <x:c r="K780" s="133" t="n">
        <x:f>'Master Products'!N777</x:f>
        <x:v>23</x:v>
      </x:c>
      <x:c r="L780" s="148" t="n">
        <x:f>'Master Products'!O777</x:f>
        <x:v>0.17692307692307693</x:v>
      </x:c>
      <x:c r="M780" s="149" t="str">
        <x:f>'Master Products'!X777</x:f>
        <x:v>Ready</x:v>
      </x:c>
      <x:c r="N780" s="149" t="b">
        <x:f>'Master Products'!Y777</x:f>
        <x:v>1</x:v>
      </x:c>
      <x:c r="O780" s="149" t="str">
        <x:f>'Master Products'!AH777</x:f>
        <x:v>WS-RATES:22:21</x:v>
      </x:c>
      <x:c r="P780" s="149" t="str">
        <x:f>IF('Master Products'!AI777="","",'Master Products'!AI777)</x:f>
      </x:c>
      <x:c r="Q780" s="149" t="str">
        <x:f>IF('Master Products'!AJ777="","",'Master Products'!AJ777)</x:f>
      </x:c>
      <x:c r="R780" s="149" t="str">
        <x:f>IF('Master Products'!AK777="","",'Master Products'!AK777)</x:f>
      </x:c>
    </x:row>
    <x:row r="781">
      <x:c r="A781" s="149" t="str">
        <x:f>'Master Products'!A778</x:f>
        <x:v>RS-000777</x:v>
      </x:c>
      <x:c r="B781" s="149" t="str">
        <x:f>'Master Products'!B778</x:f>
        <x:v>CASIO FX 991ES CW</x:v>
      </x:c>
      <x:c r="C781" s="149" t="str">
        <x:f>'Master Products'!C778</x:f>
        <x:v>SCIENTIFIC CALCULAT</x:v>
      </x:c>
      <x:c r="D781" s="149" t="str">
        <x:f>'Master Products'!D778</x:f>
        <x:v>Both</x:v>
      </x:c>
      <x:c r="E781" s="149" t="str">
        <x:f>'Master Products'!F778</x:f>
        <x:v>Piece</x:v>
      </x:c>
      <x:c r="F781" s="149" t="str">
        <x:f>IF('Master Products'!G778="","",'Master Products'!G778)</x:f>
      </x:c>
      <x:c r="G781" s="149" t="str">
        <x:f>'Master Products'!I778</x:f>
        <x:v>PKR</x:v>
      </x:c>
      <x:c r="H781" s="133" t="n">
        <x:f>'Master Products'!L778</x:f>
        <x:v>1010</x:v>
      </x:c>
      <x:c r="I781" s="133" t="n">
        <x:f>'Master Products'!M778</x:f>
        <x:v>860</x:v>
      </x:c>
      <x:c r="J781" s="133" t="str">
        <x:f>'Master Products'!U778</x:f>
        <x:v>Source Valid</x:v>
      </x:c>
      <x:c r="K781" s="133" t="n">
        <x:f>'Master Products'!N778</x:f>
        <x:v>150</x:v>
      </x:c>
      <x:c r="L781" s="148" t="n">
        <x:f>'Master Products'!O778</x:f>
        <x:v>0.1485148514851485</x:v>
      </x:c>
      <x:c r="M781" s="149" t="str">
        <x:f>'Master Products'!X778</x:f>
        <x:v>Ready</x:v>
      </x:c>
      <x:c r="N781" s="149" t="b">
        <x:f>'Master Products'!Y778</x:f>
        <x:v>1</x:v>
      </x:c>
      <x:c r="O781" s="149" t="str">
        <x:f>'Master Products'!AH778</x:f>
        <x:v>WS-RATES:22:22</x:v>
      </x:c>
      <x:c r="P781" s="149" t="str">
        <x:f>IF('Master Products'!AI778="","",'Master Products'!AI778)</x:f>
      </x:c>
      <x:c r="Q781" s="149" t="str">
        <x:f>IF('Master Products'!AJ778="","",'Master Products'!AJ778)</x:f>
      </x:c>
      <x:c r="R781" s="149" t="str">
        <x:f>IF('Master Products'!AK778="","",'Master Products'!AK778)</x:f>
      </x:c>
    </x:row>
    <x:row r="782">
      <x:c r="A782" s="149" t="str">
        <x:f>'Master Products'!A779</x:f>
        <x:v>RS-000778</x:v>
      </x:c>
      <x:c r="B782" s="149" t="str">
        <x:f>'Master Products'!B779</x:f>
        <x:v>CASIO 991ES PLUS ULTRA LARGE</x:v>
      </x:c>
      <x:c r="C782" s="149" t="str">
        <x:f>'Master Products'!C779</x:f>
        <x:v>SCIENTIFIC CALCULAT</x:v>
      </x:c>
      <x:c r="D782" s="149" t="str">
        <x:f>'Master Products'!D779</x:f>
        <x:v>Both</x:v>
      </x:c>
      <x:c r="E782" s="149" t="str">
        <x:f>'Master Products'!F779</x:f>
        <x:v>Piece</x:v>
      </x:c>
      <x:c r="F782" s="149" t="str">
        <x:f>IF('Master Products'!G779="","",'Master Products'!G779)</x:f>
      </x:c>
      <x:c r="G782" s="149" t="str">
        <x:f>'Master Products'!I779</x:f>
        <x:v>PKR</x:v>
      </x:c>
      <x:c r="H782" s="133" t="n">
        <x:f>'Master Products'!L779</x:f>
        <x:v>1400</x:v>
      </x:c>
      <x:c r="I782" s="133" t="n">
        <x:f>'Master Products'!M779</x:f>
        <x:v>1235</x:v>
      </x:c>
      <x:c r="J782" s="133" t="str">
        <x:f>'Master Products'!U779</x:f>
        <x:v>Source Valid</x:v>
      </x:c>
      <x:c r="K782" s="133" t="n">
        <x:f>'Master Products'!N779</x:f>
        <x:v>165</x:v>
      </x:c>
      <x:c r="L782" s="148" t="n">
        <x:f>'Master Products'!O779</x:f>
        <x:v>0.11785714285714285</x:v>
      </x:c>
      <x:c r="M782" s="149" t="str">
        <x:f>'Master Products'!X779</x:f>
        <x:v>Ready</x:v>
      </x:c>
      <x:c r="N782" s="149" t="b">
        <x:f>'Master Products'!Y779</x:f>
        <x:v>1</x:v>
      </x:c>
      <x:c r="O782" s="149" t="str">
        <x:f>'Master Products'!AH779</x:f>
        <x:v>WS-RATES:22:23</x:v>
      </x:c>
      <x:c r="P782" s="149" t="str">
        <x:f>IF('Master Products'!AI779="","",'Master Products'!AI779)</x:f>
      </x:c>
      <x:c r="Q782" s="149" t="str">
        <x:f>IF('Master Products'!AJ779="","",'Master Products'!AJ779)</x:f>
      </x:c>
      <x:c r="R782" s="149" t="str">
        <x:f>IF('Master Products'!AK779="","",'Master Products'!AK779)</x:f>
      </x:c>
    </x:row>
    <x:row r="783">
      <x:c r="A783" s="149" t="str">
        <x:f>'Master Products'!A780</x:f>
        <x:v>RS-000779</x:v>
      </x:c>
      <x:c r="B783" s="149" t="str">
        <x:f>'Master Products'!B780</x:f>
        <x:v>DEER ARTO GRAPH PENCIL</x:v>
      </x:c>
      <x:c r="C783" s="149" t="str">
        <x:f>'Master Products'!C780</x:f>
        <x:v>PENCILS</x:v>
      </x:c>
      <x:c r="D783" s="149" t="str">
        <x:f>'Master Products'!D780</x:f>
        <x:v>Both</x:v>
      </x:c>
      <x:c r="E783" s="149" t="str">
        <x:f>'Master Products'!F780</x:f>
        <x:v>Piece</x:v>
      </x:c>
      <x:c r="F783" s="149" t="str">
        <x:f>IF('Master Products'!G780="","",'Master Products'!G780)</x:f>
      </x:c>
      <x:c r="G783" s="149" t="str">
        <x:f>'Master Products'!I780</x:f>
        <x:v>PKR</x:v>
      </x:c>
      <x:c r="H783" s="133" t="n">
        <x:f>'Master Products'!L780</x:f>
        <x:v>160</x:v>
      </x:c>
      <x:c r="I783" s="133" t="n">
        <x:f>'Master Products'!M780</x:f>
        <x:v>144</x:v>
      </x:c>
      <x:c r="J783" s="133" t="str">
        <x:f>'Master Products'!U780</x:f>
        <x:v>Source Valid</x:v>
      </x:c>
      <x:c r="K783" s="133" t="n">
        <x:f>'Master Products'!N780</x:f>
        <x:v>16</x:v>
      </x:c>
      <x:c r="L783" s="148" t="n">
        <x:f>'Master Products'!O780</x:f>
        <x:v>0.1</x:v>
      </x:c>
      <x:c r="M783" s="149" t="str">
        <x:f>'Master Products'!X780</x:f>
        <x:v>Ready</x:v>
      </x:c>
      <x:c r="N783" s="149" t="b">
        <x:f>'Master Products'!Y780</x:f>
        <x:v>1</x:v>
      </x:c>
      <x:c r="O783" s="149" t="str">
        <x:f>'Master Products'!AH780</x:f>
        <x:v>WS-RATES:22:24</x:v>
      </x:c>
      <x:c r="P783" s="149" t="str">
        <x:f>IF('Master Products'!AI780="","",'Master Products'!AI780)</x:f>
      </x:c>
      <x:c r="Q783" s="149" t="str">
        <x:f>IF('Master Products'!AJ780="","",'Master Products'!AJ780)</x:f>
      </x:c>
      <x:c r="R783" s="149" t="str">
        <x:f>IF('Master Products'!AK780="","",'Master Products'!AK780)</x:f>
      </x:c>
    </x:row>
    <x:row r="784">
      <x:c r="A784" s="149" t="str">
        <x:f>'Master Products'!A781</x:f>
        <x:v>RS-000780</x:v>
      </x:c>
      <x:c r="B784" s="149" t="str">
        <x:f>'Master Products'!B781</x:f>
        <x:v>COLOUR ASSINMENT PAPER</x:v>
      </x:c>
      <x:c r="C784" s="149" t="str">
        <x:f>'Master Products'!C781</x:f>
        <x:v>PAPER</x:v>
      </x:c>
      <x:c r="D784" s="149" t="str">
        <x:f>'Master Products'!D781</x:f>
        <x:v>Both</x:v>
      </x:c>
      <x:c r="E784" s="149" t="str">
        <x:f>'Master Products'!F781</x:f>
        <x:v>Piece</x:v>
      </x:c>
      <x:c r="F784" s="149" t="str">
        <x:f>IF('Master Products'!G781="","",'Master Products'!G781)</x:f>
      </x:c>
      <x:c r="G784" s="149" t="str">
        <x:f>'Master Products'!I781</x:f>
        <x:v>PKR</x:v>
      </x:c>
      <x:c r="H784" s="133" t="n">
        <x:f>'Master Products'!L781</x:f>
        <x:v>140</x:v>
      </x:c>
      <x:c r="I784" s="133" t="n">
        <x:f>'Master Products'!M781</x:f>
        <x:v>120</x:v>
      </x:c>
      <x:c r="J784" s="133" t="str">
        <x:f>'Master Products'!U781</x:f>
        <x:v>Source Valid</x:v>
      </x:c>
      <x:c r="K784" s="133" t="n">
        <x:f>'Master Products'!N781</x:f>
        <x:v>20</x:v>
      </x:c>
      <x:c r="L784" s="148" t="n">
        <x:f>'Master Products'!O781</x:f>
        <x:v>0.14285714285714285</x:v>
      </x:c>
      <x:c r="M784" s="149" t="str">
        <x:f>'Master Products'!X781</x:f>
        <x:v>Ready</x:v>
      </x:c>
      <x:c r="N784" s="149" t="b">
        <x:f>'Master Products'!Y781</x:f>
        <x:v>1</x:v>
      </x:c>
      <x:c r="O784" s="149" t="str">
        <x:f>'Master Products'!AH781</x:f>
        <x:v>WS-RATES:22:25</x:v>
      </x:c>
      <x:c r="P784" s="149" t="str">
        <x:f>IF('Master Products'!AI781="","",'Master Products'!AI781)</x:f>
      </x:c>
      <x:c r="Q784" s="149" t="str">
        <x:f>IF('Master Products'!AJ781="","",'Master Products'!AJ781)</x:f>
      </x:c>
      <x:c r="R784" s="149" t="str">
        <x:f>IF('Master Products'!AK781="","",'Master Products'!AK781)</x:f>
      </x:c>
    </x:row>
    <x:row r="785">
      <x:c r="A785" s="149" t="str">
        <x:f>'Master Products'!A782</x:f>
        <x:v>RS-000781</x:v>
      </x:c>
      <x:c r="B785" s="149" t="str">
        <x:f>'Master Products'!B782</x:f>
        <x:v>JD 2257 ERASABLE PEN</x:v>
      </x:c>
      <x:c r="C785" s="149" t="str">
        <x:f>'Master Products'!C782</x:f>
        <x:v>GEL PEN</x:v>
      </x:c>
      <x:c r="D785" s="149" t="str">
        <x:f>'Master Products'!D782</x:f>
        <x:v>Both</x:v>
      </x:c>
      <x:c r="E785" s="149" t="str">
        <x:f>'Master Products'!F782</x:f>
        <x:v>Piece</x:v>
      </x:c>
      <x:c r="F785" s="149" t="str">
        <x:f>IF('Master Products'!G782="","",'Master Products'!G782)</x:f>
      </x:c>
      <x:c r="G785" s="149" t="str">
        <x:f>'Master Products'!I782</x:f>
        <x:v>PKR</x:v>
      </x:c>
      <x:c r="H785" s="133" t="n">
        <x:f>'Master Products'!L782</x:f>
        <x:v>720</x:v>
      </x:c>
      <x:c r="I785" s="133" t="n">
        <x:f>'Master Products'!M782</x:f>
        <x:v>660</x:v>
      </x:c>
      <x:c r="J785" s="133" t="str">
        <x:f>'Master Products'!U782</x:f>
        <x:v>Source Valid</x:v>
      </x:c>
      <x:c r="K785" s="133" t="n">
        <x:f>'Master Products'!N782</x:f>
        <x:v>60</x:v>
      </x:c>
      <x:c r="L785" s="148" t="n">
        <x:f>'Master Products'!O782</x:f>
        <x:v>0.08333333333333333</x:v>
      </x:c>
      <x:c r="M785" s="149" t="str">
        <x:f>'Master Products'!X782</x:f>
        <x:v>Ready</x:v>
      </x:c>
      <x:c r="N785" s="149" t="b">
        <x:f>'Master Products'!Y782</x:f>
        <x:v>1</x:v>
      </x:c>
      <x:c r="O785" s="149" t="str">
        <x:f>'Master Products'!AH782</x:f>
        <x:v>WS-RATES:22:26</x:v>
      </x:c>
      <x:c r="P785" s="149" t="str">
        <x:f>IF('Master Products'!AI782="","",'Master Products'!AI782)</x:f>
      </x:c>
      <x:c r="Q785" s="149" t="str">
        <x:f>IF('Master Products'!AJ782="","",'Master Products'!AJ782)</x:f>
      </x:c>
      <x:c r="R785" s="149" t="str">
        <x:f>IF('Master Products'!AK782="","",'Master Products'!AK782)</x:f>
      </x:c>
    </x:row>
    <x:row r="786">
      <x:c r="A786" s="149" t="str">
        <x:f>'Master Products'!A783</x:f>
        <x:v>RS-000782</x:v>
      </x:c>
      <x:c r="B786" s="149" t="str">
        <x:f>'Master Products'!B783</x:f>
        <x:v>CORRECTION TAPE</x:v>
      </x:c>
      <x:c r="C786" s="149" t="str">
        <x:f>'Master Products'!C783</x:f>
        <x:v>Correction pen</x:v>
      </x:c>
      <x:c r="D786" s="149" t="str">
        <x:f>'Master Products'!D783</x:f>
        <x:v>Both</x:v>
      </x:c>
      <x:c r="E786" s="149" t="str">
        <x:f>'Master Products'!F783</x:f>
        <x:v>Piece</x:v>
      </x:c>
      <x:c r="F786" s="149" t="str">
        <x:f>IF('Master Products'!G783="","",'Master Products'!G783)</x:f>
      </x:c>
      <x:c r="G786" s="149" t="str">
        <x:f>'Master Products'!I783</x:f>
        <x:v>PKR</x:v>
      </x:c>
      <x:c r="H786" s="133" t="n">
        <x:f>'Master Products'!L783</x:f>
        <x:v>130</x:v>
      </x:c>
      <x:c r="I786" s="133" t="n">
        <x:f>'Master Products'!M783</x:f>
        <x:v>123</x:v>
      </x:c>
      <x:c r="J786" s="133" t="str">
        <x:f>'Master Products'!U783</x:f>
        <x:v>Source Valid</x:v>
      </x:c>
      <x:c r="K786" s="133" t="n">
        <x:f>'Master Products'!N783</x:f>
        <x:v>7</x:v>
      </x:c>
      <x:c r="L786" s="148" t="n">
        <x:f>'Master Products'!O783</x:f>
        <x:v>0.05384615384615385</x:v>
      </x:c>
      <x:c r="M786" s="149" t="str">
        <x:f>'Master Products'!X783</x:f>
        <x:v>Ready</x:v>
      </x:c>
      <x:c r="N786" s="149" t="b">
        <x:f>'Master Products'!Y783</x:f>
        <x:v>1</x:v>
      </x:c>
      <x:c r="O786" s="149" t="str">
        <x:f>'Master Products'!AH783</x:f>
        <x:v>WS-RATES:22:27</x:v>
      </x:c>
      <x:c r="P786" s="149" t="str">
        <x:f>IF('Master Products'!AI783="","",'Master Products'!AI783)</x:f>
      </x:c>
      <x:c r="Q786" s="149" t="str">
        <x:f>IF('Master Products'!AJ783="","",'Master Products'!AJ783)</x:f>
      </x:c>
      <x:c r="R786" s="149" t="str">
        <x:f>IF('Master Products'!AK783="","",'Master Products'!AK783)</x:f>
      </x:c>
    </x:row>
    <x:row r="787">
      <x:c r="A787" s="149" t="str">
        <x:f>'Master Products'!A784</x:f>
        <x:v>RS-000783</x:v>
      </x:c>
      <x:c r="B787" s="149" t="str">
        <x:f>'Master Products'!B784</x:f>
        <x:v>PAK TREND SHARPNER 941 (36 PC</x:v>
      </x:c>
      <x:c r="C787" s="149" t="str">
        <x:f>'Master Products'!C784</x:f>
        <x:v>SHARPNERS</x:v>
      </x:c>
      <x:c r="D787" s="149" t="str">
        <x:f>'Master Products'!D784</x:f>
        <x:v>Both</x:v>
      </x:c>
      <x:c r="E787" s="149" t="str">
        <x:f>'Master Products'!F784</x:f>
        <x:v>Pack</x:v>
      </x:c>
      <x:c r="F787" s="149" t="n">
        <x:f>IF('Master Products'!G784="","",'Master Products'!G784)</x:f>
        <x:v>36</x:v>
      </x:c>
      <x:c r="G787" s="149" t="str">
        <x:f>'Master Products'!I784</x:f>
        <x:v>PKR</x:v>
      </x:c>
      <x:c r="H787" s="133" t="n">
        <x:f>'Master Products'!L784</x:f>
        <x:v>230</x:v>
      </x:c>
      <x:c r="I787" s="133" t="n">
        <x:f>'Master Products'!M784</x:f>
        <x:v>195</x:v>
      </x:c>
      <x:c r="J787" s="133" t="str">
        <x:f>'Master Products'!U784</x:f>
        <x:v>Source Valid</x:v>
      </x:c>
      <x:c r="K787" s="133" t="n">
        <x:f>'Master Products'!N784</x:f>
        <x:v>35</x:v>
      </x:c>
      <x:c r="L787" s="148" t="n">
        <x:f>'Master Products'!O784</x:f>
        <x:v>0.15217391304347827</x:v>
      </x:c>
      <x:c r="M787" s="149" t="str">
        <x:f>'Master Products'!X784</x:f>
        <x:v>Ready</x:v>
      </x:c>
      <x:c r="N787" s="149" t="b">
        <x:f>'Master Products'!Y784</x:f>
        <x:v>1</x:v>
      </x:c>
      <x:c r="O787" s="149" t="str">
        <x:f>'Master Products'!AH784</x:f>
        <x:v>WS-RATES:22:28</x:v>
      </x:c>
      <x:c r="P787" s="149" t="str">
        <x:f>IF('Master Products'!AI784="","",'Master Products'!AI784)</x:f>
      </x:c>
      <x:c r="Q787" s="149" t="str">
        <x:f>IF('Master Products'!AJ784="","",'Master Products'!AJ784)</x:f>
      </x:c>
      <x:c r="R787" s="149" t="str">
        <x:f>IF('Master Products'!AK784="","",'Master Products'!AK784)</x:f>
      </x:c>
    </x:row>
    <x:row r="788">
      <x:c r="A788" s="149" t="str">
        <x:f>'Master Products'!A785</x:f>
        <x:v>RS-000784</x:v>
      </x:c>
      <x:c r="B788" s="149" t="str">
        <x:f>'Master Products'!B785</x:f>
        <x:v>BUTTER PAPER RIM 400 PC</x:v>
      </x:c>
      <x:c r="C788" s="149" t="str">
        <x:f>'Master Products'!C785</x:f>
        <x:v>PAPER</x:v>
      </x:c>
      <x:c r="D788" s="149" t="str">
        <x:f>'Master Products'!D785</x:f>
        <x:v>Wholesale/Bulk</x:v>
      </x:c>
      <x:c r="E788" s="149" t="str">
        <x:f>'Master Products'!F785</x:f>
        <x:v>Rim</x:v>
      </x:c>
      <x:c r="F788" s="149" t="n">
        <x:f>IF('Master Products'!G785="","",'Master Products'!G785)</x:f>
        <x:v>400</x:v>
      </x:c>
      <x:c r="G788" s="149" t="str">
        <x:f>'Master Products'!I785</x:f>
        <x:v>PKR</x:v>
      </x:c>
      <x:c r="H788" s="133" t="n">
        <x:f>'Master Products'!L785</x:f>
        <x:v>2400</x:v>
      </x:c>
      <x:c r="I788" s="133" t="n">
        <x:f>'Master Products'!M785</x:f>
        <x:v>2100</x:v>
      </x:c>
      <x:c r="J788" s="133" t="str">
        <x:f>'Master Products'!U785</x:f>
        <x:v>Source Valid</x:v>
      </x:c>
      <x:c r="K788" s="133" t="n">
        <x:f>'Master Products'!N785</x:f>
        <x:v>300</x:v>
      </x:c>
      <x:c r="L788" s="148" t="n">
        <x:f>'Master Products'!O785</x:f>
        <x:v>0.125</x:v>
      </x:c>
      <x:c r="M788" s="149" t="str">
        <x:f>'Master Products'!X785</x:f>
        <x:v>Ready</x:v>
      </x:c>
      <x:c r="N788" s="149" t="b">
        <x:f>'Master Products'!Y785</x:f>
        <x:v>1</x:v>
      </x:c>
      <x:c r="O788" s="149" t="str">
        <x:f>'Master Products'!AH785</x:f>
        <x:v>WS-RATES:22:29</x:v>
      </x:c>
      <x:c r="P788" s="149" t="str">
        <x:f>IF('Master Products'!AI785="","",'Master Products'!AI785)</x:f>
      </x:c>
      <x:c r="Q788" s="149" t="str">
        <x:f>IF('Master Products'!AJ785="","",'Master Products'!AJ785)</x:f>
      </x:c>
      <x:c r="R788" s="149" t="str">
        <x:f>IF('Master Products'!AK785="","",'Master Products'!AK785)</x:f>
      </x:c>
    </x:row>
    <x:row r="789">
      <x:c r="A789" s="149" t="str">
        <x:f>'Master Products'!A786</x:f>
        <x:v>RS-000785</x:v>
      </x:c>
      <x:c r="B789" s="149" t="str">
        <x:f>'Master Products'!B786</x:f>
        <x:v>PRIME COLOURING BOOK</x:v>
      </x:c>
      <x:c r="C789" s="149" t="str">
        <x:f>'Master Products'!C786</x:f>
        <x:v>CHINA DAIRIES</x:v>
      </x:c>
      <x:c r="D789" s="149" t="str">
        <x:f>'Master Products'!D786</x:f>
        <x:v>Both</x:v>
      </x:c>
      <x:c r="E789" s="149" t="str">
        <x:f>'Master Products'!F786</x:f>
        <x:v>Rim</x:v>
      </x:c>
      <x:c r="F789" s="149" t="str">
        <x:f>IF('Master Products'!G786="","",'Master Products'!G786)</x:f>
      </x:c>
      <x:c r="G789" s="149" t="str">
        <x:f>'Master Products'!I786</x:f>
        <x:v>PKR</x:v>
      </x:c>
      <x:c r="H789" s="133" t="n">
        <x:f>'Master Products'!L786</x:f>
        <x:v>900</x:v>
      </x:c>
      <x:c r="I789" s="133" t="n">
        <x:f>'Master Products'!M786</x:f>
        <x:v>840</x:v>
      </x:c>
      <x:c r="J789" s="133" t="str">
        <x:f>'Master Products'!U786</x:f>
        <x:v>Source Valid</x:v>
      </x:c>
      <x:c r="K789" s="133" t="n">
        <x:f>'Master Products'!N786</x:f>
        <x:v>60</x:v>
      </x:c>
      <x:c r="L789" s="148" t="n">
        <x:f>'Master Products'!O786</x:f>
        <x:v>0.06666666666666667</x:v>
      </x:c>
      <x:c r="M789" s="149" t="str">
        <x:f>'Master Products'!X786</x:f>
        <x:v>Ready</x:v>
      </x:c>
      <x:c r="N789" s="149" t="b">
        <x:f>'Master Products'!Y786</x:f>
        <x:v>1</x:v>
      </x:c>
      <x:c r="O789" s="149" t="str">
        <x:f>'Master Products'!AH786</x:f>
        <x:v>WS-RATES:22:30</x:v>
      </x:c>
      <x:c r="P789" s="149" t="str">
        <x:f>IF('Master Products'!AI786="","",'Master Products'!AI786)</x:f>
      </x:c>
      <x:c r="Q789" s="149" t="str">
        <x:f>IF('Master Products'!AJ786="","",'Master Products'!AJ786)</x:f>
      </x:c>
      <x:c r="R789" s="149" t="str">
        <x:f>IF('Master Products'!AK786="","",'Master Products'!AK786)</x:f>
      </x:c>
    </x:row>
    <x:row r="790">
      <x:c r="A790" s="149" t="str">
        <x:f>'Master Products'!A787</x:f>
        <x:v>RS-000786</x:v>
      </x:c>
      <x:c r="B790" s="149" t="str">
        <x:f>'Master Products'!B787</x:f>
        <x:v>DRAFTING PAD SMALL</x:v>
      </x:c>
      <x:c r="C790" s="149" t="str">
        <x:f>'Master Products'!C787</x:f>
        <x:v>REGISTERS</x:v>
      </x:c>
      <x:c r="D790" s="149" t="str">
        <x:f>'Master Products'!D787</x:f>
        <x:v>Both</x:v>
      </x:c>
      <x:c r="E790" s="149" t="str">
        <x:f>'Master Products'!F787</x:f>
        <x:v>Piece</x:v>
      </x:c>
      <x:c r="F790" s="149" t="str">
        <x:f>IF('Master Products'!G787="","",'Master Products'!G787)</x:f>
      </x:c>
      <x:c r="G790" s="149" t="str">
        <x:f>'Master Products'!I787</x:f>
        <x:v>PKR</x:v>
      </x:c>
      <x:c r="H790" s="133" t="n">
        <x:f>'Master Products'!L787</x:f>
        <x:v>28</x:v>
      </x:c>
      <x:c r="I790" s="133" t="n">
        <x:f>'Master Products'!M787</x:f>
        <x:v>24</x:v>
      </x:c>
      <x:c r="J790" s="133" t="str">
        <x:f>'Master Products'!U787</x:f>
        <x:v>Source Valid</x:v>
      </x:c>
      <x:c r="K790" s="133" t="n">
        <x:f>'Master Products'!N787</x:f>
        <x:v>4</x:v>
      </x:c>
      <x:c r="L790" s="148" t="n">
        <x:f>'Master Products'!O787</x:f>
        <x:v>0.14285714285714285</x:v>
      </x:c>
      <x:c r="M790" s="149" t="str">
        <x:f>'Master Products'!X787</x:f>
        <x:v>Ready</x:v>
      </x:c>
      <x:c r="N790" s="149" t="b">
        <x:f>'Master Products'!Y787</x:f>
        <x:v>1</x:v>
      </x:c>
      <x:c r="O790" s="149" t="str">
        <x:f>'Master Products'!AH787</x:f>
        <x:v>WS-RATES:22:31</x:v>
      </x:c>
      <x:c r="P790" s="149" t="str">
        <x:f>IF('Master Products'!AI787="","",'Master Products'!AI787)</x:f>
      </x:c>
      <x:c r="Q790" s="149" t="str">
        <x:f>IF('Master Products'!AJ787="","",'Master Products'!AJ787)</x:f>
      </x:c>
      <x:c r="R790" s="149" t="str">
        <x:f>IF('Master Products'!AK787="","",'Master Products'!AK787)</x:f>
      </x:c>
    </x:row>
    <x:row r="791">
      <x:c r="A791" s="149" t="str">
        <x:f>'Master Products'!A788</x:f>
        <x:v>RS-000787</x:v>
      </x:c>
      <x:c r="B791" s="149" t="str">
        <x:f>'Master Products'!B788</x:f>
        <x:v>RAYS MATH BOX</x:v>
      </x:c>
      <x:c r="C791" s="149" t="str">
        <x:f>'Master Products'!C788</x:f>
        <x:v>GEOMATRIES</x:v>
      </x:c>
      <x:c r="D791" s="149" t="str">
        <x:f>'Master Products'!D788</x:f>
        <x:v>Both</x:v>
      </x:c>
      <x:c r="E791" s="149" t="str">
        <x:f>'Master Products'!F788</x:f>
        <x:v>Box</x:v>
      </x:c>
      <x:c r="F791" s="149" t="str">
        <x:f>IF('Master Products'!G788="","",'Master Products'!G788)</x:f>
      </x:c>
      <x:c r="G791" s="149" t="str">
        <x:f>'Master Products'!I788</x:f>
        <x:v>PKR</x:v>
      </x:c>
      <x:c r="H791" s="133" t="n">
        <x:f>'Master Products'!L788</x:f>
        <x:v>300</x:v>
      </x:c>
      <x:c r="I791" s="133" t="n">
        <x:f>'Master Products'!M788</x:f>
        <x:v>285</x:v>
      </x:c>
      <x:c r="J791" s="133" t="str">
        <x:f>'Master Products'!U788</x:f>
        <x:v>Source Valid</x:v>
      </x:c>
      <x:c r="K791" s="133" t="n">
        <x:f>'Master Products'!N788</x:f>
        <x:v>15</x:v>
      </x:c>
      <x:c r="L791" s="148" t="n">
        <x:f>'Master Products'!O788</x:f>
        <x:v>0.05</x:v>
      </x:c>
      <x:c r="M791" s="149" t="str">
        <x:f>'Master Products'!X788</x:f>
        <x:v>Ready</x:v>
      </x:c>
      <x:c r="N791" s="149" t="b">
        <x:f>'Master Products'!Y788</x:f>
        <x:v>1</x:v>
      </x:c>
      <x:c r="O791" s="149" t="str">
        <x:f>'Master Products'!AH788</x:f>
        <x:v>WS-RATES:22:32</x:v>
      </x:c>
      <x:c r="P791" s="149" t="str">
        <x:f>IF('Master Products'!AI788="","",'Master Products'!AI788)</x:f>
      </x:c>
      <x:c r="Q791" s="149" t="str">
        <x:f>IF('Master Products'!AJ788="","",'Master Products'!AJ788)</x:f>
      </x:c>
      <x:c r="R791" s="149" t="str">
        <x:f>IF('Master Products'!AK788="","",'Master Products'!AK788)</x:f>
      </x:c>
    </x:row>
    <x:row r="792">
      <x:c r="A792" s="149" t="str">
        <x:f>'Master Products'!A789</x:f>
        <x:v>RS-000788</x:v>
      </x:c>
      <x:c r="B792" s="149" t="str">
        <x:f>'Master Products'!B789</x:f>
        <x:v>340 NUMBER ROUGH SUBJECT RE</x:v>
      </x:c>
      <x:c r="C792" s="149" t="str">
        <x:f>'Master Products'!C789</x:f>
        <x:v>REGISTERS</x:v>
      </x:c>
      <x:c r="D792" s="149" t="str">
        <x:f>'Master Products'!D789</x:f>
        <x:v>Both</x:v>
      </x:c>
      <x:c r="E792" s="149" t="str">
        <x:f>'Master Products'!F789</x:f>
        <x:v>Piece</x:v>
      </x:c>
      <x:c r="F792" s="149" t="str">
        <x:f>IF('Master Products'!G789="","",'Master Products'!G789)</x:f>
      </x:c>
      <x:c r="G792" s="149" t="str">
        <x:f>'Master Products'!I789</x:f>
        <x:v>PKR</x:v>
      </x:c>
      <x:c r="H792" s="133" t="n">
        <x:f>'Master Products'!L789</x:f>
        <x:v>170</x:v>
      </x:c>
      <x:c r="I792" s="133" t="n">
        <x:f>'Master Products'!M789</x:f>
        <x:v>165</x:v>
      </x:c>
      <x:c r="J792" s="133" t="str">
        <x:f>'Master Products'!U789</x:f>
        <x:v>Source Valid</x:v>
      </x:c>
      <x:c r="K792" s="133" t="n">
        <x:f>'Master Products'!N789</x:f>
        <x:v>5</x:v>
      </x:c>
      <x:c r="L792" s="148" t="n">
        <x:f>'Master Products'!O789</x:f>
        <x:v>0.029411764705882353</x:v>
      </x:c>
      <x:c r="M792" s="149" t="str">
        <x:f>'Master Products'!X789</x:f>
        <x:v>Ready</x:v>
      </x:c>
      <x:c r="N792" s="149" t="b">
        <x:f>'Master Products'!Y789</x:f>
        <x:v>1</x:v>
      </x:c>
      <x:c r="O792" s="149" t="str">
        <x:f>'Master Products'!AH789</x:f>
        <x:v>WS-RATES:22:33</x:v>
      </x:c>
      <x:c r="P792" s="149" t="str">
        <x:f>IF('Master Products'!AI789="","",'Master Products'!AI789)</x:f>
      </x:c>
      <x:c r="Q792" s="149" t="str">
        <x:f>IF('Master Products'!AJ789="","",'Master Products'!AJ789)</x:f>
      </x:c>
      <x:c r="R792" s="149" t="str">
        <x:f>IF('Master Products'!AK789="","",'Master Products'!AK789)</x:f>
      </x:c>
    </x:row>
    <x:row r="793">
      <x:c r="A793" s="149" t="str">
        <x:f>'Master Products'!A790</x:f>
        <x:v>RS-000789</x:v>
      </x:c>
      <x:c r="B793" s="149" t="str">
        <x:f>'Master Products'!B790</x:f>
        <x:v>OIL PASTEL CARD</x:v>
      </x:c>
      <x:c r="C793" s="149" t="str">
        <x:f>'Master Products'!C790</x:f>
        <x:v>CHINA</x:v>
      </x:c>
      <x:c r="D793" s="149" t="str">
        <x:f>'Master Products'!D790</x:f>
        <x:v>Both</x:v>
      </x:c>
      <x:c r="E793" s="149" t="str">
        <x:f>'Master Products'!F790</x:f>
        <x:v>Piece</x:v>
      </x:c>
      <x:c r="F793" s="149" t="str">
        <x:f>IF('Master Products'!G790="","",'Master Products'!G790)</x:f>
      </x:c>
      <x:c r="G793" s="149" t="str">
        <x:f>'Master Products'!I790</x:f>
        <x:v>PKR</x:v>
      </x:c>
      <x:c r="H793" s="133" t="n">
        <x:f>'Master Products'!L790</x:f>
        <x:v>160</x:v>
      </x:c>
      <x:c r="I793" s="133" t="n">
        <x:f>'Master Products'!M790</x:f>
        <x:v>150</x:v>
      </x:c>
      <x:c r="J793" s="133" t="str">
        <x:f>'Master Products'!U790</x:f>
        <x:v>Source Valid</x:v>
      </x:c>
      <x:c r="K793" s="133" t="n">
        <x:f>'Master Products'!N790</x:f>
        <x:v>10</x:v>
      </x:c>
      <x:c r="L793" s="148" t="n">
        <x:f>'Master Products'!O790</x:f>
        <x:v>0.0625</x:v>
      </x:c>
      <x:c r="M793" s="149" t="str">
        <x:f>'Master Products'!X790</x:f>
        <x:v>Ready</x:v>
      </x:c>
      <x:c r="N793" s="149" t="b">
        <x:f>'Master Products'!Y790</x:f>
        <x:v>1</x:v>
      </x:c>
      <x:c r="O793" s="149" t="str">
        <x:f>'Master Products'!AH790</x:f>
        <x:v>WS-RATES:22:34</x:v>
      </x:c>
      <x:c r="P793" s="149" t="str">
        <x:f>IF('Master Products'!AI790="","",'Master Products'!AI790)</x:f>
      </x:c>
      <x:c r="Q793" s="149" t="str">
        <x:f>IF('Master Products'!AJ790="","",'Master Products'!AJ790)</x:f>
      </x:c>
      <x:c r="R793" s="149" t="str">
        <x:f>IF('Master Products'!AK790="","",'Master Products'!AK790)</x:f>
      </x:c>
    </x:row>
    <x:row r="794">
      <x:c r="A794" s="149" t="str">
        <x:f>'Master Products'!A791</x:f>
        <x:v>RS-000790</x:v>
      </x:c>
      <x:c r="B794" s="149" t="str">
        <x:f>'Master Products'!B791</x:f>
        <x:v>SIPARA SET 214</x:v>
      </x:c>
      <x:c r="C794" s="149" t="str">
        <x:f>'Master Products'!C791</x:f>
        <x:v>SIPARA SET</x:v>
      </x:c>
      <x:c r="D794" s="149" t="str">
        <x:f>'Master Products'!D791</x:f>
        <x:v>Both</x:v>
      </x:c>
      <x:c r="E794" s="149" t="str">
        <x:f>'Master Products'!F791</x:f>
        <x:v>Set</x:v>
      </x:c>
      <x:c r="F794" s="149" t="str">
        <x:f>IF('Master Products'!G791="","",'Master Products'!G791)</x:f>
      </x:c>
      <x:c r="G794" s="149" t="str">
        <x:f>'Master Products'!I791</x:f>
        <x:v>PKR</x:v>
      </x:c>
      <x:c r="H794" s="133" t="n">
        <x:f>'Master Products'!L791</x:f>
        <x:v>3250</x:v>
      </x:c>
      <x:c r="I794" s="133" t="n">
        <x:f>'Master Products'!M791</x:f>
        <x:v>2930</x:v>
      </x:c>
      <x:c r="J794" s="133" t="str">
        <x:f>'Master Products'!U791</x:f>
        <x:v>Source Valid</x:v>
      </x:c>
      <x:c r="K794" s="133" t="n">
        <x:f>'Master Products'!N791</x:f>
        <x:v>320</x:v>
      </x:c>
      <x:c r="L794" s="148" t="n">
        <x:f>'Master Products'!O791</x:f>
        <x:v>0.09846153846153846</x:v>
      </x:c>
      <x:c r="M794" s="149" t="str">
        <x:f>'Master Products'!X791</x:f>
        <x:v>Ready</x:v>
      </x:c>
      <x:c r="N794" s="149" t="b">
        <x:f>'Master Products'!Y791</x:f>
        <x:v>1</x:v>
      </x:c>
      <x:c r="O794" s="149" t="str">
        <x:f>'Master Products'!AH791</x:f>
        <x:v>WS-RATES:22:35</x:v>
      </x:c>
      <x:c r="P794" s="149" t="str">
        <x:f>IF('Master Products'!AI791="","",'Master Products'!AI791)</x:f>
      </x:c>
      <x:c r="Q794" s="149" t="str">
        <x:f>IF('Master Products'!AJ791="","",'Master Products'!AJ791)</x:f>
      </x:c>
      <x:c r="R794" s="149" t="str">
        <x:f>IF('Master Products'!AK791="","",'Master Products'!AK791)</x:f>
      </x:c>
    </x:row>
    <x:row r="795">
      <x:c r="A795" s="149" t="str">
        <x:f>'Master Products'!A792</x:f>
        <x:v>RS-000791</x:v>
      </x:c>
      <x:c r="B795" s="149" t="str">
        <x:f>'Master Products'!B792</x:f>
        <x:v>260 NUMBER NEAT RAZA NEW</x:v>
      </x:c>
      <x:c r="C795" s="149" t="str">
        <x:f>'Master Products'!C792</x:f>
        <x:v>REGISTERS</x:v>
      </x:c>
      <x:c r="D795" s="149" t="str">
        <x:f>'Master Products'!D792</x:f>
        <x:v>Both</x:v>
      </x:c>
      <x:c r="E795" s="149" t="str">
        <x:f>'Master Products'!F792</x:f>
        <x:v>Piece</x:v>
      </x:c>
      <x:c r="F795" s="149" t="str">
        <x:f>IF('Master Products'!G792="","",'Master Products'!G792)</x:f>
      </x:c>
      <x:c r="G795" s="149" t="str">
        <x:f>'Master Products'!I792</x:f>
        <x:v>PKR</x:v>
      </x:c>
      <x:c r="H795" s="133" t="n">
        <x:f>'Master Products'!L792</x:f>
        <x:v>130</x:v>
      </x:c>
      <x:c r="I795" s="133" t="n">
        <x:f>'Master Products'!M792</x:f>
        <x:v>108</x:v>
      </x:c>
      <x:c r="J795" s="133" t="str">
        <x:f>'Master Products'!U792</x:f>
        <x:v>Source Valid</x:v>
      </x:c>
      <x:c r="K795" s="133" t="n">
        <x:f>'Master Products'!N792</x:f>
        <x:v>22</x:v>
      </x:c>
      <x:c r="L795" s="148" t="n">
        <x:f>'Master Products'!O792</x:f>
        <x:v>0.16923076923076924</x:v>
      </x:c>
      <x:c r="M795" s="149" t="str">
        <x:f>'Master Products'!X792</x:f>
        <x:v>Ready</x:v>
      </x:c>
      <x:c r="N795" s="149" t="b">
        <x:f>'Master Products'!Y792</x:f>
        <x:v>1</x:v>
      </x:c>
      <x:c r="O795" s="149" t="str">
        <x:f>'Master Products'!AH792</x:f>
        <x:v>WS-RATES:22:36</x:v>
      </x:c>
      <x:c r="P795" s="149" t="str">
        <x:f>IF('Master Products'!AI792="","",'Master Products'!AI792)</x:f>
      </x:c>
      <x:c r="Q795" s="149" t="str">
        <x:f>IF('Master Products'!AJ792="","",'Master Products'!AJ792)</x:f>
      </x:c>
      <x:c r="R795" s="149" t="str">
        <x:f>IF('Master Products'!AK792="","",'Master Products'!AK792)</x:f>
      </x:c>
    </x:row>
    <x:row r="796">
      <x:c r="A796" s="149" t="str">
        <x:f>'Master Products'!A793</x:f>
        <x:v>RS-000792</x:v>
      </x:c>
      <x:c r="B796" s="149" t="str">
        <x:f>'Master Products'!B793</x:f>
        <x:v>190 NUMBER NEAT RAZA NEW</x:v>
      </x:c>
      <x:c r="C796" s="149" t="str">
        <x:f>'Master Products'!C793</x:f>
        <x:v>REGISTERS</x:v>
      </x:c>
      <x:c r="D796" s="149" t="str">
        <x:f>'Master Products'!D793</x:f>
        <x:v>Both</x:v>
      </x:c>
      <x:c r="E796" s="149" t="str">
        <x:f>'Master Products'!F793</x:f>
        <x:v>Piece</x:v>
      </x:c>
      <x:c r="F796" s="149" t="str">
        <x:f>IF('Master Products'!G793="","",'Master Products'!G793)</x:f>
      </x:c>
      <x:c r="G796" s="149" t="str">
        <x:f>'Master Products'!I793</x:f>
        <x:v>PKR</x:v>
      </x:c>
      <x:c r="H796" s="133" t="n">
        <x:f>'Master Products'!L793</x:f>
        <x:v>95</x:v>
      </x:c>
      <x:c r="I796" s="133" t="n">
        <x:f>'Master Products'!M793</x:f>
        <x:v>81</x:v>
      </x:c>
      <x:c r="J796" s="133" t="str">
        <x:f>'Master Products'!U793</x:f>
        <x:v>Source Valid</x:v>
      </x:c>
      <x:c r="K796" s="133" t="n">
        <x:f>'Master Products'!N793</x:f>
        <x:v>14</x:v>
      </x:c>
      <x:c r="L796" s="148" t="n">
        <x:f>'Master Products'!O793</x:f>
        <x:v>0.14736842105263157</x:v>
      </x:c>
      <x:c r="M796" s="149" t="str">
        <x:f>'Master Products'!X793</x:f>
        <x:v>Ready</x:v>
      </x:c>
      <x:c r="N796" s="149" t="b">
        <x:f>'Master Products'!Y793</x:f>
        <x:v>1</x:v>
      </x:c>
      <x:c r="O796" s="149" t="str">
        <x:f>'Master Products'!AH793</x:f>
        <x:v>WS-RATES:22:37</x:v>
      </x:c>
      <x:c r="P796" s="149" t="str">
        <x:f>IF('Master Products'!AI793="","",'Master Products'!AI793)</x:f>
      </x:c>
      <x:c r="Q796" s="149" t="str">
        <x:f>IF('Master Products'!AJ793="","",'Master Products'!AJ793)</x:f>
      </x:c>
      <x:c r="R796" s="149" t="str">
        <x:f>IF('Master Products'!AK793="","",'Master Products'!AK793)</x:f>
      </x:c>
    </x:row>
    <x:row r="797">
      <x:c r="A797" s="149" t="str">
        <x:f>'Master Products'!A794</x:f>
        <x:v>RS-000793</x:v>
      </x:c>
      <x:c r="B797" s="149" t="str">
        <x:f>'Master Products'!B794</x:f>
        <x:v>3 IN 1 QAIDA (LARGE)</x:v>
      </x:c>
      <x:c r="C797" s="149" t="str">
        <x:f>'Master Products'!C794</x:f>
        <x:v>QAIDA</x:v>
      </x:c>
      <x:c r="D797" s="149" t="str">
        <x:f>'Master Products'!D794</x:f>
        <x:v>Both</x:v>
      </x:c>
      <x:c r="E797" s="149" t="str">
        <x:f>'Master Products'!F794</x:f>
        <x:v>Piece</x:v>
      </x:c>
      <x:c r="F797" s="149" t="str">
        <x:f>IF('Master Products'!G794="","",'Master Products'!G794)</x:f>
      </x:c>
      <x:c r="G797" s="149" t="str">
        <x:f>'Master Products'!I794</x:f>
        <x:v>PKR</x:v>
      </x:c>
      <x:c r="H797" s="133" t="n">
        <x:f>'Master Products'!L794</x:f>
        <x:v>75</x:v>
      </x:c>
      <x:c r="I797" s="133" t="n">
        <x:f>'Master Products'!M794</x:f>
        <x:v>65</x:v>
      </x:c>
      <x:c r="J797" s="133" t="str">
        <x:f>'Master Products'!U794</x:f>
        <x:v>Source Valid</x:v>
      </x:c>
      <x:c r="K797" s="133" t="n">
        <x:f>'Master Products'!N794</x:f>
        <x:v>10</x:v>
      </x:c>
      <x:c r="L797" s="148" t="n">
        <x:f>'Master Products'!O794</x:f>
        <x:v>0.13333333333333333</x:v>
      </x:c>
      <x:c r="M797" s="149" t="str">
        <x:f>'Master Products'!X794</x:f>
        <x:v>Ready</x:v>
      </x:c>
      <x:c r="N797" s="149" t="b">
        <x:f>'Master Products'!Y794</x:f>
        <x:v>1</x:v>
      </x:c>
      <x:c r="O797" s="149" t="str">
        <x:f>'Master Products'!AH794</x:f>
        <x:v>WS-RATES:23:2</x:v>
      </x:c>
      <x:c r="P797" s="149" t="str">
        <x:f>IF('Master Products'!AI794="","",'Master Products'!AI794)</x:f>
      </x:c>
      <x:c r="Q797" s="149" t="str">
        <x:f>IF('Master Products'!AJ794="","",'Master Products'!AJ794)</x:f>
      </x:c>
      <x:c r="R797" s="149" t="str">
        <x:f>IF('Master Products'!AK794="","",'Master Products'!AK794)</x:f>
      </x:c>
    </x:row>
    <x:row r="798">
      <x:c r="A798" s="149" t="str">
        <x:f>'Master Products'!A795</x:f>
        <x:v>RS-000794</x:v>
      </x:c>
      <x:c r="B798" s="149" t="str">
        <x:f>'Master Products'!B795</x:f>
        <x:v>PP LITE LEAGEL 70</x:v>
      </x:c>
      <x:c r="C798" s="149" t="str">
        <x:f>'Master Products'!C795</x:f>
        <x:v>PAPER WRITE</x:v>
      </x:c>
      <x:c r="D798" s="149" t="str">
        <x:f>'Master Products'!D795</x:f>
        <x:v>Both</x:v>
      </x:c>
      <x:c r="E798" s="149" t="str">
        <x:f>'Master Products'!F795</x:f>
        <x:v>Piece</x:v>
      </x:c>
      <x:c r="F798" s="149" t="str">
        <x:f>IF('Master Products'!G795="","",'Master Products'!G795)</x:f>
      </x:c>
      <x:c r="G798" s="149" t="str">
        <x:f>'Master Products'!I795</x:f>
        <x:v>PKR</x:v>
      </x:c>
      <x:c r="H798" s="133" t="n">
        <x:f>'Master Products'!L795</x:f>
        <x:v>1070</x:v>
      </x:c>
      <x:c r="I798" s="133" t="n">
        <x:f>'Master Products'!M795</x:f>
        <x:v>1032</x:v>
      </x:c>
      <x:c r="J798" s="133" t="str">
        <x:f>'Master Products'!U795</x:f>
        <x:v>Source Valid</x:v>
      </x:c>
      <x:c r="K798" s="133" t="n">
        <x:f>'Master Products'!N795</x:f>
        <x:v>38</x:v>
      </x:c>
      <x:c r="L798" s="148" t="n">
        <x:f>'Master Products'!O795</x:f>
        <x:v>0.03551401869158879</x:v>
      </x:c>
      <x:c r="M798" s="149" t="str">
        <x:f>'Master Products'!X795</x:f>
        <x:v>Ready</x:v>
      </x:c>
      <x:c r="N798" s="149" t="b">
        <x:f>'Master Products'!Y795</x:f>
        <x:v>1</x:v>
      </x:c>
      <x:c r="O798" s="149" t="str">
        <x:f>'Master Products'!AH795</x:f>
        <x:v>WS-RATES:23:3</x:v>
      </x:c>
      <x:c r="P798" s="149" t="str">
        <x:f>IF('Master Products'!AI795="","",'Master Products'!AI795)</x:f>
      </x:c>
      <x:c r="Q798" s="149" t="str">
        <x:f>IF('Master Products'!AJ795="","",'Master Products'!AJ795)</x:f>
      </x:c>
      <x:c r="R798" s="149" t="str">
        <x:f>IF('Master Products'!AK795="","",'Master Products'!AK795)</x:f>
      </x:c>
    </x:row>
    <x:row r="799">
      <x:c r="A799" s="149" t="str">
        <x:f>'Master Products'!A796</x:f>
        <x:v>RS-000795</x:v>
      </x:c>
      <x:c r="B799" s="149" t="str">
        <x:f>'Master Products'!B796</x:f>
        <x:v>PAPER RIGHT A4 80G</x:v>
      </x:c>
      <x:c r="C799" s="149" t="str">
        <x:f>'Master Products'!C796</x:f>
        <x:v>PAPER WRITE</x:v>
      </x:c>
      <x:c r="D799" s="149" t="str">
        <x:f>'Master Products'!D796</x:f>
        <x:v>Both</x:v>
      </x:c>
      <x:c r="E799" s="149" t="str">
        <x:f>'Master Products'!F796</x:f>
        <x:v>Piece</x:v>
      </x:c>
      <x:c r="F799" s="149" t="str">
        <x:f>IF('Master Products'!G796="","",'Master Products'!G796)</x:f>
      </x:c>
      <x:c r="G799" s="149" t="str">
        <x:f>'Master Products'!I796</x:f>
        <x:v>PKR</x:v>
      </x:c>
      <x:c r="H799" s="133" t="n">
        <x:f>'Master Products'!L796</x:f>
        <x:v>1070</x:v>
      </x:c>
      <x:c r="I799" s="133" t="n">
        <x:f>'Master Products'!M796</x:f>
        <x:v>1040</x:v>
      </x:c>
      <x:c r="J799" s="133" t="str">
        <x:f>'Master Products'!U796</x:f>
        <x:v>Source Valid</x:v>
      </x:c>
      <x:c r="K799" s="133" t="n">
        <x:f>'Master Products'!N796</x:f>
        <x:v>30</x:v>
      </x:c>
      <x:c r="L799" s="148" t="n">
        <x:f>'Master Products'!O796</x:f>
        <x:v>0.028037383177570093</x:v>
      </x:c>
      <x:c r="M799" s="149" t="str">
        <x:f>'Master Products'!X796</x:f>
        <x:v>Ready</x:v>
      </x:c>
      <x:c r="N799" s="149" t="b">
        <x:f>'Master Products'!Y796</x:f>
        <x:v>1</x:v>
      </x:c>
      <x:c r="O799" s="149" t="str">
        <x:f>'Master Products'!AH796</x:f>
        <x:v>WS-RATES:23:4</x:v>
      </x:c>
      <x:c r="P799" s="149" t="str">
        <x:f>IF('Master Products'!AI796="","",'Master Products'!AI796)</x:f>
      </x:c>
      <x:c r="Q799" s="149" t="str">
        <x:f>IF('Master Products'!AJ796="","",'Master Products'!AJ796)</x:f>
      </x:c>
      <x:c r="R799" s="149" t="str">
        <x:f>IF('Master Products'!AK796="","",'Master Products'!AK796)</x:f>
      </x:c>
    </x:row>
    <x:row r="800">
      <x:c r="A800" s="149" t="str">
        <x:f>'Master Products'!A797</x:f>
        <x:v>RS-000796</x:v>
      </x:c>
      <x:c r="B800" s="149" t="str">
        <x:f>'Master Products'!B797</x:f>
        <x:v>CLIP BOARD TASWEERI 707</x:v>
      </x:c>
      <x:c r="C800" s="149" t="str">
        <x:f>'Master Products'!C797</x:f>
        <x:v>CLIP BOARD</x:v>
      </x:c>
      <x:c r="D800" s="149" t="str">
        <x:f>'Master Products'!D797</x:f>
        <x:v>Both</x:v>
      </x:c>
      <x:c r="E800" s="149" t="str">
        <x:f>'Master Products'!F797</x:f>
        <x:v>Piece</x:v>
      </x:c>
      <x:c r="F800" s="149" t="str">
        <x:f>IF('Master Products'!G797="","",'Master Products'!G797)</x:f>
      </x:c>
      <x:c r="G800" s="149" t="str">
        <x:f>'Master Products'!I797</x:f>
        <x:v>PKR</x:v>
      </x:c>
      <x:c r="H800" s="133" t="n">
        <x:f>'Master Products'!L797</x:f>
        <x:v>95</x:v>
      </x:c>
      <x:c r="I800" s="133" t="n">
        <x:f>'Master Products'!M797</x:f>
        <x:v>74.3193277310924</x:v>
      </x:c>
      <x:c r="J800" s="133" t="str">
        <x:f>'Master Products'!U797</x:f>
        <x:v>Source Valid</x:v>
      </x:c>
      <x:c r="K800" s="133" t="n">
        <x:f>'Master Products'!N797</x:f>
        <x:v>20.6806722689076</x:v>
      </x:c>
      <x:c r="L800" s="148" t="n">
        <x:f>'Master Products'!O797</x:f>
        <x:v>0.21769128704113264</x:v>
      </x:c>
      <x:c r="M800" s="149" t="str">
        <x:f>'Master Products'!X797</x:f>
        <x:v>Ready</x:v>
      </x:c>
      <x:c r="N800" s="149" t="b">
        <x:f>'Master Products'!Y797</x:f>
        <x:v>1</x:v>
      </x:c>
      <x:c r="O800" s="149" t="str">
        <x:f>'Master Products'!AH797</x:f>
        <x:v>WS-RATES:23:5</x:v>
      </x:c>
      <x:c r="P800" s="149" t="str">
        <x:f>IF('Master Products'!AI797="","",'Master Products'!AI797)</x:f>
      </x:c>
      <x:c r="Q800" s="149" t="str">
        <x:f>IF('Master Products'!AJ797="","",'Master Products'!AJ797)</x:f>
      </x:c>
      <x:c r="R800" s="149" t="str">
        <x:f>IF('Master Products'!AK797="","",'Master Products'!AK797)</x:f>
      </x:c>
    </x:row>
    <x:row r="801">
      <x:c r="A801" s="149" t="str">
        <x:f>'Master Products'!A798</x:f>
        <x:v>RS-000797</x:v>
      </x:c>
      <x:c r="B801" s="149" t="str">
        <x:f>'Master Products'!B798</x:f>
        <x:v>GEO REGISTER NO 5</x:v>
      </x:c>
      <x:c r="C801" s="149" t="str">
        <x:f>'Master Products'!C798</x:f>
        <x:v>REGISTERS</x:v>
      </x:c>
      <x:c r="D801" s="149" t="str">
        <x:f>'Master Products'!D798</x:f>
        <x:v>Both</x:v>
      </x:c>
      <x:c r="E801" s="149" t="str">
        <x:f>'Master Products'!F798</x:f>
        <x:v>Piece</x:v>
      </x:c>
      <x:c r="F801" s="149" t="str">
        <x:f>IF('Master Products'!G798="","",'Master Products'!G798)</x:f>
      </x:c>
      <x:c r="G801" s="149" t="str">
        <x:f>'Master Products'!I798</x:f>
        <x:v>PKR</x:v>
      </x:c>
      <x:c r="H801" s="133" t="n">
        <x:f>'Master Products'!L798</x:f>
        <x:v>100</x:v>
      </x:c>
      <x:c r="I801" s="133" t="n">
        <x:f>'Master Products'!M798</x:f>
        <x:v>98</x:v>
      </x:c>
      <x:c r="J801" s="133" t="str">
        <x:f>'Master Products'!U798</x:f>
        <x:v>Source Valid</x:v>
      </x:c>
      <x:c r="K801" s="133" t="n">
        <x:f>'Master Products'!N798</x:f>
        <x:v>2</x:v>
      </x:c>
      <x:c r="L801" s="148" t="n">
        <x:f>'Master Products'!O798</x:f>
        <x:v>0.02</x:v>
      </x:c>
      <x:c r="M801" s="149" t="str">
        <x:f>'Master Products'!X798</x:f>
        <x:v>Ready</x:v>
      </x:c>
      <x:c r="N801" s="149" t="b">
        <x:f>'Master Products'!Y798</x:f>
        <x:v>1</x:v>
      </x:c>
      <x:c r="O801" s="149" t="str">
        <x:f>'Master Products'!AH798</x:f>
        <x:v>WS-RATES:23:6</x:v>
      </x:c>
      <x:c r="P801" s="149" t="str">
        <x:f>IF('Master Products'!AI798="","",'Master Products'!AI798)</x:f>
      </x:c>
      <x:c r="Q801" s="149" t="str">
        <x:f>IF('Master Products'!AJ798="","",'Master Products'!AJ798)</x:f>
      </x:c>
      <x:c r="R801" s="149" t="str">
        <x:f>IF('Master Products'!AK798="","",'Master Products'!AK798)</x:f>
      </x:c>
    </x:row>
    <x:row r="802">
      <x:c r="A802" s="149" t="str">
        <x:f>'Master Products'!A799</x:f>
        <x:v>RS-000798</x:v>
      </x:c>
      <x:c r="B802" s="149" t="str">
        <x:f>'Master Products'!B799</x:f>
        <x:v>DAR GEOMATERY 60</x:v>
      </x:c>
      <x:c r="C802" s="149" t="str">
        <x:f>'Master Products'!C799</x:f>
        <x:v>GEOMATRIES</x:v>
      </x:c>
      <x:c r="D802" s="149" t="str">
        <x:f>'Master Products'!D799</x:f>
        <x:v>Both</x:v>
      </x:c>
      <x:c r="E802" s="149" t="str">
        <x:f>'Master Products'!F799</x:f>
        <x:v>Piece</x:v>
      </x:c>
      <x:c r="F802" s="149" t="str">
        <x:f>IF('Master Products'!G799="","",'Master Products'!G799)</x:f>
      </x:c>
      <x:c r="G802" s="149" t="str">
        <x:f>'Master Products'!I799</x:f>
        <x:v>PKR</x:v>
      </x:c>
      <x:c r="H802" s="133" t="n">
        <x:f>'Master Products'!L799</x:f>
        <x:v>60</x:v>
      </x:c>
      <x:c r="I802" s="133" t="n">
        <x:f>'Master Products'!M799</x:f>
        <x:v>55</x:v>
      </x:c>
      <x:c r="J802" s="133" t="str">
        <x:f>'Master Products'!U799</x:f>
        <x:v>Source Valid</x:v>
      </x:c>
      <x:c r="K802" s="133" t="n">
        <x:f>'Master Products'!N799</x:f>
        <x:v>5</x:v>
      </x:c>
      <x:c r="L802" s="148" t="n">
        <x:f>'Master Products'!O799</x:f>
        <x:v>0.08333333333333333</x:v>
      </x:c>
      <x:c r="M802" s="149" t="str">
        <x:f>'Master Products'!X799</x:f>
        <x:v>Ready</x:v>
      </x:c>
      <x:c r="N802" s="149" t="b">
        <x:f>'Master Products'!Y799</x:f>
        <x:v>1</x:v>
      </x:c>
      <x:c r="O802" s="149" t="str">
        <x:f>'Master Products'!AH799</x:f>
        <x:v>WS-RATES:23:7</x:v>
      </x:c>
      <x:c r="P802" s="149" t="str">
        <x:f>IF('Master Products'!AI799="","",'Master Products'!AI799)</x:f>
      </x:c>
      <x:c r="Q802" s="149" t="str">
        <x:f>IF('Master Products'!AJ799="","",'Master Products'!AJ799)</x:f>
      </x:c>
      <x:c r="R802" s="149" t="str">
        <x:f>IF('Master Products'!AK799="","",'Master Products'!AK799)</x:f>
      </x:c>
    </x:row>
    <x:row r="803">
      <x:c r="A803" s="149" t="str">
        <x:f>'Master Products'!A800</x:f>
        <x:v>RS-000799</x:v>
      </x:c>
      <x:c r="B803" s="149" t="str">
        <x:f>'Master Products'!B800</x:f>
        <x:v>POUCH NO 160(1 PC)</x:v>
      </x:c>
      <x:c r="C803" s="149" t="str">
        <x:f>'Master Products'!C800</x:f>
        <x:v>POUCH</x:v>
      </x:c>
      <x:c r="D803" s="149" t="str">
        <x:f>'Master Products'!D800</x:f>
        <x:v>Both</x:v>
      </x:c>
      <x:c r="E803" s="149" t="str">
        <x:f>'Master Products'!F800</x:f>
        <x:v>Piece</x:v>
      </x:c>
      <x:c r="F803" s="149" t="n">
        <x:f>IF('Master Products'!G800="","",'Master Products'!G800)</x:f>
        <x:v>1</x:v>
      </x:c>
      <x:c r="G803" s="149" t="str">
        <x:f>'Master Products'!I800</x:f>
        <x:v>PKR</x:v>
      </x:c>
      <x:c r="H803" s="133" t="n">
        <x:f>'Master Products'!L800</x:f>
        <x:v>160</x:v>
      </x:c>
      <x:c r="I803" s="133" t="n">
        <x:f>'Master Products'!M800</x:f>
        <x:v>135</x:v>
      </x:c>
      <x:c r="J803" s="133" t="str">
        <x:f>'Master Products'!U800</x:f>
        <x:v>Source Valid</x:v>
      </x:c>
      <x:c r="K803" s="133" t="n">
        <x:f>'Master Products'!N800</x:f>
        <x:v>25</x:v>
      </x:c>
      <x:c r="L803" s="148" t="n">
        <x:f>'Master Products'!O800</x:f>
        <x:v>0.15625</x:v>
      </x:c>
      <x:c r="M803" s="149" t="str">
        <x:f>'Master Products'!X800</x:f>
        <x:v>Ready</x:v>
      </x:c>
      <x:c r="N803" s="149" t="b">
        <x:f>'Master Products'!Y800</x:f>
        <x:v>1</x:v>
      </x:c>
      <x:c r="O803" s="149" t="str">
        <x:f>'Master Products'!AH800</x:f>
        <x:v>WS-RATES:23:8</x:v>
      </x:c>
      <x:c r="P803" s="149" t="str">
        <x:f>IF('Master Products'!AI800="","",'Master Products'!AI800)</x:f>
      </x:c>
      <x:c r="Q803" s="149" t="str">
        <x:f>IF('Master Products'!AJ800="","",'Master Products'!AJ800)</x:f>
      </x:c>
      <x:c r="R803" s="149" t="str">
        <x:f>IF('Master Products'!AK800="","",'Master Products'!AK800)</x:f>
      </x:c>
    </x:row>
    <x:row r="804">
      <x:c r="A804" s="149" t="str">
        <x:f>'Master Products'!A801</x:f>
        <x:v>RS-000800</x:v>
      </x:c>
      <x:c r="B804" s="149" t="str">
        <x:f>'Master Products'!B801</x:f>
        <x:v>POUCH NO 480(12PCS)</x:v>
      </x:c>
      <x:c r="C804" s="149" t="str">
        <x:f>'Master Products'!C801</x:f>
        <x:v>POUCH</x:v>
      </x:c>
      <x:c r="D804" s="149" t="str">
        <x:f>'Master Products'!D801</x:f>
        <x:v>Wholesale/Bulk</x:v>
      </x:c>
      <x:c r="E804" s="149" t="str">
        <x:f>'Master Products'!F801</x:f>
        <x:v>Pack</x:v>
      </x:c>
      <x:c r="F804" s="149" t="n">
        <x:f>IF('Master Products'!G801="","",'Master Products'!G801)</x:f>
        <x:v>12</x:v>
      </x:c>
      <x:c r="G804" s="149" t="str">
        <x:f>'Master Products'!I801</x:f>
        <x:v>PKR</x:v>
      </x:c>
      <x:c r="H804" s="133" t="n">
        <x:f>'Master Products'!L801</x:f>
        <x:v>480</x:v>
      </x:c>
      <x:c r="I804" s="133" t="n">
        <x:f>'Master Products'!M801</x:f>
        <x:v>390</x:v>
      </x:c>
      <x:c r="J804" s="133" t="str">
        <x:f>'Master Products'!U801</x:f>
        <x:v>Source Valid</x:v>
      </x:c>
      <x:c r="K804" s="133" t="n">
        <x:f>'Master Products'!N801</x:f>
        <x:v>90</x:v>
      </x:c>
      <x:c r="L804" s="148" t="n">
        <x:f>'Master Products'!O801</x:f>
        <x:v>0.1875</x:v>
      </x:c>
      <x:c r="M804" s="149" t="str">
        <x:f>'Master Products'!X801</x:f>
        <x:v>Ready</x:v>
      </x:c>
      <x:c r="N804" s="149" t="b">
        <x:f>'Master Products'!Y801</x:f>
        <x:v>1</x:v>
      </x:c>
      <x:c r="O804" s="149" t="str">
        <x:f>'Master Products'!AH801</x:f>
        <x:v>WS-RATES:23:9</x:v>
      </x:c>
      <x:c r="P804" s="149" t="str">
        <x:f>IF('Master Products'!AI801="","",'Master Products'!AI801)</x:f>
      </x:c>
      <x:c r="Q804" s="149" t="str">
        <x:f>IF('Master Products'!AJ801="","",'Master Products'!AJ801)</x:f>
      </x:c>
      <x:c r="R804" s="149" t="str">
        <x:f>IF('Master Products'!AK801="","",'Master Products'!AK801)</x:f>
      </x:c>
    </x:row>
    <x:row r="805">
      <x:c r="A805" s="149" t="str">
        <x:f>'Master Products'!A802</x:f>
        <x:v>RS-000801</x:v>
      </x:c>
      <x:c r="B805" s="149" t="str">
        <x:f>'Master Products'!B802</x:f>
        <x:v>FIELD BOOK CARD</x:v>
      </x:c>
      <x:c r="C805" s="149" t="str">
        <x:f>'Master Products'!C802</x:f>
        <x:v>REGISTERS</x:v>
      </x:c>
      <x:c r="D805" s="149" t="str">
        <x:f>'Master Products'!D802</x:f>
        <x:v>Both</x:v>
      </x:c>
      <x:c r="E805" s="149" t="str">
        <x:f>'Master Products'!F802</x:f>
        <x:v>Piece</x:v>
      </x:c>
      <x:c r="F805" s="149" t="str">
        <x:f>IF('Master Products'!G802="","",'Master Products'!G802)</x:f>
      </x:c>
      <x:c r="G805" s="149" t="str">
        <x:f>'Master Products'!I802</x:f>
        <x:v>PKR</x:v>
      </x:c>
      <x:c r="H805" s="133" t="n">
        <x:f>'Master Products'!L802</x:f>
        <x:v>70</x:v>
      </x:c>
      <x:c r="I805" s="133" t="n">
        <x:f>'Master Products'!M802</x:f>
        <x:v>65</x:v>
      </x:c>
      <x:c r="J805" s="133" t="str">
        <x:f>'Master Products'!U802</x:f>
        <x:v>Source Valid</x:v>
      </x:c>
      <x:c r="K805" s="133" t="n">
        <x:f>'Master Products'!N802</x:f>
        <x:v>5</x:v>
      </x:c>
      <x:c r="L805" s="148" t="n">
        <x:f>'Master Products'!O802</x:f>
        <x:v>0.07142857142857142</x:v>
      </x:c>
      <x:c r="M805" s="149" t="str">
        <x:f>'Master Products'!X802</x:f>
        <x:v>Ready</x:v>
      </x:c>
      <x:c r="N805" s="149" t="b">
        <x:f>'Master Products'!Y802</x:f>
        <x:v>1</x:v>
      </x:c>
      <x:c r="O805" s="149" t="str">
        <x:f>'Master Products'!AH802</x:f>
        <x:v>WS-RATES:23:10</x:v>
      </x:c>
      <x:c r="P805" s="149" t="str">
        <x:f>IF('Master Products'!AI802="","",'Master Products'!AI802)</x:f>
      </x:c>
      <x:c r="Q805" s="149" t="str">
        <x:f>IF('Master Products'!AJ802="","",'Master Products'!AJ802)</x:f>
      </x:c>
      <x:c r="R805" s="149" t="str">
        <x:f>IF('Master Products'!AK802="","",'Master Products'!AK802)</x:f>
      </x:c>
    </x:row>
    <x:row r="806">
      <x:c r="A806" s="149" t="str">
        <x:f>'Master Products'!A803</x:f>
        <x:v>RS-000802</x:v>
      </x:c>
      <x:c r="B806" s="149" t="str">
        <x:f>'Master Products'!B803</x:f>
        <x:v>DELI 486 H.DUTY STAPLER</x:v>
      </x:c>
      <x:c r="C806" s="149" t="str">
        <x:f>'Master Products'!C803</x:f>
        <x:v>STAPLERS</x:v>
      </x:c>
      <x:c r="D806" s="149" t="str">
        <x:f>'Master Products'!D803</x:f>
        <x:v>Both</x:v>
      </x:c>
      <x:c r="E806" s="149" t="str">
        <x:f>'Master Products'!F803</x:f>
        <x:v>Piece</x:v>
      </x:c>
      <x:c r="F806" s="149" t="str">
        <x:f>IF('Master Products'!G803="","",'Master Products'!G803)</x:f>
      </x:c>
      <x:c r="G806" s="149" t="str">
        <x:f>'Master Products'!I803</x:f>
        <x:v>PKR</x:v>
      </x:c>
      <x:c r="H806" s="133" t="n">
        <x:f>'Master Products'!L803</x:f>
        <x:v>4450</x:v>
      </x:c>
      <x:c r="I806" s="133" t="n">
        <x:f>'Master Products'!M803</x:f>
        <x:v>3850</x:v>
      </x:c>
      <x:c r="J806" s="133" t="str">
        <x:f>'Master Products'!U803</x:f>
        <x:v>Source Valid</x:v>
      </x:c>
      <x:c r="K806" s="133" t="n">
        <x:f>'Master Products'!N803</x:f>
        <x:v>600</x:v>
      </x:c>
      <x:c r="L806" s="148" t="n">
        <x:f>'Master Products'!O803</x:f>
        <x:v>0.1348314606741573</x:v>
      </x:c>
      <x:c r="M806" s="149" t="str">
        <x:f>'Master Products'!X803</x:f>
        <x:v>Ready</x:v>
      </x:c>
      <x:c r="N806" s="149" t="b">
        <x:f>'Master Products'!Y803</x:f>
        <x:v>1</x:v>
      </x:c>
      <x:c r="O806" s="149" t="str">
        <x:f>'Master Products'!AH803</x:f>
        <x:v>WS-RATES:23:11</x:v>
      </x:c>
      <x:c r="P806" s="149" t="str">
        <x:f>IF('Master Products'!AI803="","",'Master Products'!AI803)</x:f>
      </x:c>
      <x:c r="Q806" s="149" t="str">
        <x:f>IF('Master Products'!AJ803="","",'Master Products'!AJ803)</x:f>
      </x:c>
      <x:c r="R806" s="149" t="str">
        <x:f>IF('Master Products'!AK803="","",'Master Products'!AK803)</x:f>
      </x:c>
    </x:row>
    <x:row r="807">
      <x:c r="A807" s="149" t="str">
        <x:f>'Master Products'!A804</x:f>
        <x:v>RS-000803</x:v>
      </x:c>
      <x:c r="B807" s="149" t="str">
        <x:f>'Master Products'!B804</x:f>
        <x:v>COLOUR PAPER MULTI 100 PCS</x:v>
      </x:c>
      <x:c r="C807" s="149" t="str">
        <x:f>'Master Products'!C804</x:f>
        <x:v>COLOUR PAPER</x:v>
      </x:c>
      <x:c r="D807" s="149" t="str">
        <x:f>'Master Products'!D804</x:f>
        <x:v>Both</x:v>
      </x:c>
      <x:c r="E807" s="149" t="str">
        <x:f>'Master Products'!F804</x:f>
        <x:v>Pack</x:v>
      </x:c>
      <x:c r="F807" s="149" t="n">
        <x:f>IF('Master Products'!G804="","",'Master Products'!G804)</x:f>
        <x:v>100</x:v>
      </x:c>
      <x:c r="G807" s="149" t="str">
        <x:f>'Master Products'!I804</x:f>
        <x:v>PKR</x:v>
      </x:c>
      <x:c r="H807" s="133" t="n">
        <x:f>'Master Products'!L804</x:f>
        <x:v>280</x:v>
      </x:c>
      <x:c r="I807" s="133" t="n">
        <x:f>'Master Products'!M804</x:f>
        <x:v>230</x:v>
      </x:c>
      <x:c r="J807" s="133" t="str">
        <x:f>'Master Products'!U804</x:f>
        <x:v>Source Valid</x:v>
      </x:c>
      <x:c r="K807" s="133" t="n">
        <x:f>'Master Products'!N804</x:f>
        <x:v>50</x:v>
      </x:c>
      <x:c r="L807" s="148" t="n">
        <x:f>'Master Products'!O804</x:f>
        <x:v>0.17857142857142858</x:v>
      </x:c>
      <x:c r="M807" s="149" t="str">
        <x:f>'Master Products'!X804</x:f>
        <x:v>Ready</x:v>
      </x:c>
      <x:c r="N807" s="149" t="b">
        <x:f>'Master Products'!Y804</x:f>
        <x:v>1</x:v>
      </x:c>
      <x:c r="O807" s="149" t="str">
        <x:f>'Master Products'!AH804</x:f>
        <x:v>WS-RATES:23:12</x:v>
      </x:c>
      <x:c r="P807" s="149" t="str">
        <x:f>IF('Master Products'!AI804="","",'Master Products'!AI804)</x:f>
      </x:c>
      <x:c r="Q807" s="149" t="str">
        <x:f>IF('Master Products'!AJ804="","",'Master Products'!AJ804)</x:f>
      </x:c>
      <x:c r="R807" s="149" t="str">
        <x:f>IF('Master Products'!AK804="","",'Master Products'!AK804)</x:f>
      </x:c>
    </x:row>
    <x:row r="808">
      <x:c r="A808" s="149" t="str">
        <x:f>'Master Products'!A805</x:f>
        <x:v>RS-000804</x:v>
      </x:c>
      <x:c r="B808" s="149" t="str">
        <x:f>'Master Products'!B805</x:f>
        <x:v>ORO NEETO ERASER</x:v>
      </x:c>
      <x:c r="C808" s="149" t="str">
        <x:f>'Master Products'!C805</x:f>
        <x:v>ERASERS</x:v>
      </x:c>
      <x:c r="D808" s="149" t="str">
        <x:f>'Master Products'!D805</x:f>
        <x:v>Both</x:v>
      </x:c>
      <x:c r="E808" s="149" t="str">
        <x:f>'Master Products'!F805</x:f>
        <x:v>Piece</x:v>
      </x:c>
      <x:c r="F808" s="149" t="str">
        <x:f>IF('Master Products'!G805="","",'Master Products'!G805)</x:f>
      </x:c>
      <x:c r="G808" s="149" t="str">
        <x:f>'Master Products'!I805</x:f>
        <x:v>PKR</x:v>
      </x:c>
      <x:c r="H808" s="133" t="n">
        <x:f>'Master Products'!L805</x:f>
        <x:v>235</x:v>
      </x:c>
      <x:c r="I808" s="133" t="n">
        <x:f>'Master Products'!M805</x:f>
        <x:v>213</x:v>
      </x:c>
      <x:c r="J808" s="133" t="str">
        <x:f>'Master Products'!U805</x:f>
        <x:v>Source Valid</x:v>
      </x:c>
      <x:c r="K808" s="133" t="n">
        <x:f>'Master Products'!N805</x:f>
        <x:v>22</x:v>
      </x:c>
      <x:c r="L808" s="148" t="n">
        <x:f>'Master Products'!O805</x:f>
        <x:v>0.09361702127659574</x:v>
      </x:c>
      <x:c r="M808" s="149" t="str">
        <x:f>'Master Products'!X805</x:f>
        <x:v>Ready</x:v>
      </x:c>
      <x:c r="N808" s="149" t="b">
        <x:f>'Master Products'!Y805</x:f>
        <x:v>1</x:v>
      </x:c>
      <x:c r="O808" s="149" t="str">
        <x:f>'Master Products'!AH805</x:f>
        <x:v>WS-RATES:23:13</x:v>
      </x:c>
      <x:c r="P808" s="149" t="str">
        <x:f>IF('Master Products'!AI805="","",'Master Products'!AI805)</x:f>
      </x:c>
      <x:c r="Q808" s="149" t="str">
        <x:f>IF('Master Products'!AJ805="","",'Master Products'!AJ805)</x:f>
      </x:c>
      <x:c r="R808" s="149" t="str">
        <x:f>IF('Master Products'!AK805="","",'Master Products'!AK805)</x:f>
      </x:c>
    </x:row>
    <x:row r="809">
      <x:c r="A809" s="149" t="str">
        <x:f>'Master Products'!A806</x:f>
        <x:v>RS-000805</x:v>
      </x:c>
      <x:c r="B809" s="149" t="str">
        <x:f>'Master Products'!B806</x:f>
        <x:v>SCISSOR QIYANG</x:v>
      </x:c>
      <x:c r="C809" s="149" t="str">
        <x:f>'Master Products'!C806</x:f>
        <x:v>SCISSOR</x:v>
      </x:c>
      <x:c r="D809" s="149" t="str">
        <x:f>'Master Products'!D806</x:f>
        <x:v>Both</x:v>
      </x:c>
      <x:c r="E809" s="149" t="str">
        <x:f>'Master Products'!F806</x:f>
        <x:v>Piece</x:v>
      </x:c>
      <x:c r="F809" s="149" t="str">
        <x:f>IF('Master Products'!G806="","",'Master Products'!G806)</x:f>
      </x:c>
      <x:c r="G809" s="149" t="str">
        <x:f>'Master Products'!I806</x:f>
        <x:v>PKR</x:v>
      </x:c>
      <x:c r="H809" s="133" t="n">
        <x:f>'Master Products'!L806</x:f>
        <x:v>70</x:v>
      </x:c>
      <x:c r="I809" s="133" t="n">
        <x:f>'Master Products'!M806</x:f>
        <x:v>56</x:v>
      </x:c>
      <x:c r="J809" s="133" t="str">
        <x:f>'Master Products'!U806</x:f>
        <x:v>Source Valid</x:v>
      </x:c>
      <x:c r="K809" s="133" t="n">
        <x:f>'Master Products'!N806</x:f>
        <x:v>14</x:v>
      </x:c>
      <x:c r="L809" s="148" t="n">
        <x:f>'Master Products'!O806</x:f>
        <x:v>0.2</x:v>
      </x:c>
      <x:c r="M809" s="149" t="str">
        <x:f>'Master Products'!X806</x:f>
        <x:v>Ready</x:v>
      </x:c>
      <x:c r="N809" s="149" t="b">
        <x:f>'Master Products'!Y806</x:f>
        <x:v>1</x:v>
      </x:c>
      <x:c r="O809" s="149" t="str">
        <x:f>'Master Products'!AH806</x:f>
        <x:v>WS-RATES:23:14</x:v>
      </x:c>
      <x:c r="P809" s="149" t="str">
        <x:f>IF('Master Products'!AI806="","",'Master Products'!AI806)</x:f>
      </x:c>
      <x:c r="Q809" s="149" t="str">
        <x:f>IF('Master Products'!AJ806="","",'Master Products'!AJ806)</x:f>
      </x:c>
      <x:c r="R809" s="149" t="str">
        <x:f>IF('Master Products'!AK806="","",'Master Products'!AK806)</x:f>
      </x:c>
    </x:row>
    <x:row r="810">
      <x:c r="A810" s="149" t="str">
        <x:f>'Master Products'!A807</x:f>
        <x:v>RS-000806</x:v>
      </x:c>
      <x:c r="B810" s="149" t="str">
        <x:f>'Master Products'!B807</x:f>
        <x:v>LUNCH BOX magic</x:v>
      </x:c>
      <x:c r="C810" s="149" t="str">
        <x:f>'Master Products'!C807</x:f>
        <x:v>CHINA</x:v>
      </x:c>
      <x:c r="D810" s="149" t="str">
        <x:f>'Master Products'!D807</x:f>
        <x:v>Both</x:v>
      </x:c>
      <x:c r="E810" s="149" t="str">
        <x:f>'Master Products'!F807</x:f>
        <x:v>Box</x:v>
      </x:c>
      <x:c r="F810" s="149" t="str">
        <x:f>IF('Master Products'!G807="","",'Master Products'!G807)</x:f>
      </x:c>
      <x:c r="G810" s="149" t="str">
        <x:f>'Master Products'!I807</x:f>
        <x:v>PKR</x:v>
      </x:c>
      <x:c r="H810" s="133" t="n">
        <x:f>'Master Products'!L807</x:f>
        <x:v>240</x:v>
      </x:c>
      <x:c r="I810" s="133" t="n">
        <x:f>'Master Products'!M807</x:f>
        <x:v>210</x:v>
      </x:c>
      <x:c r="J810" s="133" t="str">
        <x:f>'Master Products'!U807</x:f>
        <x:v>Source Valid</x:v>
      </x:c>
      <x:c r="K810" s="133" t="n">
        <x:f>'Master Products'!N807</x:f>
        <x:v>30</x:v>
      </x:c>
      <x:c r="L810" s="148" t="n">
        <x:f>'Master Products'!O807</x:f>
        <x:v>0.125</x:v>
      </x:c>
      <x:c r="M810" s="149" t="str">
        <x:f>'Master Products'!X807</x:f>
        <x:v>Ready</x:v>
      </x:c>
      <x:c r="N810" s="149" t="b">
        <x:f>'Master Products'!Y807</x:f>
        <x:v>1</x:v>
      </x:c>
      <x:c r="O810" s="149" t="str">
        <x:f>'Master Products'!AH807</x:f>
        <x:v>WS-RATES:23:15</x:v>
      </x:c>
      <x:c r="P810" s="149" t="str">
        <x:f>IF('Master Products'!AI807="","",'Master Products'!AI807)</x:f>
      </x:c>
      <x:c r="Q810" s="149" t="str">
        <x:f>IF('Master Products'!AJ807="","",'Master Products'!AJ807)</x:f>
      </x:c>
      <x:c r="R810" s="149" t="str">
        <x:f>IF('Master Products'!AK807="","",'Master Products'!AK807)</x:f>
      </x:c>
    </x:row>
    <x:row r="811">
      <x:c r="A811" s="149" t="str">
        <x:f>'Master Products'!A808</x:f>
        <x:v>RS-000807</x:v>
      </x:c>
      <x:c r="B811" s="149" t="str">
        <x:f>'Master Products'!B808</x:f>
        <x:v>WATER BOTTLE SPARKLE</x:v>
      </x:c>
      <x:c r="C811" s="149" t="str">
        <x:f>'Master Products'!C808</x:f>
        <x:v>CHINA</x:v>
      </x:c>
      <x:c r="D811" s="149" t="str">
        <x:f>'Master Products'!D808</x:f>
        <x:v>Both</x:v>
      </x:c>
      <x:c r="E811" s="149" t="str">
        <x:f>'Master Products'!F808</x:f>
        <x:v>Piece</x:v>
      </x:c>
      <x:c r="F811" s="149" t="str">
        <x:f>IF('Master Products'!G808="","",'Master Products'!G808)</x:f>
      </x:c>
      <x:c r="G811" s="149" t="str">
        <x:f>'Master Products'!I808</x:f>
        <x:v>PKR</x:v>
      </x:c>
      <x:c r="H811" s="133" t="n">
        <x:f>'Master Products'!L808</x:f>
        <x:v>240</x:v>
      </x:c>
      <x:c r="I811" s="133" t="n">
        <x:f>'Master Products'!M808</x:f>
        <x:v>205</x:v>
      </x:c>
      <x:c r="J811" s="133" t="str">
        <x:f>'Master Products'!U808</x:f>
        <x:v>Source Valid</x:v>
      </x:c>
      <x:c r="K811" s="133" t="n">
        <x:f>'Master Products'!N808</x:f>
        <x:v>35</x:v>
      </x:c>
      <x:c r="L811" s="148" t="n">
        <x:f>'Master Products'!O808</x:f>
        <x:v>0.14583333333333334</x:v>
      </x:c>
      <x:c r="M811" s="149" t="str">
        <x:f>'Master Products'!X808</x:f>
        <x:v>Ready</x:v>
      </x:c>
      <x:c r="N811" s="149" t="b">
        <x:f>'Master Products'!Y808</x:f>
        <x:v>1</x:v>
      </x:c>
      <x:c r="O811" s="149" t="str">
        <x:f>'Master Products'!AH808</x:f>
        <x:v>WS-RATES:23:16</x:v>
      </x:c>
      <x:c r="P811" s="149" t="str">
        <x:f>IF('Master Products'!AI808="","",'Master Products'!AI808)</x:f>
      </x:c>
      <x:c r="Q811" s="149" t="str">
        <x:f>IF('Master Products'!AJ808="","",'Master Products'!AJ808)</x:f>
      </x:c>
      <x:c r="R811" s="149" t="str">
        <x:f>IF('Master Products'!AK808="","",'Master Products'!AK808)</x:f>
      </x:c>
    </x:row>
    <x:row r="812">
      <x:c r="A812" s="149" t="str">
        <x:f>'Master Products'!A809</x:f>
        <x:v>RS-000808</x:v>
      </x:c>
      <x:c r="B812" s="149" t="str">
        <x:f>'Master Products'!B809</x:f>
        <x:v>WATER BOTTLE CROWN</x:v>
      </x:c>
      <x:c r="C812" s="149" t="str">
        <x:f>'Master Products'!C809</x:f>
        <x:v>CHINA</x:v>
      </x:c>
      <x:c r="D812" s="149" t="str">
        <x:f>'Master Products'!D809</x:f>
        <x:v>Both</x:v>
      </x:c>
      <x:c r="E812" s="149" t="str">
        <x:f>'Master Products'!F809</x:f>
        <x:v>Piece</x:v>
      </x:c>
      <x:c r="F812" s="149" t="str">
        <x:f>IF('Master Products'!G809="","",'Master Products'!G809)</x:f>
      </x:c>
      <x:c r="G812" s="149" t="str">
        <x:f>'Master Products'!I809</x:f>
        <x:v>PKR</x:v>
      </x:c>
      <x:c r="H812" s="133" t="n">
        <x:f>'Master Products'!L809</x:f>
        <x:v>250</x:v>
      </x:c>
      <x:c r="I812" s="133" t="n">
        <x:f>'Master Products'!M809</x:f>
        <x:v>225</x:v>
      </x:c>
      <x:c r="J812" s="133" t="str">
        <x:f>'Master Products'!U809</x:f>
        <x:v>Source Valid</x:v>
      </x:c>
      <x:c r="K812" s="133" t="n">
        <x:f>'Master Products'!N809</x:f>
        <x:v>25</x:v>
      </x:c>
      <x:c r="L812" s="148" t="n">
        <x:f>'Master Products'!O809</x:f>
        <x:v>0.1</x:v>
      </x:c>
      <x:c r="M812" s="149" t="str">
        <x:f>'Master Products'!X809</x:f>
        <x:v>Ready</x:v>
      </x:c>
      <x:c r="N812" s="149" t="b">
        <x:f>'Master Products'!Y809</x:f>
        <x:v>1</x:v>
      </x:c>
      <x:c r="O812" s="149" t="str">
        <x:f>'Master Products'!AH809</x:f>
        <x:v>WS-RATES:23:17</x:v>
      </x:c>
      <x:c r="P812" s="149" t="str">
        <x:f>IF('Master Products'!AI809="","",'Master Products'!AI809)</x:f>
      </x:c>
      <x:c r="Q812" s="149" t="str">
        <x:f>IF('Master Products'!AJ809="","",'Master Products'!AJ809)</x:f>
      </x:c>
      <x:c r="R812" s="149" t="str">
        <x:f>IF('Master Products'!AK809="","",'Master Products'!AK809)</x:f>
      </x:c>
    </x:row>
    <x:row r="813">
      <x:c r="A813" s="149" t="str">
        <x:f>'Master Products'!A810</x:f>
        <x:v>RS-000809</x:v>
      </x:c>
      <x:c r="B813" s="149" t="str">
        <x:f>'Master Products'!B810</x:f>
        <x:v>LUNCH BOX BUTTER FLY</x:v>
      </x:c>
      <x:c r="C813" s="149" t="str">
        <x:f>'Master Products'!C810</x:f>
        <x:v>CHINA</x:v>
      </x:c>
      <x:c r="D813" s="149" t="str">
        <x:f>'Master Products'!D810</x:f>
        <x:v>Both</x:v>
      </x:c>
      <x:c r="E813" s="149" t="str">
        <x:f>'Master Products'!F810</x:f>
        <x:v>Box</x:v>
      </x:c>
      <x:c r="F813" s="149" t="str">
        <x:f>IF('Master Products'!G810="","",'Master Products'!G810)</x:f>
      </x:c>
      <x:c r="G813" s="149" t="str">
        <x:f>'Master Products'!I810</x:f>
        <x:v>PKR</x:v>
      </x:c>
      <x:c r="H813" s="133" t="n">
        <x:f>'Master Products'!L810</x:f>
        <x:v>200</x:v>
      </x:c>
      <x:c r="I813" s="133" t="n">
        <x:f>'Master Products'!M810</x:f>
        <x:v>155</x:v>
      </x:c>
      <x:c r="J813" s="133" t="str">
        <x:f>'Master Products'!U810</x:f>
        <x:v>Source Valid</x:v>
      </x:c>
      <x:c r="K813" s="133" t="n">
        <x:f>'Master Products'!N810</x:f>
        <x:v>45</x:v>
      </x:c>
      <x:c r="L813" s="148" t="n">
        <x:f>'Master Products'!O810</x:f>
        <x:v>0.225</x:v>
      </x:c>
      <x:c r="M813" s="149" t="str">
        <x:f>'Master Products'!X810</x:f>
        <x:v>Ready</x:v>
      </x:c>
      <x:c r="N813" s="149" t="b">
        <x:f>'Master Products'!Y810</x:f>
        <x:v>1</x:v>
      </x:c>
      <x:c r="O813" s="149" t="str">
        <x:f>'Master Products'!AH810</x:f>
        <x:v>WS-RATES:23:18</x:v>
      </x:c>
      <x:c r="P813" s="149" t="str">
        <x:f>IF('Master Products'!AI810="","",'Master Products'!AI810)</x:f>
      </x:c>
      <x:c r="Q813" s="149" t="str">
        <x:f>IF('Master Products'!AJ810="","",'Master Products'!AJ810)</x:f>
      </x:c>
      <x:c r="R813" s="149" t="str">
        <x:f>IF('Master Products'!AK810="","",'Master Products'!AK810)</x:f>
      </x:c>
    </x:row>
    <x:row r="814">
      <x:c r="A814" s="149" t="str">
        <x:f>'Master Products'!A811</x:f>
        <x:v>RS-000810</x:v>
      </x:c>
      <x:c r="B814" s="149" t="str">
        <x:f>'Master Products'!B811</x:f>
        <x:v>WATER BOTTLE SPORTAGE</x:v>
      </x:c>
      <x:c r="C814" s="149" t="str">
        <x:f>'Master Products'!C811</x:f>
        <x:v>CHINA</x:v>
      </x:c>
      <x:c r="D814" s="149" t="str">
        <x:f>'Master Products'!D811</x:f>
        <x:v>Both</x:v>
      </x:c>
      <x:c r="E814" s="149" t="str">
        <x:f>'Master Products'!F811</x:f>
        <x:v>Piece</x:v>
      </x:c>
      <x:c r="F814" s="149" t="str">
        <x:f>IF('Master Products'!G811="","",'Master Products'!G811)</x:f>
      </x:c>
      <x:c r="G814" s="149" t="str">
        <x:f>'Master Products'!I811</x:f>
        <x:v>PKR</x:v>
      </x:c>
      <x:c r="H814" s="133" t="n">
        <x:f>'Master Products'!L811</x:f>
        <x:v>220</x:v>
      </x:c>
      <x:c r="I814" s="133" t="n">
        <x:f>'Master Products'!M811</x:f>
        <x:v>190</x:v>
      </x:c>
      <x:c r="J814" s="133" t="str">
        <x:f>'Master Products'!U811</x:f>
        <x:v>Source Valid</x:v>
      </x:c>
      <x:c r="K814" s="133" t="n">
        <x:f>'Master Products'!N811</x:f>
        <x:v>30</x:v>
      </x:c>
      <x:c r="L814" s="148" t="n">
        <x:f>'Master Products'!O811</x:f>
        <x:v>0.13636363636363635</x:v>
      </x:c>
      <x:c r="M814" s="149" t="str">
        <x:f>'Master Products'!X811</x:f>
        <x:v>Ready</x:v>
      </x:c>
      <x:c r="N814" s="149" t="b">
        <x:f>'Master Products'!Y811</x:f>
        <x:v>1</x:v>
      </x:c>
      <x:c r="O814" s="149" t="str">
        <x:f>'Master Products'!AH811</x:f>
        <x:v>WS-RATES:23:19</x:v>
      </x:c>
      <x:c r="P814" s="149" t="str">
        <x:f>IF('Master Products'!AI811="","",'Master Products'!AI811)</x:f>
      </x:c>
      <x:c r="Q814" s="149" t="str">
        <x:f>IF('Master Products'!AJ811="","",'Master Products'!AJ811)</x:f>
      </x:c>
      <x:c r="R814" s="149" t="str">
        <x:f>IF('Master Products'!AK811="","",'Master Products'!AK811)</x:f>
      </x:c>
    </x:row>
    <x:row r="815">
      <x:c r="A815" s="149" t="str">
        <x:f>'Master Products'!A812</x:f>
        <x:v>RS-000811</x:v>
      </x:c>
      <x:c r="B815" s="149" t="str">
        <x:f>'Master Products'!B812</x:f>
        <x:v>LUNCH BOX JUMBO</x:v>
      </x:c>
      <x:c r="C815" s="149" t="str">
        <x:f>'Master Products'!C812</x:f>
        <x:v>CHINA</x:v>
      </x:c>
      <x:c r="D815" s="149" t="str">
        <x:f>'Master Products'!D812</x:f>
        <x:v>Both</x:v>
      </x:c>
      <x:c r="E815" s="149" t="str">
        <x:f>'Master Products'!F812</x:f>
        <x:v>Box</x:v>
      </x:c>
      <x:c r="F815" s="149" t="str">
        <x:f>IF('Master Products'!G812="","",'Master Products'!G812)</x:f>
      </x:c>
      <x:c r="G815" s="149" t="str">
        <x:f>'Master Products'!I812</x:f>
        <x:v>PKR</x:v>
      </x:c>
      <x:c r="H815" s="133" t="n">
        <x:f>'Master Products'!L812</x:f>
        <x:v>220</x:v>
      </x:c>
      <x:c r="I815" s="133" t="n">
        <x:f>'Master Products'!M812</x:f>
        <x:v>190</x:v>
      </x:c>
      <x:c r="J815" s="133" t="str">
        <x:f>'Master Products'!U812</x:f>
        <x:v>Source Valid</x:v>
      </x:c>
      <x:c r="K815" s="133" t="n">
        <x:f>'Master Products'!N812</x:f>
        <x:v>30</x:v>
      </x:c>
      <x:c r="L815" s="148" t="n">
        <x:f>'Master Products'!O812</x:f>
        <x:v>0.13636363636363635</x:v>
      </x:c>
      <x:c r="M815" s="149" t="str">
        <x:f>'Master Products'!X812</x:f>
        <x:v>Ready</x:v>
      </x:c>
      <x:c r="N815" s="149" t="b">
        <x:f>'Master Products'!Y812</x:f>
        <x:v>1</x:v>
      </x:c>
      <x:c r="O815" s="149" t="str">
        <x:f>'Master Products'!AH812</x:f>
        <x:v>WS-RATES:23:20</x:v>
      </x:c>
      <x:c r="P815" s="149" t="str">
        <x:f>IF('Master Products'!AI812="","",'Master Products'!AI812)</x:f>
      </x:c>
      <x:c r="Q815" s="149" t="str">
        <x:f>IF('Master Products'!AJ812="","",'Master Products'!AJ812)</x:f>
      </x:c>
      <x:c r="R815" s="149" t="str">
        <x:f>IF('Master Products'!AK812="","",'Master Products'!AK812)</x:f>
      </x:c>
    </x:row>
    <x:row r="816">
      <x:c r="A816" s="149" t="str">
        <x:f>'Master Products'!A813</x:f>
        <x:v>RS-000812</x:v>
      </x:c>
      <x:c r="B816" s="149" t="str">
        <x:f>'Master Products'!B813</x:f>
        <x:v>LUNCH BOX SLASH</x:v>
      </x:c>
      <x:c r="C816" s="149" t="str">
        <x:f>'Master Products'!C813</x:f>
        <x:v>CHINA</x:v>
      </x:c>
      <x:c r="D816" s="149" t="str">
        <x:f>'Master Products'!D813</x:f>
        <x:v>Both</x:v>
      </x:c>
      <x:c r="E816" s="149" t="str">
        <x:f>'Master Products'!F813</x:f>
        <x:v>Box</x:v>
      </x:c>
      <x:c r="F816" s="149" t="str">
        <x:f>IF('Master Products'!G813="","",'Master Products'!G813)</x:f>
      </x:c>
      <x:c r="G816" s="149" t="str">
        <x:f>'Master Products'!I813</x:f>
        <x:v>PKR</x:v>
      </x:c>
      <x:c r="H816" s="133" t="n">
        <x:f>'Master Products'!L813</x:f>
        <x:v>220</x:v>
      </x:c>
      <x:c r="I816" s="133" t="n">
        <x:f>'Master Products'!M813</x:f>
        <x:v>190</x:v>
      </x:c>
      <x:c r="J816" s="133" t="str">
        <x:f>'Master Products'!U813</x:f>
        <x:v>Source Valid</x:v>
      </x:c>
      <x:c r="K816" s="133" t="n">
        <x:f>'Master Products'!N813</x:f>
        <x:v>30</x:v>
      </x:c>
      <x:c r="L816" s="148" t="n">
        <x:f>'Master Products'!O813</x:f>
        <x:v>0.13636363636363635</x:v>
      </x:c>
      <x:c r="M816" s="149" t="str">
        <x:f>'Master Products'!X813</x:f>
        <x:v>Ready</x:v>
      </x:c>
      <x:c r="N816" s="149" t="b">
        <x:f>'Master Products'!Y813</x:f>
        <x:v>1</x:v>
      </x:c>
      <x:c r="O816" s="149" t="str">
        <x:f>'Master Products'!AH813</x:f>
        <x:v>WS-RATES:23:21</x:v>
      </x:c>
      <x:c r="P816" s="149" t="str">
        <x:f>IF('Master Products'!AI813="","",'Master Products'!AI813)</x:f>
      </x:c>
      <x:c r="Q816" s="149" t="str">
        <x:f>IF('Master Products'!AJ813="","",'Master Products'!AJ813)</x:f>
      </x:c>
      <x:c r="R816" s="149" t="str">
        <x:f>IF('Master Products'!AK813="","",'Master Products'!AK813)</x:f>
      </x:c>
    </x:row>
    <x:row r="817">
      <x:c r="A817" s="149" t="str">
        <x:f>'Master Products'!A814</x:f>
        <x:v>RS-000813</x:v>
      </x:c>
      <x:c r="B817" s="149" t="str">
        <x:f>'Master Products'!B814</x:f>
        <x:v>SUBHAN KHALI PENCIL BOX</x:v>
      </x:c>
      <x:c r="C817" s="149" t="str">
        <x:f>'Master Products'!C814</x:f>
        <x:v>CHINA</x:v>
      </x:c>
      <x:c r="D817" s="149" t="str">
        <x:f>'Master Products'!D814</x:f>
        <x:v>Both</x:v>
      </x:c>
      <x:c r="E817" s="149" t="str">
        <x:f>'Master Products'!F814</x:f>
        <x:v>Box</x:v>
      </x:c>
      <x:c r="F817" s="149" t="str">
        <x:f>IF('Master Products'!G814="","",'Master Products'!G814)</x:f>
      </x:c>
      <x:c r="G817" s="149" t="str">
        <x:f>'Master Products'!I814</x:f>
        <x:v>PKR</x:v>
      </x:c>
      <x:c r="H817" s="133" t="n">
        <x:f>'Master Products'!L814</x:f>
        <x:v>75</x:v>
      </x:c>
      <x:c r="I817" s="133" t="n">
        <x:f>'Master Products'!M814</x:f>
        <x:v>68</x:v>
      </x:c>
      <x:c r="J817" s="133" t="str">
        <x:f>'Master Products'!U814</x:f>
        <x:v>Source Valid</x:v>
      </x:c>
      <x:c r="K817" s="133" t="n">
        <x:f>'Master Products'!N814</x:f>
        <x:v>7</x:v>
      </x:c>
      <x:c r="L817" s="148" t="n">
        <x:f>'Master Products'!O814</x:f>
        <x:v>0.09333333333333334</x:v>
      </x:c>
      <x:c r="M817" s="149" t="str">
        <x:f>'Master Products'!X814</x:f>
        <x:v>Ready</x:v>
      </x:c>
      <x:c r="N817" s="149" t="b">
        <x:f>'Master Products'!Y814</x:f>
        <x:v>1</x:v>
      </x:c>
      <x:c r="O817" s="149" t="str">
        <x:f>'Master Products'!AH814</x:f>
        <x:v>WS-RATES:23:22</x:v>
      </x:c>
      <x:c r="P817" s="149" t="str">
        <x:f>IF('Master Products'!AI814="","",'Master Products'!AI814)</x:f>
      </x:c>
      <x:c r="Q817" s="149" t="str">
        <x:f>IF('Master Products'!AJ814="","",'Master Products'!AJ814)</x:f>
      </x:c>
      <x:c r="R817" s="149" t="str">
        <x:f>IF('Master Products'!AK814="","",'Master Products'!AK814)</x:f>
      </x:c>
    </x:row>
    <x:row r="818">
      <x:c r="A818" s="149" t="str">
        <x:f>'Master Products'!A815</x:f>
        <x:v>RS-000814</x:v>
      </x:c>
      <x:c r="B818" s="149" t="str">
        <x:f>'Master Products'!B815</x:f>
        <x:v>LUNCH BOX SANDWICH</x:v>
      </x:c>
      <x:c r="C818" s="149" t="str">
        <x:f>'Master Products'!C815</x:f>
        <x:v>CHINA</x:v>
      </x:c>
      <x:c r="D818" s="149" t="str">
        <x:f>'Master Products'!D815</x:f>
        <x:v>Both</x:v>
      </x:c>
      <x:c r="E818" s="149" t="str">
        <x:f>'Master Products'!F815</x:f>
        <x:v>Box</x:v>
      </x:c>
      <x:c r="F818" s="149" t="str">
        <x:f>IF('Master Products'!G815="","",'Master Products'!G815)</x:f>
      </x:c>
      <x:c r="G818" s="149" t="str">
        <x:f>'Master Products'!I815</x:f>
        <x:v>PKR</x:v>
      </x:c>
      <x:c r="H818" s="133" t="n">
        <x:f>'Master Products'!L815</x:f>
        <x:v>220</x:v>
      </x:c>
      <x:c r="I818" s="133" t="n">
        <x:f>'Master Products'!M815</x:f>
        <x:v>190</x:v>
      </x:c>
      <x:c r="J818" s="133" t="str">
        <x:f>'Master Products'!U815</x:f>
        <x:v>Source Valid</x:v>
      </x:c>
      <x:c r="K818" s="133" t="n">
        <x:f>'Master Products'!N815</x:f>
        <x:v>30</x:v>
      </x:c>
      <x:c r="L818" s="148" t="n">
        <x:f>'Master Products'!O815</x:f>
        <x:v>0.13636363636363635</x:v>
      </x:c>
      <x:c r="M818" s="149" t="str">
        <x:f>'Master Products'!X815</x:f>
        <x:v>Ready</x:v>
      </x:c>
      <x:c r="N818" s="149" t="b">
        <x:f>'Master Products'!Y815</x:f>
        <x:v>1</x:v>
      </x:c>
      <x:c r="O818" s="149" t="str">
        <x:f>'Master Products'!AH815</x:f>
        <x:v>WS-RATES:23:23</x:v>
      </x:c>
      <x:c r="P818" s="149" t="str">
        <x:f>IF('Master Products'!AI815="","",'Master Products'!AI815)</x:f>
      </x:c>
      <x:c r="Q818" s="149" t="str">
        <x:f>IF('Master Products'!AJ815="","",'Master Products'!AJ815)</x:f>
      </x:c>
      <x:c r="R818" s="149" t="str">
        <x:f>IF('Master Products'!AK815="","",'Master Products'!AK815)</x:f>
      </x:c>
    </x:row>
    <x:row r="819">
      <x:c r="A819" s="149" t="str">
        <x:f>'Master Products'!A816</x:f>
        <x:v>RS-000815</x:v>
      </x:c>
      <x:c r="B819" s="149" t="str">
        <x:f>'Master Products'!B816</x:f>
        <x:v>SIKKA PENCIL (4PC)</x:v>
      </x:c>
      <x:c r="C819" s="149" t="str">
        <x:f>'Master Products'!C816</x:f>
        <x:v>PENCILS</x:v>
      </x:c>
      <x:c r="D819" s="149" t="str">
        <x:f>'Master Products'!D816</x:f>
        <x:v>Wholesale/Bulk</x:v>
      </x:c>
      <x:c r="E819" s="149" t="str">
        <x:f>'Master Products'!F816</x:f>
        <x:v>Pack</x:v>
      </x:c>
      <x:c r="F819" s="149" t="n">
        <x:f>IF('Master Products'!G816="","",'Master Products'!G816)</x:f>
        <x:v>4</x:v>
      </x:c>
      <x:c r="G819" s="149" t="str">
        <x:f>'Master Products'!I816</x:f>
        <x:v>PKR</x:v>
      </x:c>
      <x:c r="H819" s="133" t="n">
        <x:f>'Master Products'!L816</x:f>
        <x:v>64</x:v>
      </x:c>
      <x:c r="I819" s="133" t="n">
        <x:f>'Master Products'!M816</x:f>
        <x:v>55</x:v>
      </x:c>
      <x:c r="J819" s="133" t="str">
        <x:f>'Master Products'!U816</x:f>
        <x:v>Source Valid</x:v>
      </x:c>
      <x:c r="K819" s="133" t="n">
        <x:f>'Master Products'!N816</x:f>
        <x:v>9</x:v>
      </x:c>
      <x:c r="L819" s="148" t="n">
        <x:f>'Master Products'!O816</x:f>
        <x:v>0.140625</x:v>
      </x:c>
      <x:c r="M819" s="149" t="str">
        <x:f>'Master Products'!X816</x:f>
        <x:v>Ready</x:v>
      </x:c>
      <x:c r="N819" s="149" t="b">
        <x:f>'Master Products'!Y816</x:f>
        <x:v>1</x:v>
      </x:c>
      <x:c r="O819" s="149" t="str">
        <x:f>'Master Products'!AH816</x:f>
        <x:v>WS-RATES:23:24</x:v>
      </x:c>
      <x:c r="P819" s="149" t="str">
        <x:f>IF('Master Products'!AI816="","",'Master Products'!AI816)</x:f>
      </x:c>
      <x:c r="Q819" s="149" t="str">
        <x:f>IF('Master Products'!AJ816="","",'Master Products'!AJ816)</x:f>
      </x:c>
      <x:c r="R819" s="149" t="str">
        <x:f>IF('Master Products'!AK816="","",'Master Products'!AK816)</x:f>
      </x:c>
    </x:row>
    <x:row r="820">
      <x:c r="A820" s="149" t="str">
        <x:f>'Master Products'!A817</x:f>
        <x:v>RS-000816</x:v>
      </x:c>
      <x:c r="B820" s="149" t="str">
        <x:f>'Master Products'!B817</x:f>
        <x:v>M&amp;G STAPLER PIN 23/15</x:v>
      </x:c>
      <x:c r="C820" s="149" t="str">
        <x:f>'Master Products'!C817</x:f>
        <x:v>STAPLER PIN</x:v>
      </x:c>
      <x:c r="D820" s="149" t="str">
        <x:f>'Master Products'!D817</x:f>
        <x:v>Both</x:v>
      </x:c>
      <x:c r="E820" s="149" t="str">
        <x:f>'Master Products'!F817</x:f>
        <x:v>Piece</x:v>
      </x:c>
      <x:c r="F820" s="149" t="str">
        <x:f>IF('Master Products'!G817="","",'Master Products'!G817)</x:f>
      </x:c>
      <x:c r="G820" s="149" t="str">
        <x:f>'Master Products'!I817</x:f>
        <x:v>PKR</x:v>
      </x:c>
      <x:c r="H820" s="133" t="n">
        <x:f>'Master Products'!L817</x:f>
        <x:v>275</x:v>
      </x:c>
      <x:c r="I820" s="133" t="n">
        <x:f>'Master Products'!M817</x:f>
        <x:v>255</x:v>
      </x:c>
      <x:c r="J820" s="133" t="str">
        <x:f>'Master Products'!U817</x:f>
        <x:v>Source Valid</x:v>
      </x:c>
      <x:c r="K820" s="133" t="n">
        <x:f>'Master Products'!N817</x:f>
        <x:v>20</x:v>
      </x:c>
      <x:c r="L820" s="148" t="n">
        <x:f>'Master Products'!O817</x:f>
        <x:v>0.07272727272727272</x:v>
      </x:c>
      <x:c r="M820" s="149" t="str">
        <x:f>'Master Products'!X817</x:f>
        <x:v>Ready</x:v>
      </x:c>
      <x:c r="N820" s="149" t="b">
        <x:f>'Master Products'!Y817</x:f>
        <x:v>1</x:v>
      </x:c>
      <x:c r="O820" s="149" t="str">
        <x:f>'Master Products'!AH817</x:f>
        <x:v>WS-RATES:23:25</x:v>
      </x:c>
      <x:c r="P820" s="149" t="str">
        <x:f>IF('Master Products'!AI817="","",'Master Products'!AI817)</x:f>
      </x:c>
      <x:c r="Q820" s="149" t="str">
        <x:f>IF('Master Products'!AJ817="","",'Master Products'!AJ817)</x:f>
      </x:c>
      <x:c r="R820" s="149" t="str">
        <x:f>IF('Master Products'!AK817="","",'Master Products'!AK817)</x:f>
      </x:c>
    </x:row>
    <x:row r="821">
      <x:c r="A821" s="149" t="str">
        <x:f>'Master Products'!A818</x:f>
        <x:v>RS-000817</x:v>
      </x:c>
      <x:c r="B821" s="149" t="str">
        <x:f>'Master Products'!B818</x:f>
        <x:v>ATM CARD COVER 50PCS</x:v>
      </x:c>
      <x:c r="C821" s="149" t="str">
        <x:f>'Master Products'!C818</x:f>
        <x:v>CARD COVER</x:v>
      </x:c>
      <x:c r="D821" s="149" t="str">
        <x:f>'Master Products'!D818</x:f>
        <x:v>Wholesale/Bulk</x:v>
      </x:c>
      <x:c r="E821" s="149" t="str">
        <x:f>'Master Products'!F818</x:f>
        <x:v>Pack</x:v>
      </x:c>
      <x:c r="F821" s="149" t="n">
        <x:f>IF('Master Products'!G818="","",'Master Products'!G818)</x:f>
        <x:v>50</x:v>
      </x:c>
      <x:c r="G821" s="149" t="str">
        <x:f>'Master Products'!I818</x:f>
        <x:v>PKR</x:v>
      </x:c>
      <x:c r="H821" s="133" t="n">
        <x:f>'Master Products'!L818</x:f>
        <x:v>250</x:v>
      </x:c>
      <x:c r="I821" s="133" t="n">
        <x:f>'Master Products'!M818</x:f>
        <x:v>200</x:v>
      </x:c>
      <x:c r="J821" s="133" t="str">
        <x:f>'Master Products'!U818</x:f>
        <x:v>Source Valid</x:v>
      </x:c>
      <x:c r="K821" s="133" t="n">
        <x:f>'Master Products'!N818</x:f>
        <x:v>50</x:v>
      </x:c>
      <x:c r="L821" s="148" t="n">
        <x:f>'Master Products'!O818</x:f>
        <x:v>0.2</x:v>
      </x:c>
      <x:c r="M821" s="149" t="str">
        <x:f>'Master Products'!X818</x:f>
        <x:v>Ready</x:v>
      </x:c>
      <x:c r="N821" s="149" t="b">
        <x:f>'Master Products'!Y818</x:f>
        <x:v>1</x:v>
      </x:c>
      <x:c r="O821" s="149" t="str">
        <x:f>'Master Products'!AH818</x:f>
        <x:v>WS-RATES:23:26</x:v>
      </x:c>
      <x:c r="P821" s="149" t="str">
        <x:f>IF('Master Products'!AI818="","",'Master Products'!AI818)</x:f>
      </x:c>
      <x:c r="Q821" s="149" t="str">
        <x:f>IF('Master Products'!AJ818="","",'Master Products'!AJ818)</x:f>
      </x:c>
      <x:c r="R821" s="149" t="str">
        <x:f>IF('Master Products'!AK818="","",'Master Products'!AK818)</x:f>
      </x:c>
    </x:row>
    <x:row r="822">
      <x:c r="A822" s="149" t="str">
        <x:f>'Master Products'!A819</x:f>
        <x:v>RS-000818</x:v>
      </x:c>
      <x:c r="B822" s="149" t="str">
        <x:f>'Master Products'!B819</x:f>
        <x:v>AD 555 PENCIL</x:v>
      </x:c>
      <x:c r="C822" s="149" t="str">
        <x:f>'Master Products'!C819</x:f>
        <x:v>PENCILS</x:v>
      </x:c>
      <x:c r="D822" s="149" t="str">
        <x:f>'Master Products'!D819</x:f>
        <x:v>Both</x:v>
      </x:c>
      <x:c r="E822" s="149" t="str">
        <x:f>'Master Products'!F819</x:f>
        <x:v>Piece</x:v>
      </x:c>
      <x:c r="F822" s="149" t="str">
        <x:f>IF('Master Products'!G819="","",'Master Products'!G819)</x:f>
      </x:c>
      <x:c r="G822" s="149" t="str">
        <x:f>'Master Products'!I819</x:f>
        <x:v>PKR</x:v>
      </x:c>
      <x:c r="H822" s="133" t="n">
        <x:f>'Master Products'!L819</x:f>
        <x:v>1520</x:v>
      </x:c>
      <x:c r="I822" s="133" t="n">
        <x:f>'Master Products'!M819</x:f>
        <x:v>1500</x:v>
      </x:c>
      <x:c r="J822" s="133" t="str">
        <x:f>'Master Products'!U819</x:f>
        <x:v>Source Valid</x:v>
      </x:c>
      <x:c r="K822" s="133" t="n">
        <x:f>'Master Products'!N819</x:f>
        <x:v>20</x:v>
      </x:c>
      <x:c r="L822" s="148" t="n">
        <x:f>'Master Products'!O819</x:f>
        <x:v>0.013157894736842105</x:v>
      </x:c>
      <x:c r="M822" s="149" t="str">
        <x:f>'Master Products'!X819</x:f>
        <x:v>Ready</x:v>
      </x:c>
      <x:c r="N822" s="149" t="b">
        <x:f>'Master Products'!Y819</x:f>
        <x:v>1</x:v>
      </x:c>
      <x:c r="O822" s="149" t="str">
        <x:f>'Master Products'!AH819</x:f>
        <x:v>WS-RATES:23:27</x:v>
      </x:c>
      <x:c r="P822" s="149" t="str">
        <x:f>IF('Master Products'!AI819="","",'Master Products'!AI819)</x:f>
      </x:c>
      <x:c r="Q822" s="149" t="str">
        <x:f>IF('Master Products'!AJ819="","",'Master Products'!AJ819)</x:f>
      </x:c>
      <x:c r="R822" s="149" t="str">
        <x:f>IF('Master Products'!AK819="","",'Master Products'!AK819)</x:f>
      </x:c>
    </x:row>
    <x:row r="823">
      <x:c r="A823" s="149" t="str">
        <x:f>'Master Products'!A820</x:f>
        <x:v>RS-000819</x:v>
      </x:c>
      <x:c r="B823" s="149" t="str">
        <x:f>'Master Products'!B820</x:f>
        <x:v>CHINA PENCIL FLAIR(12 PC)</x:v>
      </x:c>
      <x:c r="C823" s="149" t="str">
        <x:f>'Master Products'!C820</x:f>
        <x:v>PENCILS</x:v>
      </x:c>
      <x:c r="D823" s="149" t="str">
        <x:f>'Master Products'!D820</x:f>
        <x:v>Wholesale/Bulk</x:v>
      </x:c>
      <x:c r="E823" s="149" t="str">
        <x:f>'Master Products'!F820</x:f>
        <x:v>Pack</x:v>
      </x:c>
      <x:c r="F823" s="149" t="n">
        <x:f>IF('Master Products'!G820="","",'Master Products'!G820)</x:f>
        <x:v>12</x:v>
      </x:c>
      <x:c r="G823" s="149" t="str">
        <x:f>'Master Products'!I820</x:f>
        <x:v>PKR</x:v>
      </x:c>
      <x:c r="H823" s="133" t="n">
        <x:f>'Master Products'!L820</x:f>
        <x:v>125</x:v>
      </x:c>
      <x:c r="I823" s="133" t="n">
        <x:f>'Master Products'!M820</x:f>
        <x:v>118</x:v>
      </x:c>
      <x:c r="J823" s="133" t="str">
        <x:f>'Master Products'!U820</x:f>
        <x:v>Source Valid</x:v>
      </x:c>
      <x:c r="K823" s="133" t="n">
        <x:f>'Master Products'!N820</x:f>
        <x:v>7</x:v>
      </x:c>
      <x:c r="L823" s="148" t="n">
        <x:f>'Master Products'!O820</x:f>
        <x:v>0.056</x:v>
      </x:c>
      <x:c r="M823" s="149" t="str">
        <x:f>'Master Products'!X820</x:f>
        <x:v>Ready</x:v>
      </x:c>
      <x:c r="N823" s="149" t="b">
        <x:f>'Master Products'!Y820</x:f>
        <x:v>1</x:v>
      </x:c>
      <x:c r="O823" s="149" t="str">
        <x:f>'Master Products'!AH820</x:f>
        <x:v>WS-RATES:23:28</x:v>
      </x:c>
      <x:c r="P823" s="149" t="str">
        <x:f>IF('Master Products'!AI820="","",'Master Products'!AI820)</x:f>
      </x:c>
      <x:c r="Q823" s="149" t="str">
        <x:f>IF('Master Products'!AJ820="","",'Master Products'!AJ820)</x:f>
      </x:c>
      <x:c r="R823" s="149" t="str">
        <x:f>IF('Master Products'!AK820="","",'Master Products'!AK820)</x:f>
      </x:c>
    </x:row>
    <x:row r="824">
      <x:c r="A824" s="149" t="str">
        <x:f>'Master Products'!A821</x:f>
        <x:v>RS-000820</x:v>
      </x:c>
      <x:c r="B824" s="149" t="str">
        <x:f>'Master Products'!B821</x:f>
        <x:v>FANCY GEOMATERY 8812</x:v>
      </x:c>
      <x:c r="C824" s="149" t="str">
        <x:f>'Master Products'!C821</x:f>
        <x:v>GEOMATRIES</x:v>
      </x:c>
      <x:c r="D824" s="149" t="str">
        <x:f>'Master Products'!D821</x:f>
        <x:v>Both</x:v>
      </x:c>
      <x:c r="E824" s="149" t="str">
        <x:f>'Master Products'!F821</x:f>
        <x:v>Piece</x:v>
      </x:c>
      <x:c r="F824" s="149" t="str">
        <x:f>IF('Master Products'!G821="","",'Master Products'!G821)</x:f>
      </x:c>
      <x:c r="G824" s="149" t="str">
        <x:f>'Master Products'!I821</x:f>
        <x:v>PKR</x:v>
      </x:c>
      <x:c r="H824" s="133" t="n">
        <x:f>'Master Products'!L821</x:f>
        <x:v>570</x:v>
      </x:c>
      <x:c r="I824" s="133" t="n">
        <x:f>'Master Products'!M821</x:f>
        <x:v>530</x:v>
      </x:c>
      <x:c r="J824" s="133" t="str">
        <x:f>'Master Products'!U821</x:f>
        <x:v>Source Valid</x:v>
      </x:c>
      <x:c r="K824" s="133" t="n">
        <x:f>'Master Products'!N821</x:f>
        <x:v>40</x:v>
      </x:c>
      <x:c r="L824" s="148" t="n">
        <x:f>'Master Products'!O821</x:f>
        <x:v>0.07017543859649122</x:v>
      </x:c>
      <x:c r="M824" s="149" t="str">
        <x:f>'Master Products'!X821</x:f>
        <x:v>Ready</x:v>
      </x:c>
      <x:c r="N824" s="149" t="b">
        <x:f>'Master Products'!Y821</x:f>
        <x:v>1</x:v>
      </x:c>
      <x:c r="O824" s="149" t="str">
        <x:f>'Master Products'!AH821</x:f>
        <x:v>WS-RATES:23:29</x:v>
      </x:c>
      <x:c r="P824" s="149" t="str">
        <x:f>IF('Master Products'!AI821="","",'Master Products'!AI821)</x:f>
      </x:c>
      <x:c r="Q824" s="149" t="str">
        <x:f>IF('Master Products'!AJ821="","",'Master Products'!AJ821)</x:f>
      </x:c>
      <x:c r="R824" s="149" t="str">
        <x:f>IF('Master Products'!AK821="","",'Master Products'!AK821)</x:f>
      </x:c>
    </x:row>
    <x:row r="825">
      <x:c r="A825" s="149" t="str">
        <x:f>'Master Products'!A822</x:f>
        <x:v>RS-000821</x:v>
      </x:c>
      <x:c r="B825" s="149" t="str">
        <x:f>'Master Products'!B822</x:f>
        <x:v>PIANO COLOUR MARKER(ST 6)</x:v>
      </x:c>
      <x:c r="C825" s="149" t="str">
        <x:f>'Master Products'!C822</x:f>
        <x:v>MARKER COLOR</x:v>
      </x:c>
      <x:c r="D825" s="149" t="str">
        <x:f>'Master Products'!D822</x:f>
        <x:v>Both</x:v>
      </x:c>
      <x:c r="E825" s="149" t="str">
        <x:f>'Master Products'!F822</x:f>
        <x:v>Piece</x:v>
      </x:c>
      <x:c r="F825" s="149" t="str">
        <x:f>IF('Master Products'!G822="","",'Master Products'!G822)</x:f>
      </x:c>
      <x:c r="G825" s="149" t="str">
        <x:f>'Master Products'!I822</x:f>
        <x:v>PKR</x:v>
      </x:c>
      <x:c r="H825" s="133" t="n">
        <x:f>'Master Products'!L822</x:f>
        <x:v>120</x:v>
      </x:c>
      <x:c r="I825" s="133" t="n">
        <x:f>'Master Products'!M822</x:f>
        <x:v>114</x:v>
      </x:c>
      <x:c r="J825" s="133" t="str">
        <x:f>'Master Products'!U822</x:f>
        <x:v>Source Valid</x:v>
      </x:c>
      <x:c r="K825" s="133" t="n">
        <x:f>'Master Products'!N822</x:f>
        <x:v>6</x:v>
      </x:c>
      <x:c r="L825" s="148" t="n">
        <x:f>'Master Products'!O822</x:f>
        <x:v>0.05</x:v>
      </x:c>
      <x:c r="M825" s="149" t="str">
        <x:f>'Master Products'!X822</x:f>
        <x:v>Ready</x:v>
      </x:c>
      <x:c r="N825" s="149" t="b">
        <x:f>'Master Products'!Y822</x:f>
        <x:v>1</x:v>
      </x:c>
      <x:c r="O825" s="149" t="str">
        <x:f>'Master Products'!AH822</x:f>
        <x:v>WS-RATES:23:30</x:v>
      </x:c>
      <x:c r="P825" s="149" t="str">
        <x:f>IF('Master Products'!AI822="","",'Master Products'!AI822)</x:f>
      </x:c>
      <x:c r="Q825" s="149" t="str">
        <x:f>IF('Master Products'!AJ822="","",'Master Products'!AJ822)</x:f>
      </x:c>
      <x:c r="R825" s="149" t="str">
        <x:f>IF('Master Products'!AK822="","",'Master Products'!AK822)</x:f>
      </x:c>
    </x:row>
    <x:row r="826">
      <x:c r="A826" s="149" t="str">
        <x:f>'Master Products'!A823</x:f>
        <x:v>RS-000822</x:v>
      </x:c>
      <x:c r="B826" s="149" t="str">
        <x:f>'Master Products'!B823</x:f>
        <x:v>TEMPO 12 FULL PC</x:v>
      </x:c>
      <x:c r="C826" s="149" t="str">
        <x:f>'Master Products'!C823</x:f>
        <x:v>PENCIL COLOR</x:v>
      </x:c>
      <x:c r="D826" s="149" t="str">
        <x:f>'Master Products'!D823</x:f>
        <x:v>Both</x:v>
      </x:c>
      <x:c r="E826" s="149" t="str">
        <x:f>'Master Products'!F823</x:f>
        <x:v>Piece</x:v>
      </x:c>
      <x:c r="F826" s="149" t="str">
        <x:f>IF('Master Products'!G823="","",'Master Products'!G823)</x:f>
      </x:c>
      <x:c r="G826" s="149" t="str">
        <x:f>'Master Products'!I823</x:f>
        <x:v>PKR</x:v>
      </x:c>
      <x:c r="H826" s="133" t="n">
        <x:f>'Master Products'!L823</x:f>
        <x:v>212</x:v>
      </x:c>
      <x:c r="I826" s="133" t="n">
        <x:f>'Master Products'!M823</x:f>
        <x:v>196</x:v>
      </x:c>
      <x:c r="J826" s="133" t="str">
        <x:f>'Master Products'!U823</x:f>
        <x:v>Mocked Buying</x:v>
      </x:c>
      <x:c r="K826" s="133" t="n">
        <x:f>'Master Products'!N823</x:f>
        <x:v>16</x:v>
      </x:c>
      <x:c r="L826" s="148" t="n">
        <x:f>'Master Products'!O823</x:f>
        <x:v>0.07547169811320754</x:v>
      </x:c>
      <x:c r="M826" s="149" t="str">
        <x:f>'Master Products'!X823</x:f>
        <x:v>Ready with Mock Price</x:v>
      </x:c>
      <x:c r="N826" s="149" t="b">
        <x:f>'Master Products'!Y823</x:f>
        <x:v>1</x:v>
      </x:c>
      <x:c r="O826" s="149" t="str">
        <x:f>'Master Products'!AH823</x:f>
        <x:v>WS-RATES:23:31</x:v>
      </x:c>
      <x:c r="P826" s="149" t="str">
        <x:f>IF('Master Products'!AI823="","",'Master Products'!AI823)</x:f>
      </x:c>
      <x:c r="Q826" s="149" t="str">
        <x:f>IF('Master Products'!AJ823="","",'Master Products'!AJ823)</x:f>
      </x:c>
      <x:c r="R826" s="149" t="str">
        <x:f>IF('Master Products'!AK823="","",'Master Products'!AK823)</x:f>
      </x:c>
    </x:row>
    <x:row r="827">
      <x:c r="A827" s="149" t="str">
        <x:f>'Master Products'!A824</x:f>
        <x:v>RS-000823</x:v>
      </x:c>
      <x:c r="B827" s="149" t="str">
        <x:f>'Master Products'!B824</x:f>
        <x:v>COUNTER FINGER</x:v>
      </x:c>
      <x:c r="C827" s="149" t="str">
        <x:f>'Master Products'!C824</x:f>
        <x:v>COUNTER</x:v>
      </x:c>
      <x:c r="D827" s="149" t="str">
        <x:f>'Master Products'!D824</x:f>
        <x:v>Both</x:v>
      </x:c>
      <x:c r="E827" s="149" t="str">
        <x:f>'Master Products'!F824</x:f>
        <x:v>Piece</x:v>
      </x:c>
      <x:c r="F827" s="149" t="str">
        <x:f>IF('Master Products'!G824="","",'Master Products'!G824)</x:f>
      </x:c>
      <x:c r="G827" s="149" t="str">
        <x:f>'Master Products'!I824</x:f>
        <x:v>PKR</x:v>
      </x:c>
      <x:c r="H827" s="133" t="n">
        <x:f>'Master Products'!L824</x:f>
        <x:v>105</x:v>
      </x:c>
      <x:c r="I827" s="133" t="n">
        <x:f>'Master Products'!M824</x:f>
        <x:v>100</x:v>
      </x:c>
      <x:c r="J827" s="133" t="str">
        <x:f>'Master Products'!U824</x:f>
        <x:v>Source Valid</x:v>
      </x:c>
      <x:c r="K827" s="133" t="n">
        <x:f>'Master Products'!N824</x:f>
        <x:v>5</x:v>
      </x:c>
      <x:c r="L827" s="148" t="n">
        <x:f>'Master Products'!O824</x:f>
        <x:v>0.047619047619047616</x:v>
      </x:c>
      <x:c r="M827" s="149" t="str">
        <x:f>'Master Products'!X824</x:f>
        <x:v>Ready</x:v>
      </x:c>
      <x:c r="N827" s="149" t="b">
        <x:f>'Master Products'!Y824</x:f>
        <x:v>1</x:v>
      </x:c>
      <x:c r="O827" s="149" t="str">
        <x:f>'Master Products'!AH824</x:f>
        <x:v>WS-RATES:23:32</x:v>
      </x:c>
      <x:c r="P827" s="149" t="str">
        <x:f>IF('Master Products'!AI824="","",'Master Products'!AI824)</x:f>
      </x:c>
      <x:c r="Q827" s="149" t="str">
        <x:f>IF('Master Products'!AJ824="","",'Master Products'!AJ824)</x:f>
      </x:c>
      <x:c r="R827" s="149" t="str">
        <x:f>IF('Master Products'!AK824="","",'Master Products'!AK824)</x:f>
      </x:c>
    </x:row>
    <x:row r="828">
      <x:c r="A828" s="149" t="str">
        <x:f>'Master Products'!A825</x:f>
        <x:v>RS-000824</x:v>
      </x:c>
      <x:c r="B828" s="149" t="str">
        <x:f>'Master Products'!B825</x:f>
        <x:v>CUTTER SMT-1155</x:v>
      </x:c>
      <x:c r="C828" s="149" t="str">
        <x:f>'Master Products'!C825</x:f>
        <x:v>CHINA DAIRIES</x:v>
      </x:c>
      <x:c r="D828" s="149" t="str">
        <x:f>'Master Products'!D825</x:f>
        <x:v>Both</x:v>
      </x:c>
      <x:c r="E828" s="149" t="str">
        <x:f>'Master Products'!F825</x:f>
        <x:v>Piece</x:v>
      </x:c>
      <x:c r="F828" s="149" t="str">
        <x:f>IF('Master Products'!G825="","",'Master Products'!G825)</x:f>
      </x:c>
      <x:c r="G828" s="149" t="str">
        <x:f>'Master Products'!I825</x:f>
        <x:v>PKR</x:v>
      </x:c>
      <x:c r="H828" s="133" t="n">
        <x:f>'Master Products'!L825</x:f>
        <x:v>180</x:v>
      </x:c>
      <x:c r="I828" s="133" t="n">
        <x:f>'Master Products'!M825</x:f>
        <x:v>137</x:v>
      </x:c>
      <x:c r="J828" s="133" t="str">
        <x:f>'Master Products'!U825</x:f>
        <x:v>Source Valid</x:v>
      </x:c>
      <x:c r="K828" s="133" t="n">
        <x:f>'Master Products'!N825</x:f>
        <x:v>43</x:v>
      </x:c>
      <x:c r="L828" s="148" t="n">
        <x:f>'Master Products'!O825</x:f>
        <x:v>0.2388888888888889</x:v>
      </x:c>
      <x:c r="M828" s="149" t="str">
        <x:f>'Master Products'!X825</x:f>
        <x:v>Ready</x:v>
      </x:c>
      <x:c r="N828" s="149" t="b">
        <x:f>'Master Products'!Y825</x:f>
        <x:v>1</x:v>
      </x:c>
      <x:c r="O828" s="149" t="str">
        <x:f>'Master Products'!AH825</x:f>
        <x:v>WS-RATES:23:33</x:v>
      </x:c>
      <x:c r="P828" s="149" t="str">
        <x:f>IF('Master Products'!AI825="","",'Master Products'!AI825)</x:f>
      </x:c>
      <x:c r="Q828" s="149" t="str">
        <x:f>IF('Master Products'!AJ825="","",'Master Products'!AJ825)</x:f>
      </x:c>
      <x:c r="R828" s="149" t="str">
        <x:f>IF('Master Products'!AK825="","",'Master Products'!AK825)</x:f>
      </x:c>
    </x:row>
    <x:row r="829">
      <x:c r="A829" s="149" t="str">
        <x:f>'Master Products'!A826</x:f>
        <x:v>RS-000825</x:v>
      </x:c>
      <x:c r="B829" s="149" t="str">
        <x:f>'Master Products'!B826</x:f>
        <x:v>BUTER PAPER RIM(400 PC)</x:v>
      </x:c>
      <x:c r="C829" s="149" t="str">
        <x:f>'Master Products'!C826</x:f>
        <x:v>CHARTS</x:v>
      </x:c>
      <x:c r="D829" s="149" t="str">
        <x:f>'Master Products'!D826</x:f>
        <x:v>Wholesale/Bulk</x:v>
      </x:c>
      <x:c r="E829" s="149" t="str">
        <x:f>'Master Products'!F826</x:f>
        <x:v>Rim</x:v>
      </x:c>
      <x:c r="F829" s="149" t="n">
        <x:f>IF('Master Products'!G826="","",'Master Products'!G826)</x:f>
        <x:v>400</x:v>
      </x:c>
      <x:c r="G829" s="149" t="str">
        <x:f>'Master Products'!I826</x:f>
        <x:v>PKR</x:v>
      </x:c>
      <x:c r="H829" s="133" t="n">
        <x:f>'Master Products'!L826</x:f>
        <x:v>2100</x:v>
      </x:c>
      <x:c r="I829" s="133" t="n">
        <x:f>'Master Products'!M826</x:f>
        <x:v>1700</x:v>
      </x:c>
      <x:c r="J829" s="133" t="str">
        <x:f>'Master Products'!U826</x:f>
        <x:v>Source Valid</x:v>
      </x:c>
      <x:c r="K829" s="133" t="n">
        <x:f>'Master Products'!N826</x:f>
        <x:v>400</x:v>
      </x:c>
      <x:c r="L829" s="148" t="n">
        <x:f>'Master Products'!O826</x:f>
        <x:v>0.19047619047619047</x:v>
      </x:c>
      <x:c r="M829" s="149" t="str">
        <x:f>'Master Products'!X826</x:f>
        <x:v>Ready</x:v>
      </x:c>
      <x:c r="N829" s="149" t="b">
        <x:f>'Master Products'!Y826</x:f>
        <x:v>1</x:v>
      </x:c>
      <x:c r="O829" s="149" t="str">
        <x:f>'Master Products'!AH826</x:f>
        <x:v>WS-RATES:23:34</x:v>
      </x:c>
      <x:c r="P829" s="149" t="str">
        <x:f>IF('Master Products'!AI826="","",'Master Products'!AI826)</x:f>
      </x:c>
      <x:c r="Q829" s="149" t="str">
        <x:f>IF('Master Products'!AJ826="","",'Master Products'!AJ826)</x:f>
      </x:c>
      <x:c r="R829" s="149" t="str">
        <x:f>IF('Master Products'!AK826="","",'Master Products'!AK826)</x:f>
      </x:c>
    </x:row>
    <x:row r="830">
      <x:c r="A830" s="149" t="str">
        <x:f>'Master Products'!A827</x:f>
        <x:v>RS-000826</x:v>
      </x:c>
      <x:c r="B830" s="149" t="str">
        <x:f>'Master Products'!B827</x:f>
        <x:v>CASIO 991 ES 530</x:v>
      </x:c>
      <x:c r="C830" s="149" t="str">
        <x:f>'Master Products'!C827</x:f>
        <x:v>SCIENTIFIC CALCULAT</x:v>
      </x:c>
      <x:c r="D830" s="149" t="str">
        <x:f>'Master Products'!D827</x:f>
        <x:v>Both</x:v>
      </x:c>
      <x:c r="E830" s="149" t="str">
        <x:f>'Master Products'!F827</x:f>
        <x:v>Piece</x:v>
      </x:c>
      <x:c r="F830" s="149" t="str">
        <x:f>IF('Master Products'!G827="","",'Master Products'!G827)</x:f>
      </x:c>
      <x:c r="G830" s="149" t="str">
        <x:f>'Master Products'!I827</x:f>
        <x:v>PKR</x:v>
      </x:c>
      <x:c r="H830" s="133" t="n">
        <x:f>'Master Products'!L827</x:f>
        <x:v>530</x:v>
      </x:c>
      <x:c r="I830" s="133" t="n">
        <x:f>'Master Products'!M827</x:f>
        <x:v>485</x:v>
      </x:c>
      <x:c r="J830" s="133" t="str">
        <x:f>'Master Products'!U827</x:f>
        <x:v>Source Valid</x:v>
      </x:c>
      <x:c r="K830" s="133" t="n">
        <x:f>'Master Products'!N827</x:f>
        <x:v>45</x:v>
      </x:c>
      <x:c r="L830" s="148" t="n">
        <x:f>'Master Products'!O827</x:f>
        <x:v>0.08490566037735849</x:v>
      </x:c>
      <x:c r="M830" s="149" t="str">
        <x:f>'Master Products'!X827</x:f>
        <x:v>Ready</x:v>
      </x:c>
      <x:c r="N830" s="149" t="b">
        <x:f>'Master Products'!Y827</x:f>
        <x:v>1</x:v>
      </x:c>
      <x:c r="O830" s="149" t="str">
        <x:f>'Master Products'!AH827</x:f>
        <x:v>WS-RATES:23:35</x:v>
      </x:c>
      <x:c r="P830" s="149" t="str">
        <x:f>IF('Master Products'!AI827="","",'Master Products'!AI827)</x:f>
      </x:c>
      <x:c r="Q830" s="149" t="str">
        <x:f>IF('Master Products'!AJ827="","",'Master Products'!AJ827)</x:f>
      </x:c>
      <x:c r="R830" s="149" t="str">
        <x:f>IF('Master Products'!AK827="","",'Master Products'!AK827)</x:f>
      </x:c>
    </x:row>
    <x:row r="831">
      <x:c r="A831" s="149" t="str">
        <x:f>'Master Products'!A828</x:f>
        <x:v>RS-000827</x:v>
      </x:c>
      <x:c r="B831" s="149" t="str">
        <x:f>'Master Products'!B828</x:f>
        <x:v>WATER BOTTLE SPORTS 750ML</x:v>
      </x:c>
      <x:c r="C831" s="149" t="str">
        <x:f>'Master Products'!C828</x:f>
        <x:v>CHINA</x:v>
      </x:c>
      <x:c r="D831" s="149" t="str">
        <x:f>'Master Products'!D828</x:f>
        <x:v>Both</x:v>
      </x:c>
      <x:c r="E831" s="149" t="str">
        <x:f>'Master Products'!F828</x:f>
        <x:v>Piece</x:v>
      </x:c>
      <x:c r="F831" s="149" t="str">
        <x:f>IF('Master Products'!G828="","",'Master Products'!G828)</x:f>
      </x:c>
      <x:c r="G831" s="149" t="str">
        <x:f>'Master Products'!I828</x:f>
        <x:v>PKR</x:v>
      </x:c>
      <x:c r="H831" s="133" t="n">
        <x:f>'Master Products'!L828</x:f>
        <x:v>880</x:v>
      </x:c>
      <x:c r="I831" s="133" t="n">
        <x:f>'Master Products'!M828</x:f>
        <x:v>780</x:v>
      </x:c>
      <x:c r="J831" s="133" t="str">
        <x:f>'Master Products'!U828</x:f>
        <x:v>Source Valid</x:v>
      </x:c>
      <x:c r="K831" s="133" t="n">
        <x:f>'Master Products'!N828</x:f>
        <x:v>100</x:v>
      </x:c>
      <x:c r="L831" s="148" t="n">
        <x:f>'Master Products'!O828</x:f>
        <x:v>0.11363636363636363</x:v>
      </x:c>
      <x:c r="M831" s="149" t="str">
        <x:f>'Master Products'!X828</x:f>
        <x:v>Ready</x:v>
      </x:c>
      <x:c r="N831" s="149" t="b">
        <x:f>'Master Products'!Y828</x:f>
        <x:v>1</x:v>
      </x:c>
      <x:c r="O831" s="149" t="str">
        <x:f>'Master Products'!AH828</x:f>
        <x:v>WS-RATES:23:36</x:v>
      </x:c>
      <x:c r="P831" s="149" t="str">
        <x:f>IF('Master Products'!AI828="","",'Master Products'!AI828)</x:f>
      </x:c>
      <x:c r="Q831" s="149" t="str">
        <x:f>IF('Master Products'!AJ828="","",'Master Products'!AJ828)</x:f>
      </x:c>
      <x:c r="R831" s="149" t="str">
        <x:f>IF('Master Products'!AK828="","",'Master Products'!AK828)</x:f>
      </x:c>
    </x:row>
    <x:row r="832">
      <x:c r="A832" s="149" t="str">
        <x:f>'Master Products'!A829</x:f>
        <x:v>RS-000828</x:v>
      </x:c>
      <x:c r="B832" s="149" t="str">
        <x:f>'Master Products'!B829</x:f>
        <x:v>WATER BOTTLE STEEL SPORTS LA</x:v>
      </x:c>
      <x:c r="C832" s="149" t="str">
        <x:f>'Master Products'!C829</x:f>
        <x:v>CHINA</x:v>
      </x:c>
      <x:c r="D832" s="149" t="str">
        <x:f>'Master Products'!D829</x:f>
        <x:v>Both</x:v>
      </x:c>
      <x:c r="E832" s="149" t="str">
        <x:f>'Master Products'!F829</x:f>
        <x:v>Piece</x:v>
      </x:c>
      <x:c r="F832" s="149" t="str">
        <x:f>IF('Master Products'!G829="","",'Master Products'!G829)</x:f>
      </x:c>
      <x:c r="G832" s="149" t="str">
        <x:f>'Master Products'!I829</x:f>
        <x:v>PKR</x:v>
      </x:c>
      <x:c r="H832" s="133" t="n">
        <x:f>'Master Products'!L829</x:f>
        <x:v>980</x:v>
      </x:c>
      <x:c r="I832" s="133" t="n">
        <x:f>'Master Products'!M829</x:f>
        <x:v>890</x:v>
      </x:c>
      <x:c r="J832" s="133" t="str">
        <x:f>'Master Products'!U829</x:f>
        <x:v>Source Valid</x:v>
      </x:c>
      <x:c r="K832" s="133" t="n">
        <x:f>'Master Products'!N829</x:f>
        <x:v>90</x:v>
      </x:c>
      <x:c r="L832" s="148" t="n">
        <x:f>'Master Products'!O829</x:f>
        <x:v>0.09183673469387756</x:v>
      </x:c>
      <x:c r="M832" s="149" t="str">
        <x:f>'Master Products'!X829</x:f>
        <x:v>Ready</x:v>
      </x:c>
      <x:c r="N832" s="149" t="b">
        <x:f>'Master Products'!Y829</x:f>
        <x:v>1</x:v>
      </x:c>
      <x:c r="O832" s="149" t="str">
        <x:f>'Master Products'!AH829</x:f>
        <x:v>WS-RATES:23:37</x:v>
      </x:c>
      <x:c r="P832" s="149" t="str">
        <x:f>IF('Master Products'!AI829="","",'Master Products'!AI829)</x:f>
      </x:c>
      <x:c r="Q832" s="149" t="str">
        <x:f>IF('Master Products'!AJ829="","",'Master Products'!AJ829)</x:f>
      </x:c>
      <x:c r="R832" s="149" t="str">
        <x:f>IF('Master Products'!AK829="","",'Master Products'!AK829)</x:f>
      </x:c>
    </x:row>
    <x:row r="833">
      <x:c r="A833" s="149" t="str">
        <x:f>'Master Products'!A830</x:f>
        <x:v>RS-000829</x:v>
      </x:c>
      <x:c r="B833" s="149" t="str">
        <x:f>'Master Products'!B830</x:f>
        <x:v>WATER BOTTLE STEEL SPORTS S</x:v>
      </x:c>
      <x:c r="C833" s="149" t="str">
        <x:f>'Master Products'!C830</x:f>
        <x:v>CHINA</x:v>
      </x:c>
      <x:c r="D833" s="149" t="str">
        <x:f>'Master Products'!D830</x:f>
        <x:v>Both</x:v>
      </x:c>
      <x:c r="E833" s="149" t="str">
        <x:f>'Master Products'!F830</x:f>
        <x:v>Piece</x:v>
      </x:c>
      <x:c r="F833" s="149" t="str">
        <x:f>IF('Master Products'!G830="","",'Master Products'!G830)</x:f>
      </x:c>
      <x:c r="G833" s="149" t="str">
        <x:f>'Master Products'!I830</x:f>
        <x:v>PKR</x:v>
      </x:c>
      <x:c r="H833" s="133" t="n">
        <x:f>'Master Products'!L830</x:f>
        <x:v>880</x:v>
      </x:c>
      <x:c r="I833" s="133" t="n">
        <x:f>'Master Products'!M830</x:f>
        <x:v>790</x:v>
      </x:c>
      <x:c r="J833" s="133" t="str">
        <x:f>'Master Products'!U830</x:f>
        <x:v>Source Valid</x:v>
      </x:c>
      <x:c r="K833" s="133" t="n">
        <x:f>'Master Products'!N830</x:f>
        <x:v>90</x:v>
      </x:c>
      <x:c r="L833" s="148" t="n">
        <x:f>'Master Products'!O830</x:f>
        <x:v>0.10227272727272728</x:v>
      </x:c>
      <x:c r="M833" s="149" t="str">
        <x:f>'Master Products'!X830</x:f>
        <x:v>Ready</x:v>
      </x:c>
      <x:c r="N833" s="149" t="b">
        <x:f>'Master Products'!Y830</x:f>
        <x:v>1</x:v>
      </x:c>
      <x:c r="O833" s="149" t="str">
        <x:f>'Master Products'!AH830</x:f>
        <x:v>WS-RATES:24:2</x:v>
      </x:c>
      <x:c r="P833" s="149" t="str">
        <x:f>IF('Master Products'!AI830="","",'Master Products'!AI830)</x:f>
      </x:c>
      <x:c r="Q833" s="149" t="str">
        <x:f>IF('Master Products'!AJ830="","",'Master Products'!AJ830)</x:f>
      </x:c>
      <x:c r="R833" s="149" t="str">
        <x:f>IF('Master Products'!AK830="","",'Master Products'!AK830)</x:f>
      </x:c>
    </x:row>
    <x:row r="834">
      <x:c r="A834" s="149" t="str">
        <x:f>'Master Products'!A831</x:f>
        <x:v>RS-000830</x:v>
      </x:c>
      <x:c r="B834" s="149" t="str">
        <x:f>'Master Products'!B831</x:f>
        <x:v>WATER BOTTLE STEEL 800ML</x:v>
      </x:c>
      <x:c r="C834" s="149" t="str">
        <x:f>'Master Products'!C831</x:f>
        <x:v>CHINA</x:v>
      </x:c>
      <x:c r="D834" s="149" t="str">
        <x:f>'Master Products'!D831</x:f>
        <x:v>Both</x:v>
      </x:c>
      <x:c r="E834" s="149" t="str">
        <x:f>'Master Products'!F831</x:f>
        <x:v>Piece</x:v>
      </x:c>
      <x:c r="F834" s="149" t="str">
        <x:f>IF('Master Products'!G831="","",'Master Products'!G831)</x:f>
      </x:c>
      <x:c r="G834" s="149" t="str">
        <x:f>'Master Products'!I831</x:f>
        <x:v>PKR</x:v>
      </x:c>
      <x:c r="H834" s="133" t="n">
        <x:f>'Master Products'!L831</x:f>
        <x:v>900</x:v>
      </x:c>
      <x:c r="I834" s="133" t="n">
        <x:f>'Master Products'!M831</x:f>
        <x:v>810</x:v>
      </x:c>
      <x:c r="J834" s="133" t="str">
        <x:f>'Master Products'!U831</x:f>
        <x:v>Source Valid</x:v>
      </x:c>
      <x:c r="K834" s="133" t="n">
        <x:f>'Master Products'!N831</x:f>
        <x:v>90</x:v>
      </x:c>
      <x:c r="L834" s="148" t="n">
        <x:f>'Master Products'!O831</x:f>
        <x:v>0.1</x:v>
      </x:c>
      <x:c r="M834" s="149" t="str">
        <x:f>'Master Products'!X831</x:f>
        <x:v>Ready</x:v>
      </x:c>
      <x:c r="N834" s="149" t="b">
        <x:f>'Master Products'!Y831</x:f>
        <x:v>1</x:v>
      </x:c>
      <x:c r="O834" s="149" t="str">
        <x:f>'Master Products'!AH831</x:f>
        <x:v>WS-RATES:24:3</x:v>
      </x:c>
      <x:c r="P834" s="149" t="str">
        <x:f>IF('Master Products'!AI831="","",'Master Products'!AI831)</x:f>
      </x:c>
      <x:c r="Q834" s="149" t="str">
        <x:f>IF('Master Products'!AJ831="","",'Master Products'!AJ831)</x:f>
      </x:c>
      <x:c r="R834" s="149" t="str">
        <x:f>IF('Master Products'!AK831="","",'Master Products'!AK831)</x:f>
      </x:c>
    </x:row>
    <x:row r="835">
      <x:c r="A835" s="149" t="str">
        <x:f>'Master Products'!A832</x:f>
        <x:v>RS-000831</x:v>
      </x:c>
      <x:c r="B835" s="149" t="str">
        <x:f>'Master Products'!B832</x:f>
        <x:v>BULBULAY SMALL 48PC</x:v>
      </x:c>
      <x:c r="C835" s="149" t="str">
        <x:f>'Master Products'!C832</x:f>
        <x:v>CHINA</x:v>
      </x:c>
      <x:c r="D835" s="149" t="str">
        <x:f>'Master Products'!D832</x:f>
        <x:v>Wholesale/Bulk</x:v>
      </x:c>
      <x:c r="E835" s="149" t="str">
        <x:f>'Master Products'!F832</x:f>
        <x:v>Pack</x:v>
      </x:c>
      <x:c r="F835" s="149" t="n">
        <x:f>IF('Master Products'!G832="","",'Master Products'!G832)</x:f>
        <x:v>48</x:v>
      </x:c>
      <x:c r="G835" s="149" t="str">
        <x:f>'Master Products'!I832</x:f>
        <x:v>PKR</x:v>
      </x:c>
      <x:c r="H835" s="133" t="n">
        <x:f>'Master Products'!L832</x:f>
        <x:v>720</x:v>
      </x:c>
      <x:c r="I835" s="133" t="n">
        <x:f>'Master Products'!M832</x:f>
        <x:v>620</x:v>
      </x:c>
      <x:c r="J835" s="133" t="str">
        <x:f>'Master Products'!U832</x:f>
        <x:v>Source Valid</x:v>
      </x:c>
      <x:c r="K835" s="133" t="n">
        <x:f>'Master Products'!N832</x:f>
        <x:v>100</x:v>
      </x:c>
      <x:c r="L835" s="148" t="n">
        <x:f>'Master Products'!O832</x:f>
        <x:v>0.1388888888888889</x:v>
      </x:c>
      <x:c r="M835" s="149" t="str">
        <x:f>'Master Products'!X832</x:f>
        <x:v>Ready</x:v>
      </x:c>
      <x:c r="N835" s="149" t="b">
        <x:f>'Master Products'!Y832</x:f>
        <x:v>1</x:v>
      </x:c>
      <x:c r="O835" s="149" t="str">
        <x:f>'Master Products'!AH832</x:f>
        <x:v>WS-RATES:24:4</x:v>
      </x:c>
      <x:c r="P835" s="149" t="str">
        <x:f>IF('Master Products'!AI832="","",'Master Products'!AI832)</x:f>
      </x:c>
      <x:c r="Q835" s="149" t="str">
        <x:f>IF('Master Products'!AJ832="","",'Master Products'!AJ832)</x:f>
      </x:c>
      <x:c r="R835" s="149" t="str">
        <x:f>IF('Master Products'!AK832="","",'Master Products'!AK832)</x:f>
      </x:c>
    </x:row>
    <x:row r="836">
      <x:c r="A836" s="149" t="str">
        <x:f>'Master Products'!A833</x:f>
        <x:v>RS-000832</x:v>
      </x:c>
      <x:c r="B836" s="149" t="str">
        <x:f>'Master Products'!B833</x:f>
        <x:v>SMILE RING DAIRY</x:v>
      </x:c>
      <x:c r="C836" s="149" t="str">
        <x:f>'Master Products'!C833</x:f>
        <x:v>CHINA DAIRIES</x:v>
      </x:c>
      <x:c r="D836" s="149" t="str">
        <x:f>'Master Products'!D833</x:f>
        <x:v>Both</x:v>
      </x:c>
      <x:c r="E836" s="149" t="str">
        <x:f>'Master Products'!F833</x:f>
        <x:v>Piece</x:v>
      </x:c>
      <x:c r="F836" s="149" t="str">
        <x:f>IF('Master Products'!G833="","",'Master Products'!G833)</x:f>
      </x:c>
      <x:c r="G836" s="149" t="str">
        <x:f>'Master Products'!I833</x:f>
        <x:v>PKR</x:v>
      </x:c>
      <x:c r="H836" s="133" t="n">
        <x:f>'Master Products'!L833</x:f>
        <x:v>270</x:v>
      </x:c>
      <x:c r="I836" s="133" t="n">
        <x:f>'Master Products'!M833</x:f>
        <x:v>245</x:v>
      </x:c>
      <x:c r="J836" s="133" t="str">
        <x:f>'Master Products'!U833</x:f>
        <x:v>Source Valid</x:v>
      </x:c>
      <x:c r="K836" s="133" t="n">
        <x:f>'Master Products'!N833</x:f>
        <x:v>25</x:v>
      </x:c>
      <x:c r="L836" s="148" t="n">
        <x:f>'Master Products'!O833</x:f>
        <x:v>0.09259259259259259</x:v>
      </x:c>
      <x:c r="M836" s="149" t="str">
        <x:f>'Master Products'!X833</x:f>
        <x:v>Ready</x:v>
      </x:c>
      <x:c r="N836" s="149" t="b">
        <x:f>'Master Products'!Y833</x:f>
        <x:v>1</x:v>
      </x:c>
      <x:c r="O836" s="149" t="str">
        <x:f>'Master Products'!AH833</x:f>
        <x:v>WS-RATES:24:5</x:v>
      </x:c>
      <x:c r="P836" s="149" t="str">
        <x:f>IF('Master Products'!AI833="","",'Master Products'!AI833)</x:f>
      </x:c>
      <x:c r="Q836" s="149" t="str">
        <x:f>IF('Master Products'!AJ833="","",'Master Products'!AJ833)</x:f>
      </x:c>
      <x:c r="R836" s="149" t="str">
        <x:f>IF('Master Products'!AK833="","",'Master Products'!AK833)</x:f>
      </x:c>
    </x:row>
    <x:row r="837">
      <x:c r="A837" s="149" t="str">
        <x:f>'Master Products'!A834</x:f>
        <x:v>RS-000833</x:v>
      </x:c>
      <x:c r="B837" s="149" t="str">
        <x:f>'Master Products'!B834</x:f>
        <x:v>SCISSOR SINGLE BLUE</x:v>
      </x:c>
      <x:c r="C837" s="149" t="str">
        <x:f>'Master Products'!C834</x:f>
        <x:v>SCISSOR</x:v>
      </x:c>
      <x:c r="D837" s="149" t="str">
        <x:f>'Master Products'!D834</x:f>
        <x:v>Both</x:v>
      </x:c>
      <x:c r="E837" s="149" t="str">
        <x:f>'Master Products'!F834</x:f>
        <x:v>Piece</x:v>
      </x:c>
      <x:c r="F837" s="149" t="str">
        <x:f>IF('Master Products'!G834="","",'Master Products'!G834)</x:f>
      </x:c>
      <x:c r="G837" s="149" t="str">
        <x:f>'Master Products'!I834</x:f>
        <x:v>PKR</x:v>
      </x:c>
      <x:c r="H837" s="133" t="n">
        <x:f>'Master Products'!L834</x:f>
        <x:v>85</x:v>
      </x:c>
      <x:c r="I837" s="133" t="n">
        <x:f>'Master Products'!M834</x:f>
        <x:v>72</x:v>
      </x:c>
      <x:c r="J837" s="133" t="str">
        <x:f>'Master Products'!U834</x:f>
        <x:v>Source Valid</x:v>
      </x:c>
      <x:c r="K837" s="133" t="n">
        <x:f>'Master Products'!N834</x:f>
        <x:v>13</x:v>
      </x:c>
      <x:c r="L837" s="148" t="n">
        <x:f>'Master Products'!O834</x:f>
        <x:v>0.15294117647058825</x:v>
      </x:c>
      <x:c r="M837" s="149" t="str">
        <x:f>'Master Products'!X834</x:f>
        <x:v>Ready</x:v>
      </x:c>
      <x:c r="N837" s="149" t="b">
        <x:f>'Master Products'!Y834</x:f>
        <x:v>1</x:v>
      </x:c>
      <x:c r="O837" s="149" t="str">
        <x:f>'Master Products'!AH834</x:f>
        <x:v>WS-RATES:24:6</x:v>
      </x:c>
      <x:c r="P837" s="149" t="str">
        <x:f>IF('Master Products'!AI834="","",'Master Products'!AI834)</x:f>
      </x:c>
      <x:c r="Q837" s="149" t="str">
        <x:f>IF('Master Products'!AJ834="","",'Master Products'!AJ834)</x:f>
      </x:c>
      <x:c r="R837" s="149" t="str">
        <x:f>IF('Master Products'!AK834="","",'Master Products'!AK834)</x:f>
      </x:c>
    </x:row>
    <x:row r="838">
      <x:c r="A838" s="149" t="str">
        <x:f>'Master Products'!A835</x:f>
        <x:v>RS-000834</x:v>
      </x:c>
      <x:c r="B838" s="149" t="str">
        <x:f>'Master Products'!B835</x:f>
        <x:v>SCISSOR DL9015</x:v>
      </x:c>
      <x:c r="C838" s="149" t="str">
        <x:f>'Master Products'!C835</x:f>
        <x:v>SCISSOR</x:v>
      </x:c>
      <x:c r="D838" s="149" t="str">
        <x:f>'Master Products'!D835</x:f>
        <x:v>Both</x:v>
      </x:c>
      <x:c r="E838" s="149" t="str">
        <x:f>'Master Products'!F835</x:f>
        <x:v>Piece</x:v>
      </x:c>
      <x:c r="F838" s="149" t="str">
        <x:f>IF('Master Products'!G835="","",'Master Products'!G835)</x:f>
      </x:c>
      <x:c r="G838" s="149" t="str">
        <x:f>'Master Products'!I835</x:f>
        <x:v>PKR</x:v>
      </x:c>
      <x:c r="H838" s="133" t="n">
        <x:f>'Master Products'!L835</x:f>
        <x:v>110</x:v>
      </x:c>
      <x:c r="I838" s="133" t="n">
        <x:f>'Master Products'!M835</x:f>
        <x:v>97</x:v>
      </x:c>
      <x:c r="J838" s="133" t="str">
        <x:f>'Master Products'!U835</x:f>
        <x:v>Source Valid</x:v>
      </x:c>
      <x:c r="K838" s="133" t="n">
        <x:f>'Master Products'!N835</x:f>
        <x:v>13</x:v>
      </x:c>
      <x:c r="L838" s="148" t="n">
        <x:f>'Master Products'!O835</x:f>
        <x:v>0.11818181818181818</x:v>
      </x:c>
      <x:c r="M838" s="149" t="str">
        <x:f>'Master Products'!X835</x:f>
        <x:v>Ready</x:v>
      </x:c>
      <x:c r="N838" s="149" t="b">
        <x:f>'Master Products'!Y835</x:f>
        <x:v>1</x:v>
      </x:c>
      <x:c r="O838" s="149" t="str">
        <x:f>'Master Products'!AH835</x:f>
        <x:v>WS-RATES:24:7</x:v>
      </x:c>
      <x:c r="P838" s="149" t="str">
        <x:f>IF('Master Products'!AI835="","",'Master Products'!AI835)</x:f>
      </x:c>
      <x:c r="Q838" s="149" t="str">
        <x:f>IF('Master Products'!AJ835="","",'Master Products'!AJ835)</x:f>
      </x:c>
      <x:c r="R838" s="149" t="str">
        <x:f>IF('Master Products'!AK835="","",'Master Products'!AK835)</x:f>
      </x:c>
    </x:row>
    <x:row r="839">
      <x:c r="A839" s="149" t="str">
        <x:f>'Master Products'!A836</x:f>
        <x:v>RS-000835</x:v>
      </x:c>
      <x:c r="B839" s="149" t="str">
        <x:f>'Master Products'!B836</x:f>
        <x:v>FANCY GEOMATERY 588-155</x:v>
      </x:c>
      <x:c r="C839" s="149" t="str">
        <x:f>'Master Products'!C836</x:f>
        <x:v>GEOMATRIES</x:v>
      </x:c>
      <x:c r="D839" s="149" t="str">
        <x:f>'Master Products'!D836</x:f>
        <x:v>Both</x:v>
      </x:c>
      <x:c r="E839" s="149" t="str">
        <x:f>'Master Products'!F836</x:f>
        <x:v>Piece</x:v>
      </x:c>
      <x:c r="F839" s="149" t="str">
        <x:f>IF('Master Products'!G836="","",'Master Products'!G836)</x:f>
      </x:c>
      <x:c r="G839" s="149" t="str">
        <x:f>'Master Products'!I836</x:f>
        <x:v>PKR</x:v>
      </x:c>
      <x:c r="H839" s="133" t="n">
        <x:f>'Master Products'!L836</x:f>
        <x:v>520</x:v>
      </x:c>
      <x:c r="I839" s="133" t="n">
        <x:f>'Master Products'!M836</x:f>
        <x:v>485</x:v>
      </x:c>
      <x:c r="J839" s="133" t="str">
        <x:f>'Master Products'!U836</x:f>
        <x:v>Source Valid</x:v>
      </x:c>
      <x:c r="K839" s="133" t="n">
        <x:f>'Master Products'!N836</x:f>
        <x:v>35</x:v>
      </x:c>
      <x:c r="L839" s="148" t="n">
        <x:f>'Master Products'!O836</x:f>
        <x:v>0.0673076923076923</x:v>
      </x:c>
      <x:c r="M839" s="149" t="str">
        <x:f>'Master Products'!X836</x:f>
        <x:v>Ready</x:v>
      </x:c>
      <x:c r="N839" s="149" t="b">
        <x:f>'Master Products'!Y836</x:f>
        <x:v>1</x:v>
      </x:c>
      <x:c r="O839" s="149" t="str">
        <x:f>'Master Products'!AH836</x:f>
        <x:v>WS-RATES:24:8</x:v>
      </x:c>
      <x:c r="P839" s="149" t="str">
        <x:f>IF('Master Products'!AI836="","",'Master Products'!AI836)</x:f>
      </x:c>
      <x:c r="Q839" s="149" t="str">
        <x:f>IF('Master Products'!AJ836="","",'Master Products'!AJ836)</x:f>
      </x:c>
      <x:c r="R839" s="149" t="str">
        <x:f>IF('Master Products'!AK836="","",'Master Products'!AK836)</x:f>
      </x:c>
    </x:row>
    <x:row r="840">
      <x:c r="A840" s="149" t="str">
        <x:f>'Master Products'!A837</x:f>
        <x:v>RS-000836</x:v>
      </x:c>
      <x:c r="B840" s="149" t="str">
        <x:f>'Master Products'!B837</x:f>
        <x:v>FANCY GEOMATERY 2029</x:v>
      </x:c>
      <x:c r="C840" s="149" t="str">
        <x:f>'Master Products'!C837</x:f>
        <x:v>GEOMATRIES</x:v>
      </x:c>
      <x:c r="D840" s="149" t="str">
        <x:f>'Master Products'!D837</x:f>
        <x:v>Both</x:v>
      </x:c>
      <x:c r="E840" s="149" t="str">
        <x:f>'Master Products'!F837</x:f>
        <x:v>Piece</x:v>
      </x:c>
      <x:c r="F840" s="149" t="str">
        <x:f>IF('Master Products'!G837="","",'Master Products'!G837)</x:f>
      </x:c>
      <x:c r="G840" s="149" t="str">
        <x:f>'Master Products'!I837</x:f>
        <x:v>PKR</x:v>
      </x:c>
      <x:c r="H840" s="133" t="n">
        <x:f>'Master Products'!L837</x:f>
        <x:v>400</x:v>
      </x:c>
      <x:c r="I840" s="133" t="n">
        <x:f>'Master Products'!M837</x:f>
        <x:v>365</x:v>
      </x:c>
      <x:c r="J840" s="133" t="str">
        <x:f>'Master Products'!U837</x:f>
        <x:v>Source Valid</x:v>
      </x:c>
      <x:c r="K840" s="133" t="n">
        <x:f>'Master Products'!N837</x:f>
        <x:v>35</x:v>
      </x:c>
      <x:c r="L840" s="148" t="n">
        <x:f>'Master Products'!O837</x:f>
        <x:v>0.0875</x:v>
      </x:c>
      <x:c r="M840" s="149" t="str">
        <x:f>'Master Products'!X837</x:f>
        <x:v>Ready</x:v>
      </x:c>
      <x:c r="N840" s="149" t="b">
        <x:f>'Master Products'!Y837</x:f>
        <x:v>1</x:v>
      </x:c>
      <x:c r="O840" s="149" t="str">
        <x:f>'Master Products'!AH837</x:f>
        <x:v>WS-RATES:24:9</x:v>
      </x:c>
      <x:c r="P840" s="149" t="str">
        <x:f>IF('Master Products'!AI837="","",'Master Products'!AI837)</x:f>
      </x:c>
      <x:c r="Q840" s="149" t="str">
        <x:f>IF('Master Products'!AJ837="","",'Master Products'!AJ837)</x:f>
      </x:c>
      <x:c r="R840" s="149" t="str">
        <x:f>IF('Master Products'!AK837="","",'Master Products'!AK837)</x:f>
      </x:c>
    </x:row>
    <x:row r="841">
      <x:c r="A841" s="149" t="str">
        <x:f>'Master Products'!A838</x:f>
        <x:v>RS-000837</x:v>
      </x:c>
      <x:c r="B841" s="149" t="str">
        <x:f>'Master Products'!B838</x:f>
        <x:v>FANCY GEOMATERY 6204</x:v>
      </x:c>
      <x:c r="C841" s="149" t="str">
        <x:f>'Master Products'!C838</x:f>
        <x:v>GEOMATRIES</x:v>
      </x:c>
      <x:c r="D841" s="149" t="str">
        <x:f>'Master Products'!D838</x:f>
        <x:v>Both</x:v>
      </x:c>
      <x:c r="E841" s="149" t="str">
        <x:f>'Master Products'!F838</x:f>
        <x:v>Piece</x:v>
      </x:c>
      <x:c r="F841" s="149" t="str">
        <x:f>IF('Master Products'!G838="","",'Master Products'!G838)</x:f>
      </x:c>
      <x:c r="G841" s="149" t="str">
        <x:f>'Master Products'!I838</x:f>
        <x:v>PKR</x:v>
      </x:c>
      <x:c r="H841" s="133" t="n">
        <x:f>'Master Products'!L838</x:f>
        <x:v>360</x:v>
      </x:c>
      <x:c r="I841" s="133" t="n">
        <x:f>'Master Products'!M838</x:f>
        <x:v>325</x:v>
      </x:c>
      <x:c r="J841" s="133" t="str">
        <x:f>'Master Products'!U838</x:f>
        <x:v>Source Valid</x:v>
      </x:c>
      <x:c r="K841" s="133" t="n">
        <x:f>'Master Products'!N838</x:f>
        <x:v>35</x:v>
      </x:c>
      <x:c r="L841" s="148" t="n">
        <x:f>'Master Products'!O838</x:f>
        <x:v>0.09722222222222222</x:v>
      </x:c>
      <x:c r="M841" s="149" t="str">
        <x:f>'Master Products'!X838</x:f>
        <x:v>Ready</x:v>
      </x:c>
      <x:c r="N841" s="149" t="b">
        <x:f>'Master Products'!Y838</x:f>
        <x:v>1</x:v>
      </x:c>
      <x:c r="O841" s="149" t="str">
        <x:f>'Master Products'!AH838</x:f>
        <x:v>WS-RATES:24:10</x:v>
      </x:c>
      <x:c r="P841" s="149" t="str">
        <x:f>IF('Master Products'!AI838="","",'Master Products'!AI838)</x:f>
      </x:c>
      <x:c r="Q841" s="149" t="str">
        <x:f>IF('Master Products'!AJ838="","",'Master Products'!AJ838)</x:f>
      </x:c>
      <x:c r="R841" s="149" t="str">
        <x:f>IF('Master Products'!AK838="","",'Master Products'!AK838)</x:f>
      </x:c>
    </x:row>
    <x:row r="842">
      <x:c r="A842" s="149" t="str">
        <x:f>'Master Products'!A839</x:f>
        <x:v>RS-000838</x:v>
      </x:c>
      <x:c r="B842" s="149" t="str">
        <x:f>'Master Products'!B839</x:f>
        <x:v>FANCY GEOMATERY 1849</x:v>
      </x:c>
      <x:c r="C842" s="149" t="str">
        <x:f>'Master Products'!C839</x:f>
        <x:v>GEOMATRIES</x:v>
      </x:c>
      <x:c r="D842" s="149" t="str">
        <x:f>'Master Products'!D839</x:f>
        <x:v>Both</x:v>
      </x:c>
      <x:c r="E842" s="149" t="str">
        <x:f>'Master Products'!F839</x:f>
        <x:v>Piece</x:v>
      </x:c>
      <x:c r="F842" s="149" t="str">
        <x:f>IF('Master Products'!G839="","",'Master Products'!G839)</x:f>
      </x:c>
      <x:c r="G842" s="149" t="str">
        <x:f>'Master Products'!I839</x:f>
        <x:v>PKR</x:v>
      </x:c>
      <x:c r="H842" s="133" t="n">
        <x:f>'Master Products'!L839</x:f>
        <x:v>190</x:v>
      </x:c>
      <x:c r="I842" s="133" t="n">
        <x:f>'Master Products'!M839</x:f>
        <x:v>170</x:v>
      </x:c>
      <x:c r="J842" s="133" t="str">
        <x:f>'Master Products'!U839</x:f>
        <x:v>Source Valid</x:v>
      </x:c>
      <x:c r="K842" s="133" t="n">
        <x:f>'Master Products'!N839</x:f>
        <x:v>20</x:v>
      </x:c>
      <x:c r="L842" s="148" t="n">
        <x:f>'Master Products'!O839</x:f>
        <x:v>0.10526315789473684</x:v>
      </x:c>
      <x:c r="M842" s="149" t="str">
        <x:f>'Master Products'!X839</x:f>
        <x:v>Ready</x:v>
      </x:c>
      <x:c r="N842" s="149" t="b">
        <x:f>'Master Products'!Y839</x:f>
        <x:v>1</x:v>
      </x:c>
      <x:c r="O842" s="149" t="str">
        <x:f>'Master Products'!AH839</x:f>
        <x:v>WS-RATES:24:11</x:v>
      </x:c>
      <x:c r="P842" s="149" t="str">
        <x:f>IF('Master Products'!AI839="","",'Master Products'!AI839)</x:f>
      </x:c>
      <x:c r="Q842" s="149" t="str">
        <x:f>IF('Master Products'!AJ839="","",'Master Products'!AJ839)</x:f>
      </x:c>
      <x:c r="R842" s="149" t="str">
        <x:f>IF('Master Products'!AK839="","",'Master Products'!AK839)</x:f>
      </x:c>
    </x:row>
    <x:row r="843">
      <x:c r="A843" s="149" t="str">
        <x:f>'Master Products'!A840</x:f>
        <x:v>RS-000839</x:v>
      </x:c>
      <x:c r="B843" s="149" t="str">
        <x:f>'Master Products'!B840</x:f>
        <x:v>TISSUE LARGE RAHAT</x:v>
      </x:c>
      <x:c r="C843" s="149" t="str">
        <x:f>'Master Products'!C840</x:f>
        <x:v>CHINA</x:v>
      </x:c>
      <x:c r="D843" s="149" t="str">
        <x:f>'Master Products'!D840</x:f>
        <x:v>Both</x:v>
      </x:c>
      <x:c r="E843" s="149" t="str">
        <x:f>'Master Products'!F840</x:f>
        <x:v>Piece</x:v>
      </x:c>
      <x:c r="F843" s="149" t="str">
        <x:f>IF('Master Products'!G840="","",'Master Products'!G840)</x:f>
      </x:c>
      <x:c r="G843" s="149" t="str">
        <x:f>'Master Products'!I840</x:f>
        <x:v>PKR</x:v>
      </x:c>
      <x:c r="H843" s="133" t="n">
        <x:f>'Master Products'!L840</x:f>
        <x:v>160</x:v>
      </x:c>
      <x:c r="I843" s="133" t="n">
        <x:f>'Master Products'!M840</x:f>
        <x:v>135</x:v>
      </x:c>
      <x:c r="J843" s="133" t="str">
        <x:f>'Master Products'!U840</x:f>
        <x:v>Source Valid</x:v>
      </x:c>
      <x:c r="K843" s="133" t="n">
        <x:f>'Master Products'!N840</x:f>
        <x:v>25</x:v>
      </x:c>
      <x:c r="L843" s="148" t="n">
        <x:f>'Master Products'!O840</x:f>
        <x:v>0.15625</x:v>
      </x:c>
      <x:c r="M843" s="149" t="str">
        <x:f>'Master Products'!X840</x:f>
        <x:v>Ready</x:v>
      </x:c>
      <x:c r="N843" s="149" t="b">
        <x:f>'Master Products'!Y840</x:f>
        <x:v>1</x:v>
      </x:c>
      <x:c r="O843" s="149" t="str">
        <x:f>'Master Products'!AH840</x:f>
        <x:v>WS-RATES:24:12</x:v>
      </x:c>
      <x:c r="P843" s="149" t="str">
        <x:f>IF('Master Products'!AI840="","",'Master Products'!AI840)</x:f>
      </x:c>
      <x:c r="Q843" s="149" t="str">
        <x:f>IF('Master Products'!AJ840="","",'Master Products'!AJ840)</x:f>
      </x:c>
      <x:c r="R843" s="149" t="str">
        <x:f>IF('Master Products'!AK840="","",'Master Products'!AK840)</x:f>
      </x:c>
    </x:row>
    <x:row r="844">
      <x:c r="A844" s="149" t="str">
        <x:f>'Master Products'!A841</x:f>
        <x:v>RS-000840</x:v>
      </x:c>
      <x:c r="B844" s="149" t="str">
        <x:f>'Master Products'!B841</x:f>
        <x:v>FOAMIC DISPLAY STICKER A+</x:v>
      </x:c>
      <x:c r="C844" s="149" t="str">
        <x:f>'Master Products'!C841</x:f>
        <x:v>STICKERS</x:v>
      </x:c>
      <x:c r="D844" s="149" t="str">
        <x:f>'Master Products'!D841</x:f>
        <x:v>Wholesale/Bulk</x:v>
      </x:c>
      <x:c r="E844" s="149" t="str">
        <x:f>'Master Products'!F841</x:f>
        <x:v>Piece</x:v>
      </x:c>
      <x:c r="F844" s="149" t="str">
        <x:f>IF('Master Products'!G841="","",'Master Products'!G841)</x:f>
      </x:c>
      <x:c r="G844" s="149" t="str">
        <x:f>'Master Products'!I841</x:f>
        <x:v>PKR</x:v>
      </x:c>
      <x:c r="H844" s="133" t="n">
        <x:f>'Master Products'!L841</x:f>
        <x:v>70</x:v>
      </x:c>
      <x:c r="I844" s="133" t="n">
        <x:f>'Master Products'!M841</x:f>
        <x:v>56</x:v>
      </x:c>
      <x:c r="J844" s="133" t="str">
        <x:f>'Master Products'!U841</x:f>
        <x:v>Source Valid</x:v>
      </x:c>
      <x:c r="K844" s="133" t="n">
        <x:f>'Master Products'!N841</x:f>
        <x:v>14</x:v>
      </x:c>
      <x:c r="L844" s="148" t="n">
        <x:f>'Master Products'!O841</x:f>
        <x:v>0.2</x:v>
      </x:c>
      <x:c r="M844" s="149" t="str">
        <x:f>'Master Products'!X841</x:f>
        <x:v>Ready</x:v>
      </x:c>
      <x:c r="N844" s="149" t="b">
        <x:f>'Master Products'!Y841</x:f>
        <x:v>1</x:v>
      </x:c>
      <x:c r="O844" s="149" t="str">
        <x:f>'Master Products'!AH841</x:f>
        <x:v>WS-RATES:24:13</x:v>
      </x:c>
      <x:c r="P844" s="149" t="str">
        <x:f>IF('Master Products'!AI841="","",'Master Products'!AI841)</x:f>
      </x:c>
      <x:c r="Q844" s="149" t="str">
        <x:f>IF('Master Products'!AJ841="","",'Master Products'!AJ841)</x:f>
      </x:c>
      <x:c r="R844" s="149" t="str">
        <x:f>IF('Master Products'!AK841="","",'Master Products'!AK841)</x:f>
      </x:c>
    </x:row>
    <x:row r="845">
      <x:c r="A845" s="149" t="str">
        <x:f>'Master Products'!A842</x:f>
        <x:v>RS-000841</x:v>
      </x:c>
      <x:c r="B845" s="149" t="str">
        <x:f>'Master Products'!B842</x:f>
        <x:v>SHASHLIK STICK 12 INCH</x:v>
      </x:c>
      <x:c r="C845" s="149" t="str">
        <x:f>'Master Products'!C842</x:f>
        <x:v>CHINA</x:v>
      </x:c>
      <x:c r="D845" s="149" t="str">
        <x:f>'Master Products'!D842</x:f>
        <x:v>Both</x:v>
      </x:c>
      <x:c r="E845" s="149" t="str">
        <x:f>'Master Products'!F842</x:f>
        <x:v>Piece</x:v>
      </x:c>
      <x:c r="F845" s="149" t="str">
        <x:f>IF('Master Products'!G842="","",'Master Products'!G842)</x:f>
      </x:c>
      <x:c r="G845" s="149" t="str">
        <x:f>'Master Products'!I842</x:f>
        <x:v>PKR</x:v>
      </x:c>
      <x:c r="H845" s="133" t="n">
        <x:f>'Master Products'!L842</x:f>
        <x:v>130</x:v>
      </x:c>
      <x:c r="I845" s="133" t="n">
        <x:f>'Master Products'!M842</x:f>
        <x:v>90</x:v>
      </x:c>
      <x:c r="J845" s="133" t="str">
        <x:f>'Master Products'!U842</x:f>
        <x:v>Source Valid</x:v>
      </x:c>
      <x:c r="K845" s="133" t="n">
        <x:f>'Master Products'!N842</x:f>
        <x:v>40</x:v>
      </x:c>
      <x:c r="L845" s="148" t="n">
        <x:f>'Master Products'!O842</x:f>
        <x:v>0.3076923076923077</x:v>
      </x:c>
      <x:c r="M845" s="149" t="str">
        <x:f>'Master Products'!X842</x:f>
        <x:v>Ready</x:v>
      </x:c>
      <x:c r="N845" s="149" t="b">
        <x:f>'Master Products'!Y842</x:f>
        <x:v>1</x:v>
      </x:c>
      <x:c r="O845" s="149" t="str">
        <x:f>'Master Products'!AH842</x:f>
        <x:v>WS-RATES:24:14</x:v>
      </x:c>
      <x:c r="P845" s="149" t="str">
        <x:f>IF('Master Products'!AI842="","",'Master Products'!AI842)</x:f>
      </x:c>
      <x:c r="Q845" s="149" t="str">
        <x:f>IF('Master Products'!AJ842="","",'Master Products'!AJ842)</x:f>
      </x:c>
      <x:c r="R845" s="149" t="str">
        <x:f>IF('Master Products'!AK842="","",'Master Products'!AK842)</x:f>
      </x:c>
    </x:row>
    <x:row r="846">
      <x:c r="A846" s="149" t="str">
        <x:f>'Master Products'!A843</x:f>
        <x:v>RS-000842</x:v>
      </x:c>
      <x:c r="B846" s="149" t="str">
        <x:f>'Master Products'!B843</x:f>
        <x:v>SHASHLIK STICK 8 INCH</x:v>
      </x:c>
      <x:c r="C846" s="149" t="str">
        <x:f>'Master Products'!C843</x:f>
        <x:v>CHINA</x:v>
      </x:c>
      <x:c r="D846" s="149" t="str">
        <x:f>'Master Products'!D843</x:f>
        <x:v>Both</x:v>
      </x:c>
      <x:c r="E846" s="149" t="str">
        <x:f>'Master Products'!F843</x:f>
        <x:v>Piece</x:v>
      </x:c>
      <x:c r="F846" s="149" t="str">
        <x:f>IF('Master Products'!G843="","",'Master Products'!G843)</x:f>
      </x:c>
      <x:c r="G846" s="149" t="str">
        <x:f>'Master Products'!I843</x:f>
        <x:v>PKR</x:v>
      </x:c>
      <x:c r="H846" s="133" t="n">
        <x:f>'Master Products'!L843</x:f>
        <x:v>80</x:v>
      </x:c>
      <x:c r="I846" s="133" t="n">
        <x:f>'Master Products'!M843</x:f>
        <x:v>67</x:v>
      </x:c>
      <x:c r="J846" s="133" t="str">
        <x:f>'Master Products'!U843</x:f>
        <x:v>Source Valid</x:v>
      </x:c>
      <x:c r="K846" s="133" t="n">
        <x:f>'Master Products'!N843</x:f>
        <x:v>13</x:v>
      </x:c>
      <x:c r="L846" s="148" t="n">
        <x:f>'Master Products'!O843</x:f>
        <x:v>0.1625</x:v>
      </x:c>
      <x:c r="M846" s="149" t="str">
        <x:f>'Master Products'!X843</x:f>
        <x:v>Ready</x:v>
      </x:c>
      <x:c r="N846" s="149" t="b">
        <x:f>'Master Products'!Y843</x:f>
        <x:v>1</x:v>
      </x:c>
      <x:c r="O846" s="149" t="str">
        <x:f>'Master Products'!AH843</x:f>
        <x:v>WS-RATES:24:15</x:v>
      </x:c>
      <x:c r="P846" s="149" t="str">
        <x:f>IF('Master Products'!AI843="","",'Master Products'!AI843)</x:f>
      </x:c>
      <x:c r="Q846" s="149" t="str">
        <x:f>IF('Master Products'!AJ843="","",'Master Products'!AJ843)</x:f>
      </x:c>
      <x:c r="R846" s="149" t="str">
        <x:f>IF('Master Products'!AK843="","",'Master Products'!AK843)</x:f>
      </x:c>
    </x:row>
    <x:row r="847">
      <x:c r="A847" s="149" t="str">
        <x:f>'Master Products'!A844</x:f>
        <x:v>RS-000843</x:v>
      </x:c>
      <x:c r="B847" s="149" t="str">
        <x:f>'Master Products'!B844</x:f>
        <x:v>SHASHLIK STICK 6 INCH</x:v>
      </x:c>
      <x:c r="C847" s="149" t="str">
        <x:f>'Master Products'!C844</x:f>
        <x:v>CHINA</x:v>
      </x:c>
      <x:c r="D847" s="149" t="str">
        <x:f>'Master Products'!D844</x:f>
        <x:v>Both</x:v>
      </x:c>
      <x:c r="E847" s="149" t="str">
        <x:f>'Master Products'!F844</x:f>
        <x:v>Piece</x:v>
      </x:c>
      <x:c r="F847" s="149" t="str">
        <x:f>IF('Master Products'!G844="","",'Master Products'!G844)</x:f>
      </x:c>
      <x:c r="G847" s="149" t="str">
        <x:f>'Master Products'!I844</x:f>
        <x:v>PKR</x:v>
      </x:c>
      <x:c r="H847" s="133" t="n">
        <x:f>'Master Products'!L844</x:f>
        <x:v>45</x:v>
      </x:c>
      <x:c r="I847" s="133" t="n">
        <x:f>'Master Products'!M844</x:f>
        <x:v>36</x:v>
      </x:c>
      <x:c r="J847" s="133" t="str">
        <x:f>'Master Products'!U844</x:f>
        <x:v>Source Valid</x:v>
      </x:c>
      <x:c r="K847" s="133" t="n">
        <x:f>'Master Products'!N844</x:f>
        <x:v>9</x:v>
      </x:c>
      <x:c r="L847" s="148" t="n">
        <x:f>'Master Products'!O844</x:f>
        <x:v>0.2</x:v>
      </x:c>
      <x:c r="M847" s="149" t="str">
        <x:f>'Master Products'!X844</x:f>
        <x:v>Ready</x:v>
      </x:c>
      <x:c r="N847" s="149" t="b">
        <x:f>'Master Products'!Y844</x:f>
        <x:v>1</x:v>
      </x:c>
      <x:c r="O847" s="149" t="str">
        <x:f>'Master Products'!AH844</x:f>
        <x:v>WS-RATES:24:16</x:v>
      </x:c>
      <x:c r="P847" s="149" t="str">
        <x:f>IF('Master Products'!AI844="","",'Master Products'!AI844)</x:f>
      </x:c>
      <x:c r="Q847" s="149" t="str">
        <x:f>IF('Master Products'!AJ844="","",'Master Products'!AJ844)</x:f>
      </x:c>
      <x:c r="R847" s="149" t="str">
        <x:f>IF('Master Products'!AK844="","",'Master Products'!AK844)</x:f>
      </x:c>
    </x:row>
    <x:row r="848">
      <x:c r="A848" s="149" t="str">
        <x:f>'Master Products'!A845</x:f>
        <x:v>RS-000844</x:v>
      </x:c>
      <x:c r="B848" s="149" t="str">
        <x:f>'Master Products'!B845</x:f>
        <x:v>STICKER LARGE 3D</x:v>
      </x:c>
      <x:c r="C848" s="149" t="str">
        <x:f>'Master Products'!C845</x:f>
        <x:v>STICKERS</x:v>
      </x:c>
      <x:c r="D848" s="149" t="str">
        <x:f>'Master Products'!D845</x:f>
        <x:v>Both</x:v>
      </x:c>
      <x:c r="E848" s="149" t="str">
        <x:f>'Master Products'!F845</x:f>
        <x:v>Piece</x:v>
      </x:c>
      <x:c r="F848" s="149" t="str">
        <x:f>IF('Master Products'!G845="","",'Master Products'!G845)</x:f>
      </x:c>
      <x:c r="G848" s="149" t="str">
        <x:f>'Master Products'!I845</x:f>
        <x:v>PKR</x:v>
      </x:c>
      <x:c r="H848" s="133" t="n">
        <x:f>'Master Products'!L845</x:f>
        <x:v>110</x:v>
      </x:c>
      <x:c r="I848" s="133" t="n">
        <x:f>'Master Products'!M845</x:f>
        <x:v>92</x:v>
      </x:c>
      <x:c r="J848" s="133" t="str">
        <x:f>'Master Products'!U845</x:f>
        <x:v>Source Valid</x:v>
      </x:c>
      <x:c r="K848" s="133" t="n">
        <x:f>'Master Products'!N845</x:f>
        <x:v>18</x:v>
      </x:c>
      <x:c r="L848" s="148" t="n">
        <x:f>'Master Products'!O845</x:f>
        <x:v>0.16363636363636364</x:v>
      </x:c>
      <x:c r="M848" s="149" t="str">
        <x:f>'Master Products'!X845</x:f>
        <x:v>Ready</x:v>
      </x:c>
      <x:c r="N848" s="149" t="b">
        <x:f>'Master Products'!Y845</x:f>
        <x:v>1</x:v>
      </x:c>
      <x:c r="O848" s="149" t="str">
        <x:f>'Master Products'!AH845</x:f>
        <x:v>WS-RATES:24:17</x:v>
      </x:c>
      <x:c r="P848" s="149" t="str">
        <x:f>IF('Master Products'!AI845="","",'Master Products'!AI845)</x:f>
      </x:c>
      <x:c r="Q848" s="149" t="str">
        <x:f>IF('Master Products'!AJ845="","",'Master Products'!AJ845)</x:f>
      </x:c>
      <x:c r="R848" s="149" t="str">
        <x:f>IF('Master Products'!AK845="","",'Master Products'!AK845)</x:f>
      </x:c>
    </x:row>
    <x:row r="849">
      <x:c r="A849" s="149" t="str">
        <x:f>'Master Products'!A846</x:f>
        <x:v>RS-000845</x:v>
      </x:c>
      <x:c r="B849" s="149" t="str">
        <x:f>'Master Products'!B846</x:f>
        <x:v>BULBULAY POKIMON LARGE</x:v>
      </x:c>
      <x:c r="C849" s="149" t="str">
        <x:f>'Master Products'!C846</x:f>
        <x:v>CHINA</x:v>
      </x:c>
      <x:c r="D849" s="149" t="str">
        <x:f>'Master Products'!D846</x:f>
        <x:v>Both</x:v>
      </x:c>
      <x:c r="E849" s="149" t="str">
        <x:f>'Master Products'!F846</x:f>
        <x:v>Piece</x:v>
      </x:c>
      <x:c r="F849" s="149" t="str">
        <x:f>IF('Master Products'!G846="","",'Master Products'!G846)</x:f>
      </x:c>
      <x:c r="G849" s="149" t="str">
        <x:f>'Master Products'!I846</x:f>
        <x:v>PKR</x:v>
      </x:c>
      <x:c r="H849" s="133" t="n">
        <x:f>'Master Products'!L846</x:f>
        <x:v>80</x:v>
      </x:c>
      <x:c r="I849" s="133" t="n">
        <x:f>'Master Products'!M846</x:f>
        <x:v>70</x:v>
      </x:c>
      <x:c r="J849" s="133" t="str">
        <x:f>'Master Products'!U846</x:f>
        <x:v>Source Valid</x:v>
      </x:c>
      <x:c r="K849" s="133" t="n">
        <x:f>'Master Products'!N846</x:f>
        <x:v>10</x:v>
      </x:c>
      <x:c r="L849" s="148" t="n">
        <x:f>'Master Products'!O846</x:f>
        <x:v>0.125</x:v>
      </x:c>
      <x:c r="M849" s="149" t="str">
        <x:f>'Master Products'!X846</x:f>
        <x:v>Ready</x:v>
      </x:c>
      <x:c r="N849" s="149" t="b">
        <x:f>'Master Products'!Y846</x:f>
        <x:v>1</x:v>
      </x:c>
      <x:c r="O849" s="149" t="str">
        <x:f>'Master Products'!AH846</x:f>
        <x:v>WS-RATES:24:18</x:v>
      </x:c>
      <x:c r="P849" s="149" t="str">
        <x:f>IF('Master Products'!AI846="","",'Master Products'!AI846)</x:f>
      </x:c>
      <x:c r="Q849" s="149" t="str">
        <x:f>IF('Master Products'!AJ846="","",'Master Products'!AJ846)</x:f>
      </x:c>
      <x:c r="R849" s="149" t="str">
        <x:f>IF('Master Products'!AK846="","",'Master Products'!AK846)</x:f>
      </x:c>
    </x:row>
    <x:row r="850">
      <x:c r="A850" s="149" t="str">
        <x:f>'Master Products'!A847</x:f>
        <x:v>RS-000846</x:v>
      </x:c>
      <x:c r="B850" s="149" t="str">
        <x:f>'Master Products'!B847</x:f>
        <x:v>HAND SOAP</x:v>
      </x:c>
      <x:c r="C850" s="149" t="str">
        <x:f>'Master Products'!C847</x:f>
        <x:v>CHINA</x:v>
      </x:c>
      <x:c r="D850" s="149" t="str">
        <x:f>'Master Products'!D847</x:f>
        <x:v>Both</x:v>
      </x:c>
      <x:c r="E850" s="149" t="str">
        <x:f>'Master Products'!F847</x:f>
        <x:v>Piece</x:v>
      </x:c>
      <x:c r="F850" s="149" t="str">
        <x:f>IF('Master Products'!G847="","",'Master Products'!G847)</x:f>
      </x:c>
      <x:c r="G850" s="149" t="str">
        <x:f>'Master Products'!I847</x:f>
        <x:v>PKR</x:v>
      </x:c>
      <x:c r="H850" s="133" t="n">
        <x:f>'Master Products'!L847</x:f>
        <x:v>40</x:v>
      </x:c>
      <x:c r="I850" s="133" t="n">
        <x:f>'Master Products'!M847</x:f>
        <x:v>35</x:v>
      </x:c>
      <x:c r="J850" s="133" t="str">
        <x:f>'Master Products'!U847</x:f>
        <x:v>Corrected Buying</x:v>
      </x:c>
      <x:c r="K850" s="133" t="n">
        <x:f>'Master Products'!N847</x:f>
        <x:v>5</x:v>
      </x:c>
      <x:c r="L850" s="148" t="n">
        <x:f>'Master Products'!O847</x:f>
        <x:v>0.125</x:v>
      </x:c>
      <x:c r="M850" s="149" t="str">
        <x:f>'Master Products'!X847</x:f>
        <x:v>Ready with Mock Price</x:v>
      </x:c>
      <x:c r="N850" s="149" t="b">
        <x:f>'Master Products'!Y847</x:f>
        <x:v>1</x:v>
      </x:c>
      <x:c r="O850" s="149" t="str">
        <x:f>'Master Products'!AH847</x:f>
        <x:v>WS-RATES:24:19</x:v>
      </x:c>
      <x:c r="P850" s="149" t="str">
        <x:f>IF('Master Products'!AI847="","",'Master Products'!AI847)</x:f>
      </x:c>
      <x:c r="Q850" s="149" t="str">
        <x:f>IF('Master Products'!AJ847="","",'Master Products'!AJ847)</x:f>
      </x:c>
      <x:c r="R850" s="149" t="str">
        <x:f>IF('Master Products'!AK847="","",'Master Products'!AK847)</x:f>
      </x:c>
    </x:row>
    <x:row r="851">
      <x:c r="A851" s="149" t="str">
        <x:f>'Master Products'!A848</x:f>
        <x:v>RS-000847</x:v>
      </x:c>
      <x:c r="B851" s="149" t="str">
        <x:f>'Master Products'!B848</x:f>
        <x:v>BULBULAY CHINA SMALL (1 PC)</x:v>
      </x:c>
      <x:c r="C851" s="149" t="str">
        <x:f>'Master Products'!C848</x:f>
        <x:v>CHINA</x:v>
      </x:c>
      <x:c r="D851" s="149" t="str">
        <x:f>'Master Products'!D848</x:f>
        <x:v>Both</x:v>
      </x:c>
      <x:c r="E851" s="149" t="str">
        <x:f>'Master Products'!F848</x:f>
        <x:v>Piece</x:v>
      </x:c>
      <x:c r="F851" s="149" t="n">
        <x:f>IF('Master Products'!G848="","",'Master Products'!G848)</x:f>
        <x:v>1</x:v>
      </x:c>
      <x:c r="G851" s="149" t="str">
        <x:f>'Master Products'!I848</x:f>
        <x:v>PKR</x:v>
      </x:c>
      <x:c r="H851" s="133" t="n">
        <x:f>'Master Products'!L848</x:f>
        <x:v>70</x:v>
      </x:c>
      <x:c r="I851" s="133" t="n">
        <x:f>'Master Products'!M848</x:f>
        <x:v>56</x:v>
      </x:c>
      <x:c r="J851" s="133" t="str">
        <x:f>'Master Products'!U848</x:f>
        <x:v>Source Valid</x:v>
      </x:c>
      <x:c r="K851" s="133" t="n">
        <x:f>'Master Products'!N848</x:f>
        <x:v>14</x:v>
      </x:c>
      <x:c r="L851" s="148" t="n">
        <x:f>'Master Products'!O848</x:f>
        <x:v>0.2</x:v>
      </x:c>
      <x:c r="M851" s="149" t="str">
        <x:f>'Master Products'!X848</x:f>
        <x:v>Ready</x:v>
      </x:c>
      <x:c r="N851" s="149" t="b">
        <x:f>'Master Products'!Y848</x:f>
        <x:v>1</x:v>
      </x:c>
      <x:c r="O851" s="149" t="str">
        <x:f>'Master Products'!AH848</x:f>
        <x:v>WS-RATES:24:20</x:v>
      </x:c>
      <x:c r="P851" s="149" t="str">
        <x:f>IF('Master Products'!AI848="","",'Master Products'!AI848)</x:f>
      </x:c>
      <x:c r="Q851" s="149" t="str">
        <x:f>IF('Master Products'!AJ848="","",'Master Products'!AJ848)</x:f>
      </x:c>
      <x:c r="R851" s="149" t="str">
        <x:f>IF('Master Products'!AK848="","",'Master Products'!AK848)</x:f>
      </x:c>
    </x:row>
    <x:row r="852">
      <x:c r="A852" s="149" t="str">
        <x:f>'Master Products'!A849</x:f>
        <x:v>RS-000848</x:v>
      </x:c>
      <x:c r="B852" s="149" t="str">
        <x:f>'Master Products'!B849</x:f>
        <x:v>CHINA GEL PEN ZGP222</x:v>
      </x:c>
      <x:c r="C852" s="149" t="str">
        <x:f>'Master Products'!C849</x:f>
        <x:v>CHINA</x:v>
      </x:c>
      <x:c r="D852" s="149" t="str">
        <x:f>'Master Products'!D849</x:f>
        <x:v>Both</x:v>
      </x:c>
      <x:c r="E852" s="149" t="str">
        <x:f>'Master Products'!F849</x:f>
        <x:v>Piece</x:v>
      </x:c>
      <x:c r="F852" s="149" t="str">
        <x:f>IF('Master Products'!G849="","",'Master Products'!G849)</x:f>
      </x:c>
      <x:c r="G852" s="149" t="str">
        <x:f>'Master Products'!I849</x:f>
        <x:v>PKR</x:v>
      </x:c>
      <x:c r="H852" s="133" t="n">
        <x:f>'Master Products'!L849</x:f>
        <x:v>468</x:v>
      </x:c>
      <x:c r="I852" s="133" t="n">
        <x:f>'Master Products'!M849</x:f>
        <x:v>420</x:v>
      </x:c>
      <x:c r="J852" s="133" t="str">
        <x:f>'Master Products'!U849</x:f>
        <x:v>Source Valid</x:v>
      </x:c>
      <x:c r="K852" s="133" t="n">
        <x:f>'Master Products'!N849</x:f>
        <x:v>48</x:v>
      </x:c>
      <x:c r="L852" s="148" t="n">
        <x:f>'Master Products'!O849</x:f>
        <x:v>0.10256410256410256</x:v>
      </x:c>
      <x:c r="M852" s="149" t="str">
        <x:f>'Master Products'!X849</x:f>
        <x:v>Ready</x:v>
      </x:c>
      <x:c r="N852" s="149" t="b">
        <x:f>'Master Products'!Y849</x:f>
        <x:v>1</x:v>
      </x:c>
      <x:c r="O852" s="149" t="str">
        <x:f>'Master Products'!AH849</x:f>
        <x:v>WS-RATES:24:21</x:v>
      </x:c>
      <x:c r="P852" s="149" t="str">
        <x:f>IF('Master Products'!AI849="","",'Master Products'!AI849)</x:f>
      </x:c>
      <x:c r="Q852" s="149" t="str">
        <x:f>IF('Master Products'!AJ849="","",'Master Products'!AJ849)</x:f>
      </x:c>
      <x:c r="R852" s="149" t="str">
        <x:f>IF('Master Products'!AK849="","",'Master Products'!AK849)</x:f>
      </x:c>
    </x:row>
    <x:row r="853">
      <x:c r="A853" s="149" t="str">
        <x:f>'Master Products'!A850</x:f>
        <x:v>RS-000849</x:v>
      </x:c>
      <x:c r="B853" s="149" t="str">
        <x:f>'Master Products'!B850</x:f>
        <x:v>PLASTIC BALL NO 120</x:v>
      </x:c>
      <x:c r="C853" s="149" t="str">
        <x:f>'Master Products'!C850</x:f>
        <x:v>CHINA</x:v>
      </x:c>
      <x:c r="D853" s="149" t="str">
        <x:f>'Master Products'!D850</x:f>
        <x:v>Both</x:v>
      </x:c>
      <x:c r="E853" s="149" t="str">
        <x:f>'Master Products'!F850</x:f>
        <x:v>Piece</x:v>
      </x:c>
      <x:c r="F853" s="149" t="str">
        <x:f>IF('Master Products'!G850="","",'Master Products'!G850)</x:f>
      </x:c>
      <x:c r="G853" s="149" t="str">
        <x:f>'Master Products'!I850</x:f>
        <x:v>PKR</x:v>
      </x:c>
      <x:c r="H853" s="133" t="n">
        <x:f>'Master Products'!L850</x:f>
        <x:v>120</x:v>
      </x:c>
      <x:c r="I853" s="133" t="n">
        <x:f>'Master Products'!M850</x:f>
        <x:v>101</x:v>
      </x:c>
      <x:c r="J853" s="133" t="str">
        <x:f>'Master Products'!U850</x:f>
        <x:v>Source Valid</x:v>
      </x:c>
      <x:c r="K853" s="133" t="n">
        <x:f>'Master Products'!N850</x:f>
        <x:v>19</x:v>
      </x:c>
      <x:c r="L853" s="148" t="n">
        <x:f>'Master Products'!O850</x:f>
        <x:v>0.15833333333333333</x:v>
      </x:c>
      <x:c r="M853" s="149" t="str">
        <x:f>'Master Products'!X850</x:f>
        <x:v>Ready</x:v>
      </x:c>
      <x:c r="N853" s="149" t="b">
        <x:f>'Master Products'!Y850</x:f>
        <x:v>1</x:v>
      </x:c>
      <x:c r="O853" s="149" t="str">
        <x:f>'Master Products'!AH850</x:f>
        <x:v>WS-RATES:24:22</x:v>
      </x:c>
      <x:c r="P853" s="149" t="str">
        <x:f>IF('Master Products'!AI850="","",'Master Products'!AI850)</x:f>
      </x:c>
      <x:c r="Q853" s="149" t="str">
        <x:f>IF('Master Products'!AJ850="","",'Master Products'!AJ850)</x:f>
      </x:c>
      <x:c r="R853" s="149" t="str">
        <x:f>IF('Master Products'!AK850="","",'Master Products'!AK850)</x:f>
      </x:c>
    </x:row>
    <x:row r="854">
      <x:c r="A854" s="149" t="str">
        <x:f>'Master Products'!A851</x:f>
        <x:v>RS-000850</x:v>
      </x:c>
      <x:c r="B854" s="149" t="str">
        <x:f>'Master Products'!B851</x:f>
        <x:v>PEN CONTAINER LARGE</x:v>
      </x:c>
      <x:c r="C854" s="149" t="str">
        <x:f>'Master Products'!C851</x:f>
        <x:v>CHINA</x:v>
      </x:c>
      <x:c r="D854" s="149" t="str">
        <x:f>'Master Products'!D851</x:f>
        <x:v>Both</x:v>
      </x:c>
      <x:c r="E854" s="149" t="str">
        <x:f>'Master Products'!F851</x:f>
        <x:v>Piece</x:v>
      </x:c>
      <x:c r="F854" s="149" t="str">
        <x:f>IF('Master Products'!G851="","",'Master Products'!G851)</x:f>
      </x:c>
      <x:c r="G854" s="149" t="str">
        <x:f>'Master Products'!I851</x:f>
        <x:v>PKR</x:v>
      </x:c>
      <x:c r="H854" s="133" t="n">
        <x:f>'Master Products'!L851</x:f>
        <x:v>220</x:v>
      </x:c>
      <x:c r="I854" s="133" t="n">
        <x:f>'Master Products'!M851</x:f>
        <x:v>200</x:v>
      </x:c>
      <x:c r="J854" s="133" t="str">
        <x:f>'Master Products'!U851</x:f>
        <x:v>Source Valid</x:v>
      </x:c>
      <x:c r="K854" s="133" t="n">
        <x:f>'Master Products'!N851</x:f>
        <x:v>20</x:v>
      </x:c>
      <x:c r="L854" s="148" t="n">
        <x:f>'Master Products'!O851</x:f>
        <x:v>0.09090909090909091</x:v>
      </x:c>
      <x:c r="M854" s="149" t="str">
        <x:f>'Master Products'!X851</x:f>
        <x:v>Ready</x:v>
      </x:c>
      <x:c r="N854" s="149" t="b">
        <x:f>'Master Products'!Y851</x:f>
        <x:v>1</x:v>
      </x:c>
      <x:c r="O854" s="149" t="str">
        <x:f>'Master Products'!AH851</x:f>
        <x:v>WS-RATES:24:23</x:v>
      </x:c>
      <x:c r="P854" s="149" t="str">
        <x:f>IF('Master Products'!AI851="","",'Master Products'!AI851)</x:f>
      </x:c>
      <x:c r="Q854" s="149" t="str">
        <x:f>IF('Master Products'!AJ851="","",'Master Products'!AJ851)</x:f>
      </x:c>
      <x:c r="R854" s="149" t="str">
        <x:f>IF('Master Products'!AK851="","",'Master Products'!AK851)</x:f>
      </x:c>
    </x:row>
    <x:row r="855">
      <x:c r="A855" s="149" t="str">
        <x:f>'Master Products'!A852</x:f>
        <x:v>RS-000851</x:v>
      </x:c>
      <x:c r="B855" s="149" t="str">
        <x:f>'Master Products'!B852</x:f>
        <x:v>WATER BOTTLE CAMMANDO</x:v>
      </x:c>
      <x:c r="C855" s="149" t="str">
        <x:f>'Master Products'!C852</x:f>
        <x:v>CHINA</x:v>
      </x:c>
      <x:c r="D855" s="149" t="str">
        <x:f>'Master Products'!D852</x:f>
        <x:v>Both</x:v>
      </x:c>
      <x:c r="E855" s="149" t="str">
        <x:f>'Master Products'!F852</x:f>
        <x:v>Piece</x:v>
      </x:c>
      <x:c r="F855" s="149" t="str">
        <x:f>IF('Master Products'!G852="","",'Master Products'!G852)</x:f>
      </x:c>
      <x:c r="G855" s="149" t="str">
        <x:f>'Master Products'!I852</x:f>
        <x:v>PKR</x:v>
      </x:c>
      <x:c r="H855" s="133" t="n">
        <x:f>'Master Products'!L852</x:f>
        <x:v>175</x:v>
      </x:c>
      <x:c r="I855" s="133" t="n">
        <x:f>'Master Products'!M852</x:f>
        <x:v>160</x:v>
      </x:c>
      <x:c r="J855" s="133" t="str">
        <x:f>'Master Products'!U852</x:f>
        <x:v>Source Valid</x:v>
      </x:c>
      <x:c r="K855" s="133" t="n">
        <x:f>'Master Products'!N852</x:f>
        <x:v>15</x:v>
      </x:c>
      <x:c r="L855" s="148" t="n">
        <x:f>'Master Products'!O852</x:f>
        <x:v>0.08571428571428572</x:v>
      </x:c>
      <x:c r="M855" s="149" t="str">
        <x:f>'Master Products'!X852</x:f>
        <x:v>Ready</x:v>
      </x:c>
      <x:c r="N855" s="149" t="b">
        <x:f>'Master Products'!Y852</x:f>
        <x:v>1</x:v>
      </x:c>
      <x:c r="O855" s="149" t="str">
        <x:f>'Master Products'!AH852</x:f>
        <x:v>WS-RATES:24:24</x:v>
      </x:c>
      <x:c r="P855" s="149" t="str">
        <x:f>IF('Master Products'!AI852="","",'Master Products'!AI852)</x:f>
      </x:c>
      <x:c r="Q855" s="149" t="str">
        <x:f>IF('Master Products'!AJ852="","",'Master Products'!AJ852)</x:f>
      </x:c>
      <x:c r="R855" s="149" t="str">
        <x:f>IF('Master Products'!AK852="","",'Master Products'!AK852)</x:f>
      </x:c>
    </x:row>
    <x:row r="856">
      <x:c r="A856" s="149" t="str">
        <x:f>'Master Products'!A853</x:f>
        <x:v>RS-000852</x:v>
      </x:c>
      <x:c r="B856" s="149" t="str">
        <x:f>'Master Products'!B853</x:f>
        <x:v>WATER BOTTLE HANDY</x:v>
      </x:c>
      <x:c r="C856" s="149" t="str">
        <x:f>'Master Products'!C853</x:f>
        <x:v>CHINA</x:v>
      </x:c>
      <x:c r="D856" s="149" t="str">
        <x:f>'Master Products'!D853</x:f>
        <x:v>Both</x:v>
      </x:c>
      <x:c r="E856" s="149" t="str">
        <x:f>'Master Products'!F853</x:f>
        <x:v>Piece</x:v>
      </x:c>
      <x:c r="F856" s="149" t="str">
        <x:f>IF('Master Products'!G853="","",'Master Products'!G853)</x:f>
      </x:c>
      <x:c r="G856" s="149" t="str">
        <x:f>'Master Products'!I853</x:f>
        <x:v>PKR</x:v>
      </x:c>
      <x:c r="H856" s="133" t="n">
        <x:f>'Master Products'!L853</x:f>
        <x:v>165</x:v>
      </x:c>
      <x:c r="I856" s="133" t="n">
        <x:f>'Master Products'!M853</x:f>
        <x:v>135</x:v>
      </x:c>
      <x:c r="J856" s="133" t="str">
        <x:f>'Master Products'!U853</x:f>
        <x:v>Source Valid</x:v>
      </x:c>
      <x:c r="K856" s="133" t="n">
        <x:f>'Master Products'!N853</x:f>
        <x:v>30</x:v>
      </x:c>
      <x:c r="L856" s="148" t="n">
        <x:f>'Master Products'!O853</x:f>
        <x:v>0.18181818181818182</x:v>
      </x:c>
      <x:c r="M856" s="149" t="str">
        <x:f>'Master Products'!X853</x:f>
        <x:v>Ready</x:v>
      </x:c>
      <x:c r="N856" s="149" t="b">
        <x:f>'Master Products'!Y853</x:f>
        <x:v>1</x:v>
      </x:c>
      <x:c r="O856" s="149" t="str">
        <x:f>'Master Products'!AH853</x:f>
        <x:v>WS-RATES:24:25</x:v>
      </x:c>
      <x:c r="P856" s="149" t="str">
        <x:f>IF('Master Products'!AI853="","",'Master Products'!AI853)</x:f>
      </x:c>
      <x:c r="Q856" s="149" t="str">
        <x:f>IF('Master Products'!AJ853="","",'Master Products'!AJ853)</x:f>
      </x:c>
      <x:c r="R856" s="149" t="str">
        <x:f>IF('Master Products'!AK853="","",'Master Products'!AK853)</x:f>
      </x:c>
    </x:row>
    <x:row r="857">
      <x:c r="A857" s="149" t="str">
        <x:f>'Master Products'!A854</x:f>
        <x:v>RS-000853</x:v>
      </x:c>
      <x:c r="B857" s="149" t="str">
        <x:f>'Master Products'!B854</x:f>
        <x:v>WATER BOTTLE STRING</x:v>
      </x:c>
      <x:c r="C857" s="149" t="str">
        <x:f>'Master Products'!C854</x:f>
        <x:v>CHINA</x:v>
      </x:c>
      <x:c r="D857" s="149" t="str">
        <x:f>'Master Products'!D854</x:f>
        <x:v>Both</x:v>
      </x:c>
      <x:c r="E857" s="149" t="str">
        <x:f>'Master Products'!F854</x:f>
        <x:v>Piece</x:v>
      </x:c>
      <x:c r="F857" s="149" t="str">
        <x:f>IF('Master Products'!G854="","",'Master Products'!G854)</x:f>
      </x:c>
      <x:c r="G857" s="149" t="str">
        <x:f>'Master Products'!I854</x:f>
        <x:v>PKR</x:v>
      </x:c>
      <x:c r="H857" s="133" t="n">
        <x:f>'Master Products'!L854</x:f>
        <x:v>240</x:v>
      </x:c>
      <x:c r="I857" s="133" t="n">
        <x:f>'Master Products'!M854</x:f>
        <x:v>215</x:v>
      </x:c>
      <x:c r="J857" s="133" t="str">
        <x:f>'Master Products'!U854</x:f>
        <x:v>Source Valid</x:v>
      </x:c>
      <x:c r="K857" s="133" t="n">
        <x:f>'Master Products'!N854</x:f>
        <x:v>25</x:v>
      </x:c>
      <x:c r="L857" s="148" t="n">
        <x:f>'Master Products'!O854</x:f>
        <x:v>0.10416666666666667</x:v>
      </x:c>
      <x:c r="M857" s="149" t="str">
        <x:f>'Master Products'!X854</x:f>
        <x:v>Ready</x:v>
      </x:c>
      <x:c r="N857" s="149" t="b">
        <x:f>'Master Products'!Y854</x:f>
        <x:v>1</x:v>
      </x:c>
      <x:c r="O857" s="149" t="str">
        <x:f>'Master Products'!AH854</x:f>
        <x:v>WS-RATES:24:26</x:v>
      </x:c>
      <x:c r="P857" s="149" t="str">
        <x:f>IF('Master Products'!AI854="","",'Master Products'!AI854)</x:f>
      </x:c>
      <x:c r="Q857" s="149" t="str">
        <x:f>IF('Master Products'!AJ854="","",'Master Products'!AJ854)</x:f>
      </x:c>
      <x:c r="R857" s="149" t="str">
        <x:f>IF('Master Products'!AK854="","",'Master Products'!AK854)</x:f>
      </x:c>
    </x:row>
    <x:row r="858">
      <x:c r="A858" s="149" t="str">
        <x:f>'Master Products'!A855</x:f>
        <x:v>RS-000854</x:v>
      </x:c>
      <x:c r="B858" s="149" t="str">
        <x:f>'Master Products'!B855</x:f>
        <x:v>WATER BOTTLE STEEL 1000ML</x:v>
      </x:c>
      <x:c r="C858" s="149" t="str">
        <x:f>'Master Products'!C855</x:f>
        <x:v>CHINA</x:v>
      </x:c>
      <x:c r="D858" s="149" t="str">
        <x:f>'Master Products'!D855</x:f>
        <x:v>Both</x:v>
      </x:c>
      <x:c r="E858" s="149" t="str">
        <x:f>'Master Products'!F855</x:f>
        <x:v>Piece</x:v>
      </x:c>
      <x:c r="F858" s="149" t="str">
        <x:f>IF('Master Products'!G855="","",'Master Products'!G855)</x:f>
      </x:c>
      <x:c r="G858" s="149" t="str">
        <x:f>'Master Products'!I855</x:f>
        <x:v>PKR</x:v>
      </x:c>
      <x:c r="H858" s="133" t="n">
        <x:f>'Master Products'!L855</x:f>
        <x:v>1000</x:v>
      </x:c>
      <x:c r="I858" s="133" t="n">
        <x:f>'Master Products'!M855</x:f>
        <x:v>920</x:v>
      </x:c>
      <x:c r="J858" s="133" t="str">
        <x:f>'Master Products'!U855</x:f>
        <x:v>Source Valid</x:v>
      </x:c>
      <x:c r="K858" s="133" t="n">
        <x:f>'Master Products'!N855</x:f>
        <x:v>80</x:v>
      </x:c>
      <x:c r="L858" s="148" t="n">
        <x:f>'Master Products'!O855</x:f>
        <x:v>0.08</x:v>
      </x:c>
      <x:c r="M858" s="149" t="str">
        <x:f>'Master Products'!X855</x:f>
        <x:v>Ready</x:v>
      </x:c>
      <x:c r="N858" s="149" t="b">
        <x:f>'Master Products'!Y855</x:f>
        <x:v>1</x:v>
      </x:c>
      <x:c r="O858" s="149" t="str">
        <x:f>'Master Products'!AH855</x:f>
        <x:v>WS-RATES:24:27</x:v>
      </x:c>
      <x:c r="P858" s="149" t="str">
        <x:f>IF('Master Products'!AI855="","",'Master Products'!AI855)</x:f>
      </x:c>
      <x:c r="Q858" s="149" t="str">
        <x:f>IF('Master Products'!AJ855="","",'Master Products'!AJ855)</x:f>
      </x:c>
      <x:c r="R858" s="149" t="str">
        <x:f>IF('Master Products'!AK855="","",'Master Products'!AK855)</x:f>
      </x:c>
    </x:row>
    <x:row r="859">
      <x:c r="A859" s="149" t="str">
        <x:f>'Master Products'!A856</x:f>
        <x:v>RS-000855</x:v>
      </x:c>
      <x:c r="B859" s="149" t="str">
        <x:f>'Master Products'!B856</x:f>
        <x:v>CHINA SOFT DAIRY</x:v>
      </x:c>
      <x:c r="C859" s="149" t="str">
        <x:f>'Master Products'!C856</x:f>
        <x:v>CHINA DAIRIES</x:v>
      </x:c>
      <x:c r="D859" s="149" t="str">
        <x:f>'Master Products'!D856</x:f>
        <x:v>Both</x:v>
      </x:c>
      <x:c r="E859" s="149" t="str">
        <x:f>'Master Products'!F856</x:f>
        <x:v>Piece</x:v>
      </x:c>
      <x:c r="F859" s="149" t="str">
        <x:f>IF('Master Products'!G856="","",'Master Products'!G856)</x:f>
      </x:c>
      <x:c r="G859" s="149" t="str">
        <x:f>'Master Products'!I856</x:f>
        <x:v>PKR</x:v>
      </x:c>
      <x:c r="H859" s="133" t="n">
        <x:f>'Master Products'!L856</x:f>
        <x:v>320</x:v>
      </x:c>
      <x:c r="I859" s="133" t="n">
        <x:f>'Master Products'!M856</x:f>
        <x:v>285</x:v>
      </x:c>
      <x:c r="J859" s="133" t="str">
        <x:f>'Master Products'!U856</x:f>
        <x:v>Source Valid</x:v>
      </x:c>
      <x:c r="K859" s="133" t="n">
        <x:f>'Master Products'!N856</x:f>
        <x:v>35</x:v>
      </x:c>
      <x:c r="L859" s="148" t="n">
        <x:f>'Master Products'!O856</x:f>
        <x:v>0.109375</x:v>
      </x:c>
      <x:c r="M859" s="149" t="str">
        <x:f>'Master Products'!X856</x:f>
        <x:v>Ready</x:v>
      </x:c>
      <x:c r="N859" s="149" t="b">
        <x:f>'Master Products'!Y856</x:f>
        <x:v>1</x:v>
      </x:c>
      <x:c r="O859" s="149" t="str">
        <x:f>'Master Products'!AH856</x:f>
        <x:v>WS-RATES:24:28</x:v>
      </x:c>
      <x:c r="P859" s="149" t="str">
        <x:f>IF('Master Products'!AI856="","",'Master Products'!AI856)</x:f>
      </x:c>
      <x:c r="Q859" s="149" t="str">
        <x:f>IF('Master Products'!AJ856="","",'Master Products'!AJ856)</x:f>
      </x:c>
      <x:c r="R859" s="149" t="str">
        <x:f>IF('Master Products'!AK856="","",'Master Products'!AK856)</x:f>
      </x:c>
    </x:row>
    <x:row r="860">
      <x:c r="A860" s="149" t="str">
        <x:f>'Master Products'!A857</x:f>
        <x:v>RS-000856</x:v>
      </x:c>
      <x:c r="B860" s="149" t="str">
        <x:f>'Master Products'!B857</x:f>
        <x:v>PRIMA STAPLER 501</x:v>
      </x:c>
      <x:c r="C860" s="149" t="str">
        <x:f>'Master Products'!C857</x:f>
        <x:v>STAPLERS</x:v>
      </x:c>
      <x:c r="D860" s="149" t="str">
        <x:f>'Master Products'!D857</x:f>
        <x:v>Both</x:v>
      </x:c>
      <x:c r="E860" s="149" t="str">
        <x:f>'Master Products'!F857</x:f>
        <x:v>Rim</x:v>
      </x:c>
      <x:c r="F860" s="149" t="str">
        <x:f>IF('Master Products'!G857="","",'Master Products'!G857)</x:f>
      </x:c>
      <x:c r="G860" s="149" t="str">
        <x:f>'Master Products'!I857</x:f>
        <x:v>PKR</x:v>
      </x:c>
      <x:c r="H860" s="133" t="n">
        <x:f>'Master Products'!L857</x:f>
        <x:v>400</x:v>
      </x:c>
      <x:c r="I860" s="133" t="n">
        <x:f>'Master Products'!M857</x:f>
        <x:v>365</x:v>
      </x:c>
      <x:c r="J860" s="133" t="str">
        <x:f>'Master Products'!U857</x:f>
        <x:v>Source Valid</x:v>
      </x:c>
      <x:c r="K860" s="133" t="n">
        <x:f>'Master Products'!N857</x:f>
        <x:v>35</x:v>
      </x:c>
      <x:c r="L860" s="148" t="n">
        <x:f>'Master Products'!O857</x:f>
        <x:v>0.0875</x:v>
      </x:c>
      <x:c r="M860" s="149" t="str">
        <x:f>'Master Products'!X857</x:f>
        <x:v>Ready</x:v>
      </x:c>
      <x:c r="N860" s="149" t="b">
        <x:f>'Master Products'!Y857</x:f>
        <x:v>1</x:v>
      </x:c>
      <x:c r="O860" s="149" t="str">
        <x:f>'Master Products'!AH857</x:f>
        <x:v>WS-RATES:24:29</x:v>
      </x:c>
      <x:c r="P860" s="149" t="str">
        <x:f>IF('Master Products'!AI857="","",'Master Products'!AI857)</x:f>
      </x:c>
      <x:c r="Q860" s="149" t="str">
        <x:f>IF('Master Products'!AJ857="","",'Master Products'!AJ857)</x:f>
      </x:c>
      <x:c r="R860" s="149" t="str">
        <x:f>IF('Master Products'!AK857="","",'Master Products'!AK857)</x:f>
      </x:c>
    </x:row>
    <x:row r="861">
      <x:c r="A861" s="149" t="str">
        <x:f>'Master Products'!A858</x:f>
        <x:v>RS-000857</x:v>
      </x:c>
      <x:c r="B861" s="149" t="str">
        <x:f>'Master Products'!B858</x:f>
        <x:v>CHIT PAD</x:v>
      </x:c>
      <x:c r="C861" s="149" t="str">
        <x:f>'Master Products'!C858</x:f>
        <x:v>CHINA</x:v>
      </x:c>
      <x:c r="D861" s="149" t="str">
        <x:f>'Master Products'!D858</x:f>
        <x:v>Both</x:v>
      </x:c>
      <x:c r="E861" s="149" t="str">
        <x:f>'Master Products'!F858</x:f>
        <x:v>Piece</x:v>
      </x:c>
      <x:c r="F861" s="149" t="str">
        <x:f>IF('Master Products'!G858="","",'Master Products'!G858)</x:f>
      </x:c>
      <x:c r="G861" s="149" t="str">
        <x:f>'Master Products'!I858</x:f>
        <x:v>PKR</x:v>
      </x:c>
      <x:c r="H861" s="133" t="n">
        <x:f>'Master Products'!L858</x:f>
        <x:v>50</x:v>
      </x:c>
      <x:c r="I861" s="133" t="n">
        <x:f>'Master Products'!M858</x:f>
        <x:v>42</x:v>
      </x:c>
      <x:c r="J861" s="133" t="str">
        <x:f>'Master Products'!U858</x:f>
        <x:v>Source Valid</x:v>
      </x:c>
      <x:c r="K861" s="133" t="n">
        <x:f>'Master Products'!N858</x:f>
        <x:v>8</x:v>
      </x:c>
      <x:c r="L861" s="148" t="n">
        <x:f>'Master Products'!O858</x:f>
        <x:v>0.16</x:v>
      </x:c>
      <x:c r="M861" s="149" t="str">
        <x:f>'Master Products'!X858</x:f>
        <x:v>Ready</x:v>
      </x:c>
      <x:c r="N861" s="149" t="b">
        <x:f>'Master Products'!Y858</x:f>
        <x:v>1</x:v>
      </x:c>
      <x:c r="O861" s="149" t="str">
        <x:f>'Master Products'!AH858</x:f>
        <x:v>WS-RATES:24:30</x:v>
      </x:c>
      <x:c r="P861" s="149" t="str">
        <x:f>IF('Master Products'!AI858="","",'Master Products'!AI858)</x:f>
      </x:c>
      <x:c r="Q861" s="149" t="str">
        <x:f>IF('Master Products'!AJ858="","",'Master Products'!AJ858)</x:f>
      </x:c>
      <x:c r="R861" s="149" t="str">
        <x:f>IF('Master Products'!AK858="","",'Master Products'!AK858)</x:f>
      </x:c>
    </x:row>
    <x:row r="862">
      <x:c r="A862" s="149" t="str">
        <x:f>'Master Products'!A859</x:f>
        <x:v>RS-000858</x:v>
      </x:c>
      <x:c r="B862" s="149" t="str">
        <x:f>'Master Products'!B859</x:f>
        <x:v>RUBBER PATTA SMALL NEW</x:v>
      </x:c>
      <x:c r="C862" s="149" t="str">
        <x:f>'Master Products'!C859</x:f>
        <x:v>CHINA</x:v>
      </x:c>
      <x:c r="D862" s="149" t="str">
        <x:f>'Master Products'!D859</x:f>
        <x:v>Both</x:v>
      </x:c>
      <x:c r="E862" s="149" t="str">
        <x:f>'Master Products'!F859</x:f>
        <x:v>Piece</x:v>
      </x:c>
      <x:c r="F862" s="149" t="str">
        <x:f>IF('Master Products'!G859="","",'Master Products'!G859)</x:f>
      </x:c>
      <x:c r="G862" s="149" t="str">
        <x:f>'Master Products'!I859</x:f>
        <x:v>PKR</x:v>
      </x:c>
      <x:c r="H862" s="133" t="n">
        <x:f>'Master Products'!L859</x:f>
        <x:v>50</x:v>
      </x:c>
      <x:c r="I862" s="133" t="n">
        <x:f>'Master Products'!M859</x:f>
        <x:v>36</x:v>
      </x:c>
      <x:c r="J862" s="133" t="str">
        <x:f>'Master Products'!U859</x:f>
        <x:v>Source Valid</x:v>
      </x:c>
      <x:c r="K862" s="133" t="n">
        <x:f>'Master Products'!N859</x:f>
        <x:v>14</x:v>
      </x:c>
      <x:c r="L862" s="148" t="n">
        <x:f>'Master Products'!O859</x:f>
        <x:v>0.28</x:v>
      </x:c>
      <x:c r="M862" s="149" t="str">
        <x:f>'Master Products'!X859</x:f>
        <x:v>Ready</x:v>
      </x:c>
      <x:c r="N862" s="149" t="b">
        <x:f>'Master Products'!Y859</x:f>
        <x:v>1</x:v>
      </x:c>
      <x:c r="O862" s="149" t="str">
        <x:f>'Master Products'!AH859</x:f>
        <x:v>WS-RATES:24:31</x:v>
      </x:c>
      <x:c r="P862" s="149" t="str">
        <x:f>IF('Master Products'!AI859="","",'Master Products'!AI859)</x:f>
      </x:c>
      <x:c r="Q862" s="149" t="str">
        <x:f>IF('Master Products'!AJ859="","",'Master Products'!AJ859)</x:f>
      </x:c>
      <x:c r="R862" s="149" t="str">
        <x:f>IF('Master Products'!AK859="","",'Master Products'!AK859)</x:f>
      </x:c>
    </x:row>
    <x:row r="863">
      <x:c r="A863" s="149" t="str">
        <x:f>'Master Products'!A860</x:f>
        <x:v>RS-000859</x:v>
      </x:c>
      <x:c r="B863" s="149" t="str">
        <x:f>'Master Products'!B860</x:f>
        <x:v>RUBBER PATTA LARGE NEW</x:v>
      </x:c>
      <x:c r="C863" s="149" t="str">
        <x:f>'Master Products'!C860</x:f>
        <x:v>CHINA</x:v>
      </x:c>
      <x:c r="D863" s="149" t="str">
        <x:f>'Master Products'!D860</x:f>
        <x:v>Both</x:v>
      </x:c>
      <x:c r="E863" s="149" t="str">
        <x:f>'Master Products'!F860</x:f>
        <x:v>Piece</x:v>
      </x:c>
      <x:c r="F863" s="149" t="str">
        <x:f>IF('Master Products'!G860="","",'Master Products'!G860)</x:f>
      </x:c>
      <x:c r="G863" s="149" t="str">
        <x:f>'Master Products'!I860</x:f>
        <x:v>PKR</x:v>
      </x:c>
      <x:c r="H863" s="133" t="n">
        <x:f>'Master Products'!L860</x:f>
        <x:v>70</x:v>
      </x:c>
      <x:c r="I863" s="133" t="n">
        <x:f>'Master Products'!M860</x:f>
        <x:v>61</x:v>
      </x:c>
      <x:c r="J863" s="133" t="str">
        <x:f>'Master Products'!U860</x:f>
        <x:v>Mocked Buying</x:v>
      </x:c>
      <x:c r="K863" s="133" t="n">
        <x:f>'Master Products'!N860</x:f>
        <x:v>9</x:v>
      </x:c>
      <x:c r="L863" s="148" t="n">
        <x:f>'Master Products'!O860</x:f>
        <x:v>0.12857142857142856</x:v>
      </x:c>
      <x:c r="M863" s="149" t="str">
        <x:f>'Master Products'!X860</x:f>
        <x:v>Ready with Mock Price</x:v>
      </x:c>
      <x:c r="N863" s="149" t="b">
        <x:f>'Master Products'!Y860</x:f>
        <x:v>1</x:v>
      </x:c>
      <x:c r="O863" s="149" t="str">
        <x:f>'Master Products'!AH860</x:f>
        <x:v>WS-RATES:24:32</x:v>
      </x:c>
      <x:c r="P863" s="149" t="str">
        <x:f>IF('Master Products'!AI860="","",'Master Products'!AI860)</x:f>
      </x:c>
      <x:c r="Q863" s="149" t="str">
        <x:f>IF('Master Products'!AJ860="","",'Master Products'!AJ860)</x:f>
      </x:c>
      <x:c r="R863" s="149" t="str">
        <x:f>IF('Master Products'!AK860="","",'Master Products'!AK860)</x:f>
      </x:c>
    </x:row>
    <x:row r="864">
      <x:c r="A864" s="149" t="str">
        <x:f>'Master Products'!A861</x:f>
        <x:v>RS-000860</x:v>
      </x:c>
      <x:c r="B864" s="149" t="str">
        <x:f>'Master Products'!B861</x:f>
        <x:v>PONI RUBBER L</x:v>
      </x:c>
      <x:c r="C864" s="149" t="str">
        <x:f>'Master Products'!C861</x:f>
        <x:v>CHINA</x:v>
      </x:c>
      <x:c r="D864" s="149" t="str">
        <x:f>'Master Products'!D861</x:f>
        <x:v>Both</x:v>
      </x:c>
      <x:c r="E864" s="149" t="str">
        <x:f>'Master Products'!F861</x:f>
        <x:v>Piece</x:v>
      </x:c>
      <x:c r="F864" s="149" t="str">
        <x:f>IF('Master Products'!G861="","",'Master Products'!G861)</x:f>
      </x:c>
      <x:c r="G864" s="149" t="str">
        <x:f>'Master Products'!I861</x:f>
        <x:v>PKR</x:v>
      </x:c>
      <x:c r="H864" s="133" t="n">
        <x:f>'Master Products'!L861</x:f>
        <x:v>70</x:v>
      </x:c>
      <x:c r="I864" s="133" t="n">
        <x:f>'Master Products'!M861</x:f>
        <x:v>61</x:v>
      </x:c>
      <x:c r="J864" s="133" t="str">
        <x:f>'Master Products'!U861</x:f>
        <x:v>Mocked Buying</x:v>
      </x:c>
      <x:c r="K864" s="133" t="n">
        <x:f>'Master Products'!N861</x:f>
        <x:v>9</x:v>
      </x:c>
      <x:c r="L864" s="148" t="n">
        <x:f>'Master Products'!O861</x:f>
        <x:v>0.12857142857142856</x:v>
      </x:c>
      <x:c r="M864" s="149" t="str">
        <x:f>'Master Products'!X861</x:f>
        <x:v>Ready with Mock Price</x:v>
      </x:c>
      <x:c r="N864" s="149" t="b">
        <x:f>'Master Products'!Y861</x:f>
        <x:v>1</x:v>
      </x:c>
      <x:c r="O864" s="149" t="str">
        <x:f>'Master Products'!AH861</x:f>
        <x:v>WS-RATES:24:33</x:v>
      </x:c>
      <x:c r="P864" s="149" t="str">
        <x:f>IF('Master Products'!AI861="","",'Master Products'!AI861)</x:f>
      </x:c>
      <x:c r="Q864" s="149" t="str">
        <x:f>IF('Master Products'!AJ861="","",'Master Products'!AJ861)</x:f>
      </x:c>
      <x:c r="R864" s="149" t="str">
        <x:f>IF('Master Products'!AK861="","",'Master Products'!AK861)</x:f>
      </x:c>
    </x:row>
    <x:row r="865">
      <x:c r="A865" s="149" t="str">
        <x:f>'Master Products'!A862</x:f>
        <x:v>RS-000861</x:v>
      </x:c>
      <x:c r="B865" s="149" t="str">
        <x:f>'Master Products'!B862</x:f>
        <x:v>PONI RUBBER S</x:v>
      </x:c>
      <x:c r="C865" s="149" t="str">
        <x:f>'Master Products'!C862</x:f>
        <x:v>CHINA</x:v>
      </x:c>
      <x:c r="D865" s="149" t="str">
        <x:f>'Master Products'!D862</x:f>
        <x:v>Both</x:v>
      </x:c>
      <x:c r="E865" s="149" t="str">
        <x:f>'Master Products'!F862</x:f>
        <x:v>Piece</x:v>
      </x:c>
      <x:c r="F865" s="149" t="str">
        <x:f>IF('Master Products'!G862="","",'Master Products'!G862)</x:f>
      </x:c>
      <x:c r="G865" s="149" t="str">
        <x:f>'Master Products'!I862</x:f>
        <x:v>PKR</x:v>
      </x:c>
      <x:c r="H865" s="133" t="n">
        <x:f>'Master Products'!L862</x:f>
        <x:v>50</x:v>
      </x:c>
      <x:c r="I865" s="133" t="n">
        <x:f>'Master Products'!M862</x:f>
        <x:v>36</x:v>
      </x:c>
      <x:c r="J865" s="133" t="str">
        <x:f>'Master Products'!U862</x:f>
        <x:v>Source Valid</x:v>
      </x:c>
      <x:c r="K865" s="133" t="n">
        <x:f>'Master Products'!N862</x:f>
        <x:v>14</x:v>
      </x:c>
      <x:c r="L865" s="148" t="n">
        <x:f>'Master Products'!O862</x:f>
        <x:v>0.28</x:v>
      </x:c>
      <x:c r="M865" s="149" t="str">
        <x:f>'Master Products'!X862</x:f>
        <x:v>Ready</x:v>
      </x:c>
      <x:c r="N865" s="149" t="b">
        <x:f>'Master Products'!Y862</x:f>
        <x:v>1</x:v>
      </x:c>
      <x:c r="O865" s="149" t="str">
        <x:f>'Master Products'!AH862</x:f>
        <x:v>WS-RATES:24:34</x:v>
      </x:c>
      <x:c r="P865" s="149" t="str">
        <x:f>IF('Master Products'!AI862="","",'Master Products'!AI862)</x:f>
      </x:c>
      <x:c r="Q865" s="149" t="str">
        <x:f>IF('Master Products'!AJ862="","",'Master Products'!AJ862)</x:f>
      </x:c>
      <x:c r="R865" s="149" t="str">
        <x:f>IF('Master Products'!AK862="","",'Master Products'!AK862)</x:f>
      </x:c>
    </x:row>
    <x:row r="866">
      <x:c r="A866" s="149" t="str">
        <x:f>'Master Products'!A863</x:f>
        <x:v>RS-000862</x:v>
      </x:c>
      <x:c r="B866" s="149" t="str">
        <x:f>'Master Products'!B863</x:f>
        <x:v>LUNCH BOX DISNEY + NEW</x:v>
      </x:c>
      <x:c r="C866" s="149" t="str">
        <x:f>'Master Products'!C863</x:f>
        <x:v>CHINA</x:v>
      </x:c>
      <x:c r="D866" s="149" t="str">
        <x:f>'Master Products'!D863</x:f>
        <x:v>Both</x:v>
      </x:c>
      <x:c r="E866" s="149" t="str">
        <x:f>'Master Products'!F863</x:f>
        <x:v>Box</x:v>
      </x:c>
      <x:c r="F866" s="149" t="str">
        <x:f>IF('Master Products'!G863="","",'Master Products'!G863)</x:f>
      </x:c>
      <x:c r="G866" s="149" t="str">
        <x:f>'Master Products'!I863</x:f>
        <x:v>PKR</x:v>
      </x:c>
      <x:c r="H866" s="133" t="n">
        <x:f>'Master Products'!L863</x:f>
        <x:v>240</x:v>
      </x:c>
      <x:c r="I866" s="133" t="n">
        <x:f>'Master Products'!M863</x:f>
        <x:v>210</x:v>
      </x:c>
      <x:c r="J866" s="133" t="str">
        <x:f>'Master Products'!U863</x:f>
        <x:v>Source Valid</x:v>
      </x:c>
      <x:c r="K866" s="133" t="n">
        <x:f>'Master Products'!N863</x:f>
        <x:v>30</x:v>
      </x:c>
      <x:c r="L866" s="148" t="n">
        <x:f>'Master Products'!O863</x:f>
        <x:v>0.125</x:v>
      </x:c>
      <x:c r="M866" s="149" t="str">
        <x:f>'Master Products'!X863</x:f>
        <x:v>Ready</x:v>
      </x:c>
      <x:c r="N866" s="149" t="b">
        <x:f>'Master Products'!Y863</x:f>
        <x:v>1</x:v>
      </x:c>
      <x:c r="O866" s="149" t="str">
        <x:f>'Master Products'!AH863</x:f>
        <x:v>WS-RATES:24:35</x:v>
      </x:c>
      <x:c r="P866" s="149" t="str">
        <x:f>IF('Master Products'!AI863="","",'Master Products'!AI863)</x:f>
      </x:c>
      <x:c r="Q866" s="149" t="str">
        <x:f>IF('Master Products'!AJ863="","",'Master Products'!AJ863)</x:f>
      </x:c>
      <x:c r="R866" s="149" t="str">
        <x:f>IF('Master Products'!AK863="","",'Master Products'!AK863)</x:f>
      </x:c>
    </x:row>
    <x:row r="867">
      <x:c r="A867" s="149" t="str">
        <x:f>'Master Products'!A864</x:f>
        <x:v>RS-000863</x:v>
      </x:c>
      <x:c r="B867" s="149" t="str">
        <x:f>'Master Products'!B864</x:f>
        <x:v>FOIL CHINA 1-8</x:v>
      </x:c>
      <x:c r="C867" s="149" t="str">
        <x:f>'Master Products'!C864</x:f>
        <x:v>BIRTHDAY</x:v>
      </x:c>
      <x:c r="D867" s="149" t="str">
        <x:f>'Master Products'!D864</x:f>
        <x:v>Both</x:v>
      </x:c>
      <x:c r="E867" s="149" t="str">
        <x:f>'Master Products'!F864</x:f>
        <x:v>Piece</x:v>
      </x:c>
      <x:c r="F867" s="149" t="str">
        <x:f>IF('Master Products'!G864="","",'Master Products'!G864)</x:f>
      </x:c>
      <x:c r="G867" s="149" t="str">
        <x:f>'Master Products'!I864</x:f>
        <x:v>PKR</x:v>
      </x:c>
      <x:c r="H867" s="133" t="n">
        <x:f>'Master Products'!L864</x:f>
        <x:v>90</x:v>
      </x:c>
      <x:c r="I867" s="133" t="n">
        <x:f>'Master Products'!M864</x:f>
        <x:v>52</x:v>
      </x:c>
      <x:c r="J867" s="133" t="str">
        <x:f>'Master Products'!U864</x:f>
        <x:v>Source Valid</x:v>
      </x:c>
      <x:c r="K867" s="133" t="n">
        <x:f>'Master Products'!N864</x:f>
        <x:v>38</x:v>
      </x:c>
      <x:c r="L867" s="148" t="n">
        <x:f>'Master Products'!O864</x:f>
        <x:v>0.4222222222222222</x:v>
      </x:c>
      <x:c r="M867" s="149" t="str">
        <x:f>'Master Products'!X864</x:f>
        <x:v>Ready</x:v>
      </x:c>
      <x:c r="N867" s="149" t="b">
        <x:f>'Master Products'!Y864</x:f>
        <x:v>1</x:v>
      </x:c>
      <x:c r="O867" s="149" t="str">
        <x:f>'Master Products'!AH864</x:f>
        <x:v>WS-RATES:24:36</x:v>
      </x:c>
      <x:c r="P867" s="149" t="str">
        <x:f>IF('Master Products'!AI864="","",'Master Products'!AI864)</x:f>
      </x:c>
      <x:c r="Q867" s="149" t="str">
        <x:f>IF('Master Products'!AJ864="","",'Master Products'!AJ864)</x:f>
      </x:c>
      <x:c r="R867" s="149" t="str">
        <x:f>IF('Master Products'!AK864="","",'Master Products'!AK864)</x:f>
      </x:c>
    </x:row>
    <x:row r="868">
      <x:c r="A868" s="149" t="str">
        <x:f>'Master Products'!A865</x:f>
        <x:v>RS-000864</x:v>
      </x:c>
      <x:c r="B868" s="149" t="str">
        <x:f>'Master Products'!B865</x:f>
        <x:v>CHINA CURTAIN</x:v>
      </x:c>
      <x:c r="C868" s="149" t="str">
        <x:f>'Master Products'!C865</x:f>
        <x:v>BIRTHDAY</x:v>
      </x:c>
      <x:c r="D868" s="149" t="str">
        <x:f>'Master Products'!D865</x:f>
        <x:v>Both</x:v>
      </x:c>
      <x:c r="E868" s="149" t="str">
        <x:f>'Master Products'!F865</x:f>
        <x:v>Piece</x:v>
      </x:c>
      <x:c r="F868" s="149" t="str">
        <x:f>IF('Master Products'!G865="","",'Master Products'!G865)</x:f>
      </x:c>
      <x:c r="G868" s="149" t="str">
        <x:f>'Master Products'!I865</x:f>
        <x:v>PKR</x:v>
      </x:c>
      <x:c r="H868" s="133" t="n">
        <x:f>'Master Products'!L865</x:f>
        <x:v>130</x:v>
      </x:c>
      <x:c r="I868" s="133" t="n">
        <x:f>'Master Products'!M865</x:f>
        <x:v>90</x:v>
      </x:c>
      <x:c r="J868" s="133" t="str">
        <x:f>'Master Products'!U865</x:f>
        <x:v>Source Valid</x:v>
      </x:c>
      <x:c r="K868" s="133" t="n">
        <x:f>'Master Products'!N865</x:f>
        <x:v>40</x:v>
      </x:c>
      <x:c r="L868" s="148" t="n">
        <x:f>'Master Products'!O865</x:f>
        <x:v>0.3076923076923077</x:v>
      </x:c>
      <x:c r="M868" s="149" t="str">
        <x:f>'Master Products'!X865</x:f>
        <x:v>Ready</x:v>
      </x:c>
      <x:c r="N868" s="149" t="b">
        <x:f>'Master Products'!Y865</x:f>
        <x:v>1</x:v>
      </x:c>
      <x:c r="O868" s="149" t="str">
        <x:f>'Master Products'!AH865</x:f>
        <x:v>WS-RATES:24:37</x:v>
      </x:c>
      <x:c r="P868" s="149" t="str">
        <x:f>IF('Master Products'!AI865="","",'Master Products'!AI865)</x:f>
      </x:c>
      <x:c r="Q868" s="149" t="str">
        <x:f>IF('Master Products'!AJ865="","",'Master Products'!AJ865)</x:f>
      </x:c>
      <x:c r="R868" s="149" t="str">
        <x:f>IF('Master Products'!AK865="","",'Master Products'!AK865)</x:f>
      </x:c>
    </x:row>
    <x:row r="869">
      <x:c r="A869" s="149" t="str">
        <x:f>'Master Products'!A866</x:f>
        <x:v>RS-000865</x:v>
      </x:c>
      <x:c r="B869" s="149" t="str">
        <x:f>'Master Products'!B866</x:f>
        <x:v>FOIL CHINA SMALL</x:v>
      </x:c>
      <x:c r="C869" s="149" t="str">
        <x:f>'Master Products'!C866</x:f>
        <x:v>BIRTHDAY</x:v>
      </x:c>
      <x:c r="D869" s="149" t="str">
        <x:f>'Master Products'!D866</x:f>
        <x:v>Both</x:v>
      </x:c>
      <x:c r="E869" s="149" t="str">
        <x:f>'Master Products'!F866</x:f>
        <x:v>Piece</x:v>
      </x:c>
      <x:c r="F869" s="149" t="str">
        <x:f>IF('Master Products'!G866="","",'Master Products'!G866)</x:f>
      </x:c>
      <x:c r="G869" s="149" t="str">
        <x:f>'Master Products'!I866</x:f>
        <x:v>PKR</x:v>
      </x:c>
      <x:c r="H869" s="133" t="n">
        <x:f>'Master Products'!L866</x:f>
        <x:v>90</x:v>
      </x:c>
      <x:c r="I869" s="133" t="n">
        <x:f>'Master Products'!M866</x:f>
        <x:v>52</x:v>
      </x:c>
      <x:c r="J869" s="133" t="str">
        <x:f>'Master Products'!U866</x:f>
        <x:v>Source Valid</x:v>
      </x:c>
      <x:c r="K869" s="133" t="n">
        <x:f>'Master Products'!N866</x:f>
        <x:v>38</x:v>
      </x:c>
      <x:c r="L869" s="148" t="n">
        <x:f>'Master Products'!O866</x:f>
        <x:v>0.4222222222222222</x:v>
      </x:c>
      <x:c r="M869" s="149" t="str">
        <x:f>'Master Products'!X866</x:f>
        <x:v>Ready</x:v>
      </x:c>
      <x:c r="N869" s="149" t="b">
        <x:f>'Master Products'!Y866</x:f>
        <x:v>1</x:v>
      </x:c>
      <x:c r="O869" s="149" t="str">
        <x:f>'Master Products'!AH866</x:f>
        <x:v>WS-RATES:25:2</x:v>
      </x:c>
      <x:c r="P869" s="149" t="str">
        <x:f>IF('Master Products'!AI866="","",'Master Products'!AI866)</x:f>
      </x:c>
      <x:c r="Q869" s="149" t="str">
        <x:f>IF('Master Products'!AJ866="","",'Master Products'!AJ866)</x:f>
      </x:c>
      <x:c r="R869" s="149" t="str">
        <x:f>IF('Master Products'!AK866="","",'Master Products'!AK866)</x:f>
      </x:c>
    </x:row>
    <x:row r="870">
      <x:c r="A870" s="149" t="str">
        <x:f>'Master Products'!A867</x:f>
        <x:v>RS-000866</x:v>
      </x:c>
      <x:c r="B870" s="149" t="str">
        <x:f>'Master Products'!B867</x:f>
        <x:v>DL STAPLER 0257</x:v>
      </x:c>
      <x:c r="C870" s="149" t="str">
        <x:f>'Master Products'!C867</x:f>
        <x:v>STAPLERS</x:v>
      </x:c>
      <x:c r="D870" s="149" t="str">
        <x:f>'Master Products'!D867</x:f>
        <x:v>Both</x:v>
      </x:c>
      <x:c r="E870" s="149" t="str">
        <x:f>'Master Products'!F867</x:f>
        <x:v>Piece</x:v>
      </x:c>
      <x:c r="F870" s="149" t="str">
        <x:f>IF('Master Products'!G867="","",'Master Products'!G867)</x:f>
      </x:c>
      <x:c r="G870" s="149" t="str">
        <x:f>'Master Products'!I867</x:f>
        <x:v>PKR</x:v>
      </x:c>
      <x:c r="H870" s="133" t="n">
        <x:f>'Master Products'!L867</x:f>
        <x:v>200</x:v>
      </x:c>
      <x:c r="I870" s="133" t="n">
        <x:f>'Master Products'!M867</x:f>
        <x:v>180</x:v>
      </x:c>
      <x:c r="J870" s="133" t="str">
        <x:f>'Master Products'!U867</x:f>
        <x:v>Source Valid</x:v>
      </x:c>
      <x:c r="K870" s="133" t="n">
        <x:f>'Master Products'!N867</x:f>
        <x:v>20</x:v>
      </x:c>
      <x:c r="L870" s="148" t="n">
        <x:f>'Master Products'!O867</x:f>
        <x:v>0.1</x:v>
      </x:c>
      <x:c r="M870" s="149" t="str">
        <x:f>'Master Products'!X867</x:f>
        <x:v>Ready</x:v>
      </x:c>
      <x:c r="N870" s="149" t="b">
        <x:f>'Master Products'!Y867</x:f>
        <x:v>1</x:v>
      </x:c>
      <x:c r="O870" s="149" t="str">
        <x:f>'Master Products'!AH867</x:f>
        <x:v>WS-RATES:25:3</x:v>
      </x:c>
      <x:c r="P870" s="149" t="str">
        <x:f>IF('Master Products'!AI867="","",'Master Products'!AI867)</x:f>
      </x:c>
      <x:c r="Q870" s="149" t="str">
        <x:f>IF('Master Products'!AJ867="","",'Master Products'!AJ867)</x:f>
      </x:c>
      <x:c r="R870" s="149" t="str">
        <x:f>IF('Master Products'!AK867="","",'Master Products'!AK867)</x:f>
      </x:c>
    </x:row>
    <x:row r="871">
      <x:c r="A871" s="149" t="str">
        <x:f>'Master Products'!A868</x:f>
        <x:v>RS-000867</x:v>
      </x:c>
      <x:c r="B871" s="149" t="str">
        <x:f>'Master Products'!B868</x:f>
        <x:v>SCOTCH TAPE 60</x:v>
      </x:c>
      <x:c r="C871" s="149" t="str">
        <x:f>'Master Products'!C868</x:f>
        <x:v>SCOTCH TAPE</x:v>
      </x:c>
      <x:c r="D871" s="149" t="str">
        <x:f>'Master Products'!D868</x:f>
        <x:v>Both</x:v>
      </x:c>
      <x:c r="E871" s="149" t="str">
        <x:f>'Master Products'!F868</x:f>
        <x:v>Piece</x:v>
      </x:c>
      <x:c r="F871" s="149" t="str">
        <x:f>IF('Master Products'!G868="","",'Master Products'!G868)</x:f>
      </x:c>
      <x:c r="G871" s="149" t="str">
        <x:f>'Master Products'!I868</x:f>
        <x:v>PKR</x:v>
      </x:c>
      <x:c r="H871" s="133" t="n">
        <x:f>'Master Products'!L868</x:f>
        <x:v>480</x:v>
      </x:c>
      <x:c r="I871" s="133" t="n">
        <x:f>'Master Products'!M868</x:f>
        <x:v>400</x:v>
      </x:c>
      <x:c r="J871" s="133" t="str">
        <x:f>'Master Products'!U868</x:f>
        <x:v>Source Valid</x:v>
      </x:c>
      <x:c r="K871" s="133" t="n">
        <x:f>'Master Products'!N868</x:f>
        <x:v>80</x:v>
      </x:c>
      <x:c r="L871" s="148" t="n">
        <x:f>'Master Products'!O868</x:f>
        <x:v>0.16666666666666666</x:v>
      </x:c>
      <x:c r="M871" s="149" t="str">
        <x:f>'Master Products'!X868</x:f>
        <x:v>Ready</x:v>
      </x:c>
      <x:c r="N871" s="149" t="b">
        <x:f>'Master Products'!Y868</x:f>
        <x:v>1</x:v>
      </x:c>
      <x:c r="O871" s="149" t="str">
        <x:f>'Master Products'!AH868</x:f>
        <x:v>WS-RATES:25:4</x:v>
      </x:c>
      <x:c r="P871" s="149" t="str">
        <x:f>IF('Master Products'!AI868="","",'Master Products'!AI868)</x:f>
      </x:c>
      <x:c r="Q871" s="149" t="str">
        <x:f>IF('Master Products'!AJ868="","",'Master Products'!AJ868)</x:f>
      </x:c>
      <x:c r="R871" s="149" t="str">
        <x:f>IF('Master Products'!AK868="","",'Master Products'!AK868)</x:f>
      </x:c>
    </x:row>
    <x:row r="872">
      <x:c r="A872" s="149" t="str">
        <x:f>'Master Products'!A869</x:f>
        <x:v>RS-000868</x:v>
      </x:c>
      <x:c r="B872" s="149" t="str">
        <x:f>'Master Products'!B869</x:f>
        <x:v>1235659</x:v>
      </x:c>
      <x:c r="C872" s="149" t="str">
        <x:f>'Master Products'!C869</x:f>
        <x:v>PENCILS</x:v>
      </x:c>
      <x:c r="D872" s="149" t="str">
        <x:f>'Master Products'!D869</x:f>
        <x:v>Both</x:v>
      </x:c>
      <x:c r="E872" s="149" t="str">
        <x:f>'Master Products'!F869</x:f>
        <x:v>Piece</x:v>
      </x:c>
      <x:c r="F872" s="149" t="str">
        <x:f>IF('Master Products'!G869="","",'Master Products'!G869)</x:f>
      </x:c>
      <x:c r="G872" s="149" t="str">
        <x:f>'Master Products'!I869</x:f>
        <x:v>PKR</x:v>
      </x:c>
      <x:c r="H872" s="133" t="n">
        <x:f>'Master Products'!L869</x:f>
        <x:v>180</x:v>
      </x:c>
      <x:c r="I872" s="133" t="n">
        <x:f>'Master Products'!M869</x:f>
        <x:v>170</x:v>
      </x:c>
      <x:c r="J872" s="133" t="str">
        <x:f>'Master Products'!U869</x:f>
        <x:v>Mocked Both Prices</x:v>
      </x:c>
      <x:c r="K872" s="133" t="n">
        <x:f>'Master Products'!N869</x:f>
        <x:v>10</x:v>
      </x:c>
      <x:c r="L872" s="148" t="n">
        <x:f>'Master Products'!O869</x:f>
        <x:v>0.05555555555555555</x:v>
      </x:c>
      <x:c r="M872" s="149" t="str">
        <x:f>'Master Products'!X869</x:f>
        <x:v>Review Required</x:v>
      </x:c>
      <x:c r="N872" s="149" t="b">
        <x:f>'Master Products'!Y869</x:f>
        <x:v>0</x:v>
      </x:c>
      <x:c r="O872" s="149" t="str">
        <x:f>'Master Products'!AH869</x:f>
        <x:v>WS-RATES:25:5</x:v>
      </x:c>
      <x:c r="P872" s="149" t="str">
        <x:f>IF('Master Products'!AI869="","",'Master Products'!AI869)</x:f>
      </x:c>
      <x:c r="Q872" s="149" t="str">
        <x:f>IF('Master Products'!AJ869="","",'Master Products'!AJ869)</x:f>
      </x:c>
      <x:c r="R872" s="149" t="str">
        <x:f>IF('Master Products'!AK869="","",'Master Products'!AK869)</x:f>
      </x:c>
    </x:row>
    <x:row r="873">
      <x:c r="A873" s="149" t="str">
        <x:f>'Master Products'!A870</x:f>
        <x:v>RS-000869</x:v>
      </x:c>
      <x:c r="B873" s="149" t="str">
        <x:f>'Master Products'!B870</x:f>
        <x:v>CHINA PENCIL FLAIR</x:v>
      </x:c>
      <x:c r="C873" s="149" t="str">
        <x:f>'Master Products'!C870</x:f>
        <x:v>PENCILS</x:v>
      </x:c>
      <x:c r="D873" s="149" t="str">
        <x:f>'Master Products'!D870</x:f>
        <x:v>Both</x:v>
      </x:c>
      <x:c r="E873" s="149" t="str">
        <x:f>'Master Products'!F870</x:f>
        <x:v>Piece</x:v>
      </x:c>
      <x:c r="F873" s="149" t="str">
        <x:f>IF('Master Products'!G870="","",'Master Products'!G870)</x:f>
      </x:c>
      <x:c r="G873" s="149" t="str">
        <x:f>'Master Products'!I870</x:f>
        <x:v>PKR</x:v>
      </x:c>
      <x:c r="H873" s="133" t="n">
        <x:f>'Master Products'!L870</x:f>
        <x:v>1500</x:v>
      </x:c>
      <x:c r="I873" s="133" t="n">
        <x:f>'Master Products'!M870</x:f>
        <x:v>1410</x:v>
      </x:c>
      <x:c r="J873" s="133" t="str">
        <x:f>'Master Products'!U870</x:f>
        <x:v>Source Valid</x:v>
      </x:c>
      <x:c r="K873" s="133" t="n">
        <x:f>'Master Products'!N870</x:f>
        <x:v>90</x:v>
      </x:c>
      <x:c r="L873" s="148" t="n">
        <x:f>'Master Products'!O870</x:f>
        <x:v>0.06</x:v>
      </x:c>
      <x:c r="M873" s="149" t="str">
        <x:f>'Master Products'!X870</x:f>
        <x:v>Ready</x:v>
      </x:c>
      <x:c r="N873" s="149" t="b">
        <x:f>'Master Products'!Y870</x:f>
        <x:v>1</x:v>
      </x:c>
      <x:c r="O873" s="149" t="str">
        <x:f>'Master Products'!AH870</x:f>
        <x:v>WS-RATES:25:6</x:v>
      </x:c>
      <x:c r="P873" s="149" t="str">
        <x:f>IF('Master Products'!AI870="","",'Master Products'!AI870)</x:f>
      </x:c>
      <x:c r="Q873" s="149" t="str">
        <x:f>IF('Master Products'!AJ870="","",'Master Products'!AJ870)</x:f>
      </x:c>
      <x:c r="R873" s="149" t="str">
        <x:f>IF('Master Products'!AK870="","",'Master Products'!AK870)</x:f>
      </x:c>
    </x:row>
    <x:row r="874">
      <x:c r="A874" s="149" t="str">
        <x:f>'Master Products'!A871</x:f>
        <x:v>RS-000870</x:v>
      </x:c>
      <x:c r="B874" s="149" t="str">
        <x:f>'Master Products'!B871</x:f>
        <x:v>BULBULAY FEEDER</x:v>
      </x:c>
      <x:c r="C874" s="149" t="str">
        <x:f>'Master Products'!C871</x:f>
        <x:v>CHINA</x:v>
      </x:c>
      <x:c r="D874" s="149" t="str">
        <x:f>'Master Products'!D871</x:f>
        <x:v>Both</x:v>
      </x:c>
      <x:c r="E874" s="149" t="str">
        <x:f>'Master Products'!F871</x:f>
        <x:v>Piece</x:v>
      </x:c>
      <x:c r="F874" s="149" t="str">
        <x:f>IF('Master Products'!G871="","",'Master Products'!G871)</x:f>
      </x:c>
      <x:c r="G874" s="149" t="str">
        <x:f>'Master Products'!I871</x:f>
        <x:v>PKR</x:v>
      </x:c>
      <x:c r="H874" s="133" t="n">
        <x:f>'Master Products'!L871</x:f>
        <x:v>30</x:v>
      </x:c>
      <x:c r="I874" s="133" t="n">
        <x:f>'Master Products'!M871</x:f>
        <x:v>26</x:v>
      </x:c>
      <x:c r="J874" s="133" t="str">
        <x:f>'Master Products'!U871</x:f>
        <x:v>Source Valid</x:v>
      </x:c>
      <x:c r="K874" s="133" t="n">
        <x:f>'Master Products'!N871</x:f>
        <x:v>4</x:v>
      </x:c>
      <x:c r="L874" s="148" t="n">
        <x:f>'Master Products'!O871</x:f>
        <x:v>0.13333333333333333</x:v>
      </x:c>
      <x:c r="M874" s="149" t="str">
        <x:f>'Master Products'!X871</x:f>
        <x:v>Ready</x:v>
      </x:c>
      <x:c r="N874" s="149" t="b">
        <x:f>'Master Products'!Y871</x:f>
        <x:v>1</x:v>
      </x:c>
      <x:c r="O874" s="149" t="str">
        <x:f>'Master Products'!AH871</x:f>
        <x:v>WS-RATES:25:7</x:v>
      </x:c>
      <x:c r="P874" s="149" t="str">
        <x:f>IF('Master Products'!AI871="","",'Master Products'!AI871)</x:f>
      </x:c>
      <x:c r="Q874" s="149" t="str">
        <x:f>IF('Master Products'!AJ871="","",'Master Products'!AJ871)</x:f>
      </x:c>
      <x:c r="R874" s="149" t="str">
        <x:f>IF('Master Products'!AK871="","",'Master Products'!AK871)</x:f>
      </x:c>
    </x:row>
    <x:row r="875">
      <x:c r="A875" s="149" t="str">
        <x:f>'Master Products'!A872</x:f>
        <x:v>RS-000871</x:v>
      </x:c>
      <x:c r="B875" s="149" t="str">
        <x:f>'Master Products'!B872</x:f>
        <x:v>BULBULAY PHANKA</x:v>
      </x:c>
      <x:c r="C875" s="149" t="str">
        <x:f>'Master Products'!C872</x:f>
        <x:v>CHINA</x:v>
      </x:c>
      <x:c r="D875" s="149" t="str">
        <x:f>'Master Products'!D872</x:f>
        <x:v>Both</x:v>
      </x:c>
      <x:c r="E875" s="149" t="str">
        <x:f>'Master Products'!F872</x:f>
        <x:v>Piece</x:v>
      </x:c>
      <x:c r="F875" s="149" t="str">
        <x:f>IF('Master Products'!G872="","",'Master Products'!G872)</x:f>
      </x:c>
      <x:c r="G875" s="149" t="str">
        <x:f>'Master Products'!I872</x:f>
        <x:v>PKR</x:v>
      </x:c>
      <x:c r="H875" s="133" t="n">
        <x:f>'Master Products'!L872</x:f>
        <x:v>50</x:v>
      </x:c>
      <x:c r="I875" s="133" t="n">
        <x:f>'Master Products'!M872</x:f>
        <x:v>41</x:v>
      </x:c>
      <x:c r="J875" s="133" t="str">
        <x:f>'Master Products'!U872</x:f>
        <x:v>Source Valid</x:v>
      </x:c>
      <x:c r="K875" s="133" t="n">
        <x:f>'Master Products'!N872</x:f>
        <x:v>9</x:v>
      </x:c>
      <x:c r="L875" s="148" t="n">
        <x:f>'Master Products'!O872</x:f>
        <x:v>0.18</x:v>
      </x:c>
      <x:c r="M875" s="149" t="str">
        <x:f>'Master Products'!X872</x:f>
        <x:v>Ready</x:v>
      </x:c>
      <x:c r="N875" s="149" t="b">
        <x:f>'Master Products'!Y872</x:f>
        <x:v>1</x:v>
      </x:c>
      <x:c r="O875" s="149" t="str">
        <x:f>'Master Products'!AH872</x:f>
        <x:v>WS-RATES:25:8</x:v>
      </x:c>
      <x:c r="P875" s="149" t="str">
        <x:f>IF('Master Products'!AI872="","",'Master Products'!AI872)</x:f>
      </x:c>
      <x:c r="Q875" s="149" t="str">
        <x:f>IF('Master Products'!AJ872="","",'Master Products'!AJ872)</x:f>
      </x:c>
      <x:c r="R875" s="149" t="str">
        <x:f>IF('Master Products'!AK872="","",'Master Products'!AK872)</x:f>
      </x:c>
    </x:row>
    <x:row r="876">
      <x:c r="A876" s="149" t="str">
        <x:f>'Master Products'!A873</x:f>
        <x:v>RS-000872</x:v>
      </x:c>
      <x:c r="B876" s="149" t="str">
        <x:f>'Master Products'!B873</x:f>
        <x:v>GAME SCALE DOUBLE</x:v>
      </x:c>
      <x:c r="C876" s="149" t="str">
        <x:f>'Master Products'!C873</x:f>
        <x:v>SCALES</x:v>
      </x:c>
      <x:c r="D876" s="149" t="str">
        <x:f>'Master Products'!D873</x:f>
        <x:v>Both</x:v>
      </x:c>
      <x:c r="E876" s="149" t="str">
        <x:f>'Master Products'!F873</x:f>
        <x:v>Piece</x:v>
      </x:c>
      <x:c r="F876" s="149" t="str">
        <x:f>IF('Master Products'!G873="","",'Master Products'!G873)</x:f>
      </x:c>
      <x:c r="G876" s="149" t="str">
        <x:f>'Master Products'!I873</x:f>
        <x:v>PKR</x:v>
      </x:c>
      <x:c r="H876" s="133" t="n">
        <x:f>'Master Products'!L873</x:f>
        <x:v>65</x:v>
      </x:c>
      <x:c r="I876" s="133" t="n">
        <x:f>'Master Products'!M873</x:f>
        <x:v>60</x:v>
      </x:c>
      <x:c r="J876" s="133" t="str">
        <x:f>'Master Products'!U873</x:f>
        <x:v>Source Valid</x:v>
      </x:c>
      <x:c r="K876" s="133" t="n">
        <x:f>'Master Products'!N873</x:f>
        <x:v>5</x:v>
      </x:c>
      <x:c r="L876" s="148" t="n">
        <x:f>'Master Products'!O873</x:f>
        <x:v>0.07692307692307693</x:v>
      </x:c>
      <x:c r="M876" s="149" t="str">
        <x:f>'Master Products'!X873</x:f>
        <x:v>Ready</x:v>
      </x:c>
      <x:c r="N876" s="149" t="b">
        <x:f>'Master Products'!Y873</x:f>
        <x:v>1</x:v>
      </x:c>
      <x:c r="O876" s="149" t="str">
        <x:f>'Master Products'!AH873</x:f>
        <x:v>WS-RATES:25:9</x:v>
      </x:c>
      <x:c r="P876" s="149" t="str">
        <x:f>IF('Master Products'!AI873="","",'Master Products'!AI873)</x:f>
      </x:c>
      <x:c r="Q876" s="149" t="str">
        <x:f>IF('Master Products'!AJ873="","",'Master Products'!AJ873)</x:f>
      </x:c>
      <x:c r="R876" s="149" t="str">
        <x:f>IF('Master Products'!AK873="","",'Master Products'!AK873)</x:f>
      </x:c>
    </x:row>
    <x:row r="877">
      <x:c r="A877" s="149" t="str">
        <x:f>'Master Products'!A874</x:f>
        <x:v>RS-000873</x:v>
      </x:c>
      <x:c r="B877" s="149" t="str">
        <x:f>'Master Products'!B874</x:f>
        <x:v>SCOTCH SUPER STAR 2 INCH (LAR</x:v>
      </x:c>
      <x:c r="C877" s="149" t="str">
        <x:f>'Master Products'!C874</x:f>
        <x:v>TAPE</x:v>
      </x:c>
      <x:c r="D877" s="149" t="str">
        <x:f>'Master Products'!D874</x:f>
        <x:v>Both</x:v>
      </x:c>
      <x:c r="E877" s="149" t="str">
        <x:f>'Master Products'!F874</x:f>
        <x:v>Piece</x:v>
      </x:c>
      <x:c r="F877" s="149" t="str">
        <x:f>IF('Master Products'!G874="","",'Master Products'!G874)</x:f>
      </x:c>
      <x:c r="G877" s="149" t="str">
        <x:f>'Master Products'!I874</x:f>
        <x:v>PKR</x:v>
      </x:c>
      <x:c r="H877" s="133" t="n">
        <x:f>'Master Products'!L874</x:f>
        <x:v>270</x:v>
      </x:c>
      <x:c r="I877" s="133" t="n">
        <x:f>'Master Products'!M874</x:f>
        <x:v>225</x:v>
      </x:c>
      <x:c r="J877" s="133" t="str">
        <x:f>'Master Products'!U874</x:f>
        <x:v>Source Valid</x:v>
      </x:c>
      <x:c r="K877" s="133" t="n">
        <x:f>'Master Products'!N874</x:f>
        <x:v>45</x:v>
      </x:c>
      <x:c r="L877" s="148" t="n">
        <x:f>'Master Products'!O874</x:f>
        <x:v>0.16666666666666666</x:v>
      </x:c>
      <x:c r="M877" s="149" t="str">
        <x:f>'Master Products'!X874</x:f>
        <x:v>Ready</x:v>
      </x:c>
      <x:c r="N877" s="149" t="b">
        <x:f>'Master Products'!Y874</x:f>
        <x:v>1</x:v>
      </x:c>
      <x:c r="O877" s="149" t="str">
        <x:f>'Master Products'!AH874</x:f>
        <x:v>WS-RATES:25:10</x:v>
      </x:c>
      <x:c r="P877" s="149" t="str">
        <x:f>IF('Master Products'!AI874="","",'Master Products'!AI874)</x:f>
      </x:c>
      <x:c r="Q877" s="149" t="str">
        <x:f>IF('Master Products'!AJ874="","",'Master Products'!AJ874)</x:f>
      </x:c>
      <x:c r="R877" s="149" t="str">
        <x:f>IF('Master Products'!AK874="","",'Master Products'!AK874)</x:f>
      </x:c>
    </x:row>
    <x:row r="878">
      <x:c r="A878" s="149" t="str">
        <x:f>'Master Products'!A875</x:f>
        <x:v>RS-000874</x:v>
      </x:c>
      <x:c r="B878" s="149" t="str">
        <x:f>'Master Products'!B875</x:f>
        <x:v>SCOTCH TAPE COLOUR 30</x:v>
      </x:c>
      <x:c r="C878" s="149" t="str">
        <x:f>'Master Products'!C875</x:f>
        <x:v>TAPE</x:v>
      </x:c>
      <x:c r="D878" s="149" t="str">
        <x:f>'Master Products'!D875</x:f>
        <x:v>Both</x:v>
      </x:c>
      <x:c r="E878" s="149" t="str">
        <x:f>'Master Products'!F875</x:f>
        <x:v>Piece</x:v>
      </x:c>
      <x:c r="F878" s="149" t="str">
        <x:f>IF('Master Products'!G875="","",'Master Products'!G875)</x:f>
      </x:c>
      <x:c r="G878" s="149" t="str">
        <x:f>'Master Products'!I875</x:f>
        <x:v>PKR</x:v>
      </x:c>
      <x:c r="H878" s="133" t="n">
        <x:f>'Master Products'!L875</x:f>
        <x:v>230</x:v>
      </x:c>
      <x:c r="I878" s="133" t="n">
        <x:f>'Master Products'!M875</x:f>
        <x:v>175</x:v>
      </x:c>
      <x:c r="J878" s="133" t="str">
        <x:f>'Master Products'!U875</x:f>
        <x:v>Source Valid</x:v>
      </x:c>
      <x:c r="K878" s="133" t="n">
        <x:f>'Master Products'!N875</x:f>
        <x:v>55</x:v>
      </x:c>
      <x:c r="L878" s="148" t="n">
        <x:f>'Master Products'!O875</x:f>
        <x:v>0.2391304347826087</x:v>
      </x:c>
      <x:c r="M878" s="149" t="str">
        <x:f>'Master Products'!X875</x:f>
        <x:v>Ready</x:v>
      </x:c>
      <x:c r="N878" s="149" t="b">
        <x:f>'Master Products'!Y875</x:f>
        <x:v>1</x:v>
      </x:c>
      <x:c r="O878" s="149" t="str">
        <x:f>'Master Products'!AH875</x:f>
        <x:v>WS-RATES:25:11</x:v>
      </x:c>
      <x:c r="P878" s="149" t="str">
        <x:f>IF('Master Products'!AI875="","",'Master Products'!AI875)</x:f>
      </x:c>
      <x:c r="Q878" s="149" t="str">
        <x:f>IF('Master Products'!AJ875="","",'Master Products'!AJ875)</x:f>
      </x:c>
      <x:c r="R878" s="149" t="str">
        <x:f>IF('Master Products'!AK875="","",'Master Products'!AK875)</x:f>
      </x:c>
    </x:row>
    <x:row r="879">
      <x:c r="A879" s="149" t="str">
        <x:f>'Master Products'!A876</x:f>
        <x:v>RS-000875</x:v>
      </x:c>
      <x:c r="B879" s="149" t="str">
        <x:f>'Master Products'!B876</x:f>
        <x:v>DUX INK PEN 260</x:v>
      </x:c>
      <x:c r="C879" s="149" t="str">
        <x:f>'Master Products'!C876</x:f>
        <x:v>INK PEN</x:v>
      </x:c>
      <x:c r="D879" s="149" t="str">
        <x:f>'Master Products'!D876</x:f>
        <x:v>Both</x:v>
      </x:c>
      <x:c r="E879" s="149" t="str">
        <x:f>'Master Products'!F876</x:f>
        <x:v>Piece</x:v>
      </x:c>
      <x:c r="F879" s="149" t="str">
        <x:f>IF('Master Products'!G876="","",'Master Products'!G876)</x:f>
      </x:c>
      <x:c r="G879" s="149" t="str">
        <x:f>'Master Products'!I876</x:f>
        <x:v>PKR</x:v>
      </x:c>
      <x:c r="H879" s="133" t="n">
        <x:f>'Master Products'!L876</x:f>
        <x:v>650</x:v>
      </x:c>
      <x:c r="I879" s="133" t="n">
        <x:f>'Master Products'!M876</x:f>
        <x:v>607</x:v>
      </x:c>
      <x:c r="J879" s="133" t="str">
        <x:f>'Master Products'!U876</x:f>
        <x:v>Source Valid</x:v>
      </x:c>
      <x:c r="K879" s="133" t="n">
        <x:f>'Master Products'!N876</x:f>
        <x:v>43</x:v>
      </x:c>
      <x:c r="L879" s="148" t="n">
        <x:f>'Master Products'!O876</x:f>
        <x:v>0.06615384615384616</x:v>
      </x:c>
      <x:c r="M879" s="149" t="str">
        <x:f>'Master Products'!X876</x:f>
        <x:v>Ready</x:v>
      </x:c>
      <x:c r="N879" s="149" t="b">
        <x:f>'Master Products'!Y876</x:f>
        <x:v>1</x:v>
      </x:c>
      <x:c r="O879" s="149" t="str">
        <x:f>'Master Products'!AH876</x:f>
        <x:v>WS-RATES:25:12</x:v>
      </x:c>
      <x:c r="P879" s="149" t="str">
        <x:f>IF('Master Products'!AI876="","",'Master Products'!AI876)</x:f>
      </x:c>
      <x:c r="Q879" s="149" t="str">
        <x:f>IF('Master Products'!AJ876="","",'Master Products'!AJ876)</x:f>
      </x:c>
      <x:c r="R879" s="149" t="str">
        <x:f>IF('Master Products'!AK876="","",'Master Products'!AK876)</x:f>
      </x:c>
    </x:row>
    <x:row r="880">
      <x:c r="A880" s="149" t="str">
        <x:f>'Master Products'!A877</x:f>
        <x:v>RS-000876</x:v>
      </x:c>
      <x:c r="B880" s="149" t="str">
        <x:f>'Master Products'!B877</x:f>
        <x:v>DUX SCALE 8 INCH</x:v>
      </x:c>
      <x:c r="C880" s="149" t="str">
        <x:f>'Master Products'!C877</x:f>
        <x:v>SCALES</x:v>
      </x:c>
      <x:c r="D880" s="149" t="str">
        <x:f>'Master Products'!D877</x:f>
        <x:v>Both</x:v>
      </x:c>
      <x:c r="E880" s="149" t="str">
        <x:f>'Master Products'!F877</x:f>
        <x:v>Piece</x:v>
      </x:c>
      <x:c r="F880" s="149" t="str">
        <x:f>IF('Master Products'!G877="","",'Master Products'!G877)</x:f>
      </x:c>
      <x:c r="G880" s="149" t="str">
        <x:f>'Master Products'!I877</x:f>
        <x:v>PKR</x:v>
      </x:c>
      <x:c r="H880" s="133" t="n">
        <x:f>'Master Products'!L877</x:f>
        <x:v>33</x:v>
      </x:c>
      <x:c r="I880" s="133" t="n">
        <x:f>'Master Products'!M877</x:f>
        <x:v>27</x:v>
      </x:c>
      <x:c r="J880" s="133" t="str">
        <x:f>'Master Products'!U877</x:f>
        <x:v>Corrected Buying</x:v>
      </x:c>
      <x:c r="K880" s="133" t="n">
        <x:f>'Master Products'!N877</x:f>
        <x:v>6</x:v>
      </x:c>
      <x:c r="L880" s="148" t="n">
        <x:f>'Master Products'!O877</x:f>
        <x:v>0.18181818181818182</x:v>
      </x:c>
      <x:c r="M880" s="149" t="str">
        <x:f>'Master Products'!X877</x:f>
        <x:v>Ready with Mock Price</x:v>
      </x:c>
      <x:c r="N880" s="149" t="b">
        <x:f>'Master Products'!Y877</x:f>
        <x:v>1</x:v>
      </x:c>
      <x:c r="O880" s="149" t="str">
        <x:f>'Master Products'!AH877</x:f>
        <x:v>WS-RATES:25:13</x:v>
      </x:c>
      <x:c r="P880" s="149" t="str">
        <x:f>IF('Master Products'!AI877="","",'Master Products'!AI877)</x:f>
      </x:c>
      <x:c r="Q880" s="149" t="str">
        <x:f>IF('Master Products'!AJ877="","",'Master Products'!AJ877)</x:f>
      </x:c>
      <x:c r="R880" s="149" t="str">
        <x:f>IF('Master Products'!AK877="","",'Master Products'!AK877)</x:f>
      </x:c>
    </x:row>
    <x:row r="881">
      <x:c r="A881" s="149" t="str">
        <x:f>'Master Products'!A878</x:f>
        <x:v>RS-000877</x:v>
      </x:c>
      <x:c r="B881" s="149" t="str">
        <x:f>'Master Products'!B878</x:f>
        <x:v>DUX SILVER SHARPNER 501 NEW</x:v>
      </x:c>
      <x:c r="C881" s="149" t="str">
        <x:f>'Master Products'!C878</x:f>
        <x:v>SHARPNERS</x:v>
      </x:c>
      <x:c r="D881" s="149" t="str">
        <x:f>'Master Products'!D878</x:f>
        <x:v>Both</x:v>
      </x:c>
      <x:c r="E881" s="149" t="str">
        <x:f>'Master Products'!F878</x:f>
        <x:v>Piece</x:v>
      </x:c>
      <x:c r="F881" s="149" t="str">
        <x:f>IF('Master Products'!G878="","",'Master Products'!G878)</x:f>
      </x:c>
      <x:c r="G881" s="149" t="str">
        <x:f>'Master Products'!I878</x:f>
        <x:v>PKR</x:v>
      </x:c>
      <x:c r="H881" s="133" t="n">
        <x:f>'Master Products'!L878</x:f>
        <x:v>680</x:v>
      </x:c>
      <x:c r="I881" s="133" t="n">
        <x:f>'Master Products'!M878</x:f>
        <x:v>635</x:v>
      </x:c>
      <x:c r="J881" s="133" t="str">
        <x:f>'Master Products'!U878</x:f>
        <x:v>Source Valid</x:v>
      </x:c>
      <x:c r="K881" s="133" t="n">
        <x:f>'Master Products'!N878</x:f>
        <x:v>45</x:v>
      </x:c>
      <x:c r="L881" s="148" t="n">
        <x:f>'Master Products'!O878</x:f>
        <x:v>0.0661764705882353</x:v>
      </x:c>
      <x:c r="M881" s="149" t="str">
        <x:f>'Master Products'!X878</x:f>
        <x:v>Ready</x:v>
      </x:c>
      <x:c r="N881" s="149" t="b">
        <x:f>'Master Products'!Y878</x:f>
        <x:v>1</x:v>
      </x:c>
      <x:c r="O881" s="149" t="str">
        <x:f>'Master Products'!AH878</x:f>
        <x:v>WS-RATES:25:14</x:v>
      </x:c>
      <x:c r="P881" s="149" t="str">
        <x:f>IF('Master Products'!AI878="","",'Master Products'!AI878)</x:f>
      </x:c>
      <x:c r="Q881" s="149" t="str">
        <x:f>IF('Master Products'!AJ878="","",'Master Products'!AJ878)</x:f>
      </x:c>
      <x:c r="R881" s="149" t="str">
        <x:f>IF('Master Products'!AK878="","",'Master Products'!AK878)</x:f>
      </x:c>
    </x:row>
    <x:row r="882">
      <x:c r="A882" s="149" t="str">
        <x:f>'Master Products'!A879</x:f>
        <x:v>RS-000878</x:v>
      </x:c>
      <x:c r="B882" s="149" t="str">
        <x:f>'Master Products'!B879</x:f>
        <x:v>JALI RACKET SMALL</x:v>
      </x:c>
      <x:c r="C882" s="149" t="str">
        <x:f>'Master Products'!C879</x:f>
        <x:v>RACKETS</x:v>
      </x:c>
      <x:c r="D882" s="149" t="str">
        <x:f>'Master Products'!D879</x:f>
        <x:v>Both</x:v>
      </x:c>
      <x:c r="E882" s="149" t="str">
        <x:f>'Master Products'!F879</x:f>
        <x:v>Piece</x:v>
      </x:c>
      <x:c r="F882" s="149" t="str">
        <x:f>IF('Master Products'!G879="","",'Master Products'!G879)</x:f>
      </x:c>
      <x:c r="G882" s="149" t="str">
        <x:f>'Master Products'!I879</x:f>
        <x:v>PKR</x:v>
      </x:c>
      <x:c r="H882" s="133" t="n">
        <x:f>'Master Products'!L879</x:f>
        <x:v>240</x:v>
      </x:c>
      <x:c r="I882" s="133" t="n">
        <x:f>'Master Products'!M879</x:f>
        <x:v>200</x:v>
      </x:c>
      <x:c r="J882" s="133" t="str">
        <x:f>'Master Products'!U879</x:f>
        <x:v>Source Valid</x:v>
      </x:c>
      <x:c r="K882" s="133" t="n">
        <x:f>'Master Products'!N879</x:f>
        <x:v>40</x:v>
      </x:c>
      <x:c r="L882" s="148" t="n">
        <x:f>'Master Products'!O879</x:f>
        <x:v>0.16666666666666666</x:v>
      </x:c>
      <x:c r="M882" s="149" t="str">
        <x:f>'Master Products'!X879</x:f>
        <x:v>Ready</x:v>
      </x:c>
      <x:c r="N882" s="149" t="b">
        <x:f>'Master Products'!Y879</x:f>
        <x:v>1</x:v>
      </x:c>
      <x:c r="O882" s="149" t="str">
        <x:f>'Master Products'!AH879</x:f>
        <x:v>WS-RATES:25:15</x:v>
      </x:c>
      <x:c r="P882" s="149" t="str">
        <x:f>IF('Master Products'!AI879="","",'Master Products'!AI879)</x:f>
      </x:c>
      <x:c r="Q882" s="149" t="str">
        <x:f>IF('Master Products'!AJ879="","",'Master Products'!AJ879)</x:f>
      </x:c>
      <x:c r="R882" s="149" t="str">
        <x:f>IF('Master Products'!AK879="","",'Master Products'!AK879)</x:f>
      </x:c>
    </x:row>
    <x:row r="883">
      <x:c r="A883" s="149" t="str">
        <x:f>'Master Products'!A880</x:f>
        <x:v>RS-000879</x:v>
      </x:c>
      <x:c r="B883" s="149" t="str">
        <x:f>'Master Products'!B880</x:f>
        <x:v>ISKOOL ERESER 80 PC</x:v>
      </x:c>
      <x:c r="C883" s="149" t="str">
        <x:f>'Master Products'!C880</x:f>
        <x:v>ERASERS</x:v>
      </x:c>
      <x:c r="D883" s="149" t="str">
        <x:f>'Master Products'!D880</x:f>
        <x:v>Wholesale/Bulk</x:v>
      </x:c>
      <x:c r="E883" s="149" t="str">
        <x:f>'Master Products'!F880</x:f>
        <x:v>Pack</x:v>
      </x:c>
      <x:c r="F883" s="149" t="n">
        <x:f>IF('Master Products'!G880="","",'Master Products'!G880)</x:f>
        <x:v>80</x:v>
      </x:c>
      <x:c r="G883" s="149" t="str">
        <x:f>'Master Products'!I880</x:f>
        <x:v>PKR</x:v>
      </x:c>
      <x:c r="H883" s="133" t="n">
        <x:f>'Master Products'!L880</x:f>
        <x:v>440</x:v>
      </x:c>
      <x:c r="I883" s="133" t="n">
        <x:f>'Master Products'!M880</x:f>
        <x:v>385</x:v>
      </x:c>
      <x:c r="J883" s="133" t="str">
        <x:f>'Master Products'!U880</x:f>
        <x:v>Source Valid</x:v>
      </x:c>
      <x:c r="K883" s="133" t="n">
        <x:f>'Master Products'!N880</x:f>
        <x:v>55</x:v>
      </x:c>
      <x:c r="L883" s="148" t="n">
        <x:f>'Master Products'!O880</x:f>
        <x:v>0.125</x:v>
      </x:c>
      <x:c r="M883" s="149" t="str">
        <x:f>'Master Products'!X880</x:f>
        <x:v>Ready</x:v>
      </x:c>
      <x:c r="N883" s="149" t="b">
        <x:f>'Master Products'!Y880</x:f>
        <x:v>1</x:v>
      </x:c>
      <x:c r="O883" s="149" t="str">
        <x:f>'Master Products'!AH880</x:f>
        <x:v>WS-RATES:25:16</x:v>
      </x:c>
      <x:c r="P883" s="149" t="str">
        <x:f>IF('Master Products'!AI880="","",'Master Products'!AI880)</x:f>
      </x:c>
      <x:c r="Q883" s="149" t="str">
        <x:f>IF('Master Products'!AJ880="","",'Master Products'!AJ880)</x:f>
      </x:c>
      <x:c r="R883" s="149" t="str">
        <x:f>IF('Master Products'!AK880="","",'Master Products'!AK880)</x:f>
      </x:c>
    </x:row>
    <x:row r="884">
      <x:c r="A884" s="149" t="str">
        <x:f>'Master Products'!A881</x:f>
        <x:v>RS-000880</x:v>
      </x:c>
      <x:c r="B884" s="149" t="str">
        <x:f>'Master Products'!B881</x:f>
        <x:v>KITA HIGHLIGHTER(1PC)</x:v>
      </x:c>
      <x:c r="C884" s="149" t="str">
        <x:f>'Master Products'!C881</x:f>
        <x:v>HIGHLIGHTER</x:v>
      </x:c>
      <x:c r="D884" s="149" t="str">
        <x:f>'Master Products'!D881</x:f>
        <x:v>Both</x:v>
      </x:c>
      <x:c r="E884" s="149" t="str">
        <x:f>'Master Products'!F881</x:f>
        <x:v>Piece</x:v>
      </x:c>
      <x:c r="F884" s="149" t="n">
        <x:f>IF('Master Products'!G881="","",'Master Products'!G881)</x:f>
        <x:v>1</x:v>
      </x:c>
      <x:c r="G884" s="149" t="str">
        <x:f>'Master Products'!I881</x:f>
        <x:v>PKR</x:v>
      </x:c>
      <x:c r="H884" s="133" t="n">
        <x:f>'Master Products'!L881</x:f>
        <x:v>40</x:v>
      </x:c>
      <x:c r="I884" s="133" t="n">
        <x:f>'Master Products'!M881</x:f>
        <x:v>33</x:v>
      </x:c>
      <x:c r="J884" s="133" t="str">
        <x:f>'Master Products'!U881</x:f>
        <x:v>Source Valid</x:v>
      </x:c>
      <x:c r="K884" s="133" t="n">
        <x:f>'Master Products'!N881</x:f>
        <x:v>7</x:v>
      </x:c>
      <x:c r="L884" s="148" t="n">
        <x:f>'Master Products'!O881</x:f>
        <x:v>0.175</x:v>
      </x:c>
      <x:c r="M884" s="149" t="str">
        <x:f>'Master Products'!X881</x:f>
        <x:v>Ready</x:v>
      </x:c>
      <x:c r="N884" s="149" t="b">
        <x:f>'Master Products'!Y881</x:f>
        <x:v>1</x:v>
      </x:c>
      <x:c r="O884" s="149" t="str">
        <x:f>'Master Products'!AH881</x:f>
        <x:v>WS-RATES:25:17</x:v>
      </x:c>
      <x:c r="P884" s="149" t="str">
        <x:f>IF('Master Products'!AI881="","",'Master Products'!AI881)</x:f>
      </x:c>
      <x:c r="Q884" s="149" t="str">
        <x:f>IF('Master Products'!AJ881="","",'Master Products'!AJ881)</x:f>
      </x:c>
      <x:c r="R884" s="149" t="str">
        <x:f>IF('Master Products'!AK881="","",'Master Products'!AK881)</x:f>
      </x:c>
    </x:row>
    <x:row r="885">
      <x:c r="A885" s="149" t="str">
        <x:f>'Master Products'!A882</x:f>
        <x:v>RS-000881</x:v>
      </x:c>
      <x:c r="B885" s="149" t="str">
        <x:f>'Master Products'!B882</x:f>
        <x:v>KITA HIGHLIGHTER (36PCS)</x:v>
      </x:c>
      <x:c r="C885" s="149" t="str">
        <x:f>'Master Products'!C882</x:f>
        <x:v>HIGHLIGHTER</x:v>
      </x:c>
      <x:c r="D885" s="149" t="str">
        <x:f>'Master Products'!D882</x:f>
        <x:v>Wholesale/Bulk</x:v>
      </x:c>
      <x:c r="E885" s="149" t="str">
        <x:f>'Master Products'!F882</x:f>
        <x:v>Pack</x:v>
      </x:c>
      <x:c r="F885" s="149" t="n">
        <x:f>IF('Master Products'!G882="","",'Master Products'!G882)</x:f>
        <x:v>36</x:v>
      </x:c>
      <x:c r="G885" s="149" t="str">
        <x:f>'Master Products'!I882</x:f>
        <x:v>PKR</x:v>
      </x:c>
      <x:c r="H885" s="133" t="n">
        <x:f>'Master Products'!L882</x:f>
        <x:v>1368</x:v>
      </x:c>
      <x:c r="I885" s="133" t="n">
        <x:f>'Master Products'!M882</x:f>
        <x:v>1190</x:v>
      </x:c>
      <x:c r="J885" s="133" t="str">
        <x:f>'Master Products'!U882</x:f>
        <x:v>Source Valid</x:v>
      </x:c>
      <x:c r="K885" s="133" t="n">
        <x:f>'Master Products'!N882</x:f>
        <x:v>178</x:v>
      </x:c>
      <x:c r="L885" s="148" t="n">
        <x:f>'Master Products'!O882</x:f>
        <x:v>0.1301169590643275</x:v>
      </x:c>
      <x:c r="M885" s="149" t="str">
        <x:f>'Master Products'!X882</x:f>
        <x:v>Ready</x:v>
      </x:c>
      <x:c r="N885" s="149" t="b">
        <x:f>'Master Products'!Y882</x:f>
        <x:v>1</x:v>
      </x:c>
      <x:c r="O885" s="149" t="str">
        <x:f>'Master Products'!AH882</x:f>
        <x:v>WS-RATES:25:18</x:v>
      </x:c>
      <x:c r="P885" s="149" t="str">
        <x:f>IF('Master Products'!AI882="","",'Master Products'!AI882)</x:f>
      </x:c>
      <x:c r="Q885" s="149" t="str">
        <x:f>IF('Master Products'!AJ882="","",'Master Products'!AJ882)</x:f>
      </x:c>
      <x:c r="R885" s="149" t="str">
        <x:f>IF('Master Products'!AK882="","",'Master Products'!AK882)</x:f>
      </x:c>
    </x:row>
    <x:row r="886">
      <x:c r="A886" s="149" t="str">
        <x:f>'Master Products'!A883</x:f>
        <x:v>RS-000882</x:v>
      </x:c>
      <x:c r="B886" s="149" t="str">
        <x:f>'Master Products'!B883</x:f>
        <x:v>KIDCO 6+1 POSTER COLOUR</x:v>
      </x:c>
      <x:c r="C886" s="149" t="str">
        <x:f>'Master Products'!C883</x:f>
        <x:v>POSTER COLORS</x:v>
      </x:c>
      <x:c r="D886" s="149" t="str">
        <x:f>'Master Products'!D883</x:f>
        <x:v>Both</x:v>
      </x:c>
      <x:c r="E886" s="149" t="str">
        <x:f>'Master Products'!F883</x:f>
        <x:v>Pack</x:v>
      </x:c>
      <x:c r="F886" s="149" t="n">
        <x:f>IF('Master Products'!G883="","",'Master Products'!G883)</x:f>
        <x:v>7</x:v>
      </x:c>
      <x:c r="G886" s="149" t="str">
        <x:f>'Master Products'!I883</x:f>
        <x:v>PKR</x:v>
      </x:c>
      <x:c r="H886" s="133" t="n">
        <x:f>'Master Products'!L883</x:f>
        <x:v>155</x:v>
      </x:c>
      <x:c r="I886" s="133" t="n">
        <x:f>'Master Products'!M883</x:f>
        <x:v>142</x:v>
      </x:c>
      <x:c r="J886" s="133" t="str">
        <x:f>'Master Products'!U883</x:f>
        <x:v>Source Valid</x:v>
      </x:c>
      <x:c r="K886" s="133" t="n">
        <x:f>'Master Products'!N883</x:f>
        <x:v>13</x:v>
      </x:c>
      <x:c r="L886" s="148" t="n">
        <x:f>'Master Products'!O883</x:f>
        <x:v>0.08387096774193549</x:v>
      </x:c>
      <x:c r="M886" s="149" t="str">
        <x:f>'Master Products'!X883</x:f>
        <x:v>Ready</x:v>
      </x:c>
      <x:c r="N886" s="149" t="b">
        <x:f>'Master Products'!Y883</x:f>
        <x:v>1</x:v>
      </x:c>
      <x:c r="O886" s="149" t="str">
        <x:f>'Master Products'!AH883</x:f>
        <x:v>WS-RATES:25:19</x:v>
      </x:c>
      <x:c r="P886" s="149" t="str">
        <x:f>IF('Master Products'!AI883="","",'Master Products'!AI883)</x:f>
      </x:c>
      <x:c r="Q886" s="149" t="str">
        <x:f>IF('Master Products'!AJ883="","",'Master Products'!AJ883)</x:f>
      </x:c>
      <x:c r="R886" s="149" t="str">
        <x:f>IF('Master Products'!AK883="","",'Master Products'!AK883)</x:f>
      </x:c>
    </x:row>
    <x:row r="887">
      <x:c r="A887" s="149" t="str">
        <x:f>'Master Products'!A884</x:f>
        <x:v>RS-000883</x:v>
      </x:c>
      <x:c r="B887" s="149" t="str">
        <x:f>'Master Products'!B884</x:f>
        <x:v>///</x:v>
      </x:c>
      <x:c r="C887" s="149" t="str">
        <x:f>'Master Products'!C884</x:f>
        <x:v>pencil box</x:v>
      </x:c>
      <x:c r="D887" s="149" t="str">
        <x:f>'Master Products'!D884</x:f>
        <x:v>Both</x:v>
      </x:c>
      <x:c r="E887" s="149" t="str">
        <x:f>'Master Products'!F884</x:f>
        <x:v>Piece</x:v>
      </x:c>
      <x:c r="F887" s="149" t="str">
        <x:f>IF('Master Products'!G884="","",'Master Products'!G884)</x:f>
      </x:c>
      <x:c r="G887" s="149" t="str">
        <x:f>'Master Products'!I884</x:f>
        <x:v>PKR</x:v>
      </x:c>
      <x:c r="H887" s="133" t="n">
        <x:f>'Master Products'!L884</x:f>
        <x:v>85</x:v>
      </x:c>
      <x:c r="I887" s="133" t="n">
        <x:f>'Master Products'!M884</x:f>
        <x:v>76</x:v>
      </x:c>
      <x:c r="J887" s="133" t="str">
        <x:f>'Master Products'!U884</x:f>
        <x:v>Source Valid</x:v>
      </x:c>
      <x:c r="K887" s="133" t="n">
        <x:f>'Master Products'!N884</x:f>
        <x:v>9</x:v>
      </x:c>
      <x:c r="L887" s="148" t="n">
        <x:f>'Master Products'!O884</x:f>
        <x:v>0.10588235294117647</x:v>
      </x:c>
      <x:c r="M887" s="149" t="str">
        <x:f>'Master Products'!X884</x:f>
        <x:v>Ready</x:v>
      </x:c>
      <x:c r="N887" s="149" t="b">
        <x:f>'Master Products'!Y884</x:f>
        <x:v>1</x:v>
      </x:c>
      <x:c r="O887" s="149" t="str">
        <x:f>'Master Products'!AH884</x:f>
        <x:v>WS-RATES:25:20</x:v>
      </x:c>
      <x:c r="P887" s="149" t="str">
        <x:f>IF('Master Products'!AI884="","",'Master Products'!AI884)</x:f>
      </x:c>
      <x:c r="Q887" s="149" t="str">
        <x:f>IF('Master Products'!AJ884="","",'Master Products'!AJ884)</x:f>
      </x:c>
      <x:c r="R887" s="149" t="str">
        <x:f>IF('Master Products'!AK884="","",'Master Products'!AK884)</x:f>
      </x:c>
    </x:row>
    <x:row r="888">
      <x:c r="A888" s="149" t="str">
        <x:f>'Master Products'!A885</x:f>
        <x:v>RS-000884</x:v>
      </x:c>
      <x:c r="B888" s="149" t="str">
        <x:f>'Master Products'!B885</x:f>
        <x:v>IMP REGISTER USAMA SMALL</x:v>
      </x:c>
      <x:c r="C888" s="149" t="str">
        <x:f>'Master Products'!C885</x:f>
        <x:v>REGISTERS</x:v>
      </x:c>
      <x:c r="D888" s="149" t="str">
        <x:f>'Master Products'!D885</x:f>
        <x:v>Both</x:v>
      </x:c>
      <x:c r="E888" s="149" t="str">
        <x:f>'Master Products'!F885</x:f>
        <x:v>Piece</x:v>
      </x:c>
      <x:c r="F888" s="149" t="str">
        <x:f>IF('Master Products'!G885="","",'Master Products'!G885)</x:f>
      </x:c>
      <x:c r="G888" s="149" t="str">
        <x:f>'Master Products'!I885</x:f>
        <x:v>PKR</x:v>
      </x:c>
      <x:c r="H888" s="133" t="n">
        <x:f>'Master Products'!L885</x:f>
        <x:v>320</x:v>
      </x:c>
      <x:c r="I888" s="133" t="n">
        <x:f>'Master Products'!M885</x:f>
        <x:v>295</x:v>
      </x:c>
      <x:c r="J888" s="133" t="str">
        <x:f>'Master Products'!U885</x:f>
        <x:v>Source Valid</x:v>
      </x:c>
      <x:c r="K888" s="133" t="n">
        <x:f>'Master Products'!N885</x:f>
        <x:v>25</x:v>
      </x:c>
      <x:c r="L888" s="148" t="n">
        <x:f>'Master Products'!O885</x:f>
        <x:v>0.078125</x:v>
      </x:c>
      <x:c r="M888" s="149" t="str">
        <x:f>'Master Products'!X885</x:f>
        <x:v>Ready</x:v>
      </x:c>
      <x:c r="N888" s="149" t="b">
        <x:f>'Master Products'!Y885</x:f>
        <x:v>1</x:v>
      </x:c>
      <x:c r="O888" s="149" t="str">
        <x:f>'Master Products'!AH885</x:f>
        <x:v>WS-RATES:25:21</x:v>
      </x:c>
      <x:c r="P888" s="149" t="str">
        <x:f>IF('Master Products'!AI885="","",'Master Products'!AI885)</x:f>
      </x:c>
      <x:c r="Q888" s="149" t="str">
        <x:f>IF('Master Products'!AJ885="","",'Master Products'!AJ885)</x:f>
      </x:c>
      <x:c r="R888" s="149" t="str">
        <x:f>IF('Master Products'!AK885="","",'Master Products'!AK885)</x:f>
      </x:c>
    </x:row>
    <x:row r="889">
      <x:c r="A889" s="149" t="str">
        <x:f>'Master Products'!A886</x:f>
        <x:v>RS-000885</x:v>
      </x:c>
      <x:c r="B889" s="149" t="str">
        <x:f>'Master Products'!B886</x:f>
        <x:v>SIR SYED DRAWING COPY</x:v>
      </x:c>
      <x:c r="C889" s="149" t="str">
        <x:f>'Master Products'!C886</x:f>
        <x:v>copies</x:v>
      </x:c>
      <x:c r="D889" s="149" t="str">
        <x:f>'Master Products'!D886</x:f>
        <x:v>Both</x:v>
      </x:c>
      <x:c r="E889" s="149" t="str">
        <x:f>'Master Products'!F886</x:f>
        <x:v>Piece</x:v>
      </x:c>
      <x:c r="F889" s="149" t="str">
        <x:f>IF('Master Products'!G886="","",'Master Products'!G886)</x:f>
      </x:c>
      <x:c r="G889" s="149" t="str">
        <x:f>'Master Products'!I886</x:f>
        <x:v>PKR</x:v>
      </x:c>
      <x:c r="H889" s="133" t="n">
        <x:f>'Master Products'!L886</x:f>
        <x:v>148</x:v>
      </x:c>
      <x:c r="I889" s="133" t="n">
        <x:f>'Master Products'!M886</x:f>
        <x:v>142</x:v>
      </x:c>
      <x:c r="J889" s="133" t="str">
        <x:f>'Master Products'!U886</x:f>
        <x:v>Source Valid</x:v>
      </x:c>
      <x:c r="K889" s="133" t="n">
        <x:f>'Master Products'!N886</x:f>
        <x:v>6</x:v>
      </x:c>
      <x:c r="L889" s="148" t="n">
        <x:f>'Master Products'!O886</x:f>
        <x:v>0.04054054054054054</x:v>
      </x:c>
      <x:c r="M889" s="149" t="str">
        <x:f>'Master Products'!X886</x:f>
        <x:v>Ready</x:v>
      </x:c>
      <x:c r="N889" s="149" t="b">
        <x:f>'Master Products'!Y886</x:f>
        <x:v>1</x:v>
      </x:c>
      <x:c r="O889" s="149" t="str">
        <x:f>'Master Products'!AH886</x:f>
        <x:v>WS-RATES:25:22</x:v>
      </x:c>
      <x:c r="P889" s="149" t="str">
        <x:f>IF('Master Products'!AI886="","",'Master Products'!AI886)</x:f>
      </x:c>
      <x:c r="Q889" s="149" t="str">
        <x:f>IF('Master Products'!AJ886="","",'Master Products'!AJ886)</x:f>
      </x:c>
      <x:c r="R889" s="149" t="str">
        <x:f>IF('Master Products'!AK886="","",'Master Products'!AK886)</x:f>
      </x:c>
    </x:row>
    <x:row r="890">
      <x:c r="A890" s="149" t="str">
        <x:f>'Master Products'!A887</x:f>
        <x:v>RS-000886</x:v>
      </x:c>
      <x:c r="B890" s="149" t="str">
        <x:f>'Master Products'!B887</x:f>
        <x:v>453343</x:v>
      </x:c>
      <x:c r="C890" s="149" t="str">
        <x:f>'Master Products'!C887</x:f>
        <x:v>BALL</x:v>
      </x:c>
      <x:c r="D890" s="149" t="str">
        <x:f>'Master Products'!D887</x:f>
        <x:v>Both</x:v>
      </x:c>
      <x:c r="E890" s="149" t="str">
        <x:f>'Master Products'!F887</x:f>
        <x:v>Piece</x:v>
      </x:c>
      <x:c r="F890" s="149" t="str">
        <x:f>IF('Master Products'!G887="","",'Master Products'!G887)</x:f>
      </x:c>
      <x:c r="G890" s="149" t="str">
        <x:f>'Master Products'!I887</x:f>
        <x:v>PKR</x:v>
      </x:c>
      <x:c r="H890" s="133" t="n">
        <x:f>'Master Products'!L887</x:f>
        <x:v>400</x:v>
      </x:c>
      <x:c r="I890" s="133" t="n">
        <x:f>'Master Products'!M887</x:f>
        <x:v>350</x:v>
      </x:c>
      <x:c r="J890" s="133" t="str">
        <x:f>'Master Products'!U887</x:f>
        <x:v>Source Valid</x:v>
      </x:c>
      <x:c r="K890" s="133" t="n">
        <x:f>'Master Products'!N887</x:f>
        <x:v>50</x:v>
      </x:c>
      <x:c r="L890" s="148" t="n">
        <x:f>'Master Products'!O887</x:f>
        <x:v>0.125</x:v>
      </x:c>
      <x:c r="M890" s="149" t="str">
        <x:f>'Master Products'!X887</x:f>
        <x:v>Ready</x:v>
      </x:c>
      <x:c r="N890" s="149" t="b">
        <x:f>'Master Products'!Y887</x:f>
        <x:v>1</x:v>
      </x:c>
      <x:c r="O890" s="149" t="str">
        <x:f>'Master Products'!AH887</x:f>
        <x:v>WS-RATES:25:23</x:v>
      </x:c>
      <x:c r="P890" s="149" t="str">
        <x:f>IF('Master Products'!AI887="","",'Master Products'!AI887)</x:f>
      </x:c>
      <x:c r="Q890" s="149" t="str">
        <x:f>IF('Master Products'!AJ887="","",'Master Products'!AJ887)</x:f>
      </x:c>
      <x:c r="R890" s="149" t="str">
        <x:f>IF('Master Products'!AK887="","",'Master Products'!AK887)</x:f>
      </x:c>
    </x:row>
    <x:row r="891">
      <x:c r="A891" s="149" t="str">
        <x:f>'Master Products'!A888</x:f>
        <x:v>RS-000887</x:v>
      </x:c>
      <x:c r="B891" s="149" t="str">
        <x:f>'Master Products'!B888</x:f>
        <x:v>MERCURY CORRECTION PEN(BOX)</x:v>
      </x:c>
      <x:c r="C891" s="149" t="str">
        <x:f>'Master Products'!C888</x:f>
        <x:v>Correction pen</x:v>
      </x:c>
      <x:c r="D891" s="149" t="str">
        <x:f>'Master Products'!D888</x:f>
        <x:v>Both</x:v>
      </x:c>
      <x:c r="E891" s="149" t="str">
        <x:f>'Master Products'!F888</x:f>
        <x:v>Box</x:v>
      </x:c>
      <x:c r="F891" s="149" t="str">
        <x:f>IF('Master Products'!G888="","",'Master Products'!G888)</x:f>
      </x:c>
      <x:c r="G891" s="149" t="str">
        <x:f>'Master Products'!I888</x:f>
        <x:v>PKR</x:v>
      </x:c>
      <x:c r="H891" s="133" t="n">
        <x:f>'Master Products'!L888</x:f>
        <x:v>432</x:v>
      </x:c>
      <x:c r="I891" s="133" t="n">
        <x:f>'Master Products'!M888</x:f>
        <x:v>400</x:v>
      </x:c>
      <x:c r="J891" s="133" t="str">
        <x:f>'Master Products'!U888</x:f>
        <x:v>Source Valid</x:v>
      </x:c>
      <x:c r="K891" s="133" t="n">
        <x:f>'Master Products'!N888</x:f>
        <x:v>32</x:v>
      </x:c>
      <x:c r="L891" s="148" t="n">
        <x:f>'Master Products'!O888</x:f>
        <x:v>0.07407407407407407</x:v>
      </x:c>
      <x:c r="M891" s="149" t="str">
        <x:f>'Master Products'!X888</x:f>
        <x:v>Ready</x:v>
      </x:c>
      <x:c r="N891" s="149" t="b">
        <x:f>'Master Products'!Y888</x:f>
        <x:v>1</x:v>
      </x:c>
      <x:c r="O891" s="149" t="str">
        <x:f>'Master Products'!AH888</x:f>
        <x:v>WS-RATES:25:24</x:v>
      </x:c>
      <x:c r="P891" s="149" t="str">
        <x:f>IF('Master Products'!AI888="","",'Master Products'!AI888)</x:f>
      </x:c>
      <x:c r="Q891" s="149" t="str">
        <x:f>IF('Master Products'!AJ888="","",'Master Products'!AJ888)</x:f>
      </x:c>
      <x:c r="R891" s="149" t="str">
        <x:f>IF('Master Products'!AK888="","",'Master Products'!AK888)</x:f>
      </x:c>
    </x:row>
    <x:row r="892">
      <x:c r="A892" s="149" t="str">
        <x:f>'Master Products'!A889</x:f>
        <x:v>RS-000888</x:v>
      </x:c>
      <x:c r="B892" s="149" t="str">
        <x:f>'Master Products'!B889</x:f>
        <x:v>A4 PLASTIC COVER (12MM)</x:v>
      </x:c>
      <x:c r="C892" s="149" t="str">
        <x:f>'Master Products'!C889</x:f>
        <x:v>PLASTIC SHEET/ROLL</x:v>
      </x:c>
      <x:c r="D892" s="149" t="str">
        <x:f>'Master Products'!D889</x:f>
        <x:v>Both</x:v>
      </x:c>
      <x:c r="E892" s="149" t="str">
        <x:f>'Master Products'!F889</x:f>
        <x:v>Piece</x:v>
      </x:c>
      <x:c r="F892" s="149" t="str">
        <x:f>IF('Master Products'!G889="","",'Master Products'!G889)</x:f>
      </x:c>
      <x:c r="G892" s="149" t="str">
        <x:f>'Master Products'!I889</x:f>
        <x:v>PKR</x:v>
      </x:c>
      <x:c r="H892" s="133" t="n">
        <x:f>'Master Products'!L889</x:f>
        <x:v>30</x:v>
      </x:c>
      <x:c r="I892" s="133" t="n">
        <x:f>'Master Products'!M889</x:f>
        <x:v>27</x:v>
      </x:c>
      <x:c r="J892" s="133" t="str">
        <x:f>'Master Products'!U889</x:f>
        <x:v>Source Valid</x:v>
      </x:c>
      <x:c r="K892" s="133" t="n">
        <x:f>'Master Products'!N889</x:f>
        <x:v>3</x:v>
      </x:c>
      <x:c r="L892" s="148" t="n">
        <x:f>'Master Products'!O889</x:f>
        <x:v>0.1</x:v>
      </x:c>
      <x:c r="M892" s="149" t="str">
        <x:f>'Master Products'!X889</x:f>
        <x:v>Ready</x:v>
      </x:c>
      <x:c r="N892" s="149" t="b">
        <x:f>'Master Products'!Y889</x:f>
        <x:v>1</x:v>
      </x:c>
      <x:c r="O892" s="149" t="str">
        <x:f>'Master Products'!AH889</x:f>
        <x:v>WS-RATES:25:25</x:v>
      </x:c>
      <x:c r="P892" s="149" t="str">
        <x:f>IF('Master Products'!AI889="","",'Master Products'!AI889)</x:f>
      </x:c>
      <x:c r="Q892" s="149" t="str">
        <x:f>IF('Master Products'!AJ889="","",'Master Products'!AJ889)</x:f>
      </x:c>
      <x:c r="R892" s="149" t="str">
        <x:f>IF('Master Products'!AK889="","",'Master Products'!AK889)</x:f>
      </x:c>
    </x:row>
    <x:row r="893">
      <x:c r="A893" s="149" t="str">
        <x:f>'Master Products'!A890</x:f>
        <x:v>RS-000889</x:v>
      </x:c>
      <x:c r="B893" s="149" t="str">
        <x:f>'Master Products'!B890</x:f>
        <x:v>FANCY GEOMATERY 308</x:v>
      </x:c>
      <x:c r="C893" s="149" t="str">
        <x:f>'Master Products'!C890</x:f>
        <x:v>FANCY GEOMETRY</x:v>
      </x:c>
      <x:c r="D893" s="149" t="str">
        <x:f>'Master Products'!D890</x:f>
        <x:v>Both</x:v>
      </x:c>
      <x:c r="E893" s="149" t="str">
        <x:f>'Master Products'!F890</x:f>
        <x:v>Piece</x:v>
      </x:c>
      <x:c r="F893" s="149" t="str">
        <x:f>IF('Master Products'!G890="","",'Master Products'!G890)</x:f>
      </x:c>
      <x:c r="G893" s="149" t="str">
        <x:f>'Master Products'!I890</x:f>
        <x:v>PKR</x:v>
      </x:c>
      <x:c r="H893" s="133" t="n">
        <x:f>'Master Products'!L890</x:f>
        <x:v>340</x:v>
      </x:c>
      <x:c r="I893" s="133" t="n">
        <x:f>'Master Products'!M890</x:f>
        <x:v>310</x:v>
      </x:c>
      <x:c r="J893" s="133" t="str">
        <x:f>'Master Products'!U890</x:f>
        <x:v>Source Valid</x:v>
      </x:c>
      <x:c r="K893" s="133" t="n">
        <x:f>'Master Products'!N890</x:f>
        <x:v>30</x:v>
      </x:c>
      <x:c r="L893" s="148" t="n">
        <x:f>'Master Products'!O890</x:f>
        <x:v>0.08823529411764706</x:v>
      </x:c>
      <x:c r="M893" s="149" t="str">
        <x:f>'Master Products'!X890</x:f>
        <x:v>Ready</x:v>
      </x:c>
      <x:c r="N893" s="149" t="b">
        <x:f>'Master Products'!Y890</x:f>
        <x:v>1</x:v>
      </x:c>
      <x:c r="O893" s="149" t="str">
        <x:f>'Master Products'!AH890</x:f>
        <x:v>WS-RATES:25:26</x:v>
      </x:c>
      <x:c r="P893" s="149" t="str">
        <x:f>IF('Master Products'!AI890="","",'Master Products'!AI890)</x:f>
      </x:c>
      <x:c r="Q893" s="149" t="str">
        <x:f>IF('Master Products'!AJ890="","",'Master Products'!AJ890)</x:f>
      </x:c>
      <x:c r="R893" s="149" t="str">
        <x:f>IF('Master Products'!AK890="","",'Master Products'!AK890)</x:f>
      </x:c>
    </x:row>
    <x:row r="894">
      <x:c r="A894" s="149" t="str">
        <x:f>'Master Products'!A891</x:f>
        <x:v>RS-000890</x:v>
      </x:c>
      <x:c r="B894" s="149" t="str">
        <x:f>'Master Products'!B891</x:f>
        <x:v>DEER CORRECTION(12 PC)</x:v>
      </x:c>
      <x:c r="C894" s="149" t="str">
        <x:f>'Master Products'!C891</x:f>
        <x:v>Correction pen</x:v>
      </x:c>
      <x:c r="D894" s="149" t="str">
        <x:f>'Master Products'!D891</x:f>
        <x:v>Wholesale/Bulk</x:v>
      </x:c>
      <x:c r="E894" s="149" t="str">
        <x:f>'Master Products'!F891</x:f>
        <x:v>Pack</x:v>
      </x:c>
      <x:c r="F894" s="149" t="n">
        <x:f>IF('Master Products'!G891="","",'Master Products'!G891)</x:f>
        <x:v>12</x:v>
      </x:c>
      <x:c r="G894" s="149" t="str">
        <x:f>'Master Products'!I891</x:f>
        <x:v>PKR</x:v>
      </x:c>
      <x:c r="H894" s="133" t="n">
        <x:f>'Master Products'!L891</x:f>
        <x:v>432</x:v>
      </x:c>
      <x:c r="I894" s="133" t="n">
        <x:f>'Master Products'!M891</x:f>
        <x:v>420</x:v>
      </x:c>
      <x:c r="J894" s="133" t="str">
        <x:f>'Master Products'!U891</x:f>
        <x:v>Source Valid</x:v>
      </x:c>
      <x:c r="K894" s="133" t="n">
        <x:f>'Master Products'!N891</x:f>
        <x:v>12</x:v>
      </x:c>
      <x:c r="L894" s="148" t="n">
        <x:f>'Master Products'!O891</x:f>
        <x:v>0.027777777777777776</x:v>
      </x:c>
      <x:c r="M894" s="149" t="str">
        <x:f>'Master Products'!X891</x:f>
        <x:v>Ready</x:v>
      </x:c>
      <x:c r="N894" s="149" t="b">
        <x:f>'Master Products'!Y891</x:f>
        <x:v>1</x:v>
      </x:c>
      <x:c r="O894" s="149" t="str">
        <x:f>'Master Products'!AH891</x:f>
        <x:v>WS-RATES:25:27</x:v>
      </x:c>
      <x:c r="P894" s="149" t="str">
        <x:f>IF('Master Products'!AI891="","",'Master Products'!AI891)</x:f>
      </x:c>
      <x:c r="Q894" s="149" t="str">
        <x:f>IF('Master Products'!AJ891="","",'Master Products'!AJ891)</x:f>
      </x:c>
      <x:c r="R894" s="149" t="str">
        <x:f>IF('Master Products'!AK891="","",'Master Products'!AK891)</x:f>
      </x:c>
    </x:row>
    <x:row r="895">
      <x:c r="A895" s="149" t="str">
        <x:f>'Master Products'!A892</x:f>
        <x:v>RS-000891</x:v>
      </x:c>
      <x:c r="B895" s="149" t="str">
        <x:f>'Master Products'!B892</x:f>
        <x:v>DEER CORRECTION(1 PC)</x:v>
      </x:c>
      <x:c r="C895" s="149" t="str">
        <x:f>'Master Products'!C892</x:f>
        <x:v>Correction pen</x:v>
      </x:c>
      <x:c r="D895" s="149" t="str">
        <x:f>'Master Products'!D892</x:f>
        <x:v>Both</x:v>
      </x:c>
      <x:c r="E895" s="149" t="str">
        <x:f>'Master Products'!F892</x:f>
        <x:v>Piece</x:v>
      </x:c>
      <x:c r="F895" s="149" t="n">
        <x:f>IF('Master Products'!G892="","",'Master Products'!G892)</x:f>
        <x:v>1</x:v>
      </x:c>
      <x:c r="G895" s="149" t="str">
        <x:f>'Master Products'!I892</x:f>
        <x:v>PKR</x:v>
      </x:c>
      <x:c r="H895" s="133" t="n">
        <x:f>'Master Products'!L892</x:f>
        <x:v>36</x:v>
      </x:c>
      <x:c r="I895" s="133" t="n">
        <x:f>'Master Products'!M892</x:f>
        <x:v>35</x:v>
      </x:c>
      <x:c r="J895" s="133" t="str">
        <x:f>'Master Products'!U892</x:f>
        <x:v>Source Valid</x:v>
      </x:c>
      <x:c r="K895" s="133" t="n">
        <x:f>'Master Products'!N892</x:f>
        <x:v>1</x:v>
      </x:c>
      <x:c r="L895" s="148" t="n">
        <x:f>'Master Products'!O892</x:f>
        <x:v>0.027777777777777776</x:v>
      </x:c>
      <x:c r="M895" s="149" t="str">
        <x:f>'Master Products'!X892</x:f>
        <x:v>Ready</x:v>
      </x:c>
      <x:c r="N895" s="149" t="b">
        <x:f>'Master Products'!Y892</x:f>
        <x:v>1</x:v>
      </x:c>
      <x:c r="O895" s="149" t="str">
        <x:f>'Master Products'!AH892</x:f>
        <x:v>WS-RATES:25:28</x:v>
      </x:c>
      <x:c r="P895" s="149" t="str">
        <x:f>IF('Master Products'!AI892="","",'Master Products'!AI892)</x:f>
      </x:c>
      <x:c r="Q895" s="149" t="str">
        <x:f>IF('Master Products'!AJ892="","",'Master Products'!AJ892)</x:f>
      </x:c>
      <x:c r="R895" s="149" t="str">
        <x:f>IF('Master Products'!AK892="","",'Master Products'!AK892)</x:f>
      </x:c>
    </x:row>
    <x:row r="896">
      <x:c r="A896" s="149" t="str">
        <x:f>'Master Products'!A893</x:f>
        <x:v>RS-000892</x:v>
      </x:c>
      <x:c r="B896" s="149" t="str">
        <x:f>'Master Products'!B893</x:f>
        <x:v>3 IN 1 WRITING CODE 30</x:v>
      </x:c>
      <x:c r="C896" s="149" t="str">
        <x:f>'Master Products'!C893</x:f>
        <x:v>CHINA DAIRIES</x:v>
      </x:c>
      <x:c r="D896" s="149" t="str">
        <x:f>'Master Products'!D893</x:f>
        <x:v>Both</x:v>
      </x:c>
      <x:c r="E896" s="149" t="str">
        <x:f>'Master Products'!F893</x:f>
        <x:v>Piece</x:v>
      </x:c>
      <x:c r="F896" s="149" t="str">
        <x:f>IF('Master Products'!G893="","",'Master Products'!G893)</x:f>
      </x:c>
      <x:c r="G896" s="149" t="str">
        <x:f>'Master Products'!I893</x:f>
        <x:v>PKR</x:v>
      </x:c>
      <x:c r="H896" s="133" t="n">
        <x:f>'Master Products'!L893</x:f>
        <x:v>55</x:v>
      </x:c>
      <x:c r="I896" s="133" t="n">
        <x:f>'Master Products'!M893</x:f>
        <x:v>45</x:v>
      </x:c>
      <x:c r="J896" s="133" t="str">
        <x:f>'Master Products'!U893</x:f>
        <x:v>Source Valid</x:v>
      </x:c>
      <x:c r="K896" s="133" t="n">
        <x:f>'Master Products'!N893</x:f>
        <x:v>10</x:v>
      </x:c>
      <x:c r="L896" s="148" t="n">
        <x:f>'Master Products'!O893</x:f>
        <x:v>0.18181818181818182</x:v>
      </x:c>
      <x:c r="M896" s="149" t="str">
        <x:f>'Master Products'!X893</x:f>
        <x:v>Ready</x:v>
      </x:c>
      <x:c r="N896" s="149" t="b">
        <x:f>'Master Products'!Y893</x:f>
        <x:v>1</x:v>
      </x:c>
      <x:c r="O896" s="149" t="str">
        <x:f>'Master Products'!AH893</x:f>
        <x:v>WS-RATES:25:29</x:v>
      </x:c>
      <x:c r="P896" s="149" t="str">
        <x:f>IF('Master Products'!AI893="","",'Master Products'!AI893)</x:f>
      </x:c>
      <x:c r="Q896" s="149" t="str">
        <x:f>IF('Master Products'!AJ893="","",'Master Products'!AJ893)</x:f>
      </x:c>
      <x:c r="R896" s="149" t="str">
        <x:f>IF('Master Products'!AK893="","",'Master Products'!AK893)</x:f>
      </x:c>
    </x:row>
    <x:row r="897">
      <x:c r="A897" s="149" t="str">
        <x:f>'Master Products'!A894</x:f>
        <x:v>RS-000893</x:v>
      </x:c>
      <x:c r="B897" s="149" t="str">
        <x:f>'Master Products'!B894</x:f>
        <x:v>TEACHER DAIRY MASTER</x:v>
      </x:c>
      <x:c r="C897" s="149" t="str">
        <x:f>'Master Products'!C894</x:f>
        <x:v>CHINA DAIRIES</x:v>
      </x:c>
      <x:c r="D897" s="149" t="str">
        <x:f>'Master Products'!D894</x:f>
        <x:v>Both</x:v>
      </x:c>
      <x:c r="E897" s="149" t="str">
        <x:f>'Master Products'!F894</x:f>
        <x:v>Piece</x:v>
      </x:c>
      <x:c r="F897" s="149" t="str">
        <x:f>IF('Master Products'!G894="","",'Master Products'!G894)</x:f>
      </x:c>
      <x:c r="G897" s="149" t="str">
        <x:f>'Master Products'!I894</x:f>
        <x:v>PKR</x:v>
      </x:c>
      <x:c r="H897" s="133" t="n">
        <x:f>'Master Products'!L894</x:f>
        <x:v>240</x:v>
      </x:c>
      <x:c r="I897" s="133" t="n">
        <x:f>'Master Products'!M894</x:f>
        <x:v>210</x:v>
      </x:c>
      <x:c r="J897" s="133" t="str">
        <x:f>'Master Products'!U894</x:f>
        <x:v>Source Valid</x:v>
      </x:c>
      <x:c r="K897" s="133" t="n">
        <x:f>'Master Products'!N894</x:f>
        <x:v>30</x:v>
      </x:c>
      <x:c r="L897" s="148" t="n">
        <x:f>'Master Products'!O894</x:f>
        <x:v>0.125</x:v>
      </x:c>
      <x:c r="M897" s="149" t="str">
        <x:f>'Master Products'!X894</x:f>
        <x:v>Ready</x:v>
      </x:c>
      <x:c r="N897" s="149" t="b">
        <x:f>'Master Products'!Y894</x:f>
        <x:v>1</x:v>
      </x:c>
      <x:c r="O897" s="149" t="str">
        <x:f>'Master Products'!AH894</x:f>
        <x:v>WS-RATES:25:30</x:v>
      </x:c>
      <x:c r="P897" s="149" t="str">
        <x:f>IF('Master Products'!AI894="","",'Master Products'!AI894)</x:f>
      </x:c>
      <x:c r="Q897" s="149" t="str">
        <x:f>IF('Master Products'!AJ894="","",'Master Products'!AJ894)</x:f>
      </x:c>
      <x:c r="R897" s="149" t="str">
        <x:f>IF('Master Products'!AK894="","",'Master Products'!AK894)</x:f>
      </x:c>
    </x:row>
    <x:row r="898">
      <x:c r="A898" s="149" t="str">
        <x:f>'Master Products'!A895</x:f>
        <x:v>RS-000894</x:v>
      </x:c>
      <x:c r="B898" s="149" t="str">
        <x:f>'Master Products'!B895</x:f>
        <x:v>PIANO COLOUR MARKER (ST 10)</x:v>
      </x:c>
      <x:c r="C898" s="149" t="str">
        <x:f>'Master Products'!C895</x:f>
        <x:v>MARKER COLOR</x:v>
      </x:c>
      <x:c r="D898" s="149" t="str">
        <x:f>'Master Products'!D895</x:f>
        <x:v>Both</x:v>
      </x:c>
      <x:c r="E898" s="149" t="str">
        <x:f>'Master Products'!F895</x:f>
        <x:v>Piece</x:v>
      </x:c>
      <x:c r="F898" s="149" t="str">
        <x:f>IF('Master Products'!G895="","",'Master Products'!G895)</x:f>
      </x:c>
      <x:c r="G898" s="149" t="str">
        <x:f>'Master Products'!I895</x:f>
        <x:v>PKR</x:v>
      </x:c>
      <x:c r="H898" s="133" t="n">
        <x:f>'Master Products'!L895</x:f>
        <x:v>200</x:v>
      </x:c>
      <x:c r="I898" s="133" t="n">
        <x:f>'Master Products'!M895</x:f>
        <x:v>190</x:v>
      </x:c>
      <x:c r="J898" s="133" t="str">
        <x:f>'Master Products'!U895</x:f>
        <x:v>Source Valid</x:v>
      </x:c>
      <x:c r="K898" s="133" t="n">
        <x:f>'Master Products'!N895</x:f>
        <x:v>10</x:v>
      </x:c>
      <x:c r="L898" s="148" t="n">
        <x:f>'Master Products'!O895</x:f>
        <x:v>0.05</x:v>
      </x:c>
      <x:c r="M898" s="149" t="str">
        <x:f>'Master Products'!X895</x:f>
        <x:v>Ready</x:v>
      </x:c>
      <x:c r="N898" s="149" t="b">
        <x:f>'Master Products'!Y895</x:f>
        <x:v>1</x:v>
      </x:c>
      <x:c r="O898" s="149" t="str">
        <x:f>'Master Products'!AH895</x:f>
        <x:v>WS-RATES:25:31</x:v>
      </x:c>
      <x:c r="P898" s="149" t="str">
        <x:f>IF('Master Products'!AI895="","",'Master Products'!AI895)</x:f>
      </x:c>
      <x:c r="Q898" s="149" t="str">
        <x:f>IF('Master Products'!AJ895="","",'Master Products'!AJ895)</x:f>
      </x:c>
      <x:c r="R898" s="149" t="str">
        <x:f>IF('Master Products'!AK895="","",'Master Products'!AK895)</x:f>
      </x:c>
    </x:row>
    <x:row r="899">
      <x:c r="A899" s="149" t="str">
        <x:f>'Master Products'!A896</x:f>
        <x:v>RS-000895</x:v>
      </x:c>
      <x:c r="B899" s="149" t="str">
        <x:f>'Master Products'!B896</x:f>
        <x:v>PIANO TINTED</x:v>
      </x:c>
      <x:c r="C899" s="149" t="str">
        <x:f>'Master Products'!C896</x:f>
        <x:v>BALL POINT</x:v>
      </x:c>
      <x:c r="D899" s="149" t="str">
        <x:f>'Master Products'!D896</x:f>
        <x:v>Both</x:v>
      </x:c>
      <x:c r="E899" s="149" t="str">
        <x:f>'Master Products'!F896</x:f>
        <x:v>Piece</x:v>
      </x:c>
      <x:c r="F899" s="149" t="str">
        <x:f>IF('Master Products'!G896="","",'Master Products'!G896)</x:f>
      </x:c>
      <x:c r="G899" s="149" t="str">
        <x:f>'Master Products'!I896</x:f>
        <x:v>PKR</x:v>
      </x:c>
      <x:c r="H899" s="133" t="n">
        <x:f>'Master Products'!L896</x:f>
        <x:v>115</x:v>
      </x:c>
      <x:c r="I899" s="133" t="n">
        <x:f>'Master Products'!M896</x:f>
        <x:v>109</x:v>
      </x:c>
      <x:c r="J899" s="133" t="str">
        <x:f>'Master Products'!U896</x:f>
        <x:v>Source Valid</x:v>
      </x:c>
      <x:c r="K899" s="133" t="n">
        <x:f>'Master Products'!N896</x:f>
        <x:v>6</x:v>
      </x:c>
      <x:c r="L899" s="148" t="n">
        <x:f>'Master Products'!O896</x:f>
        <x:v>0.05217391304347826</x:v>
      </x:c>
      <x:c r="M899" s="149" t="str">
        <x:f>'Master Products'!X896</x:f>
        <x:v>Ready</x:v>
      </x:c>
      <x:c r="N899" s="149" t="b">
        <x:f>'Master Products'!Y896</x:f>
        <x:v>1</x:v>
      </x:c>
      <x:c r="O899" s="149" t="str">
        <x:f>'Master Products'!AH896</x:f>
        <x:v>WS-RATES:25:32</x:v>
      </x:c>
      <x:c r="P899" s="149" t="str">
        <x:f>IF('Master Products'!AI896="","",'Master Products'!AI896)</x:f>
      </x:c>
      <x:c r="Q899" s="149" t="str">
        <x:f>IF('Master Products'!AJ896="","",'Master Products'!AJ896)</x:f>
      </x:c>
      <x:c r="R899" s="149" t="str">
        <x:f>IF('Master Products'!AK896="","",'Master Products'!AK896)</x:f>
      </x:c>
    </x:row>
    <x:row r="900">
      <x:c r="A900" s="149" t="str">
        <x:f>'Master Products'!A897</x:f>
        <x:v>RS-000896</x:v>
      </x:c>
      <x:c r="B900" s="149" t="str">
        <x:f>'Master Products'!B897</x:f>
        <x:v>PIANO GUM STICK 8GM(BOX 24PC</x:v>
      </x:c>
      <x:c r="C900" s="149" t="str">
        <x:f>'Master Products'!C897</x:f>
        <x:v>GUM STICK</x:v>
      </x:c>
      <x:c r="D900" s="149" t="str">
        <x:f>'Master Products'!D897</x:f>
        <x:v>Both</x:v>
      </x:c>
      <x:c r="E900" s="149" t="str">
        <x:f>'Master Products'!F897</x:f>
        <x:v>Box</x:v>
      </x:c>
      <x:c r="F900" s="149" t="n">
        <x:f>IF('Master Products'!G897="","",'Master Products'!G897)</x:f>
        <x:v>24</x:v>
      </x:c>
      <x:c r="G900" s="149" t="str">
        <x:f>'Master Products'!I897</x:f>
        <x:v>PKR</x:v>
      </x:c>
      <x:c r="H900" s="133" t="n">
        <x:f>'Master Products'!L897</x:f>
        <x:v>1272</x:v>
      </x:c>
      <x:c r="I900" s="133" t="n">
        <x:f>'Master Products'!M897</x:f>
        <x:v>1208</x:v>
      </x:c>
      <x:c r="J900" s="133" t="str">
        <x:f>'Master Products'!U897</x:f>
        <x:v>Source Valid</x:v>
      </x:c>
      <x:c r="K900" s="133" t="n">
        <x:f>'Master Products'!N897</x:f>
        <x:v>64</x:v>
      </x:c>
      <x:c r="L900" s="148" t="n">
        <x:f>'Master Products'!O897</x:f>
        <x:v>0.050314465408805034</x:v>
      </x:c>
      <x:c r="M900" s="149" t="str">
        <x:f>'Master Products'!X897</x:f>
        <x:v>Ready</x:v>
      </x:c>
      <x:c r="N900" s="149" t="b">
        <x:f>'Master Products'!Y897</x:f>
        <x:v>1</x:v>
      </x:c>
      <x:c r="O900" s="149" t="str">
        <x:f>'Master Products'!AH897</x:f>
        <x:v>WS-RATES:25:33</x:v>
      </x:c>
      <x:c r="P900" s="149" t="str">
        <x:f>IF('Master Products'!AI897="","",'Master Products'!AI897)</x:f>
      </x:c>
      <x:c r="Q900" s="149" t="str">
        <x:f>IF('Master Products'!AJ897="","",'Master Products'!AJ897)</x:f>
      </x:c>
      <x:c r="R900" s="149" t="str">
        <x:f>IF('Master Products'!AK897="","",'Master Products'!AK897)</x:f>
      </x:c>
    </x:row>
    <x:row r="901">
      <x:c r="A901" s="149" t="str">
        <x:f>'Master Products'!A898</x:f>
        <x:v>RS-000897</x:v>
      </x:c>
      <x:c r="B901" s="149" t="str">
        <x:f>'Master Products'!B898</x:f>
        <x:v>XRAY ORIGNAL</x:v>
      </x:c>
      <x:c r="C901" s="149" t="str">
        <x:f>'Master Products'!C898</x:f>
        <x:v>CHINA</x:v>
      </x:c>
      <x:c r="D901" s="149" t="str">
        <x:f>'Master Products'!D898</x:f>
        <x:v>Both</x:v>
      </x:c>
      <x:c r="E901" s="149" t="str">
        <x:f>'Master Products'!F898</x:f>
        <x:v>Piece</x:v>
      </x:c>
      <x:c r="F901" s="149" t="str">
        <x:f>IF('Master Products'!G898="","",'Master Products'!G898)</x:f>
      </x:c>
      <x:c r="G901" s="149" t="str">
        <x:f>'Master Products'!I898</x:f>
        <x:v>PKR</x:v>
      </x:c>
      <x:c r="H901" s="133" t="n">
        <x:f>'Master Products'!L898</x:f>
        <x:v>450</x:v>
      </x:c>
      <x:c r="I901" s="133" t="n">
        <x:f>'Master Products'!M898</x:f>
        <x:v>410</x:v>
      </x:c>
      <x:c r="J901" s="133" t="str">
        <x:f>'Master Products'!U898</x:f>
        <x:v>Source Valid</x:v>
      </x:c>
      <x:c r="K901" s="133" t="n">
        <x:f>'Master Products'!N898</x:f>
        <x:v>40</x:v>
      </x:c>
      <x:c r="L901" s="148" t="n">
        <x:f>'Master Products'!O898</x:f>
        <x:v>0.08888888888888889</x:v>
      </x:c>
      <x:c r="M901" s="149" t="str">
        <x:f>'Master Products'!X898</x:f>
        <x:v>Ready</x:v>
      </x:c>
      <x:c r="N901" s="149" t="b">
        <x:f>'Master Products'!Y898</x:f>
        <x:v>1</x:v>
      </x:c>
      <x:c r="O901" s="149" t="str">
        <x:f>'Master Products'!AH898</x:f>
        <x:v>WS-RATES:25:34</x:v>
      </x:c>
      <x:c r="P901" s="149" t="str">
        <x:f>IF('Master Products'!AI898="","",'Master Products'!AI898)</x:f>
      </x:c>
      <x:c r="Q901" s="149" t="str">
        <x:f>IF('Master Products'!AJ898="","",'Master Products'!AJ898)</x:f>
      </x:c>
      <x:c r="R901" s="149" t="str">
        <x:f>IF('Master Products'!AK898="","",'Master Products'!AK898)</x:f>
      </x:c>
    </x:row>
    <x:row r="902">
      <x:c r="A902" s="149" t="str">
        <x:f>'Master Products'!A899</x:f>
        <x:v>RS-000898</x:v>
      </x:c>
      <x:c r="B902" s="149" t="str">
        <x:f>'Master Products'!B899</x:f>
        <x:v>PIANO CORRECTION(12 PC BOX)</x:v>
      </x:c>
      <x:c r="C902" s="149" t="str">
        <x:f>'Master Products'!C899</x:f>
        <x:v>Correction pen</x:v>
      </x:c>
      <x:c r="D902" s="149" t="str">
        <x:f>'Master Products'!D899</x:f>
        <x:v>Wholesale/Bulk</x:v>
      </x:c>
      <x:c r="E902" s="149" t="str">
        <x:f>'Master Products'!F899</x:f>
        <x:v>Box</x:v>
      </x:c>
      <x:c r="F902" s="149" t="n">
        <x:f>IF('Master Products'!G899="","",'Master Products'!G899)</x:f>
        <x:v>12</x:v>
      </x:c>
      <x:c r="G902" s="149" t="str">
        <x:f>'Master Products'!I899</x:f>
        <x:v>PKR</x:v>
      </x:c>
      <x:c r="H902" s="133" t="n">
        <x:f>'Master Products'!L899</x:f>
        <x:v>456</x:v>
      </x:c>
      <x:c r="I902" s="133" t="n">
        <x:f>'Master Products'!M899</x:f>
        <x:v>432</x:v>
      </x:c>
      <x:c r="J902" s="133" t="str">
        <x:f>'Master Products'!U899</x:f>
        <x:v>Mocked Buying</x:v>
      </x:c>
      <x:c r="K902" s="133" t="n">
        <x:f>'Master Products'!N899</x:f>
        <x:v>24</x:v>
      </x:c>
      <x:c r="L902" s="148" t="n">
        <x:f>'Master Products'!O899</x:f>
        <x:v>0.05263157894736842</x:v>
      </x:c>
      <x:c r="M902" s="149" t="str">
        <x:f>'Master Products'!X899</x:f>
        <x:v>Ready with Mock Price</x:v>
      </x:c>
      <x:c r="N902" s="149" t="b">
        <x:f>'Master Products'!Y899</x:f>
        <x:v>1</x:v>
      </x:c>
      <x:c r="O902" s="149" t="str">
        <x:f>'Master Products'!AH899</x:f>
        <x:v>WS-RATES:25:35</x:v>
      </x:c>
      <x:c r="P902" s="149" t="str">
        <x:f>IF('Master Products'!AI899="","",'Master Products'!AI899)</x:f>
      </x:c>
      <x:c r="Q902" s="149" t="str">
        <x:f>IF('Master Products'!AJ899="","",'Master Products'!AJ899)</x:f>
      </x:c>
      <x:c r="R902" s="149" t="str">
        <x:f>IF('Master Products'!AK899="","",'Master Products'!AK899)</x:f>
      </x:c>
    </x:row>
    <x:row r="903">
      <x:c r="A903" s="149" t="str">
        <x:f>'Master Products'!A900</x:f>
        <x:v>RS-000899</x:v>
      </x:c>
      <x:c r="B903" s="149" t="str">
        <x:f>'Master Products'!B900</x:f>
        <x:v>DUX SILVER PENCIL JAR (48 pc)</x:v>
      </x:c>
      <x:c r="C903" s="149" t="str">
        <x:f>'Master Products'!C900</x:f>
        <x:v>PENCILS</x:v>
      </x:c>
      <x:c r="D903" s="149" t="str">
        <x:f>'Master Products'!D900</x:f>
        <x:v>Wholesale/Bulk</x:v>
      </x:c>
      <x:c r="E903" s="149" t="str">
        <x:f>'Master Products'!F900</x:f>
        <x:v>Jar</x:v>
      </x:c>
      <x:c r="F903" s="149" t="n">
        <x:f>IF('Master Products'!G900="","",'Master Products'!G900)</x:f>
        <x:v>48</x:v>
      </x:c>
      <x:c r="G903" s="149" t="str">
        <x:f>'Master Products'!I900</x:f>
        <x:v>PKR</x:v>
      </x:c>
      <x:c r="H903" s="133" t="n">
        <x:f>'Master Products'!L900</x:f>
        <x:v>784</x:v>
      </x:c>
      <x:c r="I903" s="133" t="n">
        <x:f>'Master Products'!M900</x:f>
        <x:v>746</x:v>
      </x:c>
      <x:c r="J903" s="133" t="str">
        <x:f>'Master Products'!U900</x:f>
        <x:v>Source Valid</x:v>
      </x:c>
      <x:c r="K903" s="133" t="n">
        <x:f>'Master Products'!N900</x:f>
        <x:v>38</x:v>
      </x:c>
      <x:c r="L903" s="148" t="n">
        <x:f>'Master Products'!O900</x:f>
        <x:v>0.04846938775510204</x:v>
      </x:c>
      <x:c r="M903" s="149" t="str">
        <x:f>'Master Products'!X900</x:f>
        <x:v>Ready</x:v>
      </x:c>
      <x:c r="N903" s="149" t="b">
        <x:f>'Master Products'!Y900</x:f>
        <x:v>1</x:v>
      </x:c>
      <x:c r="O903" s="149" t="str">
        <x:f>'Master Products'!AH900</x:f>
        <x:v>WS-RATES:25:36</x:v>
      </x:c>
      <x:c r="P903" s="149" t="str">
        <x:f>IF('Master Products'!AI900="","",'Master Products'!AI900)</x:f>
      </x:c>
      <x:c r="Q903" s="149" t="str">
        <x:f>IF('Master Products'!AJ900="","",'Master Products'!AJ900)</x:f>
      </x:c>
      <x:c r="R903" s="149" t="str">
        <x:f>IF('Master Products'!AK900="","",'Master Products'!AK900)</x:f>
      </x:c>
    </x:row>
    <x:row r="904">
      <x:c r="A904" s="149" t="str">
        <x:f>'Master Products'!A901</x:f>
        <x:v>RS-000900</x:v>
      </x:c>
      <x:c r="B904" s="149" t="str">
        <x:f>'Master Products'!B901</x:f>
        <x:v>PLASTIC SHEET PRINT</x:v>
      </x:c>
      <x:c r="C904" s="149" t="str">
        <x:f>'Master Products'!C901</x:f>
        <x:v>PLASTIC SHEET/ROLL</x:v>
      </x:c>
      <x:c r="D904" s="149" t="str">
        <x:f>'Master Products'!D901</x:f>
        <x:v>Both</x:v>
      </x:c>
      <x:c r="E904" s="149" t="str">
        <x:f>'Master Products'!F901</x:f>
        <x:v>Piece</x:v>
      </x:c>
      <x:c r="F904" s="149" t="str">
        <x:f>IF('Master Products'!G901="","",'Master Products'!G901)</x:f>
      </x:c>
      <x:c r="G904" s="149" t="str">
        <x:f>'Master Products'!I901</x:f>
        <x:v>PKR</x:v>
      </x:c>
      <x:c r="H904" s="133" t="n">
        <x:f>'Master Products'!L901</x:f>
        <x:v>1400</x:v>
      </x:c>
      <x:c r="I904" s="133" t="n">
        <x:f>'Master Products'!M901</x:f>
        <x:v>1120</x:v>
      </x:c>
      <x:c r="J904" s="133" t="str">
        <x:f>'Master Products'!U901</x:f>
        <x:v>Source Valid</x:v>
      </x:c>
      <x:c r="K904" s="133" t="n">
        <x:f>'Master Products'!N901</x:f>
        <x:v>280</x:v>
      </x:c>
      <x:c r="L904" s="148" t="n">
        <x:f>'Master Products'!O901</x:f>
        <x:v>0.2</x:v>
      </x:c>
      <x:c r="M904" s="149" t="str">
        <x:f>'Master Products'!X901</x:f>
        <x:v>Ready</x:v>
      </x:c>
      <x:c r="N904" s="149" t="b">
        <x:f>'Master Products'!Y901</x:f>
        <x:v>1</x:v>
      </x:c>
      <x:c r="O904" s="149" t="str">
        <x:f>'Master Products'!AH901</x:f>
        <x:v>WS-RATES:25:37</x:v>
      </x:c>
      <x:c r="P904" s="149" t="str">
        <x:f>IF('Master Products'!AI901="","",'Master Products'!AI901)</x:f>
      </x:c>
      <x:c r="Q904" s="149" t="str">
        <x:f>IF('Master Products'!AJ901="","",'Master Products'!AJ901)</x:f>
      </x:c>
      <x:c r="R904" s="149" t="str">
        <x:f>IF('Master Products'!AK901="","",'Master Products'!AK901)</x:f>
      </x:c>
    </x:row>
    <x:row r="905">
      <x:c r="A905" s="149" t="str">
        <x:f>'Master Products'!A902</x:f>
        <x:v>RS-000901</x:v>
      </x:c>
      <x:c r="B905" s="149" t="str">
        <x:f>'Master Products'!B902</x:f>
        <x:v>GMSA GUN ROD L (PKT)</x:v>
      </x:c>
      <x:c r="C905" s="149" t="str">
        <x:f>'Master Products'!C902</x:f>
        <x:v>GLUE GUN ROD</x:v>
      </x:c>
      <x:c r="D905" s="149" t="str">
        <x:f>'Master Products'!D902</x:f>
        <x:v>Wholesale/Bulk</x:v>
      </x:c>
      <x:c r="E905" s="149" t="str">
        <x:f>'Master Products'!F902</x:f>
        <x:v>Piece</x:v>
      </x:c>
      <x:c r="F905" s="149" t="str">
        <x:f>IF('Master Products'!G902="","",'Master Products'!G902)</x:f>
      </x:c>
      <x:c r="G905" s="149" t="str">
        <x:f>'Master Products'!I902</x:f>
        <x:v>PKR</x:v>
      </x:c>
      <x:c r="H905" s="133" t="n">
        <x:f>'Master Products'!L902</x:f>
        <x:v>1080</x:v>
      </x:c>
      <x:c r="I905" s="133" t="n">
        <x:f>'Master Products'!M902</x:f>
        <x:v>800</x:v>
      </x:c>
      <x:c r="J905" s="133" t="str">
        <x:f>'Master Products'!U902</x:f>
        <x:v>Source Valid</x:v>
      </x:c>
      <x:c r="K905" s="133" t="n">
        <x:f>'Master Products'!N902</x:f>
        <x:v>280</x:v>
      </x:c>
      <x:c r="L905" s="148" t="n">
        <x:f>'Master Products'!O902</x:f>
        <x:v>0.25925925925925924</x:v>
      </x:c>
      <x:c r="M905" s="149" t="str">
        <x:f>'Master Products'!X902</x:f>
        <x:v>Ready</x:v>
      </x:c>
      <x:c r="N905" s="149" t="b">
        <x:f>'Master Products'!Y902</x:f>
        <x:v>1</x:v>
      </x:c>
      <x:c r="O905" s="149" t="str">
        <x:f>'Master Products'!AH902</x:f>
        <x:v>WS-RATES:26:2</x:v>
      </x:c>
      <x:c r="P905" s="149" t="str">
        <x:f>IF('Master Products'!AI902="","",'Master Products'!AI902)</x:f>
      </x:c>
      <x:c r="Q905" s="149" t="str">
        <x:f>IF('Master Products'!AJ902="","",'Master Products'!AJ902)</x:f>
      </x:c>
      <x:c r="R905" s="149" t="str">
        <x:f>IF('Master Products'!AK902="","",'Master Products'!AK902)</x:f>
      </x:c>
    </x:row>
    <x:row r="906">
      <x:c r="A906" s="149" t="str">
        <x:f>'Master Products'!A903</x:f>
        <x:v>RS-000902</x:v>
      </x:c>
      <x:c r="B906" s="149" t="str">
        <x:f>'Master Products'!B903</x:f>
        <x:v>WAMIQ POSTER COLOUR 30ML</x:v>
      </x:c>
      <x:c r="C906" s="149" t="str">
        <x:f>'Master Products'!C903</x:f>
        <x:v>POSTER COLORS</x:v>
      </x:c>
      <x:c r="D906" s="149" t="str">
        <x:f>'Master Products'!D903</x:f>
        <x:v>Both</x:v>
      </x:c>
      <x:c r="E906" s="149" t="str">
        <x:f>'Master Products'!F903</x:f>
        <x:v>Piece</x:v>
      </x:c>
      <x:c r="F906" s="149" t="str">
        <x:f>IF('Master Products'!G903="","",'Master Products'!G903)</x:f>
      </x:c>
      <x:c r="G906" s="149" t="str">
        <x:f>'Master Products'!I903</x:f>
        <x:v>PKR</x:v>
      </x:c>
      <x:c r="H906" s="133" t="n">
        <x:f>'Master Products'!L903</x:f>
        <x:v>380</x:v>
      </x:c>
      <x:c r="I906" s="133" t="n">
        <x:f>'Master Products'!M903</x:f>
        <x:v>340</x:v>
      </x:c>
      <x:c r="J906" s="133" t="str">
        <x:f>'Master Products'!U903</x:f>
        <x:v>Source Valid</x:v>
      </x:c>
      <x:c r="K906" s="133" t="n">
        <x:f>'Master Products'!N903</x:f>
        <x:v>40</x:v>
      </x:c>
      <x:c r="L906" s="148" t="n">
        <x:f>'Master Products'!O903</x:f>
        <x:v>0.10526315789473684</x:v>
      </x:c>
      <x:c r="M906" s="149" t="str">
        <x:f>'Master Products'!X903</x:f>
        <x:v>Ready</x:v>
      </x:c>
      <x:c r="N906" s="149" t="b">
        <x:f>'Master Products'!Y903</x:f>
        <x:v>1</x:v>
      </x:c>
      <x:c r="O906" s="149" t="str">
        <x:f>'Master Products'!AH903</x:f>
        <x:v>WS-RATES:26:3</x:v>
      </x:c>
      <x:c r="P906" s="149" t="str">
        <x:f>IF('Master Products'!AI903="","",'Master Products'!AI903)</x:f>
      </x:c>
      <x:c r="Q906" s="149" t="str">
        <x:f>IF('Master Products'!AJ903="","",'Master Products'!AJ903)</x:f>
      </x:c>
      <x:c r="R906" s="149" t="str">
        <x:f>IF('Master Products'!AK903="","",'Master Products'!AK903)</x:f>
      </x:c>
    </x:row>
    <x:row r="907">
      <x:c r="A907" s="149" t="str">
        <x:f>'Master Products'!A904</x:f>
        <x:v>RS-000903</x:v>
      </x:c>
      <x:c r="B907" s="149" t="str">
        <x:f>'Master Products'!B904</x:f>
        <x:v>DUX 666 PENCIL</x:v>
      </x:c>
      <x:c r="C907" s="149" t="str">
        <x:f>'Master Products'!C904</x:f>
        <x:v>PENCILS</x:v>
      </x:c>
      <x:c r="D907" s="149" t="str">
        <x:f>'Master Products'!D904</x:f>
        <x:v>Both</x:v>
      </x:c>
      <x:c r="E907" s="149" t="str">
        <x:f>'Master Products'!F904</x:f>
        <x:v>Piece</x:v>
      </x:c>
      <x:c r="F907" s="149" t="str">
        <x:f>IF('Master Products'!G904="","",'Master Products'!G904)</x:f>
      </x:c>
      <x:c r="G907" s="149" t="str">
        <x:f>'Master Products'!I904</x:f>
        <x:v>PKR</x:v>
      </x:c>
      <x:c r="H907" s="133" t="n">
        <x:f>'Master Products'!L904</x:f>
        <x:v>770</x:v>
      </x:c>
      <x:c r="I907" s="133" t="n">
        <x:f>'Master Products'!M904</x:f>
        <x:v>750</x:v>
      </x:c>
      <x:c r="J907" s="133" t="str">
        <x:f>'Master Products'!U904</x:f>
        <x:v>Source Valid</x:v>
      </x:c>
      <x:c r="K907" s="133" t="n">
        <x:f>'Master Products'!N904</x:f>
        <x:v>20</x:v>
      </x:c>
      <x:c r="L907" s="148" t="n">
        <x:f>'Master Products'!O904</x:f>
        <x:v>0.025974025974025976</x:v>
      </x:c>
      <x:c r="M907" s="149" t="str">
        <x:f>'Master Products'!X904</x:f>
        <x:v>Ready</x:v>
      </x:c>
      <x:c r="N907" s="149" t="b">
        <x:f>'Master Products'!Y904</x:f>
        <x:v>1</x:v>
      </x:c>
      <x:c r="O907" s="149" t="str">
        <x:f>'Master Products'!AH904</x:f>
        <x:v>WS-RATES:26:4</x:v>
      </x:c>
      <x:c r="P907" s="149" t="str">
        <x:f>IF('Master Products'!AI904="","",'Master Products'!AI904)</x:f>
      </x:c>
      <x:c r="Q907" s="149" t="str">
        <x:f>IF('Master Products'!AJ904="","",'Master Products'!AJ904)</x:f>
      </x:c>
      <x:c r="R907" s="149" t="str">
        <x:f>IF('Master Products'!AK904="","",'Master Products'!AK904)</x:f>
      </x:c>
    </x:row>
    <x:row r="908">
      <x:c r="A908" s="149" t="str">
        <x:f>'Master Products'!A905</x:f>
        <x:v>RS-000904</x:v>
      </x:c>
      <x:c r="B908" s="149" t="str">
        <x:f>'Master Products'!B905</x:f>
        <x:v>CUBE KEY CHAIN</x:v>
      </x:c>
      <x:c r="C908" s="149" t="str">
        <x:f>'Master Products'!C905</x:f>
        <x:v>CHINA</x:v>
      </x:c>
      <x:c r="D908" s="149" t="str">
        <x:f>'Master Products'!D905</x:f>
        <x:v>Both</x:v>
      </x:c>
      <x:c r="E908" s="149" t="str">
        <x:f>'Master Products'!F905</x:f>
        <x:v>Piece</x:v>
      </x:c>
      <x:c r="F908" s="149" t="str">
        <x:f>IF('Master Products'!G905="","",'Master Products'!G905)</x:f>
      </x:c>
      <x:c r="G908" s="149" t="str">
        <x:f>'Master Products'!I905</x:f>
        <x:v>PKR</x:v>
      </x:c>
      <x:c r="H908" s="133" t="n">
        <x:f>'Master Products'!L905</x:f>
        <x:v>456</x:v>
      </x:c>
      <x:c r="I908" s="133" t="n">
        <x:f>'Master Products'!M905</x:f>
        <x:v>410</x:v>
      </x:c>
      <x:c r="J908" s="133" t="str">
        <x:f>'Master Products'!U905</x:f>
        <x:v>Source Valid</x:v>
      </x:c>
      <x:c r="K908" s="133" t="n">
        <x:f>'Master Products'!N905</x:f>
        <x:v>46</x:v>
      </x:c>
      <x:c r="L908" s="148" t="n">
        <x:f>'Master Products'!O905</x:f>
        <x:v>0.10087719298245613</x:v>
      </x:c>
      <x:c r="M908" s="149" t="str">
        <x:f>'Master Products'!X905</x:f>
        <x:v>Ready</x:v>
      </x:c>
      <x:c r="N908" s="149" t="b">
        <x:f>'Master Products'!Y905</x:f>
        <x:v>1</x:v>
      </x:c>
      <x:c r="O908" s="149" t="str">
        <x:f>'Master Products'!AH905</x:f>
        <x:v>WS-RATES:26:5</x:v>
      </x:c>
      <x:c r="P908" s="149" t="str">
        <x:f>IF('Master Products'!AI905="","",'Master Products'!AI905)</x:f>
      </x:c>
      <x:c r="Q908" s="149" t="str">
        <x:f>IF('Master Products'!AJ905="","",'Master Products'!AJ905)</x:f>
      </x:c>
      <x:c r="R908" s="149" t="str">
        <x:f>IF('Master Products'!AK905="","",'Master Products'!AK905)</x:f>
      </x:c>
    </x:row>
    <x:row r="909">
      <x:c r="A909" s="149" t="str">
        <x:f>'Master Products'!A906</x:f>
        <x:v>RS-000905</x:v>
      </x:c>
      <x:c r="B909" s="149" t="str">
        <x:f>'Master Products'!B906</x:f>
        <x:v>340 NUMBER A4 NEAT REGISTER</x:v>
      </x:c>
      <x:c r="C909" s="149" t="str">
        <x:f>'Master Products'!C906</x:f>
        <x:v>REGISTERS</x:v>
      </x:c>
      <x:c r="D909" s="149" t="str">
        <x:f>'Master Products'!D906</x:f>
        <x:v>Both</x:v>
      </x:c>
      <x:c r="E909" s="149" t="str">
        <x:f>'Master Products'!F906</x:f>
        <x:v>Piece</x:v>
      </x:c>
      <x:c r="F909" s="149" t="str">
        <x:f>IF('Master Products'!G906="","",'Master Products'!G906)</x:f>
      </x:c>
      <x:c r="G909" s="149" t="str">
        <x:f>'Master Products'!I906</x:f>
        <x:v>PKR</x:v>
      </x:c>
      <x:c r="H909" s="133" t="n">
        <x:f>'Master Products'!L906</x:f>
        <x:v>170</x:v>
      </x:c>
      <x:c r="I909" s="133" t="n">
        <x:f>'Master Products'!M906</x:f>
        <x:v>160</x:v>
      </x:c>
      <x:c r="J909" s="133" t="str">
        <x:f>'Master Products'!U906</x:f>
        <x:v>Source Valid</x:v>
      </x:c>
      <x:c r="K909" s="133" t="n">
        <x:f>'Master Products'!N906</x:f>
        <x:v>10</x:v>
      </x:c>
      <x:c r="L909" s="148" t="n">
        <x:f>'Master Products'!O906</x:f>
        <x:v>0.058823529411764705</x:v>
      </x:c>
      <x:c r="M909" s="149" t="str">
        <x:f>'Master Products'!X906</x:f>
        <x:v>Ready</x:v>
      </x:c>
      <x:c r="N909" s="149" t="b">
        <x:f>'Master Products'!Y906</x:f>
        <x:v>1</x:v>
      </x:c>
      <x:c r="O909" s="149" t="str">
        <x:f>'Master Products'!AH906</x:f>
        <x:v>WS-RATES:26:6</x:v>
      </x:c>
      <x:c r="P909" s="149" t="str">
        <x:f>IF('Master Products'!AI906="","",'Master Products'!AI906)</x:f>
      </x:c>
      <x:c r="Q909" s="149" t="str">
        <x:f>IF('Master Products'!AJ906="","",'Master Products'!AJ906)</x:f>
      </x:c>
      <x:c r="R909" s="149" t="str">
        <x:f>IF('Master Products'!AK906="","",'Master Products'!AK906)</x:f>
      </x:c>
    </x:row>
    <x:row r="910">
      <x:c r="A910" s="149" t="str">
        <x:f>'Master Products'!A907</x:f>
        <x:v>RS-000906</x:v>
      </x:c>
      <x:c r="B910" s="149" t="str">
        <x:f>'Master Products'!B907</x:f>
        <x:v>POUCH NO 150</x:v>
      </x:c>
      <x:c r="C910" s="149" t="str">
        <x:f>'Master Products'!C907</x:f>
        <x:v>POUCH</x:v>
      </x:c>
      <x:c r="D910" s="149" t="str">
        <x:f>'Master Products'!D907</x:f>
        <x:v>Both</x:v>
      </x:c>
      <x:c r="E910" s="149" t="str">
        <x:f>'Master Products'!F907</x:f>
        <x:v>Piece</x:v>
      </x:c>
      <x:c r="F910" s="149" t="str">
        <x:f>IF('Master Products'!G907="","",'Master Products'!G907)</x:f>
      </x:c>
      <x:c r="G910" s="149" t="str">
        <x:f>'Master Products'!I907</x:f>
        <x:v>PKR</x:v>
      </x:c>
      <x:c r="H910" s="133" t="n">
        <x:f>'Master Products'!L907</x:f>
        <x:v>150</x:v>
      </x:c>
      <x:c r="I910" s="133" t="n">
        <x:f>'Master Products'!M907</x:f>
        <x:v>127</x:v>
      </x:c>
      <x:c r="J910" s="133" t="str">
        <x:f>'Master Products'!U907</x:f>
        <x:v>Mocked Buying</x:v>
      </x:c>
      <x:c r="K910" s="133" t="n">
        <x:f>'Master Products'!N907</x:f>
        <x:v>23</x:v>
      </x:c>
      <x:c r="L910" s="148" t="n">
        <x:f>'Master Products'!O907</x:f>
        <x:v>0.15333333333333332</x:v>
      </x:c>
      <x:c r="M910" s="149" t="str">
        <x:f>'Master Products'!X907</x:f>
        <x:v>Ready with Mock Price</x:v>
      </x:c>
      <x:c r="N910" s="149" t="b">
        <x:f>'Master Products'!Y907</x:f>
        <x:v>1</x:v>
      </x:c>
      <x:c r="O910" s="149" t="str">
        <x:f>'Master Products'!AH907</x:f>
        <x:v>WS-RATES:26:7</x:v>
      </x:c>
      <x:c r="P910" s="149" t="str">
        <x:f>IF('Master Products'!AI907="","",'Master Products'!AI907)</x:f>
      </x:c>
      <x:c r="Q910" s="149" t="str">
        <x:f>IF('Master Products'!AJ907="","",'Master Products'!AJ907)</x:f>
      </x:c>
      <x:c r="R910" s="149" t="str">
        <x:f>IF('Master Products'!AK907="","",'Master Products'!AK907)</x:f>
      </x:c>
    </x:row>
    <x:row r="911">
      <x:c r="A911" s="149" t="str">
        <x:f>'Master Products'!A908</x:f>
        <x:v>RS-000907</x:v>
      </x:c>
      <x:c r="B911" s="149" t="str">
        <x:f>'Master Products'!B908</x:f>
        <x:v>DRAWING COPY SDN 2</x:v>
      </x:c>
      <x:c r="C911" s="149" t="str">
        <x:f>'Master Products'!C908</x:f>
        <x:v>drawing copy</x:v>
      </x:c>
      <x:c r="D911" s="149" t="str">
        <x:f>'Master Products'!D908</x:f>
        <x:v>Both</x:v>
      </x:c>
      <x:c r="E911" s="149" t="str">
        <x:f>'Master Products'!F908</x:f>
        <x:v>Piece</x:v>
      </x:c>
      <x:c r="F911" s="149" t="str">
        <x:f>IF('Master Products'!G908="","",'Master Products'!G908)</x:f>
      </x:c>
      <x:c r="G911" s="149" t="str">
        <x:f>'Master Products'!I908</x:f>
        <x:v>PKR</x:v>
      </x:c>
      <x:c r="H911" s="133" t="n">
        <x:f>'Master Products'!L908</x:f>
        <x:v>50</x:v>
      </x:c>
      <x:c r="I911" s="133" t="n">
        <x:f>'Master Products'!M908</x:f>
        <x:v>42</x:v>
      </x:c>
      <x:c r="J911" s="133" t="str">
        <x:f>'Master Products'!U908</x:f>
        <x:v>Source Valid</x:v>
      </x:c>
      <x:c r="K911" s="133" t="n">
        <x:f>'Master Products'!N908</x:f>
        <x:v>8</x:v>
      </x:c>
      <x:c r="L911" s="148" t="n">
        <x:f>'Master Products'!O908</x:f>
        <x:v>0.16</x:v>
      </x:c>
      <x:c r="M911" s="149" t="str">
        <x:f>'Master Products'!X908</x:f>
        <x:v>Ready</x:v>
      </x:c>
      <x:c r="N911" s="149" t="b">
        <x:f>'Master Products'!Y908</x:f>
        <x:v>1</x:v>
      </x:c>
      <x:c r="O911" s="149" t="str">
        <x:f>'Master Products'!AH908</x:f>
        <x:v>WS-RATES:26:8</x:v>
      </x:c>
      <x:c r="P911" s="149" t="str">
        <x:f>IF('Master Products'!AI908="","",'Master Products'!AI908)</x:f>
      </x:c>
      <x:c r="Q911" s="149" t="str">
        <x:f>IF('Master Products'!AJ908="","",'Master Products'!AJ908)</x:f>
      </x:c>
      <x:c r="R911" s="149" t="str">
        <x:f>IF('Master Products'!AK908="","",'Master Products'!AK908)</x:f>
      </x:c>
    </x:row>
    <x:row r="912">
      <x:c r="A912" s="149" t="str">
        <x:f>'Master Products'!A909</x:f>
        <x:v>RS-000908</x:v>
      </x:c>
      <x:c r="B912" s="149" t="str">
        <x:f>'Master Products'!B909</x:f>
        <x:v>100 NUMBER POUCH</x:v>
      </x:c>
      <x:c r="C912" s="149" t="str">
        <x:f>'Master Products'!C909</x:f>
        <x:v>POUCH</x:v>
      </x:c>
      <x:c r="D912" s="149" t="str">
        <x:f>'Master Products'!D909</x:f>
        <x:v>Both</x:v>
      </x:c>
      <x:c r="E912" s="149" t="str">
        <x:f>'Master Products'!F909</x:f>
        <x:v>Piece</x:v>
      </x:c>
      <x:c r="F912" s="149" t="str">
        <x:f>IF('Master Products'!G909="","",'Master Products'!G909)</x:f>
      </x:c>
      <x:c r="G912" s="149" t="str">
        <x:f>'Master Products'!I909</x:f>
        <x:v>PKR</x:v>
      </x:c>
      <x:c r="H912" s="133" t="n">
        <x:f>'Master Products'!L909</x:f>
        <x:v>100</x:v>
      </x:c>
      <x:c r="I912" s="133" t="n">
        <x:f>'Master Products'!M909</x:f>
        <x:v>80</x:v>
      </x:c>
      <x:c r="J912" s="133" t="str">
        <x:f>'Master Products'!U909</x:f>
        <x:v>Source Valid</x:v>
      </x:c>
      <x:c r="K912" s="133" t="n">
        <x:f>'Master Products'!N909</x:f>
        <x:v>20</x:v>
      </x:c>
      <x:c r="L912" s="148" t="n">
        <x:f>'Master Products'!O909</x:f>
        <x:v>0.2</x:v>
      </x:c>
      <x:c r="M912" s="149" t="str">
        <x:f>'Master Products'!X909</x:f>
        <x:v>Ready</x:v>
      </x:c>
      <x:c r="N912" s="149" t="b">
        <x:f>'Master Products'!Y909</x:f>
        <x:v>1</x:v>
      </x:c>
      <x:c r="O912" s="149" t="str">
        <x:f>'Master Products'!AH909</x:f>
        <x:v>WS-RATES:26:9</x:v>
      </x:c>
      <x:c r="P912" s="149" t="str">
        <x:f>IF('Master Products'!AI909="","",'Master Products'!AI909)</x:f>
      </x:c>
      <x:c r="Q912" s="149" t="str">
        <x:f>IF('Master Products'!AJ909="","",'Master Products'!AJ909)</x:f>
      </x:c>
      <x:c r="R912" s="149" t="str">
        <x:f>IF('Master Products'!AK909="","",'Master Products'!AK909)</x:f>
      </x:c>
    </x:row>
    <x:row r="913">
      <x:c r="A913" s="149" t="str">
        <x:f>'Master Products'!A910</x:f>
        <x:v>RS-000909</x:v>
      </x:c>
      <x:c r="B913" s="149" t="str">
        <x:f>'Master Products'!B910</x:f>
        <x:v>75 NUMBER POUCH</x:v>
      </x:c>
      <x:c r="C913" s="149" t="str">
        <x:f>'Master Products'!C910</x:f>
        <x:v>POUCH</x:v>
      </x:c>
      <x:c r="D913" s="149" t="str">
        <x:f>'Master Products'!D910</x:f>
        <x:v>Both</x:v>
      </x:c>
      <x:c r="E913" s="149" t="str">
        <x:f>'Master Products'!F910</x:f>
        <x:v>Piece</x:v>
      </x:c>
      <x:c r="F913" s="149" t="str">
        <x:f>IF('Master Products'!G910="","",'Master Products'!G910)</x:f>
      </x:c>
      <x:c r="G913" s="149" t="str">
        <x:f>'Master Products'!I910</x:f>
        <x:v>PKR</x:v>
      </x:c>
      <x:c r="H913" s="133" t="n">
        <x:f>'Master Products'!L910</x:f>
        <x:v>75</x:v>
      </x:c>
      <x:c r="I913" s="133" t="n">
        <x:f>'Master Products'!M910</x:f>
        <x:v>65</x:v>
      </x:c>
      <x:c r="J913" s="133" t="str">
        <x:f>'Master Products'!U910</x:f>
        <x:v>Source Valid</x:v>
      </x:c>
      <x:c r="K913" s="133" t="n">
        <x:f>'Master Products'!N910</x:f>
        <x:v>10</x:v>
      </x:c>
      <x:c r="L913" s="148" t="n">
        <x:f>'Master Products'!O910</x:f>
        <x:v>0.13333333333333333</x:v>
      </x:c>
      <x:c r="M913" s="149" t="str">
        <x:f>'Master Products'!X910</x:f>
        <x:v>Ready</x:v>
      </x:c>
      <x:c r="N913" s="149" t="b">
        <x:f>'Master Products'!Y910</x:f>
        <x:v>1</x:v>
      </x:c>
      <x:c r="O913" s="149" t="str">
        <x:f>'Master Products'!AH910</x:f>
        <x:v>WS-RATES:26:10</x:v>
      </x:c>
      <x:c r="P913" s="149" t="str">
        <x:f>IF('Master Products'!AI910="","",'Master Products'!AI910)</x:f>
      </x:c>
      <x:c r="Q913" s="149" t="str">
        <x:f>IF('Master Products'!AJ910="","",'Master Products'!AJ910)</x:f>
      </x:c>
      <x:c r="R913" s="149" t="str">
        <x:f>IF('Master Products'!AK910="","",'Master Products'!AK910)</x:f>
      </x:c>
    </x:row>
    <x:row r="914">
      <x:c r="A914" s="149" t="str">
        <x:f>'Master Products'!A911</x:f>
        <x:v>RS-000910</x:v>
      </x:c>
      <x:c r="B914" s="149" t="str">
        <x:f>'Master Products'!B911</x:f>
        <x:v>GRAPH PAPER</x:v>
      </x:c>
      <x:c r="C914" s="149" t="str">
        <x:f>'Master Products'!C911</x:f>
        <x:v>PAPER</x:v>
      </x:c>
      <x:c r="D914" s="149" t="str">
        <x:f>'Master Products'!D911</x:f>
        <x:v>Both</x:v>
      </x:c>
      <x:c r="E914" s="149" t="str">
        <x:f>'Master Products'!F911</x:f>
        <x:v>Piece</x:v>
      </x:c>
      <x:c r="F914" s="149" t="str">
        <x:f>IF('Master Products'!G911="","",'Master Products'!G911)</x:f>
      </x:c>
      <x:c r="G914" s="149" t="str">
        <x:f>'Master Products'!I911</x:f>
        <x:v>PKR</x:v>
      </x:c>
      <x:c r="H914" s="133" t="n">
        <x:f>'Master Products'!L911</x:f>
        <x:v>10.5</x:v>
      </x:c>
      <x:c r="I914" s="133" t="n">
        <x:f>'Master Products'!M911</x:f>
        <x:v>9</x:v>
      </x:c>
      <x:c r="J914" s="133" t="str">
        <x:f>'Master Products'!U911</x:f>
        <x:v>Source Valid</x:v>
      </x:c>
      <x:c r="K914" s="133" t="n">
        <x:f>'Master Products'!N911</x:f>
        <x:v>1.5</x:v>
      </x:c>
      <x:c r="L914" s="148" t="n">
        <x:f>'Master Products'!O911</x:f>
        <x:v>0.14285714285714285</x:v>
      </x:c>
      <x:c r="M914" s="149" t="str">
        <x:f>'Master Products'!X911</x:f>
        <x:v>Ready</x:v>
      </x:c>
      <x:c r="N914" s="149" t="b">
        <x:f>'Master Products'!Y911</x:f>
        <x:v>1</x:v>
      </x:c>
      <x:c r="O914" s="149" t="str">
        <x:f>'Master Products'!AH911</x:f>
        <x:v>WS-RATES:26:11</x:v>
      </x:c>
      <x:c r="P914" s="149" t="str">
        <x:f>IF('Master Products'!AI911="","",'Master Products'!AI911)</x:f>
      </x:c>
      <x:c r="Q914" s="149" t="str">
        <x:f>IF('Master Products'!AJ911="","",'Master Products'!AJ911)</x:f>
      </x:c>
      <x:c r="R914" s="149" t="str">
        <x:f>IF('Master Products'!AK911="","",'Master Products'!AK911)</x:f>
      </x:c>
    </x:row>
    <x:row r="915">
      <x:c r="A915" s="149" t="str">
        <x:f>'Master Products'!A912</x:f>
        <x:v>RS-000911</x:v>
      </x:c>
      <x:c r="B915" s="149" t="str">
        <x:f>'Master Products'!B912</x:f>
        <x:v>RING DRAFTING PAD KING SMALL</x:v>
      </x:c>
      <x:c r="C915" s="149" t="str">
        <x:f>'Master Products'!C912</x:f>
        <x:v>CHINA DAIRIES</x:v>
      </x:c>
      <x:c r="D915" s="149" t="str">
        <x:f>'Master Products'!D912</x:f>
        <x:v>Both</x:v>
      </x:c>
      <x:c r="E915" s="149" t="str">
        <x:f>'Master Products'!F912</x:f>
        <x:v>Piece</x:v>
      </x:c>
      <x:c r="F915" s="149" t="str">
        <x:f>IF('Master Products'!G912="","",'Master Products'!G912)</x:f>
      </x:c>
      <x:c r="G915" s="149" t="str">
        <x:f>'Master Products'!I912</x:f>
        <x:v>PKR</x:v>
      </x:c>
      <x:c r="H915" s="133" t="n">
        <x:f>'Master Products'!L912</x:f>
        <x:v>70</x:v>
      </x:c>
      <x:c r="I915" s="133" t="n">
        <x:f>'Master Products'!M912</x:f>
        <x:v>60</x:v>
      </x:c>
      <x:c r="J915" s="133" t="str">
        <x:f>'Master Products'!U912</x:f>
        <x:v>Source Valid</x:v>
      </x:c>
      <x:c r="K915" s="133" t="n">
        <x:f>'Master Products'!N912</x:f>
        <x:v>10</x:v>
      </x:c>
      <x:c r="L915" s="148" t="n">
        <x:f>'Master Products'!O912</x:f>
        <x:v>0.14285714285714285</x:v>
      </x:c>
      <x:c r="M915" s="149" t="str">
        <x:f>'Master Products'!X912</x:f>
        <x:v>Ready</x:v>
      </x:c>
      <x:c r="N915" s="149" t="b">
        <x:f>'Master Products'!Y912</x:f>
        <x:v>1</x:v>
      </x:c>
      <x:c r="O915" s="149" t="str">
        <x:f>'Master Products'!AH912</x:f>
        <x:v>WS-RATES:26:12</x:v>
      </x:c>
      <x:c r="P915" s="149" t="str">
        <x:f>IF('Master Products'!AI912="","",'Master Products'!AI912)</x:f>
      </x:c>
      <x:c r="Q915" s="149" t="str">
        <x:f>IF('Master Products'!AJ912="","",'Master Products'!AJ912)</x:f>
      </x:c>
      <x:c r="R915" s="149" t="str">
        <x:f>IF('Master Products'!AK912="","",'Master Products'!AK912)</x:f>
      </x:c>
    </x:row>
    <x:row r="916">
      <x:c r="A916" s="149" t="str">
        <x:f>'Master Products'!A913</x:f>
        <x:v>RS-000912</x:v>
      </x:c>
      <x:c r="B916" s="149" t="str">
        <x:f>'Master Products'!B913</x:f>
        <x:v>DUX STAPLER D65</x:v>
      </x:c>
      <x:c r="C916" s="149" t="str">
        <x:f>'Master Products'!C913</x:f>
        <x:v>STAPLERS</x:v>
      </x:c>
      <x:c r="D916" s="149" t="str">
        <x:f>'Master Products'!D913</x:f>
        <x:v>Both</x:v>
      </x:c>
      <x:c r="E916" s="149" t="str">
        <x:f>'Master Products'!F913</x:f>
        <x:v>Piece</x:v>
      </x:c>
      <x:c r="F916" s="149" t="str">
        <x:f>IF('Master Products'!G913="","",'Master Products'!G913)</x:f>
      </x:c>
      <x:c r="G916" s="149" t="str">
        <x:f>'Master Products'!I913</x:f>
        <x:v>PKR</x:v>
      </x:c>
      <x:c r="H916" s="133" t="n">
        <x:f>'Master Products'!L913</x:f>
        <x:v>300</x:v>
      </x:c>
      <x:c r="I916" s="133" t="n">
        <x:f>'Master Products'!M913</x:f>
        <x:v>280</x:v>
      </x:c>
      <x:c r="J916" s="133" t="str">
        <x:f>'Master Products'!U913</x:f>
        <x:v>Source Valid</x:v>
      </x:c>
      <x:c r="K916" s="133" t="n">
        <x:f>'Master Products'!N913</x:f>
        <x:v>20</x:v>
      </x:c>
      <x:c r="L916" s="148" t="n">
        <x:f>'Master Products'!O913</x:f>
        <x:v>0.06666666666666667</x:v>
      </x:c>
      <x:c r="M916" s="149" t="str">
        <x:f>'Master Products'!X913</x:f>
        <x:v>Ready</x:v>
      </x:c>
      <x:c r="N916" s="149" t="b">
        <x:f>'Master Products'!Y913</x:f>
        <x:v>1</x:v>
      </x:c>
      <x:c r="O916" s="149" t="str">
        <x:f>'Master Products'!AH913</x:f>
        <x:v>WS-RATES:26:13</x:v>
      </x:c>
      <x:c r="P916" s="149" t="str">
        <x:f>IF('Master Products'!AI913="","",'Master Products'!AI913)</x:f>
      </x:c>
      <x:c r="Q916" s="149" t="str">
        <x:f>IF('Master Products'!AJ913="","",'Master Products'!AJ913)</x:f>
      </x:c>
      <x:c r="R916" s="149" t="str">
        <x:f>IF('Master Products'!AK913="","",'Master Products'!AK913)</x:f>
      </x:c>
    </x:row>
    <x:row r="917">
      <x:c r="A917" s="149" t="str">
        <x:f>'Master Products'!A914</x:f>
        <x:v>RS-000913</x:v>
      </x:c>
      <x:c r="B917" s="149" t="str">
        <x:f>'Master Products'!B914</x:f>
        <x:v>DUX INK PEN FLORA</x:v>
      </x:c>
      <x:c r="C917" s="149" t="str">
        <x:f>'Master Products'!C914</x:f>
        <x:v>INK PEN</x:v>
      </x:c>
      <x:c r="D917" s="149" t="str">
        <x:f>'Master Products'!D914</x:f>
        <x:v>Both</x:v>
      </x:c>
      <x:c r="E917" s="149" t="str">
        <x:f>'Master Products'!F914</x:f>
        <x:v>Piece</x:v>
      </x:c>
      <x:c r="F917" s="149" t="str">
        <x:f>IF('Master Products'!G914="","",'Master Products'!G914)</x:f>
      </x:c>
      <x:c r="G917" s="149" t="str">
        <x:f>'Master Products'!I914</x:f>
        <x:v>PKR</x:v>
      </x:c>
      <x:c r="H917" s="133" t="n">
        <x:f>'Master Products'!L914</x:f>
        <x:v>770</x:v>
      </x:c>
      <x:c r="I917" s="133" t="n">
        <x:f>'Master Products'!M914</x:f>
        <x:v>735</x:v>
      </x:c>
      <x:c r="J917" s="133" t="str">
        <x:f>'Master Products'!U914</x:f>
        <x:v>Source Valid</x:v>
      </x:c>
      <x:c r="K917" s="133" t="n">
        <x:f>'Master Products'!N914</x:f>
        <x:v>35</x:v>
      </x:c>
      <x:c r="L917" s="148" t="n">
        <x:f>'Master Products'!O914</x:f>
        <x:v>0.045454545454545456</x:v>
      </x:c>
      <x:c r="M917" s="149" t="str">
        <x:f>'Master Products'!X914</x:f>
        <x:v>Ready</x:v>
      </x:c>
      <x:c r="N917" s="149" t="b">
        <x:f>'Master Products'!Y914</x:f>
        <x:v>1</x:v>
      </x:c>
      <x:c r="O917" s="149" t="str">
        <x:f>'Master Products'!AH914</x:f>
        <x:v>WS-RATES:26:14</x:v>
      </x:c>
      <x:c r="P917" s="149" t="str">
        <x:f>IF('Master Products'!AI914="","",'Master Products'!AI914)</x:f>
      </x:c>
      <x:c r="Q917" s="149" t="str">
        <x:f>IF('Master Products'!AJ914="","",'Master Products'!AJ914)</x:f>
      </x:c>
      <x:c r="R917" s="149" t="str">
        <x:f>IF('Master Products'!AK914="","",'Master Products'!AK914)</x:f>
      </x:c>
    </x:row>
    <x:row r="918">
      <x:c r="A918" s="149" t="str">
        <x:f>'Master Products'!A915</x:f>
        <x:v>RS-000914</x:v>
      </x:c>
      <x:c r="B918" s="149" t="str">
        <x:f>'Master Products'!B915</x:f>
        <x:v>DUX INK PEN PREMIUM</x:v>
      </x:c>
      <x:c r="C918" s="149" t="str">
        <x:f>'Master Products'!C915</x:f>
        <x:v>INK PEN</x:v>
      </x:c>
      <x:c r="D918" s="149" t="str">
        <x:f>'Master Products'!D915</x:f>
        <x:v>Both</x:v>
      </x:c>
      <x:c r="E918" s="149" t="str">
        <x:f>'Master Products'!F915</x:f>
        <x:v>Piece</x:v>
      </x:c>
      <x:c r="F918" s="149" t="str">
        <x:f>IF('Master Products'!G915="","",'Master Products'!G915)</x:f>
      </x:c>
      <x:c r="G918" s="149" t="str">
        <x:f>'Master Products'!I915</x:f>
        <x:v>PKR</x:v>
      </x:c>
      <x:c r="H918" s="133" t="n">
        <x:f>'Master Products'!L915</x:f>
        <x:v>790</x:v>
      </x:c>
      <x:c r="I918" s="133" t="n">
        <x:f>'Master Products'!M915</x:f>
        <x:v>765</x:v>
      </x:c>
      <x:c r="J918" s="133" t="str">
        <x:f>'Master Products'!U915</x:f>
        <x:v>Source Valid</x:v>
      </x:c>
      <x:c r="K918" s="133" t="n">
        <x:f>'Master Products'!N915</x:f>
        <x:v>25</x:v>
      </x:c>
      <x:c r="L918" s="148" t="n">
        <x:f>'Master Products'!O915</x:f>
        <x:v>0.03164556962025317</x:v>
      </x:c>
      <x:c r="M918" s="149" t="str">
        <x:f>'Master Products'!X915</x:f>
        <x:v>Ready</x:v>
      </x:c>
      <x:c r="N918" s="149" t="b">
        <x:f>'Master Products'!Y915</x:f>
        <x:v>1</x:v>
      </x:c>
      <x:c r="O918" s="149" t="str">
        <x:f>'Master Products'!AH915</x:f>
        <x:v>WS-RATES:26:15</x:v>
      </x:c>
      <x:c r="P918" s="149" t="str">
        <x:f>IF('Master Products'!AI915="","",'Master Products'!AI915)</x:f>
      </x:c>
      <x:c r="Q918" s="149" t="str">
        <x:f>IF('Master Products'!AJ915="","",'Master Products'!AJ915)</x:f>
      </x:c>
      <x:c r="R918" s="149" t="str">
        <x:f>IF('Master Products'!AK915="","",'Master Products'!AK915)</x:f>
      </x:c>
    </x:row>
    <x:row r="919">
      <x:c r="A919" s="149" t="str">
        <x:f>'Master Products'!A916</x:f>
        <x:v>RS-000915</x:v>
      </x:c>
      <x:c r="B919" s="149" t="str">
        <x:f>'Master Products'!B916</x:f>
        <x:v>50 NUMBER RAZA RING REGISTER</x:v>
      </x:c>
      <x:c r="C919" s="149" t="str">
        <x:f>'Master Products'!C916</x:f>
        <x:v>RING REGISTERS</x:v>
      </x:c>
      <x:c r="D919" s="149" t="str">
        <x:f>'Master Products'!D916</x:f>
        <x:v>Both</x:v>
      </x:c>
      <x:c r="E919" s="149" t="str">
        <x:f>'Master Products'!F916</x:f>
        <x:v>Piece</x:v>
      </x:c>
      <x:c r="F919" s="149" t="str">
        <x:f>IF('Master Products'!G916="","",'Master Products'!G916)</x:f>
      </x:c>
      <x:c r="G919" s="149" t="str">
        <x:f>'Master Products'!I916</x:f>
        <x:v>PKR</x:v>
      </x:c>
      <x:c r="H919" s="133" t="n">
        <x:f>'Master Products'!L916</x:f>
        <x:v>270</x:v>
      </x:c>
      <x:c r="I919" s="133" t="n">
        <x:f>'Master Products'!M916</x:f>
        <x:v>260</x:v>
      </x:c>
      <x:c r="J919" s="133" t="str">
        <x:f>'Master Products'!U916</x:f>
        <x:v>Source Valid</x:v>
      </x:c>
      <x:c r="K919" s="133" t="n">
        <x:f>'Master Products'!N916</x:f>
        <x:v>10</x:v>
      </x:c>
      <x:c r="L919" s="148" t="n">
        <x:f>'Master Products'!O916</x:f>
        <x:v>0.037037037037037035</x:v>
      </x:c>
      <x:c r="M919" s="149" t="str">
        <x:f>'Master Products'!X916</x:f>
        <x:v>Ready</x:v>
      </x:c>
      <x:c r="N919" s="149" t="b">
        <x:f>'Master Products'!Y916</x:f>
        <x:v>1</x:v>
      </x:c>
      <x:c r="O919" s="149" t="str">
        <x:f>'Master Products'!AH916</x:f>
        <x:v>WS-RATES:26:16</x:v>
      </x:c>
      <x:c r="P919" s="149" t="str">
        <x:f>IF('Master Products'!AI916="","",'Master Products'!AI916)</x:f>
      </x:c>
      <x:c r="Q919" s="149" t="str">
        <x:f>IF('Master Products'!AJ916="","",'Master Products'!AJ916)</x:f>
      </x:c>
      <x:c r="R919" s="149" t="str">
        <x:f>IF('Master Products'!AK916="","",'Master Products'!AK916)</x:f>
      </x:c>
    </x:row>
    <x:row r="920">
      <x:c r="A920" s="149" t="str">
        <x:f>'Master Products'!A917</x:f>
        <x:v>RS-000916</x:v>
      </x:c>
      <x:c r="B920" s="149" t="str">
        <x:f>'Master Products'!B917</x:f>
        <x:v>G/F POSTER COLOUR JUNIOR</x:v>
      </x:c>
      <x:c r="C920" s="149" t="str">
        <x:f>'Master Products'!C917</x:f>
        <x:v>POSTER COLORS</x:v>
      </x:c>
      <x:c r="D920" s="149" t="str">
        <x:f>'Master Products'!D917</x:f>
        <x:v>Both</x:v>
      </x:c>
      <x:c r="E920" s="149" t="str">
        <x:f>'Master Products'!F917</x:f>
        <x:v>Piece</x:v>
      </x:c>
      <x:c r="F920" s="149" t="str">
        <x:f>IF('Master Products'!G917="","",'Master Products'!G917)</x:f>
      </x:c>
      <x:c r="G920" s="149" t="str">
        <x:f>'Master Products'!I917</x:f>
        <x:v>PKR</x:v>
      </x:c>
      <x:c r="H920" s="133" t="n">
        <x:f>'Master Products'!L917</x:f>
        <x:v>232</x:v>
      </x:c>
      <x:c r="I920" s="133" t="n">
        <x:f>'Master Products'!M917</x:f>
        <x:v>214</x:v>
      </x:c>
      <x:c r="J920" s="133" t="str">
        <x:f>'Master Products'!U917</x:f>
        <x:v>Source Valid</x:v>
      </x:c>
      <x:c r="K920" s="133" t="n">
        <x:f>'Master Products'!N917</x:f>
        <x:v>18</x:v>
      </x:c>
      <x:c r="L920" s="148" t="n">
        <x:f>'Master Products'!O917</x:f>
        <x:v>0.07758620689655173</x:v>
      </x:c>
      <x:c r="M920" s="149" t="str">
        <x:f>'Master Products'!X917</x:f>
        <x:v>Ready</x:v>
      </x:c>
      <x:c r="N920" s="149" t="b">
        <x:f>'Master Products'!Y917</x:f>
        <x:v>1</x:v>
      </x:c>
      <x:c r="O920" s="149" t="str">
        <x:f>'Master Products'!AH917</x:f>
        <x:v>WS-RATES:26:17</x:v>
      </x:c>
      <x:c r="P920" s="149" t="str">
        <x:f>IF('Master Products'!AI917="","",'Master Products'!AI917)</x:f>
      </x:c>
      <x:c r="Q920" s="149" t="str">
        <x:f>IF('Master Products'!AJ917="","",'Master Products'!AJ917)</x:f>
      </x:c>
      <x:c r="R920" s="149" t="str">
        <x:f>IF('Master Products'!AK917="","",'Master Products'!AK917)</x:f>
      </x:c>
    </x:row>
    <x:row r="921">
      <x:c r="A921" s="149" t="str">
        <x:f>'Master Products'!A918</x:f>
        <x:v>RS-000917</x:v>
      </x:c>
      <x:c r="B921" s="149" t="str">
        <x:f>'Master Products'!B918</x:f>
        <x:v>TANGO 12 COLOUR FULL</x:v>
      </x:c>
      <x:c r="C921" s="149" t="str">
        <x:f>'Master Products'!C918</x:f>
        <x:v>PENCIL COLOR</x:v>
      </x:c>
      <x:c r="D921" s="149" t="str">
        <x:f>'Master Products'!D918</x:f>
        <x:v>Both</x:v>
      </x:c>
      <x:c r="E921" s="149" t="str">
        <x:f>'Master Products'!F918</x:f>
        <x:v>Piece</x:v>
      </x:c>
      <x:c r="F921" s="149" t="str">
        <x:f>IF('Master Products'!G918="","",'Master Products'!G918)</x:f>
      </x:c>
      <x:c r="G921" s="149" t="str">
        <x:f>'Master Products'!I918</x:f>
        <x:v>PKR</x:v>
      </x:c>
      <x:c r="H921" s="133" t="n">
        <x:f>'Master Products'!L918</x:f>
        <x:v>115</x:v>
      </x:c>
      <x:c r="I921" s="133" t="n">
        <x:f>'Master Products'!M918</x:f>
        <x:v>108</x:v>
      </x:c>
      <x:c r="J921" s="133" t="str">
        <x:f>'Master Products'!U918</x:f>
        <x:v>Source Valid</x:v>
      </x:c>
      <x:c r="K921" s="133" t="n">
        <x:f>'Master Products'!N918</x:f>
        <x:v>7</x:v>
      </x:c>
      <x:c r="L921" s="148" t="n">
        <x:f>'Master Products'!O918</x:f>
        <x:v>0.06086956521739131</x:v>
      </x:c>
      <x:c r="M921" s="149" t="str">
        <x:f>'Master Products'!X918</x:f>
        <x:v>Ready</x:v>
      </x:c>
      <x:c r="N921" s="149" t="b">
        <x:f>'Master Products'!Y918</x:f>
        <x:v>1</x:v>
      </x:c>
      <x:c r="O921" s="149" t="str">
        <x:f>'Master Products'!AH918</x:f>
        <x:v>WS-RATES:26:18</x:v>
      </x:c>
      <x:c r="P921" s="149" t="str">
        <x:f>IF('Master Products'!AI918="","",'Master Products'!AI918)</x:f>
      </x:c>
      <x:c r="Q921" s="149" t="str">
        <x:f>IF('Master Products'!AJ918="","",'Master Products'!AJ918)</x:f>
      </x:c>
      <x:c r="R921" s="149" t="str">
        <x:f>IF('Master Products'!AK918="","",'Master Products'!AK918)</x:f>
      </x:c>
    </x:row>
    <x:row r="922">
      <x:c r="A922" s="149" t="str">
        <x:f>'Master Products'!A919</x:f>
        <x:v>RS-000918</x:v>
      </x:c>
      <x:c r="B922" s="149" t="str">
        <x:f>'Master Products'!B919</x:f>
        <x:v>CHINA COLOUR 12 HALF</x:v>
      </x:c>
      <x:c r="C922" s="149" t="str">
        <x:f>'Master Products'!C919</x:f>
        <x:v>PENCIL COLOR</x:v>
      </x:c>
      <x:c r="D922" s="149" t="str">
        <x:f>'Master Products'!D919</x:f>
        <x:v>Both</x:v>
      </x:c>
      <x:c r="E922" s="149" t="str">
        <x:f>'Master Products'!F919</x:f>
        <x:v>Piece</x:v>
      </x:c>
      <x:c r="F922" s="149" t="str">
        <x:f>IF('Master Products'!G919="","",'Master Products'!G919)</x:f>
      </x:c>
      <x:c r="G922" s="149" t="str">
        <x:f>'Master Products'!I919</x:f>
        <x:v>PKR</x:v>
      </x:c>
      <x:c r="H922" s="133" t="n">
        <x:f>'Master Products'!L919</x:f>
        <x:v>55</x:v>
      </x:c>
      <x:c r="I922" s="133" t="n">
        <x:f>'Master Products'!M919</x:f>
        <x:v>50</x:v>
      </x:c>
      <x:c r="J922" s="133" t="str">
        <x:f>'Master Products'!U919</x:f>
        <x:v>Source Valid</x:v>
      </x:c>
      <x:c r="K922" s="133" t="n">
        <x:f>'Master Products'!N919</x:f>
        <x:v>5</x:v>
      </x:c>
      <x:c r="L922" s="148" t="n">
        <x:f>'Master Products'!O919</x:f>
        <x:v>0.09090909090909091</x:v>
      </x:c>
      <x:c r="M922" s="149" t="str">
        <x:f>'Master Products'!X919</x:f>
        <x:v>Ready</x:v>
      </x:c>
      <x:c r="N922" s="149" t="b">
        <x:f>'Master Products'!Y919</x:f>
        <x:v>1</x:v>
      </x:c>
      <x:c r="O922" s="149" t="str">
        <x:f>'Master Products'!AH919</x:f>
        <x:v>WS-RATES:26:19</x:v>
      </x:c>
      <x:c r="P922" s="149" t="str">
        <x:f>IF('Master Products'!AI919="","",'Master Products'!AI919)</x:f>
      </x:c>
      <x:c r="Q922" s="149" t="str">
        <x:f>IF('Master Products'!AJ919="","",'Master Products'!AJ919)</x:f>
      </x:c>
      <x:c r="R922" s="149" t="str">
        <x:f>IF('Master Products'!AK919="","",'Master Products'!AK919)</x:f>
      </x:c>
    </x:row>
    <x:row r="923">
      <x:c r="A923" s="149" t="str">
        <x:f>'Master Products'!A920</x:f>
        <x:v>RS-000919</x:v>
      </x:c>
      <x:c r="B923" s="149" t="str">
        <x:f>'Master Products'!B920</x:f>
        <x:v>CLIP BOARD SMALL</x:v>
      </x:c>
      <x:c r="C923" s="149" t="str">
        <x:f>'Master Products'!C920</x:f>
        <x:v>CLIP BOARD</x:v>
      </x:c>
      <x:c r="D923" s="149" t="str">
        <x:f>'Master Products'!D920</x:f>
        <x:v>Both</x:v>
      </x:c>
      <x:c r="E923" s="149" t="str">
        <x:f>'Master Products'!F920</x:f>
        <x:v>Piece</x:v>
      </x:c>
      <x:c r="F923" s="149" t="str">
        <x:f>IF('Master Products'!G920="","",'Master Products'!G920)</x:f>
      </x:c>
      <x:c r="G923" s="149" t="str">
        <x:f>'Master Products'!I920</x:f>
        <x:v>PKR</x:v>
      </x:c>
      <x:c r="H923" s="133" t="n">
        <x:f>'Master Products'!L920</x:f>
        <x:v>50</x:v>
      </x:c>
      <x:c r="I923" s="133" t="n">
        <x:f>'Master Products'!M920</x:f>
        <x:v>42</x:v>
      </x:c>
      <x:c r="J923" s="133" t="str">
        <x:f>'Master Products'!U920</x:f>
        <x:v>Mocked Buying</x:v>
      </x:c>
      <x:c r="K923" s="133" t="n">
        <x:f>'Master Products'!N920</x:f>
        <x:v>8</x:v>
      </x:c>
      <x:c r="L923" s="148" t="n">
        <x:f>'Master Products'!O920</x:f>
        <x:v>0.16</x:v>
      </x:c>
      <x:c r="M923" s="149" t="str">
        <x:f>'Master Products'!X920</x:f>
        <x:v>Ready with Mock Price</x:v>
      </x:c>
      <x:c r="N923" s="149" t="b">
        <x:f>'Master Products'!Y920</x:f>
        <x:v>1</x:v>
      </x:c>
      <x:c r="O923" s="149" t="str">
        <x:f>'Master Products'!AH920</x:f>
        <x:v>WS-RATES:26:20</x:v>
      </x:c>
      <x:c r="P923" s="149" t="str">
        <x:f>IF('Master Products'!AI920="","",'Master Products'!AI920)</x:f>
      </x:c>
      <x:c r="Q923" s="149" t="str">
        <x:f>IF('Master Products'!AJ920="","",'Master Products'!AJ920)</x:f>
      </x:c>
      <x:c r="R923" s="149" t="str">
        <x:f>IF('Master Products'!AK920="","",'Master Products'!AK920)</x:f>
      </x:c>
    </x:row>
    <x:row r="924">
      <x:c r="A924" s="149" t="str">
        <x:f>'Master Products'!A921</x:f>
        <x:v>RS-000920</x:v>
      </x:c>
      <x:c r="B924" s="149" t="str">
        <x:f>'Master Products'!B921</x:f>
        <x:v>CASH MEMO PENTA</x:v>
      </x:c>
      <x:c r="C924" s="149" t="str">
        <x:f>'Master Products'!C921</x:f>
        <x:v>CASH MEMO</x:v>
      </x:c>
      <x:c r="D924" s="149" t="str">
        <x:f>'Master Products'!D921</x:f>
        <x:v>Both</x:v>
      </x:c>
      <x:c r="E924" s="149" t="str">
        <x:f>'Master Products'!F921</x:f>
        <x:v>Piece</x:v>
      </x:c>
      <x:c r="F924" s="149" t="str">
        <x:f>IF('Master Products'!G921="","",'Master Products'!G921)</x:f>
      </x:c>
      <x:c r="G924" s="149" t="str">
        <x:f>'Master Products'!I921</x:f>
        <x:v>PKR</x:v>
      </x:c>
      <x:c r="H924" s="133" t="n">
        <x:f>'Master Products'!L921</x:f>
        <x:v>170</x:v>
      </x:c>
      <x:c r="I924" s="133" t="n">
        <x:f>'Master Products'!M921</x:f>
        <x:v>150</x:v>
      </x:c>
      <x:c r="J924" s="133" t="str">
        <x:f>'Master Products'!U921</x:f>
        <x:v>Source Valid</x:v>
      </x:c>
      <x:c r="K924" s="133" t="n">
        <x:f>'Master Products'!N921</x:f>
        <x:v>20</x:v>
      </x:c>
      <x:c r="L924" s="148" t="n">
        <x:f>'Master Products'!O921</x:f>
        <x:v>0.11764705882352941</x:v>
      </x:c>
      <x:c r="M924" s="149" t="str">
        <x:f>'Master Products'!X921</x:f>
        <x:v>Ready</x:v>
      </x:c>
      <x:c r="N924" s="149" t="b">
        <x:f>'Master Products'!Y921</x:f>
        <x:v>1</x:v>
      </x:c>
      <x:c r="O924" s="149" t="str">
        <x:f>'Master Products'!AH921</x:f>
        <x:v>WS-RATES:26:21</x:v>
      </x:c>
      <x:c r="P924" s="149" t="str">
        <x:f>IF('Master Products'!AI921="","",'Master Products'!AI921)</x:f>
      </x:c>
      <x:c r="Q924" s="149" t="str">
        <x:f>IF('Master Products'!AJ921="","",'Master Products'!AJ921)</x:f>
      </x:c>
      <x:c r="R924" s="149" t="str">
        <x:f>IF('Master Products'!AK921="","",'Master Products'!AK921)</x:f>
      </x:c>
    </x:row>
    <x:row r="925">
      <x:c r="A925" s="149" t="str">
        <x:f>'Master Products'!A922</x:f>
        <x:v>RS-000921</x:v>
      </x:c>
      <x:c r="B925" s="149" t="str">
        <x:f>'Master Products'!B922</x:f>
        <x:v>CASIO Fx82 MS 5</x:v>
      </x:c>
      <x:c r="C925" s="149" t="str">
        <x:f>'Master Products'!C922</x:f>
        <x:v>SCIENTIFIC CALCULAT</x:v>
      </x:c>
      <x:c r="D925" s="149" t="str">
        <x:f>'Master Products'!D922</x:f>
        <x:v>Both</x:v>
      </x:c>
      <x:c r="E925" s="149" t="str">
        <x:f>'Master Products'!F922</x:f>
        <x:v>Piece</x:v>
      </x:c>
      <x:c r="F925" s="149" t="str">
        <x:f>IF('Master Products'!G922="","",'Master Products'!G922)</x:f>
      </x:c>
      <x:c r="G925" s="149" t="str">
        <x:f>'Master Products'!I922</x:f>
        <x:v>PKR</x:v>
      </x:c>
      <x:c r="H925" s="133" t="n">
        <x:f>'Master Products'!L922</x:f>
        <x:v>320</x:v>
      </x:c>
      <x:c r="I925" s="133" t="n">
        <x:f>'Master Products'!M922</x:f>
        <x:v>275</x:v>
      </x:c>
      <x:c r="J925" s="133" t="str">
        <x:f>'Master Products'!U922</x:f>
        <x:v>Source Valid</x:v>
      </x:c>
      <x:c r="K925" s="133" t="n">
        <x:f>'Master Products'!N922</x:f>
        <x:v>45</x:v>
      </x:c>
      <x:c r="L925" s="148" t="n">
        <x:f>'Master Products'!O922</x:f>
        <x:v>0.140625</x:v>
      </x:c>
      <x:c r="M925" s="149" t="str">
        <x:f>'Master Products'!X922</x:f>
        <x:v>Ready</x:v>
      </x:c>
      <x:c r="N925" s="149" t="b">
        <x:f>'Master Products'!Y922</x:f>
        <x:v>1</x:v>
      </x:c>
      <x:c r="O925" s="149" t="str">
        <x:f>'Master Products'!AH922</x:f>
        <x:v>WS-RATES:26:22</x:v>
      </x:c>
      <x:c r="P925" s="149" t="str">
        <x:f>IF('Master Products'!AI922="","",'Master Products'!AI922)</x:f>
      </x:c>
      <x:c r="Q925" s="149" t="str">
        <x:f>IF('Master Products'!AJ922="","",'Master Products'!AJ922)</x:f>
      </x:c>
      <x:c r="R925" s="149" t="str">
        <x:f>IF('Master Products'!AK922="","",'Master Products'!AK922)</x:f>
      </x:c>
    </x:row>
    <x:row r="926">
      <x:c r="A926" s="149" t="str">
        <x:f>'Master Products'!A923</x:f>
        <x:v>RS-000922</x:v>
      </x:c>
      <x:c r="B926" s="149" t="str">
        <x:f>'Master Products'!B923</x:f>
        <x:v>BINDER CLIP 19mm</x:v>
      </x:c>
      <x:c r="C926" s="149" t="str">
        <x:f>'Master Products'!C923</x:f>
        <x:v>CHINA</x:v>
      </x:c>
      <x:c r="D926" s="149" t="str">
        <x:f>'Master Products'!D923</x:f>
        <x:v>Both</x:v>
      </x:c>
      <x:c r="E926" s="149" t="str">
        <x:f>'Master Products'!F923</x:f>
        <x:v>Piece</x:v>
      </x:c>
      <x:c r="F926" s="149" t="str">
        <x:f>IF('Master Products'!G923="","",'Master Products'!G923)</x:f>
      </x:c>
      <x:c r="G926" s="149" t="str">
        <x:f>'Master Products'!I923</x:f>
        <x:v>PKR</x:v>
      </x:c>
      <x:c r="H926" s="133" t="n">
        <x:f>'Master Products'!L923</x:f>
        <x:v>62</x:v>
      </x:c>
      <x:c r="I926" s="133" t="n">
        <x:f>'Master Products'!M923</x:f>
        <x:v>55</x:v>
      </x:c>
      <x:c r="J926" s="133" t="str">
        <x:f>'Master Products'!U923</x:f>
        <x:v>Source Valid</x:v>
      </x:c>
      <x:c r="K926" s="133" t="n">
        <x:f>'Master Products'!N923</x:f>
        <x:v>7</x:v>
      </x:c>
      <x:c r="L926" s="148" t="n">
        <x:f>'Master Products'!O923</x:f>
        <x:v>0.11290322580645161</x:v>
      </x:c>
      <x:c r="M926" s="149" t="str">
        <x:f>'Master Products'!X923</x:f>
        <x:v>Ready</x:v>
      </x:c>
      <x:c r="N926" s="149" t="b">
        <x:f>'Master Products'!Y923</x:f>
        <x:v>1</x:v>
      </x:c>
      <x:c r="O926" s="149" t="str">
        <x:f>'Master Products'!AH923</x:f>
        <x:v>WS-RATES:26:23</x:v>
      </x:c>
      <x:c r="P926" s="149" t="str">
        <x:f>IF('Master Products'!AI923="","",'Master Products'!AI923)</x:f>
      </x:c>
      <x:c r="Q926" s="149" t="str">
        <x:f>IF('Master Products'!AJ923="","",'Master Products'!AJ923)</x:f>
      </x:c>
      <x:c r="R926" s="149" t="str">
        <x:f>IF('Master Products'!AK923="","",'Master Products'!AK923)</x:f>
      </x:c>
    </x:row>
    <x:row r="927">
      <x:c r="A927" s="149" t="str">
        <x:f>'Master Products'!A924</x:f>
        <x:v>RS-000923</x:v>
      </x:c>
      <x:c r="B927" s="149" t="str">
        <x:f>'Master Products'!B924</x:f>
        <x:v>PIANO PERMANENT INK</x:v>
      </x:c>
      <x:c r="C927" s="149" t="str">
        <x:f>'Master Products'!C924</x:f>
        <x:v>BOARD INK</x:v>
      </x:c>
      <x:c r="D927" s="149" t="str">
        <x:f>'Master Products'!D924</x:f>
        <x:v>Both</x:v>
      </x:c>
      <x:c r="E927" s="149" t="str">
        <x:f>'Master Products'!F924</x:f>
        <x:v>Piece</x:v>
      </x:c>
      <x:c r="F927" s="149" t="str">
        <x:f>IF('Master Products'!G924="","",'Master Products'!G924)</x:f>
      </x:c>
      <x:c r="G927" s="149" t="str">
        <x:f>'Master Products'!I924</x:f>
        <x:v>PKR</x:v>
      </x:c>
      <x:c r="H927" s="133" t="n">
        <x:f>'Master Products'!L924</x:f>
        <x:v>60</x:v>
      </x:c>
      <x:c r="I927" s="133" t="n">
        <x:f>'Master Products'!M924</x:f>
        <x:v>57</x:v>
      </x:c>
      <x:c r="J927" s="133" t="str">
        <x:f>'Master Products'!U924</x:f>
        <x:v>Source Valid</x:v>
      </x:c>
      <x:c r="K927" s="133" t="n">
        <x:f>'Master Products'!N924</x:f>
        <x:v>3</x:v>
      </x:c>
      <x:c r="L927" s="148" t="n">
        <x:f>'Master Products'!O924</x:f>
        <x:v>0.05</x:v>
      </x:c>
      <x:c r="M927" s="149" t="str">
        <x:f>'Master Products'!X924</x:f>
        <x:v>Ready</x:v>
      </x:c>
      <x:c r="N927" s="149" t="b">
        <x:f>'Master Products'!Y924</x:f>
        <x:v>1</x:v>
      </x:c>
      <x:c r="O927" s="149" t="str">
        <x:f>'Master Products'!AH924</x:f>
        <x:v>WS-RATES:26:24</x:v>
      </x:c>
      <x:c r="P927" s="149" t="str">
        <x:f>IF('Master Products'!AI924="","",'Master Products'!AI924)</x:f>
      </x:c>
      <x:c r="Q927" s="149" t="str">
        <x:f>IF('Master Products'!AJ924="","",'Master Products'!AJ924)</x:f>
      </x:c>
      <x:c r="R927" s="149" t="str">
        <x:f>IF('Master Products'!AK924="","",'Master Products'!AK924)</x:f>
      </x:c>
    </x:row>
    <x:row r="928">
      <x:c r="A928" s="149" t="str">
        <x:f>'Master Products'!A925</x:f>
        <x:v>RS-000924</x:v>
      </x:c>
      <x:c r="B928" s="149" t="str">
        <x:f>'Master Products'!B925</x:f>
        <x:v>PAINT MARKER M&amp;G 1 PCS</x:v>
      </x:c>
      <x:c r="C928" s="149" t="str">
        <x:f>'Master Products'!C925</x:f>
        <x:v>PAINT MARKERS</x:v>
      </x:c>
      <x:c r="D928" s="149" t="str">
        <x:f>'Master Products'!D925</x:f>
        <x:v>Both</x:v>
      </x:c>
      <x:c r="E928" s="149" t="str">
        <x:f>'Master Products'!F925</x:f>
        <x:v>Piece</x:v>
      </x:c>
      <x:c r="F928" s="149" t="n">
        <x:f>IF('Master Products'!G925="","",'Master Products'!G925)</x:f>
        <x:v>1</x:v>
      </x:c>
      <x:c r="G928" s="149" t="str">
        <x:f>'Master Products'!I925</x:f>
        <x:v>PKR</x:v>
      </x:c>
      <x:c r="H928" s="133" t="n">
        <x:f>'Master Products'!L925</x:f>
        <x:v>160</x:v>
      </x:c>
      <x:c r="I928" s="133" t="n">
        <x:f>'Master Products'!M925</x:f>
        <x:v>149</x:v>
      </x:c>
      <x:c r="J928" s="133" t="str">
        <x:f>'Master Products'!U925</x:f>
        <x:v>Source Valid</x:v>
      </x:c>
      <x:c r="K928" s="133" t="n">
        <x:f>'Master Products'!N925</x:f>
        <x:v>11</x:v>
      </x:c>
      <x:c r="L928" s="148" t="n">
        <x:f>'Master Products'!O925</x:f>
        <x:v>0.06875</x:v>
      </x:c>
      <x:c r="M928" s="149" t="str">
        <x:f>'Master Products'!X925</x:f>
        <x:v>Ready</x:v>
      </x:c>
      <x:c r="N928" s="149" t="b">
        <x:f>'Master Products'!Y925</x:f>
        <x:v>1</x:v>
      </x:c>
      <x:c r="O928" s="149" t="str">
        <x:f>'Master Products'!AH925</x:f>
        <x:v>WS-RATES:26:25</x:v>
      </x:c>
      <x:c r="P928" s="149" t="str">
        <x:f>IF('Master Products'!AI925="","",'Master Products'!AI925)</x:f>
      </x:c>
      <x:c r="Q928" s="149" t="str">
        <x:f>IF('Master Products'!AJ925="","",'Master Products'!AJ925)</x:f>
      </x:c>
      <x:c r="R928" s="149" t="str">
        <x:f>IF('Master Products'!AK925="","",'Master Products'!AK925)</x:f>
      </x:c>
    </x:row>
    <x:row r="929">
      <x:c r="A929" s="149" t="str">
        <x:f>'Master Products'!A926</x:f>
        <x:v>RS-000925</x:v>
      </x:c>
      <x:c r="B929" s="149" t="str">
        <x:f>'Master Products'!B926</x:f>
        <x:v>RING DAIRY 90</x:v>
      </x:c>
      <x:c r="C929" s="149" t="str">
        <x:f>'Master Products'!C926</x:f>
        <x:v>CHINA DAIRIES</x:v>
      </x:c>
      <x:c r="D929" s="149" t="str">
        <x:f>'Master Products'!D926</x:f>
        <x:v>Both</x:v>
      </x:c>
      <x:c r="E929" s="149" t="str">
        <x:f>'Master Products'!F926</x:f>
        <x:v>Piece</x:v>
      </x:c>
      <x:c r="F929" s="149" t="str">
        <x:f>IF('Master Products'!G926="","",'Master Products'!G926)</x:f>
      </x:c>
      <x:c r="G929" s="149" t="str">
        <x:f>'Master Products'!I926</x:f>
        <x:v>PKR</x:v>
      </x:c>
      <x:c r="H929" s="133" t="n">
        <x:f>'Master Products'!L926</x:f>
        <x:v>90</x:v>
      </x:c>
      <x:c r="I929" s="133" t="n">
        <x:f>'Master Products'!M926</x:f>
        <x:v>78</x:v>
      </x:c>
      <x:c r="J929" s="133" t="str">
        <x:f>'Master Products'!U926</x:f>
        <x:v>Mocked Buying</x:v>
      </x:c>
      <x:c r="K929" s="133" t="n">
        <x:f>'Master Products'!N926</x:f>
        <x:v>12</x:v>
      </x:c>
      <x:c r="L929" s="148" t="n">
        <x:f>'Master Products'!O926</x:f>
        <x:v>0.13333333333333333</x:v>
      </x:c>
      <x:c r="M929" s="149" t="str">
        <x:f>'Master Products'!X926</x:f>
        <x:v>Ready with Mock Price</x:v>
      </x:c>
      <x:c r="N929" s="149" t="b">
        <x:f>'Master Products'!Y926</x:f>
        <x:v>1</x:v>
      </x:c>
      <x:c r="O929" s="149" t="str">
        <x:f>'Master Products'!AH926</x:f>
        <x:v>WS-RATES:26:26</x:v>
      </x:c>
      <x:c r="P929" s="149" t="str">
        <x:f>IF('Master Products'!AI926="","",'Master Products'!AI926)</x:f>
      </x:c>
      <x:c r="Q929" s="149" t="str">
        <x:f>IF('Master Products'!AJ926="","",'Master Products'!AJ926)</x:f>
      </x:c>
      <x:c r="R929" s="149" t="str">
        <x:f>IF('Master Products'!AK926="","",'Master Products'!AK926)</x:f>
      </x:c>
    </x:row>
    <x:row r="930">
      <x:c r="A930" s="149" t="str">
        <x:f>'Master Products'!A927</x:f>
        <x:v>RS-000926</x:v>
      </x:c>
      <x:c r="B930" s="149" t="str">
        <x:f>'Master Products'!B927</x:f>
        <x:v>NAFEES JUMBO GUM</x:v>
      </x:c>
      <x:c r="C930" s="149" t="str">
        <x:f>'Master Products'!C927</x:f>
        <x:v>GUM STICK</x:v>
      </x:c>
      <x:c r="D930" s="149" t="str">
        <x:f>'Master Products'!D927</x:f>
        <x:v>Both</x:v>
      </x:c>
      <x:c r="E930" s="149" t="str">
        <x:f>'Master Products'!F927</x:f>
        <x:v>Piece</x:v>
      </x:c>
      <x:c r="F930" s="149" t="str">
        <x:f>IF('Master Products'!G927="","",'Master Products'!G927)</x:f>
      </x:c>
      <x:c r="G930" s="149" t="str">
        <x:f>'Master Products'!I927</x:f>
        <x:v>PKR</x:v>
      </x:c>
      <x:c r="H930" s="133" t="n">
        <x:f>'Master Products'!L927</x:f>
        <x:v>170</x:v>
      </x:c>
      <x:c r="I930" s="133" t="n">
        <x:f>'Master Products'!M927</x:f>
        <x:v>150</x:v>
      </x:c>
      <x:c r="J930" s="133" t="str">
        <x:f>'Master Products'!U927</x:f>
        <x:v>Source Valid</x:v>
      </x:c>
      <x:c r="K930" s="133" t="n">
        <x:f>'Master Products'!N927</x:f>
        <x:v>20</x:v>
      </x:c>
      <x:c r="L930" s="148" t="n">
        <x:f>'Master Products'!O927</x:f>
        <x:v>0.11764705882352941</x:v>
      </x:c>
      <x:c r="M930" s="149" t="str">
        <x:f>'Master Products'!X927</x:f>
        <x:v>Ready</x:v>
      </x:c>
      <x:c r="N930" s="149" t="b">
        <x:f>'Master Products'!Y927</x:f>
        <x:v>1</x:v>
      </x:c>
      <x:c r="O930" s="149" t="str">
        <x:f>'Master Products'!AH927</x:f>
        <x:v>WS-RATES:26:27</x:v>
      </x:c>
      <x:c r="P930" s="149" t="str">
        <x:f>IF('Master Products'!AI927="","",'Master Products'!AI927)</x:f>
      </x:c>
      <x:c r="Q930" s="149" t="str">
        <x:f>IF('Master Products'!AJ927="","",'Master Products'!AJ927)</x:f>
      </x:c>
      <x:c r="R930" s="149" t="str">
        <x:f>IF('Master Products'!AK927="","",'Master Products'!AK927)</x:f>
      </x:c>
    </x:row>
    <x:row r="931">
      <x:c r="A931" s="149" t="str">
        <x:f>'Master Products'!A928</x:f>
        <x:v>RS-000927</x:v>
      </x:c>
      <x:c r="B931" s="149" t="str">
        <x:f>'Master Products'!B928</x:f>
        <x:v>OFFICE PIN DL718 A</x:v>
      </x:c>
      <x:c r="C931" s="149" t="str">
        <x:f>'Master Products'!C928</x:f>
        <x:v>CHINA</x:v>
      </x:c>
      <x:c r="D931" s="149" t="str">
        <x:f>'Master Products'!D928</x:f>
        <x:v>Both</x:v>
      </x:c>
      <x:c r="E931" s="149" t="str">
        <x:f>'Master Products'!F928</x:f>
        <x:v>Piece</x:v>
      </x:c>
      <x:c r="F931" s="149" t="str">
        <x:f>IF('Master Products'!G928="","",'Master Products'!G928)</x:f>
      </x:c>
      <x:c r="G931" s="149" t="str">
        <x:f>'Master Products'!I928</x:f>
        <x:v>PKR</x:v>
      </x:c>
      <x:c r="H931" s="133" t="n">
        <x:f>'Master Products'!L928</x:f>
        <x:v>360</x:v>
      </x:c>
      <x:c r="I931" s="133" t="n">
        <x:f>'Master Products'!M928</x:f>
        <x:v>330</x:v>
      </x:c>
      <x:c r="J931" s="133" t="str">
        <x:f>'Master Products'!U928</x:f>
        <x:v>Source Valid</x:v>
      </x:c>
      <x:c r="K931" s="133" t="n">
        <x:f>'Master Products'!N928</x:f>
        <x:v>30</x:v>
      </x:c>
      <x:c r="L931" s="148" t="n">
        <x:f>'Master Products'!O928</x:f>
        <x:v>0.08333333333333333</x:v>
      </x:c>
      <x:c r="M931" s="149" t="str">
        <x:f>'Master Products'!X928</x:f>
        <x:v>Ready</x:v>
      </x:c>
      <x:c r="N931" s="149" t="b">
        <x:f>'Master Products'!Y928</x:f>
        <x:v>1</x:v>
      </x:c>
      <x:c r="O931" s="149" t="str">
        <x:f>'Master Products'!AH928</x:f>
        <x:v>WS-RATES:26:28</x:v>
      </x:c>
      <x:c r="P931" s="149" t="str">
        <x:f>IF('Master Products'!AI928="","",'Master Products'!AI928)</x:f>
      </x:c>
      <x:c r="Q931" s="149" t="str">
        <x:f>IF('Master Products'!AJ928="","",'Master Products'!AJ928)</x:f>
      </x:c>
      <x:c r="R931" s="149" t="str">
        <x:f>IF('Master Products'!AK928="","",'Master Products'!AK928)</x:f>
      </x:c>
    </x:row>
    <x:row r="932">
      <x:c r="A932" s="149" t="str">
        <x:f>'Master Products'!A929</x:f>
        <x:v>RS-000928</x:v>
      </x:c>
      <x:c r="B932" s="149" t="str">
        <x:f>'Master Products'!B929</x:f>
        <x:v>NEXT</x:v>
      </x:c>
      <x:c r="C932" s="149" t="str">
        <x:f>'Master Products'!C929</x:f>
        <x:v>SCALES</x:v>
      </x:c>
      <x:c r="D932" s="149" t="str">
        <x:f>'Master Products'!D929</x:f>
        <x:v>Both</x:v>
      </x:c>
      <x:c r="E932" s="149" t="str">
        <x:f>'Master Products'!F929</x:f>
        <x:v>Piece</x:v>
      </x:c>
      <x:c r="F932" s="149" t="str">
        <x:f>IF('Master Products'!G929="","",'Master Products'!G929)</x:f>
      </x:c>
      <x:c r="G932" s="149" t="str">
        <x:f>'Master Products'!I929</x:f>
        <x:v>PKR</x:v>
      </x:c>
      <x:c r="H932" s="133" t="n">
        <x:f>'Master Products'!L929</x:f>
        <x:v>13</x:v>
      </x:c>
      <x:c r="I932" s="133" t="n">
        <x:f>'Master Products'!M929</x:f>
        <x:v>10.59</x:v>
      </x:c>
      <x:c r="J932" s="133" t="str">
        <x:f>'Master Products'!U929</x:f>
        <x:v>Mocked Buying</x:v>
      </x:c>
      <x:c r="K932" s="133" t="n">
        <x:f>'Master Products'!N929</x:f>
        <x:v>2.41</x:v>
      </x:c>
      <x:c r="L932" s="148" t="n">
        <x:f>'Master Products'!O929</x:f>
        <x:v>0.1853846153846154</x:v>
      </x:c>
      <x:c r="M932" s="149" t="str">
        <x:f>'Master Products'!X929</x:f>
        <x:v>Review Required</x:v>
      </x:c>
      <x:c r="N932" s="149" t="b">
        <x:f>'Master Products'!Y929</x:f>
        <x:v>0</x:v>
      </x:c>
      <x:c r="O932" s="149" t="str">
        <x:f>'Master Products'!AH929</x:f>
        <x:v>WS-RATES:26:29</x:v>
      </x:c>
      <x:c r="P932" s="149" t="str">
        <x:f>IF('Master Products'!AI929="","",'Master Products'!AI929)</x:f>
      </x:c>
      <x:c r="Q932" s="149" t="str">
        <x:f>IF('Master Products'!AJ929="","",'Master Products'!AJ929)</x:f>
      </x:c>
      <x:c r="R932" s="149" t="str">
        <x:f>IF('Master Products'!AK929="","",'Master Products'!AK929)</x:f>
      </x:c>
    </x:row>
    <x:row r="933">
      <x:c r="A933" s="149" t="str">
        <x:f>'Master Products'!A930</x:f>
        <x:v>RS-000929</x:v>
      </x:c>
      <x:c r="B933" s="149" t="str">
        <x:f>'Master Products'!B930</x:f>
        <x:v>PIANO PERMANENT MARKER 1 PC</x:v>
      </x:c>
      <x:c r="C933" s="149" t="str">
        <x:f>'Master Products'!C930</x:f>
        <x:v>BOARD &amp; PERMANENT</x:v>
      </x:c>
      <x:c r="D933" s="149" t="str">
        <x:f>'Master Products'!D930</x:f>
        <x:v>Both</x:v>
      </x:c>
      <x:c r="E933" s="149" t="str">
        <x:f>'Master Products'!F930</x:f>
        <x:v>Piece</x:v>
      </x:c>
      <x:c r="F933" s="149" t="n">
        <x:f>IF('Master Products'!G930="","",'Master Products'!G930)</x:f>
        <x:v>1</x:v>
      </x:c>
      <x:c r="G933" s="149" t="str">
        <x:f>'Master Products'!I930</x:f>
        <x:v>PKR</x:v>
      </x:c>
      <x:c r="H933" s="133" t="n">
        <x:f>'Master Products'!L930</x:f>
        <x:v>45</x:v>
      </x:c>
      <x:c r="I933" s="133" t="n">
        <x:f>'Master Products'!M930</x:f>
        <x:v>41</x:v>
      </x:c>
      <x:c r="J933" s="133" t="str">
        <x:f>'Master Products'!U930</x:f>
        <x:v>Source Valid</x:v>
      </x:c>
      <x:c r="K933" s="133" t="n">
        <x:f>'Master Products'!N930</x:f>
        <x:v>4</x:v>
      </x:c>
      <x:c r="L933" s="148" t="n">
        <x:f>'Master Products'!O930</x:f>
        <x:v>0.08888888888888889</x:v>
      </x:c>
      <x:c r="M933" s="149" t="str">
        <x:f>'Master Products'!X930</x:f>
        <x:v>Ready</x:v>
      </x:c>
      <x:c r="N933" s="149" t="b">
        <x:f>'Master Products'!Y930</x:f>
        <x:v>1</x:v>
      </x:c>
      <x:c r="O933" s="149" t="str">
        <x:f>'Master Products'!AH930</x:f>
        <x:v>WS-RATES:26:30</x:v>
      </x:c>
      <x:c r="P933" s="149" t="str">
        <x:f>IF('Master Products'!AI930="","",'Master Products'!AI930)</x:f>
      </x:c>
      <x:c r="Q933" s="149" t="str">
        <x:f>IF('Master Products'!AJ930="","",'Master Products'!AJ930)</x:f>
      </x:c>
      <x:c r="R933" s="149" t="str">
        <x:f>IF('Master Products'!AK930="","",'Master Products'!AK930)</x:f>
      </x:c>
    </x:row>
    <x:row r="934">
      <x:c r="A934" s="149" t="str">
        <x:f>'Master Products'!A931</x:f>
        <x:v>RS-000930</x:v>
      </x:c>
      <x:c r="B934" s="149" t="str">
        <x:f>'Master Products'!B931</x:f>
        <x:v>PIANO BOARD MARKER 1 PCS</x:v>
      </x:c>
      <x:c r="C934" s="149" t="str">
        <x:f>'Master Products'!C931</x:f>
        <x:v>BOARD &amp; PERMANENT</x:v>
      </x:c>
      <x:c r="D934" s="149" t="str">
        <x:f>'Master Products'!D931</x:f>
        <x:v>Both</x:v>
      </x:c>
      <x:c r="E934" s="149" t="str">
        <x:f>'Master Products'!F931</x:f>
        <x:v>Piece</x:v>
      </x:c>
      <x:c r="F934" s="149" t="n">
        <x:f>IF('Master Products'!G931="","",'Master Products'!G931)</x:f>
        <x:v>1</x:v>
      </x:c>
      <x:c r="G934" s="149" t="str">
        <x:f>'Master Products'!I931</x:f>
        <x:v>PKR</x:v>
      </x:c>
      <x:c r="H934" s="133" t="n">
        <x:f>'Master Products'!L931</x:f>
        <x:v>50</x:v>
      </x:c>
      <x:c r="I934" s="133" t="n">
        <x:f>'Master Products'!M931</x:f>
        <x:v>45</x:v>
      </x:c>
      <x:c r="J934" s="133" t="str">
        <x:f>'Master Products'!U931</x:f>
        <x:v>Source Valid</x:v>
      </x:c>
      <x:c r="K934" s="133" t="n">
        <x:f>'Master Products'!N931</x:f>
        <x:v>5</x:v>
      </x:c>
      <x:c r="L934" s="148" t="n">
        <x:f>'Master Products'!O931</x:f>
        <x:v>0.1</x:v>
      </x:c>
      <x:c r="M934" s="149" t="str">
        <x:f>'Master Products'!X931</x:f>
        <x:v>Ready</x:v>
      </x:c>
      <x:c r="N934" s="149" t="b">
        <x:f>'Master Products'!Y931</x:f>
        <x:v>1</x:v>
      </x:c>
      <x:c r="O934" s="149" t="str">
        <x:f>'Master Products'!AH931</x:f>
        <x:v>WS-RATES:26:31</x:v>
      </x:c>
      <x:c r="P934" s="149" t="str">
        <x:f>IF('Master Products'!AI931="","",'Master Products'!AI931)</x:f>
      </x:c>
      <x:c r="Q934" s="149" t="str">
        <x:f>IF('Master Products'!AJ931="","",'Master Products'!AJ931)</x:f>
      </x:c>
      <x:c r="R934" s="149" t="str">
        <x:f>IF('Master Products'!AK931="","",'Master Products'!AK931)</x:f>
      </x:c>
    </x:row>
    <x:row r="935">
      <x:c r="A935" s="149" t="str">
        <x:f>'Master Products'!A932</x:f>
        <x:v>RS-000931</x:v>
      </x:c>
      <x:c r="B935" s="149" t="str">
        <x:f>'Master Products'!B932</x:f>
        <x:v>PIANO CORRECTION</x:v>
      </x:c>
      <x:c r="C935" s="149" t="str">
        <x:f>'Master Products'!C932</x:f>
        <x:v>Correction pen</x:v>
      </x:c>
      <x:c r="D935" s="149" t="str">
        <x:f>'Master Products'!D932</x:f>
        <x:v>Both</x:v>
      </x:c>
      <x:c r="E935" s="149" t="str">
        <x:f>'Master Products'!F932</x:f>
        <x:v>Piece</x:v>
      </x:c>
      <x:c r="F935" s="149" t="str">
        <x:f>IF('Master Products'!G932="","",'Master Products'!G932)</x:f>
      </x:c>
      <x:c r="G935" s="149" t="str">
        <x:f>'Master Products'!I932</x:f>
        <x:v>PKR</x:v>
      </x:c>
      <x:c r="H935" s="133" t="n">
        <x:f>'Master Products'!L932</x:f>
        <x:v>38</x:v>
      </x:c>
      <x:c r="I935" s="133" t="n">
        <x:f>'Master Products'!M932</x:f>
        <x:v>36.1</x:v>
      </x:c>
      <x:c r="J935" s="133" t="str">
        <x:f>'Master Products'!U932</x:f>
        <x:v>Source Valid</x:v>
      </x:c>
      <x:c r="K935" s="133" t="n">
        <x:f>'Master Products'!N932</x:f>
        <x:v>1.8999999999999986</x:v>
      </x:c>
      <x:c r="L935" s="148" t="n">
        <x:f>'Master Products'!O932</x:f>
        <x:v>0.04999999999999996</x:v>
      </x:c>
      <x:c r="M935" s="149" t="str">
        <x:f>'Master Products'!X932</x:f>
        <x:v>Ready</x:v>
      </x:c>
      <x:c r="N935" s="149" t="b">
        <x:f>'Master Products'!Y932</x:f>
        <x:v>1</x:v>
      </x:c>
      <x:c r="O935" s="149" t="str">
        <x:f>'Master Products'!AH932</x:f>
        <x:v>WS-RATES:26:32</x:v>
      </x:c>
      <x:c r="P935" s="149" t="str">
        <x:f>IF('Master Products'!AI932="","",'Master Products'!AI932)</x:f>
      </x:c>
      <x:c r="Q935" s="149" t="str">
        <x:f>IF('Master Products'!AJ932="","",'Master Products'!AJ932)</x:f>
      </x:c>
      <x:c r="R935" s="149" t="str">
        <x:f>IF('Master Products'!AK932="","",'Master Products'!AK932)</x:f>
      </x:c>
    </x:row>
    <x:row r="936">
      <x:c r="A936" s="149" t="str">
        <x:f>'Master Products'!A933</x:f>
        <x:v>RS-000932</x:v>
      </x:c>
      <x:c r="B936" s="149" t="str">
        <x:f>'Master Products'!B933</x:f>
        <x:v>CASIO FX 991ES 2ND EDITION BL</x:v>
      </x:c>
      <x:c r="C936" s="149" t="str">
        <x:f>'Master Products'!C933</x:f>
        <x:v>SCIENTIFIC CALCULAT</x:v>
      </x:c>
      <x:c r="D936" s="149" t="str">
        <x:f>'Master Products'!D933</x:f>
        <x:v>Both</x:v>
      </x:c>
      <x:c r="E936" s="149" t="str">
        <x:f>'Master Products'!F933</x:f>
        <x:v>Piece</x:v>
      </x:c>
      <x:c r="F936" s="149" t="str">
        <x:f>IF('Master Products'!G933="","",'Master Products'!G933)</x:f>
      </x:c>
      <x:c r="G936" s="149" t="str">
        <x:f>'Master Products'!I933</x:f>
        <x:v>PKR</x:v>
      </x:c>
      <x:c r="H936" s="133" t="n">
        <x:f>'Master Products'!L933</x:f>
        <x:v>970</x:v>
      </x:c>
      <x:c r="I936" s="133" t="n">
        <x:f>'Master Products'!M933</x:f>
        <x:v>830</x:v>
      </x:c>
      <x:c r="J936" s="133" t="str">
        <x:f>'Master Products'!U933</x:f>
        <x:v>Source Valid</x:v>
      </x:c>
      <x:c r="K936" s="133" t="n">
        <x:f>'Master Products'!N933</x:f>
        <x:v>140</x:v>
      </x:c>
      <x:c r="L936" s="148" t="n">
        <x:f>'Master Products'!O933</x:f>
        <x:v>0.14432989690721648</x:v>
      </x:c>
      <x:c r="M936" s="149" t="str">
        <x:f>'Master Products'!X933</x:f>
        <x:v>Ready</x:v>
      </x:c>
      <x:c r="N936" s="149" t="b">
        <x:f>'Master Products'!Y933</x:f>
        <x:v>1</x:v>
      </x:c>
      <x:c r="O936" s="149" t="str">
        <x:f>'Master Products'!AH933</x:f>
        <x:v>WS-RATES:26:33</x:v>
      </x:c>
      <x:c r="P936" s="149" t="str">
        <x:f>IF('Master Products'!AI933="","",'Master Products'!AI933)</x:f>
      </x:c>
      <x:c r="Q936" s="149" t="str">
        <x:f>IF('Master Products'!AJ933="","",'Master Products'!AJ933)</x:f>
      </x:c>
      <x:c r="R936" s="149" t="str">
        <x:f>IF('Master Products'!AK933="","",'Master Products'!AK933)</x:f>
      </x:c>
    </x:row>
    <x:row r="937">
      <x:c r="A937" s="149" t="str">
        <x:f>'Master Products'!A934</x:f>
        <x:v>RS-000933</x:v>
      </x:c>
      <x:c r="B937" s="149" t="str">
        <x:f>'Master Products'!B934</x:f>
        <x:v>CARPET LUDO LARGE</x:v>
      </x:c>
      <x:c r="C937" s="149" t="str">
        <x:f>'Master Products'!C934</x:f>
        <x:v>LUDO</x:v>
      </x:c>
      <x:c r="D937" s="149" t="str">
        <x:f>'Master Products'!D934</x:f>
        <x:v>Both</x:v>
      </x:c>
      <x:c r="E937" s="149" t="str">
        <x:f>'Master Products'!F934</x:f>
        <x:v>Piece</x:v>
      </x:c>
      <x:c r="F937" s="149" t="str">
        <x:f>IF('Master Products'!G934="","",'Master Products'!G934)</x:f>
      </x:c>
      <x:c r="G937" s="149" t="str">
        <x:f>'Master Products'!I934</x:f>
        <x:v>PKR</x:v>
      </x:c>
      <x:c r="H937" s="133" t="n">
        <x:f>'Master Products'!L934</x:f>
        <x:v>450</x:v>
      </x:c>
      <x:c r="I937" s="133" t="n">
        <x:f>'Master Products'!M934</x:f>
        <x:v>420</x:v>
      </x:c>
      <x:c r="J937" s="133" t="str">
        <x:f>'Master Products'!U934</x:f>
        <x:v>Source Valid</x:v>
      </x:c>
      <x:c r="K937" s="133" t="n">
        <x:f>'Master Products'!N934</x:f>
        <x:v>30</x:v>
      </x:c>
      <x:c r="L937" s="148" t="n">
        <x:f>'Master Products'!O934</x:f>
        <x:v>0.06666666666666667</x:v>
      </x:c>
      <x:c r="M937" s="149" t="str">
        <x:f>'Master Products'!X934</x:f>
        <x:v>Ready</x:v>
      </x:c>
      <x:c r="N937" s="149" t="b">
        <x:f>'Master Products'!Y934</x:f>
        <x:v>1</x:v>
      </x:c>
      <x:c r="O937" s="149" t="str">
        <x:f>'Master Products'!AH934</x:f>
        <x:v>WS-RATES:26:34</x:v>
      </x:c>
      <x:c r="P937" s="149" t="str">
        <x:f>IF('Master Products'!AI934="","",'Master Products'!AI934)</x:f>
      </x:c>
      <x:c r="Q937" s="149" t="str">
        <x:f>IF('Master Products'!AJ934="","",'Master Products'!AJ934)</x:f>
      </x:c>
      <x:c r="R937" s="149" t="str">
        <x:f>IF('Master Products'!AK934="","",'Master Products'!AK934)</x:f>
      </x:c>
    </x:row>
    <x:row r="938">
      <x:c r="A938" s="149" t="str">
        <x:f>'Master Products'!A935</x:f>
        <x:v>RS-000934</x:v>
      </x:c>
      <x:c r="B938" s="149" t="str">
        <x:f>'Master Products'!B935</x:f>
        <x:v>SURAH YASIN SHAREEF KHUSHBO</x:v>
      </x:c>
      <x:c r="C938" s="149" t="str">
        <x:f>'Master Products'!C935</x:f>
        <x:v>SIPARA</x:v>
      </x:c>
      <x:c r="D938" s="149" t="str">
        <x:f>'Master Products'!D935</x:f>
        <x:v>Both</x:v>
      </x:c>
      <x:c r="E938" s="149" t="str">
        <x:f>'Master Products'!F935</x:f>
        <x:v>Piece</x:v>
      </x:c>
      <x:c r="F938" s="149" t="str">
        <x:f>IF('Master Products'!G935="","",'Master Products'!G935)</x:f>
      </x:c>
      <x:c r="G938" s="149" t="str">
        <x:f>'Master Products'!I935</x:f>
        <x:v>PKR</x:v>
      </x:c>
      <x:c r="H938" s="133" t="n">
        <x:f>'Master Products'!L935</x:f>
        <x:v>40</x:v>
      </x:c>
      <x:c r="I938" s="133" t="n">
        <x:f>'Master Products'!M935</x:f>
        <x:v>35</x:v>
      </x:c>
      <x:c r="J938" s="133" t="str">
        <x:f>'Master Products'!U935</x:f>
        <x:v>Source Valid</x:v>
      </x:c>
      <x:c r="K938" s="133" t="n">
        <x:f>'Master Products'!N935</x:f>
        <x:v>5</x:v>
      </x:c>
      <x:c r="L938" s="148" t="n">
        <x:f>'Master Products'!O935</x:f>
        <x:v>0.125</x:v>
      </x:c>
      <x:c r="M938" s="149" t="str">
        <x:f>'Master Products'!X935</x:f>
        <x:v>Ready</x:v>
      </x:c>
      <x:c r="N938" s="149" t="b">
        <x:f>'Master Products'!Y935</x:f>
        <x:v>1</x:v>
      </x:c>
      <x:c r="O938" s="149" t="str">
        <x:f>'Master Products'!AH935</x:f>
        <x:v>WS-RATES:26:35</x:v>
      </x:c>
      <x:c r="P938" s="149" t="str">
        <x:f>IF('Master Products'!AI935="","",'Master Products'!AI935)</x:f>
      </x:c>
      <x:c r="Q938" s="149" t="str">
        <x:f>IF('Master Products'!AJ935="","",'Master Products'!AJ935)</x:f>
      </x:c>
      <x:c r="R938" s="149" t="str">
        <x:f>IF('Master Products'!AK935="","",'Master Products'!AK935)</x:f>
      </x:c>
    </x:row>
    <x:row r="939">
      <x:c r="A939" s="149" t="str">
        <x:f>'Master Products'!A936</x:f>
        <x:v>RS-000935</x:v>
      </x:c>
      <x:c r="B939" s="149" t="str">
        <x:f>'Master Products'!B936</x:f>
        <x:v>IMP PAPER PREMIER</x:v>
      </x:c>
      <x:c r="C939" s="149" t="str">
        <x:f>'Master Products'!C936</x:f>
        <x:v>PAPER WRITE</x:v>
      </x:c>
      <x:c r="D939" s="149" t="str">
        <x:f>'Master Products'!D936</x:f>
        <x:v>Both</x:v>
      </x:c>
      <x:c r="E939" s="149" t="str">
        <x:f>'Master Products'!F936</x:f>
        <x:v>Piece</x:v>
      </x:c>
      <x:c r="F939" s="149" t="str">
        <x:f>IF('Master Products'!G936="","",'Master Products'!G936)</x:f>
      </x:c>
      <x:c r="G939" s="149" t="str">
        <x:f>'Master Products'!I936</x:f>
        <x:v>PKR</x:v>
      </x:c>
      <x:c r="H939" s="133" t="n">
        <x:f>'Master Products'!L936</x:f>
        <x:v>80</x:v>
      </x:c>
      <x:c r="I939" s="133" t="n">
        <x:f>'Master Products'!M936</x:f>
        <x:v>74</x:v>
      </x:c>
      <x:c r="J939" s="133" t="str">
        <x:f>'Master Products'!U936</x:f>
        <x:v>Source Valid</x:v>
      </x:c>
      <x:c r="K939" s="133" t="n">
        <x:f>'Master Products'!N936</x:f>
        <x:v>6</x:v>
      </x:c>
      <x:c r="L939" s="148" t="n">
        <x:f>'Master Products'!O936</x:f>
        <x:v>0.075</x:v>
      </x:c>
      <x:c r="M939" s="149" t="str">
        <x:f>'Master Products'!X936</x:f>
        <x:v>Ready</x:v>
      </x:c>
      <x:c r="N939" s="149" t="b">
        <x:f>'Master Products'!Y936</x:f>
        <x:v>1</x:v>
      </x:c>
      <x:c r="O939" s="149" t="str">
        <x:f>'Master Products'!AH936</x:f>
        <x:v>WS-RATES:26:36</x:v>
      </x:c>
      <x:c r="P939" s="149" t="str">
        <x:f>IF('Master Products'!AI936="","",'Master Products'!AI936)</x:f>
      </x:c>
      <x:c r="Q939" s="149" t="str">
        <x:f>IF('Master Products'!AJ936="","",'Master Products'!AJ936)</x:f>
      </x:c>
      <x:c r="R939" s="149" t="str">
        <x:f>IF('Master Products'!AK936="","",'Master Products'!AK936)</x:f>
      </x:c>
    </x:row>
    <x:row r="940">
      <x:c r="A940" s="149" t="str">
        <x:f>'Master Products'!A937</x:f>
        <x:v>RS-000936</x:v>
      </x:c>
      <x:c r="B940" s="149" t="str">
        <x:f>'Master Products'!B937</x:f>
        <x:v>TEMPO GUM STICK 8 G(BOX 12 PC</x:v>
      </x:c>
      <x:c r="C940" s="149" t="str">
        <x:f>'Master Products'!C937</x:f>
        <x:v>GUM STICK</x:v>
      </x:c>
      <x:c r="D940" s="149" t="str">
        <x:f>'Master Products'!D937</x:f>
        <x:v>Both</x:v>
      </x:c>
      <x:c r="E940" s="149" t="str">
        <x:f>'Master Products'!F937</x:f>
        <x:v>Box</x:v>
      </x:c>
      <x:c r="F940" s="149" t="n">
        <x:f>IF('Master Products'!G937="","",'Master Products'!G937)</x:f>
        <x:v>12</x:v>
      </x:c>
      <x:c r="G940" s="149" t="str">
        <x:f>'Master Products'!I937</x:f>
        <x:v>PKR</x:v>
      </x:c>
      <x:c r="H940" s="133" t="n">
        <x:f>'Master Products'!L937</x:f>
        <x:v>516</x:v>
      </x:c>
      <x:c r="I940" s="133" t="n">
        <x:f>'Master Products'!M937</x:f>
        <x:v>490</x:v>
      </x:c>
      <x:c r="J940" s="133" t="str">
        <x:f>'Master Products'!U937</x:f>
        <x:v>Source Valid</x:v>
      </x:c>
      <x:c r="K940" s="133" t="n">
        <x:f>'Master Products'!N937</x:f>
        <x:v>26</x:v>
      </x:c>
      <x:c r="L940" s="148" t="n">
        <x:f>'Master Products'!O937</x:f>
        <x:v>0.050387596899224806</x:v>
      </x:c>
      <x:c r="M940" s="149" t="str">
        <x:f>'Master Products'!X937</x:f>
        <x:v>Ready</x:v>
      </x:c>
      <x:c r="N940" s="149" t="b">
        <x:f>'Master Products'!Y937</x:f>
        <x:v>1</x:v>
      </x:c>
      <x:c r="O940" s="149" t="str">
        <x:f>'Master Products'!AH937</x:f>
        <x:v>WS-RATES:26:37</x:v>
      </x:c>
      <x:c r="P940" s="149" t="str">
        <x:f>IF('Master Products'!AI937="","",'Master Products'!AI937)</x:f>
      </x:c>
      <x:c r="Q940" s="149" t="str">
        <x:f>IF('Master Products'!AJ937="","",'Master Products'!AJ937)</x:f>
      </x:c>
      <x:c r="R940" s="149" t="str">
        <x:f>IF('Master Products'!AK937="","",'Master Products'!AK937)</x:f>
      </x:c>
    </x:row>
    <x:row r="941">
      <x:c r="A941" s="149" t="str">
        <x:f>'Master Products'!A938</x:f>
        <x:v>RS-000937</x:v>
      </x:c>
      <x:c r="B941" s="149" t="str">
        <x:f>'Master Products'!B938</x:f>
        <x:v>SHASHLIK STICK 14 INCH</x:v>
      </x:c>
      <x:c r="C941" s="149" t="str">
        <x:f>'Master Products'!C938</x:f>
        <x:v>CHINA</x:v>
      </x:c>
      <x:c r="D941" s="149" t="str">
        <x:f>'Master Products'!D938</x:f>
        <x:v>Both</x:v>
      </x:c>
      <x:c r="E941" s="149" t="str">
        <x:f>'Master Products'!F938</x:f>
        <x:v>Piece</x:v>
      </x:c>
      <x:c r="F941" s="149" t="str">
        <x:f>IF('Master Products'!G938="","",'Master Products'!G938)</x:f>
      </x:c>
      <x:c r="G941" s="149" t="str">
        <x:f>'Master Products'!I938</x:f>
        <x:v>PKR</x:v>
      </x:c>
      <x:c r="H941" s="133" t="n">
        <x:f>'Master Products'!L938</x:f>
        <x:v>140</x:v>
      </x:c>
      <x:c r="I941" s="133" t="n">
        <x:f>'Master Products'!M938</x:f>
        <x:v>120</x:v>
      </x:c>
      <x:c r="J941" s="133" t="str">
        <x:f>'Master Products'!U938</x:f>
        <x:v>Source Valid</x:v>
      </x:c>
      <x:c r="K941" s="133" t="n">
        <x:f>'Master Products'!N938</x:f>
        <x:v>20</x:v>
      </x:c>
      <x:c r="L941" s="148" t="n">
        <x:f>'Master Products'!O938</x:f>
        <x:v>0.14285714285714285</x:v>
      </x:c>
      <x:c r="M941" s="149" t="str">
        <x:f>'Master Products'!X938</x:f>
        <x:v>Ready</x:v>
      </x:c>
      <x:c r="N941" s="149" t="b">
        <x:f>'Master Products'!Y938</x:f>
        <x:v>1</x:v>
      </x:c>
      <x:c r="O941" s="149" t="str">
        <x:f>'Master Products'!AH938</x:f>
        <x:v>WS-RATES:27:2</x:v>
      </x:c>
      <x:c r="P941" s="149" t="str">
        <x:f>IF('Master Products'!AI938="","",'Master Products'!AI938)</x:f>
      </x:c>
      <x:c r="Q941" s="149" t="str">
        <x:f>IF('Master Products'!AJ938="","",'Master Products'!AJ938)</x:f>
      </x:c>
      <x:c r="R941" s="149" t="str">
        <x:f>IF('Master Products'!AK938="","",'Master Products'!AK938)</x:f>
      </x:c>
    </x:row>
    <x:row r="942">
      <x:c r="A942" s="149" t="str">
        <x:f>'Master Products'!A939</x:f>
        <x:v>RS-000938</x:v>
      </x:c>
      <x:c r="B942" s="149" t="str">
        <x:f>'Master Products'!B939</x:f>
        <x:v>SHASHLIK STICK 10 inch i pack</x:v>
      </x:c>
      <x:c r="C942" s="149" t="str">
        <x:f>'Master Products'!C939</x:f>
        <x:v>CHINA</x:v>
      </x:c>
      <x:c r="D942" s="149" t="str">
        <x:f>'Master Products'!D939</x:f>
        <x:v>Both</x:v>
      </x:c>
      <x:c r="E942" s="149" t="str">
        <x:f>'Master Products'!F939</x:f>
        <x:v>Pack</x:v>
      </x:c>
      <x:c r="F942" s="149" t="str">
        <x:f>IF('Master Products'!G939="","",'Master Products'!G939)</x:f>
      </x:c>
      <x:c r="G942" s="149" t="str">
        <x:f>'Master Products'!I939</x:f>
        <x:v>PKR</x:v>
      </x:c>
      <x:c r="H942" s="133" t="n">
        <x:f>'Master Products'!L939</x:f>
        <x:v>95</x:v>
      </x:c>
      <x:c r="I942" s="133" t="n">
        <x:f>'Master Products'!M939</x:f>
        <x:v>75</x:v>
      </x:c>
      <x:c r="J942" s="133" t="str">
        <x:f>'Master Products'!U939</x:f>
        <x:v>Source Valid</x:v>
      </x:c>
      <x:c r="K942" s="133" t="n">
        <x:f>'Master Products'!N939</x:f>
        <x:v>20</x:v>
      </x:c>
      <x:c r="L942" s="148" t="n">
        <x:f>'Master Products'!O939</x:f>
        <x:v>0.21052631578947367</x:v>
      </x:c>
      <x:c r="M942" s="149" t="str">
        <x:f>'Master Products'!X939</x:f>
        <x:v>Ready</x:v>
      </x:c>
      <x:c r="N942" s="149" t="b">
        <x:f>'Master Products'!Y939</x:f>
        <x:v>1</x:v>
      </x:c>
      <x:c r="O942" s="149" t="str">
        <x:f>'Master Products'!AH939</x:f>
        <x:v>WS-RATES:27:3</x:v>
      </x:c>
      <x:c r="P942" s="149" t="str">
        <x:f>IF('Master Products'!AI939="","",'Master Products'!AI939)</x:f>
      </x:c>
      <x:c r="Q942" s="149" t="str">
        <x:f>IF('Master Products'!AJ939="","",'Master Products'!AJ939)</x:f>
      </x:c>
      <x:c r="R942" s="149" t="str">
        <x:f>IF('Master Products'!AK939="","",'Master Products'!AK939)</x:f>
      </x:c>
    </x:row>
    <x:row r="943">
      <x:c r="A943" s="149" t="str">
        <x:f>'Master Products'!A940</x:f>
        <x:v>RS-000939</x:v>
      </x:c>
      <x:c r="B943" s="149" t="str">
        <x:f>'Master Products'!B940</x:f>
        <x:v>TAPE DISPENSER OWNER JUMBO</x:v>
      </x:c>
      <x:c r="C943" s="149" t="str">
        <x:f>'Master Products'!C940</x:f>
        <x:v>CHINA</x:v>
      </x:c>
      <x:c r="D943" s="149" t="str">
        <x:f>'Master Products'!D940</x:f>
        <x:v>Both</x:v>
      </x:c>
      <x:c r="E943" s="149" t="str">
        <x:f>'Master Products'!F940</x:f>
        <x:v>Piece</x:v>
      </x:c>
      <x:c r="F943" s="149" t="str">
        <x:f>IF('Master Products'!G940="","",'Master Products'!G940)</x:f>
      </x:c>
      <x:c r="G943" s="149" t="str">
        <x:f>'Master Products'!I940</x:f>
        <x:v>PKR</x:v>
      </x:c>
      <x:c r="H943" s="133" t="n">
        <x:f>'Master Products'!L940</x:f>
        <x:v>380</x:v>
      </x:c>
      <x:c r="I943" s="133" t="n">
        <x:f>'Master Products'!M940</x:f>
        <x:v>350</x:v>
      </x:c>
      <x:c r="J943" s="133" t="str">
        <x:f>'Master Products'!U940</x:f>
        <x:v>Source Valid</x:v>
      </x:c>
      <x:c r="K943" s="133" t="n">
        <x:f>'Master Products'!N940</x:f>
        <x:v>30</x:v>
      </x:c>
      <x:c r="L943" s="148" t="n">
        <x:f>'Master Products'!O940</x:f>
        <x:v>0.07894736842105263</x:v>
      </x:c>
      <x:c r="M943" s="149" t="str">
        <x:f>'Master Products'!X940</x:f>
        <x:v>Ready</x:v>
      </x:c>
      <x:c r="N943" s="149" t="b">
        <x:f>'Master Products'!Y940</x:f>
        <x:v>1</x:v>
      </x:c>
      <x:c r="O943" s="149" t="str">
        <x:f>'Master Products'!AH940</x:f>
        <x:v>WS-RATES:27:4</x:v>
      </x:c>
      <x:c r="P943" s="149" t="str">
        <x:f>IF('Master Products'!AI940="","",'Master Products'!AI940)</x:f>
      </x:c>
      <x:c r="Q943" s="149" t="str">
        <x:f>IF('Master Products'!AJ940="","",'Master Products'!AJ940)</x:f>
      </x:c>
      <x:c r="R943" s="149" t="str">
        <x:f>IF('Master Products'!AK940="","",'Master Products'!AK940)</x:f>
      </x:c>
    </x:row>
    <x:row r="944">
      <x:c r="A944" s="149" t="str">
        <x:f>'Master Products'!A941</x:f>
        <x:v>RS-000940</x:v>
      </x:c>
      <x:c r="B944" s="149" t="str">
        <x:f>'Master Products'!B941</x:f>
        <x:v>JEENS SHOULDER BAG</x:v>
      </x:c>
      <x:c r="C944" s="149" t="str">
        <x:f>'Master Products'!C941</x:f>
        <x:v>BAGS</x:v>
      </x:c>
      <x:c r="D944" s="149" t="str">
        <x:f>'Master Products'!D941</x:f>
        <x:v>Both</x:v>
      </x:c>
      <x:c r="E944" s="149" t="str">
        <x:f>'Master Products'!F941</x:f>
        <x:v>Piece</x:v>
      </x:c>
      <x:c r="F944" s="149" t="str">
        <x:f>IF('Master Products'!G941="","",'Master Products'!G941)</x:f>
      </x:c>
      <x:c r="G944" s="149" t="str">
        <x:f>'Master Products'!I941</x:f>
        <x:v>PKR</x:v>
      </x:c>
      <x:c r="H944" s="133" t="n">
        <x:f>'Master Products'!L941</x:f>
        <x:v>1800</x:v>
      </x:c>
      <x:c r="I944" s="133" t="n">
        <x:f>'Master Products'!M941</x:f>
        <x:v>1600</x:v>
      </x:c>
      <x:c r="J944" s="133" t="str">
        <x:f>'Master Products'!U941</x:f>
        <x:v>Source Valid</x:v>
      </x:c>
      <x:c r="K944" s="133" t="n">
        <x:f>'Master Products'!N941</x:f>
        <x:v>200</x:v>
      </x:c>
      <x:c r="L944" s="148" t="n">
        <x:f>'Master Products'!O941</x:f>
        <x:v>0.1111111111111111</x:v>
      </x:c>
      <x:c r="M944" s="149" t="str">
        <x:f>'Master Products'!X941</x:f>
        <x:v>Ready</x:v>
      </x:c>
      <x:c r="N944" s="149" t="b">
        <x:f>'Master Products'!Y941</x:f>
        <x:v>1</x:v>
      </x:c>
      <x:c r="O944" s="149" t="str">
        <x:f>'Master Products'!AH941</x:f>
        <x:v>WS-RATES:27:5</x:v>
      </x:c>
      <x:c r="P944" s="149" t="str">
        <x:f>IF('Master Products'!AI941="","",'Master Products'!AI941)</x:f>
      </x:c>
      <x:c r="Q944" s="149" t="str">
        <x:f>IF('Master Products'!AJ941="","",'Master Products'!AJ941)</x:f>
      </x:c>
      <x:c r="R944" s="149" t="str">
        <x:f>IF('Master Products'!AK941="","",'Master Products'!AK941)</x:f>
      </x:c>
    </x:row>
    <x:row r="945">
      <x:c r="A945" s="149" t="str">
        <x:f>'Master Products'!A942</x:f>
        <x:v>RS-000941</x:v>
      </x:c>
      <x:c r="B945" s="149" t="str">
        <x:f>'Master Products'!B942</x:f>
        <x:v>SKETCH BOOK(SCHOLAR)</x:v>
      </x:c>
      <x:c r="C945" s="149" t="str">
        <x:f>'Master Products'!C942</x:f>
        <x:v>drawing copy</x:v>
      </x:c>
      <x:c r="D945" s="149" t="str">
        <x:f>'Master Products'!D942</x:f>
        <x:v>Both</x:v>
      </x:c>
      <x:c r="E945" s="149" t="str">
        <x:f>'Master Products'!F942</x:f>
        <x:v>Piece</x:v>
      </x:c>
      <x:c r="F945" s="149" t="str">
        <x:f>IF('Master Products'!G942="","",'Master Products'!G942)</x:f>
      </x:c>
      <x:c r="G945" s="149" t="str">
        <x:f>'Master Products'!I942</x:f>
        <x:v>PKR</x:v>
      </x:c>
      <x:c r="H945" s="133" t="n">
        <x:f>'Master Products'!L942</x:f>
        <x:v>340</x:v>
      </x:c>
      <x:c r="I945" s="133" t="n">
        <x:f>'Master Products'!M942</x:f>
        <x:v>250</x:v>
      </x:c>
      <x:c r="J945" s="133" t="str">
        <x:f>'Master Products'!U942</x:f>
        <x:v>Source Valid</x:v>
      </x:c>
      <x:c r="K945" s="133" t="n">
        <x:f>'Master Products'!N942</x:f>
        <x:v>90</x:v>
      </x:c>
      <x:c r="L945" s="148" t="n">
        <x:f>'Master Products'!O942</x:f>
        <x:v>0.2647058823529412</x:v>
      </x:c>
      <x:c r="M945" s="149" t="str">
        <x:f>'Master Products'!X942</x:f>
        <x:v>Ready</x:v>
      </x:c>
      <x:c r="N945" s="149" t="b">
        <x:f>'Master Products'!Y942</x:f>
        <x:v>1</x:v>
      </x:c>
      <x:c r="O945" s="149" t="str">
        <x:f>'Master Products'!AH942</x:f>
        <x:v>WS-RATES:27:6</x:v>
      </x:c>
      <x:c r="P945" s="149" t="str">
        <x:f>IF('Master Products'!AI942="","",'Master Products'!AI942)</x:f>
      </x:c>
      <x:c r="Q945" s="149" t="str">
        <x:f>IF('Master Products'!AJ942="","",'Master Products'!AJ942)</x:f>
      </x:c>
      <x:c r="R945" s="149" t="str">
        <x:f>IF('Master Products'!AK942="","",'Master Products'!AK942)</x:f>
      </x:c>
    </x:row>
    <x:row r="946">
      <x:c r="A946" s="149" t="str">
        <x:f>'Master Products'!A943</x:f>
        <x:v>RS-000942</x:v>
      </x:c>
      <x:c r="B946" s="149" t="str">
        <x:f>'Master Products'!B943</x:f>
        <x:v>A4 PAPER WHITE(100PC)</x:v>
      </x:c>
      <x:c r="C946" s="149" t="str">
        <x:f>'Master Products'!C943</x:f>
        <x:v>PAPER</x:v>
      </x:c>
      <x:c r="D946" s="149" t="str">
        <x:f>'Master Products'!D943</x:f>
        <x:v>Wholesale/Bulk</x:v>
      </x:c>
      <x:c r="E946" s="149" t="str">
        <x:f>'Master Products'!F943</x:f>
        <x:v>Pack</x:v>
      </x:c>
      <x:c r="F946" s="149" t="n">
        <x:f>IF('Master Products'!G943="","",'Master Products'!G943)</x:f>
        <x:v>100</x:v>
      </x:c>
      <x:c r="G946" s="149" t="str">
        <x:f>'Master Products'!I943</x:f>
        <x:v>PKR</x:v>
      </x:c>
      <x:c r="H946" s="133" t="n">
        <x:f>'Master Products'!L943</x:f>
        <x:v>280</x:v>
      </x:c>
      <x:c r="I946" s="133" t="n">
        <x:f>'Master Products'!M943</x:f>
        <x:v>240</x:v>
      </x:c>
      <x:c r="J946" s="133" t="str">
        <x:f>'Master Products'!U943</x:f>
        <x:v>Source Valid</x:v>
      </x:c>
      <x:c r="K946" s="133" t="n">
        <x:f>'Master Products'!N943</x:f>
        <x:v>40</x:v>
      </x:c>
      <x:c r="L946" s="148" t="n">
        <x:f>'Master Products'!O943</x:f>
        <x:v>0.14285714285714285</x:v>
      </x:c>
      <x:c r="M946" s="149" t="str">
        <x:f>'Master Products'!X943</x:f>
        <x:v>Ready</x:v>
      </x:c>
      <x:c r="N946" s="149" t="b">
        <x:f>'Master Products'!Y943</x:f>
        <x:v>1</x:v>
      </x:c>
      <x:c r="O946" s="149" t="str">
        <x:f>'Master Products'!AH943</x:f>
        <x:v>WS-RATES:27:7</x:v>
      </x:c>
      <x:c r="P946" s="149" t="str">
        <x:f>IF('Master Products'!AI943="","",'Master Products'!AI943)</x:f>
      </x:c>
      <x:c r="Q946" s="149" t="str">
        <x:f>IF('Master Products'!AJ943="","",'Master Products'!AJ943)</x:f>
      </x:c>
      <x:c r="R946" s="149" t="str">
        <x:f>IF('Master Products'!AK943="","",'Master Products'!AK943)</x:f>
      </x:c>
    </x:row>
    <x:row r="947">
      <x:c r="A947" s="149" t="str">
        <x:f>'Master Products'!A944</x:f>
        <x:v>RS-000943</x:v>
      </x:c>
      <x:c r="B947" s="149" t="str">
        <x:f>'Master Products'!B944</x:f>
        <x:v>PIANO CRYSTAL PEN</x:v>
      </x:c>
      <x:c r="C947" s="149" t="str">
        <x:f>'Master Products'!C944</x:f>
        <x:v>Fountain pen</x:v>
      </x:c>
      <x:c r="D947" s="149" t="str">
        <x:f>'Master Products'!D944</x:f>
        <x:v>Both</x:v>
      </x:c>
      <x:c r="E947" s="149" t="str">
        <x:f>'Master Products'!F944</x:f>
        <x:v>Piece</x:v>
      </x:c>
      <x:c r="F947" s="149" t="str">
        <x:f>IF('Master Products'!G944="","",'Master Products'!G944)</x:f>
      </x:c>
      <x:c r="G947" s="149" t="str">
        <x:f>'Master Products'!I944</x:f>
        <x:v>PKR</x:v>
      </x:c>
      <x:c r="H947" s="133" t="n">
        <x:f>'Master Products'!L944</x:f>
        <x:v>460</x:v>
      </x:c>
      <x:c r="I947" s="133" t="n">
        <x:f>'Master Products'!M944</x:f>
        <x:v>437</x:v>
      </x:c>
      <x:c r="J947" s="133" t="str">
        <x:f>'Master Products'!U944</x:f>
        <x:v>Source Valid</x:v>
      </x:c>
      <x:c r="K947" s="133" t="n">
        <x:f>'Master Products'!N944</x:f>
        <x:v>23</x:v>
      </x:c>
      <x:c r="L947" s="148" t="n">
        <x:f>'Master Products'!O944</x:f>
        <x:v>0.05</x:v>
      </x:c>
      <x:c r="M947" s="149" t="str">
        <x:f>'Master Products'!X944</x:f>
        <x:v>Ready</x:v>
      </x:c>
      <x:c r="N947" s="149" t="b">
        <x:f>'Master Products'!Y944</x:f>
        <x:v>1</x:v>
      </x:c>
      <x:c r="O947" s="149" t="str">
        <x:f>'Master Products'!AH944</x:f>
        <x:v>WS-RATES:27:8</x:v>
      </x:c>
      <x:c r="P947" s="149" t="str">
        <x:f>IF('Master Products'!AI944="","",'Master Products'!AI944)</x:f>
      </x:c>
      <x:c r="Q947" s="149" t="str">
        <x:f>IF('Master Products'!AJ944="","",'Master Products'!AJ944)</x:f>
      </x:c>
      <x:c r="R947" s="149" t="str">
        <x:f>IF('Master Products'!AK944="","",'Master Products'!AK944)</x:f>
      </x:c>
    </x:row>
    <x:row r="948">
      <x:c r="A948" s="149" t="str">
        <x:f>'Master Products'!A945</x:f>
        <x:v>RS-000944</x:v>
      </x:c>
      <x:c r="B948" s="149" t="str">
        <x:f>'Master Products'!B945</x:f>
        <x:v>ALBUM FILE 20 POCKET CHUNAYI</x:v>
      </x:c>
      <x:c r="C948" s="149" t="str">
        <x:f>'Master Products'!C945</x:f>
        <x:v>FILE</x:v>
      </x:c>
      <x:c r="D948" s="149" t="str">
        <x:f>'Master Products'!D945</x:f>
        <x:v>Both</x:v>
      </x:c>
      <x:c r="E948" s="149" t="str">
        <x:f>'Master Products'!F945</x:f>
        <x:v>Piece</x:v>
      </x:c>
      <x:c r="F948" s="149" t="str">
        <x:f>IF('Master Products'!G945="","",'Master Products'!G945)</x:f>
      </x:c>
      <x:c r="G948" s="149" t="str">
        <x:f>'Master Products'!I945</x:f>
        <x:v>PKR</x:v>
      </x:c>
      <x:c r="H948" s="133" t="n">
        <x:f>'Master Products'!L945</x:f>
        <x:v>220</x:v>
      </x:c>
      <x:c r="I948" s="133" t="n">
        <x:f>'Master Products'!M945</x:f>
        <x:v>200</x:v>
      </x:c>
      <x:c r="J948" s="133" t="str">
        <x:f>'Master Products'!U945</x:f>
        <x:v>Source Valid</x:v>
      </x:c>
      <x:c r="K948" s="133" t="n">
        <x:f>'Master Products'!N945</x:f>
        <x:v>20</x:v>
      </x:c>
      <x:c r="L948" s="148" t="n">
        <x:f>'Master Products'!O945</x:f>
        <x:v>0.09090909090909091</x:v>
      </x:c>
      <x:c r="M948" s="149" t="str">
        <x:f>'Master Products'!X945</x:f>
        <x:v>Ready</x:v>
      </x:c>
      <x:c r="N948" s="149" t="b">
        <x:f>'Master Products'!Y945</x:f>
        <x:v>1</x:v>
      </x:c>
      <x:c r="O948" s="149" t="str">
        <x:f>'Master Products'!AH945</x:f>
        <x:v>WS-RATES:27:9</x:v>
      </x:c>
      <x:c r="P948" s="149" t="str">
        <x:f>IF('Master Products'!AI945="","",'Master Products'!AI945)</x:f>
      </x:c>
      <x:c r="Q948" s="149" t="str">
        <x:f>IF('Master Products'!AJ945="","",'Master Products'!AJ945)</x:f>
      </x:c>
      <x:c r="R948" s="149" t="str">
        <x:f>IF('Master Products'!AK945="","",'Master Products'!AK945)</x:f>
      </x:c>
    </x:row>
    <x:row r="949">
      <x:c r="A949" s="149" t="str">
        <x:f>'Master Products'!A946</x:f>
        <x:v>RS-000945</x:v>
      </x:c>
      <x:c r="B949" s="149" t="str">
        <x:f>'Master Products'!B946</x:f>
        <x:v>DOLLAR BOARD MARKER (1PC)</x:v>
      </x:c>
      <x:c r="C949" s="149" t="str">
        <x:f>'Master Products'!C946</x:f>
        <x:v>BOARD &amp; PERMANENT</x:v>
      </x:c>
      <x:c r="D949" s="149" t="str">
        <x:f>'Master Products'!D946</x:f>
        <x:v>Both</x:v>
      </x:c>
      <x:c r="E949" s="149" t="str">
        <x:f>'Master Products'!F946</x:f>
        <x:v>Piece</x:v>
      </x:c>
      <x:c r="F949" s="149" t="n">
        <x:f>IF('Master Products'!G946="","",'Master Products'!G946)</x:f>
        <x:v>1</x:v>
      </x:c>
      <x:c r="G949" s="149" t="str">
        <x:f>'Master Products'!I946</x:f>
        <x:v>PKR</x:v>
      </x:c>
      <x:c r="H949" s="133" t="n">
        <x:f>'Master Products'!L946</x:f>
        <x:v>57</x:v>
      </x:c>
      <x:c r="I949" s="133" t="n">
        <x:f>'Master Products'!M946</x:f>
        <x:v>53.35</x:v>
      </x:c>
      <x:c r="J949" s="133" t="str">
        <x:f>'Master Products'!U946</x:f>
        <x:v>Source Valid</x:v>
      </x:c>
      <x:c r="K949" s="133" t="n">
        <x:f>'Master Products'!N946</x:f>
        <x:v>3.6499999999999986</x:v>
      </x:c>
      <x:c r="L949" s="148" t="n">
        <x:f>'Master Products'!O946</x:f>
        <x:v>0.06403508771929822</x:v>
      </x:c>
      <x:c r="M949" s="149" t="str">
        <x:f>'Master Products'!X946</x:f>
        <x:v>Ready</x:v>
      </x:c>
      <x:c r="N949" s="149" t="b">
        <x:f>'Master Products'!Y946</x:f>
        <x:v>1</x:v>
      </x:c>
      <x:c r="O949" s="149" t="str">
        <x:f>'Master Products'!AH946</x:f>
        <x:v>WS-RATES:27:10</x:v>
      </x:c>
      <x:c r="P949" s="149" t="str">
        <x:f>IF('Master Products'!AI946="","",'Master Products'!AI946)</x:f>
      </x:c>
      <x:c r="Q949" s="149" t="str">
        <x:f>IF('Master Products'!AJ946="","",'Master Products'!AJ946)</x:f>
      </x:c>
      <x:c r="R949" s="149" t="str">
        <x:f>IF('Master Products'!AK946="","",'Master Products'!AK946)</x:f>
      </x:c>
    </x:row>
    <x:row r="950">
      <x:c r="A950" s="149" t="str">
        <x:f>'Master Products'!A947</x:f>
        <x:v>RS-000946</x:v>
      </x:c>
      <x:c r="B950" s="149" t="str">
        <x:f>'Master Products'!B947</x:f>
        <x:v>PAKISTAN FLAG</x:v>
      </x:c>
      <x:c r="C950" s="149" t="str">
        <x:f>'Master Products'!C947</x:f>
        <x:v>CHINA</x:v>
      </x:c>
      <x:c r="D950" s="149" t="str">
        <x:f>'Master Products'!D947</x:f>
        <x:v>Both</x:v>
      </x:c>
      <x:c r="E950" s="149" t="str">
        <x:f>'Master Products'!F947</x:f>
        <x:v>Piece</x:v>
      </x:c>
      <x:c r="F950" s="149" t="str">
        <x:f>IF('Master Products'!G947="","",'Master Products'!G947)</x:f>
      </x:c>
      <x:c r="G950" s="149" t="str">
        <x:f>'Master Products'!I947</x:f>
        <x:v>PKR</x:v>
      </x:c>
      <x:c r="H950" s="133" t="n">
        <x:f>'Master Products'!L947</x:f>
        <x:v>450</x:v>
      </x:c>
      <x:c r="I950" s="133" t="n">
        <x:f>'Master Products'!M947</x:f>
        <x:v>410</x:v>
      </x:c>
      <x:c r="J950" s="133" t="str">
        <x:f>'Master Products'!U947</x:f>
        <x:v>Source Valid</x:v>
      </x:c>
      <x:c r="K950" s="133" t="n">
        <x:f>'Master Products'!N947</x:f>
        <x:v>40</x:v>
      </x:c>
      <x:c r="L950" s="148" t="n">
        <x:f>'Master Products'!O947</x:f>
        <x:v>0.08888888888888889</x:v>
      </x:c>
      <x:c r="M950" s="149" t="str">
        <x:f>'Master Products'!X947</x:f>
        <x:v>Ready</x:v>
      </x:c>
      <x:c r="N950" s="149" t="b">
        <x:f>'Master Products'!Y947</x:f>
        <x:v>1</x:v>
      </x:c>
      <x:c r="O950" s="149" t="str">
        <x:f>'Master Products'!AH947</x:f>
        <x:v>WS-RATES:27:11</x:v>
      </x:c>
      <x:c r="P950" s="149" t="str">
        <x:f>IF('Master Products'!AI947="","",'Master Products'!AI947)</x:f>
      </x:c>
      <x:c r="Q950" s="149" t="str">
        <x:f>IF('Master Products'!AJ947="","",'Master Products'!AJ947)</x:f>
      </x:c>
      <x:c r="R950" s="149" t="str">
        <x:f>IF('Master Products'!AK947="","",'Master Products'!AK947)</x:f>
      </x:c>
    </x:row>
    <x:row r="951">
      <x:c r="A951" s="149" t="str">
        <x:f>'Master Products'!A948</x:f>
        <x:v>RS-000947</x:v>
      </x:c>
      <x:c r="B951" s="149" t="str">
        <x:f>'Master Products'!B948</x:f>
        <x:v>BIRTHDAY BALOON S (R2)</x:v>
      </x:c>
      <x:c r="C951" s="149" t="str">
        <x:f>'Master Products'!C948</x:f>
        <x:v>BALLOONS</x:v>
      </x:c>
      <x:c r="D951" s="149" t="str">
        <x:f>'Master Products'!D948</x:f>
        <x:v>Both</x:v>
      </x:c>
      <x:c r="E951" s="149" t="str">
        <x:f>'Master Products'!F948</x:f>
        <x:v>Piece</x:v>
      </x:c>
      <x:c r="F951" s="149" t="str">
        <x:f>IF('Master Products'!G948="","",'Master Products'!G948)</x:f>
      </x:c>
      <x:c r="G951" s="149" t="str">
        <x:f>'Master Products'!I948</x:f>
        <x:v>PKR</x:v>
      </x:c>
      <x:c r="H951" s="133" t="n">
        <x:f>'Master Products'!L948</x:f>
        <x:v>300</x:v>
      </x:c>
      <x:c r="I951" s="133" t="n">
        <x:f>'Master Products'!M948</x:f>
        <x:v>285</x:v>
      </x:c>
      <x:c r="J951" s="133" t="str">
        <x:f>'Master Products'!U948</x:f>
        <x:v>Source Valid</x:v>
      </x:c>
      <x:c r="K951" s="133" t="n">
        <x:f>'Master Products'!N948</x:f>
        <x:v>15</x:v>
      </x:c>
      <x:c r="L951" s="148" t="n">
        <x:f>'Master Products'!O948</x:f>
        <x:v>0.05</x:v>
      </x:c>
      <x:c r="M951" s="149" t="str">
        <x:f>'Master Products'!X948</x:f>
        <x:v>Ready</x:v>
      </x:c>
      <x:c r="N951" s="149" t="b">
        <x:f>'Master Products'!Y948</x:f>
        <x:v>1</x:v>
      </x:c>
      <x:c r="O951" s="149" t="str">
        <x:f>'Master Products'!AH948</x:f>
        <x:v>WS-RATES:27:12</x:v>
      </x:c>
      <x:c r="P951" s="149" t="str">
        <x:f>IF('Master Products'!AI948="","",'Master Products'!AI948)</x:f>
      </x:c>
      <x:c r="Q951" s="149" t="str">
        <x:f>IF('Master Products'!AJ948="","",'Master Products'!AJ948)</x:f>
      </x:c>
      <x:c r="R951" s="149" t="str">
        <x:f>IF('Master Products'!AK948="","",'Master Products'!AK948)</x:f>
      </x:c>
    </x:row>
    <x:row r="952">
      <x:c r="A952" s="149" t="str">
        <x:f>'Master Products'!A949</x:f>
        <x:v>RS-000948</x:v>
      </x:c>
      <x:c r="B952" s="149" t="str">
        <x:f>'Master Products'!B949</x:f>
        <x:v>DOLLAR MY PENCIL 666 WOODEN</x:v>
      </x:c>
      <x:c r="C952" s="149" t="str">
        <x:f>'Master Products'!C949</x:f>
        <x:v>PENCILS</x:v>
      </x:c>
      <x:c r="D952" s="149" t="str">
        <x:f>'Master Products'!D949</x:f>
        <x:v>Both</x:v>
      </x:c>
      <x:c r="E952" s="149" t="str">
        <x:f>'Master Products'!F949</x:f>
        <x:v>Piece</x:v>
      </x:c>
      <x:c r="F952" s="149" t="str">
        <x:f>IF('Master Products'!G949="","",'Master Products'!G949)</x:f>
      </x:c>
      <x:c r="G952" s="149" t="str">
        <x:f>'Master Products'!I949</x:f>
        <x:v>PKR</x:v>
      </x:c>
      <x:c r="H952" s="133" t="n">
        <x:f>'Master Products'!L949</x:f>
        <x:v>157</x:v>
      </x:c>
      <x:c r="I952" s="133" t="n">
        <x:f>'Master Products'!M949</x:f>
        <x:v>150</x:v>
      </x:c>
      <x:c r="J952" s="133" t="str">
        <x:f>'Master Products'!U949</x:f>
        <x:v>Source Valid</x:v>
      </x:c>
      <x:c r="K952" s="133" t="n">
        <x:f>'Master Products'!N949</x:f>
        <x:v>7</x:v>
      </x:c>
      <x:c r="L952" s="148" t="n">
        <x:f>'Master Products'!O949</x:f>
        <x:v>0.044585987261146494</x:v>
      </x:c>
      <x:c r="M952" s="149" t="str">
        <x:f>'Master Products'!X949</x:f>
        <x:v>Ready</x:v>
      </x:c>
      <x:c r="N952" s="149" t="b">
        <x:f>'Master Products'!Y949</x:f>
        <x:v>1</x:v>
      </x:c>
      <x:c r="O952" s="149" t="str">
        <x:f>'Master Products'!AH949</x:f>
        <x:v>WS-RATES:27:13</x:v>
      </x:c>
      <x:c r="P952" s="149" t="str">
        <x:f>IF('Master Products'!AI949="","",'Master Products'!AI949)</x:f>
      </x:c>
      <x:c r="Q952" s="149" t="str">
        <x:f>IF('Master Products'!AJ949="","",'Master Products'!AJ949)</x:f>
      </x:c>
      <x:c r="R952" s="149" t="str">
        <x:f>IF('Master Products'!AK949="","",'Master Products'!AK949)</x:f>
      </x:c>
    </x:row>
    <x:row r="953">
      <x:c r="A953" s="149" t="str">
        <x:f>'Master Products'!A950</x:f>
        <x:v>RS-000949</x:v>
      </x:c>
      <x:c r="B953" s="149" t="str">
        <x:f>'Master Products'!B950</x:f>
        <x:v>TEMPO ST 6</x:v>
      </x:c>
      <x:c r="C953" s="149" t="str">
        <x:f>'Master Products'!C950</x:f>
        <x:v>MARKER</x:v>
      </x:c>
      <x:c r="D953" s="149" t="str">
        <x:f>'Master Products'!D950</x:f>
        <x:v>Both</x:v>
      </x:c>
      <x:c r="E953" s="149" t="str">
        <x:f>'Master Products'!F950</x:f>
        <x:v>Piece</x:v>
      </x:c>
      <x:c r="F953" s="149" t="str">
        <x:f>IF('Master Products'!G950="","",'Master Products'!G950)</x:f>
      </x:c>
      <x:c r="G953" s="149" t="str">
        <x:f>'Master Products'!I950</x:f>
        <x:v>PKR</x:v>
      </x:c>
      <x:c r="H953" s="133" t="n">
        <x:f>'Master Products'!L950</x:f>
        <x:v>62.4</x:v>
      </x:c>
      <x:c r="I953" s="133" t="n">
        <x:f>'Master Products'!M950</x:f>
        <x:v>59.3</x:v>
      </x:c>
      <x:c r="J953" s="133" t="str">
        <x:f>'Master Products'!U950</x:f>
        <x:v>Source Valid</x:v>
      </x:c>
      <x:c r="K953" s="133" t="n">
        <x:f>'Master Products'!N950</x:f>
        <x:v>3.1000000000000014</x:v>
      </x:c>
      <x:c r="L953" s="148" t="n">
        <x:f>'Master Products'!O950</x:f>
        <x:v>0.049679487179487204</x:v>
      </x:c>
      <x:c r="M953" s="149" t="str">
        <x:f>'Master Products'!X950</x:f>
        <x:v>Ready</x:v>
      </x:c>
      <x:c r="N953" s="149" t="b">
        <x:f>'Master Products'!Y950</x:f>
        <x:v>1</x:v>
      </x:c>
      <x:c r="O953" s="149" t="str">
        <x:f>'Master Products'!AH950</x:f>
        <x:v>WS-RATES:27:14</x:v>
      </x:c>
      <x:c r="P953" s="149" t="str">
        <x:f>IF('Master Products'!AI950="","",'Master Products'!AI950)</x:f>
      </x:c>
      <x:c r="Q953" s="149" t="str">
        <x:f>IF('Master Products'!AJ950="","",'Master Products'!AJ950)</x:f>
      </x:c>
      <x:c r="R953" s="149" t="str">
        <x:f>IF('Master Products'!AK950="","",'Master Products'!AK950)</x:f>
      </x:c>
    </x:row>
    <x:row r="954">
      <x:c r="A954" s="149" t="str">
        <x:f>'Master Products'!A951</x:f>
        <x:v>RS-000950</x:v>
      </x:c>
      <x:c r="B954" s="149" t="str">
        <x:f>'Master Products'!B951</x:f>
        <x:v>GUM BOTTLE LARGE</x:v>
      </x:c>
      <x:c r="C954" s="149" t="str">
        <x:f>'Master Products'!C951</x:f>
        <x:v>CHINA</x:v>
      </x:c>
      <x:c r="D954" s="149" t="str">
        <x:f>'Master Products'!D951</x:f>
        <x:v>Both</x:v>
      </x:c>
      <x:c r="E954" s="149" t="str">
        <x:f>'Master Products'!F951</x:f>
        <x:v>Piece</x:v>
      </x:c>
      <x:c r="F954" s="149" t="str">
        <x:f>IF('Master Products'!G951="","",'Master Products'!G951)</x:f>
      </x:c>
      <x:c r="G954" s="149" t="str">
        <x:f>'Master Products'!I951</x:f>
        <x:v>PKR</x:v>
      </x:c>
      <x:c r="H954" s="133" t="n">
        <x:f>'Master Products'!L951</x:f>
        <x:v>160</x:v>
      </x:c>
      <x:c r="I954" s="133" t="n">
        <x:f>'Master Products'!M951</x:f>
        <x:v>140</x:v>
      </x:c>
      <x:c r="J954" s="133" t="str">
        <x:f>'Master Products'!U951</x:f>
        <x:v>Source Valid</x:v>
      </x:c>
      <x:c r="K954" s="133" t="n">
        <x:f>'Master Products'!N951</x:f>
        <x:v>20</x:v>
      </x:c>
      <x:c r="L954" s="148" t="n">
        <x:f>'Master Products'!O951</x:f>
        <x:v>0.125</x:v>
      </x:c>
      <x:c r="M954" s="149" t="str">
        <x:f>'Master Products'!X951</x:f>
        <x:v>Ready</x:v>
      </x:c>
      <x:c r="N954" s="149" t="b">
        <x:f>'Master Products'!Y951</x:f>
        <x:v>1</x:v>
      </x:c>
      <x:c r="O954" s="149" t="str">
        <x:f>'Master Products'!AH951</x:f>
        <x:v>WS-RATES:27:15</x:v>
      </x:c>
      <x:c r="P954" s="149" t="str">
        <x:f>IF('Master Products'!AI951="","",'Master Products'!AI951)</x:f>
      </x:c>
      <x:c r="Q954" s="149" t="str">
        <x:f>IF('Master Products'!AJ951="","",'Master Products'!AJ951)</x:f>
      </x:c>
      <x:c r="R954" s="149" t="str">
        <x:f>IF('Master Products'!AK951="","",'Master Products'!AK951)</x:f>
      </x:c>
    </x:row>
    <x:row r="955">
      <x:c r="A955" s="149" t="str">
        <x:f>'Master Products'!A952</x:f>
        <x:v>RS-000951</x:v>
      </x:c>
      <x:c r="B955" s="149" t="str">
        <x:f>'Master Products'!B952</x:f>
        <x:v>DUX INK PEN CHECKERED</x:v>
      </x:c>
      <x:c r="C955" s="149" t="str">
        <x:f>'Master Products'!C952</x:f>
        <x:v>Fountain pen</x:v>
      </x:c>
      <x:c r="D955" s="149" t="str">
        <x:f>'Master Products'!D952</x:f>
        <x:v>Both</x:v>
      </x:c>
      <x:c r="E955" s="149" t="str">
        <x:f>'Master Products'!F952</x:f>
        <x:v>Piece</x:v>
      </x:c>
      <x:c r="F955" s="149" t="str">
        <x:f>IF('Master Products'!G952="","",'Master Products'!G952)</x:f>
      </x:c>
      <x:c r="G955" s="149" t="str">
        <x:f>'Master Products'!I952</x:f>
        <x:v>PKR</x:v>
      </x:c>
      <x:c r="H955" s="133" t="n">
        <x:f>'Master Products'!L952</x:f>
        <x:v>740</x:v>
      </x:c>
      <x:c r="I955" s="133" t="n">
        <x:f>'Master Products'!M952</x:f>
        <x:v>710</x:v>
      </x:c>
      <x:c r="J955" s="133" t="str">
        <x:f>'Master Products'!U952</x:f>
        <x:v>Source Valid</x:v>
      </x:c>
      <x:c r="K955" s="133" t="n">
        <x:f>'Master Products'!N952</x:f>
        <x:v>30</x:v>
      </x:c>
      <x:c r="L955" s="148" t="n">
        <x:f>'Master Products'!O952</x:f>
        <x:v>0.04054054054054054</x:v>
      </x:c>
      <x:c r="M955" s="149" t="str">
        <x:f>'Master Products'!X952</x:f>
        <x:v>Ready</x:v>
      </x:c>
      <x:c r="N955" s="149" t="b">
        <x:f>'Master Products'!Y952</x:f>
        <x:v>1</x:v>
      </x:c>
      <x:c r="O955" s="149" t="str">
        <x:f>'Master Products'!AH952</x:f>
        <x:v>WS-RATES:27:16</x:v>
      </x:c>
      <x:c r="P955" s="149" t="str">
        <x:f>IF('Master Products'!AI952="","",'Master Products'!AI952)</x:f>
      </x:c>
      <x:c r="Q955" s="149" t="str">
        <x:f>IF('Master Products'!AJ952="","",'Master Products'!AJ952)</x:f>
      </x:c>
      <x:c r="R955" s="149" t="str">
        <x:f>IF('Master Products'!AK952="","",'Master Products'!AK952)</x:f>
      </x:c>
    </x:row>
    <x:row r="956">
      <x:c r="A956" s="149" t="str">
        <x:f>'Master Products'!A953</x:f>
        <x:v>RS-000952</x:v>
      </x:c>
      <x:c r="B956" s="149" t="str">
        <x:f>'Master Products'!B953</x:f>
        <x:v>SHOULDER BAG NO 9</x:v>
      </x:c>
      <x:c r="C956" s="149" t="str">
        <x:f>'Master Products'!C953</x:f>
        <x:v>BAGS</x:v>
      </x:c>
      <x:c r="D956" s="149" t="str">
        <x:f>'Master Products'!D953</x:f>
        <x:v>Both</x:v>
      </x:c>
      <x:c r="E956" s="149" t="str">
        <x:f>'Master Products'!F953</x:f>
        <x:v>Piece</x:v>
      </x:c>
      <x:c r="F956" s="149" t="str">
        <x:f>IF('Master Products'!G953="","",'Master Products'!G953)</x:f>
      </x:c>
      <x:c r="G956" s="149" t="str">
        <x:f>'Master Products'!I953</x:f>
        <x:v>PKR</x:v>
      </x:c>
      <x:c r="H956" s="133" t="n">
        <x:f>'Master Products'!L953</x:f>
        <x:v>160</x:v>
      </x:c>
      <x:c r="I956" s="133" t="n">
        <x:f>'Master Products'!M953</x:f>
        <x:v>135</x:v>
      </x:c>
      <x:c r="J956" s="133" t="str">
        <x:f>'Master Products'!U953</x:f>
        <x:v>Source Valid</x:v>
      </x:c>
      <x:c r="K956" s="133" t="n">
        <x:f>'Master Products'!N953</x:f>
        <x:v>25</x:v>
      </x:c>
      <x:c r="L956" s="148" t="n">
        <x:f>'Master Products'!O953</x:f>
        <x:v>0.15625</x:v>
      </x:c>
      <x:c r="M956" s="149" t="str">
        <x:f>'Master Products'!X953</x:f>
        <x:v>Ready</x:v>
      </x:c>
      <x:c r="N956" s="149" t="b">
        <x:f>'Master Products'!Y953</x:f>
        <x:v>1</x:v>
      </x:c>
      <x:c r="O956" s="149" t="str">
        <x:f>'Master Products'!AH953</x:f>
        <x:v>WS-RATES:27:17</x:v>
      </x:c>
      <x:c r="P956" s="149" t="str">
        <x:f>IF('Master Products'!AI953="","",'Master Products'!AI953)</x:f>
      </x:c>
      <x:c r="Q956" s="149" t="str">
        <x:f>IF('Master Products'!AJ953="","",'Master Products'!AJ953)</x:f>
      </x:c>
      <x:c r="R956" s="149" t="str">
        <x:f>IF('Master Products'!AK953="","",'Master Products'!AK953)</x:f>
      </x:c>
    </x:row>
    <x:row r="957">
      <x:c r="A957" s="149" t="str">
        <x:f>'Master Products'!A954</x:f>
        <x:v>RS-000953</x:v>
      </x:c>
      <x:c r="B957" s="149" t="str">
        <x:f>'Master Products'!B954</x:f>
        <x:v>TRANSPERANT STICKY NOTE</x:v>
      </x:c>
      <x:c r="C957" s="149" t="str">
        <x:f>'Master Products'!C954</x:f>
        <x:v>STICKY NOTE</x:v>
      </x:c>
      <x:c r="D957" s="149" t="str">
        <x:f>'Master Products'!D954</x:f>
        <x:v>Both</x:v>
      </x:c>
      <x:c r="E957" s="149" t="str">
        <x:f>'Master Products'!F954</x:f>
        <x:v>Piece</x:v>
      </x:c>
      <x:c r="F957" s="149" t="str">
        <x:f>IF('Master Products'!G954="","",'Master Products'!G954)</x:f>
      </x:c>
      <x:c r="G957" s="149" t="str">
        <x:f>'Master Products'!I954</x:f>
        <x:v>PKR</x:v>
      </x:c>
      <x:c r="H957" s="133" t="n">
        <x:f>'Master Products'!L954</x:f>
        <x:v>90</x:v>
      </x:c>
      <x:c r="I957" s="133" t="n">
        <x:f>'Master Products'!M954</x:f>
        <x:v>80</x:v>
      </x:c>
      <x:c r="J957" s="133" t="str">
        <x:f>'Master Products'!U954</x:f>
        <x:v>Source Valid</x:v>
      </x:c>
      <x:c r="K957" s="133" t="n">
        <x:f>'Master Products'!N954</x:f>
        <x:v>10</x:v>
      </x:c>
      <x:c r="L957" s="148" t="n">
        <x:f>'Master Products'!O954</x:f>
        <x:v>0.1111111111111111</x:v>
      </x:c>
      <x:c r="M957" s="149" t="str">
        <x:f>'Master Products'!X954</x:f>
        <x:v>Ready</x:v>
      </x:c>
      <x:c r="N957" s="149" t="b">
        <x:f>'Master Products'!Y954</x:f>
        <x:v>1</x:v>
      </x:c>
      <x:c r="O957" s="149" t="str">
        <x:f>'Master Products'!AH954</x:f>
        <x:v>WS-RATES:27:18</x:v>
      </x:c>
      <x:c r="P957" s="149" t="str">
        <x:f>IF('Master Products'!AI954="","",'Master Products'!AI954)</x:f>
      </x:c>
      <x:c r="Q957" s="149" t="str">
        <x:f>IF('Master Products'!AJ954="","",'Master Products'!AJ954)</x:f>
      </x:c>
      <x:c r="R957" s="149" t="str">
        <x:f>IF('Master Products'!AK954="","",'Master Products'!AK954)</x:f>
      </x:c>
    </x:row>
    <x:row r="958">
      <x:c r="A958" s="149" t="str">
        <x:f>'Master Products'!A955</x:f>
        <x:v>RS-000954</x:v>
      </x:c>
      <x:c r="B958" s="149" t="str">
        <x:f>'Master Products'!B955</x:f>
        <x:v>DUX SPEED BALL POINT</x:v>
      </x:c>
      <x:c r="C958" s="149" t="str">
        <x:f>'Master Products'!C955</x:f>
        <x:v>BALL POINT</x:v>
      </x:c>
      <x:c r="D958" s="149" t="str">
        <x:f>'Master Products'!D955</x:f>
        <x:v>Both</x:v>
      </x:c>
      <x:c r="E958" s="149" t="str">
        <x:f>'Master Products'!F955</x:f>
        <x:v>Piece</x:v>
      </x:c>
      <x:c r="F958" s="149" t="str">
        <x:f>IF('Master Products'!G955="","",'Master Products'!G955)</x:f>
      </x:c>
      <x:c r="G958" s="149" t="str">
        <x:f>'Master Products'!I955</x:f>
        <x:v>PKR</x:v>
      </x:c>
      <x:c r="H958" s="133" t="n">
        <x:f>'Master Products'!L955</x:f>
        <x:v>210</x:v>
      </x:c>
      <x:c r="I958" s="133" t="n">
        <x:f>'Master Products'!M955</x:f>
        <x:v>195</x:v>
      </x:c>
      <x:c r="J958" s="133" t="str">
        <x:f>'Master Products'!U955</x:f>
        <x:v>Source Valid</x:v>
      </x:c>
      <x:c r="K958" s="133" t="n">
        <x:f>'Master Products'!N955</x:f>
        <x:v>15</x:v>
      </x:c>
      <x:c r="L958" s="148" t="n">
        <x:f>'Master Products'!O955</x:f>
        <x:v>0.07142857142857142</x:v>
      </x:c>
      <x:c r="M958" s="149" t="str">
        <x:f>'Master Products'!X955</x:f>
        <x:v>Ready</x:v>
      </x:c>
      <x:c r="N958" s="149" t="b">
        <x:f>'Master Products'!Y955</x:f>
        <x:v>1</x:v>
      </x:c>
      <x:c r="O958" s="149" t="str">
        <x:f>'Master Products'!AH955</x:f>
        <x:v>WS-RATES:27:19</x:v>
      </x:c>
      <x:c r="P958" s="149" t="str">
        <x:f>IF('Master Products'!AI955="","",'Master Products'!AI955)</x:f>
      </x:c>
      <x:c r="Q958" s="149" t="str">
        <x:f>IF('Master Products'!AJ955="","",'Master Products'!AJ955)</x:f>
      </x:c>
      <x:c r="R958" s="149" t="str">
        <x:f>IF('Master Products'!AK955="","",'Master Products'!AK955)</x:f>
      </x:c>
    </x:row>
    <x:row r="959">
      <x:c r="A959" s="149" t="str">
        <x:f>'Master Products'!A956</x:f>
        <x:v>RS-000955</x:v>
      </x:c>
      <x:c r="B959" s="149" t="str">
        <x:f>'Master Products'!B956</x:f>
        <x:v>ORO MINIO STAPLER 24/6</x:v>
      </x:c>
      <x:c r="C959" s="149" t="str">
        <x:f>'Master Products'!C956</x:f>
        <x:v>STAPLERS</x:v>
      </x:c>
      <x:c r="D959" s="149" t="str">
        <x:f>'Master Products'!D956</x:f>
        <x:v>Both</x:v>
      </x:c>
      <x:c r="E959" s="149" t="str">
        <x:f>'Master Products'!F956</x:f>
        <x:v>Piece</x:v>
      </x:c>
      <x:c r="F959" s="149" t="str">
        <x:f>IF('Master Products'!G956="","",'Master Products'!G956)</x:f>
      </x:c>
      <x:c r="G959" s="149" t="str">
        <x:f>'Master Products'!I956</x:f>
        <x:v>PKR</x:v>
      </x:c>
      <x:c r="H959" s="133" t="n">
        <x:f>'Master Products'!L956</x:f>
        <x:v>155</x:v>
      </x:c>
      <x:c r="I959" s="133" t="n">
        <x:f>'Master Products'!M956</x:f>
        <x:v>137</x:v>
      </x:c>
      <x:c r="J959" s="133" t="str">
        <x:f>'Master Products'!U956</x:f>
        <x:v>Source Valid</x:v>
      </x:c>
      <x:c r="K959" s="133" t="n">
        <x:f>'Master Products'!N956</x:f>
        <x:v>18</x:v>
      </x:c>
      <x:c r="L959" s="148" t="n">
        <x:f>'Master Products'!O956</x:f>
        <x:v>0.11612903225806452</x:v>
      </x:c>
      <x:c r="M959" s="149" t="str">
        <x:f>'Master Products'!X956</x:f>
        <x:v>Ready</x:v>
      </x:c>
      <x:c r="N959" s="149" t="b">
        <x:f>'Master Products'!Y956</x:f>
        <x:v>1</x:v>
      </x:c>
      <x:c r="O959" s="149" t="str">
        <x:f>'Master Products'!AH956</x:f>
        <x:v>WS-RATES:27:20</x:v>
      </x:c>
      <x:c r="P959" s="149" t="str">
        <x:f>IF('Master Products'!AI956="","",'Master Products'!AI956)</x:f>
      </x:c>
      <x:c r="Q959" s="149" t="str">
        <x:f>IF('Master Products'!AJ956="","",'Master Products'!AJ956)</x:f>
      </x:c>
      <x:c r="R959" s="149" t="str">
        <x:f>IF('Master Products'!AK956="","",'Master Products'!AK956)</x:f>
      </x:c>
    </x:row>
    <x:row r="960">
      <x:c r="A960" s="149" t="str">
        <x:f>'Master Products'!A957</x:f>
        <x:v>RS-000956</x:v>
      </x:c>
      <x:c r="B960" s="149" t="str">
        <x:f>'Master Products'!B957</x:f>
        <x:v>FOAMIC DISPLAY STICKER</x:v>
      </x:c>
      <x:c r="C960" s="149" t="str">
        <x:f>'Master Products'!C957</x:f>
        <x:v>STICKERS</x:v>
      </x:c>
      <x:c r="D960" s="149" t="str">
        <x:f>'Master Products'!D957</x:f>
        <x:v>Wholesale/Bulk</x:v>
      </x:c>
      <x:c r="E960" s="149" t="str">
        <x:f>'Master Products'!F957</x:f>
        <x:v>Piece</x:v>
      </x:c>
      <x:c r="F960" s="149" t="str">
        <x:f>IF('Master Products'!G957="","",'Master Products'!G957)</x:f>
      </x:c>
      <x:c r="G960" s="149" t="str">
        <x:f>'Master Products'!I957</x:f>
        <x:v>PKR</x:v>
      </x:c>
      <x:c r="H960" s="133" t="n">
        <x:f>'Master Products'!L957</x:f>
        <x:v>50</x:v>
      </x:c>
      <x:c r="I960" s="133" t="n">
        <x:f>'Master Products'!M957</x:f>
        <x:v>40</x:v>
      </x:c>
      <x:c r="J960" s="133" t="str">
        <x:f>'Master Products'!U957</x:f>
        <x:v>Source Valid</x:v>
      </x:c>
      <x:c r="K960" s="133" t="n">
        <x:f>'Master Products'!N957</x:f>
        <x:v>10</x:v>
      </x:c>
      <x:c r="L960" s="148" t="n">
        <x:f>'Master Products'!O957</x:f>
        <x:v>0.2</x:v>
      </x:c>
      <x:c r="M960" s="149" t="str">
        <x:f>'Master Products'!X957</x:f>
        <x:v>Ready</x:v>
      </x:c>
      <x:c r="N960" s="149" t="b">
        <x:f>'Master Products'!Y957</x:f>
        <x:v>1</x:v>
      </x:c>
      <x:c r="O960" s="149" t="str">
        <x:f>'Master Products'!AH957</x:f>
        <x:v>WS-RATES:27:21</x:v>
      </x:c>
      <x:c r="P960" s="149" t="str">
        <x:f>IF('Master Products'!AI957="","",'Master Products'!AI957)</x:f>
      </x:c>
      <x:c r="Q960" s="149" t="str">
        <x:f>IF('Master Products'!AJ957="","",'Master Products'!AJ957)</x:f>
      </x:c>
      <x:c r="R960" s="149" t="str">
        <x:f>IF('Master Products'!AK957="","",'Master Products'!AK957)</x:f>
      </x:c>
    </x:row>
    <x:row r="961">
      <x:c r="A961" s="149" t="str">
        <x:f>'Master Products'!A958</x:f>
        <x:v>RS-000957</x:v>
      </x:c>
      <x:c r="B961" s="149" t="str">
        <x:f>'Master Products'!B958</x:f>
        <x:v>GALAXY SHARPNER 60PC</x:v>
      </x:c>
      <x:c r="C961" s="149" t="str">
        <x:f>'Master Products'!C958</x:f>
        <x:v>SHARPNERS</x:v>
      </x:c>
      <x:c r="D961" s="149" t="str">
        <x:f>'Master Products'!D958</x:f>
        <x:v>Wholesale/Bulk</x:v>
      </x:c>
      <x:c r="E961" s="149" t="str">
        <x:f>'Master Products'!F958</x:f>
        <x:v>Pack</x:v>
      </x:c>
      <x:c r="F961" s="149" t="n">
        <x:f>IF('Master Products'!G958="","",'Master Products'!G958)</x:f>
        <x:v>60</x:v>
      </x:c>
      <x:c r="G961" s="149" t="str">
        <x:f>'Master Products'!I958</x:f>
        <x:v>PKR</x:v>
      </x:c>
      <x:c r="H961" s="133" t="n">
        <x:f>'Master Products'!L958</x:f>
        <x:v>460</x:v>
      </x:c>
      <x:c r="I961" s="133" t="n">
        <x:f>'Master Products'!M958</x:f>
        <x:v>390</x:v>
      </x:c>
      <x:c r="J961" s="133" t="str">
        <x:f>'Master Products'!U958</x:f>
        <x:v>Source Valid</x:v>
      </x:c>
      <x:c r="K961" s="133" t="n">
        <x:f>'Master Products'!N958</x:f>
        <x:v>70</x:v>
      </x:c>
      <x:c r="L961" s="148" t="n">
        <x:f>'Master Products'!O958</x:f>
        <x:v>0.15217391304347827</x:v>
      </x:c>
      <x:c r="M961" s="149" t="str">
        <x:f>'Master Products'!X958</x:f>
        <x:v>Ready</x:v>
      </x:c>
      <x:c r="N961" s="149" t="b">
        <x:f>'Master Products'!Y958</x:f>
        <x:v>1</x:v>
      </x:c>
      <x:c r="O961" s="149" t="str">
        <x:f>'Master Products'!AH958</x:f>
        <x:v>WS-RATES:27:22</x:v>
      </x:c>
      <x:c r="P961" s="149" t="str">
        <x:f>IF('Master Products'!AI958="","",'Master Products'!AI958)</x:f>
      </x:c>
      <x:c r="Q961" s="149" t="str">
        <x:f>IF('Master Products'!AJ958="","",'Master Products'!AJ958)</x:f>
      </x:c>
      <x:c r="R961" s="149" t="str">
        <x:f>IF('Master Products'!AK958="","",'Master Products'!AK958)</x:f>
      </x:c>
    </x:row>
    <x:row r="962">
      <x:c r="A962" s="149" t="str">
        <x:f>'Master Products'!A959</x:f>
        <x:v>RS-000958</x:v>
      </x:c>
      <x:c r="B962" s="149" t="str">
        <x:f>'Master Products'!B959</x:f>
        <x:v>CLASSIC SHARPNER 50 PC</x:v>
      </x:c>
      <x:c r="C962" s="149" t="str">
        <x:f>'Master Products'!C959</x:f>
        <x:v>SHARPNERS</x:v>
      </x:c>
      <x:c r="D962" s="149" t="str">
        <x:f>'Master Products'!D959</x:f>
        <x:v>Wholesale/Bulk</x:v>
      </x:c>
      <x:c r="E962" s="149" t="str">
        <x:f>'Master Products'!F959</x:f>
        <x:v>Pack</x:v>
      </x:c>
      <x:c r="F962" s="149" t="n">
        <x:f>IF('Master Products'!G959="","",'Master Products'!G959)</x:f>
        <x:v>50</x:v>
      </x:c>
      <x:c r="G962" s="149" t="str">
        <x:f>'Master Products'!I959</x:f>
        <x:v>PKR</x:v>
      </x:c>
      <x:c r="H962" s="133" t="n">
        <x:f>'Master Products'!L959</x:f>
        <x:v>450</x:v>
      </x:c>
      <x:c r="I962" s="133" t="n">
        <x:f>'Master Products'!M959</x:f>
        <x:v>390</x:v>
      </x:c>
      <x:c r="J962" s="133" t="str">
        <x:f>'Master Products'!U959</x:f>
        <x:v>Source Valid</x:v>
      </x:c>
      <x:c r="K962" s="133" t="n">
        <x:f>'Master Products'!N959</x:f>
        <x:v>60</x:v>
      </x:c>
      <x:c r="L962" s="148" t="n">
        <x:f>'Master Products'!O959</x:f>
        <x:v>0.13333333333333333</x:v>
      </x:c>
      <x:c r="M962" s="149" t="str">
        <x:f>'Master Products'!X959</x:f>
        <x:v>Ready</x:v>
      </x:c>
      <x:c r="N962" s="149" t="b">
        <x:f>'Master Products'!Y959</x:f>
        <x:v>1</x:v>
      </x:c>
      <x:c r="O962" s="149" t="str">
        <x:f>'Master Products'!AH959</x:f>
        <x:v>WS-RATES:27:23</x:v>
      </x:c>
      <x:c r="P962" s="149" t="str">
        <x:f>IF('Master Products'!AI959="","",'Master Products'!AI959)</x:f>
      </x:c>
      <x:c r="Q962" s="149" t="str">
        <x:f>IF('Master Products'!AJ959="","",'Master Products'!AJ959)</x:f>
      </x:c>
      <x:c r="R962" s="149" t="str">
        <x:f>IF('Master Products'!AK959="","",'Master Products'!AK959)</x:f>
      </x:c>
    </x:row>
    <x:row r="963">
      <x:c r="A963" s="149" t="str">
        <x:f>'Master Products'!A960</x:f>
        <x:v>RS-000959</x:v>
      </x:c>
      <x:c r="B963" s="149" t="str">
        <x:f>'Master Products'!B960</x:f>
        <x:v>SAMAD BOND 40GM</x:v>
      </x:c>
      <x:c r="C963" s="149" t="str">
        <x:f>'Master Products'!C960</x:f>
        <x:v>CHINA DAIRIES</x:v>
      </x:c>
      <x:c r="D963" s="149" t="str">
        <x:f>'Master Products'!D960</x:f>
        <x:v>Both</x:v>
      </x:c>
      <x:c r="E963" s="149" t="str">
        <x:f>'Master Products'!F960</x:f>
        <x:v>Piece</x:v>
      </x:c>
      <x:c r="F963" s="149" t="str">
        <x:f>IF('Master Products'!G960="","",'Master Products'!G960)</x:f>
      </x:c>
      <x:c r="G963" s="149" t="str">
        <x:f>'Master Products'!I960</x:f>
        <x:v>PKR</x:v>
      </x:c>
      <x:c r="H963" s="133" t="n">
        <x:f>'Master Products'!L960</x:f>
        <x:v>115</x:v>
      </x:c>
      <x:c r="I963" s="133" t="n">
        <x:f>'Master Products'!M960</x:f>
        <x:v>95</x:v>
      </x:c>
      <x:c r="J963" s="133" t="str">
        <x:f>'Master Products'!U960</x:f>
        <x:v>Source Valid</x:v>
      </x:c>
      <x:c r="K963" s="133" t="n">
        <x:f>'Master Products'!N960</x:f>
        <x:v>20</x:v>
      </x:c>
      <x:c r="L963" s="148" t="n">
        <x:f>'Master Products'!O960</x:f>
        <x:v>0.17391304347826086</x:v>
      </x:c>
      <x:c r="M963" s="149" t="str">
        <x:f>'Master Products'!X960</x:f>
        <x:v>Ready</x:v>
      </x:c>
      <x:c r="N963" s="149" t="b">
        <x:f>'Master Products'!Y960</x:f>
        <x:v>1</x:v>
      </x:c>
      <x:c r="O963" s="149" t="str">
        <x:f>'Master Products'!AH960</x:f>
        <x:v>WS-RATES:27:24</x:v>
      </x:c>
      <x:c r="P963" s="149" t="str">
        <x:f>IF('Master Products'!AI960="","",'Master Products'!AI960)</x:f>
      </x:c>
      <x:c r="Q963" s="149" t="str">
        <x:f>IF('Master Products'!AJ960="","",'Master Products'!AJ960)</x:f>
      </x:c>
      <x:c r="R963" s="149" t="str">
        <x:f>IF('Master Products'!AK960="","",'Master Products'!AK960)</x:f>
      </x:c>
    </x:row>
    <x:row r="964">
      <x:c r="A964" s="149" t="str">
        <x:f>'Master Products'!A961</x:f>
        <x:v>RS-000960</x:v>
      </x:c>
      <x:c r="B964" s="149" t="str">
        <x:f>'Master Products'!B961</x:f>
        <x:v>SAMAD BOND 19GM</x:v>
      </x:c>
      <x:c r="C964" s="149" t="str">
        <x:f>'Master Products'!C961</x:f>
        <x:v>CHINA DAIRIES</x:v>
      </x:c>
      <x:c r="D964" s="149" t="str">
        <x:f>'Master Products'!D961</x:f>
        <x:v>Both</x:v>
      </x:c>
      <x:c r="E964" s="149" t="str">
        <x:f>'Master Products'!F961</x:f>
        <x:v>Piece</x:v>
      </x:c>
      <x:c r="F964" s="149" t="str">
        <x:f>IF('Master Products'!G961="","",'Master Products'!G961)</x:f>
      </x:c>
      <x:c r="G964" s="149" t="str">
        <x:f>'Master Products'!I961</x:f>
        <x:v>PKR</x:v>
      </x:c>
      <x:c r="H964" s="133" t="n">
        <x:f>'Master Products'!L961</x:f>
        <x:v>83</x:v>
      </x:c>
      <x:c r="I964" s="133" t="n">
        <x:f>'Master Products'!M961</x:f>
        <x:v>73</x:v>
      </x:c>
      <x:c r="J964" s="133" t="str">
        <x:f>'Master Products'!U961</x:f>
        <x:v>Source Valid</x:v>
      </x:c>
      <x:c r="K964" s="133" t="n">
        <x:f>'Master Products'!N961</x:f>
        <x:v>10</x:v>
      </x:c>
      <x:c r="L964" s="148" t="n">
        <x:f>'Master Products'!O961</x:f>
        <x:v>0.12048192771084337</x:v>
      </x:c>
      <x:c r="M964" s="149" t="str">
        <x:f>'Master Products'!X961</x:f>
        <x:v>Ready</x:v>
      </x:c>
      <x:c r="N964" s="149" t="b">
        <x:f>'Master Products'!Y961</x:f>
        <x:v>1</x:v>
      </x:c>
      <x:c r="O964" s="149" t="str">
        <x:f>'Master Products'!AH961</x:f>
        <x:v>WS-RATES:27:25</x:v>
      </x:c>
      <x:c r="P964" s="149" t="str">
        <x:f>IF('Master Products'!AI961="","",'Master Products'!AI961)</x:f>
      </x:c>
      <x:c r="Q964" s="149" t="str">
        <x:f>IF('Master Products'!AJ961="","",'Master Products'!AJ961)</x:f>
      </x:c>
      <x:c r="R964" s="149" t="str">
        <x:f>IF('Master Products'!AK961="","",'Master Products'!AK961)</x:f>
      </x:c>
    </x:row>
    <x:row r="965">
      <x:c r="A965" s="149" t="str">
        <x:f>'Master Products'!A962</x:f>
        <x:v>RS-000961</x:v>
      </x:c>
      <x:c r="B965" s="149" t="str">
        <x:f>'Master Products'!B962</x:f>
        <x:v>DEER TIGER PENCIL</x:v>
      </x:c>
      <x:c r="C965" s="149" t="str">
        <x:f>'Master Products'!C962</x:f>
        <x:v>PENCILS</x:v>
      </x:c>
      <x:c r="D965" s="149" t="str">
        <x:f>'Master Products'!D962</x:f>
        <x:v>Both</x:v>
      </x:c>
      <x:c r="E965" s="149" t="str">
        <x:f>'Master Products'!F962</x:f>
        <x:v>Piece</x:v>
      </x:c>
      <x:c r="F965" s="149" t="str">
        <x:f>IF('Master Products'!G962="","",'Master Products'!G962)</x:f>
      </x:c>
      <x:c r="G965" s="149" t="str">
        <x:f>'Master Products'!I962</x:f>
        <x:v>PKR</x:v>
      </x:c>
      <x:c r="H965" s="133" t="n">
        <x:f>'Master Products'!L962</x:f>
        <x:v>86</x:v>
      </x:c>
      <x:c r="I965" s="133" t="n">
        <x:f>'Master Products'!M962</x:f>
        <x:v>77</x:v>
      </x:c>
      <x:c r="J965" s="133" t="str">
        <x:f>'Master Products'!U962</x:f>
        <x:v>Source Valid</x:v>
      </x:c>
      <x:c r="K965" s="133" t="n">
        <x:f>'Master Products'!N962</x:f>
        <x:v>9</x:v>
      </x:c>
      <x:c r="L965" s="148" t="n">
        <x:f>'Master Products'!O962</x:f>
        <x:v>0.10465116279069768</x:v>
      </x:c>
      <x:c r="M965" s="149" t="str">
        <x:f>'Master Products'!X962</x:f>
        <x:v>Ready</x:v>
      </x:c>
      <x:c r="N965" s="149" t="b">
        <x:f>'Master Products'!Y962</x:f>
        <x:v>1</x:v>
      </x:c>
      <x:c r="O965" s="149" t="str">
        <x:f>'Master Products'!AH962</x:f>
        <x:v>WS-RATES:27:26</x:v>
      </x:c>
      <x:c r="P965" s="149" t="str">
        <x:f>IF('Master Products'!AI962="","",'Master Products'!AI962)</x:f>
      </x:c>
      <x:c r="Q965" s="149" t="str">
        <x:f>IF('Master Products'!AJ962="","",'Master Products'!AJ962)</x:f>
      </x:c>
      <x:c r="R965" s="149" t="str">
        <x:f>IF('Master Products'!AK962="","",'Master Products'!AK962)</x:f>
      </x:c>
    </x:row>
    <x:row r="966">
      <x:c r="A966" s="149" t="str">
        <x:f>'Master Products'!A963</x:f>
        <x:v>RS-000962</x:v>
      </x:c>
      <x:c r="B966" s="149" t="str">
        <x:f>'Master Products'!B963</x:f>
        <x:v>DOLLAR STAPELS PIN 24/6</x:v>
      </x:c>
      <x:c r="C966" s="149" t="str">
        <x:f>'Master Products'!C963</x:f>
        <x:v>STAPLER PIN</x:v>
      </x:c>
      <x:c r="D966" s="149" t="str">
        <x:f>'Master Products'!D963</x:f>
        <x:v>Both</x:v>
      </x:c>
      <x:c r="E966" s="149" t="str">
        <x:f>'Master Products'!F963</x:f>
        <x:v>Piece</x:v>
      </x:c>
      <x:c r="F966" s="149" t="str">
        <x:f>IF('Master Products'!G963="","",'Master Products'!G963)</x:f>
      </x:c>
      <x:c r="G966" s="149" t="str">
        <x:f>'Master Products'!I963</x:f>
        <x:v>PKR</x:v>
      </x:c>
      <x:c r="H966" s="133" t="n">
        <x:f>'Master Products'!L963</x:f>
        <x:v>60</x:v>
      </x:c>
      <x:c r="I966" s="133" t="n">
        <x:f>'Master Products'!M963</x:f>
        <x:v>57.5</x:v>
      </x:c>
      <x:c r="J966" s="133" t="str">
        <x:f>'Master Products'!U963</x:f>
        <x:v>Source Valid</x:v>
      </x:c>
      <x:c r="K966" s="133" t="n">
        <x:f>'Master Products'!N963</x:f>
        <x:v>2.5</x:v>
      </x:c>
      <x:c r="L966" s="148" t="n">
        <x:f>'Master Products'!O963</x:f>
        <x:v>0.041666666666666664</x:v>
      </x:c>
      <x:c r="M966" s="149" t="str">
        <x:f>'Master Products'!X963</x:f>
        <x:v>Ready</x:v>
      </x:c>
      <x:c r="N966" s="149" t="b">
        <x:f>'Master Products'!Y963</x:f>
        <x:v>1</x:v>
      </x:c>
      <x:c r="O966" s="149" t="str">
        <x:f>'Master Products'!AH963</x:f>
        <x:v>WS-RATES:27:27</x:v>
      </x:c>
      <x:c r="P966" s="149" t="str">
        <x:f>IF('Master Products'!AI963="","",'Master Products'!AI963)</x:f>
      </x:c>
      <x:c r="Q966" s="149" t="str">
        <x:f>IF('Master Products'!AJ963="","",'Master Products'!AJ963)</x:f>
      </x:c>
      <x:c r="R966" s="149" t="str">
        <x:f>IF('Master Products'!AK963="","",'Master Products'!AK963)</x:f>
      </x:c>
    </x:row>
    <x:row r="967">
      <x:c r="A967" s="149" t="str">
        <x:f>'Master Products'!A964</x:f>
        <x:v>RS-000963</x:v>
      </x:c>
      <x:c r="B967" s="149" t="str">
        <x:f>'Master Products'!B964</x:f>
        <x:v>DOLLAR STAPLES PIN 10</x:v>
      </x:c>
      <x:c r="C967" s="149" t="str">
        <x:f>'Master Products'!C964</x:f>
        <x:v>STAPLER PIN</x:v>
      </x:c>
      <x:c r="D967" s="149" t="str">
        <x:f>'Master Products'!D964</x:f>
        <x:v>Both</x:v>
      </x:c>
      <x:c r="E967" s="149" t="str">
        <x:f>'Master Products'!F964</x:f>
        <x:v>Piece</x:v>
      </x:c>
      <x:c r="F967" s="149" t="str">
        <x:f>IF('Master Products'!G964="","",'Master Products'!G964)</x:f>
      </x:c>
      <x:c r="G967" s="149" t="str">
        <x:f>'Master Products'!I964</x:f>
        <x:v>PKR</x:v>
      </x:c>
      <x:c r="H967" s="133" t="n">
        <x:f>'Master Products'!L964</x:f>
        <x:v>33</x:v>
      </x:c>
      <x:c r="I967" s="133" t="n">
        <x:f>'Master Products'!M964</x:f>
        <x:v>31.5</x:v>
      </x:c>
      <x:c r="J967" s="133" t="str">
        <x:f>'Master Products'!U964</x:f>
        <x:v>Source Valid</x:v>
      </x:c>
      <x:c r="K967" s="133" t="n">
        <x:f>'Master Products'!N964</x:f>
        <x:v>1.5</x:v>
      </x:c>
      <x:c r="L967" s="148" t="n">
        <x:f>'Master Products'!O964</x:f>
        <x:v>0.045454545454545456</x:v>
      </x:c>
      <x:c r="M967" s="149" t="str">
        <x:f>'Master Products'!X964</x:f>
        <x:v>Ready</x:v>
      </x:c>
      <x:c r="N967" s="149" t="b">
        <x:f>'Master Products'!Y964</x:f>
        <x:v>1</x:v>
      </x:c>
      <x:c r="O967" s="149" t="str">
        <x:f>'Master Products'!AH964</x:f>
        <x:v>WS-RATES:27:28</x:v>
      </x:c>
      <x:c r="P967" s="149" t="str">
        <x:f>IF('Master Products'!AI964="","",'Master Products'!AI964)</x:f>
      </x:c>
      <x:c r="Q967" s="149" t="str">
        <x:f>IF('Master Products'!AJ964="","",'Master Products'!AJ964)</x:f>
      </x:c>
      <x:c r="R967" s="149" t="str">
        <x:f>IF('Master Products'!AK964="","",'Master Products'!AK964)</x:f>
      </x:c>
    </x:row>
    <x:row r="968">
      <x:c r="A968" s="149" t="str">
        <x:f>'Master Products'!A965</x:f>
        <x:v>RS-000964</x:v>
      </x:c>
      <x:c r="B968" s="149" t="str">
        <x:f>'Master Products'!B965</x:f>
        <x:v>BOX FILE 3 INCH</x:v>
      </x:c>
      <x:c r="C968" s="149" t="str">
        <x:f>'Master Products'!C965</x:f>
        <x:v>CHINA</x:v>
      </x:c>
      <x:c r="D968" s="149" t="str">
        <x:f>'Master Products'!D965</x:f>
        <x:v>Both</x:v>
      </x:c>
      <x:c r="E968" s="149" t="str">
        <x:f>'Master Products'!F965</x:f>
        <x:v>Box</x:v>
      </x:c>
      <x:c r="F968" s="149" t="str">
        <x:f>IF('Master Products'!G965="","",'Master Products'!G965)</x:f>
      </x:c>
      <x:c r="G968" s="149" t="str">
        <x:f>'Master Products'!I965</x:f>
        <x:v>PKR</x:v>
      </x:c>
      <x:c r="H968" s="133" t="n">
        <x:f>'Master Products'!L965</x:f>
        <x:v>310</x:v>
      </x:c>
      <x:c r="I968" s="133" t="n">
        <x:f>'Master Products'!M965</x:f>
        <x:v>275</x:v>
      </x:c>
      <x:c r="J968" s="133" t="str">
        <x:f>'Master Products'!U965</x:f>
        <x:v>Source Valid</x:v>
      </x:c>
      <x:c r="K968" s="133" t="n">
        <x:f>'Master Products'!N965</x:f>
        <x:v>35</x:v>
      </x:c>
      <x:c r="L968" s="148" t="n">
        <x:f>'Master Products'!O965</x:f>
        <x:v>0.11290322580645161</x:v>
      </x:c>
      <x:c r="M968" s="149" t="str">
        <x:f>'Master Products'!X965</x:f>
        <x:v>Ready</x:v>
      </x:c>
      <x:c r="N968" s="149" t="b">
        <x:f>'Master Products'!Y965</x:f>
        <x:v>1</x:v>
      </x:c>
      <x:c r="O968" s="149" t="str">
        <x:f>'Master Products'!AH965</x:f>
        <x:v>WS-RATES:27:29</x:v>
      </x:c>
      <x:c r="P968" s="149" t="str">
        <x:f>IF('Master Products'!AI965="","",'Master Products'!AI965)</x:f>
      </x:c>
      <x:c r="Q968" s="149" t="str">
        <x:f>IF('Master Products'!AJ965="","",'Master Products'!AJ965)</x:f>
      </x:c>
      <x:c r="R968" s="149" t="str">
        <x:f>IF('Master Products'!AK965="","",'Master Products'!AK965)</x:f>
      </x:c>
    </x:row>
    <x:row r="969">
      <x:c r="A969" s="149" t="str">
        <x:f>'Master Products'!A966</x:f>
        <x:v>RS-000965</x:v>
      </x:c>
      <x:c r="B969" s="149" t="str">
        <x:f>'Master Products'!B966</x:f>
        <x:v>SPRAY PAINT S/G</x:v>
      </x:c>
      <x:c r="C969" s="149" t="str">
        <x:f>'Master Products'!C966</x:f>
        <x:v>CHINA</x:v>
      </x:c>
      <x:c r="D969" s="149" t="str">
        <x:f>'Master Products'!D966</x:f>
        <x:v>Both</x:v>
      </x:c>
      <x:c r="E969" s="149" t="str">
        <x:f>'Master Products'!F966</x:f>
        <x:v>Piece</x:v>
      </x:c>
      <x:c r="F969" s="149" t="str">
        <x:f>IF('Master Products'!G966="","",'Master Products'!G966)</x:f>
      </x:c>
      <x:c r="G969" s="149" t="str">
        <x:f>'Master Products'!I966</x:f>
        <x:v>PKR</x:v>
      </x:c>
      <x:c r="H969" s="133" t="n">
        <x:f>'Master Products'!L966</x:f>
        <x:v>350</x:v>
      </x:c>
      <x:c r="I969" s="133" t="n">
        <x:f>'Master Products'!M966</x:f>
        <x:v>320</x:v>
      </x:c>
      <x:c r="J969" s="133" t="str">
        <x:f>'Master Products'!U966</x:f>
        <x:v>Source Valid</x:v>
      </x:c>
      <x:c r="K969" s="133" t="n">
        <x:f>'Master Products'!N966</x:f>
        <x:v>30</x:v>
      </x:c>
      <x:c r="L969" s="148" t="n">
        <x:f>'Master Products'!O966</x:f>
        <x:v>0.08571428571428572</x:v>
      </x:c>
      <x:c r="M969" s="149" t="str">
        <x:f>'Master Products'!X966</x:f>
        <x:v>Ready</x:v>
      </x:c>
      <x:c r="N969" s="149" t="b">
        <x:f>'Master Products'!Y966</x:f>
        <x:v>1</x:v>
      </x:c>
      <x:c r="O969" s="149" t="str">
        <x:f>'Master Products'!AH966</x:f>
        <x:v>WS-RATES:27:30</x:v>
      </x:c>
      <x:c r="P969" s="149" t="str">
        <x:f>IF('Master Products'!AI966="","",'Master Products'!AI966)</x:f>
      </x:c>
      <x:c r="Q969" s="149" t="str">
        <x:f>IF('Master Products'!AJ966="","",'Master Products'!AJ966)</x:f>
      </x:c>
      <x:c r="R969" s="149" t="str">
        <x:f>IF('Master Products'!AK966="","",'Master Products'!AK966)</x:f>
      </x:c>
    </x:row>
    <x:row r="970">
      <x:c r="A970" s="149" t="str">
        <x:f>'Master Products'!A967</x:f>
        <x:v>RS-000966</x:v>
      </x:c>
      <x:c r="B970" s="149" t="str">
        <x:f>'Master Products'!B967</x:f>
        <x:v>SPRAY PAINT</x:v>
      </x:c>
      <x:c r="C970" s="149" t="str">
        <x:f>'Master Products'!C967</x:f>
        <x:v>CHINA</x:v>
      </x:c>
      <x:c r="D970" s="149" t="str">
        <x:f>'Master Products'!D967</x:f>
        <x:v>Both</x:v>
      </x:c>
      <x:c r="E970" s="149" t="str">
        <x:f>'Master Products'!F967</x:f>
        <x:v>Piece</x:v>
      </x:c>
      <x:c r="F970" s="149" t="str">
        <x:f>IF('Master Products'!G967="","",'Master Products'!G967)</x:f>
      </x:c>
      <x:c r="G970" s="149" t="str">
        <x:f>'Master Products'!I967</x:f>
        <x:v>PKR</x:v>
      </x:c>
      <x:c r="H970" s="133" t="n">
        <x:f>'Master Products'!L967</x:f>
        <x:v>330</x:v>
      </x:c>
      <x:c r="I970" s="133" t="n">
        <x:f>'Master Products'!M967</x:f>
        <x:v>300</x:v>
      </x:c>
      <x:c r="J970" s="133" t="str">
        <x:f>'Master Products'!U967</x:f>
        <x:v>Source Valid</x:v>
      </x:c>
      <x:c r="K970" s="133" t="n">
        <x:f>'Master Products'!N967</x:f>
        <x:v>30</x:v>
      </x:c>
      <x:c r="L970" s="148" t="n">
        <x:f>'Master Products'!O967</x:f>
        <x:v>0.09090909090909091</x:v>
      </x:c>
      <x:c r="M970" s="149" t="str">
        <x:f>'Master Products'!X967</x:f>
        <x:v>Ready</x:v>
      </x:c>
      <x:c r="N970" s="149" t="b">
        <x:f>'Master Products'!Y967</x:f>
        <x:v>1</x:v>
      </x:c>
      <x:c r="O970" s="149" t="str">
        <x:f>'Master Products'!AH967</x:f>
        <x:v>WS-RATES:27:31</x:v>
      </x:c>
      <x:c r="P970" s="149" t="str">
        <x:f>IF('Master Products'!AI967="","",'Master Products'!AI967)</x:f>
      </x:c>
      <x:c r="Q970" s="149" t="str">
        <x:f>IF('Master Products'!AJ967="","",'Master Products'!AJ967)</x:f>
      </x:c>
      <x:c r="R970" s="149" t="str">
        <x:f>IF('Master Products'!AK967="","",'Master Products'!AK967)</x:f>
      </x:c>
    </x:row>
    <x:row r="971">
      <x:c r="A971" s="149" t="str">
        <x:f>'Master Products'!A968</x:f>
        <x:v>RS-000967</x:v>
      </x:c>
      <x:c r="B971" s="149" t="str">
        <x:f>'Master Products'!B968</x:f>
        <x:v>11...111111</x:v>
      </x:c>
      <x:c r="C971" s="149" t="str">
        <x:f>'Master Products'!C968</x:f>
        <x:v>CHINA</x:v>
      </x:c>
      <x:c r="D971" s="149" t="str">
        <x:f>'Master Products'!D968</x:f>
        <x:v>Both</x:v>
      </x:c>
      <x:c r="E971" s="149" t="str">
        <x:f>'Master Products'!F968</x:f>
        <x:v>Piece</x:v>
      </x:c>
      <x:c r="F971" s="149" t="str">
        <x:f>IF('Master Products'!G968="","",'Master Products'!G968)</x:f>
      </x:c>
      <x:c r="G971" s="149" t="str">
        <x:f>'Master Products'!I968</x:f>
        <x:v>PKR</x:v>
      </x:c>
      <x:c r="H971" s="133" t="n">
        <x:f>'Master Products'!L968</x:f>
        <x:v>90</x:v>
      </x:c>
      <x:c r="I971" s="133" t="n">
        <x:f>'Master Products'!M968</x:f>
        <x:v>78</x:v>
      </x:c>
      <x:c r="J971" s="133" t="str">
        <x:f>'Master Products'!U968</x:f>
        <x:v>Source Valid</x:v>
      </x:c>
      <x:c r="K971" s="133" t="n">
        <x:f>'Master Products'!N968</x:f>
        <x:v>12</x:v>
      </x:c>
      <x:c r="L971" s="148" t="n">
        <x:f>'Master Products'!O968</x:f>
        <x:v>0.13333333333333333</x:v>
      </x:c>
      <x:c r="M971" s="149" t="str">
        <x:f>'Master Products'!X968</x:f>
        <x:v>Ready</x:v>
      </x:c>
      <x:c r="N971" s="149" t="b">
        <x:f>'Master Products'!Y968</x:f>
        <x:v>1</x:v>
      </x:c>
      <x:c r="O971" s="149" t="str">
        <x:f>'Master Products'!AH968</x:f>
        <x:v>WS-RATES:27:32</x:v>
      </x:c>
      <x:c r="P971" s="149" t="str">
        <x:f>IF('Master Products'!AI968="","",'Master Products'!AI968)</x:f>
      </x:c>
      <x:c r="Q971" s="149" t="str">
        <x:f>IF('Master Products'!AJ968="","",'Master Products'!AJ968)</x:f>
      </x:c>
      <x:c r="R971" s="149" t="str">
        <x:f>IF('Master Products'!AK968="","",'Master Products'!AK968)</x:f>
      </x:c>
    </x:row>
    <x:row r="972">
      <x:c r="A972" s="149" t="str">
        <x:f>'Master Products'!A969</x:f>
        <x:v>RS-000968</x:v>
      </x:c>
      <x:c r="B972" s="149" t="str">
        <x:f>'Master Products'!B969</x:f>
        <x:v>DOLLAR ST 10</x:v>
      </x:c>
      <x:c r="C972" s="149" t="str">
        <x:f>'Master Products'!C969</x:f>
        <x:v>MARKER</x:v>
      </x:c>
      <x:c r="D972" s="149" t="str">
        <x:f>'Master Products'!D969</x:f>
        <x:v>Both</x:v>
      </x:c>
      <x:c r="E972" s="149" t="str">
        <x:f>'Master Products'!F969</x:f>
        <x:v>Piece</x:v>
      </x:c>
      <x:c r="F972" s="149" t="str">
        <x:f>IF('Master Products'!G969="","",'Master Products'!G969)</x:f>
      </x:c>
      <x:c r="G972" s="149" t="str">
        <x:f>'Master Products'!I969</x:f>
        <x:v>PKR</x:v>
      </x:c>
      <x:c r="H972" s="133" t="n">
        <x:f>'Master Products'!L969</x:f>
        <x:v>175</x:v>
      </x:c>
      <x:c r="I972" s="133" t="n">
        <x:f>'Master Products'!M969</x:f>
        <x:v>169.75</x:v>
      </x:c>
      <x:c r="J972" s="133" t="str">
        <x:f>'Master Products'!U969</x:f>
        <x:v>Source Valid</x:v>
      </x:c>
      <x:c r="K972" s="133" t="n">
        <x:f>'Master Products'!N969</x:f>
        <x:v>5.25</x:v>
      </x:c>
      <x:c r="L972" s="148" t="n">
        <x:f>'Master Products'!O969</x:f>
        <x:v>0.03</x:v>
      </x:c>
      <x:c r="M972" s="149" t="str">
        <x:f>'Master Products'!X969</x:f>
        <x:v>Ready</x:v>
      </x:c>
      <x:c r="N972" s="149" t="b">
        <x:f>'Master Products'!Y969</x:f>
        <x:v>1</x:v>
      </x:c>
      <x:c r="O972" s="149" t="str">
        <x:f>'Master Products'!AH969</x:f>
        <x:v>WS-RATES:27:33</x:v>
      </x:c>
      <x:c r="P972" s="149" t="str">
        <x:f>IF('Master Products'!AI969="","",'Master Products'!AI969)</x:f>
      </x:c>
      <x:c r="Q972" s="149" t="str">
        <x:f>IF('Master Products'!AJ969="","",'Master Products'!AJ969)</x:f>
      </x:c>
      <x:c r="R972" s="149" t="str">
        <x:f>IF('Master Products'!AK969="","",'Master Products'!AK969)</x:f>
      </x:c>
    </x:row>
    <x:row r="973">
      <x:c r="A973" s="149" t="str">
        <x:f>'Master Products'!A970</x:f>
        <x:v>RS-000969</x:v>
      </x:c>
      <x:c r="B973" s="149" t="str">
        <x:f>'Master Products'!B970</x:f>
        <x:v>GATTA KHATA COPY 68g NO 12</x:v>
      </x:c>
      <x:c r="C973" s="149" t="str">
        <x:f>'Master Products'!C970</x:f>
        <x:v>GATTA REGISTER</x:v>
      </x:c>
      <x:c r="D973" s="149" t="str">
        <x:f>'Master Products'!D970</x:f>
        <x:v>Both</x:v>
      </x:c>
      <x:c r="E973" s="149" t="str">
        <x:f>'Master Products'!F970</x:f>
        <x:v>Piece</x:v>
      </x:c>
      <x:c r="F973" s="149" t="str">
        <x:f>IF('Master Products'!G970="","",'Master Products'!G970)</x:f>
      </x:c>
      <x:c r="G973" s="149" t="str">
        <x:f>'Master Products'!I970</x:f>
        <x:v>PKR</x:v>
      </x:c>
      <x:c r="H973" s="133" t="n">
        <x:f>'Master Products'!L970</x:f>
        <x:v>520</x:v>
      </x:c>
      <x:c r="I973" s="133" t="n">
        <x:f>'Master Products'!M970</x:f>
        <x:v>490</x:v>
      </x:c>
      <x:c r="J973" s="133" t="str">
        <x:f>'Master Products'!U970</x:f>
        <x:v>Source Valid</x:v>
      </x:c>
      <x:c r="K973" s="133" t="n">
        <x:f>'Master Products'!N970</x:f>
        <x:v>30</x:v>
      </x:c>
      <x:c r="L973" s="148" t="n">
        <x:f>'Master Products'!O970</x:f>
        <x:v>0.057692307692307696</x:v>
      </x:c>
      <x:c r="M973" s="149" t="str">
        <x:f>'Master Products'!X970</x:f>
        <x:v>Ready</x:v>
      </x:c>
      <x:c r="N973" s="149" t="b">
        <x:f>'Master Products'!Y970</x:f>
        <x:v>1</x:v>
      </x:c>
      <x:c r="O973" s="149" t="str">
        <x:f>'Master Products'!AH970</x:f>
        <x:v>WS-RATES:27:34</x:v>
      </x:c>
      <x:c r="P973" s="149" t="str">
        <x:f>IF('Master Products'!AI970="","",'Master Products'!AI970)</x:f>
      </x:c>
      <x:c r="Q973" s="149" t="str">
        <x:f>IF('Master Products'!AJ970="","",'Master Products'!AJ970)</x:f>
      </x:c>
      <x:c r="R973" s="149" t="str">
        <x:f>IF('Master Products'!AK970="","",'Master Products'!AK970)</x:f>
      </x:c>
    </x:row>
    <x:row r="974">
      <x:c r="A974" s="149" t="str">
        <x:f>'Master Products'!A971</x:f>
        <x:v>RS-000970</x:v>
      </x:c>
      <x:c r="B974" s="149" t="str">
        <x:f>'Master Products'!B971</x:f>
        <x:v>SCARF PIN XL</x:v>
      </x:c>
      <x:c r="C974" s="149" t="str">
        <x:f>'Master Products'!C971</x:f>
        <x:v>CHINA</x:v>
      </x:c>
      <x:c r="D974" s="149" t="str">
        <x:f>'Master Products'!D971</x:f>
        <x:v>Both</x:v>
      </x:c>
      <x:c r="E974" s="149" t="str">
        <x:f>'Master Products'!F971</x:f>
        <x:v>Piece</x:v>
      </x:c>
      <x:c r="F974" s="149" t="str">
        <x:f>IF('Master Products'!G971="","",'Master Products'!G971)</x:f>
      </x:c>
      <x:c r="G974" s="149" t="str">
        <x:f>'Master Products'!I971</x:f>
        <x:v>PKR</x:v>
      </x:c>
      <x:c r="H974" s="133" t="n">
        <x:f>'Master Products'!L971</x:f>
        <x:v>500</x:v>
      </x:c>
      <x:c r="I974" s="133" t="n">
        <x:f>'Master Products'!M971</x:f>
        <x:v>480</x:v>
      </x:c>
      <x:c r="J974" s="133" t="str">
        <x:f>'Master Products'!U971</x:f>
        <x:v>Source Valid</x:v>
      </x:c>
      <x:c r="K974" s="133" t="n">
        <x:f>'Master Products'!N971</x:f>
        <x:v>20</x:v>
      </x:c>
      <x:c r="L974" s="148" t="n">
        <x:f>'Master Products'!O971</x:f>
        <x:v>0.04</x:v>
      </x:c>
      <x:c r="M974" s="149" t="str">
        <x:f>'Master Products'!X971</x:f>
        <x:v>Ready</x:v>
      </x:c>
      <x:c r="N974" s="149" t="b">
        <x:f>'Master Products'!Y971</x:f>
        <x:v>1</x:v>
      </x:c>
      <x:c r="O974" s="149" t="str">
        <x:f>'Master Products'!AH971</x:f>
        <x:v>WS-RATES:27:35</x:v>
      </x:c>
      <x:c r="P974" s="149" t="str">
        <x:f>IF('Master Products'!AI971="","",'Master Products'!AI971)</x:f>
      </x:c>
      <x:c r="Q974" s="149" t="str">
        <x:f>IF('Master Products'!AJ971="","",'Master Products'!AJ971)</x:f>
      </x:c>
      <x:c r="R974" s="149" t="str">
        <x:f>IF('Master Products'!AK971="","",'Master Products'!AK971)</x:f>
      </x:c>
    </x:row>
    <x:row r="975">
      <x:c r="A975" s="149" t="str">
        <x:f>'Master Products'!A972</x:f>
        <x:v>RS-000971</x:v>
      </x:c>
      <x:c r="B975" s="149" t="str">
        <x:f>'Master Products'!B972</x:f>
        <x:v>CRAFT PAPER RIM</x:v>
      </x:c>
      <x:c r="C975" s="149" t="str">
        <x:f>'Master Products'!C972</x:f>
        <x:v>PAPER</x:v>
      </x:c>
      <x:c r="D975" s="149" t="str">
        <x:f>'Master Products'!D972</x:f>
        <x:v>Both</x:v>
      </x:c>
      <x:c r="E975" s="149" t="str">
        <x:f>'Master Products'!F972</x:f>
        <x:v>Rim</x:v>
      </x:c>
      <x:c r="F975" s="149" t="str">
        <x:f>IF('Master Products'!G972="","",'Master Products'!G972)</x:f>
      </x:c>
      <x:c r="G975" s="149" t="str">
        <x:f>'Master Products'!I972</x:f>
        <x:v>PKR</x:v>
      </x:c>
      <x:c r="H975" s="133" t="n">
        <x:f>'Master Products'!L972</x:f>
        <x:v>2750</x:v>
      </x:c>
      <x:c r="I975" s="133" t="n">
        <x:f>'Master Products'!M972</x:f>
        <x:v>2512</x:v>
      </x:c>
      <x:c r="J975" s="133" t="str">
        <x:f>'Master Products'!U972</x:f>
        <x:v>Mocked Buying</x:v>
      </x:c>
      <x:c r="K975" s="133" t="n">
        <x:f>'Master Products'!N972</x:f>
        <x:v>238</x:v>
      </x:c>
      <x:c r="L975" s="148" t="n">
        <x:f>'Master Products'!O972</x:f>
        <x:v>0.08654545454545455</x:v>
      </x:c>
      <x:c r="M975" s="149" t="str">
        <x:f>'Master Products'!X972</x:f>
        <x:v>Ready with Mock Price</x:v>
      </x:c>
      <x:c r="N975" s="149" t="b">
        <x:f>'Master Products'!Y972</x:f>
        <x:v>1</x:v>
      </x:c>
      <x:c r="O975" s="149" t="str">
        <x:f>'Master Products'!AH972</x:f>
        <x:v>WS-RATES:27:36</x:v>
      </x:c>
      <x:c r="P975" s="149" t="str">
        <x:f>IF('Master Products'!AI972="","",'Master Products'!AI972)</x:f>
      </x:c>
      <x:c r="Q975" s="149" t="str">
        <x:f>IF('Master Products'!AJ972="","",'Master Products'!AJ972)</x:f>
      </x:c>
      <x:c r="R975" s="149" t="str">
        <x:f>IF('Master Products'!AK972="","",'Master Products'!AK972)</x:f>
      </x:c>
    </x:row>
    <x:row r="976">
      <x:c r="A976" s="149" t="str">
        <x:f>'Master Products'!A973</x:f>
        <x:v>RS-000972</x:v>
      </x:c>
      <x:c r="B976" s="149" t="str">
        <x:f>'Master Products'!B973</x:f>
        <x:v>ARTIST POSTER COLOUR 30ML</x:v>
      </x:c>
      <x:c r="C976" s="149" t="str">
        <x:f>'Master Products'!C973</x:f>
        <x:v>POSTER COLORS</x:v>
      </x:c>
      <x:c r="D976" s="149" t="str">
        <x:f>'Master Products'!D973</x:f>
        <x:v>Both</x:v>
      </x:c>
      <x:c r="E976" s="149" t="str">
        <x:f>'Master Products'!F973</x:f>
        <x:v>Piece</x:v>
      </x:c>
      <x:c r="F976" s="149" t="str">
        <x:f>IF('Master Products'!G973="","",'Master Products'!G973)</x:f>
      </x:c>
      <x:c r="G976" s="149" t="str">
        <x:f>'Master Products'!I973</x:f>
        <x:v>PKR</x:v>
      </x:c>
      <x:c r="H976" s="133" t="n">
        <x:f>'Master Products'!L973</x:f>
        <x:v>360</x:v>
      </x:c>
      <x:c r="I976" s="133" t="n">
        <x:f>'Master Products'!M973</x:f>
        <x:v>317</x:v>
      </x:c>
      <x:c r="J976" s="133" t="str">
        <x:f>'Master Products'!U973</x:f>
        <x:v>Mocked Buying</x:v>
      </x:c>
      <x:c r="K976" s="133" t="n">
        <x:f>'Master Products'!N973</x:f>
        <x:v>43</x:v>
      </x:c>
      <x:c r="L976" s="148" t="n">
        <x:f>'Master Products'!O973</x:f>
        <x:v>0.11944444444444445</x:v>
      </x:c>
      <x:c r="M976" s="149" t="str">
        <x:f>'Master Products'!X973</x:f>
        <x:v>Ready with Mock Price</x:v>
      </x:c>
      <x:c r="N976" s="149" t="b">
        <x:f>'Master Products'!Y973</x:f>
        <x:v>1</x:v>
      </x:c>
      <x:c r="O976" s="149" t="str">
        <x:f>'Master Products'!AH973</x:f>
        <x:v>WS-RATES:27:37</x:v>
      </x:c>
      <x:c r="P976" s="149" t="str">
        <x:f>IF('Master Products'!AI973="","",'Master Products'!AI973)</x:f>
      </x:c>
      <x:c r="Q976" s="149" t="str">
        <x:f>IF('Master Products'!AJ973="","",'Master Products'!AJ973)</x:f>
      </x:c>
      <x:c r="R976" s="149" t="str">
        <x:f>IF('Master Products'!AK973="","",'Master Products'!AK973)</x:f>
      </x:c>
    </x:row>
    <x:row r="977">
      <x:c r="A977" s="149" t="str">
        <x:f>'Master Products'!A974</x:f>
        <x:v>RS-000973</x:v>
      </x:c>
      <x:c r="B977" s="149" t="str">
        <x:f>'Master Products'!B974</x:f>
        <x:v>DOLLAR BOARD INK 15ml (1 PC)</x:v>
      </x:c>
      <x:c r="C977" s="149" t="str">
        <x:f>'Master Products'!C974</x:f>
        <x:v>BOARD INK</x:v>
      </x:c>
      <x:c r="D977" s="149" t="str">
        <x:f>'Master Products'!D974</x:f>
        <x:v>Both</x:v>
      </x:c>
      <x:c r="E977" s="149" t="str">
        <x:f>'Master Products'!F974</x:f>
        <x:v>Piece</x:v>
      </x:c>
      <x:c r="F977" s="149" t="n">
        <x:f>IF('Master Products'!G974="","",'Master Products'!G974)</x:f>
        <x:v>1</x:v>
      </x:c>
      <x:c r="G977" s="149" t="str">
        <x:f>'Master Products'!I974</x:f>
        <x:v>PKR</x:v>
      </x:c>
      <x:c r="H977" s="133" t="n">
        <x:f>'Master Products'!L974</x:f>
        <x:v>87</x:v>
      </x:c>
      <x:c r="I977" s="133" t="n">
        <x:f>'Master Products'!M974</x:f>
        <x:v>84.15</x:v>
      </x:c>
      <x:c r="J977" s="133" t="str">
        <x:f>'Master Products'!U974</x:f>
        <x:v>Source Valid</x:v>
      </x:c>
      <x:c r="K977" s="133" t="n">
        <x:f>'Master Products'!N974</x:f>
        <x:v>2.8499999999999943</x:v>
      </x:c>
      <x:c r="L977" s="148" t="n">
        <x:f>'Master Products'!O974</x:f>
        <x:v>0.032758620689655106</x:v>
      </x:c>
      <x:c r="M977" s="149" t="str">
        <x:f>'Master Products'!X974</x:f>
        <x:v>Ready</x:v>
      </x:c>
      <x:c r="N977" s="149" t="b">
        <x:f>'Master Products'!Y974</x:f>
        <x:v>1</x:v>
      </x:c>
      <x:c r="O977" s="149" t="str">
        <x:f>'Master Products'!AH974</x:f>
        <x:v>WS-RATES:28:2</x:v>
      </x:c>
      <x:c r="P977" s="149" t="str">
        <x:f>IF('Master Products'!AI974="","",'Master Products'!AI974)</x:f>
      </x:c>
      <x:c r="Q977" s="149" t="str">
        <x:f>IF('Master Products'!AJ974="","",'Master Products'!AJ974)</x:f>
      </x:c>
      <x:c r="R977" s="149" t="str">
        <x:f>IF('Master Products'!AK974="","",'Master Products'!AK974)</x:f>
      </x:c>
    </x:row>
    <x:row r="978">
      <x:c r="A978" s="149" t="str">
        <x:f>'Master Products'!A975</x:f>
        <x:v>RS-000974</x:v>
      </x:c>
      <x:c r="B978" s="149" t="str">
        <x:f>'Master Products'!B975</x:f>
        <x:v>CHALK COLOUR</x:v>
      </x:c>
      <x:c r="C978" s="149" t="str">
        <x:f>'Master Products'!C975</x:f>
        <x:v>CHINA</x:v>
      </x:c>
      <x:c r="D978" s="149" t="str">
        <x:f>'Master Products'!D975</x:f>
        <x:v>Both</x:v>
      </x:c>
      <x:c r="E978" s="149" t="str">
        <x:f>'Master Products'!F975</x:f>
        <x:v>Piece</x:v>
      </x:c>
      <x:c r="F978" s="149" t="str">
        <x:f>IF('Master Products'!G975="","",'Master Products'!G975)</x:f>
      </x:c>
      <x:c r="G978" s="149" t="str">
        <x:f>'Master Products'!I975</x:f>
        <x:v>PKR</x:v>
      </x:c>
      <x:c r="H978" s="133" t="n">
        <x:f>'Master Products'!L975</x:f>
        <x:v>60</x:v>
      </x:c>
      <x:c r="I978" s="133" t="n">
        <x:f>'Master Products'!M975</x:f>
        <x:v>45</x:v>
      </x:c>
      <x:c r="J978" s="133" t="str">
        <x:f>'Master Products'!U975</x:f>
        <x:v>Source Valid</x:v>
      </x:c>
      <x:c r="K978" s="133" t="n">
        <x:f>'Master Products'!N975</x:f>
        <x:v>15</x:v>
      </x:c>
      <x:c r="L978" s="148" t="n">
        <x:f>'Master Products'!O975</x:f>
        <x:v>0.25</x:v>
      </x:c>
      <x:c r="M978" s="149" t="str">
        <x:f>'Master Products'!X975</x:f>
        <x:v>Ready</x:v>
      </x:c>
      <x:c r="N978" s="149" t="b">
        <x:f>'Master Products'!Y975</x:f>
        <x:v>1</x:v>
      </x:c>
      <x:c r="O978" s="149" t="str">
        <x:f>'Master Products'!AH975</x:f>
        <x:v>WS-RATES:28:3</x:v>
      </x:c>
      <x:c r="P978" s="149" t="str">
        <x:f>IF('Master Products'!AI975="","",'Master Products'!AI975)</x:f>
      </x:c>
      <x:c r="Q978" s="149" t="str">
        <x:f>IF('Master Products'!AJ975="","",'Master Products'!AJ975)</x:f>
      </x:c>
      <x:c r="R978" s="149" t="str">
        <x:f>IF('Master Products'!AK975="","",'Master Products'!AK975)</x:f>
      </x:c>
    </x:row>
    <x:row r="979">
      <x:c r="A979" s="149" t="str">
        <x:f>'Master Products'!A976</x:f>
        <x:v>RS-000975</x:v>
      </x:c>
      <x:c r="B979" s="149" t="str">
        <x:f>'Master Products'!B976</x:f>
        <x:v>CHALK WHITE</x:v>
      </x:c>
      <x:c r="C979" s="149" t="str">
        <x:f>'Master Products'!C976</x:f>
        <x:v>CHINA</x:v>
      </x:c>
      <x:c r="D979" s="149" t="str">
        <x:f>'Master Products'!D976</x:f>
        <x:v>Both</x:v>
      </x:c>
      <x:c r="E979" s="149" t="str">
        <x:f>'Master Products'!F976</x:f>
        <x:v>Piece</x:v>
      </x:c>
      <x:c r="F979" s="149" t="str">
        <x:f>IF('Master Products'!G976="","",'Master Products'!G976)</x:f>
      </x:c>
      <x:c r="G979" s="149" t="str">
        <x:f>'Master Products'!I976</x:f>
        <x:v>PKR</x:v>
      </x:c>
      <x:c r="H979" s="133" t="n">
        <x:f>'Master Products'!L976</x:f>
        <x:v>45</x:v>
      </x:c>
      <x:c r="I979" s="133" t="n">
        <x:f>'Master Products'!M976</x:f>
        <x:v>30</x:v>
      </x:c>
      <x:c r="J979" s="133" t="str">
        <x:f>'Master Products'!U976</x:f>
        <x:v>Source Valid</x:v>
      </x:c>
      <x:c r="K979" s="133" t="n">
        <x:f>'Master Products'!N976</x:f>
        <x:v>15</x:v>
      </x:c>
      <x:c r="L979" s="148" t="n">
        <x:f>'Master Products'!O976</x:f>
        <x:v>0.3333333333333333</x:v>
      </x:c>
      <x:c r="M979" s="149" t="str">
        <x:f>'Master Products'!X976</x:f>
        <x:v>Ready</x:v>
      </x:c>
      <x:c r="N979" s="149" t="b">
        <x:f>'Master Products'!Y976</x:f>
        <x:v>1</x:v>
      </x:c>
      <x:c r="O979" s="149" t="str">
        <x:f>'Master Products'!AH976</x:f>
        <x:v>WS-RATES:28:4</x:v>
      </x:c>
      <x:c r="P979" s="149" t="str">
        <x:f>IF('Master Products'!AI976="","",'Master Products'!AI976)</x:f>
      </x:c>
      <x:c r="Q979" s="149" t="str">
        <x:f>IF('Master Products'!AJ976="","",'Master Products'!AJ976)</x:f>
      </x:c>
      <x:c r="R979" s="149" t="str">
        <x:f>IF('Master Products'!AK976="","",'Master Products'!AK976)</x:f>
      </x:c>
    </x:row>
    <x:row r="980">
      <x:c r="A980" s="149" t="str">
        <x:f>'Master Products'!A977</x:f>
        <x:v>RS-000976</x:v>
      </x:c>
      <x:c r="B980" s="149" t="str">
        <x:f>'Master Products'!B977</x:f>
        <x:v>DOLLAR NEON (1 PC)</x:v>
      </x:c>
      <x:c r="C980" s="149" t="str">
        <x:f>'Master Products'!C977</x:f>
        <x:v>HIGHLIGHTER</x:v>
      </x:c>
      <x:c r="D980" s="149" t="str">
        <x:f>'Master Products'!D977</x:f>
        <x:v>Both</x:v>
      </x:c>
      <x:c r="E980" s="149" t="str">
        <x:f>'Master Products'!F977</x:f>
        <x:v>Piece</x:v>
      </x:c>
      <x:c r="F980" s="149" t="n">
        <x:f>IF('Master Products'!G977="","",'Master Products'!G977)</x:f>
        <x:v>1</x:v>
      </x:c>
      <x:c r="G980" s="149" t="str">
        <x:f>'Master Products'!I977</x:f>
        <x:v>PKR</x:v>
      </x:c>
      <x:c r="H980" s="133" t="n">
        <x:f>'Master Products'!L977</x:f>
        <x:v>57</x:v>
      </x:c>
      <x:c r="I980" s="133" t="n">
        <x:f>'Master Products'!M977</x:f>
        <x:v>55.3</x:v>
      </x:c>
      <x:c r="J980" s="133" t="str">
        <x:f>'Master Products'!U977</x:f>
        <x:v>Source Valid</x:v>
      </x:c>
      <x:c r="K980" s="133" t="n">
        <x:f>'Master Products'!N977</x:f>
        <x:v>1.7000000000000028</x:v>
      </x:c>
      <x:c r="L980" s="148" t="n">
        <x:f>'Master Products'!O977</x:f>
        <x:v>0.029824561403508823</x:v>
      </x:c>
      <x:c r="M980" s="149" t="str">
        <x:f>'Master Products'!X977</x:f>
        <x:v>Ready</x:v>
      </x:c>
      <x:c r="N980" s="149" t="b">
        <x:f>'Master Products'!Y977</x:f>
        <x:v>1</x:v>
      </x:c>
      <x:c r="O980" s="149" t="str">
        <x:f>'Master Products'!AH977</x:f>
        <x:v>WS-RATES:28:5</x:v>
      </x:c>
      <x:c r="P980" s="149" t="str">
        <x:f>IF('Master Products'!AI977="","",'Master Products'!AI977)</x:f>
      </x:c>
      <x:c r="Q980" s="149" t="str">
        <x:f>IF('Master Products'!AJ977="","",'Master Products'!AJ977)</x:f>
      </x:c>
      <x:c r="R980" s="149" t="str">
        <x:f>IF('Master Products'!AK977="","",'Master Products'!AK977)</x:f>
      </x:c>
    </x:row>
    <x:row r="981">
      <x:c r="A981" s="149" t="str">
        <x:f>'Master Products'!A978</x:f>
        <x:v>RS-000977</x:v>
      </x:c>
      <x:c r="B981" s="149" t="str">
        <x:f>'Master Products'!B978</x:f>
        <x:v>STICKER PUFFY</x:v>
      </x:c>
      <x:c r="C981" s="149" t="str">
        <x:f>'Master Products'!C978</x:f>
        <x:v>STICKERS</x:v>
      </x:c>
      <x:c r="D981" s="149" t="str">
        <x:f>'Master Products'!D978</x:f>
        <x:v>Both</x:v>
      </x:c>
      <x:c r="E981" s="149" t="str">
        <x:f>'Master Products'!F978</x:f>
        <x:v>Piece</x:v>
      </x:c>
      <x:c r="F981" s="149" t="str">
        <x:f>IF('Master Products'!G978="","",'Master Products'!G978)</x:f>
      </x:c>
      <x:c r="G981" s="149" t="str">
        <x:f>'Master Products'!I978</x:f>
        <x:v>PKR</x:v>
      </x:c>
      <x:c r="H981" s="133" t="n">
        <x:f>'Master Products'!L978</x:f>
        <x:v>8.5</x:v>
      </x:c>
      <x:c r="I981" s="133" t="n">
        <x:f>'Master Products'!M978</x:f>
        <x:v>7</x:v>
      </x:c>
      <x:c r="J981" s="133" t="str">
        <x:f>'Master Products'!U978</x:f>
        <x:v>Source Valid</x:v>
      </x:c>
      <x:c r="K981" s="133" t="n">
        <x:f>'Master Products'!N978</x:f>
        <x:v>1.5</x:v>
      </x:c>
      <x:c r="L981" s="148" t="n">
        <x:f>'Master Products'!O978</x:f>
        <x:v>0.17647058823529413</x:v>
      </x:c>
      <x:c r="M981" s="149" t="str">
        <x:f>'Master Products'!X978</x:f>
        <x:v>Ready</x:v>
      </x:c>
      <x:c r="N981" s="149" t="b">
        <x:f>'Master Products'!Y978</x:f>
        <x:v>1</x:v>
      </x:c>
      <x:c r="O981" s="149" t="str">
        <x:f>'Master Products'!AH978</x:f>
        <x:v>WS-RATES:28:6</x:v>
      </x:c>
      <x:c r="P981" s="149" t="str">
        <x:f>IF('Master Products'!AI978="","",'Master Products'!AI978)</x:f>
      </x:c>
      <x:c r="Q981" s="149" t="str">
        <x:f>IF('Master Products'!AJ978="","",'Master Products'!AJ978)</x:f>
      </x:c>
      <x:c r="R981" s="149" t="str">
        <x:f>IF('Master Products'!AK978="","",'Master Products'!AK978)</x:f>
      </x:c>
    </x:row>
    <x:row r="982">
      <x:c r="A982" s="149" t="str">
        <x:f>'Master Products'!A979</x:f>
        <x:v>RS-000978</x:v>
      </x:c>
      <x:c r="B982" s="149" t="str">
        <x:f>'Master Products'!B979</x:f>
        <x:v>DOLLAR 717 i PEN</x:v>
      </x:c>
      <x:c r="C982" s="149" t="str">
        <x:f>'Master Products'!C979</x:f>
        <x:v>Fountain pen</x:v>
      </x:c>
      <x:c r="D982" s="149" t="str">
        <x:f>'Master Products'!D979</x:f>
        <x:v>Both</x:v>
      </x:c>
      <x:c r="E982" s="149" t="str">
        <x:f>'Master Products'!F979</x:f>
        <x:v>Piece</x:v>
      </x:c>
      <x:c r="F982" s="149" t="str">
        <x:f>IF('Master Products'!G979="","",'Master Products'!G979)</x:f>
      </x:c>
      <x:c r="G982" s="149" t="str">
        <x:f>'Master Products'!I979</x:f>
        <x:v>PKR</x:v>
      </x:c>
      <x:c r="H982" s="133" t="n">
        <x:f>'Master Products'!L979</x:f>
        <x:v>554</x:v>
      </x:c>
      <x:c r="I982" s="133" t="n">
        <x:f>'Master Products'!M979</x:f>
        <x:v>538</x:v>
      </x:c>
      <x:c r="J982" s="133" t="str">
        <x:f>'Master Products'!U979</x:f>
        <x:v>Source Valid</x:v>
      </x:c>
      <x:c r="K982" s="133" t="n">
        <x:f>'Master Products'!N979</x:f>
        <x:v>16</x:v>
      </x:c>
      <x:c r="L982" s="148" t="n">
        <x:f>'Master Products'!O979</x:f>
        <x:v>0.02888086642599278</x:v>
      </x:c>
      <x:c r="M982" s="149" t="str">
        <x:f>'Master Products'!X979</x:f>
        <x:v>Ready</x:v>
      </x:c>
      <x:c r="N982" s="149" t="b">
        <x:f>'Master Products'!Y979</x:f>
        <x:v>1</x:v>
      </x:c>
      <x:c r="O982" s="149" t="str">
        <x:f>'Master Products'!AH979</x:f>
        <x:v>WS-RATES:28:7</x:v>
      </x:c>
      <x:c r="P982" s="149" t="str">
        <x:f>IF('Master Products'!AI979="","",'Master Products'!AI979)</x:f>
      </x:c>
      <x:c r="Q982" s="149" t="str">
        <x:f>IF('Master Products'!AJ979="","",'Master Products'!AJ979)</x:f>
      </x:c>
      <x:c r="R982" s="149" t="str">
        <x:f>IF('Master Products'!AK979="","",'Master Products'!AK979)</x:f>
      </x:c>
    </x:row>
    <x:row r="983">
      <x:c r="A983" s="149" t="str">
        <x:f>'Master Products'!A980</x:f>
        <x:v>RS-000979</x:v>
      </x:c>
      <x:c r="B983" s="149" t="str">
        <x:f>'Master Products'!B980</x:f>
        <x:v>SCISSOR 900</x:v>
      </x:c>
      <x:c r="C983" s="149" t="str">
        <x:f>'Master Products'!C980</x:f>
        <x:v>SCISSOR</x:v>
      </x:c>
      <x:c r="D983" s="149" t="str">
        <x:f>'Master Products'!D980</x:f>
        <x:v>Both</x:v>
      </x:c>
      <x:c r="E983" s="149" t="str">
        <x:f>'Master Products'!F980</x:f>
        <x:v>Piece</x:v>
      </x:c>
      <x:c r="F983" s="149" t="str">
        <x:f>IF('Master Products'!G980="","",'Master Products'!G980)</x:f>
      </x:c>
      <x:c r="G983" s="149" t="str">
        <x:f>'Master Products'!I980</x:f>
        <x:v>PKR</x:v>
      </x:c>
      <x:c r="H983" s="133" t="n">
        <x:f>'Master Products'!L980</x:f>
        <x:v>900</x:v>
      </x:c>
      <x:c r="I983" s="133" t="n">
        <x:f>'Master Products'!M980</x:f>
        <x:v>690</x:v>
      </x:c>
      <x:c r="J983" s="133" t="str">
        <x:f>'Master Products'!U980</x:f>
        <x:v>Source Valid</x:v>
      </x:c>
      <x:c r="K983" s="133" t="n">
        <x:f>'Master Products'!N980</x:f>
        <x:v>210</x:v>
      </x:c>
      <x:c r="L983" s="148" t="n">
        <x:f>'Master Products'!O980</x:f>
        <x:v>0.23333333333333334</x:v>
      </x:c>
      <x:c r="M983" s="149" t="str">
        <x:f>'Master Products'!X980</x:f>
        <x:v>Ready</x:v>
      </x:c>
      <x:c r="N983" s="149" t="b">
        <x:f>'Master Products'!Y980</x:f>
        <x:v>1</x:v>
      </x:c>
      <x:c r="O983" s="149" t="str">
        <x:f>'Master Products'!AH980</x:f>
        <x:v>WS-RATES:28:8</x:v>
      </x:c>
      <x:c r="P983" s="149" t="str">
        <x:f>IF('Master Products'!AI980="","",'Master Products'!AI980)</x:f>
      </x:c>
      <x:c r="Q983" s="149" t="str">
        <x:f>IF('Master Products'!AJ980="","",'Master Products'!AJ980)</x:f>
      </x:c>
      <x:c r="R983" s="149" t="str">
        <x:f>IF('Master Products'!AK980="","",'Master Products'!AK980)</x:f>
      </x:c>
    </x:row>
    <x:row r="984">
      <x:c r="A984" s="149" t="str">
        <x:f>'Master Products'!A981</x:f>
        <x:v>RS-000980</x:v>
      </x:c>
      <x:c r="B984" s="149" t="str">
        <x:f>'Master Products'!B981</x:f>
        <x:v>DOLLAR ECONO MARKER</x:v>
      </x:c>
      <x:c r="C984" s="149" t="str">
        <x:f>'Master Products'!C981</x:f>
        <x:v>MARKER</x:v>
      </x:c>
      <x:c r="D984" s="149" t="str">
        <x:f>'Master Products'!D981</x:f>
        <x:v>Both</x:v>
      </x:c>
      <x:c r="E984" s="149" t="str">
        <x:f>'Master Products'!F981</x:f>
        <x:v>Piece</x:v>
      </x:c>
      <x:c r="F984" s="149" t="str">
        <x:f>IF('Master Products'!G981="","",'Master Products'!G981)</x:f>
      </x:c>
      <x:c r="G984" s="149" t="str">
        <x:f>'Master Products'!I981</x:f>
        <x:v>PKR</x:v>
      </x:c>
      <x:c r="H984" s="133" t="n">
        <x:f>'Master Products'!L981</x:f>
        <x:v>88</x:v>
      </x:c>
      <x:c r="I984" s="133" t="n">
        <x:f>'Master Products'!M981</x:f>
        <x:v>85.36</x:v>
      </x:c>
      <x:c r="J984" s="133" t="str">
        <x:f>'Master Products'!U981</x:f>
        <x:v>Source Valid</x:v>
      </x:c>
      <x:c r="K984" s="133" t="n">
        <x:f>'Master Products'!N981</x:f>
        <x:v>2.6400000000000006</x:v>
      </x:c>
      <x:c r="L984" s="148" t="n">
        <x:f>'Master Products'!O981</x:f>
        <x:v>0.030000000000000006</x:v>
      </x:c>
      <x:c r="M984" s="149" t="str">
        <x:f>'Master Products'!X981</x:f>
        <x:v>Ready</x:v>
      </x:c>
      <x:c r="N984" s="149" t="b">
        <x:f>'Master Products'!Y981</x:f>
        <x:v>1</x:v>
      </x:c>
      <x:c r="O984" s="149" t="str">
        <x:f>'Master Products'!AH981</x:f>
        <x:v>WS-RATES:28:9</x:v>
      </x:c>
      <x:c r="P984" s="149" t="str">
        <x:f>IF('Master Products'!AI981="","",'Master Products'!AI981)</x:f>
      </x:c>
      <x:c r="Q984" s="149" t="str">
        <x:f>IF('Master Products'!AJ981="","",'Master Products'!AJ981)</x:f>
      </x:c>
      <x:c r="R984" s="149" t="str">
        <x:f>IF('Master Products'!AK981="","",'Master Products'!AK981)</x:f>
      </x:c>
    </x:row>
    <x:row r="985">
      <x:c r="A985" s="149" t="str">
        <x:f>'Master Products'!A982</x:f>
        <x:v>RS-000981</x:v>
      </x:c>
      <x:c r="B985" s="149" t="str">
        <x:f>'Master Products'!B982</x:f>
        <x:v>BINDING SHEET BLUE</x:v>
      </x:c>
      <x:c r="C985" s="149" t="str">
        <x:f>'Master Products'!C982</x:f>
        <x:v>PLASTIC SHEET/ROLL</x:v>
      </x:c>
      <x:c r="D985" s="149" t="str">
        <x:f>'Master Products'!D982</x:f>
        <x:v>Both</x:v>
      </x:c>
      <x:c r="E985" s="149" t="str">
        <x:f>'Master Products'!F982</x:f>
        <x:v>Piece</x:v>
      </x:c>
      <x:c r="F985" s="149" t="str">
        <x:f>IF('Master Products'!G982="","",'Master Products'!G982)</x:f>
      </x:c>
      <x:c r="G985" s="149" t="str">
        <x:f>'Master Products'!I982</x:f>
        <x:v>PKR</x:v>
      </x:c>
      <x:c r="H985" s="133" t="n">
        <x:f>'Master Products'!L982</x:f>
        <x:v>450</x:v>
      </x:c>
      <x:c r="I985" s="133" t="n">
        <x:f>'Master Products'!M982</x:f>
        <x:v>335</x:v>
      </x:c>
      <x:c r="J985" s="133" t="str">
        <x:f>'Master Products'!U982</x:f>
        <x:v>Source Valid</x:v>
      </x:c>
      <x:c r="K985" s="133" t="n">
        <x:f>'Master Products'!N982</x:f>
        <x:v>115</x:v>
      </x:c>
      <x:c r="L985" s="148" t="n">
        <x:f>'Master Products'!O982</x:f>
        <x:v>0.25555555555555554</x:v>
      </x:c>
      <x:c r="M985" s="149" t="str">
        <x:f>'Master Products'!X982</x:f>
        <x:v>Ready</x:v>
      </x:c>
      <x:c r="N985" s="149" t="b">
        <x:f>'Master Products'!Y982</x:f>
        <x:v>1</x:v>
      </x:c>
      <x:c r="O985" s="149" t="str">
        <x:f>'Master Products'!AH982</x:f>
        <x:v>WS-RATES:28:10</x:v>
      </x:c>
      <x:c r="P985" s="149" t="str">
        <x:f>IF('Master Products'!AI982="","",'Master Products'!AI982)</x:f>
      </x:c>
      <x:c r="Q985" s="149" t="str">
        <x:f>IF('Master Products'!AJ982="","",'Master Products'!AJ982)</x:f>
      </x:c>
      <x:c r="R985" s="149" t="str">
        <x:f>IF('Master Products'!AK982="","",'Master Products'!AK982)</x:f>
      </x:c>
    </x:row>
    <x:row r="986">
      <x:c r="A986" s="149" t="str">
        <x:f>'Master Products'!A983</x:f>
        <x:v>RS-000982</x:v>
      </x:c>
      <x:c r="B986" s="149" t="str">
        <x:f>'Master Products'!B983</x:f>
        <x:v>BINDING SHEET GREEN</x:v>
      </x:c>
      <x:c r="C986" s="149" t="str">
        <x:f>'Master Products'!C983</x:f>
        <x:v>PLASTIC SHEET/ROLL</x:v>
      </x:c>
      <x:c r="D986" s="149" t="str">
        <x:f>'Master Products'!D983</x:f>
        <x:v>Both</x:v>
      </x:c>
      <x:c r="E986" s="149" t="str">
        <x:f>'Master Products'!F983</x:f>
        <x:v>Piece</x:v>
      </x:c>
      <x:c r="F986" s="149" t="str">
        <x:f>IF('Master Products'!G983="","",'Master Products'!G983)</x:f>
      </x:c>
      <x:c r="G986" s="149" t="str">
        <x:f>'Master Products'!I983</x:f>
        <x:v>PKR</x:v>
      </x:c>
      <x:c r="H986" s="133" t="n">
        <x:f>'Master Products'!L983</x:f>
        <x:v>420</x:v>
      </x:c>
      <x:c r="I986" s="133" t="n">
        <x:f>'Master Products'!M983</x:f>
        <x:v>320</x:v>
      </x:c>
      <x:c r="J986" s="133" t="str">
        <x:f>'Master Products'!U983</x:f>
        <x:v>Source Valid</x:v>
      </x:c>
      <x:c r="K986" s="133" t="n">
        <x:f>'Master Products'!N983</x:f>
        <x:v>100</x:v>
      </x:c>
      <x:c r="L986" s="148" t="n">
        <x:f>'Master Products'!O983</x:f>
        <x:v>0.23809523809523808</x:v>
      </x:c>
      <x:c r="M986" s="149" t="str">
        <x:f>'Master Products'!X983</x:f>
        <x:v>Ready</x:v>
      </x:c>
      <x:c r="N986" s="149" t="b">
        <x:f>'Master Products'!Y983</x:f>
        <x:v>1</x:v>
      </x:c>
      <x:c r="O986" s="149" t="str">
        <x:f>'Master Products'!AH983</x:f>
        <x:v>WS-RATES:28:11</x:v>
      </x:c>
      <x:c r="P986" s="149" t="str">
        <x:f>IF('Master Products'!AI983="","",'Master Products'!AI983)</x:f>
      </x:c>
      <x:c r="Q986" s="149" t="str">
        <x:f>IF('Master Products'!AJ983="","",'Master Products'!AJ983)</x:f>
      </x:c>
      <x:c r="R986" s="149" t="str">
        <x:f>IF('Master Products'!AK983="","",'Master Products'!AK983)</x:f>
      </x:c>
    </x:row>
    <x:row r="987">
      <x:c r="A987" s="149" t="str">
        <x:f>'Master Products'!A984</x:f>
        <x:v>RS-000983</x:v>
      </x:c>
      <x:c r="B987" s="149" t="str">
        <x:f>'Master Products'!B984</x:f>
        <x:v>SCHOLER SHEET</x:v>
      </x:c>
      <x:c r="C987" s="149" t="str">
        <x:f>'Master Products'!C984</x:f>
        <x:v>PLASTIC SHEET/ROLL</x:v>
      </x:c>
      <x:c r="D987" s="149" t="str">
        <x:f>'Master Products'!D984</x:f>
        <x:v>Both</x:v>
      </x:c>
      <x:c r="E987" s="149" t="str">
        <x:f>'Master Products'!F984</x:f>
        <x:v>Piece</x:v>
      </x:c>
      <x:c r="F987" s="149" t="str">
        <x:f>IF('Master Products'!G984="","",'Master Products'!G984)</x:f>
      </x:c>
      <x:c r="G987" s="149" t="str">
        <x:f>'Master Products'!I984</x:f>
        <x:v>PKR</x:v>
      </x:c>
      <x:c r="H987" s="133" t="n">
        <x:f>'Master Products'!L984</x:f>
        <x:v>115</x:v>
      </x:c>
      <x:c r="I987" s="133" t="n">
        <x:f>'Master Products'!M984</x:f>
        <x:v>102</x:v>
      </x:c>
      <x:c r="J987" s="133" t="str">
        <x:f>'Master Products'!U984</x:f>
        <x:v>Source Valid</x:v>
      </x:c>
      <x:c r="K987" s="133" t="n">
        <x:f>'Master Products'!N984</x:f>
        <x:v>13</x:v>
      </x:c>
      <x:c r="L987" s="148" t="n">
        <x:f>'Master Products'!O984</x:f>
        <x:v>0.11304347826086956</x:v>
      </x:c>
      <x:c r="M987" s="149" t="str">
        <x:f>'Master Products'!X984</x:f>
        <x:v>Ready</x:v>
      </x:c>
      <x:c r="N987" s="149" t="b">
        <x:f>'Master Products'!Y984</x:f>
        <x:v>1</x:v>
      </x:c>
      <x:c r="O987" s="149" t="str">
        <x:f>'Master Products'!AH984</x:f>
        <x:v>WS-RATES:28:12</x:v>
      </x:c>
      <x:c r="P987" s="149" t="str">
        <x:f>IF('Master Products'!AI984="","",'Master Products'!AI984)</x:f>
      </x:c>
      <x:c r="Q987" s="149" t="str">
        <x:f>IF('Master Products'!AJ984="","",'Master Products'!AJ984)</x:f>
      </x:c>
      <x:c r="R987" s="149" t="str">
        <x:f>IF('Master Products'!AK984="","",'Master Products'!AK984)</x:f>
      </x:c>
    </x:row>
    <x:row r="988">
      <x:c r="A988" s="149" t="str">
        <x:f>'Master Products'!A985</x:f>
        <x:v>RS-000984</x:v>
      </x:c>
      <x:c r="B988" s="149" t="str">
        <x:f>'Master Products'!B985</x:f>
        <x:v>PIANO FACTIS ERASER 80 PCS</x:v>
      </x:c>
      <x:c r="C988" s="149" t="str">
        <x:f>'Master Products'!C985</x:f>
        <x:v>ERASERS</x:v>
      </x:c>
      <x:c r="D988" s="149" t="str">
        <x:f>'Master Products'!D985</x:f>
        <x:v>Wholesale/Bulk</x:v>
      </x:c>
      <x:c r="E988" s="149" t="str">
        <x:f>'Master Products'!F985</x:f>
        <x:v>Pack</x:v>
      </x:c>
      <x:c r="F988" s="149" t="n">
        <x:f>IF('Master Products'!G985="","",'Master Products'!G985)</x:f>
        <x:v>80</x:v>
      </x:c>
      <x:c r="G988" s="149" t="str">
        <x:f>'Master Products'!I985</x:f>
        <x:v>PKR</x:v>
      </x:c>
      <x:c r="H988" s="133" t="n">
        <x:f>'Master Products'!L985</x:f>
        <x:v>1440</x:v>
      </x:c>
      <x:c r="I988" s="133" t="n">
        <x:f>'Master Products'!M985</x:f>
        <x:v>1368</x:v>
      </x:c>
      <x:c r="J988" s="133" t="str">
        <x:f>'Master Products'!U985</x:f>
        <x:v>Source Valid</x:v>
      </x:c>
      <x:c r="K988" s="133" t="n">
        <x:f>'Master Products'!N985</x:f>
        <x:v>72</x:v>
      </x:c>
      <x:c r="L988" s="148" t="n">
        <x:f>'Master Products'!O985</x:f>
        <x:v>0.05</x:v>
      </x:c>
      <x:c r="M988" s="149" t="str">
        <x:f>'Master Products'!X985</x:f>
        <x:v>Ready</x:v>
      </x:c>
      <x:c r="N988" s="149" t="b">
        <x:f>'Master Products'!Y985</x:f>
        <x:v>1</x:v>
      </x:c>
      <x:c r="O988" s="149" t="str">
        <x:f>'Master Products'!AH985</x:f>
        <x:v>WS-RATES:28:13</x:v>
      </x:c>
      <x:c r="P988" s="149" t="str">
        <x:f>IF('Master Products'!AI985="","",'Master Products'!AI985)</x:f>
      </x:c>
      <x:c r="Q988" s="149" t="str">
        <x:f>IF('Master Products'!AJ985="","",'Master Products'!AJ985)</x:f>
      </x:c>
      <x:c r="R988" s="149" t="str">
        <x:f>IF('Master Products'!AK985="","",'Master Products'!AK985)</x:f>
      </x:c>
    </x:row>
    <x:row r="989">
      <x:c r="A989" s="149" t="str">
        <x:f>'Master Products'!A986</x:f>
        <x:v>RS-000985</x:v>
      </x:c>
      <x:c r="B989" s="149" t="str">
        <x:f>'Master Products'!B986</x:f>
        <x:v>TEMPO GUM STICK 8 GM(1 PC)</x:v>
      </x:c>
      <x:c r="C989" s="149" t="str">
        <x:f>'Master Products'!C986</x:f>
        <x:v>GUM STICK</x:v>
      </x:c>
      <x:c r="D989" s="149" t="str">
        <x:f>'Master Products'!D986</x:f>
        <x:v>Both</x:v>
      </x:c>
      <x:c r="E989" s="149" t="str">
        <x:f>'Master Products'!F986</x:f>
        <x:v>Piece</x:v>
      </x:c>
      <x:c r="F989" s="149" t="n">
        <x:f>IF('Master Products'!G986="","",'Master Products'!G986)</x:f>
        <x:v>1</x:v>
      </x:c>
      <x:c r="G989" s="149" t="str">
        <x:f>'Master Products'!I986</x:f>
        <x:v>PKR</x:v>
      </x:c>
      <x:c r="H989" s="133" t="n">
        <x:f>'Master Products'!L986</x:f>
        <x:v>43</x:v>
      </x:c>
      <x:c r="I989" s="133" t="n">
        <x:f>'Master Products'!M986</x:f>
        <x:v>40</x:v>
      </x:c>
      <x:c r="J989" s="133" t="str">
        <x:f>'Master Products'!U986</x:f>
        <x:v>Source Valid</x:v>
      </x:c>
      <x:c r="K989" s="133" t="n">
        <x:f>'Master Products'!N986</x:f>
        <x:v>3</x:v>
      </x:c>
      <x:c r="L989" s="148" t="n">
        <x:f>'Master Products'!O986</x:f>
        <x:v>0.06976744186046512</x:v>
      </x:c>
      <x:c r="M989" s="149" t="str">
        <x:f>'Master Products'!X986</x:f>
        <x:v>Ready</x:v>
      </x:c>
      <x:c r="N989" s="149" t="b">
        <x:f>'Master Products'!Y986</x:f>
        <x:v>1</x:v>
      </x:c>
      <x:c r="O989" s="149" t="str">
        <x:f>'Master Products'!AH986</x:f>
        <x:v>WS-RATES:28:14</x:v>
      </x:c>
      <x:c r="P989" s="149" t="str">
        <x:f>IF('Master Products'!AI986="","",'Master Products'!AI986)</x:f>
      </x:c>
      <x:c r="Q989" s="149" t="str">
        <x:f>IF('Master Products'!AJ986="","",'Master Products'!AJ986)</x:f>
      </x:c>
      <x:c r="R989" s="149" t="str">
        <x:f>IF('Master Products'!AK986="","",'Master Products'!AK986)</x:f>
      </x:c>
    </x:row>
    <x:row r="990">
      <x:c r="A990" s="149" t="str">
        <x:f>'Master Products'!A987</x:f>
        <x:v>RS-000986</x:v>
      </x:c>
      <x:c r="B990" s="149" t="str">
        <x:f>'Master Products'!B987</x:f>
        <x:v>PLASTIC BALL NO 75</x:v>
      </x:c>
      <x:c r="C990" s="149" t="str">
        <x:f>'Master Products'!C987</x:f>
        <x:v>BALL</x:v>
      </x:c>
      <x:c r="D990" s="149" t="str">
        <x:f>'Master Products'!D987</x:f>
        <x:v>Both</x:v>
      </x:c>
      <x:c r="E990" s="149" t="str">
        <x:f>'Master Products'!F987</x:f>
        <x:v>Piece</x:v>
      </x:c>
      <x:c r="F990" s="149" t="str">
        <x:f>IF('Master Products'!G987="","",'Master Products'!G987)</x:f>
      </x:c>
      <x:c r="G990" s="149" t="str">
        <x:f>'Master Products'!I987</x:f>
        <x:v>PKR</x:v>
      </x:c>
      <x:c r="H990" s="133" t="n">
        <x:f>'Master Products'!L987</x:f>
        <x:v>75</x:v>
      </x:c>
      <x:c r="I990" s="133" t="n">
        <x:f>'Master Products'!M987</x:f>
        <x:v>70</x:v>
      </x:c>
      <x:c r="J990" s="133" t="str">
        <x:f>'Master Products'!U987</x:f>
        <x:v>Source Valid</x:v>
      </x:c>
      <x:c r="K990" s="133" t="n">
        <x:f>'Master Products'!N987</x:f>
        <x:v>5</x:v>
      </x:c>
      <x:c r="L990" s="148" t="n">
        <x:f>'Master Products'!O987</x:f>
        <x:v>0.06666666666666667</x:v>
      </x:c>
      <x:c r="M990" s="149" t="str">
        <x:f>'Master Products'!X987</x:f>
        <x:v>Ready</x:v>
      </x:c>
      <x:c r="N990" s="149" t="b">
        <x:f>'Master Products'!Y987</x:f>
        <x:v>1</x:v>
      </x:c>
      <x:c r="O990" s="149" t="str">
        <x:f>'Master Products'!AH987</x:f>
        <x:v>WS-RATES:28:15</x:v>
      </x:c>
      <x:c r="P990" s="149" t="str">
        <x:f>IF('Master Products'!AI987="","",'Master Products'!AI987)</x:f>
      </x:c>
      <x:c r="Q990" s="149" t="str">
        <x:f>IF('Master Products'!AJ987="","",'Master Products'!AJ987)</x:f>
      </x:c>
      <x:c r="R990" s="149" t="str">
        <x:f>IF('Master Products'!AK987="","",'Master Products'!AK987)</x:f>
      </x:c>
    </x:row>
    <x:row r="991">
      <x:c r="A991" s="149" t="str">
        <x:f>'Master Products'!A988</x:f>
        <x:v>RS-000987</x:v>
      </x:c>
      <x:c r="B991" s="149" t="str">
        <x:f>'Master Products'!B988</x:f>
        <x:v>RUBBER BAND 400gm PACKET</x:v>
      </x:c>
      <x:c r="C991" s="149" t="str">
        <x:f>'Master Products'!C988</x:f>
        <x:v>CHINA</x:v>
      </x:c>
      <x:c r="D991" s="149" t="str">
        <x:f>'Master Products'!D988</x:f>
        <x:v>Both</x:v>
      </x:c>
      <x:c r="E991" s="149" t="str">
        <x:f>'Master Products'!F988</x:f>
        <x:v>Pack</x:v>
      </x:c>
      <x:c r="F991" s="149" t="str">
        <x:f>IF('Master Products'!G988="","",'Master Products'!G988)</x:f>
      </x:c>
      <x:c r="G991" s="149" t="str">
        <x:f>'Master Products'!I988</x:f>
        <x:v>PKR</x:v>
      </x:c>
      <x:c r="H991" s="133" t="n">
        <x:f>'Master Products'!L988</x:f>
        <x:v>500</x:v>
      </x:c>
      <x:c r="I991" s="133" t="n">
        <x:f>'Master Products'!M988</x:f>
        <x:v>460</x:v>
      </x:c>
      <x:c r="J991" s="133" t="str">
        <x:f>'Master Products'!U988</x:f>
        <x:v>Source Valid</x:v>
      </x:c>
      <x:c r="K991" s="133" t="n">
        <x:f>'Master Products'!N988</x:f>
        <x:v>40</x:v>
      </x:c>
      <x:c r="L991" s="148" t="n">
        <x:f>'Master Products'!O988</x:f>
        <x:v>0.08</x:v>
      </x:c>
      <x:c r="M991" s="149" t="str">
        <x:f>'Master Products'!X988</x:f>
        <x:v>Ready</x:v>
      </x:c>
      <x:c r="N991" s="149" t="b">
        <x:f>'Master Products'!Y988</x:f>
        <x:v>1</x:v>
      </x:c>
      <x:c r="O991" s="149" t="str">
        <x:f>'Master Products'!AH988</x:f>
        <x:v>WS-RATES:28:16</x:v>
      </x:c>
      <x:c r="P991" s="149" t="str">
        <x:f>IF('Master Products'!AI988="","",'Master Products'!AI988)</x:f>
      </x:c>
      <x:c r="Q991" s="149" t="str">
        <x:f>IF('Master Products'!AJ988="","",'Master Products'!AJ988)</x:f>
      </x:c>
      <x:c r="R991" s="149" t="str">
        <x:f>IF('Master Products'!AK988="","",'Master Products'!AK988)</x:f>
      </x:c>
    </x:row>
    <x:row r="992">
      <x:c r="A992" s="149" t="str">
        <x:f>'Master Products'!A989</x:f>
        <x:v>RS-000988</x:v>
      </x:c>
      <x:c r="B992" s="149" t="str">
        <x:f>'Master Products'!B989</x:f>
        <x:v>CUTTER S/MEDIUM</x:v>
      </x:c>
      <x:c r="C992" s="149" t="str">
        <x:f>'Master Products'!C989</x:f>
        <x:v>CUTTERS</x:v>
      </x:c>
      <x:c r="D992" s="149" t="str">
        <x:f>'Master Products'!D989</x:f>
        <x:v>Both</x:v>
      </x:c>
      <x:c r="E992" s="149" t="str">
        <x:f>'Master Products'!F989</x:f>
        <x:v>Piece</x:v>
      </x:c>
      <x:c r="F992" s="149" t="str">
        <x:f>IF('Master Products'!G989="","",'Master Products'!G989)</x:f>
      </x:c>
      <x:c r="G992" s="149" t="str">
        <x:f>'Master Products'!I989</x:f>
        <x:v>PKR</x:v>
      </x:c>
      <x:c r="H992" s="133" t="n">
        <x:f>'Master Products'!L989</x:f>
        <x:v>110</x:v>
      </x:c>
      <x:c r="I992" s="133" t="n">
        <x:f>'Master Products'!M989</x:f>
        <x:v>75</x:v>
      </x:c>
      <x:c r="J992" s="133" t="str">
        <x:f>'Master Products'!U989</x:f>
        <x:v>Source Valid</x:v>
      </x:c>
      <x:c r="K992" s="133" t="n">
        <x:f>'Master Products'!N989</x:f>
        <x:v>35</x:v>
      </x:c>
      <x:c r="L992" s="148" t="n">
        <x:f>'Master Products'!O989</x:f>
        <x:v>0.3181818181818182</x:v>
      </x:c>
      <x:c r="M992" s="149" t="str">
        <x:f>'Master Products'!X989</x:f>
        <x:v>Ready</x:v>
      </x:c>
      <x:c r="N992" s="149" t="b">
        <x:f>'Master Products'!Y989</x:f>
        <x:v>1</x:v>
      </x:c>
      <x:c r="O992" s="149" t="str">
        <x:f>'Master Products'!AH989</x:f>
        <x:v>WS-RATES:28:17</x:v>
      </x:c>
      <x:c r="P992" s="149" t="str">
        <x:f>IF('Master Products'!AI989="","",'Master Products'!AI989)</x:f>
      </x:c>
      <x:c r="Q992" s="149" t="str">
        <x:f>IF('Master Products'!AJ989="","",'Master Products'!AJ989)</x:f>
      </x:c>
      <x:c r="R992" s="149" t="str">
        <x:f>IF('Master Products'!AK989="","",'Master Products'!AK989)</x:f>
      </x:c>
    </x:row>
    <x:row r="993">
      <x:c r="A993" s="149" t="str">
        <x:f>'Master Products'!A990</x:f>
        <x:v>RS-000989</x:v>
      </x:c>
      <x:c r="B993" s="149" t="str">
        <x:f>'Master Products'!B990</x:f>
        <x:v>CUTTER DOUBLE WITH BLADE</x:v>
      </x:c>
      <x:c r="C993" s="149" t="str">
        <x:f>'Master Products'!C990</x:f>
        <x:v>CUTTERS</x:v>
      </x:c>
      <x:c r="D993" s="149" t="str">
        <x:f>'Master Products'!D990</x:f>
        <x:v>Both</x:v>
      </x:c>
      <x:c r="E993" s="149" t="str">
        <x:f>'Master Products'!F990</x:f>
        <x:v>Piece</x:v>
      </x:c>
      <x:c r="F993" s="149" t="str">
        <x:f>IF('Master Products'!G990="","",'Master Products'!G990)</x:f>
      </x:c>
      <x:c r="G993" s="149" t="str">
        <x:f>'Master Products'!I990</x:f>
        <x:v>PKR</x:v>
      </x:c>
      <x:c r="H993" s="133" t="n">
        <x:f>'Master Products'!L990</x:f>
        <x:v>290</x:v>
      </x:c>
      <x:c r="I993" s="133" t="n">
        <x:f>'Master Products'!M990</x:f>
        <x:v>265</x:v>
      </x:c>
      <x:c r="J993" s="133" t="str">
        <x:f>'Master Products'!U990</x:f>
        <x:v>Source Valid</x:v>
      </x:c>
      <x:c r="K993" s="133" t="n">
        <x:f>'Master Products'!N990</x:f>
        <x:v>25</x:v>
      </x:c>
      <x:c r="L993" s="148" t="n">
        <x:f>'Master Products'!O990</x:f>
        <x:v>0.08620689655172414</x:v>
      </x:c>
      <x:c r="M993" s="149" t="str">
        <x:f>'Master Products'!X990</x:f>
        <x:v>Ready</x:v>
      </x:c>
      <x:c r="N993" s="149" t="b">
        <x:f>'Master Products'!Y990</x:f>
        <x:v>1</x:v>
      </x:c>
      <x:c r="O993" s="149" t="str">
        <x:f>'Master Products'!AH990</x:f>
        <x:v>WS-RATES:28:18</x:v>
      </x:c>
      <x:c r="P993" s="149" t="str">
        <x:f>IF('Master Products'!AI990="","",'Master Products'!AI990)</x:f>
      </x:c>
      <x:c r="Q993" s="149" t="str">
        <x:f>IF('Master Products'!AJ990="","",'Master Products'!AJ990)</x:f>
      </x:c>
      <x:c r="R993" s="149" t="str">
        <x:f>IF('Master Products'!AK990="","",'Master Products'!AK990)</x:f>
      </x:c>
    </x:row>
    <x:row r="994">
      <x:c r="A994" s="149" t="str">
        <x:f>'Master Products'!A991</x:f>
        <x:v>RS-000990</x:v>
      </x:c>
      <x:c r="B994" s="149" t="str">
        <x:f>'Master Products'!B991</x:f>
        <x:v>PIANO RHYTHM</x:v>
      </x:c>
      <x:c r="C994" s="149" t="str">
        <x:f>'Master Products'!C991</x:f>
        <x:v>GEL PEN</x:v>
      </x:c>
      <x:c r="D994" s="149" t="str">
        <x:f>'Master Products'!D991</x:f>
        <x:v>Both</x:v>
      </x:c>
      <x:c r="E994" s="149" t="str">
        <x:f>'Master Products'!F991</x:f>
        <x:v>Piece</x:v>
      </x:c>
      <x:c r="F994" s="149" t="str">
        <x:f>IF('Master Products'!G991="","",'Master Products'!G991)</x:f>
      </x:c>
      <x:c r="G994" s="149" t="str">
        <x:f>'Master Products'!I991</x:f>
        <x:v>PKR</x:v>
      </x:c>
      <x:c r="H994" s="133" t="n">
        <x:f>'Master Products'!L991</x:f>
        <x:v>220</x:v>
      </x:c>
      <x:c r="I994" s="133" t="n">
        <x:f>'Master Products'!M991</x:f>
        <x:v>209</x:v>
      </x:c>
      <x:c r="J994" s="133" t="str">
        <x:f>'Master Products'!U991</x:f>
        <x:v>Source Valid</x:v>
      </x:c>
      <x:c r="K994" s="133" t="n">
        <x:f>'Master Products'!N991</x:f>
        <x:v>11</x:v>
      </x:c>
      <x:c r="L994" s="148" t="n">
        <x:f>'Master Products'!O991</x:f>
        <x:v>0.05</x:v>
      </x:c>
      <x:c r="M994" s="149" t="str">
        <x:f>'Master Products'!X991</x:f>
        <x:v>Ready</x:v>
      </x:c>
      <x:c r="N994" s="149" t="b">
        <x:f>'Master Products'!Y991</x:f>
        <x:v>1</x:v>
      </x:c>
      <x:c r="O994" s="149" t="str">
        <x:f>'Master Products'!AH991</x:f>
        <x:v>WS-RATES:28:19</x:v>
      </x:c>
      <x:c r="P994" s="149" t="str">
        <x:f>IF('Master Products'!AI991="","",'Master Products'!AI991)</x:f>
      </x:c>
      <x:c r="Q994" s="149" t="str">
        <x:f>IF('Master Products'!AJ991="","",'Master Products'!AJ991)</x:f>
      </x:c>
      <x:c r="R994" s="149" t="str">
        <x:f>IF('Master Products'!AK991="","",'Master Products'!AK991)</x:f>
      </x:c>
    </x:row>
    <x:row r="995">
      <x:c r="A995" s="149" t="str">
        <x:f>'Master Products'!A992</x:f>
        <x:v>RS-000991</x:v>
      </x:c>
      <x:c r="B995" s="149" t="str">
        <x:f>'Master Products'!B992</x:f>
        <x:v>DOLLAR GL1</x:v>
      </x:c>
      <x:c r="C995" s="149" t="str">
        <x:f>'Master Products'!C992</x:f>
        <x:v>GEL PEN</x:v>
      </x:c>
      <x:c r="D995" s="149" t="str">
        <x:f>'Master Products'!D992</x:f>
        <x:v>Both</x:v>
      </x:c>
      <x:c r="E995" s="149" t="str">
        <x:f>'Master Products'!F992</x:f>
        <x:v>Piece</x:v>
      </x:c>
      <x:c r="F995" s="149" t="str">
        <x:f>IF('Master Products'!G992="","",'Master Products'!G992)</x:f>
      </x:c>
      <x:c r="G995" s="149" t="str">
        <x:f>'Master Products'!I992</x:f>
        <x:v>PKR</x:v>
      </x:c>
      <x:c r="H995" s="133" t="n">
        <x:f>'Master Products'!L992</x:f>
        <x:v>513</x:v>
      </x:c>
      <x:c r="I995" s="133" t="n">
        <x:f>'Master Products'!M992</x:f>
        <x:v>497.61</x:v>
      </x:c>
      <x:c r="J995" s="133" t="str">
        <x:f>'Master Products'!U992</x:f>
        <x:v>Source Valid</x:v>
      </x:c>
      <x:c r="K995" s="133" t="n">
        <x:f>'Master Products'!N992</x:f>
        <x:v>15.389999999999986</x:v>
      </x:c>
      <x:c r="L995" s="148" t="n">
        <x:f>'Master Products'!O992</x:f>
        <x:v>0.029999999999999975</x:v>
      </x:c>
      <x:c r="M995" s="149" t="str">
        <x:f>'Master Products'!X992</x:f>
        <x:v>Ready</x:v>
      </x:c>
      <x:c r="N995" s="149" t="b">
        <x:f>'Master Products'!Y992</x:f>
        <x:v>1</x:v>
      </x:c>
      <x:c r="O995" s="149" t="str">
        <x:f>'Master Products'!AH992</x:f>
        <x:v>WS-RATES:28:20</x:v>
      </x:c>
      <x:c r="P995" s="149" t="str">
        <x:f>IF('Master Products'!AI992="","",'Master Products'!AI992)</x:f>
      </x:c>
      <x:c r="Q995" s="149" t="str">
        <x:f>IF('Master Products'!AJ992="","",'Master Products'!AJ992)</x:f>
      </x:c>
      <x:c r="R995" s="149" t="str">
        <x:f>IF('Master Products'!AK992="","",'Master Products'!AK992)</x:f>
      </x:c>
    </x:row>
    <x:row r="996">
      <x:c r="A996" s="149" t="str">
        <x:f>'Master Products'!A993</x:f>
        <x:v>RS-000992</x:v>
      </x:c>
      <x:c r="B996" s="149" t="str">
        <x:f>'Master Products'!B993</x:f>
        <x:v>MILAN FANCEY BALL PEN+BOX</x:v>
      </x:c>
      <x:c r="C996" s="149" t="str">
        <x:f>'Master Products'!C993</x:f>
        <x:v>BALL POINT</x:v>
      </x:c>
      <x:c r="D996" s="149" t="str">
        <x:f>'Master Products'!D993</x:f>
        <x:v>Both</x:v>
      </x:c>
      <x:c r="E996" s="149" t="str">
        <x:f>'Master Products'!F993</x:f>
        <x:v>Box</x:v>
      </x:c>
      <x:c r="F996" s="149" t="str">
        <x:f>IF('Master Products'!G993="","",'Master Products'!G993)</x:f>
      </x:c>
      <x:c r="G996" s="149" t="str">
        <x:f>'Master Products'!I993</x:f>
        <x:v>PKR</x:v>
      </x:c>
      <x:c r="H996" s="133" t="n">
        <x:f>'Master Products'!L993</x:f>
        <x:v>100</x:v>
      </x:c>
      <x:c r="I996" s="133" t="n">
        <x:f>'Master Products'!M993</x:f>
        <x:v>80</x:v>
      </x:c>
      <x:c r="J996" s="133" t="str">
        <x:f>'Master Products'!U993</x:f>
        <x:v>Source Valid</x:v>
      </x:c>
      <x:c r="K996" s="133" t="n">
        <x:f>'Master Products'!N993</x:f>
        <x:v>20</x:v>
      </x:c>
      <x:c r="L996" s="148" t="n">
        <x:f>'Master Products'!O993</x:f>
        <x:v>0.2</x:v>
      </x:c>
      <x:c r="M996" s="149" t="str">
        <x:f>'Master Products'!X993</x:f>
        <x:v>Ready</x:v>
      </x:c>
      <x:c r="N996" s="149" t="b">
        <x:f>'Master Products'!Y993</x:f>
        <x:v>1</x:v>
      </x:c>
      <x:c r="O996" s="149" t="str">
        <x:f>'Master Products'!AH993</x:f>
        <x:v>WS-RATES:28:21</x:v>
      </x:c>
      <x:c r="P996" s="149" t="str">
        <x:f>IF('Master Products'!AI993="","",'Master Products'!AI993)</x:f>
      </x:c>
      <x:c r="Q996" s="149" t="str">
        <x:f>IF('Master Products'!AJ993="","",'Master Products'!AJ993)</x:f>
      </x:c>
      <x:c r="R996" s="149" t="str">
        <x:f>IF('Master Products'!AK993="","",'Master Products'!AK993)</x:f>
      </x:c>
    </x:row>
    <x:row r="997">
      <x:c r="A997" s="149" t="str">
        <x:f>'Master Products'!A994</x:f>
        <x:v>RS-000993</x:v>
      </x:c>
      <x:c r="B997" s="149" t="str">
        <x:f>'Master Products'!B994</x:f>
        <x:v>MILAN FANCEY BALL PEN</x:v>
      </x:c>
      <x:c r="C997" s="149" t="str">
        <x:f>'Master Products'!C994</x:f>
        <x:v>BALL POINT</x:v>
      </x:c>
      <x:c r="D997" s="149" t="str">
        <x:f>'Master Products'!D994</x:f>
        <x:v>Both</x:v>
      </x:c>
      <x:c r="E997" s="149" t="str">
        <x:f>'Master Products'!F994</x:f>
        <x:v>Piece</x:v>
      </x:c>
      <x:c r="F997" s="149" t="str">
        <x:f>IF('Master Products'!G994="","",'Master Products'!G994)</x:f>
      </x:c>
      <x:c r="G997" s="149" t="str">
        <x:f>'Master Products'!I994</x:f>
        <x:v>PKR</x:v>
      </x:c>
      <x:c r="H997" s="133" t="n">
        <x:f>'Master Products'!L994</x:f>
        <x:v>50</x:v>
      </x:c>
      <x:c r="I997" s="133" t="n">
        <x:f>'Master Products'!M994</x:f>
        <x:v>43</x:v>
      </x:c>
      <x:c r="J997" s="133" t="str">
        <x:f>'Master Products'!U994</x:f>
        <x:v>Source Valid</x:v>
      </x:c>
      <x:c r="K997" s="133" t="n">
        <x:f>'Master Products'!N994</x:f>
        <x:v>7</x:v>
      </x:c>
      <x:c r="L997" s="148" t="n">
        <x:f>'Master Products'!O994</x:f>
        <x:v>0.14</x:v>
      </x:c>
      <x:c r="M997" s="149" t="str">
        <x:f>'Master Products'!X994</x:f>
        <x:v>Ready</x:v>
      </x:c>
      <x:c r="N997" s="149" t="b">
        <x:f>'Master Products'!Y994</x:f>
        <x:v>1</x:v>
      </x:c>
      <x:c r="O997" s="149" t="str">
        <x:f>'Master Products'!AH994</x:f>
        <x:v>WS-RATES:28:22</x:v>
      </x:c>
      <x:c r="P997" s="149" t="str">
        <x:f>IF('Master Products'!AI994="","",'Master Products'!AI994)</x:f>
      </x:c>
      <x:c r="Q997" s="149" t="str">
        <x:f>IF('Master Products'!AJ994="","",'Master Products'!AJ994)</x:f>
      </x:c>
      <x:c r="R997" s="149" t="str">
        <x:f>IF('Master Products'!AK994="","",'Master Products'!AK994)</x:f>
      </x:c>
    </x:row>
    <x:row r="998">
      <x:c r="A998" s="149" t="str">
        <x:f>'Master Products'!A995</x:f>
        <x:v>RS-000994</x:v>
      </x:c>
      <x:c r="B998" s="149" t="str">
        <x:f>'Master Products'!B995</x:f>
        <x:v>DAIRY NO;280SOFT LEATHER</x:v>
      </x:c>
      <x:c r="C998" s="149" t="str">
        <x:f>'Master Products'!C995</x:f>
        <x:v>CHINA DAIRIES</x:v>
      </x:c>
      <x:c r="D998" s="149" t="str">
        <x:f>'Master Products'!D995</x:f>
        <x:v>Both</x:v>
      </x:c>
      <x:c r="E998" s="149" t="str">
        <x:f>'Master Products'!F995</x:f>
        <x:v>Piece</x:v>
      </x:c>
      <x:c r="F998" s="149" t="str">
        <x:f>IF('Master Products'!G995="","",'Master Products'!G995)</x:f>
      </x:c>
      <x:c r="G998" s="149" t="str">
        <x:f>'Master Products'!I995</x:f>
        <x:v>PKR</x:v>
      </x:c>
      <x:c r="H998" s="133" t="n">
        <x:f>'Master Products'!L995</x:f>
        <x:v>280</x:v>
      </x:c>
      <x:c r="I998" s="133" t="n">
        <x:f>'Master Products'!M995</x:f>
        <x:v>265</x:v>
      </x:c>
      <x:c r="J998" s="133" t="str">
        <x:f>'Master Products'!U995</x:f>
        <x:v>Source Valid</x:v>
      </x:c>
      <x:c r="K998" s="133" t="n">
        <x:f>'Master Products'!N995</x:f>
        <x:v>15</x:v>
      </x:c>
      <x:c r="L998" s="148" t="n">
        <x:f>'Master Products'!O995</x:f>
        <x:v>0.05357142857142857</x:v>
      </x:c>
      <x:c r="M998" s="149" t="str">
        <x:f>'Master Products'!X995</x:f>
        <x:v>Ready</x:v>
      </x:c>
      <x:c r="N998" s="149" t="b">
        <x:f>'Master Products'!Y995</x:f>
        <x:v>1</x:v>
      </x:c>
      <x:c r="O998" s="149" t="str">
        <x:f>'Master Products'!AH995</x:f>
        <x:v>WS-RATES:28:23</x:v>
      </x:c>
      <x:c r="P998" s="149" t="str">
        <x:f>IF('Master Products'!AI995="","",'Master Products'!AI995)</x:f>
      </x:c>
      <x:c r="Q998" s="149" t="str">
        <x:f>IF('Master Products'!AJ995="","",'Master Products'!AJ995)</x:f>
      </x:c>
      <x:c r="R998" s="149" t="str">
        <x:f>IF('Master Products'!AK995="","",'Master Products'!AK995)</x:f>
      </x:c>
    </x:row>
    <x:row r="999">
      <x:c r="A999" s="149" t="str">
        <x:f>'Master Products'!A996</x:f>
        <x:v>RS-000995</x:v>
      </x:c>
      <x:c r="B999" s="149" t="str">
        <x:f>'Master Products'!B996</x:f>
        <x:v>DAIRY A5 DISPLAY</x:v>
      </x:c>
      <x:c r="C999" s="149" t="str">
        <x:f>'Master Products'!C996</x:f>
        <x:v>CHINA DAIRIES</x:v>
      </x:c>
      <x:c r="D999" s="149" t="str">
        <x:f>'Master Products'!D996</x:f>
        <x:v>Wholesale/Bulk</x:v>
      </x:c>
      <x:c r="E999" s="149" t="str">
        <x:f>'Master Products'!F996</x:f>
        <x:v>Piece</x:v>
      </x:c>
      <x:c r="F999" s="149" t="str">
        <x:f>IF('Master Products'!G996="","",'Master Products'!G996)</x:f>
      </x:c>
      <x:c r="G999" s="149" t="str">
        <x:f>'Master Products'!I996</x:f>
        <x:v>PKR</x:v>
      </x:c>
      <x:c r="H999" s="133" t="n">
        <x:f>'Master Products'!L996</x:f>
        <x:v>320</x:v>
      </x:c>
      <x:c r="I999" s="133" t="n">
        <x:f>'Master Products'!M996</x:f>
        <x:v>290</x:v>
      </x:c>
      <x:c r="J999" s="133" t="str">
        <x:f>'Master Products'!U996</x:f>
        <x:v>Source Valid</x:v>
      </x:c>
      <x:c r="K999" s="133" t="n">
        <x:f>'Master Products'!N996</x:f>
        <x:v>30</x:v>
      </x:c>
      <x:c r="L999" s="148" t="n">
        <x:f>'Master Products'!O996</x:f>
        <x:v>0.09375</x:v>
      </x:c>
      <x:c r="M999" s="149" t="str">
        <x:f>'Master Products'!X996</x:f>
        <x:v>Ready</x:v>
      </x:c>
      <x:c r="N999" s="149" t="b">
        <x:f>'Master Products'!Y996</x:f>
        <x:v>1</x:v>
      </x:c>
      <x:c r="O999" s="149" t="str">
        <x:f>'Master Products'!AH996</x:f>
        <x:v>WS-RATES:28:24</x:v>
      </x:c>
      <x:c r="P999" s="149" t="str">
        <x:f>IF('Master Products'!AI996="","",'Master Products'!AI996)</x:f>
      </x:c>
      <x:c r="Q999" s="149" t="str">
        <x:f>IF('Master Products'!AJ996="","",'Master Products'!AJ996)</x:f>
      </x:c>
      <x:c r="R999" s="149" t="str">
        <x:f>IF('Master Products'!AK996="","",'Master Products'!AK996)</x:f>
      </x:c>
    </x:row>
    <x:row r="1000">
      <x:c r="A1000" s="149" t="str">
        <x:f>'Master Products'!A997</x:f>
        <x:v>RS-000996</x:v>
      </x:c>
      <x:c r="B1000" s="149" t="str">
        <x:f>'Master Products'!B997</x:f>
        <x:v>GEL PEN ERASEABLE 8005</x:v>
      </x:c>
      <x:c r="C1000" s="149" t="str">
        <x:f>'Master Products'!C997</x:f>
        <x:v>GEL PEN</x:v>
      </x:c>
      <x:c r="D1000" s="149" t="str">
        <x:f>'Master Products'!D997</x:f>
        <x:v>Both</x:v>
      </x:c>
      <x:c r="E1000" s="149" t="str">
        <x:f>'Master Products'!F997</x:f>
        <x:v>Piece</x:v>
      </x:c>
      <x:c r="F1000" s="149" t="str">
        <x:f>IF('Master Products'!G997="","",'Master Products'!G997)</x:f>
      </x:c>
      <x:c r="G1000" s="149" t="str">
        <x:f>'Master Products'!I997</x:f>
        <x:v>PKR</x:v>
      </x:c>
      <x:c r="H1000" s="133" t="n">
        <x:f>'Master Products'!L997</x:f>
        <x:v>720</x:v>
      </x:c>
      <x:c r="I1000" s="133" t="n">
        <x:f>'Master Products'!M997</x:f>
        <x:v>670</x:v>
      </x:c>
      <x:c r="J1000" s="133" t="str">
        <x:f>'Master Products'!U997</x:f>
        <x:v>Source Valid</x:v>
      </x:c>
      <x:c r="K1000" s="133" t="n">
        <x:f>'Master Products'!N997</x:f>
        <x:v>50</x:v>
      </x:c>
      <x:c r="L1000" s="148" t="n">
        <x:f>'Master Products'!O997</x:f>
        <x:v>0.06944444444444445</x:v>
      </x:c>
      <x:c r="M1000" s="149" t="str">
        <x:f>'Master Products'!X997</x:f>
        <x:v>Ready</x:v>
      </x:c>
      <x:c r="N1000" s="149" t="b">
        <x:f>'Master Products'!Y997</x:f>
        <x:v>1</x:v>
      </x:c>
      <x:c r="O1000" s="149" t="str">
        <x:f>'Master Products'!AH997</x:f>
        <x:v>WS-RATES:28:25</x:v>
      </x:c>
      <x:c r="P1000" s="149" t="str">
        <x:f>IF('Master Products'!AI997="","",'Master Products'!AI997)</x:f>
      </x:c>
      <x:c r="Q1000" s="149" t="str">
        <x:f>IF('Master Products'!AJ997="","",'Master Products'!AJ997)</x:f>
      </x:c>
      <x:c r="R1000" s="149" t="str">
        <x:f>IF('Master Products'!AK997="","",'Master Products'!AK997)</x:f>
      </x:c>
    </x:row>
    <x:row r="1001">
      <x:c r="A1001" s="149" t="str">
        <x:f>'Master Products'!A998</x:f>
        <x:v>RS-000997</x:v>
      </x:c>
      <x:c r="B1001" s="149" t="str">
        <x:f>'Master Products'!B998</x:f>
        <x:v>DUX INK PEN 300</x:v>
      </x:c>
      <x:c r="C1001" s="149" t="str">
        <x:f>'Master Products'!C998</x:f>
        <x:v>Fountain pen</x:v>
      </x:c>
      <x:c r="D1001" s="149" t="str">
        <x:f>'Master Products'!D998</x:f>
        <x:v>Both</x:v>
      </x:c>
      <x:c r="E1001" s="149" t="str">
        <x:f>'Master Products'!F998</x:f>
        <x:v>Piece</x:v>
      </x:c>
      <x:c r="F1001" s="149" t="str">
        <x:f>IF('Master Products'!G998="","",'Master Products'!G998)</x:f>
      </x:c>
      <x:c r="G1001" s="149" t="str">
        <x:f>'Master Products'!I998</x:f>
        <x:v>PKR</x:v>
      </x:c>
      <x:c r="H1001" s="133" t="n">
        <x:f>'Master Products'!L998</x:f>
        <x:v>100</x:v>
      </x:c>
      <x:c r="I1001" s="133" t="n">
        <x:f>'Master Products'!M998</x:f>
        <x:v>90</x:v>
      </x:c>
      <x:c r="J1001" s="133" t="str">
        <x:f>'Master Products'!U998</x:f>
        <x:v>Source Valid</x:v>
      </x:c>
      <x:c r="K1001" s="133" t="n">
        <x:f>'Master Products'!N998</x:f>
        <x:v>10</x:v>
      </x:c>
      <x:c r="L1001" s="148" t="n">
        <x:f>'Master Products'!O998</x:f>
        <x:v>0.1</x:v>
      </x:c>
      <x:c r="M1001" s="149" t="str">
        <x:f>'Master Products'!X998</x:f>
        <x:v>Ready</x:v>
      </x:c>
      <x:c r="N1001" s="149" t="b">
        <x:f>'Master Products'!Y998</x:f>
        <x:v>1</x:v>
      </x:c>
      <x:c r="O1001" s="149" t="str">
        <x:f>'Master Products'!AH998</x:f>
        <x:v>WS-RATES:28:26</x:v>
      </x:c>
      <x:c r="P1001" s="149" t="str">
        <x:f>IF('Master Products'!AI998="","",'Master Products'!AI998)</x:f>
      </x:c>
      <x:c r="Q1001" s="149" t="str">
        <x:f>IF('Master Products'!AJ998="","",'Master Products'!AJ998)</x:f>
      </x:c>
      <x:c r="R1001" s="149" t="str">
        <x:f>IF('Master Products'!AK998="","",'Master Products'!AK998)</x:f>
      </x:c>
    </x:row>
    <x:row r="1002">
      <x:c r="A1002" s="149" t="str">
        <x:f>'Master Products'!A999</x:f>
        <x:v>RS-000998</x:v>
      </x:c>
      <x:c r="B1002" s="149" t="str">
        <x:f>'Master Products'!B999</x:f>
        <x:v>STAEDTLER 0.5 MM</x:v>
      </x:c>
      <x:c r="C1002" s="149" t="str">
        <x:f>'Master Products'!C999</x:f>
        <x:v>CHINA</x:v>
      </x:c>
      <x:c r="D1002" s="149" t="str">
        <x:f>'Master Products'!D999</x:f>
        <x:v>Both</x:v>
      </x:c>
      <x:c r="E1002" s="149" t="str">
        <x:f>'Master Products'!F999</x:f>
        <x:v>Piece</x:v>
      </x:c>
      <x:c r="F1002" s="149" t="str">
        <x:f>IF('Master Products'!G999="","",'Master Products'!G999)</x:f>
      </x:c>
      <x:c r="G1002" s="149" t="str">
        <x:f>'Master Products'!I999</x:f>
        <x:v>PKR</x:v>
      </x:c>
      <x:c r="H1002" s="133" t="n">
        <x:f>'Master Products'!L999</x:f>
        <x:v>410</x:v>
      </x:c>
      <x:c r="I1002" s="133" t="n">
        <x:f>'Master Products'!M999</x:f>
        <x:v>385</x:v>
      </x:c>
      <x:c r="J1002" s="133" t="str">
        <x:f>'Master Products'!U999</x:f>
        <x:v>Source Valid</x:v>
      </x:c>
      <x:c r="K1002" s="133" t="n">
        <x:f>'Master Products'!N999</x:f>
        <x:v>25</x:v>
      </x:c>
      <x:c r="L1002" s="148" t="n">
        <x:f>'Master Products'!O999</x:f>
        <x:v>0.06097560975609756</x:v>
      </x:c>
      <x:c r="M1002" s="149" t="str">
        <x:f>'Master Products'!X999</x:f>
        <x:v>Ready</x:v>
      </x:c>
      <x:c r="N1002" s="149" t="b">
        <x:f>'Master Products'!Y999</x:f>
        <x:v>1</x:v>
      </x:c>
      <x:c r="O1002" s="149" t="str">
        <x:f>'Master Products'!AH999</x:f>
        <x:v>WS-RATES:28:27</x:v>
      </x:c>
      <x:c r="P1002" s="149" t="str">
        <x:f>IF('Master Products'!AI999="","",'Master Products'!AI999)</x:f>
      </x:c>
      <x:c r="Q1002" s="149" t="str">
        <x:f>IF('Master Products'!AJ999="","",'Master Products'!AJ999)</x:f>
      </x:c>
      <x:c r="R1002" s="149" t="str">
        <x:f>IF('Master Products'!AK999="","",'Master Products'!AK999)</x:f>
      </x:c>
    </x:row>
    <x:row r="1003">
      <x:c r="A1003" s="149" t="str">
        <x:f>'Master Products'!A1000</x:f>
        <x:v>RS-000999</x:v>
      </x:c>
      <x:c r="B1003" s="149" t="str">
        <x:f>'Master Products'!B1000</x:f>
        <x:v>NEXT ERASER 60 PC</x:v>
      </x:c>
      <x:c r="C1003" s="149" t="str">
        <x:f>'Master Products'!C1000</x:f>
        <x:v>CHINA</x:v>
      </x:c>
      <x:c r="D1003" s="149" t="str">
        <x:f>'Master Products'!D1000</x:f>
        <x:v>Wholesale/Bulk</x:v>
      </x:c>
      <x:c r="E1003" s="149" t="str">
        <x:f>'Master Products'!F1000</x:f>
        <x:v>Pack</x:v>
      </x:c>
      <x:c r="F1003" s="149" t="n">
        <x:f>IF('Master Products'!G1000="","",'Master Products'!G1000)</x:f>
        <x:v>60</x:v>
      </x:c>
      <x:c r="G1003" s="149" t="str">
        <x:f>'Master Products'!I1000</x:f>
        <x:v>PKR</x:v>
      </x:c>
      <x:c r="H1003" s="133" t="n">
        <x:f>'Master Products'!L1000</x:f>
        <x:v>255</x:v>
      </x:c>
      <x:c r="I1003" s="133" t="n">
        <x:f>'Master Products'!M1000</x:f>
        <x:v>250</x:v>
      </x:c>
      <x:c r="J1003" s="133" t="str">
        <x:f>'Master Products'!U1000</x:f>
        <x:v>Source Valid</x:v>
      </x:c>
      <x:c r="K1003" s="133" t="n">
        <x:f>'Master Products'!N1000</x:f>
        <x:v>5</x:v>
      </x:c>
      <x:c r="L1003" s="148" t="n">
        <x:f>'Master Products'!O1000</x:f>
        <x:v>0.0196078431372549</x:v>
      </x:c>
      <x:c r="M1003" s="149" t="str">
        <x:f>'Master Products'!X1000</x:f>
        <x:v>Ready</x:v>
      </x:c>
      <x:c r="N1003" s="149" t="b">
        <x:f>'Master Products'!Y1000</x:f>
        <x:v>1</x:v>
      </x:c>
      <x:c r="O1003" s="149" t="str">
        <x:f>'Master Products'!AH1000</x:f>
        <x:v>WS-RATES:28:28</x:v>
      </x:c>
      <x:c r="P1003" s="149" t="str">
        <x:f>IF('Master Products'!AI1000="","",'Master Products'!AI1000)</x:f>
      </x:c>
      <x:c r="Q1003" s="149" t="str">
        <x:f>IF('Master Products'!AJ1000="","",'Master Products'!AJ1000)</x:f>
      </x:c>
      <x:c r="R1003" s="149" t="str">
        <x:f>IF('Master Products'!AK1000="","",'Master Products'!AK1000)</x:f>
      </x:c>
    </x:row>
    <x:row r="1004">
      <x:c r="A1004" s="149" t="str">
        <x:f>'Master Products'!A1001</x:f>
        <x:v>RS-001000</x:v>
      </x:c>
      <x:c r="B1004" s="149" t="str">
        <x:f>'Master Products'!B1001</x:f>
        <x:v>DEER CRAYONS COLOUR</x:v>
      </x:c>
      <x:c r="C1004" s="149" t="str">
        <x:f>'Master Products'!C1001</x:f>
        <x:v>CRAYONS</x:v>
      </x:c>
      <x:c r="D1004" s="149" t="str">
        <x:f>'Master Products'!D1001</x:f>
        <x:v>Both</x:v>
      </x:c>
      <x:c r="E1004" s="149" t="str">
        <x:f>'Master Products'!F1001</x:f>
        <x:v>Piece</x:v>
      </x:c>
      <x:c r="F1004" s="149" t="str">
        <x:f>IF('Master Products'!G1001="","",'Master Products'!G1001)</x:f>
      </x:c>
      <x:c r="G1004" s="149" t="str">
        <x:f>'Master Products'!I1001</x:f>
        <x:v>PKR</x:v>
      </x:c>
      <x:c r="H1004" s="133" t="n">
        <x:f>'Master Products'!L1001</x:f>
        <x:v>87</x:v>
      </x:c>
      <x:c r="I1004" s="133" t="n">
        <x:f>'Master Products'!M1001</x:f>
        <x:v>72</x:v>
      </x:c>
      <x:c r="J1004" s="133" t="str">
        <x:f>'Master Products'!U1001</x:f>
        <x:v>Source Valid</x:v>
      </x:c>
      <x:c r="K1004" s="133" t="n">
        <x:f>'Master Products'!N1001</x:f>
        <x:v>15</x:v>
      </x:c>
      <x:c r="L1004" s="148" t="n">
        <x:f>'Master Products'!O1001</x:f>
        <x:v>0.1724137931034483</x:v>
      </x:c>
      <x:c r="M1004" s="149" t="str">
        <x:f>'Master Products'!X1001</x:f>
        <x:v>Ready</x:v>
      </x:c>
      <x:c r="N1004" s="149" t="b">
        <x:f>'Master Products'!Y1001</x:f>
        <x:v>1</x:v>
      </x:c>
      <x:c r="O1004" s="149" t="str">
        <x:f>'Master Products'!AH1001</x:f>
        <x:v>WS-RATES:28:29</x:v>
      </x:c>
      <x:c r="P1004" s="149" t="str">
        <x:f>IF('Master Products'!AI1001="","",'Master Products'!AI1001)</x:f>
      </x:c>
      <x:c r="Q1004" s="149" t="str">
        <x:f>IF('Master Products'!AJ1001="","",'Master Products'!AJ1001)</x:f>
      </x:c>
      <x:c r="R1004" s="149" t="str">
        <x:f>IF('Master Products'!AK1001="","",'Master Products'!AK1001)</x:f>
      </x:c>
    </x:row>
    <x:row r="1005">
      <x:c r="A1005" s="149" t="str">
        <x:f>'Master Products'!A1002</x:f>
        <x:v>RS-001001</x:v>
      </x:c>
      <x:c r="B1005" s="149" t="str">
        <x:f>'Master Products'!B1002</x:f>
        <x:v>G/F SKETCH PENCIL</x:v>
      </x:c>
      <x:c r="C1005" s="149" t="str">
        <x:f>'Master Products'!C1002</x:f>
        <x:v>PENCILS</x:v>
      </x:c>
      <x:c r="D1005" s="149" t="str">
        <x:f>'Master Products'!D1002</x:f>
        <x:v>Both</x:v>
      </x:c>
      <x:c r="E1005" s="149" t="str">
        <x:f>'Master Products'!F1002</x:f>
        <x:v>Piece</x:v>
      </x:c>
      <x:c r="F1005" s="149" t="str">
        <x:f>IF('Master Products'!G1002="","",'Master Products'!G1002)</x:f>
      </x:c>
      <x:c r="G1005" s="149" t="str">
        <x:f>'Master Products'!I1002</x:f>
        <x:v>PKR</x:v>
      </x:c>
      <x:c r="H1005" s="133" t="n">
        <x:f>'Master Products'!L1002</x:f>
        <x:v>200</x:v>
      </x:c>
      <x:c r="I1005" s="133" t="n">
        <x:f>'Master Products'!M1002</x:f>
        <x:v>179</x:v>
      </x:c>
      <x:c r="J1005" s="133" t="str">
        <x:f>'Master Products'!U1002</x:f>
        <x:v>Source Valid</x:v>
      </x:c>
      <x:c r="K1005" s="133" t="n">
        <x:f>'Master Products'!N1002</x:f>
        <x:v>21</x:v>
      </x:c>
      <x:c r="L1005" s="148" t="n">
        <x:f>'Master Products'!O1002</x:f>
        <x:v>0.105</x:v>
      </x:c>
      <x:c r="M1005" s="149" t="str">
        <x:f>'Master Products'!X1002</x:f>
        <x:v>Ready</x:v>
      </x:c>
      <x:c r="N1005" s="149" t="b">
        <x:f>'Master Products'!Y1002</x:f>
        <x:v>1</x:v>
      </x:c>
      <x:c r="O1005" s="149" t="str">
        <x:f>'Master Products'!AH1002</x:f>
        <x:v>WS-RATES:28:30</x:v>
      </x:c>
      <x:c r="P1005" s="149" t="str">
        <x:f>IF('Master Products'!AI1002="","",'Master Products'!AI1002)</x:f>
      </x:c>
      <x:c r="Q1005" s="149" t="str">
        <x:f>IF('Master Products'!AJ1002="","",'Master Products'!AJ1002)</x:f>
      </x:c>
      <x:c r="R1005" s="149" t="str">
        <x:f>IF('Master Products'!AK1002="","",'Master Products'!AK1002)</x:f>
      </x:c>
    </x:row>
    <x:row r="1006">
      <x:c r="A1006" s="149" t="str">
        <x:f>'Master Products'!A1003</x:f>
        <x:v>RS-001002</x:v>
      </x:c>
      <x:c r="B1006" s="149" t="str">
        <x:f>'Master Products'!B1003</x:f>
        <x:v>OMEGA ACRYLIC 75ML</x:v>
      </x:c>
      <x:c r="C1006" s="149" t="str">
        <x:f>'Master Products'!C1003</x:f>
        <x:v>COLORING KIT</x:v>
      </x:c>
      <x:c r="D1006" s="149" t="str">
        <x:f>'Master Products'!D1003</x:f>
        <x:v>Both</x:v>
      </x:c>
      <x:c r="E1006" s="149" t="str">
        <x:f>'Master Products'!F1003</x:f>
        <x:v>Piece</x:v>
      </x:c>
      <x:c r="F1006" s="149" t="str">
        <x:f>IF('Master Products'!G1003="","",'Master Products'!G1003)</x:f>
      </x:c>
      <x:c r="G1006" s="149" t="str">
        <x:f>'Master Products'!I1003</x:f>
        <x:v>PKR</x:v>
      </x:c>
      <x:c r="H1006" s="133" t="n">
        <x:f>'Master Products'!L1003</x:f>
        <x:v>230</x:v>
      </x:c>
      <x:c r="I1006" s="133" t="n">
        <x:f>'Master Products'!M1003</x:f>
        <x:v>195</x:v>
      </x:c>
      <x:c r="J1006" s="133" t="str">
        <x:f>'Master Products'!U1003</x:f>
        <x:v>Source Valid</x:v>
      </x:c>
      <x:c r="K1006" s="133" t="n">
        <x:f>'Master Products'!N1003</x:f>
        <x:v>35</x:v>
      </x:c>
      <x:c r="L1006" s="148" t="n">
        <x:f>'Master Products'!O1003</x:f>
        <x:v>0.15217391304347827</x:v>
      </x:c>
      <x:c r="M1006" s="149" t="str">
        <x:f>'Master Products'!X1003</x:f>
        <x:v>Ready</x:v>
      </x:c>
      <x:c r="N1006" s="149" t="b">
        <x:f>'Master Products'!Y1003</x:f>
        <x:v>1</x:v>
      </x:c>
      <x:c r="O1006" s="149" t="str">
        <x:f>'Master Products'!AH1003</x:f>
        <x:v>WS-RATES:28:31</x:v>
      </x:c>
      <x:c r="P1006" s="149" t="str">
        <x:f>IF('Master Products'!AI1003="","",'Master Products'!AI1003)</x:f>
      </x:c>
      <x:c r="Q1006" s="149" t="str">
        <x:f>IF('Master Products'!AJ1003="","",'Master Products'!AJ1003)</x:f>
      </x:c>
      <x:c r="R1006" s="149" t="str">
        <x:f>IF('Master Products'!AK1003="","",'Master Products'!AK1003)</x:f>
      </x:c>
    </x:row>
    <x:row r="1007">
      <x:c r="A1007" s="149" t="str">
        <x:f>'Master Products'!A1004</x:f>
        <x:v>RS-001003</x:v>
      </x:c>
      <x:c r="B1007" s="149" t="str">
        <x:f>'Master Products'!B1004</x:f>
        <x:v>THERMAL PAPER ROLL (60)</x:v>
      </x:c>
      <x:c r="C1007" s="149" t="str">
        <x:f>'Master Products'!C1004</x:f>
        <x:v>THERMAL ROLL</x:v>
      </x:c>
      <x:c r="D1007" s="149" t="str">
        <x:f>'Master Products'!D1004</x:f>
        <x:v>Both</x:v>
      </x:c>
      <x:c r="E1007" s="149" t="str">
        <x:f>'Master Products'!F1004</x:f>
        <x:v>Piece</x:v>
      </x:c>
      <x:c r="F1007" s="149" t="str">
        <x:f>IF('Master Products'!G1004="","",'Master Products'!G1004)</x:f>
      </x:c>
      <x:c r="G1007" s="149" t="str">
        <x:f>'Master Products'!I1004</x:f>
        <x:v>PKR</x:v>
      </x:c>
      <x:c r="H1007" s="133" t="n">
        <x:f>'Master Products'!L1004</x:f>
        <x:v>240</x:v>
      </x:c>
      <x:c r="I1007" s="133" t="n">
        <x:f>'Master Products'!M1004</x:f>
        <x:v>230</x:v>
      </x:c>
      <x:c r="J1007" s="133" t="str">
        <x:f>'Master Products'!U1004</x:f>
        <x:v>Source Valid</x:v>
      </x:c>
      <x:c r="K1007" s="133" t="n">
        <x:f>'Master Products'!N1004</x:f>
        <x:v>10</x:v>
      </x:c>
      <x:c r="L1007" s="148" t="n">
        <x:f>'Master Products'!O1004</x:f>
        <x:v>0.041666666666666664</x:v>
      </x:c>
      <x:c r="M1007" s="149" t="str">
        <x:f>'Master Products'!X1004</x:f>
        <x:v>Ready</x:v>
      </x:c>
      <x:c r="N1007" s="149" t="b">
        <x:f>'Master Products'!Y1004</x:f>
        <x:v>1</x:v>
      </x:c>
      <x:c r="O1007" s="149" t="str">
        <x:f>'Master Products'!AH1004</x:f>
        <x:v>WS-RATES:28:32</x:v>
      </x:c>
      <x:c r="P1007" s="149" t="str">
        <x:f>IF('Master Products'!AI1004="","",'Master Products'!AI1004)</x:f>
      </x:c>
      <x:c r="Q1007" s="149" t="str">
        <x:f>IF('Master Products'!AJ1004="","",'Master Products'!AJ1004)</x:f>
      </x:c>
      <x:c r="R1007" s="149" t="str">
        <x:f>IF('Master Products'!AK1004="","",'Master Products'!AK1004)</x:f>
      </x:c>
    </x:row>
    <x:row r="1008">
      <x:c r="A1008" s="149" t="str">
        <x:f>'Master Products'!A1005</x:f>
        <x:v>RS-001004</x:v>
      </x:c>
      <x:c r="B1008" s="149" t="str">
        <x:f>'Master Products'!B1005</x:f>
        <x:v>THERMAL PAPER ROLL (50)</x:v>
      </x:c>
      <x:c r="C1008" s="149" t="str">
        <x:f>'Master Products'!C1005</x:f>
        <x:v>THERMAL ROLL</x:v>
      </x:c>
      <x:c r="D1008" s="149" t="str">
        <x:f>'Master Products'!D1005</x:f>
        <x:v>Both</x:v>
      </x:c>
      <x:c r="E1008" s="149" t="str">
        <x:f>'Master Products'!F1005</x:f>
        <x:v>Piece</x:v>
      </x:c>
      <x:c r="F1008" s="149" t="str">
        <x:f>IF('Master Products'!G1005="","",'Master Products'!G1005)</x:f>
      </x:c>
      <x:c r="G1008" s="149" t="str">
        <x:f>'Master Products'!I1005</x:f>
        <x:v>PKR</x:v>
      </x:c>
      <x:c r="H1008" s="133" t="n">
        <x:f>'Master Products'!L1005</x:f>
        <x:v>220</x:v>
      </x:c>
      <x:c r="I1008" s="133" t="n">
        <x:f>'Master Products'!M1005</x:f>
        <x:v>205</x:v>
      </x:c>
      <x:c r="J1008" s="133" t="str">
        <x:f>'Master Products'!U1005</x:f>
        <x:v>Source Valid</x:v>
      </x:c>
      <x:c r="K1008" s="133" t="n">
        <x:f>'Master Products'!N1005</x:f>
        <x:v>15</x:v>
      </x:c>
      <x:c r="L1008" s="148" t="n">
        <x:f>'Master Products'!O1005</x:f>
        <x:v>0.06818181818181818</x:v>
      </x:c>
      <x:c r="M1008" s="149" t="str">
        <x:f>'Master Products'!X1005</x:f>
        <x:v>Ready</x:v>
      </x:c>
      <x:c r="N1008" s="149" t="b">
        <x:f>'Master Products'!Y1005</x:f>
        <x:v>1</x:v>
      </x:c>
      <x:c r="O1008" s="149" t="str">
        <x:f>'Master Products'!AH1005</x:f>
        <x:v>WS-RATES:28:33</x:v>
      </x:c>
      <x:c r="P1008" s="149" t="str">
        <x:f>IF('Master Products'!AI1005="","",'Master Products'!AI1005)</x:f>
      </x:c>
      <x:c r="Q1008" s="149" t="str">
        <x:f>IF('Master Products'!AJ1005="","",'Master Products'!AJ1005)</x:f>
      </x:c>
      <x:c r="R1008" s="149" t="str">
        <x:f>IF('Master Products'!AK1005="","",'Master Products'!AK1005)</x:f>
      </x:c>
    </x:row>
    <x:row r="1009">
      <x:c r="A1009" s="149" t="str">
        <x:f>'Master Products'!A1006</x:f>
        <x:v>RS-001005</x:v>
      </x:c>
      <x:c r="B1009" s="149" t="str">
        <x:f>'Master Products'!B1006</x:f>
        <x:v>THERMAL PAPER ROLL (36)</x:v>
      </x:c>
      <x:c r="C1009" s="149" t="str">
        <x:f>'Master Products'!C1006</x:f>
        <x:v>THERMAL ROLL</x:v>
      </x:c>
      <x:c r="D1009" s="149" t="str">
        <x:f>'Master Products'!D1006</x:f>
        <x:v>Both</x:v>
      </x:c>
      <x:c r="E1009" s="149" t="str">
        <x:f>'Master Products'!F1006</x:f>
        <x:v>Piece</x:v>
      </x:c>
      <x:c r="F1009" s="149" t="str">
        <x:f>IF('Master Products'!G1006="","",'Master Products'!G1006)</x:f>
      </x:c>
      <x:c r="G1009" s="149" t="str">
        <x:f>'Master Products'!I1006</x:f>
        <x:v>PKR</x:v>
      </x:c>
      <x:c r="H1009" s="133" t="n">
        <x:f>'Master Products'!L1006</x:f>
        <x:v>170</x:v>
      </x:c>
      <x:c r="I1009" s="133" t="n">
        <x:f>'Master Products'!M1006</x:f>
        <x:v>133</x:v>
      </x:c>
      <x:c r="J1009" s="133" t="str">
        <x:f>'Master Products'!U1006</x:f>
        <x:v>Source Valid</x:v>
      </x:c>
      <x:c r="K1009" s="133" t="n">
        <x:f>'Master Products'!N1006</x:f>
        <x:v>37</x:v>
      </x:c>
      <x:c r="L1009" s="148" t="n">
        <x:f>'Master Products'!O1006</x:f>
        <x:v>0.21764705882352942</x:v>
      </x:c>
      <x:c r="M1009" s="149" t="str">
        <x:f>'Master Products'!X1006</x:f>
        <x:v>Ready</x:v>
      </x:c>
      <x:c r="N1009" s="149" t="b">
        <x:f>'Master Products'!Y1006</x:f>
        <x:v>1</x:v>
      </x:c>
      <x:c r="O1009" s="149" t="str">
        <x:f>'Master Products'!AH1006</x:f>
        <x:v>WS-RATES:28:34</x:v>
      </x:c>
      <x:c r="P1009" s="149" t="str">
        <x:f>IF('Master Products'!AI1006="","",'Master Products'!AI1006)</x:f>
      </x:c>
      <x:c r="Q1009" s="149" t="str">
        <x:f>IF('Master Products'!AJ1006="","",'Master Products'!AJ1006)</x:f>
      </x:c>
      <x:c r="R1009" s="149" t="str">
        <x:f>IF('Master Products'!AK1006="","",'Master Products'!AK1006)</x:f>
      </x:c>
    </x:row>
    <x:row r="1010">
      <x:c r="A1010" s="149" t="str">
        <x:f>'Master Products'!A1007</x:f>
        <x:v>RS-001006</x:v>
      </x:c>
      <x:c r="B1010" s="149" t="str">
        <x:f>'Master Products'!B1007</x:f>
        <x:v>THERMAL PAPER ROLL (70)</x:v>
      </x:c>
      <x:c r="C1010" s="149" t="str">
        <x:f>'Master Products'!C1007</x:f>
        <x:v>THERMAL ROLL</x:v>
      </x:c>
      <x:c r="D1010" s="149" t="str">
        <x:f>'Master Products'!D1007</x:f>
        <x:v>Both</x:v>
      </x:c>
      <x:c r="E1010" s="149" t="str">
        <x:f>'Master Products'!F1007</x:f>
        <x:v>Piece</x:v>
      </x:c>
      <x:c r="F1010" s="149" t="str">
        <x:f>IF('Master Products'!G1007="","",'Master Products'!G1007)</x:f>
      </x:c>
      <x:c r="G1010" s="149" t="str">
        <x:f>'Master Products'!I1007</x:f>
        <x:v>PKR</x:v>
      </x:c>
      <x:c r="H1010" s="133" t="n">
        <x:f>'Master Products'!L1007</x:f>
        <x:v>280</x:v>
      </x:c>
      <x:c r="I1010" s="133" t="n">
        <x:f>'Master Products'!M1007</x:f>
        <x:v>243</x:v>
      </x:c>
      <x:c r="J1010" s="133" t="str">
        <x:f>'Master Products'!U1007</x:f>
        <x:v>Source Valid</x:v>
      </x:c>
      <x:c r="K1010" s="133" t="n">
        <x:f>'Master Products'!N1007</x:f>
        <x:v>37</x:v>
      </x:c>
      <x:c r="L1010" s="148" t="n">
        <x:f>'Master Products'!O1007</x:f>
        <x:v>0.13214285714285715</x:v>
      </x:c>
      <x:c r="M1010" s="149" t="str">
        <x:f>'Master Products'!X1007</x:f>
        <x:v>Ready</x:v>
      </x:c>
      <x:c r="N1010" s="149" t="b">
        <x:f>'Master Products'!Y1007</x:f>
        <x:v>1</x:v>
      </x:c>
      <x:c r="O1010" s="149" t="str">
        <x:f>'Master Products'!AH1007</x:f>
        <x:v>WS-RATES:28:35</x:v>
      </x:c>
      <x:c r="P1010" s="149" t="str">
        <x:f>IF('Master Products'!AI1007="","",'Master Products'!AI1007)</x:f>
      </x:c>
      <x:c r="Q1010" s="149" t="str">
        <x:f>IF('Master Products'!AJ1007="","",'Master Products'!AJ1007)</x:f>
      </x:c>
      <x:c r="R1010" s="149" t="str">
        <x:f>IF('Master Products'!AK1007="","",'Master Products'!AK1007)</x:f>
      </x:c>
    </x:row>
    <x:row r="1011">
      <x:c r="A1011" s="149" t="str">
        <x:f>'Master Products'!A1008</x:f>
        <x:v>RS-001007</x:v>
      </x:c>
      <x:c r="B1011" s="149" t="str">
        <x:f>'Master Products'!B1008</x:f>
        <x:v>FILE SEPARATOR 31</x:v>
      </x:c>
      <x:c r="C1011" s="149" t="str">
        <x:f>'Master Products'!C1008</x:f>
        <x:v>FILE</x:v>
      </x:c>
      <x:c r="D1011" s="149" t="str">
        <x:f>'Master Products'!D1008</x:f>
        <x:v>Both</x:v>
      </x:c>
      <x:c r="E1011" s="149" t="str">
        <x:f>'Master Products'!F1008</x:f>
        <x:v>Piece</x:v>
      </x:c>
      <x:c r="F1011" s="149" t="str">
        <x:f>IF('Master Products'!G1008="","",'Master Products'!G1008)</x:f>
      </x:c>
      <x:c r="G1011" s="149" t="str">
        <x:f>'Master Products'!I1008</x:f>
        <x:v>PKR</x:v>
      </x:c>
      <x:c r="H1011" s="133" t="n">
        <x:f>'Master Products'!L1008</x:f>
        <x:v>245</x:v>
      </x:c>
      <x:c r="I1011" s="133" t="n">
        <x:f>'Master Products'!M1008</x:f>
        <x:v>230</x:v>
      </x:c>
      <x:c r="J1011" s="133" t="str">
        <x:f>'Master Products'!U1008</x:f>
        <x:v>Source Valid</x:v>
      </x:c>
      <x:c r="K1011" s="133" t="n">
        <x:f>'Master Products'!N1008</x:f>
        <x:v>15</x:v>
      </x:c>
      <x:c r="L1011" s="148" t="n">
        <x:f>'Master Products'!O1008</x:f>
        <x:v>0.061224489795918366</x:v>
      </x:c>
      <x:c r="M1011" s="149" t="str">
        <x:f>'Master Products'!X1008</x:f>
        <x:v>Ready</x:v>
      </x:c>
      <x:c r="N1011" s="149" t="b">
        <x:f>'Master Products'!Y1008</x:f>
        <x:v>1</x:v>
      </x:c>
      <x:c r="O1011" s="149" t="str">
        <x:f>'Master Products'!AH1008</x:f>
        <x:v>WS-RATES:28:36</x:v>
      </x:c>
      <x:c r="P1011" s="149" t="str">
        <x:f>IF('Master Products'!AI1008="","",'Master Products'!AI1008)</x:f>
      </x:c>
      <x:c r="Q1011" s="149" t="str">
        <x:f>IF('Master Products'!AJ1008="","",'Master Products'!AJ1008)</x:f>
      </x:c>
      <x:c r="R1011" s="149" t="str">
        <x:f>IF('Master Products'!AK1008="","",'Master Products'!AK1008)</x:f>
      </x:c>
    </x:row>
    <x:row r="1012">
      <x:c r="A1012" s="149" t="str">
        <x:f>'Master Products'!A1009</x:f>
        <x:v>RS-001008</x:v>
      </x:c>
      <x:c r="B1012" s="149" t="str">
        <x:f>'Master Products'!B1009</x:f>
        <x:v>FILE SEPARATOR 20</x:v>
      </x:c>
      <x:c r="C1012" s="149" t="str">
        <x:f>'Master Products'!C1009</x:f>
        <x:v>FILE</x:v>
      </x:c>
      <x:c r="D1012" s="149" t="str">
        <x:f>'Master Products'!D1009</x:f>
        <x:v>Both</x:v>
      </x:c>
      <x:c r="E1012" s="149" t="str">
        <x:f>'Master Products'!F1009</x:f>
        <x:v>Piece</x:v>
      </x:c>
      <x:c r="F1012" s="149" t="str">
        <x:f>IF('Master Products'!G1009="","",'Master Products'!G1009)</x:f>
      </x:c>
      <x:c r="G1012" s="149" t="str">
        <x:f>'Master Products'!I1009</x:f>
        <x:v>PKR</x:v>
      </x:c>
      <x:c r="H1012" s="133" t="n">
        <x:f>'Master Products'!L1009</x:f>
        <x:v>185</x:v>
      </x:c>
      <x:c r="I1012" s="133" t="n">
        <x:f>'Master Products'!M1009</x:f>
        <x:v>168</x:v>
      </x:c>
      <x:c r="J1012" s="133" t="str">
        <x:f>'Master Products'!U1009</x:f>
        <x:v>Source Valid</x:v>
      </x:c>
      <x:c r="K1012" s="133" t="n">
        <x:f>'Master Products'!N1009</x:f>
        <x:v>17</x:v>
      </x:c>
      <x:c r="L1012" s="148" t="n">
        <x:f>'Master Products'!O1009</x:f>
        <x:v>0.0918918918918919</x:v>
      </x:c>
      <x:c r="M1012" s="149" t="str">
        <x:f>'Master Products'!X1009</x:f>
        <x:v>Ready</x:v>
      </x:c>
      <x:c r="N1012" s="149" t="b">
        <x:f>'Master Products'!Y1009</x:f>
        <x:v>1</x:v>
      </x:c>
      <x:c r="O1012" s="149" t="str">
        <x:f>'Master Products'!AH1009</x:f>
        <x:v>WS-RATES:28:37</x:v>
      </x:c>
      <x:c r="P1012" s="149" t="str">
        <x:f>IF('Master Products'!AI1009="","",'Master Products'!AI1009)</x:f>
      </x:c>
      <x:c r="Q1012" s="149" t="str">
        <x:f>IF('Master Products'!AJ1009="","",'Master Products'!AJ1009)</x:f>
      </x:c>
      <x:c r="R1012" s="149" t="str">
        <x:f>IF('Master Products'!AK1009="","",'Master Products'!AK1009)</x:f>
      </x:c>
    </x:row>
    <x:row r="1013">
      <x:c r="A1013" s="149" t="str">
        <x:f>'Master Products'!A1010</x:f>
        <x:v>RS-001009</x:v>
      </x:c>
      <x:c r="B1013" s="149" t="str">
        <x:f>'Master Products'!B1010</x:f>
        <x:v>LUDO DANA COLOUR (14MM)</x:v>
      </x:c>
      <x:c r="C1013" s="149" t="str">
        <x:f>'Master Products'!C1010</x:f>
        <x:v>LUDO DANA + GOTI</x:v>
      </x:c>
      <x:c r="D1013" s="149" t="str">
        <x:f>'Master Products'!D1010</x:f>
        <x:v>Both</x:v>
      </x:c>
      <x:c r="E1013" s="149" t="str">
        <x:f>'Master Products'!F1010</x:f>
        <x:v>Piece</x:v>
      </x:c>
      <x:c r="F1013" s="149" t="str">
        <x:f>IF('Master Products'!G1010="","",'Master Products'!G1010)</x:f>
      </x:c>
      <x:c r="G1013" s="149" t="str">
        <x:f>'Master Products'!I1010</x:f>
        <x:v>PKR</x:v>
      </x:c>
      <x:c r="H1013" s="133" t="n">
        <x:f>'Master Products'!L1010</x:f>
        <x:v>9</x:v>
      </x:c>
      <x:c r="I1013" s="133" t="n">
        <x:f>'Master Products'!M1010</x:f>
        <x:v>6</x:v>
      </x:c>
      <x:c r="J1013" s="133" t="str">
        <x:f>'Master Products'!U1010</x:f>
        <x:v>Source Valid</x:v>
      </x:c>
      <x:c r="K1013" s="133" t="n">
        <x:f>'Master Products'!N1010</x:f>
        <x:v>3</x:v>
      </x:c>
      <x:c r="L1013" s="148" t="n">
        <x:f>'Master Products'!O1010</x:f>
        <x:v>0.3333333333333333</x:v>
      </x:c>
      <x:c r="M1013" s="149" t="str">
        <x:f>'Master Products'!X1010</x:f>
        <x:v>Ready</x:v>
      </x:c>
      <x:c r="N1013" s="149" t="b">
        <x:f>'Master Products'!Y1010</x:f>
        <x:v>1</x:v>
      </x:c>
      <x:c r="O1013" s="149" t="str">
        <x:f>'Master Products'!AH1010</x:f>
        <x:v>WS-RATES:29:2</x:v>
      </x:c>
      <x:c r="P1013" s="149" t="str">
        <x:f>IF('Master Products'!AI1010="","",'Master Products'!AI1010)</x:f>
      </x:c>
      <x:c r="Q1013" s="149" t="str">
        <x:f>IF('Master Products'!AJ1010="","",'Master Products'!AJ1010)</x:f>
      </x:c>
      <x:c r="R1013" s="149" t="str">
        <x:f>IF('Master Products'!AK1010="","",'Master Products'!AK1010)</x:f>
      </x:c>
    </x:row>
    <x:row r="1014">
      <x:c r="A1014" s="149" t="str">
        <x:f>'Master Products'!A1011</x:f>
        <x:v>RS-001010</x:v>
      </x:c>
      <x:c r="B1014" s="149" t="str">
        <x:f>'Master Products'!B1011</x:f>
        <x:v>LUDO DANA COLOUR (16MM)</x:v>
      </x:c>
      <x:c r="C1014" s="149" t="str">
        <x:f>'Master Products'!C1011</x:f>
        <x:v>LUDO DANA + GOTI</x:v>
      </x:c>
      <x:c r="D1014" s="149" t="str">
        <x:f>'Master Products'!D1011</x:f>
        <x:v>Both</x:v>
      </x:c>
      <x:c r="E1014" s="149" t="str">
        <x:f>'Master Products'!F1011</x:f>
        <x:v>Piece</x:v>
      </x:c>
      <x:c r="F1014" s="149" t="str">
        <x:f>IF('Master Products'!G1011="","",'Master Products'!G1011)</x:f>
      </x:c>
      <x:c r="G1014" s="149" t="str">
        <x:f>'Master Products'!I1011</x:f>
        <x:v>PKR</x:v>
      </x:c>
      <x:c r="H1014" s="133" t="n">
        <x:f>'Master Products'!L1011</x:f>
        <x:v>13</x:v>
      </x:c>
      <x:c r="I1014" s="133" t="n">
        <x:f>'Master Products'!M1011</x:f>
        <x:v>10</x:v>
      </x:c>
      <x:c r="J1014" s="133" t="str">
        <x:f>'Master Products'!U1011</x:f>
        <x:v>Source Valid</x:v>
      </x:c>
      <x:c r="K1014" s="133" t="n">
        <x:f>'Master Products'!N1011</x:f>
        <x:v>3</x:v>
      </x:c>
      <x:c r="L1014" s="148" t="n">
        <x:f>'Master Products'!O1011</x:f>
        <x:v>0.23076923076923078</x:v>
      </x:c>
      <x:c r="M1014" s="149" t="str">
        <x:f>'Master Products'!X1011</x:f>
        <x:v>Ready</x:v>
      </x:c>
      <x:c r="N1014" s="149" t="b">
        <x:f>'Master Products'!Y1011</x:f>
        <x:v>1</x:v>
      </x:c>
      <x:c r="O1014" s="149" t="str">
        <x:f>'Master Products'!AH1011</x:f>
        <x:v>WS-RATES:29:3</x:v>
      </x:c>
      <x:c r="P1014" s="149" t="str">
        <x:f>IF('Master Products'!AI1011="","",'Master Products'!AI1011)</x:f>
      </x:c>
      <x:c r="Q1014" s="149" t="str">
        <x:f>IF('Master Products'!AJ1011="","",'Master Products'!AJ1011)</x:f>
      </x:c>
      <x:c r="R1014" s="149" t="str">
        <x:f>IF('Master Products'!AK1011="","",'Master Products'!AK1011)</x:f>
      </x:c>
    </x:row>
    <x:row r="1015">
      <x:c r="A1015" s="149" t="str">
        <x:f>'Master Products'!A1012</x:f>
        <x:v>RS-001011</x:v>
      </x:c>
      <x:c r="B1015" s="149" t="str">
        <x:f>'Master Products'!B1012</x:f>
        <x:v>LUDO DRUM (S)</x:v>
      </x:c>
      <x:c r="C1015" s="149" t="str">
        <x:f>'Master Products'!C1012</x:f>
        <x:v>LUDO</x:v>
      </x:c>
      <x:c r="D1015" s="149" t="str">
        <x:f>'Master Products'!D1012</x:f>
        <x:v>Both</x:v>
      </x:c>
      <x:c r="E1015" s="149" t="str">
        <x:f>'Master Products'!F1012</x:f>
        <x:v>Piece</x:v>
      </x:c>
      <x:c r="F1015" s="149" t="str">
        <x:f>IF('Master Products'!G1012="","",'Master Products'!G1012)</x:f>
      </x:c>
      <x:c r="G1015" s="149" t="str">
        <x:f>'Master Products'!I1012</x:f>
        <x:v>PKR</x:v>
      </x:c>
      <x:c r="H1015" s="133" t="n">
        <x:f>'Master Products'!L1012</x:f>
        <x:v>5</x:v>
      </x:c>
      <x:c r="I1015" s="133" t="n">
        <x:f>'Master Products'!M1012</x:f>
        <x:v>3.5</x:v>
      </x:c>
      <x:c r="J1015" s="133" t="str">
        <x:f>'Master Products'!U1012</x:f>
        <x:v>Source Valid</x:v>
      </x:c>
      <x:c r="K1015" s="133" t="n">
        <x:f>'Master Products'!N1012</x:f>
        <x:v>1.5</x:v>
      </x:c>
      <x:c r="L1015" s="148" t="n">
        <x:f>'Master Products'!O1012</x:f>
        <x:v>0.3</x:v>
      </x:c>
      <x:c r="M1015" s="149" t="str">
        <x:f>'Master Products'!X1012</x:f>
        <x:v>Ready</x:v>
      </x:c>
      <x:c r="N1015" s="149" t="b">
        <x:f>'Master Products'!Y1012</x:f>
        <x:v>1</x:v>
      </x:c>
      <x:c r="O1015" s="149" t="str">
        <x:f>'Master Products'!AH1012</x:f>
        <x:v>WS-RATES:29:4</x:v>
      </x:c>
      <x:c r="P1015" s="149" t="str">
        <x:f>IF('Master Products'!AI1012="","",'Master Products'!AI1012)</x:f>
      </x:c>
      <x:c r="Q1015" s="149" t="str">
        <x:f>IF('Master Products'!AJ1012="","",'Master Products'!AJ1012)</x:f>
      </x:c>
      <x:c r="R1015" s="149" t="str">
        <x:f>IF('Master Products'!AK1012="","",'Master Products'!AK1012)</x:f>
      </x:c>
    </x:row>
    <x:row r="1016">
      <x:c r="A1016" s="149" t="str">
        <x:f>'Master Products'!A1013</x:f>
        <x:v>RS-001012</x:v>
      </x:c>
      <x:c r="B1016" s="149" t="str">
        <x:f>'Master Products'!B1013</x:f>
        <x:v>LUDO DRUM (L)</x:v>
      </x:c>
      <x:c r="C1016" s="149" t="str">
        <x:f>'Master Products'!C1013</x:f>
        <x:v>LUDO</x:v>
      </x:c>
      <x:c r="D1016" s="149" t="str">
        <x:f>'Master Products'!D1013</x:f>
        <x:v>Both</x:v>
      </x:c>
      <x:c r="E1016" s="149" t="str">
        <x:f>'Master Products'!F1013</x:f>
        <x:v>Piece</x:v>
      </x:c>
      <x:c r="F1016" s="149" t="str">
        <x:f>IF('Master Products'!G1013="","",'Master Products'!G1013)</x:f>
      </x:c>
      <x:c r="G1016" s="149" t="str">
        <x:f>'Master Products'!I1013</x:f>
        <x:v>PKR</x:v>
      </x:c>
      <x:c r="H1016" s="133" t="n">
        <x:f>'Master Products'!L1013</x:f>
        <x:v>7.5</x:v>
      </x:c>
      <x:c r="I1016" s="133" t="n">
        <x:f>'Master Products'!M1013</x:f>
        <x:v>5.5</x:v>
      </x:c>
      <x:c r="J1016" s="133" t="str">
        <x:f>'Master Products'!U1013</x:f>
        <x:v>Source Valid</x:v>
      </x:c>
      <x:c r="K1016" s="133" t="n">
        <x:f>'Master Products'!N1013</x:f>
        <x:v>2</x:v>
      </x:c>
      <x:c r="L1016" s="148" t="n">
        <x:f>'Master Products'!O1013</x:f>
        <x:v>0.26666666666666666</x:v>
      </x:c>
      <x:c r="M1016" s="149" t="str">
        <x:f>'Master Products'!X1013</x:f>
        <x:v>Ready</x:v>
      </x:c>
      <x:c r="N1016" s="149" t="b">
        <x:f>'Master Products'!Y1013</x:f>
        <x:v>1</x:v>
      </x:c>
      <x:c r="O1016" s="149" t="str">
        <x:f>'Master Products'!AH1013</x:f>
        <x:v>WS-RATES:29:5</x:v>
      </x:c>
      <x:c r="P1016" s="149" t="str">
        <x:f>IF('Master Products'!AI1013="","",'Master Products'!AI1013)</x:f>
      </x:c>
      <x:c r="Q1016" s="149" t="str">
        <x:f>IF('Master Products'!AJ1013="","",'Master Products'!AJ1013)</x:f>
      </x:c>
      <x:c r="R1016" s="149" t="str">
        <x:f>IF('Master Products'!AK1013="","",'Master Products'!AK1013)</x:f>
      </x:c>
    </x:row>
    <x:row r="1017">
      <x:c r="A1017" s="149" t="str">
        <x:f>'Master Products'!A1014</x:f>
        <x:v>RS-001013</x:v>
      </x:c>
      <x:c r="B1017" s="149" t="str">
        <x:f>'Master Products'!B1014</x:f>
        <x:v>QB CORRECTION PEN BOX</x:v>
      </x:c>
      <x:c r="C1017" s="149" t="str">
        <x:f>'Master Products'!C1014</x:f>
        <x:v>Correction pen</x:v>
      </x:c>
      <x:c r="D1017" s="149" t="str">
        <x:f>'Master Products'!D1014</x:f>
        <x:v>Both</x:v>
      </x:c>
      <x:c r="E1017" s="149" t="str">
        <x:f>'Master Products'!F1014</x:f>
        <x:v>Box</x:v>
      </x:c>
      <x:c r="F1017" s="149" t="str">
        <x:f>IF('Master Products'!G1014="","",'Master Products'!G1014)</x:f>
      </x:c>
      <x:c r="G1017" s="149" t="str">
        <x:f>'Master Products'!I1014</x:f>
        <x:v>PKR</x:v>
      </x:c>
      <x:c r="H1017" s="133" t="n">
        <x:f>'Master Products'!L1014</x:f>
        <x:v>408</x:v>
      </x:c>
      <x:c r="I1017" s="133" t="n">
        <x:f>'Master Products'!M1014</x:f>
        <x:v>390</x:v>
      </x:c>
      <x:c r="J1017" s="133" t="str">
        <x:f>'Master Products'!U1014</x:f>
        <x:v>Source Valid</x:v>
      </x:c>
      <x:c r="K1017" s="133" t="n">
        <x:f>'Master Products'!N1014</x:f>
        <x:v>18</x:v>
      </x:c>
      <x:c r="L1017" s="148" t="n">
        <x:f>'Master Products'!O1014</x:f>
        <x:v>0.04411764705882353</x:v>
      </x:c>
      <x:c r="M1017" s="149" t="str">
        <x:f>'Master Products'!X1014</x:f>
        <x:v>Ready</x:v>
      </x:c>
      <x:c r="N1017" s="149" t="b">
        <x:f>'Master Products'!Y1014</x:f>
        <x:v>1</x:v>
      </x:c>
      <x:c r="O1017" s="149" t="str">
        <x:f>'Master Products'!AH1014</x:f>
        <x:v>WS-RATES:29:6</x:v>
      </x:c>
      <x:c r="P1017" s="149" t="str">
        <x:f>IF('Master Products'!AI1014="","",'Master Products'!AI1014)</x:f>
      </x:c>
      <x:c r="Q1017" s="149" t="str">
        <x:f>IF('Master Products'!AJ1014="","",'Master Products'!AJ1014)</x:f>
      </x:c>
      <x:c r="R1017" s="149" t="str">
        <x:f>IF('Master Products'!AK1014="","",'Master Products'!AK1014)</x:f>
      </x:c>
    </x:row>
    <x:row r="1018">
      <x:c r="A1018" s="149" t="str">
        <x:f>'Master Products'!A1015</x:f>
        <x:v>RS-001014</x:v>
      </x:c>
      <x:c r="B1018" s="149" t="str">
        <x:f>'Master Products'!B1015</x:f>
        <x:v>PAPER RIGHT A4 70</x:v>
      </x:c>
      <x:c r="C1018" s="149" t="str">
        <x:f>'Master Products'!C1015</x:f>
        <x:v>PAPER WRITE</x:v>
      </x:c>
      <x:c r="D1018" s="149" t="str">
        <x:f>'Master Products'!D1015</x:f>
        <x:v>Both</x:v>
      </x:c>
      <x:c r="E1018" s="149" t="str">
        <x:f>'Master Products'!F1015</x:f>
        <x:v>Piece</x:v>
      </x:c>
      <x:c r="F1018" s="149" t="str">
        <x:f>IF('Master Products'!G1015="","",'Master Products'!G1015)</x:f>
      </x:c>
      <x:c r="G1018" s="149" t="str">
        <x:f>'Master Products'!I1015</x:f>
        <x:v>PKR</x:v>
      </x:c>
      <x:c r="H1018" s="133" t="n">
        <x:f>'Master Products'!L1015</x:f>
        <x:v>910</x:v>
      </x:c>
      <x:c r="I1018" s="133" t="n">
        <x:f>'Master Products'!M1015</x:f>
        <x:v>882</x:v>
      </x:c>
      <x:c r="J1018" s="133" t="str">
        <x:f>'Master Products'!U1015</x:f>
        <x:v>Source Valid</x:v>
      </x:c>
      <x:c r="K1018" s="133" t="n">
        <x:f>'Master Products'!N1015</x:f>
        <x:v>28</x:v>
      </x:c>
      <x:c r="L1018" s="148" t="n">
        <x:f>'Master Products'!O1015</x:f>
        <x:v>0.03076923076923077</x:v>
      </x:c>
      <x:c r="M1018" s="149" t="str">
        <x:f>'Master Products'!X1015</x:f>
        <x:v>Ready</x:v>
      </x:c>
      <x:c r="N1018" s="149" t="b">
        <x:f>'Master Products'!Y1015</x:f>
        <x:v>1</x:v>
      </x:c>
      <x:c r="O1018" s="149" t="str">
        <x:f>'Master Products'!AH1015</x:f>
        <x:v>WS-RATES:29:7</x:v>
      </x:c>
      <x:c r="P1018" s="149" t="str">
        <x:f>IF('Master Products'!AI1015="","",'Master Products'!AI1015)</x:f>
      </x:c>
      <x:c r="Q1018" s="149" t="str">
        <x:f>IF('Master Products'!AJ1015="","",'Master Products'!AJ1015)</x:f>
      </x:c>
      <x:c r="R1018" s="149" t="str">
        <x:f>IF('Master Products'!AK1015="","",'Master Products'!AK1015)</x:f>
      </x:c>
    </x:row>
    <x:row r="1019">
      <x:c r="A1019" s="149" t="str">
        <x:f>'Master Products'!A1016</x:f>
        <x:v>RS-001015</x:v>
      </x:c>
      <x:c r="B1019" s="149" t="str">
        <x:f>'Master Products'!B1016</x:f>
        <x:v>,PIANO CRYSTAL GEL</x:v>
      </x:c>
      <x:c r="C1019" s="149" t="str">
        <x:f>'Master Products'!C1016</x:f>
        <x:v>BALL POINT</x:v>
      </x:c>
      <x:c r="D1019" s="149" t="str">
        <x:f>'Master Products'!D1016</x:f>
        <x:v>Both</x:v>
      </x:c>
      <x:c r="E1019" s="149" t="str">
        <x:f>'Master Products'!F1016</x:f>
        <x:v>Piece</x:v>
      </x:c>
      <x:c r="F1019" s="149" t="str">
        <x:f>IF('Master Products'!G1016="","",'Master Products'!G1016)</x:f>
      </x:c>
      <x:c r="G1019" s="149" t="str">
        <x:f>'Master Products'!I1016</x:f>
        <x:v>PKR</x:v>
      </x:c>
      <x:c r="H1019" s="133" t="n">
        <x:f>'Master Products'!L1016</x:f>
        <x:v>215</x:v>
      </x:c>
      <x:c r="I1019" s="133" t="n">
        <x:f>'Master Products'!M1016</x:f>
        <x:v>205</x:v>
      </x:c>
      <x:c r="J1019" s="133" t="str">
        <x:f>'Master Products'!U1016</x:f>
        <x:v>Source Valid</x:v>
      </x:c>
      <x:c r="K1019" s="133" t="n">
        <x:f>'Master Products'!N1016</x:f>
        <x:v>10</x:v>
      </x:c>
      <x:c r="L1019" s="148" t="n">
        <x:f>'Master Products'!O1016</x:f>
        <x:v>0.046511627906976744</x:v>
      </x:c>
      <x:c r="M1019" s="149" t="str">
        <x:f>'Master Products'!X1016</x:f>
        <x:v>Ready</x:v>
      </x:c>
      <x:c r="N1019" s="149" t="b">
        <x:f>'Master Products'!Y1016</x:f>
        <x:v>1</x:v>
      </x:c>
      <x:c r="O1019" s="149" t="str">
        <x:f>'Master Products'!AH1016</x:f>
        <x:v>WS-RATES:29:8</x:v>
      </x:c>
      <x:c r="P1019" s="149" t="str">
        <x:f>IF('Master Products'!AI1016="","",'Master Products'!AI1016)</x:f>
      </x:c>
      <x:c r="Q1019" s="149" t="str">
        <x:f>IF('Master Products'!AJ1016="","",'Master Products'!AJ1016)</x:f>
      </x:c>
      <x:c r="R1019" s="149" t="str">
        <x:f>IF('Master Products'!AK1016="","",'Master Products'!AK1016)</x:f>
      </x:c>
    </x:row>
    <x:row r="1020">
      <x:c r="A1020" s="149" t="str">
        <x:f>'Master Products'!A1017</x:f>
        <x:v>RS-001016</x:v>
      </x:c>
      <x:c r="B1020" s="149" t="str">
        <x:f>'Master Products'!B1017</x:f>
        <x:v>IMP PAPER</x:v>
      </x:c>
      <x:c r="C1020" s="149" t="str">
        <x:f>'Master Products'!C1017</x:f>
        <x:v>PAPER</x:v>
      </x:c>
      <x:c r="D1020" s="149" t="str">
        <x:f>'Master Products'!D1017</x:f>
        <x:v>Both</x:v>
      </x:c>
      <x:c r="E1020" s="149" t="str">
        <x:f>'Master Products'!F1017</x:f>
        <x:v>Piece</x:v>
      </x:c>
      <x:c r="F1020" s="149" t="str">
        <x:f>IF('Master Products'!G1017="","",'Master Products'!G1017)</x:f>
      </x:c>
      <x:c r="G1020" s="149" t="str">
        <x:f>'Master Products'!I1017</x:f>
        <x:v>PKR</x:v>
      </x:c>
      <x:c r="H1020" s="133" t="n">
        <x:f>'Master Products'!L1017</x:f>
        <x:v>73</x:v>
      </x:c>
      <x:c r="I1020" s="133" t="n">
        <x:f>'Master Products'!M1017</x:f>
        <x:v>70</x:v>
      </x:c>
      <x:c r="J1020" s="133" t="str">
        <x:f>'Master Products'!U1017</x:f>
        <x:v>Source Valid</x:v>
      </x:c>
      <x:c r="K1020" s="133" t="n">
        <x:f>'Master Products'!N1017</x:f>
        <x:v>3</x:v>
      </x:c>
      <x:c r="L1020" s="148" t="n">
        <x:f>'Master Products'!O1017</x:f>
        <x:v>0.0410958904109589</x:v>
      </x:c>
      <x:c r="M1020" s="149" t="str">
        <x:f>'Master Products'!X1017</x:f>
        <x:v>Ready</x:v>
      </x:c>
      <x:c r="N1020" s="149" t="b">
        <x:f>'Master Products'!Y1017</x:f>
        <x:v>1</x:v>
      </x:c>
      <x:c r="O1020" s="149" t="str">
        <x:f>'Master Products'!AH1017</x:f>
        <x:v>WS-RATES:29:9</x:v>
      </x:c>
      <x:c r="P1020" s="149" t="str">
        <x:f>IF('Master Products'!AI1017="","",'Master Products'!AI1017)</x:f>
      </x:c>
      <x:c r="Q1020" s="149" t="str">
        <x:f>IF('Master Products'!AJ1017="","",'Master Products'!AJ1017)</x:f>
      </x:c>
      <x:c r="R1020" s="149" t="str">
        <x:f>IF('Master Products'!AK1017="","",'Master Products'!AK1017)</x:f>
      </x:c>
    </x:row>
    <x:row r="1021">
      <x:c r="A1021" s="149" t="str">
        <x:f>'Master Products'!A1018</x:f>
        <x:v>RS-001017</x:v>
      </x:c>
      <x:c r="B1021" s="149" t="str">
        <x:f>'Master Products'!B1018</x:f>
        <x:v>IMP PAPER CENTURY</x:v>
      </x:c>
      <x:c r="C1021" s="149" t="str">
        <x:f>'Master Products'!C1018</x:f>
        <x:v>PAPER</x:v>
      </x:c>
      <x:c r="D1021" s="149" t="str">
        <x:f>'Master Products'!D1018</x:f>
        <x:v>Both</x:v>
      </x:c>
      <x:c r="E1021" s="149" t="str">
        <x:f>'Master Products'!F1018</x:f>
        <x:v>Piece</x:v>
      </x:c>
      <x:c r="F1021" s="149" t="str">
        <x:f>IF('Master Products'!G1018="","",'Master Products'!G1018)</x:f>
      </x:c>
      <x:c r="G1021" s="149" t="str">
        <x:f>'Master Products'!I1018</x:f>
        <x:v>PKR</x:v>
      </x:c>
      <x:c r="H1021" s="133" t="n">
        <x:f>'Master Products'!L1018</x:f>
        <x:v>90</x:v>
      </x:c>
      <x:c r="I1021" s="133" t="n">
        <x:f>'Master Products'!M1018</x:f>
        <x:v>86</x:v>
      </x:c>
      <x:c r="J1021" s="133" t="str">
        <x:f>'Master Products'!U1018</x:f>
        <x:v>Source Valid</x:v>
      </x:c>
      <x:c r="K1021" s="133" t="n">
        <x:f>'Master Products'!N1018</x:f>
        <x:v>4</x:v>
      </x:c>
      <x:c r="L1021" s="148" t="n">
        <x:f>'Master Products'!O1018</x:f>
        <x:v>0.044444444444444446</x:v>
      </x:c>
      <x:c r="M1021" s="149" t="str">
        <x:f>'Master Products'!X1018</x:f>
        <x:v>Ready</x:v>
      </x:c>
      <x:c r="N1021" s="149" t="b">
        <x:f>'Master Products'!Y1018</x:f>
        <x:v>1</x:v>
      </x:c>
      <x:c r="O1021" s="149" t="str">
        <x:f>'Master Products'!AH1018</x:f>
        <x:v>WS-RATES:29:10</x:v>
      </x:c>
      <x:c r="P1021" s="149" t="str">
        <x:f>IF('Master Products'!AI1018="","",'Master Products'!AI1018)</x:f>
      </x:c>
      <x:c r="Q1021" s="149" t="str">
        <x:f>IF('Master Products'!AJ1018="","",'Master Products'!AJ1018)</x:f>
      </x:c>
      <x:c r="R1021" s="149" t="str">
        <x:f>IF('Master Products'!AK1018="","",'Master Products'!AK1018)</x:f>
      </x:c>
    </x:row>
    <x:row r="1022">
      <x:c r="A1022" s="149" t="str">
        <x:f>'Master Products'!A1019</x:f>
        <x:v>RS-001018</x:v>
      </x:c>
      <x:c r="B1022" s="149" t="str">
        <x:f>'Master Products'!B1019</x:f>
        <x:v>PAPER RIM 68gm</x:v>
      </x:c>
      <x:c r="C1022" s="149" t="str">
        <x:f>'Master Products'!C1019</x:f>
        <x:v>PAPER</x:v>
      </x:c>
      <x:c r="D1022" s="149" t="str">
        <x:f>'Master Products'!D1019</x:f>
        <x:v>Both</x:v>
      </x:c>
      <x:c r="E1022" s="149" t="str">
        <x:f>'Master Products'!F1019</x:f>
        <x:v>Rim</x:v>
      </x:c>
      <x:c r="F1022" s="149" t="str">
        <x:f>IF('Master Products'!G1019="","",'Master Products'!G1019)</x:f>
      </x:c>
      <x:c r="G1022" s="149" t="str">
        <x:f>'Master Products'!I1019</x:f>
        <x:v>PKR</x:v>
      </x:c>
      <x:c r="H1022" s="133" t="n">
        <x:f>'Master Products'!L1019</x:f>
        <x:v>50</x:v>
      </x:c>
      <x:c r="I1022" s="133" t="n">
        <x:f>'Master Products'!M1019</x:f>
        <x:v>45</x:v>
      </x:c>
      <x:c r="J1022" s="133" t="str">
        <x:f>'Master Products'!U1019</x:f>
        <x:v>Source Valid</x:v>
      </x:c>
      <x:c r="K1022" s="133" t="n">
        <x:f>'Master Products'!N1019</x:f>
        <x:v>5</x:v>
      </x:c>
      <x:c r="L1022" s="148" t="n">
        <x:f>'Master Products'!O1019</x:f>
        <x:v>0.1</x:v>
      </x:c>
      <x:c r="M1022" s="149" t="str">
        <x:f>'Master Products'!X1019</x:f>
        <x:v>Ready</x:v>
      </x:c>
      <x:c r="N1022" s="149" t="b">
        <x:f>'Master Products'!Y1019</x:f>
        <x:v>1</x:v>
      </x:c>
      <x:c r="O1022" s="149" t="str">
        <x:f>'Master Products'!AH1019</x:f>
        <x:v>WS-RATES:29:11</x:v>
      </x:c>
      <x:c r="P1022" s="149" t="str">
        <x:f>IF('Master Products'!AI1019="","",'Master Products'!AI1019)</x:f>
      </x:c>
      <x:c r="Q1022" s="149" t="str">
        <x:f>IF('Master Products'!AJ1019="","",'Master Products'!AJ1019)</x:f>
      </x:c>
      <x:c r="R1022" s="149" t="str">
        <x:f>IF('Master Products'!AK1019="","",'Master Products'!AK1019)</x:f>
      </x:c>
    </x:row>
    <x:row r="1023">
      <x:c r="A1023" s="149" t="str">
        <x:f>'Master Products'!A1020</x:f>
        <x:v>RS-001019</x:v>
      </x:c>
      <x:c r="B1023" s="149" t="str">
        <x:f>'Master Products'!B1020</x:f>
        <x:v>PAPER RIM 53gm</x:v>
      </x:c>
      <x:c r="C1023" s="149" t="str">
        <x:f>'Master Products'!C1020</x:f>
        <x:v>PAPER</x:v>
      </x:c>
      <x:c r="D1023" s="149" t="str">
        <x:f>'Master Products'!D1020</x:f>
        <x:v>Both</x:v>
      </x:c>
      <x:c r="E1023" s="149" t="str">
        <x:f>'Master Products'!F1020</x:f>
        <x:v>Rim</x:v>
      </x:c>
      <x:c r="F1023" s="149" t="str">
        <x:f>IF('Master Products'!G1020="","",'Master Products'!G1020)</x:f>
      </x:c>
      <x:c r="G1023" s="149" t="str">
        <x:f>'Master Products'!I1020</x:f>
        <x:v>PKR</x:v>
      </x:c>
      <x:c r="H1023" s="133" t="n">
        <x:f>'Master Products'!L1020</x:f>
        <x:v>30</x:v>
      </x:c>
      <x:c r="I1023" s="133" t="n">
        <x:f>'Master Products'!M1020</x:f>
        <x:v>26.5</x:v>
      </x:c>
      <x:c r="J1023" s="133" t="str">
        <x:f>'Master Products'!U1020</x:f>
        <x:v>Source Valid</x:v>
      </x:c>
      <x:c r="K1023" s="133" t="n">
        <x:f>'Master Products'!N1020</x:f>
        <x:v>3.5</x:v>
      </x:c>
      <x:c r="L1023" s="148" t="n">
        <x:f>'Master Products'!O1020</x:f>
        <x:v>0.11666666666666667</x:v>
      </x:c>
      <x:c r="M1023" s="149" t="str">
        <x:f>'Master Products'!X1020</x:f>
        <x:v>Ready</x:v>
      </x:c>
      <x:c r="N1023" s="149" t="b">
        <x:f>'Master Products'!Y1020</x:f>
        <x:v>1</x:v>
      </x:c>
      <x:c r="O1023" s="149" t="str">
        <x:f>'Master Products'!AH1020</x:f>
        <x:v>WS-RATES:29:12</x:v>
      </x:c>
      <x:c r="P1023" s="149" t="str">
        <x:f>IF('Master Products'!AI1020="","",'Master Products'!AI1020)</x:f>
      </x:c>
      <x:c r="Q1023" s="149" t="str">
        <x:f>IF('Master Products'!AJ1020="","",'Master Products'!AJ1020)</x:f>
      </x:c>
      <x:c r="R1023" s="149" t="str">
        <x:f>IF('Master Products'!AK1020="","",'Master Products'!AK1020)</x:f>
      </x:c>
    </x:row>
    <x:row r="1024">
      <x:c r="A1024" s="149" t="str">
        <x:f>'Master Products'!A1021</x:f>
        <x:v>RS-001020</x:v>
      </x:c>
      <x:c r="B1024" s="149" t="str">
        <x:f>'Master Products'!B1021</x:f>
        <x:v>LR 30 RING REGISTER</x:v>
      </x:c>
      <x:c r="C1024" s="149" t="str">
        <x:f>'Master Products'!C1021</x:f>
        <x:v>REGISTERS</x:v>
      </x:c>
      <x:c r="D1024" s="149" t="str">
        <x:f>'Master Products'!D1021</x:f>
        <x:v>Both</x:v>
      </x:c>
      <x:c r="E1024" s="149" t="str">
        <x:f>'Master Products'!F1021</x:f>
        <x:v>Piece</x:v>
      </x:c>
      <x:c r="F1024" s="149" t="str">
        <x:f>IF('Master Products'!G1021="","",'Master Products'!G1021)</x:f>
      </x:c>
      <x:c r="G1024" s="149" t="str">
        <x:f>'Master Products'!I1021</x:f>
        <x:v>PKR</x:v>
      </x:c>
      <x:c r="H1024" s="133" t="n">
        <x:f>'Master Products'!L1021</x:f>
        <x:v>195</x:v>
      </x:c>
      <x:c r="I1024" s="133" t="n">
        <x:f>'Master Products'!M1021</x:f>
        <x:v>170</x:v>
      </x:c>
      <x:c r="J1024" s="133" t="str">
        <x:f>'Master Products'!U1021</x:f>
        <x:v>Source Valid</x:v>
      </x:c>
      <x:c r="K1024" s="133" t="n">
        <x:f>'Master Products'!N1021</x:f>
        <x:v>25</x:v>
      </x:c>
      <x:c r="L1024" s="148" t="n">
        <x:f>'Master Products'!O1021</x:f>
        <x:v>0.1282051282051282</x:v>
      </x:c>
      <x:c r="M1024" s="149" t="str">
        <x:f>'Master Products'!X1021</x:f>
        <x:v>Ready</x:v>
      </x:c>
      <x:c r="N1024" s="149" t="b">
        <x:f>'Master Products'!Y1021</x:f>
        <x:v>1</x:v>
      </x:c>
      <x:c r="O1024" s="149" t="str">
        <x:f>'Master Products'!AH1021</x:f>
        <x:v>WS-RATES:29:13</x:v>
      </x:c>
      <x:c r="P1024" s="149" t="str">
        <x:f>IF('Master Products'!AI1021="","",'Master Products'!AI1021)</x:f>
      </x:c>
      <x:c r="Q1024" s="149" t="str">
        <x:f>IF('Master Products'!AJ1021="","",'Master Products'!AJ1021)</x:f>
      </x:c>
      <x:c r="R1024" s="149" t="str">
        <x:f>IF('Master Products'!AK1021="","",'Master Products'!AK1021)</x:f>
      </x:c>
    </x:row>
    <x:row r="1025">
      <x:c r="A1025" s="149" t="str">
        <x:f>'Master Products'!A1022</x:f>
        <x:v>RS-001021</x:v>
      </x:c>
      <x:c r="B1025" s="149" t="str">
        <x:f>'Master Products'!B1022</x:f>
        <x:v>LR 20 RING REGISTER</x:v>
      </x:c>
      <x:c r="C1025" s="149" t="str">
        <x:f>'Master Products'!C1022</x:f>
        <x:v>REGISTERS</x:v>
      </x:c>
      <x:c r="D1025" s="149" t="str">
        <x:f>'Master Products'!D1022</x:f>
        <x:v>Both</x:v>
      </x:c>
      <x:c r="E1025" s="149" t="str">
        <x:f>'Master Products'!F1022</x:f>
        <x:v>Piece</x:v>
      </x:c>
      <x:c r="F1025" s="149" t="str">
        <x:f>IF('Master Products'!G1022="","",'Master Products'!G1022)</x:f>
      </x:c>
      <x:c r="G1025" s="149" t="str">
        <x:f>'Master Products'!I1022</x:f>
        <x:v>PKR</x:v>
      </x:c>
      <x:c r="H1025" s="133" t="n">
        <x:f>'Master Products'!L1022</x:f>
        <x:v>165</x:v>
      </x:c>
      <x:c r="I1025" s="133" t="n">
        <x:f>'Master Products'!M1022</x:f>
        <x:v>153</x:v>
      </x:c>
      <x:c r="J1025" s="133" t="str">
        <x:f>'Master Products'!U1022</x:f>
        <x:v>Source Valid</x:v>
      </x:c>
      <x:c r="K1025" s="133" t="n">
        <x:f>'Master Products'!N1022</x:f>
        <x:v>12</x:v>
      </x:c>
      <x:c r="L1025" s="148" t="n">
        <x:f>'Master Products'!O1022</x:f>
        <x:v>0.07272727272727272</x:v>
      </x:c>
      <x:c r="M1025" s="149" t="str">
        <x:f>'Master Products'!X1022</x:f>
        <x:v>Ready</x:v>
      </x:c>
      <x:c r="N1025" s="149" t="b">
        <x:f>'Master Products'!Y1022</x:f>
        <x:v>1</x:v>
      </x:c>
      <x:c r="O1025" s="149" t="str">
        <x:f>'Master Products'!AH1022</x:f>
        <x:v>WS-RATES:29:14</x:v>
      </x:c>
      <x:c r="P1025" s="149" t="str">
        <x:f>IF('Master Products'!AI1022="","",'Master Products'!AI1022)</x:f>
      </x:c>
      <x:c r="Q1025" s="149" t="str">
        <x:f>IF('Master Products'!AJ1022="","",'Master Products'!AJ1022)</x:f>
      </x:c>
      <x:c r="R1025" s="149" t="str">
        <x:f>IF('Master Products'!AK1022="","",'Master Products'!AK1022)</x:f>
      </x:c>
    </x:row>
    <x:row r="1026">
      <x:c r="A1026" s="149" t="str">
        <x:f>'Master Products'!A1023</x:f>
        <x:v>RS-001022</x:v>
      </x:c>
      <x:c r="B1026" s="149" t="str">
        <x:f>'Master Products'!B1023</x:f>
        <x:v>LR 10 RING REGISTER</x:v>
      </x:c>
      <x:c r="C1026" s="149" t="str">
        <x:f>'Master Products'!C1023</x:f>
        <x:v>REGISTERS</x:v>
      </x:c>
      <x:c r="D1026" s="149" t="str">
        <x:f>'Master Products'!D1023</x:f>
        <x:v>Both</x:v>
      </x:c>
      <x:c r="E1026" s="149" t="str">
        <x:f>'Master Products'!F1023</x:f>
        <x:v>Piece</x:v>
      </x:c>
      <x:c r="F1026" s="149" t="str">
        <x:f>IF('Master Products'!G1023="","",'Master Products'!G1023)</x:f>
      </x:c>
      <x:c r="G1026" s="149" t="str">
        <x:f>'Master Products'!I1023</x:f>
        <x:v>PKR</x:v>
      </x:c>
      <x:c r="H1026" s="133" t="n">
        <x:f>'Master Products'!L1023</x:f>
        <x:v>135</x:v>
      </x:c>
      <x:c r="I1026" s="133" t="n">
        <x:f>'Master Products'!M1023</x:f>
        <x:v>123</x:v>
      </x:c>
      <x:c r="J1026" s="133" t="str">
        <x:f>'Master Products'!U1023</x:f>
        <x:v>Source Valid</x:v>
      </x:c>
      <x:c r="K1026" s="133" t="n">
        <x:f>'Master Products'!N1023</x:f>
        <x:v>12</x:v>
      </x:c>
      <x:c r="L1026" s="148" t="n">
        <x:f>'Master Products'!O1023</x:f>
        <x:v>0.08888888888888889</x:v>
      </x:c>
      <x:c r="M1026" s="149" t="str">
        <x:f>'Master Products'!X1023</x:f>
        <x:v>Ready</x:v>
      </x:c>
      <x:c r="N1026" s="149" t="b">
        <x:f>'Master Products'!Y1023</x:f>
        <x:v>1</x:v>
      </x:c>
      <x:c r="O1026" s="149" t="str">
        <x:f>'Master Products'!AH1023</x:f>
        <x:v>WS-RATES:29:15</x:v>
      </x:c>
      <x:c r="P1026" s="149" t="str">
        <x:f>IF('Master Products'!AI1023="","",'Master Products'!AI1023)</x:f>
      </x:c>
      <x:c r="Q1026" s="149" t="str">
        <x:f>IF('Master Products'!AJ1023="","",'Master Products'!AJ1023)</x:f>
      </x:c>
      <x:c r="R1026" s="149" t="str">
        <x:f>IF('Master Products'!AK1023="","",'Master Products'!AK1023)</x:f>
      </x:c>
    </x:row>
    <x:row r="1027">
      <x:c r="A1027" s="149" t="str">
        <x:f>'Master Products'!A1024</x:f>
        <x:v>RS-001023</x:v>
      </x:c>
      <x:c r="B1027" s="149" t="str">
        <x:f>'Master Products'!B1024</x:f>
        <x:v>300 SARFRAZ REGISTER</x:v>
      </x:c>
      <x:c r="C1027" s="149" t="str">
        <x:f>'Master Products'!C1024</x:f>
        <x:v>REGISTERS</x:v>
      </x:c>
      <x:c r="D1027" s="149" t="str">
        <x:f>'Master Products'!D1024</x:f>
        <x:v>Both</x:v>
      </x:c>
      <x:c r="E1027" s="149" t="str">
        <x:f>'Master Products'!F1024</x:f>
        <x:v>Piece</x:v>
      </x:c>
      <x:c r="F1027" s="149" t="str">
        <x:f>IF('Master Products'!G1024="","",'Master Products'!G1024)</x:f>
      </x:c>
      <x:c r="G1027" s="149" t="str">
        <x:f>'Master Products'!I1024</x:f>
        <x:v>PKR</x:v>
      </x:c>
      <x:c r="H1027" s="133" t="n">
        <x:f>'Master Products'!L1024</x:f>
        <x:v>270</x:v>
      </x:c>
      <x:c r="I1027" s="133" t="n">
        <x:f>'Master Products'!M1024</x:f>
        <x:v>255</x:v>
      </x:c>
      <x:c r="J1027" s="133" t="str">
        <x:f>'Master Products'!U1024</x:f>
        <x:v>Source Valid</x:v>
      </x:c>
      <x:c r="K1027" s="133" t="n">
        <x:f>'Master Products'!N1024</x:f>
        <x:v>15</x:v>
      </x:c>
      <x:c r="L1027" s="148" t="n">
        <x:f>'Master Products'!O1024</x:f>
        <x:v>0.05555555555555555</x:v>
      </x:c>
      <x:c r="M1027" s="149" t="str">
        <x:f>'Master Products'!X1024</x:f>
        <x:v>Ready</x:v>
      </x:c>
      <x:c r="N1027" s="149" t="b">
        <x:f>'Master Products'!Y1024</x:f>
        <x:v>1</x:v>
      </x:c>
      <x:c r="O1027" s="149" t="str">
        <x:f>'Master Products'!AH1024</x:f>
        <x:v>WS-RATES:29:16</x:v>
      </x:c>
      <x:c r="P1027" s="149" t="str">
        <x:f>IF('Master Products'!AI1024="","",'Master Products'!AI1024)</x:f>
      </x:c>
      <x:c r="Q1027" s="149" t="str">
        <x:f>IF('Master Products'!AJ1024="","",'Master Products'!AJ1024)</x:f>
      </x:c>
      <x:c r="R1027" s="149" t="str">
        <x:f>IF('Master Products'!AK1024="","",'Master Products'!AK1024)</x:f>
      </x:c>
    </x:row>
    <x:row r="1028">
      <x:c r="A1028" s="149" t="str">
        <x:f>'Master Products'!A1025</x:f>
        <x:v>RS-001024</x:v>
      </x:c>
      <x:c r="B1028" s="149" t="str">
        <x:f>'Master Products'!B1025</x:f>
        <x:v>600 SARFRAZ REGISTER</x:v>
      </x:c>
      <x:c r="C1028" s="149" t="str">
        <x:f>'Master Products'!C1025</x:f>
        <x:v>REGISTERS</x:v>
      </x:c>
      <x:c r="D1028" s="149" t="str">
        <x:f>'Master Products'!D1025</x:f>
        <x:v>Both</x:v>
      </x:c>
      <x:c r="E1028" s="149" t="str">
        <x:f>'Master Products'!F1025</x:f>
        <x:v>Piece</x:v>
      </x:c>
      <x:c r="F1028" s="149" t="str">
        <x:f>IF('Master Products'!G1025="","",'Master Products'!G1025)</x:f>
      </x:c>
      <x:c r="G1028" s="149" t="str">
        <x:f>'Master Products'!I1025</x:f>
        <x:v>PKR</x:v>
      </x:c>
      <x:c r="H1028" s="133" t="n">
        <x:f>'Master Products'!L1025</x:f>
        <x:v>240</x:v>
      </x:c>
      <x:c r="I1028" s="133" t="n">
        <x:f>'Master Products'!M1025</x:f>
        <x:v>235</x:v>
      </x:c>
      <x:c r="J1028" s="133" t="str">
        <x:f>'Master Products'!U1025</x:f>
        <x:v>Source Valid</x:v>
      </x:c>
      <x:c r="K1028" s="133" t="n">
        <x:f>'Master Products'!N1025</x:f>
        <x:v>5</x:v>
      </x:c>
      <x:c r="L1028" s="148" t="n">
        <x:f>'Master Products'!O1025</x:f>
        <x:v>0.020833333333333332</x:v>
      </x:c>
      <x:c r="M1028" s="149" t="str">
        <x:f>'Master Products'!X1025</x:f>
        <x:v>Ready</x:v>
      </x:c>
      <x:c r="N1028" s="149" t="b">
        <x:f>'Master Products'!Y1025</x:f>
        <x:v>1</x:v>
      </x:c>
      <x:c r="O1028" s="149" t="str">
        <x:f>'Master Products'!AH1025</x:f>
        <x:v>WS-RATES:29:17</x:v>
      </x:c>
      <x:c r="P1028" s="149" t="str">
        <x:f>IF('Master Products'!AI1025="","",'Master Products'!AI1025)</x:f>
      </x:c>
      <x:c r="Q1028" s="149" t="str">
        <x:f>IF('Master Products'!AJ1025="","",'Master Products'!AJ1025)</x:f>
      </x:c>
      <x:c r="R1028" s="149" t="str">
        <x:f>IF('Master Products'!AK1025="","",'Master Products'!AK1025)</x:f>
      </x:c>
    </x:row>
    <x:row r="1029">
      <x:c r="A1029" s="149" t="str">
        <x:f>'Master Products'!A1026</x:f>
        <x:v>RS-001025</x:v>
      </x:c>
      <x:c r="B1029" s="149" t="str">
        <x:f>'Master Products'!B1026</x:f>
        <x:v>240 NUMBER RAZA REGISTER LAR</x:v>
      </x:c>
      <x:c r="C1029" s="149" t="str">
        <x:f>'Master Products'!C1026</x:f>
        <x:v>REGISTERS</x:v>
      </x:c>
      <x:c r="D1029" s="149" t="str">
        <x:f>'Master Products'!D1026</x:f>
        <x:v>Both</x:v>
      </x:c>
      <x:c r="E1029" s="149" t="str">
        <x:f>'Master Products'!F1026</x:f>
        <x:v>Piece</x:v>
      </x:c>
      <x:c r="F1029" s="149" t="str">
        <x:f>IF('Master Products'!G1026="","",'Master Products'!G1026)</x:f>
      </x:c>
      <x:c r="G1029" s="149" t="str">
        <x:f>'Master Products'!I1026</x:f>
        <x:v>PKR</x:v>
      </x:c>
      <x:c r="H1029" s="133" t="n">
        <x:f>'Master Products'!L1026</x:f>
        <x:v>120</x:v>
      </x:c>
      <x:c r="I1029" s="133" t="n">
        <x:f>'Master Products'!M1026</x:f>
        <x:v>119</x:v>
      </x:c>
      <x:c r="J1029" s="133" t="str">
        <x:f>'Master Products'!U1026</x:f>
        <x:v>Source Valid</x:v>
      </x:c>
      <x:c r="K1029" s="133" t="n">
        <x:f>'Master Products'!N1026</x:f>
        <x:v>1</x:v>
      </x:c>
      <x:c r="L1029" s="148" t="n">
        <x:f>'Master Products'!O1026</x:f>
        <x:v>0.008333333333333333</x:v>
      </x:c>
      <x:c r="M1029" s="149" t="str">
        <x:f>'Master Products'!X1026</x:f>
        <x:v>Ready</x:v>
      </x:c>
      <x:c r="N1029" s="149" t="b">
        <x:f>'Master Products'!Y1026</x:f>
        <x:v>1</x:v>
      </x:c>
      <x:c r="O1029" s="149" t="str">
        <x:f>'Master Products'!AH1026</x:f>
        <x:v>WS-RATES:29:18</x:v>
      </x:c>
      <x:c r="P1029" s="149" t="str">
        <x:f>IF('Master Products'!AI1026="","",'Master Products'!AI1026)</x:f>
      </x:c>
      <x:c r="Q1029" s="149" t="str">
        <x:f>IF('Master Products'!AJ1026="","",'Master Products'!AJ1026)</x:f>
      </x:c>
      <x:c r="R1029" s="149" t="str">
        <x:f>IF('Master Products'!AK1026="","",'Master Products'!AK1026)</x:f>
      </x:c>
    </x:row>
    <x:row r="1030">
      <x:c r="A1030" s="149" t="str">
        <x:f>'Master Products'!A1027</x:f>
        <x:v>RS-001026</x:v>
      </x:c>
      <x:c r="B1030" s="149" t="str">
        <x:f>'Master Products'!B1027</x:f>
        <x:v>50 NUMBER RAZA REGISTER (L)</x:v>
      </x:c>
      <x:c r="C1030" s="149" t="str">
        <x:f>'Master Products'!C1027</x:f>
        <x:v>REGISTERS</x:v>
      </x:c>
      <x:c r="D1030" s="149" t="str">
        <x:f>'Master Products'!D1027</x:f>
        <x:v>Both</x:v>
      </x:c>
      <x:c r="E1030" s="149" t="str">
        <x:f>'Master Products'!F1027</x:f>
        <x:v>Piece</x:v>
      </x:c>
      <x:c r="F1030" s="149" t="str">
        <x:f>IF('Master Products'!G1027="","",'Master Products'!G1027)</x:f>
      </x:c>
      <x:c r="G1030" s="149" t="str">
        <x:f>'Master Products'!I1027</x:f>
        <x:v>PKR</x:v>
      </x:c>
      <x:c r="H1030" s="133" t="n">
        <x:f>'Master Products'!L1027</x:f>
        <x:v>270</x:v>
      </x:c>
      <x:c r="I1030" s="133" t="n">
        <x:f>'Master Products'!M1027</x:f>
        <x:v>269</x:v>
      </x:c>
      <x:c r="J1030" s="133" t="str">
        <x:f>'Master Products'!U1027</x:f>
        <x:v>Source Valid</x:v>
      </x:c>
      <x:c r="K1030" s="133" t="n">
        <x:f>'Master Products'!N1027</x:f>
        <x:v>1</x:v>
      </x:c>
      <x:c r="L1030" s="148" t="n">
        <x:f>'Master Products'!O1027</x:f>
        <x:v>0.003703703703703704</x:v>
      </x:c>
      <x:c r="M1030" s="149" t="str">
        <x:f>'Master Products'!X1027</x:f>
        <x:v>Ready</x:v>
      </x:c>
      <x:c r="N1030" s="149" t="b">
        <x:f>'Master Products'!Y1027</x:f>
        <x:v>1</x:v>
      </x:c>
      <x:c r="O1030" s="149" t="str">
        <x:f>'Master Products'!AH1027</x:f>
        <x:v>WS-RATES:29:19</x:v>
      </x:c>
      <x:c r="P1030" s="149" t="str">
        <x:f>IF('Master Products'!AI1027="","",'Master Products'!AI1027)</x:f>
      </x:c>
      <x:c r="Q1030" s="149" t="str">
        <x:f>IF('Master Products'!AJ1027="","",'Master Products'!AJ1027)</x:f>
      </x:c>
      <x:c r="R1030" s="149" t="str">
        <x:f>IF('Master Products'!AK1027="","",'Master Products'!AK1027)</x:f>
      </x:c>
    </x:row>
    <x:row r="1031">
      <x:c r="A1031" s="149" t="str">
        <x:f>'Master Products'!A1028</x:f>
        <x:v>RS-001027</x:v>
      </x:c>
      <x:c r="B1031" s="149" t="str">
        <x:f>'Master Products'!B1028</x:f>
        <x:v>30 NUMBER RAZA REGISTER (L)</x:v>
      </x:c>
      <x:c r="C1031" s="149" t="str">
        <x:f>'Master Products'!C1028</x:f>
        <x:v>REGISTERS</x:v>
      </x:c>
      <x:c r="D1031" s="149" t="str">
        <x:f>'Master Products'!D1028</x:f>
        <x:v>Both</x:v>
      </x:c>
      <x:c r="E1031" s="149" t="str">
        <x:f>'Master Products'!F1028</x:f>
        <x:v>Piece</x:v>
      </x:c>
      <x:c r="F1031" s="149" t="str">
        <x:f>IF('Master Products'!G1028="","",'Master Products'!G1028)</x:f>
      </x:c>
      <x:c r="G1031" s="149" t="str">
        <x:f>'Master Products'!I1028</x:f>
        <x:v>PKR</x:v>
      </x:c>
      <x:c r="H1031" s="133" t="n">
        <x:f>'Master Products'!L1028</x:f>
        <x:v>205</x:v>
      </x:c>
      <x:c r="I1031" s="133" t="n">
        <x:f>'Master Products'!M1028</x:f>
        <x:v>195</x:v>
      </x:c>
      <x:c r="J1031" s="133" t="str">
        <x:f>'Master Products'!U1028</x:f>
        <x:v>Source Valid</x:v>
      </x:c>
      <x:c r="K1031" s="133" t="n">
        <x:f>'Master Products'!N1028</x:f>
        <x:v>10</x:v>
      </x:c>
      <x:c r="L1031" s="148" t="n">
        <x:f>'Master Products'!O1028</x:f>
        <x:v>0.04878048780487805</x:v>
      </x:c>
      <x:c r="M1031" s="149" t="str">
        <x:f>'Master Products'!X1028</x:f>
        <x:v>Ready</x:v>
      </x:c>
      <x:c r="N1031" s="149" t="b">
        <x:f>'Master Products'!Y1028</x:f>
        <x:v>1</x:v>
      </x:c>
      <x:c r="O1031" s="149" t="str">
        <x:f>'Master Products'!AH1028</x:f>
        <x:v>WS-RATES:29:20</x:v>
      </x:c>
      <x:c r="P1031" s="149" t="str">
        <x:f>IF('Master Products'!AI1028="","",'Master Products'!AI1028)</x:f>
      </x:c>
      <x:c r="Q1031" s="149" t="str">
        <x:f>IF('Master Products'!AJ1028="","",'Master Products'!AJ1028)</x:f>
      </x:c>
      <x:c r="R1031" s="149" t="str">
        <x:f>IF('Master Products'!AK1028="","",'Master Products'!AK1028)</x:f>
      </x:c>
    </x:row>
    <x:row r="1032">
      <x:c r="A1032" s="149" t="str">
        <x:f>'Master Products'!A1029</x:f>
        <x:v>RS-001028</x:v>
      </x:c>
      <x:c r="B1032" s="149" t="str">
        <x:f>'Master Products'!B1029</x:f>
        <x:v>20 NUMBER RAZA REGISTER (L)</x:v>
      </x:c>
      <x:c r="C1032" s="149" t="str">
        <x:f>'Master Products'!C1029</x:f>
        <x:v>REGISTERS</x:v>
      </x:c>
      <x:c r="D1032" s="149" t="str">
        <x:f>'Master Products'!D1029</x:f>
        <x:v>Both</x:v>
      </x:c>
      <x:c r="E1032" s="149" t="str">
        <x:f>'Master Products'!F1029</x:f>
        <x:v>Piece</x:v>
      </x:c>
      <x:c r="F1032" s="149" t="str">
        <x:f>IF('Master Products'!G1029="","",'Master Products'!G1029)</x:f>
      </x:c>
      <x:c r="G1032" s="149" t="str">
        <x:f>'Master Products'!I1029</x:f>
        <x:v>PKR</x:v>
      </x:c>
      <x:c r="H1032" s="133" t="n">
        <x:f>'Master Products'!L1029</x:f>
        <x:v>165</x:v>
      </x:c>
      <x:c r="I1032" s="133" t="n">
        <x:f>'Master Products'!M1029</x:f>
        <x:v>160</x:v>
      </x:c>
      <x:c r="J1032" s="133" t="str">
        <x:f>'Master Products'!U1029</x:f>
        <x:v>Source Valid</x:v>
      </x:c>
      <x:c r="K1032" s="133" t="n">
        <x:f>'Master Products'!N1029</x:f>
        <x:v>5</x:v>
      </x:c>
      <x:c r="L1032" s="148" t="n">
        <x:f>'Master Products'!O1029</x:f>
        <x:v>0.030303030303030304</x:v>
      </x:c>
      <x:c r="M1032" s="149" t="str">
        <x:f>'Master Products'!X1029</x:f>
        <x:v>Ready</x:v>
      </x:c>
      <x:c r="N1032" s="149" t="b">
        <x:f>'Master Products'!Y1029</x:f>
        <x:v>1</x:v>
      </x:c>
      <x:c r="O1032" s="149" t="str">
        <x:f>'Master Products'!AH1029</x:f>
        <x:v>WS-RATES:29:21</x:v>
      </x:c>
      <x:c r="P1032" s="149" t="str">
        <x:f>IF('Master Products'!AI1029="","",'Master Products'!AI1029)</x:f>
      </x:c>
      <x:c r="Q1032" s="149" t="str">
        <x:f>IF('Master Products'!AJ1029="","",'Master Products'!AJ1029)</x:f>
      </x:c>
      <x:c r="R1032" s="149" t="str">
        <x:f>IF('Master Products'!AK1029="","",'Master Products'!AK1029)</x:f>
      </x:c>
    </x:row>
    <x:row r="1033">
      <x:c r="A1033" s="149" t="str">
        <x:f>'Master Products'!A1030</x:f>
        <x:v>RS-001029</x:v>
      </x:c>
      <x:c r="B1033" s="149" t="str">
        <x:f>'Master Products'!B1030</x:f>
        <x:v>390 A4 NEAT RING REGISTER</x:v>
      </x:c>
      <x:c r="C1033" s="149" t="str">
        <x:f>'Master Products'!C1030</x:f>
        <x:v>REGISTERS</x:v>
      </x:c>
      <x:c r="D1033" s="149" t="str">
        <x:f>'Master Products'!D1030</x:f>
        <x:v>Both</x:v>
      </x:c>
      <x:c r="E1033" s="149" t="str">
        <x:f>'Master Products'!F1030</x:f>
        <x:v>Piece</x:v>
      </x:c>
      <x:c r="F1033" s="149" t="str">
        <x:f>IF('Master Products'!G1030="","",'Master Products'!G1030)</x:f>
      </x:c>
      <x:c r="G1033" s="149" t="str">
        <x:f>'Master Products'!I1030</x:f>
        <x:v>PKR</x:v>
      </x:c>
      <x:c r="H1033" s="133" t="n">
        <x:f>'Master Products'!L1030</x:f>
        <x:v>195</x:v>
      </x:c>
      <x:c r="I1033" s="133" t="n">
        <x:f>'Master Products'!M1030</x:f>
        <x:v>180</x:v>
      </x:c>
      <x:c r="J1033" s="133" t="str">
        <x:f>'Master Products'!U1030</x:f>
        <x:v>Source Valid</x:v>
      </x:c>
      <x:c r="K1033" s="133" t="n">
        <x:f>'Master Products'!N1030</x:f>
        <x:v>15</x:v>
      </x:c>
      <x:c r="L1033" s="148" t="n">
        <x:f>'Master Products'!O1030</x:f>
        <x:v>0.07692307692307693</x:v>
      </x:c>
      <x:c r="M1033" s="149" t="str">
        <x:f>'Master Products'!X1030</x:f>
        <x:v>Ready</x:v>
      </x:c>
      <x:c r="N1033" s="149" t="b">
        <x:f>'Master Products'!Y1030</x:f>
        <x:v>1</x:v>
      </x:c>
      <x:c r="O1033" s="149" t="str">
        <x:f>'Master Products'!AH1030</x:f>
        <x:v>WS-RATES:29:22</x:v>
      </x:c>
      <x:c r="P1033" s="149" t="str">
        <x:f>IF('Master Products'!AI1030="","",'Master Products'!AI1030)</x:f>
      </x:c>
      <x:c r="Q1033" s="149" t="str">
        <x:f>IF('Master Products'!AJ1030="","",'Master Products'!AJ1030)</x:f>
      </x:c>
      <x:c r="R1033" s="149" t="str">
        <x:f>IF('Master Products'!AK1030="","",'Master Products'!AK1030)</x:f>
      </x:c>
    </x:row>
    <x:row r="1034">
      <x:c r="A1034" s="149" t="str">
        <x:f>'Master Products'!A1031</x:f>
        <x:v>RS-001030</x:v>
      </x:c>
      <x:c r="B1034" s="149" t="str">
        <x:f>'Master Products'!B1031</x:f>
        <x:v>330 A4 NEAT RING RIGESTER</x:v>
      </x:c>
      <x:c r="C1034" s="149" t="str">
        <x:f>'Master Products'!C1031</x:f>
        <x:v>REGISTERS</x:v>
      </x:c>
      <x:c r="D1034" s="149" t="str">
        <x:f>'Master Products'!D1031</x:f>
        <x:v>Both</x:v>
      </x:c>
      <x:c r="E1034" s="149" t="str">
        <x:f>'Master Products'!F1031</x:f>
        <x:v>Piece</x:v>
      </x:c>
      <x:c r="F1034" s="149" t="str">
        <x:f>IF('Master Products'!G1031="","",'Master Products'!G1031)</x:f>
      </x:c>
      <x:c r="G1034" s="149" t="str">
        <x:f>'Master Products'!I1031</x:f>
        <x:v>PKR</x:v>
      </x:c>
      <x:c r="H1034" s="133" t="n">
        <x:f>'Master Products'!L1031</x:f>
        <x:v>165</x:v>
      </x:c>
      <x:c r="I1034" s="133" t="n">
        <x:f>'Master Products'!M1031</x:f>
        <x:v>150</x:v>
      </x:c>
      <x:c r="J1034" s="133" t="str">
        <x:f>'Master Products'!U1031</x:f>
        <x:v>Source Valid</x:v>
      </x:c>
      <x:c r="K1034" s="133" t="n">
        <x:f>'Master Products'!N1031</x:f>
        <x:v>15</x:v>
      </x:c>
      <x:c r="L1034" s="148" t="n">
        <x:f>'Master Products'!O1031</x:f>
        <x:v>0.09090909090909091</x:v>
      </x:c>
      <x:c r="M1034" s="149" t="str">
        <x:f>'Master Products'!X1031</x:f>
        <x:v>Ready</x:v>
      </x:c>
      <x:c r="N1034" s="149" t="b">
        <x:f>'Master Products'!Y1031</x:f>
        <x:v>1</x:v>
      </x:c>
      <x:c r="O1034" s="149" t="str">
        <x:f>'Master Products'!AH1031</x:f>
        <x:v>WS-RATES:29:23</x:v>
      </x:c>
      <x:c r="P1034" s="149" t="str">
        <x:f>IF('Master Products'!AI1031="","",'Master Products'!AI1031)</x:f>
      </x:c>
      <x:c r="Q1034" s="149" t="str">
        <x:f>IF('Master Products'!AJ1031="","",'Master Products'!AJ1031)</x:f>
      </x:c>
      <x:c r="R1034" s="149" t="str">
        <x:f>IF('Master Products'!AK1031="","",'Master Products'!AK1031)</x:f>
      </x:c>
    </x:row>
    <x:row r="1035">
      <x:c r="A1035" s="149" t="str">
        <x:f>'Master Products'!A1032</x:f>
        <x:v>RS-001031</x:v>
      </x:c>
      <x:c r="B1035" s="149" t="str">
        <x:f>'Master Products'!B1032</x:f>
        <x:v>40 NUMBER GEO REGISTER</x:v>
      </x:c>
      <x:c r="C1035" s="149" t="str">
        <x:f>'Master Products'!C1032</x:f>
        <x:v>REGISTERS</x:v>
      </x:c>
      <x:c r="D1035" s="149" t="str">
        <x:f>'Master Products'!D1032</x:f>
        <x:v>Both</x:v>
      </x:c>
      <x:c r="E1035" s="149" t="str">
        <x:f>'Master Products'!F1032</x:f>
        <x:v>Piece</x:v>
      </x:c>
      <x:c r="F1035" s="149" t="str">
        <x:f>IF('Master Products'!G1032="","",'Master Products'!G1032)</x:f>
      </x:c>
      <x:c r="G1035" s="149" t="str">
        <x:f>'Master Products'!I1032</x:f>
        <x:v>PKR</x:v>
      </x:c>
      <x:c r="H1035" s="133" t="n">
        <x:f>'Master Products'!L1032</x:f>
        <x:v>210</x:v>
      </x:c>
      <x:c r="I1035" s="133" t="n">
        <x:f>'Master Products'!M1032</x:f>
        <x:v>209</x:v>
      </x:c>
      <x:c r="J1035" s="133" t="str">
        <x:f>'Master Products'!U1032</x:f>
        <x:v>Source Valid</x:v>
      </x:c>
      <x:c r="K1035" s="133" t="n">
        <x:f>'Master Products'!N1032</x:f>
        <x:v>1</x:v>
      </x:c>
      <x:c r="L1035" s="148" t="n">
        <x:f>'Master Products'!O1032</x:f>
        <x:v>0.004761904761904762</x:v>
      </x:c>
      <x:c r="M1035" s="149" t="str">
        <x:f>'Master Products'!X1032</x:f>
        <x:v>Ready</x:v>
      </x:c>
      <x:c r="N1035" s="149" t="b">
        <x:f>'Master Products'!Y1032</x:f>
        <x:v>1</x:v>
      </x:c>
      <x:c r="O1035" s="149" t="str">
        <x:f>'Master Products'!AH1032</x:f>
        <x:v>WS-RATES:29:24</x:v>
      </x:c>
      <x:c r="P1035" s="149" t="str">
        <x:f>IF('Master Products'!AI1032="","",'Master Products'!AI1032)</x:f>
      </x:c>
      <x:c r="Q1035" s="149" t="str">
        <x:f>IF('Master Products'!AJ1032="","",'Master Products'!AJ1032)</x:f>
      </x:c>
      <x:c r="R1035" s="149" t="str">
        <x:f>IF('Master Products'!AK1032="","",'Master Products'!AK1032)</x:f>
      </x:c>
    </x:row>
    <x:row r="1036">
      <x:c r="A1036" s="149" t="str">
        <x:f>'Master Products'!A1033</x:f>
        <x:v>RS-001032</x:v>
      </x:c>
      <x:c r="B1036" s="149" t="str">
        <x:f>'Master Products'!B1033</x:f>
        <x:v>35 NUMBER GEO REGISTER</x:v>
      </x:c>
      <x:c r="C1036" s="149" t="str">
        <x:f>'Master Products'!C1033</x:f>
        <x:v>REGISTERS</x:v>
      </x:c>
      <x:c r="D1036" s="149" t="str">
        <x:f>'Master Products'!D1033</x:f>
        <x:v>Both</x:v>
      </x:c>
      <x:c r="E1036" s="149" t="str">
        <x:f>'Master Products'!F1033</x:f>
        <x:v>Piece</x:v>
      </x:c>
      <x:c r="F1036" s="149" t="str">
        <x:f>IF('Master Products'!G1033="","",'Master Products'!G1033)</x:f>
      </x:c>
      <x:c r="G1036" s="149" t="str">
        <x:f>'Master Products'!I1033</x:f>
        <x:v>PKR</x:v>
      </x:c>
      <x:c r="H1036" s="133" t="n">
        <x:f>'Master Products'!L1033</x:f>
        <x:v>190</x:v>
      </x:c>
      <x:c r="I1036" s="133" t="n">
        <x:f>'Master Products'!M1033</x:f>
        <x:v>184</x:v>
      </x:c>
      <x:c r="J1036" s="133" t="str">
        <x:f>'Master Products'!U1033</x:f>
        <x:v>Source Valid</x:v>
      </x:c>
      <x:c r="K1036" s="133" t="n">
        <x:f>'Master Products'!N1033</x:f>
        <x:v>6</x:v>
      </x:c>
      <x:c r="L1036" s="148" t="n">
        <x:f>'Master Products'!O1033</x:f>
        <x:v>0.031578947368421054</x:v>
      </x:c>
      <x:c r="M1036" s="149" t="str">
        <x:f>'Master Products'!X1033</x:f>
        <x:v>Ready</x:v>
      </x:c>
      <x:c r="N1036" s="149" t="b">
        <x:f>'Master Products'!Y1033</x:f>
        <x:v>1</x:v>
      </x:c>
      <x:c r="O1036" s="149" t="str">
        <x:f>'Master Products'!AH1033</x:f>
        <x:v>WS-RATES:29:25</x:v>
      </x:c>
      <x:c r="P1036" s="149" t="str">
        <x:f>IF('Master Products'!AI1033="","",'Master Products'!AI1033)</x:f>
      </x:c>
      <x:c r="Q1036" s="149" t="str">
        <x:f>IF('Master Products'!AJ1033="","",'Master Products'!AJ1033)</x:f>
      </x:c>
      <x:c r="R1036" s="149" t="str">
        <x:f>IF('Master Products'!AK1033="","",'Master Products'!AK1033)</x:f>
      </x:c>
    </x:row>
    <x:row r="1037">
      <x:c r="A1037" s="149" t="str">
        <x:f>'Master Products'!A1034</x:f>
        <x:v>RS-001033</x:v>
      </x:c>
      <x:c r="B1037" s="149" t="str">
        <x:f>'Master Products'!B1034</x:f>
        <x:v>30 NUMBER GEO REGISTER</x:v>
      </x:c>
      <x:c r="C1037" s="149" t="str">
        <x:f>'Master Products'!C1034</x:f>
        <x:v>REGISTERS</x:v>
      </x:c>
      <x:c r="D1037" s="149" t="str">
        <x:f>'Master Products'!D1034</x:f>
        <x:v>Both</x:v>
      </x:c>
      <x:c r="E1037" s="149" t="str">
        <x:f>'Master Products'!F1034</x:f>
        <x:v>Piece</x:v>
      </x:c>
      <x:c r="F1037" s="149" t="str">
        <x:f>IF('Master Products'!G1034="","",'Master Products'!G1034)</x:f>
      </x:c>
      <x:c r="G1037" s="149" t="str">
        <x:f>'Master Products'!I1034</x:f>
        <x:v>PKR</x:v>
      </x:c>
      <x:c r="H1037" s="133" t="n">
        <x:f>'Master Products'!L1034</x:f>
        <x:v>160</x:v>
      </x:c>
      <x:c r="I1037" s="133" t="n">
        <x:f>'Master Products'!M1034</x:f>
        <x:v>158</x:v>
      </x:c>
      <x:c r="J1037" s="133" t="str">
        <x:f>'Master Products'!U1034</x:f>
        <x:v>Source Valid</x:v>
      </x:c>
      <x:c r="K1037" s="133" t="n">
        <x:f>'Master Products'!N1034</x:f>
        <x:v>2</x:v>
      </x:c>
      <x:c r="L1037" s="148" t="n">
        <x:f>'Master Products'!O1034</x:f>
        <x:v>0.0125</x:v>
      </x:c>
      <x:c r="M1037" s="149" t="str">
        <x:f>'Master Products'!X1034</x:f>
        <x:v>Ready</x:v>
      </x:c>
      <x:c r="N1037" s="149" t="b">
        <x:f>'Master Products'!Y1034</x:f>
        <x:v>1</x:v>
      </x:c>
      <x:c r="O1037" s="149" t="str">
        <x:f>'Master Products'!AH1034</x:f>
        <x:v>WS-RATES:29:26</x:v>
      </x:c>
      <x:c r="P1037" s="149" t="str">
        <x:f>IF('Master Products'!AI1034="","",'Master Products'!AI1034)</x:f>
      </x:c>
      <x:c r="Q1037" s="149" t="str">
        <x:f>IF('Master Products'!AJ1034="","",'Master Products'!AJ1034)</x:f>
      </x:c>
      <x:c r="R1037" s="149" t="str">
        <x:f>IF('Master Products'!AK1034="","",'Master Products'!AK1034)</x:f>
      </x:c>
    </x:row>
    <x:row r="1038">
      <x:c r="A1038" s="149" t="str">
        <x:f>'Master Products'!A1035</x:f>
        <x:v>RS-001034</x:v>
      </x:c>
      <x:c r="B1038" s="149" t="str">
        <x:f>'Master Products'!B1035</x:f>
        <x:v>200 NUMBER GEO REGISTER</x:v>
      </x:c>
      <x:c r="C1038" s="149" t="str">
        <x:f>'Master Products'!C1035</x:f>
        <x:v>REGISTERS</x:v>
      </x:c>
      <x:c r="D1038" s="149" t="str">
        <x:f>'Master Products'!D1035</x:f>
        <x:v>Both</x:v>
      </x:c>
      <x:c r="E1038" s="149" t="str">
        <x:f>'Master Products'!F1035</x:f>
        <x:v>Piece</x:v>
      </x:c>
      <x:c r="F1038" s="149" t="str">
        <x:f>IF('Master Products'!G1035="","",'Master Products'!G1035)</x:f>
      </x:c>
      <x:c r="G1038" s="149" t="str">
        <x:f>'Master Products'!I1035</x:f>
        <x:v>PKR</x:v>
      </x:c>
      <x:c r="H1038" s="133" t="n">
        <x:f>'Master Products'!L1035</x:f>
        <x:v>130</x:v>
      </x:c>
      <x:c r="I1038" s="133" t="n">
        <x:f>'Master Products'!M1035</x:f>
        <x:v>125</x:v>
      </x:c>
      <x:c r="J1038" s="133" t="str">
        <x:f>'Master Products'!U1035</x:f>
        <x:v>Source Valid</x:v>
      </x:c>
      <x:c r="K1038" s="133" t="n">
        <x:f>'Master Products'!N1035</x:f>
        <x:v>5</x:v>
      </x:c>
      <x:c r="L1038" s="148" t="n">
        <x:f>'Master Products'!O1035</x:f>
        <x:v>0.038461538461538464</x:v>
      </x:c>
      <x:c r="M1038" s="149" t="str">
        <x:f>'Master Products'!X1035</x:f>
        <x:v>Ready</x:v>
      </x:c>
      <x:c r="N1038" s="149" t="b">
        <x:f>'Master Products'!Y1035</x:f>
        <x:v>1</x:v>
      </x:c>
      <x:c r="O1038" s="149" t="str">
        <x:f>'Master Products'!AH1035</x:f>
        <x:v>WS-RATES:29:27</x:v>
      </x:c>
      <x:c r="P1038" s="149" t="str">
        <x:f>IF('Master Products'!AI1035="","",'Master Products'!AI1035)</x:f>
      </x:c>
      <x:c r="Q1038" s="149" t="str">
        <x:f>IF('Master Products'!AJ1035="","",'Master Products'!AJ1035)</x:f>
      </x:c>
      <x:c r="R1038" s="149" t="str">
        <x:f>IF('Master Products'!AK1035="","",'Master Products'!AK1035)</x:f>
      </x:c>
    </x:row>
    <x:row r="1039">
      <x:c r="A1039" s="149" t="str">
        <x:f>'Master Products'!A1036</x:f>
        <x:v>RS-001035</x:v>
      </x:c>
      <x:c r="B1039" s="149" t="str">
        <x:f>'Master Products'!B1036</x:f>
        <x:v>POCKET CALCULATER CT 200N</x:v>
      </x:c>
      <x:c r="C1039" s="149" t="str">
        <x:f>'Master Products'!C1036</x:f>
        <x:v>SCIENTIFIC CALCULAT</x:v>
      </x:c>
      <x:c r="D1039" s="149" t="str">
        <x:f>'Master Products'!D1036</x:f>
        <x:v>Both</x:v>
      </x:c>
      <x:c r="E1039" s="149" t="str">
        <x:f>'Master Products'!F1036</x:f>
        <x:v>Piece</x:v>
      </x:c>
      <x:c r="F1039" s="149" t="str">
        <x:f>IF('Master Products'!G1036="","",'Master Products'!G1036)</x:f>
      </x:c>
      <x:c r="G1039" s="149" t="str">
        <x:f>'Master Products'!I1036</x:f>
        <x:v>PKR</x:v>
      </x:c>
      <x:c r="H1039" s="133" t="n">
        <x:f>'Master Products'!L1036</x:f>
        <x:v>145</x:v>
      </x:c>
      <x:c r="I1039" s="133" t="n">
        <x:f>'Master Products'!M1036</x:f>
        <x:v>128</x:v>
      </x:c>
      <x:c r="J1039" s="133" t="str">
        <x:f>'Master Products'!U1036</x:f>
        <x:v>Source Valid</x:v>
      </x:c>
      <x:c r="K1039" s="133" t="n">
        <x:f>'Master Products'!N1036</x:f>
        <x:v>17</x:v>
      </x:c>
      <x:c r="L1039" s="148" t="n">
        <x:f>'Master Products'!O1036</x:f>
        <x:v>0.11724137931034483</x:v>
      </x:c>
      <x:c r="M1039" s="149" t="str">
        <x:f>'Master Products'!X1036</x:f>
        <x:v>Ready</x:v>
      </x:c>
      <x:c r="N1039" s="149" t="b">
        <x:f>'Master Products'!Y1036</x:f>
        <x:v>1</x:v>
      </x:c>
      <x:c r="O1039" s="149" t="str">
        <x:f>'Master Products'!AH1036</x:f>
        <x:v>WS-RATES:29:28</x:v>
      </x:c>
      <x:c r="P1039" s="149" t="str">
        <x:f>IF('Master Products'!AI1036="","",'Master Products'!AI1036)</x:f>
      </x:c>
      <x:c r="Q1039" s="149" t="str">
        <x:f>IF('Master Products'!AJ1036="","",'Master Products'!AJ1036)</x:f>
      </x:c>
      <x:c r="R1039" s="149" t="str">
        <x:f>IF('Master Products'!AK1036="","",'Master Products'!AK1036)</x:f>
      </x:c>
    </x:row>
    <x:row r="1040">
      <x:c r="A1040" s="149" t="str">
        <x:f>'Master Products'!A1037</x:f>
        <x:v>RS-001036</x:v>
      </x:c>
      <x:c r="B1040" s="149" t="str">
        <x:f>'Master Products'!B1037</x:f>
        <x:v>340 NEAT REGISTER (S)</x:v>
      </x:c>
      <x:c r="C1040" s="149" t="str">
        <x:f>'Master Products'!C1037</x:f>
        <x:v>REGISTERS</x:v>
      </x:c>
      <x:c r="D1040" s="149" t="str">
        <x:f>'Master Products'!D1037</x:f>
        <x:v>Both</x:v>
      </x:c>
      <x:c r="E1040" s="149" t="str">
        <x:f>'Master Products'!F1037</x:f>
        <x:v>Piece</x:v>
      </x:c>
      <x:c r="F1040" s="149" t="str">
        <x:f>IF('Master Products'!G1037="","",'Master Products'!G1037)</x:f>
      </x:c>
      <x:c r="G1040" s="149" t="str">
        <x:f>'Master Products'!I1037</x:f>
        <x:v>PKR</x:v>
      </x:c>
      <x:c r="H1040" s="133" t="n">
        <x:f>'Master Products'!L1037</x:f>
        <x:v>170</x:v>
      </x:c>
      <x:c r="I1040" s="133" t="n">
        <x:f>'Master Products'!M1037</x:f>
        <x:v>150</x:v>
      </x:c>
      <x:c r="J1040" s="133" t="str">
        <x:f>'Master Products'!U1037</x:f>
        <x:v>Source Valid</x:v>
      </x:c>
      <x:c r="K1040" s="133" t="n">
        <x:f>'Master Products'!N1037</x:f>
        <x:v>20</x:v>
      </x:c>
      <x:c r="L1040" s="148" t="n">
        <x:f>'Master Products'!O1037</x:f>
        <x:v>0.11764705882352941</x:v>
      </x:c>
      <x:c r="M1040" s="149" t="str">
        <x:f>'Master Products'!X1037</x:f>
        <x:v>Ready</x:v>
      </x:c>
      <x:c r="N1040" s="149" t="b">
        <x:f>'Master Products'!Y1037</x:f>
        <x:v>1</x:v>
      </x:c>
      <x:c r="O1040" s="149" t="str">
        <x:f>'Master Products'!AH1037</x:f>
        <x:v>WS-RATES:29:29</x:v>
      </x:c>
      <x:c r="P1040" s="149" t="str">
        <x:f>IF('Master Products'!AI1037="","",'Master Products'!AI1037)</x:f>
      </x:c>
      <x:c r="Q1040" s="149" t="str">
        <x:f>IF('Master Products'!AJ1037="","",'Master Products'!AJ1037)</x:f>
      </x:c>
      <x:c r="R1040" s="149" t="str">
        <x:f>IF('Master Products'!AK1037="","",'Master Products'!AK1037)</x:f>
      </x:c>
    </x:row>
    <x:row r="1041">
      <x:c r="A1041" s="149" t="str">
        <x:f>'Master Products'!A1038</x:f>
        <x:v>RS-001037</x:v>
      </x:c>
      <x:c r="B1041" s="149" t="str">
        <x:f>'Master Products'!B1038</x:f>
        <x:v>300 NEAT REGISTER (S)</x:v>
      </x:c>
      <x:c r="C1041" s="149" t="str">
        <x:f>'Master Products'!C1038</x:f>
        <x:v>REGISTERS</x:v>
      </x:c>
      <x:c r="D1041" s="149" t="str">
        <x:f>'Master Products'!D1038</x:f>
        <x:v>Both</x:v>
      </x:c>
      <x:c r="E1041" s="149" t="str">
        <x:f>'Master Products'!F1038</x:f>
        <x:v>Piece</x:v>
      </x:c>
      <x:c r="F1041" s="149" t="str">
        <x:f>IF('Master Products'!G1038="","",'Master Products'!G1038)</x:f>
      </x:c>
      <x:c r="G1041" s="149" t="str">
        <x:f>'Master Products'!I1038</x:f>
        <x:v>PKR</x:v>
      </x:c>
      <x:c r="H1041" s="133" t="n">
        <x:f>'Master Products'!L1038</x:f>
        <x:v>150</x:v>
      </x:c>
      <x:c r="I1041" s="133" t="n">
        <x:f>'Master Products'!M1038</x:f>
        <x:v>135</x:v>
      </x:c>
      <x:c r="J1041" s="133" t="str">
        <x:f>'Master Products'!U1038</x:f>
        <x:v>Source Valid</x:v>
      </x:c>
      <x:c r="K1041" s="133" t="n">
        <x:f>'Master Products'!N1038</x:f>
        <x:v>15</x:v>
      </x:c>
      <x:c r="L1041" s="148" t="n">
        <x:f>'Master Products'!O1038</x:f>
        <x:v>0.1</x:v>
      </x:c>
      <x:c r="M1041" s="149" t="str">
        <x:f>'Master Products'!X1038</x:f>
        <x:v>Ready</x:v>
      </x:c>
      <x:c r="N1041" s="149" t="b">
        <x:f>'Master Products'!Y1038</x:f>
        <x:v>1</x:v>
      </x:c>
      <x:c r="O1041" s="149" t="str">
        <x:f>'Master Products'!AH1038</x:f>
        <x:v>WS-RATES:29:30</x:v>
      </x:c>
      <x:c r="P1041" s="149" t="str">
        <x:f>IF('Master Products'!AI1038="","",'Master Products'!AI1038)</x:f>
      </x:c>
      <x:c r="Q1041" s="149" t="str">
        <x:f>IF('Master Products'!AJ1038="","",'Master Products'!AJ1038)</x:f>
      </x:c>
      <x:c r="R1041" s="149" t="str">
        <x:f>IF('Master Products'!AK1038="","",'Master Products'!AK1038)</x:f>
      </x:c>
    </x:row>
    <x:row r="1042">
      <x:c r="A1042" s="149" t="str">
        <x:f>'Master Products'!A1039</x:f>
        <x:v>RS-001038</x:v>
      </x:c>
      <x:c r="B1042" s="149" t="str">
        <x:f>'Master Products'!B1039</x:f>
        <x:v>240 NEAT REGISTER</x:v>
      </x:c>
      <x:c r="C1042" s="149" t="str">
        <x:f>'Master Products'!C1039</x:f>
        <x:v>REGISTERS</x:v>
      </x:c>
      <x:c r="D1042" s="149" t="str">
        <x:f>'Master Products'!D1039</x:f>
        <x:v>Both</x:v>
      </x:c>
      <x:c r="E1042" s="149" t="str">
        <x:f>'Master Products'!F1039</x:f>
        <x:v>Piece</x:v>
      </x:c>
      <x:c r="F1042" s="149" t="str">
        <x:f>IF('Master Products'!G1039="","",'Master Products'!G1039)</x:f>
      </x:c>
      <x:c r="G1042" s="149" t="str">
        <x:f>'Master Products'!I1039</x:f>
        <x:v>PKR</x:v>
      </x:c>
      <x:c r="H1042" s="133" t="n">
        <x:f>'Master Products'!L1039</x:f>
        <x:v>120</x:v>
      </x:c>
      <x:c r="I1042" s="133" t="n">
        <x:f>'Master Products'!M1039</x:f>
        <x:v>110</x:v>
      </x:c>
      <x:c r="J1042" s="133" t="str">
        <x:f>'Master Products'!U1039</x:f>
        <x:v>Source Valid</x:v>
      </x:c>
      <x:c r="K1042" s="133" t="n">
        <x:f>'Master Products'!N1039</x:f>
        <x:v>10</x:v>
      </x:c>
      <x:c r="L1042" s="148" t="n">
        <x:f>'Master Products'!O1039</x:f>
        <x:v>0.08333333333333333</x:v>
      </x:c>
      <x:c r="M1042" s="149" t="str">
        <x:f>'Master Products'!X1039</x:f>
        <x:v>Ready</x:v>
      </x:c>
      <x:c r="N1042" s="149" t="b">
        <x:f>'Master Products'!Y1039</x:f>
        <x:v>1</x:v>
      </x:c>
      <x:c r="O1042" s="149" t="str">
        <x:f>'Master Products'!AH1039</x:f>
        <x:v>WS-RATES:29:31</x:v>
      </x:c>
      <x:c r="P1042" s="149" t="str">
        <x:f>IF('Master Products'!AI1039="","",'Master Products'!AI1039)</x:f>
      </x:c>
      <x:c r="Q1042" s="149" t="str">
        <x:f>IF('Master Products'!AJ1039="","",'Master Products'!AJ1039)</x:f>
      </x:c>
      <x:c r="R1042" s="149" t="str">
        <x:f>IF('Master Products'!AK1039="","",'Master Products'!AK1039)</x:f>
      </x:c>
    </x:row>
    <x:row r="1043">
      <x:c r="A1043" s="149" t="str">
        <x:f>'Master Products'!A1040</x:f>
        <x:v>RS-001039</x:v>
      </x:c>
      <x:c r="B1043" s="149" t="str">
        <x:f>'Master Products'!B1040</x:f>
        <x:v>200 NEAT REGISTER (S)</x:v>
      </x:c>
      <x:c r="C1043" s="149" t="str">
        <x:f>'Master Products'!C1040</x:f>
        <x:v>REGISTERS</x:v>
      </x:c>
      <x:c r="D1043" s="149" t="str">
        <x:f>'Master Products'!D1040</x:f>
        <x:v>Both</x:v>
      </x:c>
      <x:c r="E1043" s="149" t="str">
        <x:f>'Master Products'!F1040</x:f>
        <x:v>Piece</x:v>
      </x:c>
      <x:c r="F1043" s="149" t="str">
        <x:f>IF('Master Products'!G1040="","",'Master Products'!G1040)</x:f>
      </x:c>
      <x:c r="G1043" s="149" t="str">
        <x:f>'Master Products'!I1040</x:f>
        <x:v>PKR</x:v>
      </x:c>
      <x:c r="H1043" s="133" t="n">
        <x:f>'Master Products'!L1040</x:f>
        <x:v>100</x:v>
      </x:c>
      <x:c r="I1043" s="133" t="n">
        <x:f>'Master Products'!M1040</x:f>
        <x:v>92</x:v>
      </x:c>
      <x:c r="J1043" s="133" t="str">
        <x:f>'Master Products'!U1040</x:f>
        <x:v>Source Valid</x:v>
      </x:c>
      <x:c r="K1043" s="133" t="n">
        <x:f>'Master Products'!N1040</x:f>
        <x:v>8</x:v>
      </x:c>
      <x:c r="L1043" s="148" t="n">
        <x:f>'Master Products'!O1040</x:f>
        <x:v>0.08</x:v>
      </x:c>
      <x:c r="M1043" s="149" t="str">
        <x:f>'Master Products'!X1040</x:f>
        <x:v>Ready</x:v>
      </x:c>
      <x:c r="N1043" s="149" t="b">
        <x:f>'Master Products'!Y1040</x:f>
        <x:v>1</x:v>
      </x:c>
      <x:c r="O1043" s="149" t="str">
        <x:f>'Master Products'!AH1040</x:f>
        <x:v>WS-RATES:29:32</x:v>
      </x:c>
      <x:c r="P1043" s="149" t="str">
        <x:f>IF('Master Products'!AI1040="","",'Master Products'!AI1040)</x:f>
      </x:c>
      <x:c r="Q1043" s="149" t="str">
        <x:f>IF('Master Products'!AJ1040="","",'Master Products'!AJ1040)</x:f>
      </x:c>
      <x:c r="R1043" s="149" t="str">
        <x:f>IF('Master Products'!AK1040="","",'Master Products'!AK1040)</x:f>
      </x:c>
    </x:row>
    <x:row r="1044">
      <x:c r="A1044" s="149" t="str">
        <x:f>'Master Products'!A1041</x:f>
        <x:v>RS-001040</x:v>
      </x:c>
      <x:c r="B1044" s="149" t="str">
        <x:f>'Master Products'!B1041</x:f>
        <x:v>150 NEAT RIGESTER (S)</x:v>
      </x:c>
      <x:c r="C1044" s="149" t="str">
        <x:f>'Master Products'!C1041</x:f>
        <x:v>REGISTERS</x:v>
      </x:c>
      <x:c r="D1044" s="149" t="str">
        <x:f>'Master Products'!D1041</x:f>
        <x:v>Both</x:v>
      </x:c>
      <x:c r="E1044" s="149" t="str">
        <x:f>'Master Products'!F1041</x:f>
        <x:v>Piece</x:v>
      </x:c>
      <x:c r="F1044" s="149" t="str">
        <x:f>IF('Master Products'!G1041="","",'Master Products'!G1041)</x:f>
      </x:c>
      <x:c r="G1044" s="149" t="str">
        <x:f>'Master Products'!I1041</x:f>
        <x:v>PKR</x:v>
      </x:c>
      <x:c r="H1044" s="133" t="n">
        <x:f>'Master Products'!L1041</x:f>
        <x:v>75</x:v>
      </x:c>
      <x:c r="I1044" s="133" t="n">
        <x:f>'Master Products'!M1041</x:f>
        <x:v>65</x:v>
      </x:c>
      <x:c r="J1044" s="133" t="str">
        <x:f>'Master Products'!U1041</x:f>
        <x:v>Source Valid</x:v>
      </x:c>
      <x:c r="K1044" s="133" t="n">
        <x:f>'Master Products'!N1041</x:f>
        <x:v>10</x:v>
      </x:c>
      <x:c r="L1044" s="148" t="n">
        <x:f>'Master Products'!O1041</x:f>
        <x:v>0.13333333333333333</x:v>
      </x:c>
      <x:c r="M1044" s="149" t="str">
        <x:f>'Master Products'!X1041</x:f>
        <x:v>Ready</x:v>
      </x:c>
      <x:c r="N1044" s="149" t="b">
        <x:f>'Master Products'!Y1041</x:f>
        <x:v>1</x:v>
      </x:c>
      <x:c r="O1044" s="149" t="str">
        <x:f>'Master Products'!AH1041</x:f>
        <x:v>WS-RATES:29:33</x:v>
      </x:c>
      <x:c r="P1044" s="149" t="str">
        <x:f>IF('Master Products'!AI1041="","",'Master Products'!AI1041)</x:f>
      </x:c>
      <x:c r="Q1044" s="149" t="str">
        <x:f>IF('Master Products'!AJ1041="","",'Master Products'!AJ1041)</x:f>
      </x:c>
      <x:c r="R1044" s="149" t="str">
        <x:f>IF('Master Products'!AK1041="","",'Master Products'!AK1041)</x:f>
      </x:c>
    </x:row>
    <x:row r="1045">
      <x:c r="A1045" s="149" t="str">
        <x:f>'Master Products'!A1042</x:f>
        <x:v>RS-001041</x:v>
      </x:c>
      <x:c r="B1045" s="149" t="str">
        <x:f>'Master Products'!B1042</x:f>
        <x:v>120 NEAT REGISTER (S)</x:v>
      </x:c>
      <x:c r="C1045" s="149" t="str">
        <x:f>'Master Products'!C1042</x:f>
        <x:v>REGISTERS</x:v>
      </x:c>
      <x:c r="D1045" s="149" t="str">
        <x:f>'Master Products'!D1042</x:f>
        <x:v>Both</x:v>
      </x:c>
      <x:c r="E1045" s="149" t="str">
        <x:f>'Master Products'!F1042</x:f>
        <x:v>Piece</x:v>
      </x:c>
      <x:c r="F1045" s="149" t="str">
        <x:f>IF('Master Products'!G1042="","",'Master Products'!G1042)</x:f>
      </x:c>
      <x:c r="G1045" s="149" t="str">
        <x:f>'Master Products'!I1042</x:f>
        <x:v>PKR</x:v>
      </x:c>
      <x:c r="H1045" s="133" t="n">
        <x:f>'Master Products'!L1042</x:f>
        <x:v>60</x:v>
      </x:c>
      <x:c r="I1045" s="133" t="n">
        <x:f>'Master Products'!M1042</x:f>
        <x:v>55</x:v>
      </x:c>
      <x:c r="J1045" s="133" t="str">
        <x:f>'Master Products'!U1042</x:f>
        <x:v>Source Valid</x:v>
      </x:c>
      <x:c r="K1045" s="133" t="n">
        <x:f>'Master Products'!N1042</x:f>
        <x:v>5</x:v>
      </x:c>
      <x:c r="L1045" s="148" t="n">
        <x:f>'Master Products'!O1042</x:f>
        <x:v>0.08333333333333333</x:v>
      </x:c>
      <x:c r="M1045" s="149" t="str">
        <x:f>'Master Products'!X1042</x:f>
        <x:v>Ready</x:v>
      </x:c>
      <x:c r="N1045" s="149" t="b">
        <x:f>'Master Products'!Y1042</x:f>
        <x:v>1</x:v>
      </x:c>
      <x:c r="O1045" s="149" t="str">
        <x:f>'Master Products'!AH1042</x:f>
        <x:v>WS-RATES:29:34</x:v>
      </x:c>
      <x:c r="P1045" s="149" t="str">
        <x:f>IF('Master Products'!AI1042="","",'Master Products'!AI1042)</x:f>
      </x:c>
      <x:c r="Q1045" s="149" t="str">
        <x:f>IF('Master Products'!AJ1042="","",'Master Products'!AJ1042)</x:f>
      </x:c>
      <x:c r="R1045" s="149" t="str">
        <x:f>IF('Master Products'!AK1042="","",'Master Products'!AK1042)</x:f>
      </x:c>
    </x:row>
    <x:row r="1046">
      <x:c r="A1046" s="149" t="str">
        <x:f>'Master Products'!A1043</x:f>
        <x:v>RS-001042</x:v>
      </x:c>
      <x:c r="B1046" s="149" t="str">
        <x:f>'Master Products'!B1043</x:f>
        <x:v>360 A4 ROUGH REGISTER</x:v>
      </x:c>
      <x:c r="C1046" s="149" t="str">
        <x:f>'Master Products'!C1043</x:f>
        <x:v>REGISTERS</x:v>
      </x:c>
      <x:c r="D1046" s="149" t="str">
        <x:f>'Master Products'!D1043</x:f>
        <x:v>Both</x:v>
      </x:c>
      <x:c r="E1046" s="149" t="str">
        <x:f>'Master Products'!F1043</x:f>
        <x:v>Piece</x:v>
      </x:c>
      <x:c r="F1046" s="149" t="str">
        <x:f>IF('Master Products'!G1043="","",'Master Products'!G1043)</x:f>
      </x:c>
      <x:c r="G1046" s="149" t="str">
        <x:f>'Master Products'!I1043</x:f>
        <x:v>PKR</x:v>
      </x:c>
      <x:c r="H1046" s="133" t="n">
        <x:f>'Master Products'!L1043</x:f>
        <x:v>180</x:v>
      </x:c>
      <x:c r="I1046" s="133" t="n">
        <x:f>'Master Products'!M1043</x:f>
        <x:v>165</x:v>
      </x:c>
      <x:c r="J1046" s="133" t="str">
        <x:f>'Master Products'!U1043</x:f>
        <x:v>Source Valid</x:v>
      </x:c>
      <x:c r="K1046" s="133" t="n">
        <x:f>'Master Products'!N1043</x:f>
        <x:v>15</x:v>
      </x:c>
      <x:c r="L1046" s="148" t="n">
        <x:f>'Master Products'!O1043</x:f>
        <x:v>0.08333333333333333</x:v>
      </x:c>
      <x:c r="M1046" s="149" t="str">
        <x:f>'Master Products'!X1043</x:f>
        <x:v>Ready</x:v>
      </x:c>
      <x:c r="N1046" s="149" t="b">
        <x:f>'Master Products'!Y1043</x:f>
        <x:v>1</x:v>
      </x:c>
      <x:c r="O1046" s="149" t="str">
        <x:f>'Master Products'!AH1043</x:f>
        <x:v>WS-RATES:29:35</x:v>
      </x:c>
      <x:c r="P1046" s="149" t="str">
        <x:f>IF('Master Products'!AI1043="","",'Master Products'!AI1043)</x:f>
      </x:c>
      <x:c r="Q1046" s="149" t="str">
        <x:f>IF('Master Products'!AJ1043="","",'Master Products'!AJ1043)</x:f>
      </x:c>
      <x:c r="R1046" s="149" t="str">
        <x:f>IF('Master Products'!AK1043="","",'Master Products'!AK1043)</x:f>
      </x:c>
    </x:row>
    <x:row r="1047">
      <x:c r="A1047" s="149" t="str">
        <x:f>'Master Products'!A1044</x:f>
        <x:v>RS-001043</x:v>
      </x:c>
      <x:c r="B1047" s="149" t="str">
        <x:f>'Master Products'!B1044</x:f>
        <x:v>380 A4 ROUGH RING REGISTER</x:v>
      </x:c>
      <x:c r="C1047" s="149" t="str">
        <x:f>'Master Products'!C1044</x:f>
        <x:v>REGISTERS</x:v>
      </x:c>
      <x:c r="D1047" s="149" t="str">
        <x:f>'Master Products'!D1044</x:f>
        <x:v>Both</x:v>
      </x:c>
      <x:c r="E1047" s="149" t="str">
        <x:f>'Master Products'!F1044</x:f>
        <x:v>Piece</x:v>
      </x:c>
      <x:c r="F1047" s="149" t="str">
        <x:f>IF('Master Products'!G1044="","",'Master Products'!G1044)</x:f>
      </x:c>
      <x:c r="G1047" s="149" t="str">
        <x:f>'Master Products'!I1044</x:f>
        <x:v>PKR</x:v>
      </x:c>
      <x:c r="H1047" s="133" t="n">
        <x:f>'Master Products'!L1044</x:f>
        <x:v>190</x:v>
      </x:c>
      <x:c r="I1047" s="133" t="n">
        <x:f>'Master Products'!M1044</x:f>
        <x:v>175</x:v>
      </x:c>
      <x:c r="J1047" s="133" t="str">
        <x:f>'Master Products'!U1044</x:f>
        <x:v>Source Valid</x:v>
      </x:c>
      <x:c r="K1047" s="133" t="n">
        <x:f>'Master Products'!N1044</x:f>
        <x:v>15</x:v>
      </x:c>
      <x:c r="L1047" s="148" t="n">
        <x:f>'Master Products'!O1044</x:f>
        <x:v>0.07894736842105263</x:v>
      </x:c>
      <x:c r="M1047" s="149" t="str">
        <x:f>'Master Products'!X1044</x:f>
        <x:v>Ready</x:v>
      </x:c>
      <x:c r="N1047" s="149" t="b">
        <x:f>'Master Products'!Y1044</x:f>
        <x:v>1</x:v>
      </x:c>
      <x:c r="O1047" s="149" t="str">
        <x:f>'Master Products'!AH1044</x:f>
        <x:v>WS-RATES:29:36</x:v>
      </x:c>
      <x:c r="P1047" s="149" t="str">
        <x:f>IF('Master Products'!AI1044="","",'Master Products'!AI1044)</x:f>
      </x:c>
      <x:c r="Q1047" s="149" t="str">
        <x:f>IF('Master Products'!AJ1044="","",'Master Products'!AJ1044)</x:f>
      </x:c>
      <x:c r="R1047" s="149" t="str">
        <x:f>IF('Master Products'!AK1044="","",'Master Products'!AK1044)</x:f>
      </x:c>
    </x:row>
    <x:row r="1048">
      <x:c r="A1048" s="149" t="str">
        <x:f>'Master Products'!A1045</x:f>
        <x:v>RS-001044</x:v>
      </x:c>
      <x:c r="B1048" s="149" t="str">
        <x:f>'Master Products'!B1045</x:f>
        <x:v>340 RING ROUGH REGISTER</x:v>
      </x:c>
      <x:c r="C1048" s="149" t="str">
        <x:f>'Master Products'!C1045</x:f>
        <x:v>REGISTERS</x:v>
      </x:c>
      <x:c r="D1048" s="149" t="str">
        <x:f>'Master Products'!D1045</x:f>
        <x:v>Both</x:v>
      </x:c>
      <x:c r="E1048" s="149" t="str">
        <x:f>'Master Products'!F1045</x:f>
        <x:v>Piece</x:v>
      </x:c>
      <x:c r="F1048" s="149" t="str">
        <x:f>IF('Master Products'!G1045="","",'Master Products'!G1045)</x:f>
      </x:c>
      <x:c r="G1048" s="149" t="str">
        <x:f>'Master Products'!I1045</x:f>
        <x:v>PKR</x:v>
      </x:c>
      <x:c r="H1048" s="133" t="n">
        <x:f>'Master Products'!L1045</x:f>
        <x:v>170</x:v>
      </x:c>
      <x:c r="I1048" s="133" t="n">
        <x:f>'Master Products'!M1045</x:f>
        <x:v>141</x:v>
      </x:c>
      <x:c r="J1048" s="133" t="str">
        <x:f>'Master Products'!U1045</x:f>
        <x:v>Source Valid</x:v>
      </x:c>
      <x:c r="K1048" s="133" t="n">
        <x:f>'Master Products'!N1045</x:f>
        <x:v>29</x:v>
      </x:c>
      <x:c r="L1048" s="148" t="n">
        <x:f>'Master Products'!O1045</x:f>
        <x:v>0.17058823529411765</x:v>
      </x:c>
      <x:c r="M1048" s="149" t="str">
        <x:f>'Master Products'!X1045</x:f>
        <x:v>Ready</x:v>
      </x:c>
      <x:c r="N1048" s="149" t="b">
        <x:f>'Master Products'!Y1045</x:f>
        <x:v>1</x:v>
      </x:c>
      <x:c r="O1048" s="149" t="str">
        <x:f>'Master Products'!AH1045</x:f>
        <x:v>WS-RATES:29:37</x:v>
      </x:c>
      <x:c r="P1048" s="149" t="str">
        <x:f>IF('Master Products'!AI1045="","",'Master Products'!AI1045)</x:f>
      </x:c>
      <x:c r="Q1048" s="149" t="str">
        <x:f>IF('Master Products'!AJ1045="","",'Master Products'!AJ1045)</x:f>
      </x:c>
      <x:c r="R1048" s="149" t="str">
        <x:f>IF('Master Products'!AK1045="","",'Master Products'!AK1045)</x:f>
      </x:c>
    </x:row>
    <x:row r="1049">
      <x:c r="A1049" s="149" t="str">
        <x:f>'Master Products'!A1046</x:f>
        <x:v>RS-001045</x:v>
      </x:c>
      <x:c r="B1049" s="149" t="str">
        <x:f>'Master Products'!B1046</x:f>
        <x:v>SHUTTLE COCK AW300/FB0631</x:v>
      </x:c>
      <x:c r="C1049" s="149" t="str">
        <x:f>'Master Products'!C1046</x:f>
        <x:v>CHINA</x:v>
      </x:c>
      <x:c r="D1049" s="149" t="str">
        <x:f>'Master Products'!D1046</x:f>
        <x:v>Both</x:v>
      </x:c>
      <x:c r="E1049" s="149" t="str">
        <x:f>'Master Products'!F1046</x:f>
        <x:v>Piece</x:v>
      </x:c>
      <x:c r="F1049" s="149" t="str">
        <x:f>IF('Master Products'!G1046="","",'Master Products'!G1046)</x:f>
      </x:c>
      <x:c r="G1049" s="149" t="str">
        <x:f>'Master Products'!I1046</x:f>
        <x:v>PKR</x:v>
      </x:c>
      <x:c r="H1049" s="133" t="n">
        <x:f>'Master Products'!L1046</x:f>
        <x:v>300</x:v>
      </x:c>
      <x:c r="I1049" s="133" t="n">
        <x:f>'Master Products'!M1046</x:f>
        <x:v>220</x:v>
      </x:c>
      <x:c r="J1049" s="133" t="str">
        <x:f>'Master Products'!U1046</x:f>
        <x:v>Source Valid</x:v>
      </x:c>
      <x:c r="K1049" s="133" t="n">
        <x:f>'Master Products'!N1046</x:f>
        <x:v>80</x:v>
      </x:c>
      <x:c r="L1049" s="148" t="n">
        <x:f>'Master Products'!O1046</x:f>
        <x:v>0.26666666666666666</x:v>
      </x:c>
      <x:c r="M1049" s="149" t="str">
        <x:f>'Master Products'!X1046</x:f>
        <x:v>Ready</x:v>
      </x:c>
      <x:c r="N1049" s="149" t="b">
        <x:f>'Master Products'!Y1046</x:f>
        <x:v>1</x:v>
      </x:c>
      <x:c r="O1049" s="149" t="str">
        <x:f>'Master Products'!AH1046</x:f>
        <x:v>WS-RATES:30:2</x:v>
      </x:c>
      <x:c r="P1049" s="149" t="str">
        <x:f>IF('Master Products'!AI1046="","",'Master Products'!AI1046)</x:f>
      </x:c>
      <x:c r="Q1049" s="149" t="str">
        <x:f>IF('Master Products'!AJ1046="","",'Master Products'!AJ1046)</x:f>
      </x:c>
      <x:c r="R1049" s="149" t="str">
        <x:f>IF('Master Products'!AK1046="","",'Master Products'!AK1046)</x:f>
      </x:c>
    </x:row>
    <x:row r="1050">
      <x:c r="A1050" s="149" t="str">
        <x:f>'Master Products'!A1047</x:f>
        <x:v>RS-001046</x:v>
      </x:c>
      <x:c r="B1050" s="149" t="str">
        <x:f>'Master Products'!B1047</x:f>
        <x:v>LR 30 NEAT REGISTER</x:v>
      </x:c>
      <x:c r="C1050" s="149" t="str">
        <x:f>'Master Products'!C1047</x:f>
        <x:v>REGISTERS</x:v>
      </x:c>
      <x:c r="D1050" s="149" t="str">
        <x:f>'Master Products'!D1047</x:f>
        <x:v>Both</x:v>
      </x:c>
      <x:c r="E1050" s="149" t="str">
        <x:f>'Master Products'!F1047</x:f>
        <x:v>Piece</x:v>
      </x:c>
      <x:c r="F1050" s="149" t="str">
        <x:f>IF('Master Products'!G1047="","",'Master Products'!G1047)</x:f>
      </x:c>
      <x:c r="G1050" s="149" t="str">
        <x:f>'Master Products'!I1047</x:f>
        <x:v>PKR</x:v>
      </x:c>
      <x:c r="H1050" s="133" t="n">
        <x:f>'Master Products'!L1047</x:f>
        <x:v>190</x:v>
      </x:c>
      <x:c r="I1050" s="133" t="n">
        <x:f>'Master Products'!M1047</x:f>
        <x:v>180</x:v>
      </x:c>
      <x:c r="J1050" s="133" t="str">
        <x:f>'Master Products'!U1047</x:f>
        <x:v>Source Valid</x:v>
      </x:c>
      <x:c r="K1050" s="133" t="n">
        <x:f>'Master Products'!N1047</x:f>
        <x:v>10</x:v>
      </x:c>
      <x:c r="L1050" s="148" t="n">
        <x:f>'Master Products'!O1047</x:f>
        <x:v>0.05263157894736842</x:v>
      </x:c>
      <x:c r="M1050" s="149" t="str">
        <x:f>'Master Products'!X1047</x:f>
        <x:v>Ready</x:v>
      </x:c>
      <x:c r="N1050" s="149" t="b">
        <x:f>'Master Products'!Y1047</x:f>
        <x:v>1</x:v>
      </x:c>
      <x:c r="O1050" s="149" t="str">
        <x:f>'Master Products'!AH1047</x:f>
        <x:v>WS-RATES:30:3</x:v>
      </x:c>
      <x:c r="P1050" s="149" t="str">
        <x:f>IF('Master Products'!AI1047="","",'Master Products'!AI1047)</x:f>
      </x:c>
      <x:c r="Q1050" s="149" t="str">
        <x:f>IF('Master Products'!AJ1047="","",'Master Products'!AJ1047)</x:f>
      </x:c>
      <x:c r="R1050" s="149" t="str">
        <x:f>IF('Master Products'!AK1047="","",'Master Products'!AK1047)</x:f>
      </x:c>
    </x:row>
    <x:row r="1051">
      <x:c r="A1051" s="149" t="str">
        <x:f>'Master Products'!A1048</x:f>
        <x:v>RS-001047</x:v>
      </x:c>
      <x:c r="B1051" s="149" t="str">
        <x:f>'Master Products'!B1048</x:f>
        <x:v>LR 20 NEAT REGISTER</x:v>
      </x:c>
      <x:c r="C1051" s="149" t="str">
        <x:f>'Master Products'!C1048</x:f>
        <x:v>REGISTERS</x:v>
      </x:c>
      <x:c r="D1051" s="149" t="str">
        <x:f>'Master Products'!D1048</x:f>
        <x:v>Both</x:v>
      </x:c>
      <x:c r="E1051" s="149" t="str">
        <x:f>'Master Products'!F1048</x:f>
        <x:v>Piece</x:v>
      </x:c>
      <x:c r="F1051" s="149" t="str">
        <x:f>IF('Master Products'!G1048="","",'Master Products'!G1048)</x:f>
      </x:c>
      <x:c r="G1051" s="149" t="str">
        <x:f>'Master Products'!I1048</x:f>
        <x:v>PKR</x:v>
      </x:c>
      <x:c r="H1051" s="133" t="n">
        <x:f>'Master Products'!L1048</x:f>
        <x:v>160</x:v>
      </x:c>
      <x:c r="I1051" s="133" t="n">
        <x:f>'Master Products'!M1048</x:f>
        <x:v>150</x:v>
      </x:c>
      <x:c r="J1051" s="133" t="str">
        <x:f>'Master Products'!U1048</x:f>
        <x:v>Source Valid</x:v>
      </x:c>
      <x:c r="K1051" s="133" t="n">
        <x:f>'Master Products'!N1048</x:f>
        <x:v>10</x:v>
      </x:c>
      <x:c r="L1051" s="148" t="n">
        <x:f>'Master Products'!O1048</x:f>
        <x:v>0.0625</x:v>
      </x:c>
      <x:c r="M1051" s="149" t="str">
        <x:f>'Master Products'!X1048</x:f>
        <x:v>Ready</x:v>
      </x:c>
      <x:c r="N1051" s="149" t="b">
        <x:f>'Master Products'!Y1048</x:f>
        <x:v>1</x:v>
      </x:c>
      <x:c r="O1051" s="149" t="str">
        <x:f>'Master Products'!AH1048</x:f>
        <x:v>WS-RATES:30:4</x:v>
      </x:c>
      <x:c r="P1051" s="149" t="str">
        <x:f>IF('Master Products'!AI1048="","",'Master Products'!AI1048)</x:f>
      </x:c>
      <x:c r="Q1051" s="149" t="str">
        <x:f>IF('Master Products'!AJ1048="","",'Master Products'!AJ1048)</x:f>
      </x:c>
      <x:c r="R1051" s="149" t="str">
        <x:f>IF('Master Products'!AK1048="","",'Master Products'!AK1048)</x:f>
      </x:c>
    </x:row>
    <x:row r="1052">
      <x:c r="A1052" s="149" t="str">
        <x:f>'Master Products'!A1049</x:f>
        <x:v>RS-001048</x:v>
      </x:c>
      <x:c r="B1052" s="149" t="str">
        <x:f>'Master Products'!B1049</x:f>
        <x:v>LR 10 NEAT REGISTER</x:v>
      </x:c>
      <x:c r="C1052" s="149" t="str">
        <x:f>'Master Products'!C1049</x:f>
        <x:v>REGISTERS</x:v>
      </x:c>
      <x:c r="D1052" s="149" t="str">
        <x:f>'Master Products'!D1049</x:f>
        <x:v>Both</x:v>
      </x:c>
      <x:c r="E1052" s="149" t="str">
        <x:f>'Master Products'!F1049</x:f>
        <x:v>Piece</x:v>
      </x:c>
      <x:c r="F1052" s="149" t="str">
        <x:f>IF('Master Products'!G1049="","",'Master Products'!G1049)</x:f>
      </x:c>
      <x:c r="G1052" s="149" t="str">
        <x:f>'Master Products'!I1049</x:f>
        <x:v>PKR</x:v>
      </x:c>
      <x:c r="H1052" s="133" t="n">
        <x:f>'Master Products'!L1049</x:f>
        <x:v>130</x:v>
      </x:c>
      <x:c r="I1052" s="133" t="n">
        <x:f>'Master Products'!M1049</x:f>
        <x:v>120</x:v>
      </x:c>
      <x:c r="J1052" s="133" t="str">
        <x:f>'Master Products'!U1049</x:f>
        <x:v>Source Valid</x:v>
      </x:c>
      <x:c r="K1052" s="133" t="n">
        <x:f>'Master Products'!N1049</x:f>
        <x:v>10</x:v>
      </x:c>
      <x:c r="L1052" s="148" t="n">
        <x:f>'Master Products'!O1049</x:f>
        <x:v>0.07692307692307693</x:v>
      </x:c>
      <x:c r="M1052" s="149" t="str">
        <x:f>'Master Products'!X1049</x:f>
        <x:v>Ready</x:v>
      </x:c>
      <x:c r="N1052" s="149" t="b">
        <x:f>'Master Products'!Y1049</x:f>
        <x:v>1</x:v>
      </x:c>
      <x:c r="O1052" s="149" t="str">
        <x:f>'Master Products'!AH1049</x:f>
        <x:v>WS-RATES:30:5</x:v>
      </x:c>
      <x:c r="P1052" s="149" t="str">
        <x:f>IF('Master Products'!AI1049="","",'Master Products'!AI1049)</x:f>
      </x:c>
      <x:c r="Q1052" s="149" t="str">
        <x:f>IF('Master Products'!AJ1049="","",'Master Products'!AJ1049)</x:f>
      </x:c>
      <x:c r="R1052" s="149" t="str">
        <x:f>IF('Master Products'!AK1049="","",'Master Products'!AK1049)</x:f>
      </x:c>
    </x:row>
    <x:row r="1053">
      <x:c r="A1053" s="149" t="str">
        <x:f>'Master Products'!A1050</x:f>
        <x:v>RS-001049</x:v>
      </x:c>
      <x:c r="B1053" s="149" t="str">
        <x:f>'Master Products'!B1050</x:f>
        <x:v>410 NUMBER ROUGH REGISTER</x:v>
      </x:c>
      <x:c r="C1053" s="149" t="str">
        <x:f>'Master Products'!C1050</x:f>
        <x:v>REGISTERS</x:v>
      </x:c>
      <x:c r="D1053" s="149" t="str">
        <x:f>'Master Products'!D1050</x:f>
        <x:v>Both</x:v>
      </x:c>
      <x:c r="E1053" s="149" t="str">
        <x:f>'Master Products'!F1050</x:f>
        <x:v>Piece</x:v>
      </x:c>
      <x:c r="F1053" s="149" t="str">
        <x:f>IF('Master Products'!G1050="","",'Master Products'!G1050)</x:f>
      </x:c>
      <x:c r="G1053" s="149" t="str">
        <x:f>'Master Products'!I1050</x:f>
        <x:v>PKR</x:v>
      </x:c>
      <x:c r="H1053" s="133" t="n">
        <x:f>'Master Products'!L1050</x:f>
        <x:v>205</x:v>
      </x:c>
      <x:c r="I1053" s="133" t="n">
        <x:f>'Master Products'!M1050</x:f>
        <x:v>184</x:v>
      </x:c>
      <x:c r="J1053" s="133" t="str">
        <x:f>'Master Products'!U1050</x:f>
        <x:v>Source Valid</x:v>
      </x:c>
      <x:c r="K1053" s="133" t="n">
        <x:f>'Master Products'!N1050</x:f>
        <x:v>21</x:v>
      </x:c>
      <x:c r="L1053" s="148" t="n">
        <x:f>'Master Products'!O1050</x:f>
        <x:v>0.1024390243902439</x:v>
      </x:c>
      <x:c r="M1053" s="149" t="str">
        <x:f>'Master Products'!X1050</x:f>
        <x:v>Ready</x:v>
      </x:c>
      <x:c r="N1053" s="149" t="b">
        <x:f>'Master Products'!Y1050</x:f>
        <x:v>1</x:v>
      </x:c>
      <x:c r="O1053" s="149" t="str">
        <x:f>'Master Products'!AH1050</x:f>
        <x:v>WS-RATES:30:6</x:v>
      </x:c>
      <x:c r="P1053" s="149" t="str">
        <x:f>IF('Master Products'!AI1050="","",'Master Products'!AI1050)</x:f>
      </x:c>
      <x:c r="Q1053" s="149" t="str">
        <x:f>IF('Master Products'!AJ1050="","",'Master Products'!AJ1050)</x:f>
      </x:c>
      <x:c r="R1053" s="149" t="str">
        <x:f>IF('Master Products'!AK1050="","",'Master Products'!AK1050)</x:f>
      </x:c>
    </x:row>
    <x:row r="1054">
      <x:c r="A1054" s="149" t="str">
        <x:f>'Master Products'!A1051</x:f>
        <x:v>RS-001050</x:v>
      </x:c>
      <x:c r="B1054" s="149" t="str">
        <x:f>'Master Products'!B1051</x:f>
        <x:v>480 NUMBER ROUGH REGISTER</x:v>
      </x:c>
      <x:c r="C1054" s="149" t="str">
        <x:f>'Master Products'!C1051</x:f>
        <x:v>REGISTERS</x:v>
      </x:c>
      <x:c r="D1054" s="149" t="str">
        <x:f>'Master Products'!D1051</x:f>
        <x:v>Both</x:v>
      </x:c>
      <x:c r="E1054" s="149" t="str">
        <x:f>'Master Products'!F1051</x:f>
        <x:v>Piece</x:v>
      </x:c>
      <x:c r="F1054" s="149" t="str">
        <x:f>IF('Master Products'!G1051="","",'Master Products'!G1051)</x:f>
      </x:c>
      <x:c r="G1054" s="149" t="str">
        <x:f>'Master Products'!I1051</x:f>
        <x:v>PKR</x:v>
      </x:c>
      <x:c r="H1054" s="133" t="n">
        <x:f>'Master Products'!L1051</x:f>
        <x:v>240</x:v>
      </x:c>
      <x:c r="I1054" s="133" t="n">
        <x:f>'Master Products'!M1051</x:f>
        <x:v>215</x:v>
      </x:c>
      <x:c r="J1054" s="133" t="str">
        <x:f>'Master Products'!U1051</x:f>
        <x:v>Source Valid</x:v>
      </x:c>
      <x:c r="K1054" s="133" t="n">
        <x:f>'Master Products'!N1051</x:f>
        <x:v>25</x:v>
      </x:c>
      <x:c r="L1054" s="148" t="n">
        <x:f>'Master Products'!O1051</x:f>
        <x:v>0.10416666666666667</x:v>
      </x:c>
      <x:c r="M1054" s="149" t="str">
        <x:f>'Master Products'!X1051</x:f>
        <x:v>Ready</x:v>
      </x:c>
      <x:c r="N1054" s="149" t="b">
        <x:f>'Master Products'!Y1051</x:f>
        <x:v>1</x:v>
      </x:c>
      <x:c r="O1054" s="149" t="str">
        <x:f>'Master Products'!AH1051</x:f>
        <x:v>WS-RATES:30:7</x:v>
      </x:c>
      <x:c r="P1054" s="149" t="str">
        <x:f>IF('Master Products'!AI1051="","",'Master Products'!AI1051)</x:f>
      </x:c>
      <x:c r="Q1054" s="149" t="str">
        <x:f>IF('Master Products'!AJ1051="","",'Master Products'!AJ1051)</x:f>
      </x:c>
      <x:c r="R1054" s="149" t="str">
        <x:f>IF('Master Products'!AK1051="","",'Master Products'!AK1051)</x:f>
      </x:c>
    </x:row>
    <x:row r="1055">
      <x:c r="A1055" s="149" t="str">
        <x:f>'Master Products'!A1052</x:f>
        <x:v>RS-001051</x:v>
      </x:c>
      <x:c r="B1055" s="149" t="str">
        <x:f>'Master Products'!B1052</x:f>
        <x:v>500 NUMBER ROUGH REGISTER</x:v>
      </x:c>
      <x:c r="C1055" s="149" t="str">
        <x:f>'Master Products'!C1052</x:f>
        <x:v>REGISTERS</x:v>
      </x:c>
      <x:c r="D1055" s="149" t="str">
        <x:f>'Master Products'!D1052</x:f>
        <x:v>Both</x:v>
      </x:c>
      <x:c r="E1055" s="149" t="str">
        <x:f>'Master Products'!F1052</x:f>
        <x:v>Piece</x:v>
      </x:c>
      <x:c r="F1055" s="149" t="str">
        <x:f>IF('Master Products'!G1052="","",'Master Products'!G1052)</x:f>
      </x:c>
      <x:c r="G1055" s="149" t="str">
        <x:f>'Master Products'!I1052</x:f>
        <x:v>PKR</x:v>
      </x:c>
      <x:c r="H1055" s="133" t="n">
        <x:f>'Master Products'!L1052</x:f>
        <x:v>250</x:v>
      </x:c>
      <x:c r="I1055" s="133" t="n">
        <x:f>'Master Products'!M1052</x:f>
        <x:v>230</x:v>
      </x:c>
      <x:c r="J1055" s="133" t="str">
        <x:f>'Master Products'!U1052</x:f>
        <x:v>Source Valid</x:v>
      </x:c>
      <x:c r="K1055" s="133" t="n">
        <x:f>'Master Products'!N1052</x:f>
        <x:v>20</x:v>
      </x:c>
      <x:c r="L1055" s="148" t="n">
        <x:f>'Master Products'!O1052</x:f>
        <x:v>0.08</x:v>
      </x:c>
      <x:c r="M1055" s="149" t="str">
        <x:f>'Master Products'!X1052</x:f>
        <x:v>Ready</x:v>
      </x:c>
      <x:c r="N1055" s="149" t="b">
        <x:f>'Master Products'!Y1052</x:f>
        <x:v>1</x:v>
      </x:c>
      <x:c r="O1055" s="149" t="str">
        <x:f>'Master Products'!AH1052</x:f>
        <x:v>WS-RATES:30:8</x:v>
      </x:c>
      <x:c r="P1055" s="149" t="str">
        <x:f>IF('Master Products'!AI1052="","",'Master Products'!AI1052)</x:f>
      </x:c>
      <x:c r="Q1055" s="149" t="str">
        <x:f>IF('Master Products'!AJ1052="","",'Master Products'!AJ1052)</x:f>
      </x:c>
      <x:c r="R1055" s="149" t="str">
        <x:f>IF('Master Products'!AK1052="","",'Master Products'!AK1052)</x:f>
      </x:c>
    </x:row>
    <x:row r="1056">
      <x:c r="A1056" s="149" t="str">
        <x:f>'Master Products'!A1053</x:f>
        <x:v>RS-001052</x:v>
      </x:c>
      <x:c r="B1056" s="149" t="str">
        <x:f>'Master Products'!B1053</x:f>
        <x:v>380 NUMBER ROUGH REGISTER</x:v>
      </x:c>
      <x:c r="C1056" s="149" t="str">
        <x:f>'Master Products'!C1053</x:f>
        <x:v>REGISTERS</x:v>
      </x:c>
      <x:c r="D1056" s="149" t="str">
        <x:f>'Master Products'!D1053</x:f>
        <x:v>Both</x:v>
      </x:c>
      <x:c r="E1056" s="149" t="str">
        <x:f>'Master Products'!F1053</x:f>
        <x:v>Piece</x:v>
      </x:c>
      <x:c r="F1056" s="149" t="str">
        <x:f>IF('Master Products'!G1053="","",'Master Products'!G1053)</x:f>
      </x:c>
      <x:c r="G1056" s="149" t="str">
        <x:f>'Master Products'!I1053</x:f>
        <x:v>PKR</x:v>
      </x:c>
      <x:c r="H1056" s="133" t="n">
        <x:f>'Master Products'!L1053</x:f>
        <x:v>190</x:v>
      </x:c>
      <x:c r="I1056" s="133" t="n">
        <x:f>'Master Products'!M1053</x:f>
        <x:v>175</x:v>
      </x:c>
      <x:c r="J1056" s="133" t="str">
        <x:f>'Master Products'!U1053</x:f>
        <x:v>Source Valid</x:v>
      </x:c>
      <x:c r="K1056" s="133" t="n">
        <x:f>'Master Products'!N1053</x:f>
        <x:v>15</x:v>
      </x:c>
      <x:c r="L1056" s="148" t="n">
        <x:f>'Master Products'!O1053</x:f>
        <x:v>0.07894736842105263</x:v>
      </x:c>
      <x:c r="M1056" s="149" t="str">
        <x:f>'Master Products'!X1053</x:f>
        <x:v>Ready</x:v>
      </x:c>
      <x:c r="N1056" s="149" t="b">
        <x:f>'Master Products'!Y1053</x:f>
        <x:v>1</x:v>
      </x:c>
      <x:c r="O1056" s="149" t="str">
        <x:f>'Master Products'!AH1053</x:f>
        <x:v>WS-RATES:30:9</x:v>
      </x:c>
      <x:c r="P1056" s="149" t="str">
        <x:f>IF('Master Products'!AI1053="","",'Master Products'!AI1053)</x:f>
      </x:c>
      <x:c r="Q1056" s="149" t="str">
        <x:f>IF('Master Products'!AJ1053="","",'Master Products'!AJ1053)</x:f>
      </x:c>
      <x:c r="R1056" s="149" t="str">
        <x:f>IF('Master Products'!AK1053="","",'Master Products'!AK1053)</x:f>
      </x:c>
    </x:row>
    <x:row r="1057">
      <x:c r="A1057" s="149" t="str">
        <x:f>'Master Products'!A1054</x:f>
        <x:v>RS-001053</x:v>
      </x:c>
      <x:c r="B1057" s="149" t="str">
        <x:f>'Master Products'!B1054</x:f>
        <x:v>300 NUMBER ROUGH REGISTER</x:v>
      </x:c>
      <x:c r="C1057" s="149" t="str">
        <x:f>'Master Products'!C1054</x:f>
        <x:v>REGISTERS</x:v>
      </x:c>
      <x:c r="D1057" s="149" t="str">
        <x:f>'Master Products'!D1054</x:f>
        <x:v>Both</x:v>
      </x:c>
      <x:c r="E1057" s="149" t="str">
        <x:f>'Master Products'!F1054</x:f>
        <x:v>Piece</x:v>
      </x:c>
      <x:c r="F1057" s="149" t="str">
        <x:f>IF('Master Products'!G1054="","",'Master Products'!G1054)</x:f>
      </x:c>
      <x:c r="G1057" s="149" t="str">
        <x:f>'Master Products'!I1054</x:f>
        <x:v>PKR</x:v>
      </x:c>
      <x:c r="H1057" s="133" t="n">
        <x:f>'Master Products'!L1054</x:f>
        <x:v>150</x:v>
      </x:c>
      <x:c r="I1057" s="133" t="n">
        <x:f>'Master Products'!M1054</x:f>
        <x:v>135</x:v>
      </x:c>
      <x:c r="J1057" s="133" t="str">
        <x:f>'Master Products'!U1054</x:f>
        <x:v>Source Valid</x:v>
      </x:c>
      <x:c r="K1057" s="133" t="n">
        <x:f>'Master Products'!N1054</x:f>
        <x:v>15</x:v>
      </x:c>
      <x:c r="L1057" s="148" t="n">
        <x:f>'Master Products'!O1054</x:f>
        <x:v>0.1</x:v>
      </x:c>
      <x:c r="M1057" s="149" t="str">
        <x:f>'Master Products'!X1054</x:f>
        <x:v>Ready</x:v>
      </x:c>
      <x:c r="N1057" s="149" t="b">
        <x:f>'Master Products'!Y1054</x:f>
        <x:v>1</x:v>
      </x:c>
      <x:c r="O1057" s="149" t="str">
        <x:f>'Master Products'!AH1054</x:f>
        <x:v>WS-RATES:30:10</x:v>
      </x:c>
      <x:c r="P1057" s="149" t="str">
        <x:f>IF('Master Products'!AI1054="","",'Master Products'!AI1054)</x:f>
      </x:c>
      <x:c r="Q1057" s="149" t="str">
        <x:f>IF('Master Products'!AJ1054="","",'Master Products'!AJ1054)</x:f>
      </x:c>
      <x:c r="R1057" s="149" t="str">
        <x:f>IF('Master Products'!AK1054="","",'Master Products'!AK1054)</x:f>
      </x:c>
    </x:row>
    <x:row r="1058">
      <x:c r="A1058" s="149" t="str">
        <x:f>'Master Products'!A1055</x:f>
        <x:v>RS-001054</x:v>
      </x:c>
      <x:c r="B1058" s="149" t="str">
        <x:f>'Master Products'!B1055</x:f>
        <x:v>280 NUMBER ROUGH REGISTER</x:v>
      </x:c>
      <x:c r="C1058" s="149" t="str">
        <x:f>'Master Products'!C1055</x:f>
        <x:v>REGISTERS</x:v>
      </x:c>
      <x:c r="D1058" s="149" t="str">
        <x:f>'Master Products'!D1055</x:f>
        <x:v>Both</x:v>
      </x:c>
      <x:c r="E1058" s="149" t="str">
        <x:f>'Master Products'!F1055</x:f>
        <x:v>Piece</x:v>
      </x:c>
      <x:c r="F1058" s="149" t="str">
        <x:f>IF('Master Products'!G1055="","",'Master Products'!G1055)</x:f>
      </x:c>
      <x:c r="G1058" s="149" t="str">
        <x:f>'Master Products'!I1055</x:f>
        <x:v>PKR</x:v>
      </x:c>
      <x:c r="H1058" s="133" t="n">
        <x:f>'Master Products'!L1055</x:f>
        <x:v>140</x:v>
      </x:c>
      <x:c r="I1058" s="133" t="n">
        <x:f>'Master Products'!M1055</x:f>
        <x:v>125</x:v>
      </x:c>
      <x:c r="J1058" s="133" t="str">
        <x:f>'Master Products'!U1055</x:f>
        <x:v>Source Valid</x:v>
      </x:c>
      <x:c r="K1058" s="133" t="n">
        <x:f>'Master Products'!N1055</x:f>
        <x:v>15</x:v>
      </x:c>
      <x:c r="L1058" s="148" t="n">
        <x:f>'Master Products'!O1055</x:f>
        <x:v>0.10714285714285714</x:v>
      </x:c>
      <x:c r="M1058" s="149" t="str">
        <x:f>'Master Products'!X1055</x:f>
        <x:v>Ready</x:v>
      </x:c>
      <x:c r="N1058" s="149" t="b">
        <x:f>'Master Products'!Y1055</x:f>
        <x:v>1</x:v>
      </x:c>
      <x:c r="O1058" s="149" t="str">
        <x:f>'Master Products'!AH1055</x:f>
        <x:v>WS-RATES:30:11</x:v>
      </x:c>
      <x:c r="P1058" s="149" t="str">
        <x:f>IF('Master Products'!AI1055="","",'Master Products'!AI1055)</x:f>
      </x:c>
      <x:c r="Q1058" s="149" t="str">
        <x:f>IF('Master Products'!AJ1055="","",'Master Products'!AJ1055)</x:f>
      </x:c>
      <x:c r="R1058" s="149" t="str">
        <x:f>IF('Master Products'!AK1055="","",'Master Products'!AK1055)</x:f>
      </x:c>
    </x:row>
    <x:row r="1059">
      <x:c r="A1059" s="149" t="str">
        <x:f>'Master Products'!A1056</x:f>
        <x:v>RS-001055</x:v>
      </x:c>
      <x:c r="B1059" s="149" t="str">
        <x:f>'Master Products'!B1056</x:f>
        <x:v>230 NUMBER ROUGH REGISTER</x:v>
      </x:c>
      <x:c r="C1059" s="149" t="str">
        <x:f>'Master Products'!C1056</x:f>
        <x:v>REGISTERS</x:v>
      </x:c>
      <x:c r="D1059" s="149" t="str">
        <x:f>'Master Products'!D1056</x:f>
        <x:v>Both</x:v>
      </x:c>
      <x:c r="E1059" s="149" t="str">
        <x:f>'Master Products'!F1056</x:f>
        <x:v>Piece</x:v>
      </x:c>
      <x:c r="F1059" s="149" t="str">
        <x:f>IF('Master Products'!G1056="","",'Master Products'!G1056)</x:f>
      </x:c>
      <x:c r="G1059" s="149" t="str">
        <x:f>'Master Products'!I1056</x:f>
        <x:v>PKR</x:v>
      </x:c>
      <x:c r="H1059" s="133" t="n">
        <x:f>'Master Products'!L1056</x:f>
        <x:v>115</x:v>
      </x:c>
      <x:c r="I1059" s="133" t="n">
        <x:f>'Master Products'!M1056</x:f>
        <x:v>105</x:v>
      </x:c>
      <x:c r="J1059" s="133" t="str">
        <x:f>'Master Products'!U1056</x:f>
        <x:v>Source Valid</x:v>
      </x:c>
      <x:c r="K1059" s="133" t="n">
        <x:f>'Master Products'!N1056</x:f>
        <x:v>10</x:v>
      </x:c>
      <x:c r="L1059" s="148" t="n">
        <x:f>'Master Products'!O1056</x:f>
        <x:v>0.08695652173913043</x:v>
      </x:c>
      <x:c r="M1059" s="149" t="str">
        <x:f>'Master Products'!X1056</x:f>
        <x:v>Ready</x:v>
      </x:c>
      <x:c r="N1059" s="149" t="b">
        <x:f>'Master Products'!Y1056</x:f>
        <x:v>1</x:v>
      </x:c>
      <x:c r="O1059" s="149" t="str">
        <x:f>'Master Products'!AH1056</x:f>
        <x:v>WS-RATES:30:12</x:v>
      </x:c>
      <x:c r="P1059" s="149" t="str">
        <x:f>IF('Master Products'!AI1056="","",'Master Products'!AI1056)</x:f>
      </x:c>
      <x:c r="Q1059" s="149" t="str">
        <x:f>IF('Master Products'!AJ1056="","",'Master Products'!AJ1056)</x:f>
      </x:c>
      <x:c r="R1059" s="149" t="str">
        <x:f>IF('Master Products'!AK1056="","",'Master Products'!AK1056)</x:f>
      </x:c>
    </x:row>
    <x:row r="1060">
      <x:c r="A1060" s="149" t="str">
        <x:f>'Master Products'!A1057</x:f>
        <x:v>RS-001056</x:v>
      </x:c>
      <x:c r="B1060" s="149" t="str">
        <x:f>'Master Products'!B1057</x:f>
        <x:v>COLOURING KIT 42 PCS</x:v>
      </x:c>
      <x:c r="C1060" s="149" t="str">
        <x:f>'Master Products'!C1057</x:f>
        <x:v>COLORING KIT</x:v>
      </x:c>
      <x:c r="D1060" s="149" t="str">
        <x:f>'Master Products'!D1057</x:f>
        <x:v>Wholesale/Bulk</x:v>
      </x:c>
      <x:c r="E1060" s="149" t="str">
        <x:f>'Master Products'!F1057</x:f>
        <x:v>Pack</x:v>
      </x:c>
      <x:c r="F1060" s="149" t="n">
        <x:f>IF('Master Products'!G1057="","",'Master Products'!G1057)</x:f>
        <x:v>42</x:v>
      </x:c>
      <x:c r="G1060" s="149" t="str">
        <x:f>'Master Products'!I1057</x:f>
        <x:v>PKR</x:v>
      </x:c>
      <x:c r="H1060" s="133" t="n">
        <x:f>'Master Products'!L1057</x:f>
        <x:v>330</x:v>
      </x:c>
      <x:c r="I1060" s="133" t="n">
        <x:f>'Master Products'!M1057</x:f>
        <x:v>290</x:v>
      </x:c>
      <x:c r="J1060" s="133" t="str">
        <x:f>'Master Products'!U1057</x:f>
        <x:v>Source Valid</x:v>
      </x:c>
      <x:c r="K1060" s="133" t="n">
        <x:f>'Master Products'!N1057</x:f>
        <x:v>40</x:v>
      </x:c>
      <x:c r="L1060" s="148" t="n">
        <x:f>'Master Products'!O1057</x:f>
        <x:v>0.12121212121212122</x:v>
      </x:c>
      <x:c r="M1060" s="149" t="str">
        <x:f>'Master Products'!X1057</x:f>
        <x:v>Ready</x:v>
      </x:c>
      <x:c r="N1060" s="149" t="b">
        <x:f>'Master Products'!Y1057</x:f>
        <x:v>1</x:v>
      </x:c>
      <x:c r="O1060" s="149" t="str">
        <x:f>'Master Products'!AH1057</x:f>
        <x:v>WS-RATES:30:13</x:v>
      </x:c>
      <x:c r="P1060" s="149" t="str">
        <x:f>IF('Master Products'!AI1057="","",'Master Products'!AI1057)</x:f>
      </x:c>
      <x:c r="Q1060" s="149" t="str">
        <x:f>IF('Master Products'!AJ1057="","",'Master Products'!AJ1057)</x:f>
      </x:c>
      <x:c r="R1060" s="149" t="str">
        <x:f>IF('Master Products'!AK1057="","",'Master Products'!AK1057)</x:f>
      </x:c>
    </x:row>
    <x:row r="1061">
      <x:c r="A1061" s="149" t="str">
        <x:f>'Master Products'!A1058</x:f>
        <x:v>RS-001057</x:v>
      </x:c>
      <x:c r="B1061" s="149" t="str">
        <x:f>'Master Products'!B1058</x:f>
        <x:v>MARGALLA COPY</x:v>
      </x:c>
      <x:c r="C1061" s="149" t="str">
        <x:f>'Master Products'!C1058</x:f>
        <x:v>copies</x:v>
      </x:c>
      <x:c r="D1061" s="149" t="str">
        <x:f>'Master Products'!D1058</x:f>
        <x:v>Both</x:v>
      </x:c>
      <x:c r="E1061" s="149" t="str">
        <x:f>'Master Products'!F1058</x:f>
        <x:v>Piece</x:v>
      </x:c>
      <x:c r="F1061" s="149" t="str">
        <x:f>IF('Master Products'!G1058="","",'Master Products'!G1058)</x:f>
      </x:c>
      <x:c r="G1061" s="149" t="str">
        <x:f>'Master Products'!I1058</x:f>
        <x:v>PKR</x:v>
      </x:c>
      <x:c r="H1061" s="133" t="n">
        <x:f>'Master Products'!L1058</x:f>
        <x:v>80</x:v>
      </x:c>
      <x:c r="I1061" s="133" t="n">
        <x:f>'Master Products'!M1058</x:f>
        <x:v>78</x:v>
      </x:c>
      <x:c r="J1061" s="133" t="str">
        <x:f>'Master Products'!U1058</x:f>
        <x:v>Source Valid</x:v>
      </x:c>
      <x:c r="K1061" s="133" t="n">
        <x:f>'Master Products'!N1058</x:f>
        <x:v>2</x:v>
      </x:c>
      <x:c r="L1061" s="148" t="n">
        <x:f>'Master Products'!O1058</x:f>
        <x:v>0.025</x:v>
      </x:c>
      <x:c r="M1061" s="149" t="str">
        <x:f>'Master Products'!X1058</x:f>
        <x:v>Ready</x:v>
      </x:c>
      <x:c r="N1061" s="149" t="b">
        <x:f>'Master Products'!Y1058</x:f>
        <x:v>1</x:v>
      </x:c>
      <x:c r="O1061" s="149" t="str">
        <x:f>'Master Products'!AH1058</x:f>
        <x:v>WS-RATES:30:14</x:v>
      </x:c>
      <x:c r="P1061" s="149" t="str">
        <x:f>IF('Master Products'!AI1058="","",'Master Products'!AI1058)</x:f>
      </x:c>
      <x:c r="Q1061" s="149" t="str">
        <x:f>IF('Master Products'!AJ1058="","",'Master Products'!AJ1058)</x:f>
      </x:c>
      <x:c r="R1061" s="149" t="str">
        <x:f>IF('Master Products'!AK1058="","",'Master Products'!AK1058)</x:f>
      </x:c>
    </x:row>
    <x:row r="1062">
      <x:c r="A1062" s="149" t="str">
        <x:f>'Master Products'!A1059</x:f>
        <x:v>RS-001058</x:v>
      </x:c>
      <x:c r="B1062" s="149" t="str">
        <x:f>'Master Products'!B1059</x:f>
        <x:v>ST PAUL COPY</x:v>
      </x:c>
      <x:c r="C1062" s="149" t="str">
        <x:f>'Master Products'!C1059</x:f>
        <x:v>copies</x:v>
      </x:c>
      <x:c r="D1062" s="149" t="str">
        <x:f>'Master Products'!D1059</x:f>
        <x:v>Both</x:v>
      </x:c>
      <x:c r="E1062" s="149" t="str">
        <x:f>'Master Products'!F1059</x:f>
        <x:v>Piece</x:v>
      </x:c>
      <x:c r="F1062" s="149" t="str">
        <x:f>IF('Master Products'!G1059="","",'Master Products'!G1059)</x:f>
      </x:c>
      <x:c r="G1062" s="149" t="str">
        <x:f>'Master Products'!I1059</x:f>
        <x:v>PKR</x:v>
      </x:c>
      <x:c r="H1062" s="133" t="n">
        <x:f>'Master Products'!L1059</x:f>
        <x:v>100</x:v>
      </x:c>
      <x:c r="I1062" s="133" t="n">
        <x:f>'Master Products'!M1059</x:f>
        <x:v>95</x:v>
      </x:c>
      <x:c r="J1062" s="133" t="str">
        <x:f>'Master Products'!U1059</x:f>
        <x:v>Source Valid</x:v>
      </x:c>
      <x:c r="K1062" s="133" t="n">
        <x:f>'Master Products'!N1059</x:f>
        <x:v>5</x:v>
      </x:c>
      <x:c r="L1062" s="148" t="n">
        <x:f>'Master Products'!O1059</x:f>
        <x:v>0.05</x:v>
      </x:c>
      <x:c r="M1062" s="149" t="str">
        <x:f>'Master Products'!X1059</x:f>
        <x:v>Ready</x:v>
      </x:c>
      <x:c r="N1062" s="149" t="b">
        <x:f>'Master Products'!Y1059</x:f>
        <x:v>1</x:v>
      </x:c>
      <x:c r="O1062" s="149" t="str">
        <x:f>'Master Products'!AH1059</x:f>
        <x:v>WS-RATES:30:15</x:v>
      </x:c>
      <x:c r="P1062" s="149" t="str">
        <x:f>IF('Master Products'!AI1059="","",'Master Products'!AI1059)</x:f>
      </x:c>
      <x:c r="Q1062" s="149" t="str">
        <x:f>IF('Master Products'!AJ1059="","",'Master Products'!AJ1059)</x:f>
      </x:c>
      <x:c r="R1062" s="149" t="str">
        <x:f>IF('Master Products'!AK1059="","",'Master Products'!AK1059)</x:f>
      </x:c>
    </x:row>
    <x:row r="1063">
      <x:c r="A1063" s="149" t="str">
        <x:f>'Master Products'!A1060</x:f>
        <x:v>RS-001059</x:v>
      </x:c>
      <x:c r="B1063" s="149" t="str">
        <x:f>'Master Products'!B1060</x:f>
        <x:v>180 NUMBER ROUGH REGISTER</x:v>
      </x:c>
      <x:c r="C1063" s="149" t="str">
        <x:f>'Master Products'!C1060</x:f>
        <x:v>REGISTERS</x:v>
      </x:c>
      <x:c r="D1063" s="149" t="str">
        <x:f>'Master Products'!D1060</x:f>
        <x:v>Both</x:v>
      </x:c>
      <x:c r="E1063" s="149" t="str">
        <x:f>'Master Products'!F1060</x:f>
        <x:v>Piece</x:v>
      </x:c>
      <x:c r="F1063" s="149" t="str">
        <x:f>IF('Master Products'!G1060="","",'Master Products'!G1060)</x:f>
      </x:c>
      <x:c r="G1063" s="149" t="str">
        <x:f>'Master Products'!I1060</x:f>
        <x:v>PKR</x:v>
      </x:c>
      <x:c r="H1063" s="133" t="n">
        <x:f>'Master Products'!L1060</x:f>
        <x:v>90</x:v>
      </x:c>
      <x:c r="I1063" s="133" t="n">
        <x:f>'Master Products'!M1060</x:f>
        <x:v>72</x:v>
      </x:c>
      <x:c r="J1063" s="133" t="str">
        <x:f>'Master Products'!U1060</x:f>
        <x:v>Source Valid</x:v>
      </x:c>
      <x:c r="K1063" s="133" t="n">
        <x:f>'Master Products'!N1060</x:f>
        <x:v>18</x:v>
      </x:c>
      <x:c r="L1063" s="148" t="n">
        <x:f>'Master Products'!O1060</x:f>
        <x:v>0.2</x:v>
      </x:c>
      <x:c r="M1063" s="149" t="str">
        <x:f>'Master Products'!X1060</x:f>
        <x:v>Ready</x:v>
      </x:c>
      <x:c r="N1063" s="149" t="b">
        <x:f>'Master Products'!Y1060</x:f>
        <x:v>1</x:v>
      </x:c>
      <x:c r="O1063" s="149" t="str">
        <x:f>'Master Products'!AH1060</x:f>
        <x:v>WS-RATES:30:16</x:v>
      </x:c>
      <x:c r="P1063" s="149" t="str">
        <x:f>IF('Master Products'!AI1060="","",'Master Products'!AI1060)</x:f>
      </x:c>
      <x:c r="Q1063" s="149" t="str">
        <x:f>IF('Master Products'!AJ1060="","",'Master Products'!AJ1060)</x:f>
      </x:c>
      <x:c r="R1063" s="149" t="str">
        <x:f>IF('Master Products'!AK1060="","",'Master Products'!AK1060)</x:f>
      </x:c>
    </x:row>
    <x:row r="1064">
      <x:c r="A1064" s="149" t="str">
        <x:f>'Master Products'!A1061</x:f>
        <x:v>RS-001060</x:v>
      </x:c>
      <x:c r="B1064" s="149" t="str">
        <x:f>'Master Products'!B1061</x:f>
        <x:v>SIR SYED REGISTER GUM</x:v>
      </x:c>
      <x:c r="C1064" s="149" t="str">
        <x:f>'Master Products'!C1061</x:f>
        <x:v>copies</x:v>
      </x:c>
      <x:c r="D1064" s="149" t="str">
        <x:f>'Master Products'!D1061</x:f>
        <x:v>Both</x:v>
      </x:c>
      <x:c r="E1064" s="149" t="str">
        <x:f>'Master Products'!F1061</x:f>
        <x:v>Piece</x:v>
      </x:c>
      <x:c r="F1064" s="149" t="str">
        <x:f>IF('Master Products'!G1061="","",'Master Products'!G1061)</x:f>
      </x:c>
      <x:c r="G1064" s="149" t="str">
        <x:f>'Master Products'!I1061</x:f>
        <x:v>PKR</x:v>
      </x:c>
      <x:c r="H1064" s="133" t="n">
        <x:f>'Master Products'!L1061</x:f>
        <x:v>165</x:v>
      </x:c>
      <x:c r="I1064" s="133" t="n">
        <x:f>'Master Products'!M1061</x:f>
        <x:v>160</x:v>
      </x:c>
      <x:c r="J1064" s="133" t="str">
        <x:f>'Master Products'!U1061</x:f>
        <x:v>Source Valid</x:v>
      </x:c>
      <x:c r="K1064" s="133" t="n">
        <x:f>'Master Products'!N1061</x:f>
        <x:v>5</x:v>
      </x:c>
      <x:c r="L1064" s="148" t="n">
        <x:f>'Master Products'!O1061</x:f>
        <x:v>0.030303030303030304</x:v>
      </x:c>
      <x:c r="M1064" s="149" t="str">
        <x:f>'Master Products'!X1061</x:f>
        <x:v>Ready</x:v>
      </x:c>
      <x:c r="N1064" s="149" t="b">
        <x:f>'Master Products'!Y1061</x:f>
        <x:v>1</x:v>
      </x:c>
      <x:c r="O1064" s="149" t="str">
        <x:f>'Master Products'!AH1061</x:f>
        <x:v>WS-RATES:30:17</x:v>
      </x:c>
      <x:c r="P1064" s="149" t="str">
        <x:f>IF('Master Products'!AI1061="","",'Master Products'!AI1061)</x:f>
      </x:c>
      <x:c r="Q1064" s="149" t="str">
        <x:f>IF('Master Products'!AJ1061="","",'Master Products'!AJ1061)</x:f>
      </x:c>
      <x:c r="R1064" s="149" t="str">
        <x:f>IF('Master Products'!AK1061="","",'Master Products'!AK1061)</x:f>
      </x:c>
    </x:row>
    <x:row r="1065">
      <x:c r="A1065" s="149" t="str">
        <x:f>'Master Products'!A1062</x:f>
        <x:v>RS-001061</x:v>
      </x:c>
      <x:c r="B1065" s="149" t="str">
        <x:f>'Master Products'!B1062</x:f>
        <x:v>SIR SYED COPY</x:v>
      </x:c>
      <x:c r="C1065" s="149" t="str">
        <x:f>'Master Products'!C1062</x:f>
        <x:v>copies</x:v>
      </x:c>
      <x:c r="D1065" s="149" t="str">
        <x:f>'Master Products'!D1062</x:f>
        <x:v>Both</x:v>
      </x:c>
      <x:c r="E1065" s="149" t="str">
        <x:f>'Master Products'!F1062</x:f>
        <x:v>Piece</x:v>
      </x:c>
      <x:c r="F1065" s="149" t="str">
        <x:f>IF('Master Products'!G1062="","",'Master Products'!G1062)</x:f>
      </x:c>
      <x:c r="G1065" s="149" t="str">
        <x:f>'Master Products'!I1062</x:f>
        <x:v>PKR</x:v>
      </x:c>
      <x:c r="H1065" s="133" t="n">
        <x:f>'Master Products'!L1062</x:f>
        <x:v>155</x:v>
      </x:c>
      <x:c r="I1065" s="133" t="n">
        <x:f>'Master Products'!M1062</x:f>
        <x:v>140</x:v>
      </x:c>
      <x:c r="J1065" s="133" t="str">
        <x:f>'Master Products'!U1062</x:f>
        <x:v>Corrected Wholesale</x:v>
      </x:c>
      <x:c r="K1065" s="133" t="n">
        <x:f>'Master Products'!N1062</x:f>
        <x:v>15</x:v>
      </x:c>
      <x:c r="L1065" s="148" t="n">
        <x:f>'Master Products'!O1062</x:f>
        <x:v>0.0967741935483871</x:v>
      </x:c>
      <x:c r="M1065" s="149" t="str">
        <x:f>'Master Products'!X1062</x:f>
        <x:v>Ready with Mock Price</x:v>
      </x:c>
      <x:c r="N1065" s="149" t="b">
        <x:f>'Master Products'!Y1062</x:f>
        <x:v>1</x:v>
      </x:c>
      <x:c r="O1065" s="149" t="str">
        <x:f>'Master Products'!AH1062</x:f>
        <x:v>WS-RATES:30:18</x:v>
      </x:c>
      <x:c r="P1065" s="149" t="str">
        <x:f>IF('Master Products'!AI1062="","",'Master Products'!AI1062)</x:f>
      </x:c>
      <x:c r="Q1065" s="149" t="str">
        <x:f>IF('Master Products'!AJ1062="","",'Master Products'!AJ1062)</x:f>
      </x:c>
      <x:c r="R1065" s="149" t="str">
        <x:f>IF('Master Products'!AK1062="","",'Master Products'!AK1062)</x:f>
      </x:c>
    </x:row>
    <x:row r="1066">
      <x:c r="A1066" s="149" t="str">
        <x:f>'Master Products'!A1063</x:f>
        <x:v>RS-001062</x:v>
      </x:c>
      <x:c r="B1066" s="149" t="str">
        <x:f>'Master Products'!B1063</x:f>
        <x:v>FG REGISTER</x:v>
      </x:c>
      <x:c r="C1066" s="149" t="str">
        <x:f>'Master Products'!C1063</x:f>
        <x:v>copies</x:v>
      </x:c>
      <x:c r="D1066" s="149" t="str">
        <x:f>'Master Products'!D1063</x:f>
        <x:v>Both</x:v>
      </x:c>
      <x:c r="E1066" s="149" t="str">
        <x:f>'Master Products'!F1063</x:f>
        <x:v>Piece</x:v>
      </x:c>
      <x:c r="F1066" s="149" t="str">
        <x:f>IF('Master Products'!G1063="","",'Master Products'!G1063)</x:f>
      </x:c>
      <x:c r="G1066" s="149" t="str">
        <x:f>'Master Products'!I1063</x:f>
        <x:v>PKR</x:v>
      </x:c>
      <x:c r="H1066" s="133" t="n">
        <x:f>'Master Products'!L1063</x:f>
        <x:v>160</x:v>
      </x:c>
      <x:c r="I1066" s="133" t="n">
        <x:f>'Master Products'!M1063</x:f>
        <x:v>157</x:v>
      </x:c>
      <x:c r="J1066" s="133" t="str">
        <x:f>'Master Products'!U1063</x:f>
        <x:v>Source Valid</x:v>
      </x:c>
      <x:c r="K1066" s="133" t="n">
        <x:f>'Master Products'!N1063</x:f>
        <x:v>3</x:v>
      </x:c>
      <x:c r="L1066" s="148" t="n">
        <x:f>'Master Products'!O1063</x:f>
        <x:v>0.01875</x:v>
      </x:c>
      <x:c r="M1066" s="149" t="str">
        <x:f>'Master Products'!X1063</x:f>
        <x:v>Ready</x:v>
      </x:c>
      <x:c r="N1066" s="149" t="b">
        <x:f>'Master Products'!Y1063</x:f>
        <x:v>1</x:v>
      </x:c>
      <x:c r="O1066" s="149" t="str">
        <x:f>'Master Products'!AH1063</x:f>
        <x:v>WS-RATES:30:19</x:v>
      </x:c>
      <x:c r="P1066" s="149" t="str">
        <x:f>IF('Master Products'!AI1063="","",'Master Products'!AI1063)</x:f>
      </x:c>
      <x:c r="Q1066" s="149" t="str">
        <x:f>IF('Master Products'!AJ1063="","",'Master Products'!AJ1063)</x:f>
      </x:c>
      <x:c r="R1066" s="149" t="str">
        <x:f>IF('Master Products'!AK1063="","",'Master Products'!AK1063)</x:f>
      </x:c>
    </x:row>
    <x:row r="1067">
      <x:c r="A1067" s="149" t="str">
        <x:f>'Master Products'!A1064</x:f>
        <x:v>RS-001063</x:v>
      </x:c>
      <x:c r="B1067" s="149" t="str">
        <x:f>'Master Products'!B1064</x:f>
        <x:v>FG COPY LARGE</x:v>
      </x:c>
      <x:c r="C1067" s="149" t="str">
        <x:f>'Master Products'!C1064</x:f>
        <x:v>copies</x:v>
      </x:c>
      <x:c r="D1067" s="149" t="str">
        <x:f>'Master Products'!D1064</x:f>
        <x:v>Both</x:v>
      </x:c>
      <x:c r="E1067" s="149" t="str">
        <x:f>'Master Products'!F1064</x:f>
        <x:v>Piece</x:v>
      </x:c>
      <x:c r="F1067" s="149" t="str">
        <x:f>IF('Master Products'!G1064="","",'Master Products'!G1064)</x:f>
      </x:c>
      <x:c r="G1067" s="149" t="str">
        <x:f>'Master Products'!I1064</x:f>
        <x:v>PKR</x:v>
      </x:c>
      <x:c r="H1067" s="133" t="n">
        <x:f>'Master Products'!L1064</x:f>
        <x:v>100</x:v>
      </x:c>
      <x:c r="I1067" s="133" t="n">
        <x:f>'Master Products'!M1064</x:f>
        <x:v>92</x:v>
      </x:c>
      <x:c r="J1067" s="133" t="str">
        <x:f>'Master Products'!U1064</x:f>
        <x:v>Source Valid</x:v>
      </x:c>
      <x:c r="K1067" s="133" t="n">
        <x:f>'Master Products'!N1064</x:f>
        <x:v>8</x:v>
      </x:c>
      <x:c r="L1067" s="148" t="n">
        <x:f>'Master Products'!O1064</x:f>
        <x:v>0.08</x:v>
      </x:c>
      <x:c r="M1067" s="149" t="str">
        <x:f>'Master Products'!X1064</x:f>
        <x:v>Ready</x:v>
      </x:c>
      <x:c r="N1067" s="149" t="b">
        <x:f>'Master Products'!Y1064</x:f>
        <x:v>1</x:v>
      </x:c>
      <x:c r="O1067" s="149" t="str">
        <x:f>'Master Products'!AH1064</x:f>
        <x:v>WS-RATES:30:20</x:v>
      </x:c>
      <x:c r="P1067" s="149" t="str">
        <x:f>IF('Master Products'!AI1064="","",'Master Products'!AI1064)</x:f>
      </x:c>
      <x:c r="Q1067" s="149" t="str">
        <x:f>IF('Master Products'!AJ1064="","",'Master Products'!AJ1064)</x:f>
      </x:c>
      <x:c r="R1067" s="149" t="str">
        <x:f>IF('Master Products'!AK1064="","",'Master Products'!AK1064)</x:f>
      </x:c>
    </x:row>
    <x:row r="1068">
      <x:c r="A1068" s="149" t="str">
        <x:f>'Master Products'!A1065</x:f>
        <x:v>RS-001064</x:v>
      </x:c>
      <x:c r="B1068" s="149" t="str">
        <x:f>'Master Products'!B1065</x:f>
        <x:v>FG COPY SMALL</x:v>
      </x:c>
      <x:c r="C1068" s="149" t="str">
        <x:f>'Master Products'!C1065</x:f>
        <x:v>copies</x:v>
      </x:c>
      <x:c r="D1068" s="149" t="str">
        <x:f>'Master Products'!D1065</x:f>
        <x:v>Both</x:v>
      </x:c>
      <x:c r="E1068" s="149" t="str">
        <x:f>'Master Products'!F1065</x:f>
        <x:v>Piece</x:v>
      </x:c>
      <x:c r="F1068" s="149" t="str">
        <x:f>IF('Master Products'!G1065="","",'Master Products'!G1065)</x:f>
      </x:c>
      <x:c r="G1068" s="149" t="str">
        <x:f>'Master Products'!I1065</x:f>
        <x:v>PKR</x:v>
      </x:c>
      <x:c r="H1068" s="133" t="n">
        <x:f>'Master Products'!L1065</x:f>
        <x:v>75</x:v>
      </x:c>
      <x:c r="I1068" s="133" t="n">
        <x:f>'Master Products'!M1065</x:f>
        <x:v>66</x:v>
      </x:c>
      <x:c r="J1068" s="133" t="str">
        <x:f>'Master Products'!U1065</x:f>
        <x:v>Source Valid</x:v>
      </x:c>
      <x:c r="K1068" s="133" t="n">
        <x:f>'Master Products'!N1065</x:f>
        <x:v>9</x:v>
      </x:c>
      <x:c r="L1068" s="148" t="n">
        <x:f>'Master Products'!O1065</x:f>
        <x:v>0.12</x:v>
      </x:c>
      <x:c r="M1068" s="149" t="str">
        <x:f>'Master Products'!X1065</x:f>
        <x:v>Ready</x:v>
      </x:c>
      <x:c r="N1068" s="149" t="b">
        <x:f>'Master Products'!Y1065</x:f>
        <x:v>1</x:v>
      </x:c>
      <x:c r="O1068" s="149" t="str">
        <x:f>'Master Products'!AH1065</x:f>
        <x:v>WS-RATES:30:21</x:v>
      </x:c>
      <x:c r="P1068" s="149" t="str">
        <x:f>IF('Master Products'!AI1065="","",'Master Products'!AI1065)</x:f>
      </x:c>
      <x:c r="Q1068" s="149" t="str">
        <x:f>IF('Master Products'!AJ1065="","",'Master Products'!AJ1065)</x:f>
      </x:c>
      <x:c r="R1068" s="149" t="str">
        <x:f>IF('Master Products'!AK1065="","",'Master Products'!AK1065)</x:f>
      </x:c>
    </x:row>
    <x:row r="1069">
      <x:c r="A1069" s="149" t="str">
        <x:f>'Master Products'!A1066</x:f>
        <x:v>RS-001065</x:v>
      </x:c>
      <x:c r="B1069" s="149" t="str">
        <x:f>'Master Products'!B1066</x:f>
        <x:v>300 NUMBER A4 COPY</x:v>
      </x:c>
      <x:c r="C1069" s="149" t="str">
        <x:f>'Master Products'!C1066</x:f>
        <x:v>copies</x:v>
      </x:c>
      <x:c r="D1069" s="149" t="str">
        <x:f>'Master Products'!D1066</x:f>
        <x:v>Both</x:v>
      </x:c>
      <x:c r="E1069" s="149" t="str">
        <x:f>'Master Products'!F1066</x:f>
        <x:v>Piece</x:v>
      </x:c>
      <x:c r="F1069" s="149" t="str">
        <x:f>IF('Master Products'!G1066="","",'Master Products'!G1066)</x:f>
      </x:c>
      <x:c r="G1069" s="149" t="str">
        <x:f>'Master Products'!I1066</x:f>
        <x:v>PKR</x:v>
      </x:c>
      <x:c r="H1069" s="133" t="n">
        <x:f>'Master Products'!L1066</x:f>
        <x:v>135</x:v>
      </x:c>
      <x:c r="I1069" s="133" t="n">
        <x:f>'Master Products'!M1066</x:f>
        <x:v>125</x:v>
      </x:c>
      <x:c r="J1069" s="133" t="str">
        <x:f>'Master Products'!U1066</x:f>
        <x:v>Source Valid</x:v>
      </x:c>
      <x:c r="K1069" s="133" t="n">
        <x:f>'Master Products'!N1066</x:f>
        <x:v>10</x:v>
      </x:c>
      <x:c r="L1069" s="148" t="n">
        <x:f>'Master Products'!O1066</x:f>
        <x:v>0.07407407407407407</x:v>
      </x:c>
      <x:c r="M1069" s="149" t="str">
        <x:f>'Master Products'!X1066</x:f>
        <x:v>Ready</x:v>
      </x:c>
      <x:c r="N1069" s="149" t="b">
        <x:f>'Master Products'!Y1066</x:f>
        <x:v>1</x:v>
      </x:c>
      <x:c r="O1069" s="149" t="str">
        <x:f>'Master Products'!AH1066</x:f>
        <x:v>WS-RATES:30:22</x:v>
      </x:c>
      <x:c r="P1069" s="149" t="str">
        <x:f>IF('Master Products'!AI1066="","",'Master Products'!AI1066)</x:f>
      </x:c>
      <x:c r="Q1069" s="149" t="str">
        <x:f>IF('Master Products'!AJ1066="","",'Master Products'!AJ1066)</x:f>
      </x:c>
      <x:c r="R1069" s="149" t="str">
        <x:f>IF('Master Products'!AK1066="","",'Master Products'!AK1066)</x:f>
      </x:c>
    </x:row>
    <x:row r="1070">
      <x:c r="A1070" s="149" t="str">
        <x:f>'Master Products'!A1067</x:f>
        <x:v>RS-001066</x:v>
      </x:c>
      <x:c r="B1070" s="149" t="str">
        <x:f>'Master Products'!B1067</x:f>
        <x:v>250 NUMBER A4 COPY</x:v>
      </x:c>
      <x:c r="C1070" s="149" t="str">
        <x:f>'Master Products'!C1067</x:f>
        <x:v>copies</x:v>
      </x:c>
      <x:c r="D1070" s="149" t="str">
        <x:f>'Master Products'!D1067</x:f>
        <x:v>Both</x:v>
      </x:c>
      <x:c r="E1070" s="149" t="str">
        <x:f>'Master Products'!F1067</x:f>
        <x:v>Piece</x:v>
      </x:c>
      <x:c r="F1070" s="149" t="str">
        <x:f>IF('Master Products'!G1067="","",'Master Products'!G1067)</x:f>
      </x:c>
      <x:c r="G1070" s="149" t="str">
        <x:f>'Master Products'!I1067</x:f>
        <x:v>PKR</x:v>
      </x:c>
      <x:c r="H1070" s="133" t="n">
        <x:f>'Master Products'!L1067</x:f>
        <x:v>110</x:v>
      </x:c>
      <x:c r="I1070" s="133" t="n">
        <x:f>'Master Products'!M1067</x:f>
        <x:v>100</x:v>
      </x:c>
      <x:c r="J1070" s="133" t="str">
        <x:f>'Master Products'!U1067</x:f>
        <x:v>Source Valid</x:v>
      </x:c>
      <x:c r="K1070" s="133" t="n">
        <x:f>'Master Products'!N1067</x:f>
        <x:v>10</x:v>
      </x:c>
      <x:c r="L1070" s="148" t="n">
        <x:f>'Master Products'!O1067</x:f>
        <x:v>0.09090909090909091</x:v>
      </x:c>
      <x:c r="M1070" s="149" t="str">
        <x:f>'Master Products'!X1067</x:f>
        <x:v>Ready</x:v>
      </x:c>
      <x:c r="N1070" s="149" t="b">
        <x:f>'Master Products'!Y1067</x:f>
        <x:v>1</x:v>
      </x:c>
      <x:c r="O1070" s="149" t="str">
        <x:f>'Master Products'!AH1067</x:f>
        <x:v>WS-RATES:30:23</x:v>
      </x:c>
      <x:c r="P1070" s="149" t="str">
        <x:f>IF('Master Products'!AI1067="","",'Master Products'!AI1067)</x:f>
      </x:c>
      <x:c r="Q1070" s="149" t="str">
        <x:f>IF('Master Products'!AJ1067="","",'Master Products'!AJ1067)</x:f>
      </x:c>
      <x:c r="R1070" s="149" t="str">
        <x:f>IF('Master Products'!AK1067="","",'Master Products'!AK1067)</x:f>
      </x:c>
    </x:row>
    <x:row r="1071">
      <x:c r="A1071" s="149" t="str">
        <x:f>'Master Products'!A1068</x:f>
        <x:v>RS-001067</x:v>
      </x:c>
      <x:c r="B1071" s="149" t="str">
        <x:f>'Master Products'!B1068</x:f>
        <x:v>200 NUMBER A4 COPY</x:v>
      </x:c>
      <x:c r="C1071" s="149" t="str">
        <x:f>'Master Products'!C1068</x:f>
        <x:v>copies</x:v>
      </x:c>
      <x:c r="D1071" s="149" t="str">
        <x:f>'Master Products'!D1068</x:f>
        <x:v>Both</x:v>
      </x:c>
      <x:c r="E1071" s="149" t="str">
        <x:f>'Master Products'!F1068</x:f>
        <x:v>Piece</x:v>
      </x:c>
      <x:c r="F1071" s="149" t="str">
        <x:f>IF('Master Products'!G1068="","",'Master Products'!G1068)</x:f>
      </x:c>
      <x:c r="G1071" s="149" t="str">
        <x:f>'Master Products'!I1068</x:f>
        <x:v>PKR</x:v>
      </x:c>
      <x:c r="H1071" s="133" t="n">
        <x:f>'Master Products'!L1068</x:f>
        <x:v>95</x:v>
      </x:c>
      <x:c r="I1071" s="133" t="n">
        <x:f>'Master Products'!M1068</x:f>
        <x:v>87</x:v>
      </x:c>
      <x:c r="J1071" s="133" t="str">
        <x:f>'Master Products'!U1068</x:f>
        <x:v>Corrected Wholesale</x:v>
      </x:c>
      <x:c r="K1071" s="133" t="n">
        <x:f>'Master Products'!N1068</x:f>
        <x:v>8</x:v>
      </x:c>
      <x:c r="L1071" s="148" t="n">
        <x:f>'Master Products'!O1068</x:f>
        <x:v>0.08421052631578947</x:v>
      </x:c>
      <x:c r="M1071" s="149" t="str">
        <x:f>'Master Products'!X1068</x:f>
        <x:v>Ready with Mock Price</x:v>
      </x:c>
      <x:c r="N1071" s="149" t="b">
        <x:f>'Master Products'!Y1068</x:f>
        <x:v>1</x:v>
      </x:c>
      <x:c r="O1071" s="149" t="str">
        <x:f>'Master Products'!AH1068</x:f>
        <x:v>WS-RATES:30:24</x:v>
      </x:c>
      <x:c r="P1071" s="149" t="str">
        <x:f>IF('Master Products'!AI1068="","",'Master Products'!AI1068)</x:f>
      </x:c>
      <x:c r="Q1071" s="149" t="str">
        <x:f>IF('Master Products'!AJ1068="","",'Master Products'!AJ1068)</x:f>
      </x:c>
      <x:c r="R1071" s="149" t="str">
        <x:f>IF('Master Products'!AK1068="","",'Master Products'!AK1068)</x:f>
      </x:c>
    </x:row>
    <x:row r="1072">
      <x:c r="A1072" s="149" t="str">
        <x:f>'Master Products'!A1069</x:f>
        <x:v>RS-001068</x:v>
      </x:c>
      <x:c r="B1072" s="149" t="str">
        <x:f>'Master Products'!B1069</x:f>
        <x:v>150 NUMBER A4 COPY</x:v>
      </x:c>
      <x:c r="C1072" s="149" t="str">
        <x:f>'Master Products'!C1069</x:f>
        <x:v>copies</x:v>
      </x:c>
      <x:c r="D1072" s="149" t="str">
        <x:f>'Master Products'!D1069</x:f>
        <x:v>Both</x:v>
      </x:c>
      <x:c r="E1072" s="149" t="str">
        <x:f>'Master Products'!F1069</x:f>
        <x:v>Piece</x:v>
      </x:c>
      <x:c r="F1072" s="149" t="str">
        <x:f>IF('Master Products'!G1069="","",'Master Products'!G1069)</x:f>
      </x:c>
      <x:c r="G1072" s="149" t="str">
        <x:f>'Master Products'!I1069</x:f>
        <x:v>PKR</x:v>
      </x:c>
      <x:c r="H1072" s="133" t="n">
        <x:f>'Master Products'!L1069</x:f>
        <x:v>65</x:v>
      </x:c>
      <x:c r="I1072" s="133" t="n">
        <x:f>'Master Products'!M1069</x:f>
        <x:v>63</x:v>
      </x:c>
      <x:c r="J1072" s="133" t="str">
        <x:f>'Master Products'!U1069</x:f>
        <x:v>Source Valid</x:v>
      </x:c>
      <x:c r="K1072" s="133" t="n">
        <x:f>'Master Products'!N1069</x:f>
        <x:v>2</x:v>
      </x:c>
      <x:c r="L1072" s="148" t="n">
        <x:f>'Master Products'!O1069</x:f>
        <x:v>0.03076923076923077</x:v>
      </x:c>
      <x:c r="M1072" s="149" t="str">
        <x:f>'Master Products'!X1069</x:f>
        <x:v>Ready</x:v>
      </x:c>
      <x:c r="N1072" s="149" t="b">
        <x:f>'Master Products'!Y1069</x:f>
        <x:v>1</x:v>
      </x:c>
      <x:c r="O1072" s="149" t="str">
        <x:f>'Master Products'!AH1069</x:f>
        <x:v>WS-RATES:30:25</x:v>
      </x:c>
      <x:c r="P1072" s="149" t="str">
        <x:f>IF('Master Products'!AI1069="","",'Master Products'!AI1069)</x:f>
      </x:c>
      <x:c r="Q1072" s="149" t="str">
        <x:f>IF('Master Products'!AJ1069="","",'Master Products'!AJ1069)</x:f>
      </x:c>
      <x:c r="R1072" s="149" t="str">
        <x:f>IF('Master Products'!AK1069="","",'Master Products'!AK1069)</x:f>
      </x:c>
    </x:row>
    <x:row r="1073">
      <x:c r="A1073" s="149" t="str">
        <x:f>'Master Products'!A1070</x:f>
        <x:v>RS-001069</x:v>
      </x:c>
      <x:c r="B1073" s="149" t="str">
        <x:f>'Master Products'!B1070</x:f>
        <x:v>120 NUMBER A4 COPY</x:v>
      </x:c>
      <x:c r="C1073" s="149" t="str">
        <x:f>'Master Products'!C1070</x:f>
        <x:v>copies</x:v>
      </x:c>
      <x:c r="D1073" s="149" t="str">
        <x:f>'Master Products'!D1070</x:f>
        <x:v>Both</x:v>
      </x:c>
      <x:c r="E1073" s="149" t="str">
        <x:f>'Master Products'!F1070</x:f>
        <x:v>Piece</x:v>
      </x:c>
      <x:c r="F1073" s="149" t="str">
        <x:f>IF('Master Products'!G1070="","",'Master Products'!G1070)</x:f>
      </x:c>
      <x:c r="G1073" s="149" t="str">
        <x:f>'Master Products'!I1070</x:f>
        <x:v>PKR</x:v>
      </x:c>
      <x:c r="H1073" s="133" t="n">
        <x:f>'Master Products'!L1070</x:f>
        <x:v>55</x:v>
      </x:c>
      <x:c r="I1073" s="133" t="n">
        <x:f>'Master Products'!M1070</x:f>
        <x:v>50</x:v>
      </x:c>
      <x:c r="J1073" s="133" t="str">
        <x:f>'Master Products'!U1070</x:f>
        <x:v>Source Valid</x:v>
      </x:c>
      <x:c r="K1073" s="133" t="n">
        <x:f>'Master Products'!N1070</x:f>
        <x:v>5</x:v>
      </x:c>
      <x:c r="L1073" s="148" t="n">
        <x:f>'Master Products'!O1070</x:f>
        <x:v>0.09090909090909091</x:v>
      </x:c>
      <x:c r="M1073" s="149" t="str">
        <x:f>'Master Products'!X1070</x:f>
        <x:v>Ready</x:v>
      </x:c>
      <x:c r="N1073" s="149" t="b">
        <x:f>'Master Products'!Y1070</x:f>
        <x:v>1</x:v>
      </x:c>
      <x:c r="O1073" s="149" t="str">
        <x:f>'Master Products'!AH1070</x:f>
        <x:v>WS-RATES:30:26</x:v>
      </x:c>
      <x:c r="P1073" s="149" t="str">
        <x:f>IF('Master Products'!AI1070="","",'Master Products'!AI1070)</x:f>
      </x:c>
      <x:c r="Q1073" s="149" t="str">
        <x:f>IF('Master Products'!AJ1070="","",'Master Products'!AJ1070)</x:f>
      </x:c>
      <x:c r="R1073" s="149" t="str">
        <x:f>IF('Master Products'!AK1070="","",'Master Products'!AK1070)</x:f>
      </x:c>
    </x:row>
    <x:row r="1074">
      <x:c r="A1074" s="149" t="str">
        <x:f>'Master Products'!A1071</x:f>
        <x:v>RS-001070</x:v>
      </x:c>
      <x:c r="B1074" s="149" t="str">
        <x:f>'Master Products'!B1071</x:f>
        <x:v>250 NUMBER COPY S</x:v>
      </x:c>
      <x:c r="C1074" s="149" t="str">
        <x:f>'Master Products'!C1071</x:f>
        <x:v>copies</x:v>
      </x:c>
      <x:c r="D1074" s="149" t="str">
        <x:f>'Master Products'!D1071</x:f>
        <x:v>Both</x:v>
      </x:c>
      <x:c r="E1074" s="149" t="str">
        <x:f>'Master Products'!F1071</x:f>
        <x:v>Piece</x:v>
      </x:c>
      <x:c r="F1074" s="149" t="str">
        <x:f>IF('Master Products'!G1071="","",'Master Products'!G1071)</x:f>
      </x:c>
      <x:c r="G1074" s="149" t="str">
        <x:f>'Master Products'!I1071</x:f>
        <x:v>PKR</x:v>
      </x:c>
      <x:c r="H1074" s="133" t="n">
        <x:f>'Master Products'!L1071</x:f>
        <x:v>110</x:v>
      </x:c>
      <x:c r="I1074" s="133" t="n">
        <x:f>'Master Products'!M1071</x:f>
        <x:v>103</x:v>
      </x:c>
      <x:c r="J1074" s="133" t="str">
        <x:f>'Master Products'!U1071</x:f>
        <x:v>Source Valid</x:v>
      </x:c>
      <x:c r="K1074" s="133" t="n">
        <x:f>'Master Products'!N1071</x:f>
        <x:v>7</x:v>
      </x:c>
      <x:c r="L1074" s="148" t="n">
        <x:f>'Master Products'!O1071</x:f>
        <x:v>0.06363636363636363</x:v>
      </x:c>
      <x:c r="M1074" s="149" t="str">
        <x:f>'Master Products'!X1071</x:f>
        <x:v>Ready</x:v>
      </x:c>
      <x:c r="N1074" s="149" t="b">
        <x:f>'Master Products'!Y1071</x:f>
        <x:v>1</x:v>
      </x:c>
      <x:c r="O1074" s="149" t="str">
        <x:f>'Master Products'!AH1071</x:f>
        <x:v>WS-RATES:30:27</x:v>
      </x:c>
      <x:c r="P1074" s="149" t="str">
        <x:f>IF('Master Products'!AI1071="","",'Master Products'!AI1071)</x:f>
      </x:c>
      <x:c r="Q1074" s="149" t="str">
        <x:f>IF('Master Products'!AJ1071="","",'Master Products'!AJ1071)</x:f>
      </x:c>
      <x:c r="R1074" s="149" t="str">
        <x:f>IF('Master Products'!AK1071="","",'Master Products'!AK1071)</x:f>
      </x:c>
    </x:row>
    <x:row r="1075">
      <x:c r="A1075" s="149" t="str">
        <x:f>'Master Products'!A1072</x:f>
        <x:v>RS-001071</x:v>
      </x:c>
      <x:c r="B1075" s="149" t="str">
        <x:f>'Master Products'!B1072</x:f>
        <x:v>200 NUMBER COPY S</x:v>
      </x:c>
      <x:c r="C1075" s="149" t="str">
        <x:f>'Master Products'!C1072</x:f>
        <x:v>copies</x:v>
      </x:c>
      <x:c r="D1075" s="149" t="str">
        <x:f>'Master Products'!D1072</x:f>
        <x:v>Both</x:v>
      </x:c>
      <x:c r="E1075" s="149" t="str">
        <x:f>'Master Products'!F1072</x:f>
        <x:v>Piece</x:v>
      </x:c>
      <x:c r="F1075" s="149" t="str">
        <x:f>IF('Master Products'!G1072="","",'Master Products'!G1072)</x:f>
      </x:c>
      <x:c r="G1075" s="149" t="str">
        <x:f>'Master Products'!I1072</x:f>
        <x:v>PKR</x:v>
      </x:c>
      <x:c r="H1075" s="133" t="n">
        <x:f>'Master Products'!L1072</x:f>
        <x:v>90</x:v>
      </x:c>
      <x:c r="I1075" s="133" t="n">
        <x:f>'Master Products'!M1072</x:f>
        <x:v>85</x:v>
      </x:c>
      <x:c r="J1075" s="133" t="str">
        <x:f>'Master Products'!U1072</x:f>
        <x:v>Source Valid</x:v>
      </x:c>
      <x:c r="K1075" s="133" t="n">
        <x:f>'Master Products'!N1072</x:f>
        <x:v>5</x:v>
      </x:c>
      <x:c r="L1075" s="148" t="n">
        <x:f>'Master Products'!O1072</x:f>
        <x:v>0.05555555555555555</x:v>
      </x:c>
      <x:c r="M1075" s="149" t="str">
        <x:f>'Master Products'!X1072</x:f>
        <x:v>Ready</x:v>
      </x:c>
      <x:c r="N1075" s="149" t="b">
        <x:f>'Master Products'!Y1072</x:f>
        <x:v>1</x:v>
      </x:c>
      <x:c r="O1075" s="149" t="str">
        <x:f>'Master Products'!AH1072</x:f>
        <x:v>WS-RATES:30:28</x:v>
      </x:c>
      <x:c r="P1075" s="149" t="str">
        <x:f>IF('Master Products'!AI1072="","",'Master Products'!AI1072)</x:f>
      </x:c>
      <x:c r="Q1075" s="149" t="str">
        <x:f>IF('Master Products'!AJ1072="","",'Master Products'!AJ1072)</x:f>
      </x:c>
      <x:c r="R1075" s="149" t="str">
        <x:f>IF('Master Products'!AK1072="","",'Master Products'!AK1072)</x:f>
      </x:c>
    </x:row>
    <x:row r="1076">
      <x:c r="A1076" s="149" t="str">
        <x:f>'Master Products'!A1073</x:f>
        <x:v>RS-001072</x:v>
      </x:c>
      <x:c r="B1076" s="149" t="str">
        <x:f>'Master Products'!B1073</x:f>
        <x:v>150 NUMBER COPY S</x:v>
      </x:c>
      <x:c r="C1076" s="149" t="str">
        <x:f>'Master Products'!C1073</x:f>
        <x:v>copies</x:v>
      </x:c>
      <x:c r="D1076" s="149" t="str">
        <x:f>'Master Products'!D1073</x:f>
        <x:v>Both</x:v>
      </x:c>
      <x:c r="E1076" s="149" t="str">
        <x:f>'Master Products'!F1073</x:f>
        <x:v>Piece</x:v>
      </x:c>
      <x:c r="F1076" s="149" t="str">
        <x:f>IF('Master Products'!G1073="","",'Master Products'!G1073)</x:f>
      </x:c>
      <x:c r="G1076" s="149" t="str">
        <x:f>'Master Products'!I1073</x:f>
        <x:v>PKR</x:v>
      </x:c>
      <x:c r="H1076" s="133" t="n">
        <x:f>'Master Products'!L1073</x:f>
        <x:v>75</x:v>
      </x:c>
      <x:c r="I1076" s="133" t="n">
        <x:f>'Master Products'!M1073</x:f>
        <x:v>68</x:v>
      </x:c>
      <x:c r="J1076" s="133" t="str">
        <x:f>'Master Products'!U1073</x:f>
        <x:v>Source Valid</x:v>
      </x:c>
      <x:c r="K1076" s="133" t="n">
        <x:f>'Master Products'!N1073</x:f>
        <x:v>7</x:v>
      </x:c>
      <x:c r="L1076" s="148" t="n">
        <x:f>'Master Products'!O1073</x:f>
        <x:v>0.09333333333333334</x:v>
      </x:c>
      <x:c r="M1076" s="149" t="str">
        <x:f>'Master Products'!X1073</x:f>
        <x:v>Ready</x:v>
      </x:c>
      <x:c r="N1076" s="149" t="b">
        <x:f>'Master Products'!Y1073</x:f>
        <x:v>1</x:v>
      </x:c>
      <x:c r="O1076" s="149" t="str">
        <x:f>'Master Products'!AH1073</x:f>
        <x:v>WS-RATES:30:29</x:v>
      </x:c>
      <x:c r="P1076" s="149" t="str">
        <x:f>IF('Master Products'!AI1073="","",'Master Products'!AI1073)</x:f>
      </x:c>
      <x:c r="Q1076" s="149" t="str">
        <x:f>IF('Master Products'!AJ1073="","",'Master Products'!AJ1073)</x:f>
      </x:c>
      <x:c r="R1076" s="149" t="str">
        <x:f>IF('Master Products'!AK1073="","",'Master Products'!AK1073)</x:f>
      </x:c>
    </x:row>
    <x:row r="1077">
      <x:c r="A1077" s="149" t="str">
        <x:f>'Master Products'!A1074</x:f>
        <x:v>RS-001073</x:v>
      </x:c>
      <x:c r="B1077" s="149" t="str">
        <x:f>'Master Products'!B1074</x:f>
        <x:v>100 NUMBER COPY S</x:v>
      </x:c>
      <x:c r="C1077" s="149" t="str">
        <x:f>'Master Products'!C1074</x:f>
        <x:v>copies</x:v>
      </x:c>
      <x:c r="D1077" s="149" t="str">
        <x:f>'Master Products'!D1074</x:f>
        <x:v>Both</x:v>
      </x:c>
      <x:c r="E1077" s="149" t="str">
        <x:f>'Master Products'!F1074</x:f>
        <x:v>Piece</x:v>
      </x:c>
      <x:c r="F1077" s="149" t="str">
        <x:f>IF('Master Products'!G1074="","",'Master Products'!G1074)</x:f>
      </x:c>
      <x:c r="G1077" s="149" t="str">
        <x:f>'Master Products'!I1074</x:f>
        <x:v>PKR</x:v>
      </x:c>
      <x:c r="H1077" s="133" t="n">
        <x:f>'Master Products'!L1074</x:f>
        <x:v>55</x:v>
      </x:c>
      <x:c r="I1077" s="133" t="n">
        <x:f>'Master Products'!M1074</x:f>
        <x:v>49</x:v>
      </x:c>
      <x:c r="J1077" s="133" t="str">
        <x:f>'Master Products'!U1074</x:f>
        <x:v>Corrected Wholesale</x:v>
      </x:c>
      <x:c r="K1077" s="133" t="n">
        <x:f>'Master Products'!N1074</x:f>
        <x:v>6</x:v>
      </x:c>
      <x:c r="L1077" s="148" t="n">
        <x:f>'Master Products'!O1074</x:f>
        <x:v>0.10909090909090909</x:v>
      </x:c>
      <x:c r="M1077" s="149" t="str">
        <x:f>'Master Products'!X1074</x:f>
        <x:v>Ready with Mock Price</x:v>
      </x:c>
      <x:c r="N1077" s="149" t="b">
        <x:f>'Master Products'!Y1074</x:f>
        <x:v>1</x:v>
      </x:c>
      <x:c r="O1077" s="149" t="str">
        <x:f>'Master Products'!AH1074</x:f>
        <x:v>WS-RATES:30:30</x:v>
      </x:c>
      <x:c r="P1077" s="149" t="str">
        <x:f>IF('Master Products'!AI1074="","",'Master Products'!AI1074)</x:f>
      </x:c>
      <x:c r="Q1077" s="149" t="str">
        <x:f>IF('Master Products'!AJ1074="","",'Master Products'!AJ1074)</x:f>
      </x:c>
      <x:c r="R1077" s="149" t="str">
        <x:f>IF('Master Products'!AK1074="","",'Master Products'!AK1074)</x:f>
      </x:c>
    </x:row>
    <x:row r="1078">
      <x:c r="A1078" s="149" t="str">
        <x:f>'Master Products'!A1075</x:f>
        <x:v>RS-001074</x:v>
      </x:c>
      <x:c r="B1078" s="149" t="str">
        <x:f>'Master Products'!B1075</x:f>
        <x:v>70 NUMBER COPY S</x:v>
      </x:c>
      <x:c r="C1078" s="149" t="str">
        <x:f>'Master Products'!C1075</x:f>
        <x:v>copies</x:v>
      </x:c>
      <x:c r="D1078" s="149" t="str">
        <x:f>'Master Products'!D1075</x:f>
        <x:v>Both</x:v>
      </x:c>
      <x:c r="E1078" s="149" t="str">
        <x:f>'Master Products'!F1075</x:f>
        <x:v>Piece</x:v>
      </x:c>
      <x:c r="F1078" s="149" t="str">
        <x:f>IF('Master Products'!G1075="","",'Master Products'!G1075)</x:f>
      </x:c>
      <x:c r="G1078" s="149" t="str">
        <x:f>'Master Products'!I1075</x:f>
        <x:v>PKR</x:v>
      </x:c>
      <x:c r="H1078" s="133" t="n">
        <x:f>'Master Products'!L1075</x:f>
        <x:v>35</x:v>
      </x:c>
      <x:c r="I1078" s="133" t="n">
        <x:f>'Master Products'!M1075</x:f>
        <x:v>32.5</x:v>
      </x:c>
      <x:c r="J1078" s="133" t="str">
        <x:f>'Master Products'!U1075</x:f>
        <x:v>Source Valid</x:v>
      </x:c>
      <x:c r="K1078" s="133" t="n">
        <x:f>'Master Products'!N1075</x:f>
        <x:v>2.5</x:v>
      </x:c>
      <x:c r="L1078" s="148" t="n">
        <x:f>'Master Products'!O1075</x:f>
        <x:v>0.07142857142857142</x:v>
      </x:c>
      <x:c r="M1078" s="149" t="str">
        <x:f>'Master Products'!X1075</x:f>
        <x:v>Ready</x:v>
      </x:c>
      <x:c r="N1078" s="149" t="b">
        <x:f>'Master Products'!Y1075</x:f>
        <x:v>1</x:v>
      </x:c>
      <x:c r="O1078" s="149" t="str">
        <x:f>'Master Products'!AH1075</x:f>
        <x:v>WS-RATES:30:31</x:v>
      </x:c>
      <x:c r="P1078" s="149" t="str">
        <x:f>IF('Master Products'!AI1075="","",'Master Products'!AI1075)</x:f>
      </x:c>
      <x:c r="Q1078" s="149" t="str">
        <x:f>IF('Master Products'!AJ1075="","",'Master Products'!AJ1075)</x:f>
      </x:c>
      <x:c r="R1078" s="149" t="str">
        <x:f>IF('Master Products'!AK1075="","",'Master Products'!AK1075)</x:f>
      </x:c>
    </x:row>
    <x:row r="1079">
      <x:c r="A1079" s="149" t="str">
        <x:f>'Master Products'!A1076</x:f>
        <x:v>RS-001075</x:v>
      </x:c>
      <x:c r="B1079" s="149" t="str">
        <x:f>'Master Products'!B1076</x:f>
        <x:v>35 NUMBER COPY S</x:v>
      </x:c>
      <x:c r="C1079" s="149" t="str">
        <x:f>'Master Products'!C1076</x:f>
        <x:v>copies</x:v>
      </x:c>
      <x:c r="D1079" s="149" t="str">
        <x:f>'Master Products'!D1076</x:f>
        <x:v>Both</x:v>
      </x:c>
      <x:c r="E1079" s="149" t="str">
        <x:f>'Master Products'!F1076</x:f>
        <x:v>Piece</x:v>
      </x:c>
      <x:c r="F1079" s="149" t="str">
        <x:f>IF('Master Products'!G1076="","",'Master Products'!G1076)</x:f>
      </x:c>
      <x:c r="G1079" s="149" t="str">
        <x:f>'Master Products'!I1076</x:f>
        <x:v>PKR</x:v>
      </x:c>
      <x:c r="H1079" s="133" t="n">
        <x:f>'Master Products'!L1076</x:f>
        <x:v>16</x:v>
      </x:c>
      <x:c r="I1079" s="133" t="n">
        <x:f>'Master Products'!M1076</x:f>
        <x:v>15</x:v>
      </x:c>
      <x:c r="J1079" s="133" t="str">
        <x:f>'Master Products'!U1076</x:f>
        <x:v>Source Valid</x:v>
      </x:c>
      <x:c r="K1079" s="133" t="n">
        <x:f>'Master Products'!N1076</x:f>
        <x:v>1</x:v>
      </x:c>
      <x:c r="L1079" s="148" t="n">
        <x:f>'Master Products'!O1076</x:f>
        <x:v>0.0625</x:v>
      </x:c>
      <x:c r="M1079" s="149" t="str">
        <x:f>'Master Products'!X1076</x:f>
        <x:v>Ready</x:v>
      </x:c>
      <x:c r="N1079" s="149" t="b">
        <x:f>'Master Products'!Y1076</x:f>
        <x:v>1</x:v>
      </x:c>
      <x:c r="O1079" s="149" t="str">
        <x:f>'Master Products'!AH1076</x:f>
        <x:v>WS-RATES:30:32</x:v>
      </x:c>
      <x:c r="P1079" s="149" t="str">
        <x:f>IF('Master Products'!AI1076="","",'Master Products'!AI1076)</x:f>
      </x:c>
      <x:c r="Q1079" s="149" t="str">
        <x:f>IF('Master Products'!AJ1076="","",'Master Products'!AJ1076)</x:f>
      </x:c>
      <x:c r="R1079" s="149" t="str">
        <x:f>IF('Master Products'!AK1076="","",'Master Products'!AK1076)</x:f>
      </x:c>
    </x:row>
    <x:row r="1080">
      <x:c r="A1080" s="149" t="str">
        <x:f>'Master Products'!A1077</x:f>
        <x:v>RS-001076</x:v>
      </x:c>
      <x:c r="B1080" s="149" t="str">
        <x:f>'Master Products'!B1077</x:f>
        <x:v>QB CORRECTION PEN(1 PC)</x:v>
      </x:c>
      <x:c r="C1080" s="149" t="str">
        <x:f>'Master Products'!C1077</x:f>
        <x:v>Correction pen</x:v>
      </x:c>
      <x:c r="D1080" s="149" t="str">
        <x:f>'Master Products'!D1077</x:f>
        <x:v>Both</x:v>
      </x:c>
      <x:c r="E1080" s="149" t="str">
        <x:f>'Master Products'!F1077</x:f>
        <x:v>Piece</x:v>
      </x:c>
      <x:c r="F1080" s="149" t="n">
        <x:f>IF('Master Products'!G1077="","",'Master Products'!G1077)</x:f>
        <x:v>1</x:v>
      </x:c>
      <x:c r="G1080" s="149" t="str">
        <x:f>'Master Products'!I1077</x:f>
        <x:v>PKR</x:v>
      </x:c>
      <x:c r="H1080" s="133" t="n">
        <x:f>'Master Products'!L1077</x:f>
        <x:v>34</x:v>
      </x:c>
      <x:c r="I1080" s="133" t="n">
        <x:f>'Master Products'!M1077</x:f>
        <x:v>32</x:v>
      </x:c>
      <x:c r="J1080" s="133" t="str">
        <x:f>'Master Products'!U1077</x:f>
        <x:v>Source Valid</x:v>
      </x:c>
      <x:c r="K1080" s="133" t="n">
        <x:f>'Master Products'!N1077</x:f>
        <x:v>2</x:v>
      </x:c>
      <x:c r="L1080" s="148" t="n">
        <x:f>'Master Products'!O1077</x:f>
        <x:v>0.058823529411764705</x:v>
      </x:c>
      <x:c r="M1080" s="149" t="str">
        <x:f>'Master Products'!X1077</x:f>
        <x:v>Ready</x:v>
      </x:c>
      <x:c r="N1080" s="149" t="b">
        <x:f>'Master Products'!Y1077</x:f>
        <x:v>1</x:v>
      </x:c>
      <x:c r="O1080" s="149" t="str">
        <x:f>'Master Products'!AH1077</x:f>
        <x:v>WS-RATES:30:33</x:v>
      </x:c>
      <x:c r="P1080" s="149" t="str">
        <x:f>IF('Master Products'!AI1077="","",'Master Products'!AI1077)</x:f>
      </x:c>
      <x:c r="Q1080" s="149" t="str">
        <x:f>IF('Master Products'!AJ1077="","",'Master Products'!AJ1077)</x:f>
      </x:c>
      <x:c r="R1080" s="149" t="str">
        <x:f>IF('Master Products'!AK1077="","",'Master Products'!AK1077)</x:f>
      </x:c>
    </x:row>
    <x:row r="1081">
      <x:c r="A1081" s="149" t="str">
        <x:f>'Master Products'!A1078</x:f>
        <x:v>RS-001077</x:v>
      </x:c>
      <x:c r="B1081" s="149" t="str">
        <x:f>'Master Products'!B1078</x:f>
        <x:v>MY CLEAR BAG DOUBLE POCKET</x:v>
      </x:c>
      <x:c r="C1081" s="149" t="str">
        <x:f>'Master Products'!C1078</x:f>
        <x:v>FILE</x:v>
      </x:c>
      <x:c r="D1081" s="149" t="str">
        <x:f>'Master Products'!D1078</x:f>
        <x:v>Both</x:v>
      </x:c>
      <x:c r="E1081" s="149" t="str">
        <x:f>'Master Products'!F1078</x:f>
        <x:v>Piece</x:v>
      </x:c>
      <x:c r="F1081" s="149" t="str">
        <x:f>IF('Master Products'!G1078="","",'Master Products'!G1078)</x:f>
      </x:c>
      <x:c r="G1081" s="149" t="str">
        <x:f>'Master Products'!I1078</x:f>
        <x:v>PKR</x:v>
      </x:c>
      <x:c r="H1081" s="133" t="n">
        <x:f>'Master Products'!L1078</x:f>
        <x:v>580</x:v>
      </x:c>
      <x:c r="I1081" s="133" t="n">
        <x:f>'Master Products'!M1078</x:f>
        <x:v>550</x:v>
      </x:c>
      <x:c r="J1081" s="133" t="str">
        <x:f>'Master Products'!U1078</x:f>
        <x:v>Source Valid</x:v>
      </x:c>
      <x:c r="K1081" s="133" t="n">
        <x:f>'Master Products'!N1078</x:f>
        <x:v>30</x:v>
      </x:c>
      <x:c r="L1081" s="148" t="n">
        <x:f>'Master Products'!O1078</x:f>
        <x:v>0.05172413793103448</x:v>
      </x:c>
      <x:c r="M1081" s="149" t="str">
        <x:f>'Master Products'!X1078</x:f>
        <x:v>Ready</x:v>
      </x:c>
      <x:c r="N1081" s="149" t="b">
        <x:f>'Master Products'!Y1078</x:f>
        <x:v>1</x:v>
      </x:c>
      <x:c r="O1081" s="149" t="str">
        <x:f>'Master Products'!AH1078</x:f>
        <x:v>WS-RATES:30:34</x:v>
      </x:c>
      <x:c r="P1081" s="149" t="str">
        <x:f>IF('Master Products'!AI1078="","",'Master Products'!AI1078)</x:f>
      </x:c>
      <x:c r="Q1081" s="149" t="str">
        <x:f>IF('Master Products'!AJ1078="","",'Master Products'!AJ1078)</x:f>
      </x:c>
      <x:c r="R1081" s="149" t="str">
        <x:f>IF('Master Products'!AK1078="","",'Master Products'!AK1078)</x:f>
      </x:c>
    </x:row>
    <x:row r="1082">
      <x:c r="A1082" s="149" t="str">
        <x:f>'Master Products'!A1079</x:f>
        <x:v>RS-001078</x:v>
      </x:c>
      <x:c r="B1082" s="149" t="str">
        <x:f>'Master Products'!B1079</x:f>
        <x:v>MY CLEAR BAG CHIP</x:v>
      </x:c>
      <x:c r="C1082" s="149" t="str">
        <x:f>'Master Products'!C1079</x:f>
        <x:v>FILE</x:v>
      </x:c>
      <x:c r="D1082" s="149" t="str">
        <x:f>'Master Products'!D1079</x:f>
        <x:v>Both</x:v>
      </x:c>
      <x:c r="E1082" s="149" t="str">
        <x:f>'Master Products'!F1079</x:f>
        <x:v>Piece</x:v>
      </x:c>
      <x:c r="F1082" s="149" t="str">
        <x:f>IF('Master Products'!G1079="","",'Master Products'!G1079)</x:f>
      </x:c>
      <x:c r="G1082" s="149" t="str">
        <x:f>'Master Products'!I1079</x:f>
        <x:v>PKR</x:v>
      </x:c>
      <x:c r="H1082" s="133" t="n">
        <x:f>'Master Products'!L1079</x:f>
        <x:v>540</x:v>
      </x:c>
      <x:c r="I1082" s="133" t="n">
        <x:f>'Master Products'!M1079</x:f>
        <x:v>485</x:v>
      </x:c>
      <x:c r="J1082" s="133" t="str">
        <x:f>'Master Products'!U1079</x:f>
        <x:v>Source Valid</x:v>
      </x:c>
      <x:c r="K1082" s="133" t="n">
        <x:f>'Master Products'!N1079</x:f>
        <x:v>55</x:v>
      </x:c>
      <x:c r="L1082" s="148" t="n">
        <x:f>'Master Products'!O1079</x:f>
        <x:v>0.10185185185185185</x:v>
      </x:c>
      <x:c r="M1082" s="149" t="str">
        <x:f>'Master Products'!X1079</x:f>
        <x:v>Ready</x:v>
      </x:c>
      <x:c r="N1082" s="149" t="b">
        <x:f>'Master Products'!Y1079</x:f>
        <x:v>1</x:v>
      </x:c>
      <x:c r="O1082" s="149" t="str">
        <x:f>'Master Products'!AH1079</x:f>
        <x:v>WS-RATES:30:35</x:v>
      </x:c>
      <x:c r="P1082" s="149" t="str">
        <x:f>IF('Master Products'!AI1079="","",'Master Products'!AI1079)</x:f>
      </x:c>
      <x:c r="Q1082" s="149" t="str">
        <x:f>IF('Master Products'!AJ1079="","",'Master Products'!AJ1079)</x:f>
      </x:c>
      <x:c r="R1082" s="149" t="str">
        <x:f>IF('Master Products'!AK1079="","",'Master Products'!AK1079)</x:f>
      </x:c>
    </x:row>
    <x:row r="1083">
      <x:c r="A1083" s="149" t="str">
        <x:f>'Master Products'!A1080</x:f>
        <x:v>RS-001079</x:v>
      </x:c>
      <x:c r="B1083" s="149" t="str">
        <x:f>'Master Products'!B1080</x:f>
        <x:v>MY CLEAR BAG (14C) MCB</x:v>
      </x:c>
      <x:c r="C1083" s="149" t="str">
        <x:f>'Master Products'!C1080</x:f>
        <x:v>FILE</x:v>
      </x:c>
      <x:c r="D1083" s="149" t="str">
        <x:f>'Master Products'!D1080</x:f>
        <x:v>Both</x:v>
      </x:c>
      <x:c r="E1083" s="149" t="str">
        <x:f>'Master Products'!F1080</x:f>
        <x:v>Piece</x:v>
      </x:c>
      <x:c r="F1083" s="149" t="str">
        <x:f>IF('Master Products'!G1080="","",'Master Products'!G1080)</x:f>
      </x:c>
      <x:c r="G1083" s="149" t="str">
        <x:f>'Master Products'!I1080</x:f>
        <x:v>PKR</x:v>
      </x:c>
      <x:c r="H1083" s="133" t="n">
        <x:f>'Master Products'!L1080</x:f>
        <x:v>360</x:v>
      </x:c>
      <x:c r="I1083" s="133" t="n">
        <x:f>'Master Products'!M1080</x:f>
        <x:v>325</x:v>
      </x:c>
      <x:c r="J1083" s="133" t="str">
        <x:f>'Master Products'!U1080</x:f>
        <x:v>Source Valid</x:v>
      </x:c>
      <x:c r="K1083" s="133" t="n">
        <x:f>'Master Products'!N1080</x:f>
        <x:v>35</x:v>
      </x:c>
      <x:c r="L1083" s="148" t="n">
        <x:f>'Master Products'!O1080</x:f>
        <x:v>0.09722222222222222</x:v>
      </x:c>
      <x:c r="M1083" s="149" t="str">
        <x:f>'Master Products'!X1080</x:f>
        <x:v>Ready</x:v>
      </x:c>
      <x:c r="N1083" s="149" t="b">
        <x:f>'Master Products'!Y1080</x:f>
        <x:v>1</x:v>
      </x:c>
      <x:c r="O1083" s="149" t="str">
        <x:f>'Master Products'!AH1080</x:f>
        <x:v>WS-RATES:30:36</x:v>
      </x:c>
      <x:c r="P1083" s="149" t="str">
        <x:f>IF('Master Products'!AI1080="","",'Master Products'!AI1080)</x:f>
      </x:c>
      <x:c r="Q1083" s="149" t="str">
        <x:f>IF('Master Products'!AJ1080="","",'Master Products'!AJ1080)</x:f>
      </x:c>
      <x:c r="R1083" s="149" t="str">
        <x:f>IF('Master Products'!AK1080="","",'Master Products'!AK1080)</x:f>
      </x:c>
    </x:row>
    <x:row r="1084">
      <x:c r="A1084" s="149" t="str">
        <x:f>'Master Products'!A1081</x:f>
        <x:v>RS-001080</x:v>
      </x:c>
      <x:c r="B1084" s="149" t="str">
        <x:f>'Master Products'!B1081</x:f>
        <x:v>BALOON 14 AUGUST</x:v>
      </x:c>
      <x:c r="C1084" s="149" t="str">
        <x:f>'Master Products'!C1081</x:f>
        <x:v>BALLOONS</x:v>
      </x:c>
      <x:c r="D1084" s="149" t="str">
        <x:f>'Master Products'!D1081</x:f>
        <x:v>Both</x:v>
      </x:c>
      <x:c r="E1084" s="149" t="str">
        <x:f>'Master Products'!F1081</x:f>
        <x:v>Piece</x:v>
      </x:c>
      <x:c r="F1084" s="149" t="str">
        <x:f>IF('Master Products'!G1081="","",'Master Products'!G1081)</x:f>
      </x:c>
      <x:c r="G1084" s="149" t="str">
        <x:f>'Master Products'!I1081</x:f>
        <x:v>PKR</x:v>
      </x:c>
      <x:c r="H1084" s="133" t="n">
        <x:f>'Master Products'!L1081</x:f>
        <x:v>320</x:v>
      </x:c>
      <x:c r="I1084" s="133" t="n">
        <x:f>'Master Products'!M1081</x:f>
        <x:v>300</x:v>
      </x:c>
      <x:c r="J1084" s="133" t="str">
        <x:f>'Master Products'!U1081</x:f>
        <x:v>Source Valid</x:v>
      </x:c>
      <x:c r="K1084" s="133" t="n">
        <x:f>'Master Products'!N1081</x:f>
        <x:v>20</x:v>
      </x:c>
      <x:c r="L1084" s="148" t="n">
        <x:f>'Master Products'!O1081</x:f>
        <x:v>0.0625</x:v>
      </x:c>
      <x:c r="M1084" s="149" t="str">
        <x:f>'Master Products'!X1081</x:f>
        <x:v>Ready</x:v>
      </x:c>
      <x:c r="N1084" s="149" t="b">
        <x:f>'Master Products'!Y1081</x:f>
        <x:v>1</x:v>
      </x:c>
      <x:c r="O1084" s="149" t="str">
        <x:f>'Master Products'!AH1081</x:f>
        <x:v>WS-RATES:30:37</x:v>
      </x:c>
      <x:c r="P1084" s="149" t="str">
        <x:f>IF('Master Products'!AI1081="","",'Master Products'!AI1081)</x:f>
      </x:c>
      <x:c r="Q1084" s="149" t="str">
        <x:f>IF('Master Products'!AJ1081="","",'Master Products'!AJ1081)</x:f>
      </x:c>
      <x:c r="R1084" s="149" t="str">
        <x:f>IF('Master Products'!AK1081="","",'Master Products'!AK1081)</x:f>
      </x:c>
    </x:row>
    <x:row r="1085">
      <x:c r="A1085" s="149" t="str">
        <x:f>'Master Products'!A1082</x:f>
        <x:v>RS-001081</x:v>
      </x:c>
      <x:c r="B1085" s="149" t="str">
        <x:f>'Master Products'!B1082</x:f>
        <x:v>GACHI</x:v>
      </x:c>
      <x:c r="C1085" s="149" t="str">
        <x:f>'Master Products'!C1082</x:f>
        <x:v>CHINA</x:v>
      </x:c>
      <x:c r="D1085" s="149" t="str">
        <x:f>'Master Products'!D1082</x:f>
        <x:v>Both</x:v>
      </x:c>
      <x:c r="E1085" s="149" t="str">
        <x:f>'Master Products'!F1082</x:f>
        <x:v>Piece</x:v>
      </x:c>
      <x:c r="F1085" s="149" t="str">
        <x:f>IF('Master Products'!G1082="","",'Master Products'!G1082)</x:f>
      </x:c>
      <x:c r="G1085" s="149" t="str">
        <x:f>'Master Products'!I1082</x:f>
        <x:v>PKR</x:v>
      </x:c>
      <x:c r="H1085" s="133" t="n">
        <x:f>'Master Products'!L1082</x:f>
        <x:v>120</x:v>
      </x:c>
      <x:c r="I1085" s="133" t="n">
        <x:f>'Master Products'!M1082</x:f>
        <x:v>80</x:v>
      </x:c>
      <x:c r="J1085" s="133" t="str">
        <x:f>'Master Products'!U1082</x:f>
        <x:v>Source Valid</x:v>
      </x:c>
      <x:c r="K1085" s="133" t="n">
        <x:f>'Master Products'!N1082</x:f>
        <x:v>40</x:v>
      </x:c>
      <x:c r="L1085" s="148" t="n">
        <x:f>'Master Products'!O1082</x:f>
        <x:v>0.3333333333333333</x:v>
      </x:c>
      <x:c r="M1085" s="149" t="str">
        <x:f>'Master Products'!X1082</x:f>
        <x:v>Ready</x:v>
      </x:c>
      <x:c r="N1085" s="149" t="b">
        <x:f>'Master Products'!Y1082</x:f>
        <x:v>1</x:v>
      </x:c>
      <x:c r="O1085" s="149" t="str">
        <x:f>'Master Products'!AH1082</x:f>
        <x:v>WS-RATES:31:2</x:v>
      </x:c>
      <x:c r="P1085" s="149" t="str">
        <x:f>IF('Master Products'!AI1082="","",'Master Products'!AI1082)</x:f>
      </x:c>
      <x:c r="Q1085" s="149" t="str">
        <x:f>IF('Master Products'!AJ1082="","",'Master Products'!AJ1082)</x:f>
      </x:c>
      <x:c r="R1085" s="149" t="str">
        <x:f>IF('Master Products'!AK1082="","",'Master Products'!AK1082)</x:f>
      </x:c>
    </x:row>
    <x:row r="1086">
      <x:c r="A1086" s="149" t="str">
        <x:f>'Master Products'!A1083</x:f>
        <x:v>RS-001082</x:v>
      </x:c>
      <x:c r="B1086" s="149" t="str">
        <x:f>'Master Products'!B1083</x:f>
        <x:v>DARSI SKETCH BOOK CODE:141</x:v>
      </x:c>
      <x:c r="C1086" s="149" t="str">
        <x:f>'Master Products'!C1083</x:f>
        <x:v>drawing copy</x:v>
      </x:c>
      <x:c r="D1086" s="149" t="str">
        <x:f>'Master Products'!D1083</x:f>
        <x:v>Both</x:v>
      </x:c>
      <x:c r="E1086" s="149" t="str">
        <x:f>'Master Products'!F1083</x:f>
        <x:v>Piece</x:v>
      </x:c>
      <x:c r="F1086" s="149" t="str">
        <x:f>IF('Master Products'!G1083="","",'Master Products'!G1083)</x:f>
      </x:c>
      <x:c r="G1086" s="149" t="str">
        <x:f>'Master Products'!I1083</x:f>
        <x:v>PKR</x:v>
      </x:c>
      <x:c r="H1086" s="133" t="n">
        <x:f>'Master Products'!L1083</x:f>
        <x:v>150</x:v>
      </x:c>
      <x:c r="I1086" s="133" t="n">
        <x:f>'Master Products'!M1083</x:f>
        <x:v>125</x:v>
      </x:c>
      <x:c r="J1086" s="133" t="str">
        <x:f>'Master Products'!U1083</x:f>
        <x:v>Source Valid</x:v>
      </x:c>
      <x:c r="K1086" s="133" t="n">
        <x:f>'Master Products'!N1083</x:f>
        <x:v>25</x:v>
      </x:c>
      <x:c r="L1086" s="148" t="n">
        <x:f>'Master Products'!O1083</x:f>
        <x:v>0.16666666666666666</x:v>
      </x:c>
      <x:c r="M1086" s="149" t="str">
        <x:f>'Master Products'!X1083</x:f>
        <x:v>Ready</x:v>
      </x:c>
      <x:c r="N1086" s="149" t="b">
        <x:f>'Master Products'!Y1083</x:f>
        <x:v>1</x:v>
      </x:c>
      <x:c r="O1086" s="149" t="str">
        <x:f>'Master Products'!AH1083</x:f>
        <x:v>WS-RATES:31:3</x:v>
      </x:c>
      <x:c r="P1086" s="149" t="str">
        <x:f>IF('Master Products'!AI1083="","",'Master Products'!AI1083)</x:f>
      </x:c>
      <x:c r="Q1086" s="149" t="str">
        <x:f>IF('Master Products'!AJ1083="","",'Master Products'!AJ1083)</x:f>
      </x:c>
      <x:c r="R1086" s="149" t="str">
        <x:f>IF('Master Products'!AK1083="","",'Master Products'!AK1083)</x:f>
      </x:c>
    </x:row>
    <x:row r="1087">
      <x:c r="A1087" s="149" t="str">
        <x:f>'Master Products'!A1084</x:f>
        <x:v>RS-001083</x:v>
      </x:c>
      <x:c r="B1087" s="149" t="str">
        <x:f>'Master Products'!B1084</x:f>
        <x:v>DARSI SKETCH BOOK LSB 3</x:v>
      </x:c>
      <x:c r="C1087" s="149" t="str">
        <x:f>'Master Products'!C1084</x:f>
        <x:v>drawing copy</x:v>
      </x:c>
      <x:c r="D1087" s="149" t="str">
        <x:f>'Master Products'!D1084</x:f>
        <x:v>Both</x:v>
      </x:c>
      <x:c r="E1087" s="149" t="str">
        <x:f>'Master Products'!F1084</x:f>
        <x:v>Piece</x:v>
      </x:c>
      <x:c r="F1087" s="149" t="str">
        <x:f>IF('Master Products'!G1084="","",'Master Products'!G1084)</x:f>
      </x:c>
      <x:c r="G1087" s="149" t="str">
        <x:f>'Master Products'!I1084</x:f>
        <x:v>PKR</x:v>
      </x:c>
      <x:c r="H1087" s="133" t="n">
        <x:f>'Master Products'!L1084</x:f>
        <x:v>160</x:v>
      </x:c>
      <x:c r="I1087" s="133" t="n">
        <x:f>'Master Products'!M1084</x:f>
        <x:v>140</x:v>
      </x:c>
      <x:c r="J1087" s="133" t="str">
        <x:f>'Master Products'!U1084</x:f>
        <x:v>Source Valid</x:v>
      </x:c>
      <x:c r="K1087" s="133" t="n">
        <x:f>'Master Products'!N1084</x:f>
        <x:v>20</x:v>
      </x:c>
      <x:c r="L1087" s="148" t="n">
        <x:f>'Master Products'!O1084</x:f>
        <x:v>0.125</x:v>
      </x:c>
      <x:c r="M1087" s="149" t="str">
        <x:f>'Master Products'!X1084</x:f>
        <x:v>Ready</x:v>
      </x:c>
      <x:c r="N1087" s="149" t="b">
        <x:f>'Master Products'!Y1084</x:f>
        <x:v>1</x:v>
      </x:c>
      <x:c r="O1087" s="149" t="str">
        <x:f>'Master Products'!AH1084</x:f>
        <x:v>WS-RATES:31:4</x:v>
      </x:c>
      <x:c r="P1087" s="149" t="str">
        <x:f>IF('Master Products'!AI1084="","",'Master Products'!AI1084)</x:f>
      </x:c>
      <x:c r="Q1087" s="149" t="str">
        <x:f>IF('Master Products'!AJ1084="","",'Master Products'!AJ1084)</x:f>
      </x:c>
      <x:c r="R1087" s="149" t="str">
        <x:f>IF('Master Products'!AK1084="","",'Master Products'!AK1084)</x:f>
      </x:c>
    </x:row>
    <x:row r="1088">
      <x:c r="A1088" s="149" t="str">
        <x:f>'Master Products'!A1085</x:f>
        <x:v>RS-001084</x:v>
      </x:c>
      <x:c r="B1088" s="149" t="str">
        <x:f>'Master Products'!B1085</x:f>
        <x:v>DARSI SKETCH BOOK LSB 2</x:v>
      </x:c>
      <x:c r="C1088" s="149" t="str">
        <x:f>'Master Products'!C1085</x:f>
        <x:v>drawing copy</x:v>
      </x:c>
      <x:c r="D1088" s="149" t="str">
        <x:f>'Master Products'!D1085</x:f>
        <x:v>Both</x:v>
      </x:c>
      <x:c r="E1088" s="149" t="str">
        <x:f>'Master Products'!F1085</x:f>
        <x:v>Piece</x:v>
      </x:c>
      <x:c r="F1088" s="149" t="str">
        <x:f>IF('Master Products'!G1085="","",'Master Products'!G1085)</x:f>
      </x:c>
      <x:c r="G1088" s="149" t="str">
        <x:f>'Master Products'!I1085</x:f>
        <x:v>PKR</x:v>
      </x:c>
      <x:c r="H1088" s="133" t="n">
        <x:f>'Master Products'!L1085</x:f>
        <x:v>130</x:v>
      </x:c>
      <x:c r="I1088" s="133" t="n">
        <x:f>'Master Products'!M1085</x:f>
        <x:v>115</x:v>
      </x:c>
      <x:c r="J1088" s="133" t="str">
        <x:f>'Master Products'!U1085</x:f>
        <x:v>Source Valid</x:v>
      </x:c>
      <x:c r="K1088" s="133" t="n">
        <x:f>'Master Products'!N1085</x:f>
        <x:v>15</x:v>
      </x:c>
      <x:c r="L1088" s="148" t="n">
        <x:f>'Master Products'!O1085</x:f>
        <x:v>0.11538461538461539</x:v>
      </x:c>
      <x:c r="M1088" s="149" t="str">
        <x:f>'Master Products'!X1085</x:f>
        <x:v>Ready</x:v>
      </x:c>
      <x:c r="N1088" s="149" t="b">
        <x:f>'Master Products'!Y1085</x:f>
        <x:v>1</x:v>
      </x:c>
      <x:c r="O1088" s="149" t="str">
        <x:f>'Master Products'!AH1085</x:f>
        <x:v>WS-RATES:31:5</x:v>
      </x:c>
      <x:c r="P1088" s="149" t="str">
        <x:f>IF('Master Products'!AI1085="","",'Master Products'!AI1085)</x:f>
      </x:c>
      <x:c r="Q1088" s="149" t="str">
        <x:f>IF('Master Products'!AJ1085="","",'Master Products'!AJ1085)</x:f>
      </x:c>
      <x:c r="R1088" s="149" t="str">
        <x:f>IF('Master Products'!AK1085="","",'Master Products'!AK1085)</x:f>
      </x:c>
    </x:row>
    <x:row r="1089">
      <x:c r="A1089" s="149" t="str">
        <x:f>'Master Products'!A1086</x:f>
        <x:v>RS-001085</x:v>
      </x:c>
      <x:c r="B1089" s="149" t="str">
        <x:f>'Master Products'!B1086</x:f>
        <x:v>DARSI SKETCH BOOK LSB 1</x:v>
      </x:c>
      <x:c r="C1089" s="149" t="str">
        <x:f>'Master Products'!C1086</x:f>
        <x:v>drawing copy</x:v>
      </x:c>
      <x:c r="D1089" s="149" t="str">
        <x:f>'Master Products'!D1086</x:f>
        <x:v>Both</x:v>
      </x:c>
      <x:c r="E1089" s="149" t="str">
        <x:f>'Master Products'!F1086</x:f>
        <x:v>Piece</x:v>
      </x:c>
      <x:c r="F1089" s="149" t="str">
        <x:f>IF('Master Products'!G1086="","",'Master Products'!G1086)</x:f>
      </x:c>
      <x:c r="G1089" s="149" t="str">
        <x:f>'Master Products'!I1086</x:f>
        <x:v>PKR</x:v>
      </x:c>
      <x:c r="H1089" s="133" t="n">
        <x:f>'Master Products'!L1086</x:f>
        <x:v>100</x:v>
      </x:c>
      <x:c r="I1089" s="133" t="n">
        <x:f>'Master Products'!M1086</x:f>
        <x:v>85</x:v>
      </x:c>
      <x:c r="J1089" s="133" t="str">
        <x:f>'Master Products'!U1086</x:f>
        <x:v>Source Valid</x:v>
      </x:c>
      <x:c r="K1089" s="133" t="n">
        <x:f>'Master Products'!N1086</x:f>
        <x:v>15</x:v>
      </x:c>
      <x:c r="L1089" s="148" t="n">
        <x:f>'Master Products'!O1086</x:f>
        <x:v>0.15</x:v>
      </x:c>
      <x:c r="M1089" s="149" t="str">
        <x:f>'Master Products'!X1086</x:f>
        <x:v>Ready</x:v>
      </x:c>
      <x:c r="N1089" s="149" t="b">
        <x:f>'Master Products'!Y1086</x:f>
        <x:v>1</x:v>
      </x:c>
      <x:c r="O1089" s="149" t="str">
        <x:f>'Master Products'!AH1086</x:f>
        <x:v>WS-RATES:31:6</x:v>
      </x:c>
      <x:c r="P1089" s="149" t="str">
        <x:f>IF('Master Products'!AI1086="","",'Master Products'!AI1086)</x:f>
      </x:c>
      <x:c r="Q1089" s="149" t="str">
        <x:f>IF('Master Products'!AJ1086="","",'Master Products'!AJ1086)</x:f>
      </x:c>
      <x:c r="R1089" s="149" t="str">
        <x:f>IF('Master Products'!AK1086="","",'Master Products'!AK1086)</x:f>
      </x:c>
    </x:row>
    <x:row r="1090">
      <x:c r="A1090" s="149" t="str">
        <x:f>'Master Products'!A1087</x:f>
        <x:v>RS-001086</x:v>
      </x:c>
      <x:c r="B1090" s="149" t="str">
        <x:f>'Master Products'!B1087</x:f>
        <x:v>DARSI SKETCH BOOK SSB 3</x:v>
      </x:c>
      <x:c r="C1090" s="149" t="str">
        <x:f>'Master Products'!C1087</x:f>
        <x:v>drawing copy</x:v>
      </x:c>
      <x:c r="D1090" s="149" t="str">
        <x:f>'Master Products'!D1087</x:f>
        <x:v>Both</x:v>
      </x:c>
      <x:c r="E1090" s="149" t="str">
        <x:f>'Master Products'!F1087</x:f>
        <x:v>Piece</x:v>
      </x:c>
      <x:c r="F1090" s="149" t="str">
        <x:f>IF('Master Products'!G1087="","",'Master Products'!G1087)</x:f>
      </x:c>
      <x:c r="G1090" s="149" t="str">
        <x:f>'Master Products'!I1087</x:f>
        <x:v>PKR</x:v>
      </x:c>
      <x:c r="H1090" s="133" t="n">
        <x:f>'Master Products'!L1087</x:f>
        <x:v>110</x:v>
      </x:c>
      <x:c r="I1090" s="133" t="n">
        <x:f>'Master Products'!M1087</x:f>
        <x:v>85</x:v>
      </x:c>
      <x:c r="J1090" s="133" t="str">
        <x:f>'Master Products'!U1087</x:f>
        <x:v>Source Valid</x:v>
      </x:c>
      <x:c r="K1090" s="133" t="n">
        <x:f>'Master Products'!N1087</x:f>
        <x:v>25</x:v>
      </x:c>
      <x:c r="L1090" s="148" t="n">
        <x:f>'Master Products'!O1087</x:f>
        <x:v>0.22727272727272727</x:v>
      </x:c>
      <x:c r="M1090" s="149" t="str">
        <x:f>'Master Products'!X1087</x:f>
        <x:v>Ready</x:v>
      </x:c>
      <x:c r="N1090" s="149" t="b">
        <x:f>'Master Products'!Y1087</x:f>
        <x:v>1</x:v>
      </x:c>
      <x:c r="O1090" s="149" t="str">
        <x:f>'Master Products'!AH1087</x:f>
        <x:v>WS-RATES:31:7</x:v>
      </x:c>
      <x:c r="P1090" s="149" t="str">
        <x:f>IF('Master Products'!AI1087="","",'Master Products'!AI1087)</x:f>
      </x:c>
      <x:c r="Q1090" s="149" t="str">
        <x:f>IF('Master Products'!AJ1087="","",'Master Products'!AJ1087)</x:f>
      </x:c>
      <x:c r="R1090" s="149" t="str">
        <x:f>IF('Master Products'!AK1087="","",'Master Products'!AK1087)</x:f>
      </x:c>
    </x:row>
    <x:row r="1091">
      <x:c r="A1091" s="149" t="str">
        <x:f>'Master Products'!A1088</x:f>
        <x:v>RS-001087</x:v>
      </x:c>
      <x:c r="B1091" s="149" t="str">
        <x:f>'Master Products'!B1088</x:f>
        <x:v>DARSI SKETCH BOOK SSB 2</x:v>
      </x:c>
      <x:c r="C1091" s="149" t="str">
        <x:f>'Master Products'!C1088</x:f>
        <x:v>drawing copy</x:v>
      </x:c>
      <x:c r="D1091" s="149" t="str">
        <x:f>'Master Products'!D1088</x:f>
        <x:v>Both</x:v>
      </x:c>
      <x:c r="E1091" s="149" t="str">
        <x:f>'Master Products'!F1088</x:f>
        <x:v>Piece</x:v>
      </x:c>
      <x:c r="F1091" s="149" t="str">
        <x:f>IF('Master Products'!G1088="","",'Master Products'!G1088)</x:f>
      </x:c>
      <x:c r="G1091" s="149" t="str">
        <x:f>'Master Products'!I1088</x:f>
        <x:v>PKR</x:v>
      </x:c>
      <x:c r="H1091" s="133" t="n">
        <x:f>'Master Products'!L1088</x:f>
        <x:v>85</x:v>
      </x:c>
      <x:c r="I1091" s="133" t="n">
        <x:f>'Master Products'!M1088</x:f>
        <x:v>69</x:v>
      </x:c>
      <x:c r="J1091" s="133" t="str">
        <x:f>'Master Products'!U1088</x:f>
        <x:v>Source Valid</x:v>
      </x:c>
      <x:c r="K1091" s="133" t="n">
        <x:f>'Master Products'!N1088</x:f>
        <x:v>16</x:v>
      </x:c>
      <x:c r="L1091" s="148" t="n">
        <x:f>'Master Products'!O1088</x:f>
        <x:v>0.18823529411764706</x:v>
      </x:c>
      <x:c r="M1091" s="149" t="str">
        <x:f>'Master Products'!X1088</x:f>
        <x:v>Ready</x:v>
      </x:c>
      <x:c r="N1091" s="149" t="b">
        <x:f>'Master Products'!Y1088</x:f>
        <x:v>1</x:v>
      </x:c>
      <x:c r="O1091" s="149" t="str">
        <x:f>'Master Products'!AH1088</x:f>
        <x:v>WS-RATES:31:8</x:v>
      </x:c>
      <x:c r="P1091" s="149" t="str">
        <x:f>IF('Master Products'!AI1088="","",'Master Products'!AI1088)</x:f>
      </x:c>
      <x:c r="Q1091" s="149" t="str">
        <x:f>IF('Master Products'!AJ1088="","",'Master Products'!AJ1088)</x:f>
      </x:c>
      <x:c r="R1091" s="149" t="str">
        <x:f>IF('Master Products'!AK1088="","",'Master Products'!AK1088)</x:f>
      </x:c>
    </x:row>
    <x:row r="1092">
      <x:c r="A1092" s="149" t="str">
        <x:f>'Master Products'!A1089</x:f>
        <x:v>RS-001088</x:v>
      </x:c>
      <x:c r="B1092" s="149" t="str">
        <x:f>'Master Products'!B1089</x:f>
        <x:v>DARSI SKETCH BOOK SSB 1</x:v>
      </x:c>
      <x:c r="C1092" s="149" t="str">
        <x:f>'Master Products'!C1089</x:f>
        <x:v>drawing copy</x:v>
      </x:c>
      <x:c r="D1092" s="149" t="str">
        <x:f>'Master Products'!D1089</x:f>
        <x:v>Both</x:v>
      </x:c>
      <x:c r="E1092" s="149" t="str">
        <x:f>'Master Products'!F1089</x:f>
        <x:v>Piece</x:v>
      </x:c>
      <x:c r="F1092" s="149" t="str">
        <x:f>IF('Master Products'!G1089="","",'Master Products'!G1089)</x:f>
      </x:c>
      <x:c r="G1092" s="149" t="str">
        <x:f>'Master Products'!I1089</x:f>
        <x:v>PKR</x:v>
      </x:c>
      <x:c r="H1092" s="133" t="n">
        <x:f>'Master Products'!L1089</x:f>
        <x:v>65</x:v>
      </x:c>
      <x:c r="I1092" s="133" t="n">
        <x:f>'Master Products'!M1089</x:f>
        <x:v>52</x:v>
      </x:c>
      <x:c r="J1092" s="133" t="str">
        <x:f>'Master Products'!U1089</x:f>
        <x:v>Source Valid</x:v>
      </x:c>
      <x:c r="K1092" s="133" t="n">
        <x:f>'Master Products'!N1089</x:f>
        <x:v>13</x:v>
      </x:c>
      <x:c r="L1092" s="148" t="n">
        <x:f>'Master Products'!O1089</x:f>
        <x:v>0.2</x:v>
      </x:c>
      <x:c r="M1092" s="149" t="str">
        <x:f>'Master Products'!X1089</x:f>
        <x:v>Ready</x:v>
      </x:c>
      <x:c r="N1092" s="149" t="b">
        <x:f>'Master Products'!Y1089</x:f>
        <x:v>1</x:v>
      </x:c>
      <x:c r="O1092" s="149" t="str">
        <x:f>'Master Products'!AH1089</x:f>
        <x:v>WS-RATES:31:9</x:v>
      </x:c>
      <x:c r="P1092" s="149" t="str">
        <x:f>IF('Master Products'!AI1089="","",'Master Products'!AI1089)</x:f>
      </x:c>
      <x:c r="Q1092" s="149" t="str">
        <x:f>IF('Master Products'!AJ1089="","",'Master Products'!AJ1089)</x:f>
      </x:c>
      <x:c r="R1092" s="149" t="str">
        <x:f>IF('Master Products'!AK1089="","",'Master Products'!AK1089)</x:f>
      </x:c>
    </x:row>
    <x:row r="1093">
      <x:c r="A1093" s="149" t="str">
        <x:f>'Master Products'!A1090</x:f>
        <x:v>RS-001089</x:v>
      </x:c>
      <x:c r="B1093" s="149" t="str">
        <x:f>'Master Products'!B1090</x:f>
        <x:v>A4 DRAWING COPY SHAIQ</x:v>
      </x:c>
      <x:c r="C1093" s="149" t="str">
        <x:f>'Master Products'!C1090</x:f>
        <x:v>drawing copy</x:v>
      </x:c>
      <x:c r="D1093" s="149" t="str">
        <x:f>'Master Products'!D1090</x:f>
        <x:v>Both</x:v>
      </x:c>
      <x:c r="E1093" s="149" t="str">
        <x:f>'Master Products'!F1090</x:f>
        <x:v>Piece</x:v>
      </x:c>
      <x:c r="F1093" s="149" t="str">
        <x:f>IF('Master Products'!G1090="","",'Master Products'!G1090)</x:f>
      </x:c>
      <x:c r="G1093" s="149" t="str">
        <x:f>'Master Products'!I1090</x:f>
        <x:v>PKR</x:v>
      </x:c>
      <x:c r="H1093" s="133" t="n">
        <x:f>'Master Products'!L1090</x:f>
        <x:v>80</x:v>
      </x:c>
      <x:c r="I1093" s="133" t="n">
        <x:f>'Master Products'!M1090</x:f>
        <x:v>70</x:v>
      </x:c>
      <x:c r="J1093" s="133" t="str">
        <x:f>'Master Products'!U1090</x:f>
        <x:v>Source Valid</x:v>
      </x:c>
      <x:c r="K1093" s="133" t="n">
        <x:f>'Master Products'!N1090</x:f>
        <x:v>10</x:v>
      </x:c>
      <x:c r="L1093" s="148" t="n">
        <x:f>'Master Products'!O1090</x:f>
        <x:v>0.125</x:v>
      </x:c>
      <x:c r="M1093" s="149" t="str">
        <x:f>'Master Products'!X1090</x:f>
        <x:v>Ready</x:v>
      </x:c>
      <x:c r="N1093" s="149" t="b">
        <x:f>'Master Products'!Y1090</x:f>
        <x:v>1</x:v>
      </x:c>
      <x:c r="O1093" s="149" t="str">
        <x:f>'Master Products'!AH1090</x:f>
        <x:v>WS-RATES:31:10</x:v>
      </x:c>
      <x:c r="P1093" s="149" t="str">
        <x:f>IF('Master Products'!AI1090="","",'Master Products'!AI1090)</x:f>
      </x:c>
      <x:c r="Q1093" s="149" t="str">
        <x:f>IF('Master Products'!AJ1090="","",'Master Products'!AJ1090)</x:f>
      </x:c>
      <x:c r="R1093" s="149" t="str">
        <x:f>IF('Master Products'!AK1090="","",'Master Products'!AK1090)</x:f>
      </x:c>
    </x:row>
    <x:row r="1094">
      <x:c r="A1094" s="149" t="str">
        <x:f>'Master Products'!A1091</x:f>
        <x:v>RS-001090</x:v>
      </x:c>
      <x:c r="B1094" s="149" t="str">
        <x:f>'Master Products'!B1091</x:f>
        <x:v>DRAWING COPY SDN 1</x:v>
      </x:c>
      <x:c r="C1094" s="149" t="str">
        <x:f>'Master Products'!C1091</x:f>
        <x:v>drawing copy</x:v>
      </x:c>
      <x:c r="D1094" s="149" t="str">
        <x:f>'Master Products'!D1091</x:f>
        <x:v>Both</x:v>
      </x:c>
      <x:c r="E1094" s="149" t="str">
        <x:f>'Master Products'!F1091</x:f>
        <x:v>Piece</x:v>
      </x:c>
      <x:c r="F1094" s="149" t="str">
        <x:f>IF('Master Products'!G1091="","",'Master Products'!G1091)</x:f>
      </x:c>
      <x:c r="G1094" s="149" t="str">
        <x:f>'Master Products'!I1091</x:f>
        <x:v>PKR</x:v>
      </x:c>
      <x:c r="H1094" s="133" t="n">
        <x:f>'Master Products'!L1091</x:f>
        <x:v>40</x:v>
      </x:c>
      <x:c r="I1094" s="133" t="n">
        <x:f>'Master Products'!M1091</x:f>
        <x:v>35</x:v>
      </x:c>
      <x:c r="J1094" s="133" t="str">
        <x:f>'Master Products'!U1091</x:f>
        <x:v>Source Valid</x:v>
      </x:c>
      <x:c r="K1094" s="133" t="n">
        <x:f>'Master Products'!N1091</x:f>
        <x:v>5</x:v>
      </x:c>
      <x:c r="L1094" s="148" t="n">
        <x:f>'Master Products'!O1091</x:f>
        <x:v>0.125</x:v>
      </x:c>
      <x:c r="M1094" s="149" t="str">
        <x:f>'Master Products'!X1091</x:f>
        <x:v>Ready</x:v>
      </x:c>
      <x:c r="N1094" s="149" t="b">
        <x:f>'Master Products'!Y1091</x:f>
        <x:v>1</x:v>
      </x:c>
      <x:c r="O1094" s="149" t="str">
        <x:f>'Master Products'!AH1091</x:f>
        <x:v>WS-RATES:31:11</x:v>
      </x:c>
      <x:c r="P1094" s="149" t="str">
        <x:f>IF('Master Products'!AI1091="","",'Master Products'!AI1091)</x:f>
      </x:c>
      <x:c r="Q1094" s="149" t="str">
        <x:f>IF('Master Products'!AJ1091="","",'Master Products'!AJ1091)</x:f>
      </x:c>
      <x:c r="R1094" s="149" t="str">
        <x:f>IF('Master Products'!AK1091="","",'Master Products'!AK1091)</x:f>
      </x:c>
    </x:row>
    <x:row r="1095">
      <x:c r="A1095" s="149" t="str">
        <x:f>'Master Products'!A1092</x:f>
        <x:v>RS-001091</x:v>
      </x:c>
      <x:c r="B1095" s="149" t="str">
        <x:f>'Master Products'!B1092</x:f>
        <x:v>DRAWING COPY IC 236 (S)</x:v>
      </x:c>
      <x:c r="C1095" s="149" t="str">
        <x:f>'Master Products'!C1092</x:f>
        <x:v>drawing copy</x:v>
      </x:c>
      <x:c r="D1095" s="149" t="str">
        <x:f>'Master Products'!D1092</x:f>
        <x:v>Both</x:v>
      </x:c>
      <x:c r="E1095" s="149" t="str">
        <x:f>'Master Products'!F1092</x:f>
        <x:v>Piece</x:v>
      </x:c>
      <x:c r="F1095" s="149" t="str">
        <x:f>IF('Master Products'!G1092="","",'Master Products'!G1092)</x:f>
      </x:c>
      <x:c r="G1095" s="149" t="str">
        <x:f>'Master Products'!I1092</x:f>
        <x:v>PKR</x:v>
      </x:c>
      <x:c r="H1095" s="133" t="n">
        <x:f>'Master Products'!L1092</x:f>
        <x:v>50</x:v>
      </x:c>
      <x:c r="I1095" s="133" t="n">
        <x:f>'Master Products'!M1092</x:f>
        <x:v>40</x:v>
      </x:c>
      <x:c r="J1095" s="133" t="str">
        <x:f>'Master Products'!U1092</x:f>
        <x:v>Source Valid</x:v>
      </x:c>
      <x:c r="K1095" s="133" t="n">
        <x:f>'Master Products'!N1092</x:f>
        <x:v>10</x:v>
      </x:c>
      <x:c r="L1095" s="148" t="n">
        <x:f>'Master Products'!O1092</x:f>
        <x:v>0.2</x:v>
      </x:c>
      <x:c r="M1095" s="149" t="str">
        <x:f>'Master Products'!X1092</x:f>
        <x:v>Ready</x:v>
      </x:c>
      <x:c r="N1095" s="149" t="b">
        <x:f>'Master Products'!Y1092</x:f>
        <x:v>1</x:v>
      </x:c>
      <x:c r="O1095" s="149" t="str">
        <x:f>'Master Products'!AH1092</x:f>
        <x:v>WS-RATES:31:12</x:v>
      </x:c>
      <x:c r="P1095" s="149" t="str">
        <x:f>IF('Master Products'!AI1092="","",'Master Products'!AI1092)</x:f>
      </x:c>
      <x:c r="Q1095" s="149" t="str">
        <x:f>IF('Master Products'!AJ1092="","",'Master Products'!AJ1092)</x:f>
      </x:c>
      <x:c r="R1095" s="149" t="str">
        <x:f>IF('Master Products'!AK1092="","",'Master Products'!AK1092)</x:f>
      </x:c>
    </x:row>
    <x:row r="1096">
      <x:c r="A1096" s="149" t="str">
        <x:f>'Master Products'!A1093</x:f>
        <x:v>RS-001092</x:v>
      </x:c>
      <x:c r="B1096" s="149" t="str">
        <x:f>'Master Products'!B1093</x:f>
        <x:v>SKETCH BOOK A4 NO 302</x:v>
      </x:c>
      <x:c r="C1096" s="149" t="str">
        <x:f>'Master Products'!C1093</x:f>
        <x:v>drawing copy</x:v>
      </x:c>
      <x:c r="D1096" s="149" t="str">
        <x:f>'Master Products'!D1093</x:f>
        <x:v>Both</x:v>
      </x:c>
      <x:c r="E1096" s="149" t="str">
        <x:f>'Master Products'!F1093</x:f>
        <x:v>Piece</x:v>
      </x:c>
      <x:c r="F1096" s="149" t="str">
        <x:f>IF('Master Products'!G1093="","",'Master Products'!G1093)</x:f>
      </x:c>
      <x:c r="G1096" s="149" t="str">
        <x:f>'Master Products'!I1093</x:f>
        <x:v>PKR</x:v>
      </x:c>
      <x:c r="H1096" s="133" t="n">
        <x:f>'Master Products'!L1093</x:f>
        <x:v>150</x:v>
      </x:c>
      <x:c r="I1096" s="133" t="n">
        <x:f>'Master Products'!M1093</x:f>
        <x:v>125</x:v>
      </x:c>
      <x:c r="J1096" s="133" t="str">
        <x:f>'Master Products'!U1093</x:f>
        <x:v>Source Valid</x:v>
      </x:c>
      <x:c r="K1096" s="133" t="n">
        <x:f>'Master Products'!N1093</x:f>
        <x:v>25</x:v>
      </x:c>
      <x:c r="L1096" s="148" t="n">
        <x:f>'Master Products'!O1093</x:f>
        <x:v>0.16666666666666666</x:v>
      </x:c>
      <x:c r="M1096" s="149" t="str">
        <x:f>'Master Products'!X1093</x:f>
        <x:v>Ready</x:v>
      </x:c>
      <x:c r="N1096" s="149" t="b">
        <x:f>'Master Products'!Y1093</x:f>
        <x:v>1</x:v>
      </x:c>
      <x:c r="O1096" s="149" t="str">
        <x:f>'Master Products'!AH1093</x:f>
        <x:v>WS-RATES:31:13</x:v>
      </x:c>
      <x:c r="P1096" s="149" t="str">
        <x:f>IF('Master Products'!AI1093="","",'Master Products'!AI1093)</x:f>
      </x:c>
      <x:c r="Q1096" s="149" t="str">
        <x:f>IF('Master Products'!AJ1093="","",'Master Products'!AJ1093)</x:f>
      </x:c>
      <x:c r="R1096" s="149" t="str">
        <x:f>IF('Master Products'!AK1093="","",'Master Products'!AK1093)</x:f>
      </x:c>
    </x:row>
    <x:row r="1097">
      <x:c r="A1097" s="149" t="str">
        <x:f>'Master Products'!A1094</x:f>
        <x:v>RS-001093</x:v>
      </x:c>
      <x:c r="B1097" s="149" t="str">
        <x:f>'Master Products'!B1094</x:f>
        <x:v>DARSI GRAPH COPY 100124</x:v>
      </x:c>
      <x:c r="C1097" s="149" t="str">
        <x:f>'Master Products'!C1094</x:f>
        <x:v>GRAPH COPY</x:v>
      </x:c>
      <x:c r="D1097" s="149" t="str">
        <x:f>'Master Products'!D1094</x:f>
        <x:v>Both</x:v>
      </x:c>
      <x:c r="E1097" s="149" t="str">
        <x:f>'Master Products'!F1094</x:f>
        <x:v>Piece</x:v>
      </x:c>
      <x:c r="F1097" s="149" t="str">
        <x:f>IF('Master Products'!G1094="","",'Master Products'!G1094)</x:f>
      </x:c>
      <x:c r="G1097" s="149" t="str">
        <x:f>'Master Products'!I1094</x:f>
        <x:v>PKR</x:v>
      </x:c>
      <x:c r="H1097" s="133" t="n">
        <x:f>'Master Products'!L1094</x:f>
        <x:v>70</x:v>
      </x:c>
      <x:c r="I1097" s="133" t="n">
        <x:f>'Master Products'!M1094</x:f>
        <x:v>56</x:v>
      </x:c>
      <x:c r="J1097" s="133" t="str">
        <x:f>'Master Products'!U1094</x:f>
        <x:v>Source Valid</x:v>
      </x:c>
      <x:c r="K1097" s="133" t="n">
        <x:f>'Master Products'!N1094</x:f>
        <x:v>14</x:v>
      </x:c>
      <x:c r="L1097" s="148" t="n">
        <x:f>'Master Products'!O1094</x:f>
        <x:v>0.2</x:v>
      </x:c>
      <x:c r="M1097" s="149" t="str">
        <x:f>'Master Products'!X1094</x:f>
        <x:v>Ready</x:v>
      </x:c>
      <x:c r="N1097" s="149" t="b">
        <x:f>'Master Products'!Y1094</x:f>
        <x:v>1</x:v>
      </x:c>
      <x:c r="O1097" s="149" t="str">
        <x:f>'Master Products'!AH1094</x:f>
        <x:v>WS-RATES:31:14</x:v>
      </x:c>
      <x:c r="P1097" s="149" t="str">
        <x:f>IF('Master Products'!AI1094="","",'Master Products'!AI1094)</x:f>
      </x:c>
      <x:c r="Q1097" s="149" t="str">
        <x:f>IF('Master Products'!AJ1094="","",'Master Products'!AJ1094)</x:f>
      </x:c>
      <x:c r="R1097" s="149" t="str">
        <x:f>IF('Master Products'!AK1094="","",'Master Products'!AK1094)</x:f>
      </x:c>
    </x:row>
    <x:row r="1098">
      <x:c r="A1098" s="149" t="str">
        <x:f>'Master Products'!A1095</x:f>
        <x:v>RS-001094</x:v>
      </x:c>
      <x:c r="B1098" s="149" t="str">
        <x:f>'Master Products'!B1095</x:f>
        <x:v>DARSI GRAPH COPY IC33</x:v>
      </x:c>
      <x:c r="C1098" s="149" t="str">
        <x:f>'Master Products'!C1095</x:f>
        <x:v>GRAPH COPY</x:v>
      </x:c>
      <x:c r="D1098" s="149" t="str">
        <x:f>'Master Products'!D1095</x:f>
        <x:v>Both</x:v>
      </x:c>
      <x:c r="E1098" s="149" t="str">
        <x:f>'Master Products'!F1095</x:f>
        <x:v>Piece</x:v>
      </x:c>
      <x:c r="F1098" s="149" t="str">
        <x:f>IF('Master Products'!G1095="","",'Master Products'!G1095)</x:f>
      </x:c>
      <x:c r="G1098" s="149" t="str">
        <x:f>'Master Products'!I1095</x:f>
        <x:v>PKR</x:v>
      </x:c>
      <x:c r="H1098" s="133" t="n">
        <x:f>'Master Products'!L1095</x:f>
        <x:v>35</x:v>
      </x:c>
      <x:c r="I1098" s="133" t="n">
        <x:f>'Master Products'!M1095</x:f>
        <x:v>30</x:v>
      </x:c>
      <x:c r="J1098" s="133" t="str">
        <x:f>'Master Products'!U1095</x:f>
        <x:v>Source Valid</x:v>
      </x:c>
      <x:c r="K1098" s="133" t="n">
        <x:f>'Master Products'!N1095</x:f>
        <x:v>5</x:v>
      </x:c>
      <x:c r="L1098" s="148" t="n">
        <x:f>'Master Products'!O1095</x:f>
        <x:v>0.14285714285714285</x:v>
      </x:c>
      <x:c r="M1098" s="149" t="str">
        <x:f>'Master Products'!X1095</x:f>
        <x:v>Ready</x:v>
      </x:c>
      <x:c r="N1098" s="149" t="b">
        <x:f>'Master Products'!Y1095</x:f>
        <x:v>1</x:v>
      </x:c>
      <x:c r="O1098" s="149" t="str">
        <x:f>'Master Products'!AH1095</x:f>
        <x:v>WS-RATES:31:15</x:v>
      </x:c>
      <x:c r="P1098" s="149" t="str">
        <x:f>IF('Master Products'!AI1095="","",'Master Products'!AI1095)</x:f>
      </x:c>
      <x:c r="Q1098" s="149" t="str">
        <x:f>IF('Master Products'!AJ1095="","",'Master Products'!AJ1095)</x:f>
      </x:c>
      <x:c r="R1098" s="149" t="str">
        <x:f>IF('Master Products'!AK1095="","",'Master Products'!AK1095)</x:f>
      </x:c>
    </x:row>
    <x:row r="1099">
      <x:c r="A1099" s="149" t="str">
        <x:f>'Master Products'!A1096</x:f>
        <x:v>RS-001095</x:v>
      </x:c>
      <x:c r="B1099" s="149" t="str">
        <x:f>'Master Products'!B1096</x:f>
        <x:v>DARSI GRAPH COPY IC35</x:v>
      </x:c>
      <x:c r="C1099" s="149" t="str">
        <x:f>'Master Products'!C1096</x:f>
        <x:v>GRAPH COPY</x:v>
      </x:c>
      <x:c r="D1099" s="149" t="str">
        <x:f>'Master Products'!D1096</x:f>
        <x:v>Both</x:v>
      </x:c>
      <x:c r="E1099" s="149" t="str">
        <x:f>'Master Products'!F1096</x:f>
        <x:v>Piece</x:v>
      </x:c>
      <x:c r="F1099" s="149" t="str">
        <x:f>IF('Master Products'!G1096="","",'Master Products'!G1096)</x:f>
      </x:c>
      <x:c r="G1099" s="149" t="str">
        <x:f>'Master Products'!I1096</x:f>
        <x:v>PKR</x:v>
      </x:c>
      <x:c r="H1099" s="133" t="n">
        <x:f>'Master Products'!L1096</x:f>
        <x:v>45</x:v>
      </x:c>
      <x:c r="I1099" s="133" t="n">
        <x:f>'Master Products'!M1096</x:f>
        <x:v>30</x:v>
      </x:c>
      <x:c r="J1099" s="133" t="str">
        <x:f>'Master Products'!U1096</x:f>
        <x:v>Source Valid</x:v>
      </x:c>
      <x:c r="K1099" s="133" t="n">
        <x:f>'Master Products'!N1096</x:f>
        <x:v>15</x:v>
      </x:c>
      <x:c r="L1099" s="148" t="n">
        <x:f>'Master Products'!O1096</x:f>
        <x:v>0.3333333333333333</x:v>
      </x:c>
      <x:c r="M1099" s="149" t="str">
        <x:f>'Master Products'!X1096</x:f>
        <x:v>Ready</x:v>
      </x:c>
      <x:c r="N1099" s="149" t="b">
        <x:f>'Master Products'!Y1096</x:f>
        <x:v>1</x:v>
      </x:c>
      <x:c r="O1099" s="149" t="str">
        <x:f>'Master Products'!AH1096</x:f>
        <x:v>WS-RATES:31:16</x:v>
      </x:c>
      <x:c r="P1099" s="149" t="str">
        <x:f>IF('Master Products'!AI1096="","",'Master Products'!AI1096)</x:f>
      </x:c>
      <x:c r="Q1099" s="149" t="str">
        <x:f>IF('Master Products'!AJ1096="","",'Master Products'!AJ1096)</x:f>
      </x:c>
      <x:c r="R1099" s="149" t="str">
        <x:f>IF('Master Products'!AK1096="","",'Master Products'!AK1096)</x:f>
      </x:c>
    </x:row>
    <x:row r="1100">
      <x:c r="A1100" s="149" t="str">
        <x:f>'Master Products'!A1097</x:f>
        <x:v>RS-001096</x:v>
      </x:c>
      <x:c r="B1100" s="149" t="str">
        <x:f>'Master Products'!B1097</x:f>
        <x:v>DARSI GRAPH COPY NO36</x:v>
      </x:c>
      <x:c r="C1100" s="149" t="str">
        <x:f>'Master Products'!C1097</x:f>
        <x:v>GRAPH COPY</x:v>
      </x:c>
      <x:c r="D1100" s="149" t="str">
        <x:f>'Master Products'!D1097</x:f>
        <x:v>Both</x:v>
      </x:c>
      <x:c r="E1100" s="149" t="str">
        <x:f>'Master Products'!F1097</x:f>
        <x:v>Piece</x:v>
      </x:c>
      <x:c r="F1100" s="149" t="str">
        <x:f>IF('Master Products'!G1097="","",'Master Products'!G1097)</x:f>
      </x:c>
      <x:c r="G1100" s="149" t="str">
        <x:f>'Master Products'!I1097</x:f>
        <x:v>PKR</x:v>
      </x:c>
      <x:c r="H1100" s="133" t="n">
        <x:f>'Master Products'!L1097</x:f>
        <x:v>55</x:v>
      </x:c>
      <x:c r="I1100" s="133" t="n">
        <x:f>'Master Products'!M1097</x:f>
        <x:v>40</x:v>
      </x:c>
      <x:c r="J1100" s="133" t="str">
        <x:f>'Master Products'!U1097</x:f>
        <x:v>Source Valid</x:v>
      </x:c>
      <x:c r="K1100" s="133" t="n">
        <x:f>'Master Products'!N1097</x:f>
        <x:v>15</x:v>
      </x:c>
      <x:c r="L1100" s="148" t="n">
        <x:f>'Master Products'!O1097</x:f>
        <x:v>0.2727272727272727</x:v>
      </x:c>
      <x:c r="M1100" s="149" t="str">
        <x:f>'Master Products'!X1097</x:f>
        <x:v>Ready</x:v>
      </x:c>
      <x:c r="N1100" s="149" t="b">
        <x:f>'Master Products'!Y1097</x:f>
        <x:v>1</x:v>
      </x:c>
      <x:c r="O1100" s="149" t="str">
        <x:f>'Master Products'!AH1097</x:f>
        <x:v>WS-RATES:31:17</x:v>
      </x:c>
      <x:c r="P1100" s="149" t="str">
        <x:f>IF('Master Products'!AI1097="","",'Master Products'!AI1097)</x:f>
      </x:c>
      <x:c r="Q1100" s="149" t="str">
        <x:f>IF('Master Products'!AJ1097="","",'Master Products'!AJ1097)</x:f>
      </x:c>
      <x:c r="R1100" s="149" t="str">
        <x:f>IF('Master Products'!AK1097="","",'Master Products'!AK1097)</x:f>
      </x:c>
    </x:row>
    <x:row r="1101">
      <x:c r="A1101" s="149" t="str">
        <x:f>'Master Products'!A1098</x:f>
        <x:v>RS-001097</x:v>
      </x:c>
      <x:c r="B1101" s="149" t="str">
        <x:f>'Master Products'!B1098</x:f>
        <x:v>DARSI GRAPH COPY 100034</x:v>
      </x:c>
      <x:c r="C1101" s="149" t="str">
        <x:f>'Master Products'!C1098</x:f>
        <x:v>GRAPH COPY</x:v>
      </x:c>
      <x:c r="D1101" s="149" t="str">
        <x:f>'Master Products'!D1098</x:f>
        <x:v>Both</x:v>
      </x:c>
      <x:c r="E1101" s="149" t="str">
        <x:f>'Master Products'!F1098</x:f>
        <x:v>Piece</x:v>
      </x:c>
      <x:c r="F1101" s="149" t="str">
        <x:f>IF('Master Products'!G1098="","",'Master Products'!G1098)</x:f>
      </x:c>
      <x:c r="G1101" s="149" t="str">
        <x:f>'Master Products'!I1098</x:f>
        <x:v>PKR</x:v>
      </x:c>
      <x:c r="H1101" s="133" t="n">
        <x:f>'Master Products'!L1098</x:f>
        <x:v>30</x:v>
      </x:c>
      <x:c r="I1101" s="133" t="n">
        <x:f>'Master Products'!M1098</x:f>
        <x:v>24</x:v>
      </x:c>
      <x:c r="J1101" s="133" t="str">
        <x:f>'Master Products'!U1098</x:f>
        <x:v>Source Valid</x:v>
      </x:c>
      <x:c r="K1101" s="133" t="n">
        <x:f>'Master Products'!N1098</x:f>
        <x:v>6</x:v>
      </x:c>
      <x:c r="L1101" s="148" t="n">
        <x:f>'Master Products'!O1098</x:f>
        <x:v>0.2</x:v>
      </x:c>
      <x:c r="M1101" s="149" t="str">
        <x:f>'Master Products'!X1098</x:f>
        <x:v>Ready</x:v>
      </x:c>
      <x:c r="N1101" s="149" t="b">
        <x:f>'Master Products'!Y1098</x:f>
        <x:v>1</x:v>
      </x:c>
      <x:c r="O1101" s="149" t="str">
        <x:f>'Master Products'!AH1098</x:f>
        <x:v>WS-RATES:31:18</x:v>
      </x:c>
      <x:c r="P1101" s="149" t="str">
        <x:f>IF('Master Products'!AI1098="","",'Master Products'!AI1098)</x:f>
      </x:c>
      <x:c r="Q1101" s="149" t="str">
        <x:f>IF('Master Products'!AJ1098="","",'Master Products'!AJ1098)</x:f>
      </x:c>
      <x:c r="R1101" s="149" t="str">
        <x:f>IF('Master Products'!AK1098="","",'Master Products'!AK1098)</x:f>
      </x:c>
    </x:row>
    <x:row r="1102">
      <x:c r="A1102" s="149" t="str">
        <x:f>'Master Products'!A1099</x:f>
        <x:v>RS-001098</x:v>
      </x:c>
      <x:c r="B1102" s="149" t="str">
        <x:f>'Master Products'!B1099</x:f>
        <x:v>DARSI GRAPH 100125</x:v>
      </x:c>
      <x:c r="C1102" s="149" t="str">
        <x:f>'Master Products'!C1099</x:f>
        <x:v>GRAPH COPY</x:v>
      </x:c>
      <x:c r="D1102" s="149" t="str">
        <x:f>'Master Products'!D1099</x:f>
        <x:v>Both</x:v>
      </x:c>
      <x:c r="E1102" s="149" t="str">
        <x:f>'Master Products'!F1099</x:f>
        <x:v>Piece</x:v>
      </x:c>
      <x:c r="F1102" s="149" t="str">
        <x:f>IF('Master Products'!G1099="","",'Master Products'!G1099)</x:f>
      </x:c>
      <x:c r="G1102" s="149" t="str">
        <x:f>'Master Products'!I1099</x:f>
        <x:v>PKR</x:v>
      </x:c>
      <x:c r="H1102" s="133" t="n">
        <x:f>'Master Products'!L1099</x:f>
        <x:v>90</x:v>
      </x:c>
      <x:c r="I1102" s="133" t="n">
        <x:f>'Master Products'!M1099</x:f>
        <x:v>73</x:v>
      </x:c>
      <x:c r="J1102" s="133" t="str">
        <x:f>'Master Products'!U1099</x:f>
        <x:v>Source Valid</x:v>
      </x:c>
      <x:c r="K1102" s="133" t="n">
        <x:f>'Master Products'!N1099</x:f>
        <x:v>17</x:v>
      </x:c>
      <x:c r="L1102" s="148" t="n">
        <x:f>'Master Products'!O1099</x:f>
        <x:v>0.18888888888888888</x:v>
      </x:c>
      <x:c r="M1102" s="149" t="str">
        <x:f>'Master Products'!X1099</x:f>
        <x:v>Ready</x:v>
      </x:c>
      <x:c r="N1102" s="149" t="b">
        <x:f>'Master Products'!Y1099</x:f>
        <x:v>1</x:v>
      </x:c>
      <x:c r="O1102" s="149" t="str">
        <x:f>'Master Products'!AH1099</x:f>
        <x:v>WS-RATES:31:19</x:v>
      </x:c>
      <x:c r="P1102" s="149" t="str">
        <x:f>IF('Master Products'!AI1099="","",'Master Products'!AI1099)</x:f>
      </x:c>
      <x:c r="Q1102" s="149" t="str">
        <x:f>IF('Master Products'!AJ1099="","",'Master Products'!AJ1099)</x:f>
      </x:c>
      <x:c r="R1102" s="149" t="str">
        <x:f>IF('Master Products'!AK1099="","",'Master Products'!AK1099)</x:f>
      </x:c>
    </x:row>
    <x:row r="1103">
      <x:c r="A1103" s="149" t="str">
        <x:f>'Master Products'!A1100</x:f>
        <x:v>RS-001099</x:v>
      </x:c>
      <x:c r="B1103" s="149" t="str">
        <x:f>'Master Products'!B1100</x:f>
        <x:v>DUX 701 PENCIL BOX 1 PCS</x:v>
      </x:c>
      <x:c r="C1103" s="149" t="str">
        <x:f>'Master Products'!C1100</x:f>
        <x:v>pencil box</x:v>
      </x:c>
      <x:c r="D1103" s="149" t="str">
        <x:f>'Master Products'!D1100</x:f>
        <x:v>Both</x:v>
      </x:c>
      <x:c r="E1103" s="149" t="str">
        <x:f>'Master Products'!F1100</x:f>
        <x:v>Box</x:v>
      </x:c>
      <x:c r="F1103" s="149" t="n">
        <x:f>IF('Master Products'!G1100="","",'Master Products'!G1100)</x:f>
        <x:v>1</x:v>
      </x:c>
      <x:c r="G1103" s="149" t="str">
        <x:f>'Master Products'!I1100</x:f>
        <x:v>PKR</x:v>
      </x:c>
      <x:c r="H1103" s="133" t="n">
        <x:f>'Master Products'!L1100</x:f>
        <x:v>420</x:v>
      </x:c>
      <x:c r="I1103" s="133" t="n">
        <x:f>'Master Products'!M1100</x:f>
        <x:v>350</x:v>
      </x:c>
      <x:c r="J1103" s="133" t="str">
        <x:f>'Master Products'!U1100</x:f>
        <x:v>Source Valid</x:v>
      </x:c>
      <x:c r="K1103" s="133" t="n">
        <x:f>'Master Products'!N1100</x:f>
        <x:v>70</x:v>
      </x:c>
      <x:c r="L1103" s="148" t="n">
        <x:f>'Master Products'!O1100</x:f>
        <x:v>0.16666666666666666</x:v>
      </x:c>
      <x:c r="M1103" s="149" t="str">
        <x:f>'Master Products'!X1100</x:f>
        <x:v>Ready</x:v>
      </x:c>
      <x:c r="N1103" s="149" t="b">
        <x:f>'Master Products'!Y1100</x:f>
        <x:v>1</x:v>
      </x:c>
      <x:c r="O1103" s="149" t="str">
        <x:f>'Master Products'!AH1100</x:f>
        <x:v>WS-RATES:31:20</x:v>
      </x:c>
      <x:c r="P1103" s="149" t="str">
        <x:f>IF('Master Products'!AI1100="","",'Master Products'!AI1100)</x:f>
      </x:c>
      <x:c r="Q1103" s="149" t="str">
        <x:f>IF('Master Products'!AJ1100="","",'Master Products'!AJ1100)</x:f>
      </x:c>
      <x:c r="R1103" s="149" t="str">
        <x:f>IF('Master Products'!AK1100="","",'Master Products'!AK1100)</x:f>
      </x:c>
    </x:row>
    <x:row r="1104">
      <x:c r="A1104" s="149" t="str">
        <x:f>'Master Products'!A1101</x:f>
        <x:v>RS-001100</x:v>
      </x:c>
      <x:c r="B1104" s="149" t="str">
        <x:f>'Master Products'!B1101</x:f>
        <x:v>DUX 401 PENCIL BOX I PCS</x:v>
      </x:c>
      <x:c r="C1104" s="149" t="str">
        <x:f>'Master Products'!C1101</x:f>
        <x:v>pencil box</x:v>
      </x:c>
      <x:c r="D1104" s="149" t="str">
        <x:f>'Master Products'!D1101</x:f>
        <x:v>Both</x:v>
      </x:c>
      <x:c r="E1104" s="149" t="str">
        <x:f>'Master Products'!F1101</x:f>
        <x:v>Box</x:v>
      </x:c>
      <x:c r="F1104" s="149" t="str">
        <x:f>IF('Master Products'!G1101="","",'Master Products'!G1101)</x:f>
      </x:c>
      <x:c r="G1104" s="149" t="str">
        <x:f>'Master Products'!I1101</x:f>
        <x:v>PKR</x:v>
      </x:c>
      <x:c r="H1104" s="133" t="n">
        <x:f>'Master Products'!L1101</x:f>
        <x:v>165</x:v>
      </x:c>
      <x:c r="I1104" s="133" t="n">
        <x:f>'Master Products'!M1101</x:f>
        <x:v>140</x:v>
      </x:c>
      <x:c r="J1104" s="133" t="str">
        <x:f>'Master Products'!U1101</x:f>
        <x:v>Source Valid</x:v>
      </x:c>
      <x:c r="K1104" s="133" t="n">
        <x:f>'Master Products'!N1101</x:f>
        <x:v>25</x:v>
      </x:c>
      <x:c r="L1104" s="148" t="n">
        <x:f>'Master Products'!O1101</x:f>
        <x:v>0.15151515151515152</x:v>
      </x:c>
      <x:c r="M1104" s="149" t="str">
        <x:f>'Master Products'!X1101</x:f>
        <x:v>Ready</x:v>
      </x:c>
      <x:c r="N1104" s="149" t="b">
        <x:f>'Master Products'!Y1101</x:f>
        <x:v>1</x:v>
      </x:c>
      <x:c r="O1104" s="149" t="str">
        <x:f>'Master Products'!AH1101</x:f>
        <x:v>WS-RATES:31:21</x:v>
      </x:c>
      <x:c r="P1104" s="149" t="str">
        <x:f>IF('Master Products'!AI1101="","",'Master Products'!AI1101)</x:f>
      </x:c>
      <x:c r="Q1104" s="149" t="str">
        <x:f>IF('Master Products'!AJ1101="","",'Master Products'!AJ1101)</x:f>
      </x:c>
      <x:c r="R1104" s="149" t="str">
        <x:f>IF('Master Products'!AK1101="","",'Master Products'!AK1101)</x:f>
      </x:c>
    </x:row>
    <x:row r="1105">
      <x:c r="A1105" s="149" t="str">
        <x:f>'Master Products'!A1102</x:f>
        <x:v>RS-001101</x:v>
      </x:c>
      <x:c r="B1105" s="149" t="str">
        <x:f>'Master Products'!B1102</x:f>
        <x:v>SIR SYED DAIRY</x:v>
      </x:c>
      <x:c r="C1105" s="149" t="str">
        <x:f>'Master Products'!C1102</x:f>
        <x:v>CHINA DAIRIES</x:v>
      </x:c>
      <x:c r="D1105" s="149" t="str">
        <x:f>'Master Products'!D1102</x:f>
        <x:v>Both</x:v>
      </x:c>
      <x:c r="E1105" s="149" t="str">
        <x:f>'Master Products'!F1102</x:f>
        <x:v>Piece</x:v>
      </x:c>
      <x:c r="F1105" s="149" t="str">
        <x:f>IF('Master Products'!G1102="","",'Master Products'!G1102)</x:f>
      </x:c>
      <x:c r="G1105" s="149" t="str">
        <x:f>'Master Products'!I1102</x:f>
        <x:v>PKR</x:v>
      </x:c>
      <x:c r="H1105" s="133" t="n">
        <x:f>'Master Products'!L1102</x:f>
        <x:v>80</x:v>
      </x:c>
      <x:c r="I1105" s="133" t="n">
        <x:f>'Master Products'!M1102</x:f>
        <x:v>70</x:v>
      </x:c>
      <x:c r="J1105" s="133" t="str">
        <x:f>'Master Products'!U1102</x:f>
        <x:v>Source Valid</x:v>
      </x:c>
      <x:c r="K1105" s="133" t="n">
        <x:f>'Master Products'!N1102</x:f>
        <x:v>10</x:v>
      </x:c>
      <x:c r="L1105" s="148" t="n">
        <x:f>'Master Products'!O1102</x:f>
        <x:v>0.125</x:v>
      </x:c>
      <x:c r="M1105" s="149" t="str">
        <x:f>'Master Products'!X1102</x:f>
        <x:v>Ready</x:v>
      </x:c>
      <x:c r="N1105" s="149" t="b">
        <x:f>'Master Products'!Y1102</x:f>
        <x:v>1</x:v>
      </x:c>
      <x:c r="O1105" s="149" t="str">
        <x:f>'Master Products'!AH1102</x:f>
        <x:v>WS-RATES:31:22</x:v>
      </x:c>
      <x:c r="P1105" s="149" t="str">
        <x:f>IF('Master Products'!AI1102="","",'Master Products'!AI1102)</x:f>
      </x:c>
      <x:c r="Q1105" s="149" t="str">
        <x:f>IF('Master Products'!AJ1102="","",'Master Products'!AJ1102)</x:f>
      </x:c>
      <x:c r="R1105" s="149" t="str">
        <x:f>IF('Master Products'!AK1102="","",'Master Products'!AK1102)</x:f>
      </x:c>
    </x:row>
    <x:row r="1106">
      <x:c r="A1106" s="149" t="str">
        <x:f>'Master Products'!A1103</x:f>
        <x:v>RS-001102</x:v>
      </x:c>
      <x:c r="B1106" s="149" t="str">
        <x:f>'Master Products'!B1103</x:f>
        <x:v>NORANI QAIDA AMM 15</x:v>
      </x:c>
      <x:c r="C1106" s="149" t="str">
        <x:f>'Master Products'!C1103</x:f>
        <x:v>SIPARA</x:v>
      </x:c>
      <x:c r="D1106" s="149" t="str">
        <x:f>'Master Products'!D1103</x:f>
        <x:v>Both</x:v>
      </x:c>
      <x:c r="E1106" s="149" t="str">
        <x:f>'Master Products'!F1103</x:f>
        <x:v>Piece</x:v>
      </x:c>
      <x:c r="F1106" s="149" t="str">
        <x:f>IF('Master Products'!G1103="","",'Master Products'!G1103)</x:f>
      </x:c>
      <x:c r="G1106" s="149" t="str">
        <x:f>'Master Products'!I1103</x:f>
        <x:v>PKR</x:v>
      </x:c>
      <x:c r="H1106" s="133" t="n">
        <x:f>'Master Products'!L1103</x:f>
        <x:v>15</x:v>
      </x:c>
      <x:c r="I1106" s="133" t="n">
        <x:f>'Master Products'!M1103</x:f>
        <x:v>12</x:v>
      </x:c>
      <x:c r="J1106" s="133" t="str">
        <x:f>'Master Products'!U1103</x:f>
        <x:v>Source Valid</x:v>
      </x:c>
      <x:c r="K1106" s="133" t="n">
        <x:f>'Master Products'!N1103</x:f>
        <x:v>3</x:v>
      </x:c>
      <x:c r="L1106" s="148" t="n">
        <x:f>'Master Products'!O1103</x:f>
        <x:v>0.2</x:v>
      </x:c>
      <x:c r="M1106" s="149" t="str">
        <x:f>'Master Products'!X1103</x:f>
        <x:v>Ready</x:v>
      </x:c>
      <x:c r="N1106" s="149" t="b">
        <x:f>'Master Products'!Y1103</x:f>
        <x:v>1</x:v>
      </x:c>
      <x:c r="O1106" s="149" t="str">
        <x:f>'Master Products'!AH1103</x:f>
        <x:v>WS-RATES:31:23</x:v>
      </x:c>
      <x:c r="P1106" s="149" t="str">
        <x:f>IF('Master Products'!AI1103="","",'Master Products'!AI1103)</x:f>
      </x:c>
      <x:c r="Q1106" s="149" t="str">
        <x:f>IF('Master Products'!AJ1103="","",'Master Products'!AJ1103)</x:f>
      </x:c>
      <x:c r="R1106" s="149" t="str">
        <x:f>IF('Master Products'!AK1103="","",'Master Products'!AK1103)</x:f>
      </x:c>
    </x:row>
    <x:row r="1107">
      <x:c r="A1107" s="149" t="str">
        <x:f>'Master Products'!A1104</x:f>
        <x:v>RS-001103</x:v>
      </x:c>
      <x:c r="B1107" s="149" t="str">
        <x:f>'Master Products'!B1104</x:f>
        <x:v>NORANI QAIDA AMM GREEN 20</x:v>
      </x:c>
      <x:c r="C1107" s="149" t="str">
        <x:f>'Master Products'!C1104</x:f>
        <x:v>SIPARA</x:v>
      </x:c>
      <x:c r="D1107" s="149" t="str">
        <x:f>'Master Products'!D1104</x:f>
        <x:v>Both</x:v>
      </x:c>
      <x:c r="E1107" s="149" t="str">
        <x:f>'Master Products'!F1104</x:f>
        <x:v>Piece</x:v>
      </x:c>
      <x:c r="F1107" s="149" t="str">
        <x:f>IF('Master Products'!G1104="","",'Master Products'!G1104)</x:f>
      </x:c>
      <x:c r="G1107" s="149" t="str">
        <x:f>'Master Products'!I1104</x:f>
        <x:v>PKR</x:v>
      </x:c>
      <x:c r="H1107" s="133" t="n">
        <x:f>'Master Products'!L1104</x:f>
        <x:v>20</x:v>
      </x:c>
      <x:c r="I1107" s="133" t="n">
        <x:f>'Master Products'!M1104</x:f>
        <x:v>15</x:v>
      </x:c>
      <x:c r="J1107" s="133" t="str">
        <x:f>'Master Products'!U1104</x:f>
        <x:v>Source Valid</x:v>
      </x:c>
      <x:c r="K1107" s="133" t="n">
        <x:f>'Master Products'!N1104</x:f>
        <x:v>5</x:v>
      </x:c>
      <x:c r="L1107" s="148" t="n">
        <x:f>'Master Products'!O1104</x:f>
        <x:v>0.25</x:v>
      </x:c>
      <x:c r="M1107" s="149" t="str">
        <x:f>'Master Products'!X1104</x:f>
        <x:v>Ready</x:v>
      </x:c>
      <x:c r="N1107" s="149" t="b">
        <x:f>'Master Products'!Y1104</x:f>
        <x:v>1</x:v>
      </x:c>
      <x:c r="O1107" s="149" t="str">
        <x:f>'Master Products'!AH1104</x:f>
        <x:v>WS-RATES:31:24</x:v>
      </x:c>
      <x:c r="P1107" s="149" t="str">
        <x:f>IF('Master Products'!AI1104="","",'Master Products'!AI1104)</x:f>
      </x:c>
      <x:c r="Q1107" s="149" t="str">
        <x:f>IF('Master Products'!AJ1104="","",'Master Products'!AJ1104)</x:f>
      </x:c>
      <x:c r="R1107" s="149" t="str">
        <x:f>IF('Master Products'!AK1104="","",'Master Products'!AK1104)</x:f>
      </x:c>
    </x:row>
    <x:row r="1108">
      <x:c r="A1108" s="149" t="str">
        <x:f>'Master Products'!A1105</x:f>
        <x:v>RS-001104</x:v>
      </x:c>
      <x:c r="B1108" s="149" t="str">
        <x:f>'Master Products'!B1105</x:f>
        <x:v>SIPARA AMM</x:v>
      </x:c>
      <x:c r="C1108" s="149" t="str">
        <x:f>'Master Products'!C1105</x:f>
        <x:v>SIPARA</x:v>
      </x:c>
      <x:c r="D1108" s="149" t="str">
        <x:f>'Master Products'!D1105</x:f>
        <x:v>Both</x:v>
      </x:c>
      <x:c r="E1108" s="149" t="str">
        <x:f>'Master Products'!F1105</x:f>
        <x:v>Piece</x:v>
      </x:c>
      <x:c r="F1108" s="149" t="str">
        <x:f>IF('Master Products'!G1105="","",'Master Products'!G1105)</x:f>
      </x:c>
      <x:c r="G1108" s="149" t="str">
        <x:f>'Master Products'!I1105</x:f>
        <x:v>PKR</x:v>
      </x:c>
      <x:c r="H1108" s="133" t="n">
        <x:f>'Master Products'!L1105</x:f>
        <x:v>20</x:v>
      </x:c>
      <x:c r="I1108" s="133" t="n">
        <x:f>'Master Products'!M1105</x:f>
        <x:v>15</x:v>
      </x:c>
      <x:c r="J1108" s="133" t="str">
        <x:f>'Master Products'!U1105</x:f>
        <x:v>Source Valid</x:v>
      </x:c>
      <x:c r="K1108" s="133" t="n">
        <x:f>'Master Products'!N1105</x:f>
        <x:v>5</x:v>
      </x:c>
      <x:c r="L1108" s="148" t="n">
        <x:f>'Master Products'!O1105</x:f>
        <x:v>0.25</x:v>
      </x:c>
      <x:c r="M1108" s="149" t="str">
        <x:f>'Master Products'!X1105</x:f>
        <x:v>Ready</x:v>
      </x:c>
      <x:c r="N1108" s="149" t="b">
        <x:f>'Master Products'!Y1105</x:f>
        <x:v>1</x:v>
      </x:c>
      <x:c r="O1108" s="149" t="str">
        <x:f>'Master Products'!AH1105</x:f>
        <x:v>WS-RATES:31:25</x:v>
      </x:c>
      <x:c r="P1108" s="149" t="str">
        <x:f>IF('Master Products'!AI1105="","",'Master Products'!AI1105)</x:f>
      </x:c>
      <x:c r="Q1108" s="149" t="str">
        <x:f>IF('Master Products'!AJ1105="","",'Master Products'!AJ1105)</x:f>
      </x:c>
      <x:c r="R1108" s="149" t="str">
        <x:f>IF('Master Products'!AK1105="","",'Master Products'!AK1105)</x:f>
      </x:c>
    </x:row>
    <x:row r="1109">
      <x:c r="A1109" s="149" t="str">
        <x:f>'Master Products'!A1106</x:f>
        <x:v>RS-001105</x:v>
      </x:c>
      <x:c r="B1109" s="149" t="str">
        <x:f>'Master Products'!B1106</x:f>
        <x:v>SURAH YASEEN Z90T</x:v>
      </x:c>
      <x:c r="C1109" s="149" t="str">
        <x:f>'Master Products'!C1106</x:f>
        <x:v>SIPARA</x:v>
      </x:c>
      <x:c r="D1109" s="149" t="str">
        <x:f>'Master Products'!D1106</x:f>
        <x:v>Both</x:v>
      </x:c>
      <x:c r="E1109" s="149" t="str">
        <x:f>'Master Products'!F1106</x:f>
        <x:v>Piece</x:v>
      </x:c>
      <x:c r="F1109" s="149" t="str">
        <x:f>IF('Master Products'!G1106="","",'Master Products'!G1106)</x:f>
      </x:c>
      <x:c r="G1109" s="149" t="str">
        <x:f>'Master Products'!I1106</x:f>
        <x:v>PKR</x:v>
      </x:c>
      <x:c r="H1109" s="133" t="n">
        <x:f>'Master Products'!L1106</x:f>
        <x:v>62</x:v>
      </x:c>
      <x:c r="I1109" s="133" t="n">
        <x:f>'Master Products'!M1106</x:f>
        <x:v>54</x:v>
      </x:c>
      <x:c r="J1109" s="133" t="str">
        <x:f>'Master Products'!U1106</x:f>
        <x:v>Source Valid</x:v>
      </x:c>
      <x:c r="K1109" s="133" t="n">
        <x:f>'Master Products'!N1106</x:f>
        <x:v>8</x:v>
      </x:c>
      <x:c r="L1109" s="148" t="n">
        <x:f>'Master Products'!O1106</x:f>
        <x:v>0.12903225806451613</x:v>
      </x:c>
      <x:c r="M1109" s="149" t="str">
        <x:f>'Master Products'!X1106</x:f>
        <x:v>Ready</x:v>
      </x:c>
      <x:c r="N1109" s="149" t="b">
        <x:f>'Master Products'!Y1106</x:f>
        <x:v>1</x:v>
      </x:c>
      <x:c r="O1109" s="149" t="str">
        <x:f>'Master Products'!AH1106</x:f>
        <x:v>WS-RATES:31:26</x:v>
      </x:c>
      <x:c r="P1109" s="149" t="str">
        <x:f>IF('Master Products'!AI1106="","",'Master Products'!AI1106)</x:f>
      </x:c>
      <x:c r="Q1109" s="149" t="str">
        <x:f>IF('Master Products'!AJ1106="","",'Master Products'!AJ1106)</x:f>
      </x:c>
      <x:c r="R1109" s="149" t="str">
        <x:f>IF('Master Products'!AK1106="","",'Master Products'!AK1106)</x:f>
      </x:c>
    </x:row>
    <x:row r="1110">
      <x:c r="A1110" s="149" t="str">
        <x:f>'Master Products'!A1107</x:f>
        <x:v>RS-001106</x:v>
      </x:c>
      <x:c r="B1110" s="149" t="str">
        <x:f>'Master Products'!B1107</x:f>
        <x:v>SURAH YASEEN Z31TA</x:v>
      </x:c>
      <x:c r="C1110" s="149" t="str">
        <x:f>'Master Products'!C1107</x:f>
        <x:v>SIPARA</x:v>
      </x:c>
      <x:c r="D1110" s="149" t="str">
        <x:f>'Master Products'!D1107</x:f>
        <x:v>Both</x:v>
      </x:c>
      <x:c r="E1110" s="149" t="str">
        <x:f>'Master Products'!F1107</x:f>
        <x:v>Piece</x:v>
      </x:c>
      <x:c r="F1110" s="149" t="str">
        <x:f>IF('Master Products'!G1107="","",'Master Products'!G1107)</x:f>
      </x:c>
      <x:c r="G1110" s="149" t="str">
        <x:f>'Master Products'!I1107</x:f>
        <x:v>PKR</x:v>
      </x:c>
      <x:c r="H1110" s="133" t="n">
        <x:f>'Master Products'!L1107</x:f>
        <x:v>45</x:v>
      </x:c>
      <x:c r="I1110" s="133" t="n">
        <x:f>'Master Products'!M1107</x:f>
        <x:v>41</x:v>
      </x:c>
      <x:c r="J1110" s="133" t="str">
        <x:f>'Master Products'!U1107</x:f>
        <x:v>Source Valid</x:v>
      </x:c>
      <x:c r="K1110" s="133" t="n">
        <x:f>'Master Products'!N1107</x:f>
        <x:v>4</x:v>
      </x:c>
      <x:c r="L1110" s="148" t="n">
        <x:f>'Master Products'!O1107</x:f>
        <x:v>0.08888888888888889</x:v>
      </x:c>
      <x:c r="M1110" s="149" t="str">
        <x:f>'Master Products'!X1107</x:f>
        <x:v>Ready</x:v>
      </x:c>
      <x:c r="N1110" s="149" t="b">
        <x:f>'Master Products'!Y1107</x:f>
        <x:v>1</x:v>
      </x:c>
      <x:c r="O1110" s="149" t="str">
        <x:f>'Master Products'!AH1107</x:f>
        <x:v>WS-RATES:31:27</x:v>
      </x:c>
      <x:c r="P1110" s="149" t="str">
        <x:f>IF('Master Products'!AI1107="","",'Master Products'!AI1107)</x:f>
      </x:c>
      <x:c r="Q1110" s="149" t="str">
        <x:f>IF('Master Products'!AJ1107="","",'Master Products'!AJ1107)</x:f>
      </x:c>
      <x:c r="R1110" s="149" t="str">
        <x:f>IF('Master Products'!AK1107="","",'Master Products'!AK1107)</x:f>
      </x:c>
    </x:row>
    <x:row r="1111">
      <x:c r="A1111" s="149" t="str">
        <x:f>'Master Products'!A1108</x:f>
        <x:v>RS-001107</x:v>
      </x:c>
      <x:c r="B1111" s="149" t="str">
        <x:f>'Master Products'!B1108</x:f>
        <x:v>YASAR NAL QURAN</x:v>
      </x:c>
      <x:c r="C1111" s="149" t="str">
        <x:f>'Master Products'!C1108</x:f>
        <x:v>SIPARA</x:v>
      </x:c>
      <x:c r="D1111" s="149" t="str">
        <x:f>'Master Products'!D1108</x:f>
        <x:v>Both</x:v>
      </x:c>
      <x:c r="E1111" s="149" t="str">
        <x:f>'Master Products'!F1108</x:f>
        <x:v>Piece</x:v>
      </x:c>
      <x:c r="F1111" s="149" t="str">
        <x:f>IF('Master Products'!G1108="","",'Master Products'!G1108)</x:f>
      </x:c>
      <x:c r="G1111" s="149" t="str">
        <x:f>'Master Products'!I1108</x:f>
        <x:v>PKR</x:v>
      </x:c>
      <x:c r="H1111" s="133" t="n">
        <x:f>'Master Products'!L1108</x:f>
        <x:v>40</x:v>
      </x:c>
      <x:c r="I1111" s="133" t="n">
        <x:f>'Master Products'!M1108</x:f>
        <x:v>36</x:v>
      </x:c>
      <x:c r="J1111" s="133" t="str">
        <x:f>'Master Products'!U1108</x:f>
        <x:v>Source Valid</x:v>
      </x:c>
      <x:c r="K1111" s="133" t="n">
        <x:f>'Master Products'!N1108</x:f>
        <x:v>4</x:v>
      </x:c>
      <x:c r="L1111" s="148" t="n">
        <x:f>'Master Products'!O1108</x:f>
        <x:v>0.1</x:v>
      </x:c>
      <x:c r="M1111" s="149" t="str">
        <x:f>'Master Products'!X1108</x:f>
        <x:v>Ready</x:v>
      </x:c>
      <x:c r="N1111" s="149" t="b">
        <x:f>'Master Products'!Y1108</x:f>
        <x:v>1</x:v>
      </x:c>
      <x:c r="O1111" s="149" t="str">
        <x:f>'Master Products'!AH1108</x:f>
        <x:v>WS-RATES:31:28</x:v>
      </x:c>
      <x:c r="P1111" s="149" t="str">
        <x:f>IF('Master Products'!AI1108="","",'Master Products'!AI1108)</x:f>
      </x:c>
      <x:c r="Q1111" s="149" t="str">
        <x:f>IF('Master Products'!AJ1108="","",'Master Products'!AJ1108)</x:f>
      </x:c>
      <x:c r="R1111" s="149" t="str">
        <x:f>IF('Master Products'!AK1108="","",'Master Products'!AK1108)</x:f>
      </x:c>
    </x:row>
    <x:row r="1112">
      <x:c r="A1112" s="149" t="str">
        <x:f>'Master Products'!A1109</x:f>
        <x:v>RS-001108</x:v>
      </x:c>
      <x:c r="B1112" s="149" t="str">
        <x:f>'Master Products'!B1109</x:f>
        <x:v>SURAH YASEEN Z49T</x:v>
      </x:c>
      <x:c r="C1112" s="149" t="str">
        <x:f>'Master Products'!C1109</x:f>
        <x:v>SIPARA</x:v>
      </x:c>
      <x:c r="D1112" s="149" t="str">
        <x:f>'Master Products'!D1109</x:f>
        <x:v>Both</x:v>
      </x:c>
      <x:c r="E1112" s="149" t="str">
        <x:f>'Master Products'!F1109</x:f>
        <x:v>Piece</x:v>
      </x:c>
      <x:c r="F1112" s="149" t="str">
        <x:f>IF('Master Products'!G1109="","",'Master Products'!G1109)</x:f>
      </x:c>
      <x:c r="G1112" s="149" t="str">
        <x:f>'Master Products'!I1109</x:f>
        <x:v>PKR</x:v>
      </x:c>
      <x:c r="H1112" s="133" t="n">
        <x:f>'Master Products'!L1109</x:f>
        <x:v>75</x:v>
      </x:c>
      <x:c r="I1112" s="133" t="n">
        <x:f>'Master Products'!M1109</x:f>
        <x:v>67.3421052631579</x:v>
      </x:c>
      <x:c r="J1112" s="133" t="str">
        <x:f>'Master Products'!U1109</x:f>
        <x:v>Source Valid</x:v>
      </x:c>
      <x:c r="K1112" s="133" t="n">
        <x:f>'Master Products'!N1109</x:f>
        <x:v>7.6578947368420955</x:v>
      </x:c>
      <x:c r="L1112" s="148" t="n">
        <x:f>'Master Products'!O1109</x:f>
        <x:v>0.1021052631578946</x:v>
      </x:c>
      <x:c r="M1112" s="149" t="str">
        <x:f>'Master Products'!X1109</x:f>
        <x:v>Ready</x:v>
      </x:c>
      <x:c r="N1112" s="149" t="b">
        <x:f>'Master Products'!Y1109</x:f>
        <x:v>1</x:v>
      </x:c>
      <x:c r="O1112" s="149" t="str">
        <x:f>'Master Products'!AH1109</x:f>
        <x:v>WS-RATES:31:29</x:v>
      </x:c>
      <x:c r="P1112" s="149" t="str">
        <x:f>IF('Master Products'!AI1109="","",'Master Products'!AI1109)</x:f>
      </x:c>
      <x:c r="Q1112" s="149" t="str">
        <x:f>IF('Master Products'!AJ1109="","",'Master Products'!AJ1109)</x:f>
      </x:c>
      <x:c r="R1112" s="149" t="str">
        <x:f>IF('Master Products'!AK1109="","",'Master Products'!AK1109)</x:f>
      </x:c>
    </x:row>
    <x:row r="1113">
      <x:c r="A1113" s="149" t="str">
        <x:f>'Master Products'!A1110</x:f>
        <x:v>RS-001109</x:v>
      </x:c>
      <x:c r="B1113" s="149" t="str">
        <x:f>'Master Products'!B1110</x:f>
        <x:v>NAMAZ MUTARJIM</x:v>
      </x:c>
      <x:c r="C1113" s="149" t="str">
        <x:f>'Master Products'!C1110</x:f>
        <x:v>SIPARA</x:v>
      </x:c>
      <x:c r="D1113" s="149" t="str">
        <x:f>'Master Products'!D1110</x:f>
        <x:v>Both</x:v>
      </x:c>
      <x:c r="E1113" s="149" t="str">
        <x:f>'Master Products'!F1110</x:f>
        <x:v>Piece</x:v>
      </x:c>
      <x:c r="F1113" s="149" t="str">
        <x:f>IF('Master Products'!G1110="","",'Master Products'!G1110)</x:f>
      </x:c>
      <x:c r="G1113" s="149" t="str">
        <x:f>'Master Products'!I1110</x:f>
        <x:v>PKR</x:v>
      </x:c>
      <x:c r="H1113" s="133" t="n">
        <x:f>'Master Products'!L1110</x:f>
        <x:v>25</x:v>
      </x:c>
      <x:c r="I1113" s="133" t="n">
        <x:f>'Master Products'!M1110</x:f>
        <x:v>22</x:v>
      </x:c>
      <x:c r="J1113" s="133" t="str">
        <x:f>'Master Products'!U1110</x:f>
        <x:v>Source Valid</x:v>
      </x:c>
      <x:c r="K1113" s="133" t="n">
        <x:f>'Master Products'!N1110</x:f>
        <x:v>3</x:v>
      </x:c>
      <x:c r="L1113" s="148" t="n">
        <x:f>'Master Products'!O1110</x:f>
        <x:v>0.12</x:v>
      </x:c>
      <x:c r="M1113" s="149" t="str">
        <x:f>'Master Products'!X1110</x:f>
        <x:v>Ready</x:v>
      </x:c>
      <x:c r="N1113" s="149" t="b">
        <x:f>'Master Products'!Y1110</x:f>
        <x:v>1</x:v>
      </x:c>
      <x:c r="O1113" s="149" t="str">
        <x:f>'Master Products'!AH1110</x:f>
        <x:v>WS-RATES:31:30</x:v>
      </x:c>
      <x:c r="P1113" s="149" t="str">
        <x:f>IF('Master Products'!AI1110="","",'Master Products'!AI1110)</x:f>
      </x:c>
      <x:c r="Q1113" s="149" t="str">
        <x:f>IF('Master Products'!AJ1110="","",'Master Products'!AJ1110)</x:f>
      </x:c>
      <x:c r="R1113" s="149" t="str">
        <x:f>IF('Master Products'!AK1110="","",'Master Products'!AK1110)</x:f>
      </x:c>
    </x:row>
    <x:row r="1114">
      <x:c r="A1114" s="149" t="str">
        <x:f>'Master Products'!A1111</x:f>
        <x:v>RS-001110</x:v>
      </x:c>
      <x:c r="B1114" s="149" t="str">
        <x:f>'Master Products'!B1111</x:f>
        <x:v>MINI NAMAZ AS N1</x:v>
      </x:c>
      <x:c r="C1114" s="149" t="str">
        <x:f>'Master Products'!C1111</x:f>
        <x:v>SIPARA</x:v>
      </x:c>
      <x:c r="D1114" s="149" t="str">
        <x:f>'Master Products'!D1111</x:f>
        <x:v>Both</x:v>
      </x:c>
      <x:c r="E1114" s="149" t="str">
        <x:f>'Master Products'!F1111</x:f>
        <x:v>Piece</x:v>
      </x:c>
      <x:c r="F1114" s="149" t="str">
        <x:f>IF('Master Products'!G1111="","",'Master Products'!G1111)</x:f>
      </x:c>
      <x:c r="G1114" s="149" t="str">
        <x:f>'Master Products'!I1111</x:f>
        <x:v>PKR</x:v>
      </x:c>
      <x:c r="H1114" s="133" t="n">
        <x:f>'Master Products'!L1111</x:f>
        <x:v>15</x:v>
      </x:c>
      <x:c r="I1114" s="133" t="n">
        <x:f>'Master Products'!M1111</x:f>
        <x:v>12</x:v>
      </x:c>
      <x:c r="J1114" s="133" t="str">
        <x:f>'Master Products'!U1111</x:f>
        <x:v>Source Valid</x:v>
      </x:c>
      <x:c r="K1114" s="133" t="n">
        <x:f>'Master Products'!N1111</x:f>
        <x:v>3</x:v>
      </x:c>
      <x:c r="L1114" s="148" t="n">
        <x:f>'Master Products'!O1111</x:f>
        <x:v>0.2</x:v>
      </x:c>
      <x:c r="M1114" s="149" t="str">
        <x:f>'Master Products'!X1111</x:f>
        <x:v>Ready</x:v>
      </x:c>
      <x:c r="N1114" s="149" t="b">
        <x:f>'Master Products'!Y1111</x:f>
        <x:v>1</x:v>
      </x:c>
      <x:c r="O1114" s="149" t="str">
        <x:f>'Master Products'!AH1111</x:f>
        <x:v>WS-RATES:31:31</x:v>
      </x:c>
      <x:c r="P1114" s="149" t="str">
        <x:f>IF('Master Products'!AI1111="","",'Master Products'!AI1111)</x:f>
      </x:c>
      <x:c r="Q1114" s="149" t="str">
        <x:f>IF('Master Products'!AJ1111="","",'Master Products'!AJ1111)</x:f>
      </x:c>
      <x:c r="R1114" s="149" t="str">
        <x:f>IF('Master Products'!AK1111="","",'Master Products'!AK1111)</x:f>
      </x:c>
    </x:row>
    <x:row r="1115">
      <x:c r="A1115" s="149" t="str">
        <x:f>'Master Products'!A1112</x:f>
        <x:v>RS-001111</x:v>
      </x:c>
      <x:c r="B1115" s="149" t="str">
        <x:f>'Master Products'!B1112</x:f>
        <x:v>MADNI QAIDA (S)</x:v>
      </x:c>
      <x:c r="C1115" s="149" t="str">
        <x:f>'Master Products'!C1112</x:f>
        <x:v>SIPARA</x:v>
      </x:c>
      <x:c r="D1115" s="149" t="str">
        <x:f>'Master Products'!D1112</x:f>
        <x:v>Both</x:v>
      </x:c>
      <x:c r="E1115" s="149" t="str">
        <x:f>'Master Products'!F1112</x:f>
        <x:v>Piece</x:v>
      </x:c>
      <x:c r="F1115" s="149" t="str">
        <x:f>IF('Master Products'!G1112="","",'Master Products'!G1112)</x:f>
      </x:c>
      <x:c r="G1115" s="149" t="str">
        <x:f>'Master Products'!I1112</x:f>
        <x:v>PKR</x:v>
      </x:c>
      <x:c r="H1115" s="133" t="n">
        <x:f>'Master Products'!L1112</x:f>
        <x:v>28</x:v>
      </x:c>
      <x:c r="I1115" s="133" t="n">
        <x:f>'Master Products'!M1112</x:f>
        <x:v>26</x:v>
      </x:c>
      <x:c r="J1115" s="133" t="str">
        <x:f>'Master Products'!U1112</x:f>
        <x:v>Source Valid</x:v>
      </x:c>
      <x:c r="K1115" s="133" t="n">
        <x:f>'Master Products'!N1112</x:f>
        <x:v>2</x:v>
      </x:c>
      <x:c r="L1115" s="148" t="n">
        <x:f>'Master Products'!O1112</x:f>
        <x:v>0.07142857142857142</x:v>
      </x:c>
      <x:c r="M1115" s="149" t="str">
        <x:f>'Master Products'!X1112</x:f>
        <x:v>Ready</x:v>
      </x:c>
      <x:c r="N1115" s="149" t="b">
        <x:f>'Master Products'!Y1112</x:f>
        <x:v>1</x:v>
      </x:c>
      <x:c r="O1115" s="149" t="str">
        <x:f>'Master Products'!AH1112</x:f>
        <x:v>WS-RATES:31:32</x:v>
      </x:c>
      <x:c r="P1115" s="149" t="str">
        <x:f>IF('Master Products'!AI1112="","",'Master Products'!AI1112)</x:f>
      </x:c>
      <x:c r="Q1115" s="149" t="str">
        <x:f>IF('Master Products'!AJ1112="","",'Master Products'!AJ1112)</x:f>
      </x:c>
      <x:c r="R1115" s="149" t="str">
        <x:f>IF('Master Products'!AK1112="","",'Master Products'!AK1112)</x:f>
      </x:c>
    </x:row>
    <x:row r="1116">
      <x:c r="A1116" s="149" t="str">
        <x:f>'Master Products'!A1113</x:f>
        <x:v>RS-001112</x:v>
      </x:c>
      <x:c r="B1116" s="149" t="str">
        <x:f>'Master Products'!B1113</x:f>
        <x:v>MADNI QAIDA (L)</x:v>
      </x:c>
      <x:c r="C1116" s="149" t="str">
        <x:f>'Master Products'!C1113</x:f>
        <x:v>SIPARA</x:v>
      </x:c>
      <x:c r="D1116" s="149" t="str">
        <x:f>'Master Products'!D1113</x:f>
        <x:v>Both</x:v>
      </x:c>
      <x:c r="E1116" s="149" t="str">
        <x:f>'Master Products'!F1113</x:f>
        <x:v>Piece</x:v>
      </x:c>
      <x:c r="F1116" s="149" t="str">
        <x:f>IF('Master Products'!G1113="","",'Master Products'!G1113)</x:f>
      </x:c>
      <x:c r="G1116" s="149" t="str">
        <x:f>'Master Products'!I1113</x:f>
        <x:v>PKR</x:v>
      </x:c>
      <x:c r="H1116" s="133" t="n">
        <x:f>'Master Products'!L1113</x:f>
        <x:v>65</x:v>
      </x:c>
      <x:c r="I1116" s="133" t="n">
        <x:f>'Master Products'!M1113</x:f>
        <x:v>55</x:v>
      </x:c>
      <x:c r="J1116" s="133" t="str">
        <x:f>'Master Products'!U1113</x:f>
        <x:v>Source Valid</x:v>
      </x:c>
      <x:c r="K1116" s="133" t="n">
        <x:f>'Master Products'!N1113</x:f>
        <x:v>10</x:v>
      </x:c>
      <x:c r="L1116" s="148" t="n">
        <x:f>'Master Products'!O1113</x:f>
        <x:v>0.15384615384615385</x:v>
      </x:c>
      <x:c r="M1116" s="149" t="str">
        <x:f>'Master Products'!X1113</x:f>
        <x:v>Ready</x:v>
      </x:c>
      <x:c r="N1116" s="149" t="b">
        <x:f>'Master Products'!Y1113</x:f>
        <x:v>1</x:v>
      </x:c>
      <x:c r="O1116" s="149" t="str">
        <x:f>'Master Products'!AH1113</x:f>
        <x:v>WS-RATES:31:33</x:v>
      </x:c>
      <x:c r="P1116" s="149" t="str">
        <x:f>IF('Master Products'!AI1113="","",'Master Products'!AI1113)</x:f>
      </x:c>
      <x:c r="Q1116" s="149" t="str">
        <x:f>IF('Master Products'!AJ1113="","",'Master Products'!AJ1113)</x:f>
      </x:c>
      <x:c r="R1116" s="149" t="str">
        <x:f>IF('Master Products'!AK1113="","",'Master Products'!AK1113)</x:f>
      </x:c>
    </x:row>
    <x:row r="1117">
      <x:c r="A1117" s="149" t="str">
        <x:f>'Master Products'!A1114</x:f>
        <x:v>RS-001113</x:v>
      </x:c>
      <x:c r="B1117" s="149" t="str">
        <x:f>'Master Products'!B1114</x:f>
        <x:v>NORANI QAIDA Z67</x:v>
      </x:c>
      <x:c r="C1117" s="149" t="str">
        <x:f>'Master Products'!C1114</x:f>
        <x:v>SIPARA</x:v>
      </x:c>
      <x:c r="D1117" s="149" t="str">
        <x:f>'Master Products'!D1114</x:f>
        <x:v>Both</x:v>
      </x:c>
      <x:c r="E1117" s="149" t="str">
        <x:f>'Master Products'!F1114</x:f>
        <x:v>Piece</x:v>
      </x:c>
      <x:c r="F1117" s="149" t="str">
        <x:f>IF('Master Products'!G1114="","",'Master Products'!G1114)</x:f>
      </x:c>
      <x:c r="G1117" s="149" t="str">
        <x:f>'Master Products'!I1114</x:f>
        <x:v>PKR</x:v>
      </x:c>
      <x:c r="H1117" s="133" t="n">
        <x:f>'Master Products'!L1114</x:f>
        <x:v>45</x:v>
      </x:c>
      <x:c r="I1117" s="133" t="n">
        <x:f>'Master Products'!M1114</x:f>
        <x:v>37.5833333333333</x:v>
      </x:c>
      <x:c r="J1117" s="133" t="str">
        <x:f>'Master Products'!U1114</x:f>
        <x:v>Source Valid</x:v>
      </x:c>
      <x:c r="K1117" s="133" t="n">
        <x:f>'Master Products'!N1114</x:f>
        <x:v>7.4166666666667</x:v>
      </x:c>
      <x:c r="L1117" s="148" t="n">
        <x:f>'Master Products'!O1114</x:f>
        <x:v>0.16481481481481555</x:v>
      </x:c>
      <x:c r="M1117" s="149" t="str">
        <x:f>'Master Products'!X1114</x:f>
        <x:v>Ready</x:v>
      </x:c>
      <x:c r="N1117" s="149" t="b">
        <x:f>'Master Products'!Y1114</x:f>
        <x:v>1</x:v>
      </x:c>
      <x:c r="O1117" s="149" t="str">
        <x:f>'Master Products'!AH1114</x:f>
        <x:v>WS-RATES:31:34</x:v>
      </x:c>
      <x:c r="P1117" s="149" t="str">
        <x:f>IF('Master Products'!AI1114="","",'Master Products'!AI1114)</x:f>
      </x:c>
      <x:c r="Q1117" s="149" t="str">
        <x:f>IF('Master Products'!AJ1114="","",'Master Products'!AJ1114)</x:f>
      </x:c>
      <x:c r="R1117" s="149" t="str">
        <x:f>IF('Master Products'!AK1114="","",'Master Products'!AK1114)</x:f>
      </x:c>
    </x:row>
    <x:row r="1118">
      <x:c r="A1118" s="149" t="str">
        <x:f>'Master Products'!A1115</x:f>
        <x:v>RS-001114</x:v>
      </x:c>
      <x:c r="B1118" s="149" t="str">
        <x:f>'Master Products'!B1115</x:f>
        <x:v>NORANNI QAIDA Z65A</x:v>
      </x:c>
      <x:c r="C1118" s="149" t="str">
        <x:f>'Master Products'!C1115</x:f>
        <x:v>SIPARA</x:v>
      </x:c>
      <x:c r="D1118" s="149" t="str">
        <x:f>'Master Products'!D1115</x:f>
        <x:v>Both</x:v>
      </x:c>
      <x:c r="E1118" s="149" t="str">
        <x:f>'Master Products'!F1115</x:f>
        <x:v>Piece</x:v>
      </x:c>
      <x:c r="F1118" s="149" t="str">
        <x:f>IF('Master Products'!G1115="","",'Master Products'!G1115)</x:f>
      </x:c>
      <x:c r="G1118" s="149" t="str">
        <x:f>'Master Products'!I1115</x:f>
        <x:v>PKR</x:v>
      </x:c>
      <x:c r="H1118" s="133" t="n">
        <x:f>'Master Products'!L1115</x:f>
        <x:v>40</x:v>
      </x:c>
      <x:c r="I1118" s="133" t="n">
        <x:f>'Master Products'!M1115</x:f>
        <x:v>35</x:v>
      </x:c>
      <x:c r="J1118" s="133" t="str">
        <x:f>'Master Products'!U1115</x:f>
        <x:v>Source Valid</x:v>
      </x:c>
      <x:c r="K1118" s="133" t="n">
        <x:f>'Master Products'!N1115</x:f>
        <x:v>5</x:v>
      </x:c>
      <x:c r="L1118" s="148" t="n">
        <x:f>'Master Products'!O1115</x:f>
        <x:v>0.125</x:v>
      </x:c>
      <x:c r="M1118" s="149" t="str">
        <x:f>'Master Products'!X1115</x:f>
        <x:v>Ready</x:v>
      </x:c>
      <x:c r="N1118" s="149" t="b">
        <x:f>'Master Products'!Y1115</x:f>
        <x:v>1</x:v>
      </x:c>
      <x:c r="O1118" s="149" t="str">
        <x:f>'Master Products'!AH1115</x:f>
        <x:v>WS-RATES:31:35</x:v>
      </x:c>
      <x:c r="P1118" s="149" t="str">
        <x:f>IF('Master Products'!AI1115="","",'Master Products'!AI1115)</x:f>
      </x:c>
      <x:c r="Q1118" s="149" t="str">
        <x:f>IF('Master Products'!AJ1115="","",'Master Products'!AJ1115)</x:f>
      </x:c>
      <x:c r="R1118" s="149" t="str">
        <x:f>IF('Master Products'!AK1115="","",'Master Products'!AK1115)</x:f>
      </x:c>
    </x:row>
    <x:row r="1119">
      <x:c r="A1119" s="149" t="str">
        <x:f>'Master Products'!A1116</x:f>
        <x:v>RS-001115</x:v>
      </x:c>
      <x:c r="B1119" s="149" t="str">
        <x:f>'Master Products'!B1116</x:f>
        <x:v>NORANNI QAIDA Z65</x:v>
      </x:c>
      <x:c r="C1119" s="149" t="str">
        <x:f>'Master Products'!C1116</x:f>
        <x:v>SIPARA</x:v>
      </x:c>
      <x:c r="D1119" s="149" t="str">
        <x:f>'Master Products'!D1116</x:f>
        <x:v>Both</x:v>
      </x:c>
      <x:c r="E1119" s="149" t="str">
        <x:f>'Master Products'!F1116</x:f>
        <x:v>Piece</x:v>
      </x:c>
      <x:c r="F1119" s="149" t="str">
        <x:f>IF('Master Products'!G1116="","",'Master Products'!G1116)</x:f>
      </x:c>
      <x:c r="G1119" s="149" t="str">
        <x:f>'Master Products'!I1116</x:f>
        <x:v>PKR</x:v>
      </x:c>
      <x:c r="H1119" s="133" t="n">
        <x:f>'Master Products'!L1116</x:f>
        <x:v>30</x:v>
      </x:c>
      <x:c r="I1119" s="133" t="n">
        <x:f>'Master Products'!M1116</x:f>
        <x:v>24</x:v>
      </x:c>
      <x:c r="J1119" s="133" t="str">
        <x:f>'Master Products'!U1116</x:f>
        <x:v>Source Valid</x:v>
      </x:c>
      <x:c r="K1119" s="133" t="n">
        <x:f>'Master Products'!N1116</x:f>
        <x:v>6</x:v>
      </x:c>
      <x:c r="L1119" s="148" t="n">
        <x:f>'Master Products'!O1116</x:f>
        <x:v>0.2</x:v>
      </x:c>
      <x:c r="M1119" s="149" t="str">
        <x:f>'Master Products'!X1116</x:f>
        <x:v>Ready</x:v>
      </x:c>
      <x:c r="N1119" s="149" t="b">
        <x:f>'Master Products'!Y1116</x:f>
        <x:v>1</x:v>
      </x:c>
      <x:c r="O1119" s="149" t="str">
        <x:f>'Master Products'!AH1116</x:f>
        <x:v>WS-RATES:31:36</x:v>
      </x:c>
      <x:c r="P1119" s="149" t="str">
        <x:f>IF('Master Products'!AI1116="","",'Master Products'!AI1116)</x:f>
      </x:c>
      <x:c r="Q1119" s="149" t="str">
        <x:f>IF('Master Products'!AJ1116="","",'Master Products'!AJ1116)</x:f>
      </x:c>
      <x:c r="R1119" s="149" t="str">
        <x:f>IF('Master Products'!AK1116="","",'Master Products'!AK1116)</x:f>
      </x:c>
    </x:row>
    <x:row r="1120">
      <x:c r="A1120" s="149" t="str">
        <x:f>'Master Products'!A1117</x:f>
        <x:v>RS-001116</x:v>
      </x:c>
      <x:c r="B1120" s="149" t="str">
        <x:f>'Master Products'!B1117</x:f>
        <x:v>NAMAZ BOOK FM5</x:v>
      </x:c>
      <x:c r="C1120" s="149" t="str">
        <x:f>'Master Products'!C1117</x:f>
        <x:v>SIPARA</x:v>
      </x:c>
      <x:c r="D1120" s="149" t="str">
        <x:f>'Master Products'!D1117</x:f>
        <x:v>Both</x:v>
      </x:c>
      <x:c r="E1120" s="149" t="str">
        <x:f>'Master Products'!F1117</x:f>
        <x:v>Piece</x:v>
      </x:c>
      <x:c r="F1120" s="149" t="str">
        <x:f>IF('Master Products'!G1117="","",'Master Products'!G1117)</x:f>
      </x:c>
      <x:c r="G1120" s="149" t="str">
        <x:f>'Master Products'!I1117</x:f>
        <x:v>PKR</x:v>
      </x:c>
      <x:c r="H1120" s="133" t="n">
        <x:f>'Master Products'!L1117</x:f>
        <x:v>30</x:v>
      </x:c>
      <x:c r="I1120" s="133" t="n">
        <x:f>'Master Products'!M1117</x:f>
        <x:v>25</x:v>
      </x:c>
      <x:c r="J1120" s="133" t="str">
        <x:f>'Master Products'!U1117</x:f>
        <x:v>Source Valid</x:v>
      </x:c>
      <x:c r="K1120" s="133" t="n">
        <x:f>'Master Products'!N1117</x:f>
        <x:v>5</x:v>
      </x:c>
      <x:c r="L1120" s="148" t="n">
        <x:f>'Master Products'!O1117</x:f>
        <x:v>0.16666666666666666</x:v>
      </x:c>
      <x:c r="M1120" s="149" t="str">
        <x:f>'Master Products'!X1117</x:f>
        <x:v>Ready</x:v>
      </x:c>
      <x:c r="N1120" s="149" t="b">
        <x:f>'Master Products'!Y1117</x:f>
        <x:v>1</x:v>
      </x:c>
      <x:c r="O1120" s="149" t="str">
        <x:f>'Master Products'!AH1117</x:f>
        <x:v>WS-RATES:31:37</x:v>
      </x:c>
      <x:c r="P1120" s="149" t="str">
        <x:f>IF('Master Products'!AI1117="","",'Master Products'!AI1117)</x:f>
      </x:c>
      <x:c r="Q1120" s="149" t="str">
        <x:f>IF('Master Products'!AJ1117="","",'Master Products'!AJ1117)</x:f>
      </x:c>
      <x:c r="R1120" s="149" t="str">
        <x:f>IF('Master Products'!AK1117="","",'Master Products'!AK1117)</x:f>
      </x:c>
    </x:row>
    <x:row r="1121">
      <x:c r="A1121" s="149" t="str">
        <x:f>'Master Products'!A1118</x:f>
        <x:v>RS-001117</x:v>
      </x:c>
      <x:c r="B1121" s="149" t="str">
        <x:f>'Master Products'!B1118</x:f>
        <x:v>SURAH MUZAMIL S12B</x:v>
      </x:c>
      <x:c r="C1121" s="149" t="str">
        <x:f>'Master Products'!C1118</x:f>
        <x:v>SIPARA</x:v>
      </x:c>
      <x:c r="D1121" s="149" t="str">
        <x:f>'Master Products'!D1118</x:f>
        <x:v>Both</x:v>
      </x:c>
      <x:c r="E1121" s="149" t="str">
        <x:f>'Master Products'!F1118</x:f>
        <x:v>Piece</x:v>
      </x:c>
      <x:c r="F1121" s="149" t="str">
        <x:f>IF('Master Products'!G1118="","",'Master Products'!G1118)</x:f>
      </x:c>
      <x:c r="G1121" s="149" t="str">
        <x:f>'Master Products'!I1118</x:f>
        <x:v>PKR</x:v>
      </x:c>
      <x:c r="H1121" s="133" t="n">
        <x:f>'Master Products'!L1118</x:f>
        <x:v>35</x:v>
      </x:c>
      <x:c r="I1121" s="133" t="n">
        <x:f>'Master Products'!M1118</x:f>
        <x:v>31</x:v>
      </x:c>
      <x:c r="J1121" s="133" t="str">
        <x:f>'Master Products'!U1118</x:f>
        <x:v>Source Valid</x:v>
      </x:c>
      <x:c r="K1121" s="133" t="n">
        <x:f>'Master Products'!N1118</x:f>
        <x:v>4</x:v>
      </x:c>
      <x:c r="L1121" s="148" t="n">
        <x:f>'Master Products'!O1118</x:f>
        <x:v>0.11428571428571428</x:v>
      </x:c>
      <x:c r="M1121" s="149" t="str">
        <x:f>'Master Products'!X1118</x:f>
        <x:v>Ready</x:v>
      </x:c>
      <x:c r="N1121" s="149" t="b">
        <x:f>'Master Products'!Y1118</x:f>
        <x:v>1</x:v>
      </x:c>
      <x:c r="O1121" s="149" t="str">
        <x:f>'Master Products'!AH1118</x:f>
        <x:v>WS-RATES:32:2</x:v>
      </x:c>
      <x:c r="P1121" s="149" t="str">
        <x:f>IF('Master Products'!AI1118="","",'Master Products'!AI1118)</x:f>
      </x:c>
      <x:c r="Q1121" s="149" t="str">
        <x:f>IF('Master Products'!AJ1118="","",'Master Products'!AJ1118)</x:f>
      </x:c>
      <x:c r="R1121" s="149" t="str">
        <x:f>IF('Master Products'!AK1118="","",'Master Products'!AK1118)</x:f>
      </x:c>
    </x:row>
    <x:row r="1122">
      <x:c r="A1122" s="149" t="str">
        <x:f>'Master Products'!A1119</x:f>
        <x:v>RS-001118</x:v>
      </x:c>
      <x:c r="B1122" s="149" t="str">
        <x:f>'Master Products'!B1119</x:f>
        <x:v>PUNJ SUURAH Z80</x:v>
      </x:c>
      <x:c r="C1122" s="149" t="str">
        <x:f>'Master Products'!C1119</x:f>
        <x:v>SIPARA</x:v>
      </x:c>
      <x:c r="D1122" s="149" t="str">
        <x:f>'Master Products'!D1119</x:f>
        <x:v>Both</x:v>
      </x:c>
      <x:c r="E1122" s="149" t="str">
        <x:f>'Master Products'!F1119</x:f>
        <x:v>Piece</x:v>
      </x:c>
      <x:c r="F1122" s="149" t="str">
        <x:f>IF('Master Products'!G1119="","",'Master Products'!G1119)</x:f>
      </x:c>
      <x:c r="G1122" s="149" t="str">
        <x:f>'Master Products'!I1119</x:f>
        <x:v>PKR</x:v>
      </x:c>
      <x:c r="H1122" s="133" t="n">
        <x:f>'Master Products'!L1119</x:f>
        <x:v>160</x:v>
      </x:c>
      <x:c r="I1122" s="133" t="n">
        <x:f>'Master Products'!M1119</x:f>
        <x:v>40</x:v>
      </x:c>
      <x:c r="J1122" s="133" t="str">
        <x:f>'Master Products'!U1119</x:f>
        <x:v>Source Valid</x:v>
      </x:c>
      <x:c r="K1122" s="133" t="n">
        <x:f>'Master Products'!N1119</x:f>
        <x:v>120</x:v>
      </x:c>
      <x:c r="L1122" s="148" t="n">
        <x:f>'Master Products'!O1119</x:f>
        <x:v>0.75</x:v>
      </x:c>
      <x:c r="M1122" s="149" t="str">
        <x:f>'Master Products'!X1119</x:f>
        <x:v>Ready</x:v>
      </x:c>
      <x:c r="N1122" s="149" t="b">
        <x:f>'Master Products'!Y1119</x:f>
        <x:v>1</x:v>
      </x:c>
      <x:c r="O1122" s="149" t="str">
        <x:f>'Master Products'!AH1119</x:f>
        <x:v>WS-RATES:32:3</x:v>
      </x:c>
      <x:c r="P1122" s="149" t="str">
        <x:f>IF('Master Products'!AI1119="","",'Master Products'!AI1119)</x:f>
      </x:c>
      <x:c r="Q1122" s="149" t="str">
        <x:f>IF('Master Products'!AJ1119="","",'Master Products'!AJ1119)</x:f>
      </x:c>
      <x:c r="R1122" s="149" t="str">
        <x:f>IF('Master Products'!AK1119="","",'Master Products'!AK1119)</x:f>
      </x:c>
    </x:row>
    <x:row r="1123">
      <x:c r="A1123" s="149" t="str">
        <x:f>'Master Products'!A1120</x:f>
        <x:v>RS-001119</x:v>
      </x:c>
      <x:c r="B1123" s="149" t="str">
        <x:f>'Master Products'!B1120</x:f>
        <x:v>MANZIL BOOK Z75</x:v>
      </x:c>
      <x:c r="C1123" s="149" t="str">
        <x:f>'Master Products'!C1120</x:f>
        <x:v>SIPARA</x:v>
      </x:c>
      <x:c r="D1123" s="149" t="str">
        <x:f>'Master Products'!D1120</x:f>
        <x:v>Both</x:v>
      </x:c>
      <x:c r="E1123" s="149" t="str">
        <x:f>'Master Products'!F1120</x:f>
        <x:v>Piece</x:v>
      </x:c>
      <x:c r="F1123" s="149" t="str">
        <x:f>IF('Master Products'!G1120="","",'Master Products'!G1120)</x:f>
      </x:c>
      <x:c r="G1123" s="149" t="str">
        <x:f>'Master Products'!I1120</x:f>
        <x:v>PKR</x:v>
      </x:c>
      <x:c r="H1123" s="133" t="n">
        <x:f>'Master Products'!L1120</x:f>
        <x:v>45</x:v>
      </x:c>
      <x:c r="I1123" s="133" t="n">
        <x:f>'Master Products'!M1120</x:f>
        <x:v>40</x:v>
      </x:c>
      <x:c r="J1123" s="133" t="str">
        <x:f>'Master Products'!U1120</x:f>
        <x:v>Source Valid</x:v>
      </x:c>
      <x:c r="K1123" s="133" t="n">
        <x:f>'Master Products'!N1120</x:f>
        <x:v>5</x:v>
      </x:c>
      <x:c r="L1123" s="148" t="n">
        <x:f>'Master Products'!O1120</x:f>
        <x:v>0.1111111111111111</x:v>
      </x:c>
      <x:c r="M1123" s="149" t="str">
        <x:f>'Master Products'!X1120</x:f>
        <x:v>Ready</x:v>
      </x:c>
      <x:c r="N1123" s="149" t="b">
        <x:f>'Master Products'!Y1120</x:f>
        <x:v>1</x:v>
      </x:c>
      <x:c r="O1123" s="149" t="str">
        <x:f>'Master Products'!AH1120</x:f>
        <x:v>WS-RATES:32:4</x:v>
      </x:c>
      <x:c r="P1123" s="149" t="str">
        <x:f>IF('Master Products'!AI1120="","",'Master Products'!AI1120)</x:f>
      </x:c>
      <x:c r="Q1123" s="149" t="str">
        <x:f>IF('Master Products'!AJ1120="","",'Master Products'!AJ1120)</x:f>
      </x:c>
      <x:c r="R1123" s="149" t="str">
        <x:f>IF('Master Products'!AK1120="","",'Master Products'!AK1120)</x:f>
      </x:c>
    </x:row>
    <x:row r="1124">
      <x:c r="A1124" s="149" t="str">
        <x:f>'Master Products'!A1121</x:f>
        <x:v>RS-001120</x:v>
      </x:c>
      <x:c r="B1124" s="149" t="str">
        <x:f>'Master Products'!B1121</x:f>
        <x:v>DUA BOOK PS5</x:v>
      </x:c>
      <x:c r="C1124" s="149" t="str">
        <x:f>'Master Products'!C1121</x:f>
        <x:v>SIPARA</x:v>
      </x:c>
      <x:c r="D1124" s="149" t="str">
        <x:f>'Master Products'!D1121</x:f>
        <x:v>Both</x:v>
      </x:c>
      <x:c r="E1124" s="149" t="str">
        <x:f>'Master Products'!F1121</x:f>
        <x:v>Piece</x:v>
      </x:c>
      <x:c r="F1124" s="149" t="str">
        <x:f>IF('Master Products'!G1121="","",'Master Products'!G1121)</x:f>
      </x:c>
      <x:c r="G1124" s="149" t="str">
        <x:f>'Master Products'!I1121</x:f>
        <x:v>PKR</x:v>
      </x:c>
      <x:c r="H1124" s="133" t="n">
        <x:f>'Master Products'!L1121</x:f>
        <x:v>40</x:v>
      </x:c>
      <x:c r="I1124" s="133" t="n">
        <x:f>'Master Products'!M1121</x:f>
        <x:v>36</x:v>
      </x:c>
      <x:c r="J1124" s="133" t="str">
        <x:f>'Master Products'!U1121</x:f>
        <x:v>Source Valid</x:v>
      </x:c>
      <x:c r="K1124" s="133" t="n">
        <x:f>'Master Products'!N1121</x:f>
        <x:v>4</x:v>
      </x:c>
      <x:c r="L1124" s="148" t="n">
        <x:f>'Master Products'!O1121</x:f>
        <x:v>0.1</x:v>
      </x:c>
      <x:c r="M1124" s="149" t="str">
        <x:f>'Master Products'!X1121</x:f>
        <x:v>Ready</x:v>
      </x:c>
      <x:c r="N1124" s="149" t="b">
        <x:f>'Master Products'!Y1121</x:f>
        <x:v>1</x:v>
      </x:c>
      <x:c r="O1124" s="149" t="str">
        <x:f>'Master Products'!AH1121</x:f>
        <x:v>WS-RATES:32:5</x:v>
      </x:c>
      <x:c r="P1124" s="149" t="str">
        <x:f>IF('Master Products'!AI1121="","",'Master Products'!AI1121)</x:f>
      </x:c>
      <x:c r="Q1124" s="149" t="str">
        <x:f>IF('Master Products'!AJ1121="","",'Master Products'!AJ1121)</x:f>
      </x:c>
      <x:c r="R1124" s="149" t="str">
        <x:f>IF('Master Products'!AK1121="","",'Master Products'!AK1121)</x:f>
      </x:c>
    </x:row>
    <x:row r="1125">
      <x:c r="A1125" s="149" t="str">
        <x:f>'Master Products'!A1122</x:f>
        <x:v>RS-001121</x:v>
      </x:c>
      <x:c r="B1125" s="149" t="str">
        <x:f>'Master Products'!B1122</x:f>
        <x:v>SURAH AL NOOR S20</x:v>
      </x:c>
      <x:c r="C1125" s="149" t="str">
        <x:f>'Master Products'!C1122</x:f>
        <x:v>SIPARA</x:v>
      </x:c>
      <x:c r="D1125" s="149" t="str">
        <x:f>'Master Products'!D1122</x:f>
        <x:v>Both</x:v>
      </x:c>
      <x:c r="E1125" s="149" t="str">
        <x:f>'Master Products'!F1122</x:f>
        <x:v>Piece</x:v>
      </x:c>
      <x:c r="F1125" s="149" t="str">
        <x:f>IF('Master Products'!G1122="","",'Master Products'!G1122)</x:f>
      </x:c>
      <x:c r="G1125" s="149" t="str">
        <x:f>'Master Products'!I1122</x:f>
        <x:v>PKR</x:v>
      </x:c>
      <x:c r="H1125" s="133" t="n">
        <x:f>'Master Products'!L1122</x:f>
        <x:v>25</x:v>
      </x:c>
      <x:c r="I1125" s="133" t="n">
        <x:f>'Master Products'!M1122</x:f>
        <x:v>22.5</x:v>
      </x:c>
      <x:c r="J1125" s="133" t="str">
        <x:f>'Master Products'!U1122</x:f>
        <x:v>Source Valid</x:v>
      </x:c>
      <x:c r="K1125" s="133" t="n">
        <x:f>'Master Products'!N1122</x:f>
        <x:v>2.5</x:v>
      </x:c>
      <x:c r="L1125" s="148" t="n">
        <x:f>'Master Products'!O1122</x:f>
        <x:v>0.1</x:v>
      </x:c>
      <x:c r="M1125" s="149" t="str">
        <x:f>'Master Products'!X1122</x:f>
        <x:v>Ready</x:v>
      </x:c>
      <x:c r="N1125" s="149" t="b">
        <x:f>'Master Products'!Y1122</x:f>
        <x:v>1</x:v>
      </x:c>
      <x:c r="O1125" s="149" t="str">
        <x:f>'Master Products'!AH1122</x:f>
        <x:v>WS-RATES:32:6</x:v>
      </x:c>
      <x:c r="P1125" s="149" t="str">
        <x:f>IF('Master Products'!AI1122="","",'Master Products'!AI1122)</x:f>
      </x:c>
      <x:c r="Q1125" s="149" t="str">
        <x:f>IF('Master Products'!AJ1122="","",'Master Products'!AJ1122)</x:f>
      </x:c>
      <x:c r="R1125" s="149" t="str">
        <x:f>IF('Master Products'!AK1122="","",'Master Products'!AK1122)</x:f>
      </x:c>
    </x:row>
    <x:row r="1126">
      <x:c r="A1126" s="149" t="str">
        <x:f>'Master Products'!A1123</x:f>
        <x:v>RS-001122</x:v>
      </x:c>
      <x:c r="B1126" s="149" t="str">
        <x:f>'Master Products'!B1123</x:f>
        <x:v>SURAH KAHAF S1</x:v>
      </x:c>
      <x:c r="C1126" s="149" t="str">
        <x:f>'Master Products'!C1123</x:f>
        <x:v>SIPARA</x:v>
      </x:c>
      <x:c r="D1126" s="149" t="str">
        <x:f>'Master Products'!D1123</x:f>
        <x:v>Both</x:v>
      </x:c>
      <x:c r="E1126" s="149" t="str">
        <x:f>'Master Products'!F1123</x:f>
        <x:v>Piece</x:v>
      </x:c>
      <x:c r="F1126" s="149" t="str">
        <x:f>IF('Master Products'!G1123="","",'Master Products'!G1123)</x:f>
      </x:c>
      <x:c r="G1126" s="149" t="str">
        <x:f>'Master Products'!I1123</x:f>
        <x:v>PKR</x:v>
      </x:c>
      <x:c r="H1126" s="133" t="n">
        <x:f>'Master Products'!L1123</x:f>
        <x:v>40</x:v>
      </x:c>
      <x:c r="I1126" s="133" t="n">
        <x:f>'Master Products'!M1123</x:f>
        <x:v>36</x:v>
      </x:c>
      <x:c r="J1126" s="133" t="str">
        <x:f>'Master Products'!U1123</x:f>
        <x:v>Source Valid</x:v>
      </x:c>
      <x:c r="K1126" s="133" t="n">
        <x:f>'Master Products'!N1123</x:f>
        <x:v>4</x:v>
      </x:c>
      <x:c r="L1126" s="148" t="n">
        <x:f>'Master Products'!O1123</x:f>
        <x:v>0.1</x:v>
      </x:c>
      <x:c r="M1126" s="149" t="str">
        <x:f>'Master Products'!X1123</x:f>
        <x:v>Ready</x:v>
      </x:c>
      <x:c r="N1126" s="149" t="b">
        <x:f>'Master Products'!Y1123</x:f>
        <x:v>1</x:v>
      </x:c>
      <x:c r="O1126" s="149" t="str">
        <x:f>'Master Products'!AH1123</x:f>
        <x:v>WS-RATES:32:7</x:v>
      </x:c>
      <x:c r="P1126" s="149" t="str">
        <x:f>IF('Master Products'!AI1123="","",'Master Products'!AI1123)</x:f>
      </x:c>
      <x:c r="Q1126" s="149" t="str">
        <x:f>IF('Master Products'!AJ1123="","",'Master Products'!AJ1123)</x:f>
      </x:c>
      <x:c r="R1126" s="149" t="str">
        <x:f>IF('Master Products'!AK1123="","",'Master Products'!AK1123)</x:f>
      </x:c>
    </x:row>
    <x:row r="1127">
      <x:c r="A1127" s="149" t="str">
        <x:f>'Master Products'!A1124</x:f>
        <x:v>RS-001123</x:v>
      </x:c>
      <x:c r="B1127" s="149" t="str">
        <x:f>'Master Products'!B1124</x:f>
        <x:v>SURAH E MULK S10</x:v>
      </x:c>
      <x:c r="C1127" s="149" t="str">
        <x:f>'Master Products'!C1124</x:f>
        <x:v>SIPARA</x:v>
      </x:c>
      <x:c r="D1127" s="149" t="str">
        <x:f>'Master Products'!D1124</x:f>
        <x:v>Both</x:v>
      </x:c>
      <x:c r="E1127" s="149" t="str">
        <x:f>'Master Products'!F1124</x:f>
        <x:v>Piece</x:v>
      </x:c>
      <x:c r="F1127" s="149" t="str">
        <x:f>IF('Master Products'!G1124="","",'Master Products'!G1124)</x:f>
      </x:c>
      <x:c r="G1127" s="149" t="str">
        <x:f>'Master Products'!I1124</x:f>
        <x:v>PKR</x:v>
      </x:c>
      <x:c r="H1127" s="133" t="n">
        <x:f>'Master Products'!L1124</x:f>
        <x:v>25</x:v>
      </x:c>
      <x:c r="I1127" s="133" t="n">
        <x:f>'Master Products'!M1124</x:f>
        <x:v>22.5</x:v>
      </x:c>
      <x:c r="J1127" s="133" t="str">
        <x:f>'Master Products'!U1124</x:f>
        <x:v>Source Valid</x:v>
      </x:c>
      <x:c r="K1127" s="133" t="n">
        <x:f>'Master Products'!N1124</x:f>
        <x:v>2.5</x:v>
      </x:c>
      <x:c r="L1127" s="148" t="n">
        <x:f>'Master Products'!O1124</x:f>
        <x:v>0.1</x:v>
      </x:c>
      <x:c r="M1127" s="149" t="str">
        <x:f>'Master Products'!X1124</x:f>
        <x:v>Ready</x:v>
      </x:c>
      <x:c r="N1127" s="149" t="b">
        <x:f>'Master Products'!Y1124</x:f>
        <x:v>1</x:v>
      </x:c>
      <x:c r="O1127" s="149" t="str">
        <x:f>'Master Products'!AH1124</x:f>
        <x:v>WS-RATES:32:8</x:v>
      </x:c>
      <x:c r="P1127" s="149" t="str">
        <x:f>IF('Master Products'!AI1124="","",'Master Products'!AI1124)</x:f>
      </x:c>
      <x:c r="Q1127" s="149" t="str">
        <x:f>IF('Master Products'!AJ1124="","",'Master Products'!AJ1124)</x:f>
      </x:c>
      <x:c r="R1127" s="149" t="str">
        <x:f>IF('Master Products'!AK1124="","",'Master Products'!AK1124)</x:f>
      </x:c>
    </x:row>
    <x:row r="1128">
      <x:c r="A1128" s="149" t="str">
        <x:f>'Master Products'!A1125</x:f>
        <x:v>RS-001124</x:v>
      </x:c>
      <x:c r="B1128" s="149" t="str">
        <x:f>'Master Products'!B1125</x:f>
        <x:v>SIPARA 292</x:v>
      </x:c>
      <x:c r="C1128" s="149" t="str">
        <x:f>'Master Products'!C1125</x:f>
        <x:v>SIPARA</x:v>
      </x:c>
      <x:c r="D1128" s="149" t="str">
        <x:f>'Master Products'!D1125</x:f>
        <x:v>Both</x:v>
      </x:c>
      <x:c r="E1128" s="149" t="str">
        <x:f>'Master Products'!F1125</x:f>
        <x:v>Piece</x:v>
      </x:c>
      <x:c r="F1128" s="149" t="str">
        <x:f>IF('Master Products'!G1125="","",'Master Products'!G1125)</x:f>
      </x:c>
      <x:c r="G1128" s="149" t="str">
        <x:f>'Master Products'!I1125</x:f>
        <x:v>PKR</x:v>
      </x:c>
      <x:c r="H1128" s="133" t="n">
        <x:f>'Master Products'!L1125</x:f>
        <x:v>75</x:v>
      </x:c>
      <x:c r="I1128" s="133" t="n">
        <x:f>'Master Products'!M1125</x:f>
        <x:v>66.9353169469599</x:v>
      </x:c>
      <x:c r="J1128" s="133" t="str">
        <x:f>'Master Products'!U1125</x:f>
        <x:v>Source Valid</x:v>
      </x:c>
      <x:c r="K1128" s="133" t="n">
        <x:f>'Master Products'!N1125</x:f>
        <x:v>8.064683053040099</x:v>
      </x:c>
      <x:c r="L1128" s="148" t="n">
        <x:f>'Master Products'!O1125</x:f>
        <x:v>0.10752910737386799</x:v>
      </x:c>
      <x:c r="M1128" s="149" t="str">
        <x:f>'Master Products'!X1125</x:f>
        <x:v>Ready</x:v>
      </x:c>
      <x:c r="N1128" s="149" t="b">
        <x:f>'Master Products'!Y1125</x:f>
        <x:v>1</x:v>
      </x:c>
      <x:c r="O1128" s="149" t="str">
        <x:f>'Master Products'!AH1125</x:f>
        <x:v>WS-RATES:32:9</x:v>
      </x:c>
      <x:c r="P1128" s="149" t="str">
        <x:f>IF('Master Products'!AI1125="","",'Master Products'!AI1125)</x:f>
      </x:c>
      <x:c r="Q1128" s="149" t="str">
        <x:f>IF('Master Products'!AJ1125="","",'Master Products'!AJ1125)</x:f>
      </x:c>
      <x:c r="R1128" s="149" t="str">
        <x:f>IF('Master Products'!AK1125="","",'Master Products'!AK1125)</x:f>
      </x:c>
    </x:row>
    <x:row r="1129">
      <x:c r="A1129" s="149" t="str">
        <x:f>'Master Products'!A1126</x:f>
        <x:v>RS-001125</x:v>
      </x:c>
      <x:c r="B1129" s="149" t="str">
        <x:f>'Master Products'!B1126</x:f>
        <x:v>SIPARA SET 292</x:v>
      </x:c>
      <x:c r="C1129" s="149" t="str">
        <x:f>'Master Products'!C1126</x:f>
        <x:v>SIPARA</x:v>
      </x:c>
      <x:c r="D1129" s="149" t="str">
        <x:f>'Master Products'!D1126</x:f>
        <x:v>Both</x:v>
      </x:c>
      <x:c r="E1129" s="149" t="str">
        <x:f>'Master Products'!F1126</x:f>
        <x:v>Set</x:v>
      </x:c>
      <x:c r="F1129" s="149" t="str">
        <x:f>IF('Master Products'!G1126="","",'Master Products'!G1126)</x:f>
      </x:c>
      <x:c r="G1129" s="149" t="str">
        <x:f>'Master Products'!I1126</x:f>
        <x:v>PKR</x:v>
      </x:c>
      <x:c r="H1129" s="133" t="n">
        <x:f>'Master Products'!L1126</x:f>
        <x:v>2380</x:v>
      </x:c>
      <x:c r="I1129" s="133" t="n">
        <x:f>'Master Products'!M1126</x:f>
        <x:v>2140</x:v>
      </x:c>
      <x:c r="J1129" s="133" t="str">
        <x:f>'Master Products'!U1126</x:f>
        <x:v>Source Valid</x:v>
      </x:c>
      <x:c r="K1129" s="133" t="n">
        <x:f>'Master Products'!N1126</x:f>
        <x:v>240</x:v>
      </x:c>
      <x:c r="L1129" s="148" t="n">
        <x:f>'Master Products'!O1126</x:f>
        <x:v>0.10084033613445378</x:v>
      </x:c>
      <x:c r="M1129" s="149" t="str">
        <x:f>'Master Products'!X1126</x:f>
        <x:v>Ready</x:v>
      </x:c>
      <x:c r="N1129" s="149" t="b">
        <x:f>'Master Products'!Y1126</x:f>
        <x:v>1</x:v>
      </x:c>
      <x:c r="O1129" s="149" t="str">
        <x:f>'Master Products'!AH1126</x:f>
        <x:v>WS-RATES:32:10</x:v>
      </x:c>
      <x:c r="P1129" s="149" t="str">
        <x:f>IF('Master Products'!AI1126="","",'Master Products'!AI1126)</x:f>
      </x:c>
      <x:c r="Q1129" s="149" t="str">
        <x:f>IF('Master Products'!AJ1126="","",'Master Products'!AJ1126)</x:f>
      </x:c>
      <x:c r="R1129" s="149" t="str">
        <x:f>IF('Master Products'!AK1126="","",'Master Products'!AK1126)</x:f>
      </x:c>
    </x:row>
    <x:row r="1130">
      <x:c r="A1130" s="149" t="str">
        <x:f>'Master Products'!A1127</x:f>
        <x:v>RS-001126</x:v>
      </x:c>
      <x:c r="B1130" s="149" t="str">
        <x:f>'Master Products'!B1127</x:f>
        <x:v>SIPARA SET 202</x:v>
      </x:c>
      <x:c r="C1130" s="149" t="str">
        <x:f>'Master Products'!C1127</x:f>
        <x:v>SIPARA</x:v>
      </x:c>
      <x:c r="D1130" s="149" t="str">
        <x:f>'Master Products'!D1127</x:f>
        <x:v>Both</x:v>
      </x:c>
      <x:c r="E1130" s="149" t="str">
        <x:f>'Master Products'!F1127</x:f>
        <x:v>Set</x:v>
      </x:c>
      <x:c r="F1130" s="149" t="str">
        <x:f>IF('Master Products'!G1127="","",'Master Products'!G1127)</x:f>
      </x:c>
      <x:c r="G1130" s="149" t="str">
        <x:f>'Master Products'!I1127</x:f>
        <x:v>PKR</x:v>
      </x:c>
      <x:c r="H1130" s="133" t="n">
        <x:f>'Master Products'!L1127</x:f>
        <x:v>1775</x:v>
      </x:c>
      <x:c r="I1130" s="133" t="n">
        <x:f>'Master Products'!M1127</x:f>
        <x:v>1595</x:v>
      </x:c>
      <x:c r="J1130" s="133" t="str">
        <x:f>'Master Products'!U1127</x:f>
        <x:v>Source Valid</x:v>
      </x:c>
      <x:c r="K1130" s="133" t="n">
        <x:f>'Master Products'!N1127</x:f>
        <x:v>180</x:v>
      </x:c>
      <x:c r="L1130" s="148" t="n">
        <x:f>'Master Products'!O1127</x:f>
        <x:v>0.10140845070422536</x:v>
      </x:c>
      <x:c r="M1130" s="149" t="str">
        <x:f>'Master Products'!X1127</x:f>
        <x:v>Ready</x:v>
      </x:c>
      <x:c r="N1130" s="149" t="b">
        <x:f>'Master Products'!Y1127</x:f>
        <x:v>1</x:v>
      </x:c>
      <x:c r="O1130" s="149" t="str">
        <x:f>'Master Products'!AH1127</x:f>
        <x:v>WS-RATES:32:11</x:v>
      </x:c>
      <x:c r="P1130" s="149" t="str">
        <x:f>IF('Master Products'!AI1127="","",'Master Products'!AI1127)</x:f>
      </x:c>
      <x:c r="Q1130" s="149" t="str">
        <x:f>IF('Master Products'!AJ1127="","",'Master Products'!AJ1127)</x:f>
      </x:c>
      <x:c r="R1130" s="149" t="str">
        <x:f>IF('Master Products'!AK1127="","",'Master Products'!AK1127)</x:f>
      </x:c>
    </x:row>
    <x:row r="1131">
      <x:c r="A1131" s="149" t="str">
        <x:f>'Master Products'!A1128</x:f>
        <x:v>RS-001127</x:v>
      </x:c>
      <x:c r="B1131" s="149" t="str">
        <x:f>'Master Products'!B1128</x:f>
        <x:v>QURAN PAK 411B</x:v>
      </x:c>
      <x:c r="C1131" s="149" t="str">
        <x:f>'Master Products'!C1128</x:f>
        <x:v>SIPARA</x:v>
      </x:c>
      <x:c r="D1131" s="149" t="str">
        <x:f>'Master Products'!D1128</x:f>
        <x:v>Both</x:v>
      </x:c>
      <x:c r="E1131" s="149" t="str">
        <x:f>'Master Products'!F1128</x:f>
        <x:v>Piece</x:v>
      </x:c>
      <x:c r="F1131" s="149" t="str">
        <x:f>IF('Master Products'!G1128="","",'Master Products'!G1128)</x:f>
      </x:c>
      <x:c r="G1131" s="149" t="str">
        <x:f>'Master Products'!I1128</x:f>
        <x:v>PKR</x:v>
      </x:c>
      <x:c r="H1131" s="133" t="n">
        <x:f>'Master Products'!L1128</x:f>
        <x:v>845</x:v>
      </x:c>
      <x:c r="I1131" s="133" t="n">
        <x:f>'Master Products'!M1128</x:f>
        <x:v>740</x:v>
      </x:c>
      <x:c r="J1131" s="133" t="str">
        <x:f>'Master Products'!U1128</x:f>
        <x:v>Source Valid</x:v>
      </x:c>
      <x:c r="K1131" s="133" t="n">
        <x:f>'Master Products'!N1128</x:f>
        <x:v>105</x:v>
      </x:c>
      <x:c r="L1131" s="148" t="n">
        <x:f>'Master Products'!O1128</x:f>
        <x:v>0.1242603550295858</x:v>
      </x:c>
      <x:c r="M1131" s="149" t="str">
        <x:f>'Master Products'!X1128</x:f>
        <x:v>Ready</x:v>
      </x:c>
      <x:c r="N1131" s="149" t="b">
        <x:f>'Master Products'!Y1128</x:f>
        <x:v>1</x:v>
      </x:c>
      <x:c r="O1131" s="149" t="str">
        <x:f>'Master Products'!AH1128</x:f>
        <x:v>WS-RATES:32:12</x:v>
      </x:c>
      <x:c r="P1131" s="149" t="str">
        <x:f>IF('Master Products'!AI1128="","",'Master Products'!AI1128)</x:f>
      </x:c>
      <x:c r="Q1131" s="149" t="str">
        <x:f>IF('Master Products'!AJ1128="","",'Master Products'!AJ1128)</x:f>
      </x:c>
      <x:c r="R1131" s="149" t="str">
        <x:f>IF('Master Products'!AK1128="","",'Master Products'!AK1128)</x:f>
      </x:c>
    </x:row>
    <x:row r="1132">
      <x:c r="A1132" s="149" t="str">
        <x:f>'Master Products'!A1129</x:f>
        <x:v>RS-001128</x:v>
      </x:c>
      <x:c r="B1132" s="149" t="str">
        <x:f>'Master Products'!B1129</x:f>
        <x:v>QURAN PAK 112</x:v>
      </x:c>
      <x:c r="C1132" s="149" t="str">
        <x:f>'Master Products'!C1129</x:f>
        <x:v>SIPARA</x:v>
      </x:c>
      <x:c r="D1132" s="149" t="str">
        <x:f>'Master Products'!D1129</x:f>
        <x:v>Both</x:v>
      </x:c>
      <x:c r="E1132" s="149" t="str">
        <x:f>'Master Products'!F1129</x:f>
        <x:v>Piece</x:v>
      </x:c>
      <x:c r="F1132" s="149" t="str">
        <x:f>IF('Master Products'!G1129="","",'Master Products'!G1129)</x:f>
      </x:c>
      <x:c r="G1132" s="149" t="str">
        <x:f>'Master Products'!I1129</x:f>
        <x:v>PKR</x:v>
      </x:c>
      <x:c r="H1132" s="133" t="n">
        <x:f>'Master Products'!L1129</x:f>
        <x:v>1215</x:v>
      </x:c>
      <x:c r="I1132" s="133" t="n">
        <x:f>'Master Products'!M1129</x:f>
        <x:v>1090</x:v>
      </x:c>
      <x:c r="J1132" s="133" t="str">
        <x:f>'Master Products'!U1129</x:f>
        <x:v>Source Valid</x:v>
      </x:c>
      <x:c r="K1132" s="133" t="n">
        <x:f>'Master Products'!N1129</x:f>
        <x:v>125</x:v>
      </x:c>
      <x:c r="L1132" s="148" t="n">
        <x:f>'Master Products'!O1129</x:f>
        <x:v>0.102880658436214</x:v>
      </x:c>
      <x:c r="M1132" s="149" t="str">
        <x:f>'Master Products'!X1129</x:f>
        <x:v>Ready</x:v>
      </x:c>
      <x:c r="N1132" s="149" t="b">
        <x:f>'Master Products'!Y1129</x:f>
        <x:v>1</x:v>
      </x:c>
      <x:c r="O1132" s="149" t="str">
        <x:f>'Master Products'!AH1129</x:f>
        <x:v>WS-RATES:32:13</x:v>
      </x:c>
      <x:c r="P1132" s="149" t="str">
        <x:f>IF('Master Products'!AI1129="","",'Master Products'!AI1129)</x:f>
      </x:c>
      <x:c r="Q1132" s="149" t="str">
        <x:f>IF('Master Products'!AJ1129="","",'Master Products'!AJ1129)</x:f>
      </x:c>
      <x:c r="R1132" s="149" t="str">
        <x:f>IF('Master Products'!AK1129="","",'Master Products'!AK1129)</x:f>
      </x:c>
    </x:row>
    <x:row r="1133">
      <x:c r="A1133" s="149" t="str">
        <x:f>'Master Products'!A1130</x:f>
        <x:v>RS-001129</x:v>
      </x:c>
      <x:c r="B1133" s="149" t="str">
        <x:f>'Master Products'!B1130</x:f>
        <x:v>QURAN PAK 385</x:v>
      </x:c>
      <x:c r="C1133" s="149" t="str">
        <x:f>'Master Products'!C1130</x:f>
        <x:v>SIPARA</x:v>
      </x:c>
      <x:c r="D1133" s="149" t="str">
        <x:f>'Master Products'!D1130</x:f>
        <x:v>Both</x:v>
      </x:c>
      <x:c r="E1133" s="149" t="str">
        <x:f>'Master Products'!F1130</x:f>
        <x:v>Piece</x:v>
      </x:c>
      <x:c r="F1133" s="149" t="str">
        <x:f>IF('Master Products'!G1130="","",'Master Products'!G1130)</x:f>
      </x:c>
      <x:c r="G1133" s="149" t="str">
        <x:f>'Master Products'!I1130</x:f>
        <x:v>PKR</x:v>
      </x:c>
      <x:c r="H1133" s="133" t="n">
        <x:f>'Master Products'!L1130</x:f>
        <x:v>625</x:v>
      </x:c>
      <x:c r="I1133" s="133" t="n">
        <x:f>'Master Products'!M1130</x:f>
        <x:v>560</x:v>
      </x:c>
      <x:c r="J1133" s="133" t="str">
        <x:f>'Master Products'!U1130</x:f>
        <x:v>Source Valid</x:v>
      </x:c>
      <x:c r="K1133" s="133" t="n">
        <x:f>'Master Products'!N1130</x:f>
        <x:v>65</x:v>
      </x:c>
      <x:c r="L1133" s="148" t="n">
        <x:f>'Master Products'!O1130</x:f>
        <x:v>0.104</x:v>
      </x:c>
      <x:c r="M1133" s="149" t="str">
        <x:f>'Master Products'!X1130</x:f>
        <x:v>Ready</x:v>
      </x:c>
      <x:c r="N1133" s="149" t="b">
        <x:f>'Master Products'!Y1130</x:f>
        <x:v>1</x:v>
      </x:c>
      <x:c r="O1133" s="149" t="str">
        <x:f>'Master Products'!AH1130</x:f>
        <x:v>WS-RATES:32:14</x:v>
      </x:c>
      <x:c r="P1133" s="149" t="str">
        <x:f>IF('Master Products'!AI1130="","",'Master Products'!AI1130)</x:f>
      </x:c>
      <x:c r="Q1133" s="149" t="str">
        <x:f>IF('Master Products'!AJ1130="","",'Master Products'!AJ1130)</x:f>
      </x:c>
      <x:c r="R1133" s="149" t="str">
        <x:f>IF('Master Products'!AK1130="","",'Master Products'!AK1130)</x:f>
      </x:c>
    </x:row>
    <x:row r="1134">
      <x:c r="A1134" s="149" t="str">
        <x:f>'Master Products'!A1131</x:f>
        <x:v>RS-001130</x:v>
      </x:c>
      <x:c r="B1134" s="149" t="str">
        <x:f>'Master Products'!B1131</x:f>
        <x:v>QURAN PAK 411P</x:v>
      </x:c>
      <x:c r="C1134" s="149" t="str">
        <x:f>'Master Products'!C1131</x:f>
        <x:v>SIPARA</x:v>
      </x:c>
      <x:c r="D1134" s="149" t="str">
        <x:f>'Master Products'!D1131</x:f>
        <x:v>Both</x:v>
      </x:c>
      <x:c r="E1134" s="149" t="str">
        <x:f>'Master Products'!F1131</x:f>
        <x:v>Pack</x:v>
      </x:c>
      <x:c r="F1134" s="149" t="n">
        <x:f>IF('Master Products'!G1131="","",'Master Products'!G1131)</x:f>
        <x:v>411</x:v>
      </x:c>
      <x:c r="G1134" s="149" t="str">
        <x:f>'Master Products'!I1131</x:f>
        <x:v>PKR</x:v>
      </x:c>
      <x:c r="H1134" s="133" t="n">
        <x:f>'Master Products'!L1131</x:f>
        <x:v>750</x:v>
      </x:c>
      <x:c r="I1134" s="133" t="n">
        <x:f>'Master Products'!M1131</x:f>
        <x:v>670</x:v>
      </x:c>
      <x:c r="J1134" s="133" t="str">
        <x:f>'Master Products'!U1131</x:f>
        <x:v>Source Valid</x:v>
      </x:c>
      <x:c r="K1134" s="133" t="n">
        <x:f>'Master Products'!N1131</x:f>
        <x:v>80</x:v>
      </x:c>
      <x:c r="L1134" s="148" t="n">
        <x:f>'Master Products'!O1131</x:f>
        <x:v>0.10666666666666667</x:v>
      </x:c>
      <x:c r="M1134" s="149" t="str">
        <x:f>'Master Products'!X1131</x:f>
        <x:v>Ready</x:v>
      </x:c>
      <x:c r="N1134" s="149" t="b">
        <x:f>'Master Products'!Y1131</x:f>
        <x:v>1</x:v>
      </x:c>
      <x:c r="O1134" s="149" t="str">
        <x:f>'Master Products'!AH1131</x:f>
        <x:v>WS-RATES:32:15</x:v>
      </x:c>
      <x:c r="P1134" s="149" t="str">
        <x:f>IF('Master Products'!AI1131="","",'Master Products'!AI1131)</x:f>
      </x:c>
      <x:c r="Q1134" s="149" t="str">
        <x:f>IF('Master Products'!AJ1131="","",'Master Products'!AJ1131)</x:f>
      </x:c>
      <x:c r="R1134" s="149" t="str">
        <x:f>IF('Master Products'!AK1131="","",'Master Products'!AK1131)</x:f>
      </x:c>
    </x:row>
    <x:row r="1135">
      <x:c r="A1135" s="149" t="str">
        <x:f>'Master Products'!A1132</x:f>
        <x:v>RS-001131</x:v>
      </x:c>
      <x:c r="B1135" s="149" t="str">
        <x:f>'Master Products'!B1132</x:f>
        <x:v>QURAN PAK Z55B</x:v>
      </x:c>
      <x:c r="C1135" s="149" t="str">
        <x:f>'Master Products'!C1132</x:f>
        <x:v>SIPARA</x:v>
      </x:c>
      <x:c r="D1135" s="149" t="str">
        <x:f>'Master Products'!D1132</x:f>
        <x:v>Both</x:v>
      </x:c>
      <x:c r="E1135" s="149" t="str">
        <x:f>'Master Products'!F1132</x:f>
        <x:v>Piece</x:v>
      </x:c>
      <x:c r="F1135" s="149" t="str">
        <x:f>IF('Master Products'!G1132="","",'Master Products'!G1132)</x:f>
      </x:c>
      <x:c r="G1135" s="149" t="str">
        <x:f>'Master Products'!I1132</x:f>
        <x:v>PKR</x:v>
      </x:c>
      <x:c r="H1135" s="133" t="n">
        <x:f>'Master Products'!L1132</x:f>
        <x:v>640</x:v>
      </x:c>
      <x:c r="I1135" s="133" t="n">
        <x:f>'Master Products'!M1132</x:f>
        <x:v>550</x:v>
      </x:c>
      <x:c r="J1135" s="133" t="str">
        <x:f>'Master Products'!U1132</x:f>
        <x:v>Source Valid</x:v>
      </x:c>
      <x:c r="K1135" s="133" t="n">
        <x:f>'Master Products'!N1132</x:f>
        <x:v>90</x:v>
      </x:c>
      <x:c r="L1135" s="148" t="n">
        <x:f>'Master Products'!O1132</x:f>
        <x:v>0.140625</x:v>
      </x:c>
      <x:c r="M1135" s="149" t="str">
        <x:f>'Master Products'!X1132</x:f>
        <x:v>Ready</x:v>
      </x:c>
      <x:c r="N1135" s="149" t="b">
        <x:f>'Master Products'!Y1132</x:f>
        <x:v>1</x:v>
      </x:c>
      <x:c r="O1135" s="149" t="str">
        <x:f>'Master Products'!AH1132</x:f>
        <x:v>WS-RATES:32:16</x:v>
      </x:c>
      <x:c r="P1135" s="149" t="str">
        <x:f>IF('Master Products'!AI1132="","",'Master Products'!AI1132)</x:f>
      </x:c>
      <x:c r="Q1135" s="149" t="str">
        <x:f>IF('Master Products'!AJ1132="","",'Master Products'!AJ1132)</x:f>
      </x:c>
      <x:c r="R1135" s="149" t="str">
        <x:f>IF('Master Products'!AK1132="","",'Master Products'!AK1132)</x:f>
      </x:c>
    </x:row>
    <x:row r="1136">
      <x:c r="A1136" s="149" t="str">
        <x:f>'Master Products'!A1133</x:f>
        <x:v>RS-001132</x:v>
      </x:c>
      <x:c r="B1136" s="149" t="str">
        <x:f>'Master Products'!B1133</x:f>
        <x:v>QURAN PAK Z55</x:v>
      </x:c>
      <x:c r="C1136" s="149" t="str">
        <x:f>'Master Products'!C1133</x:f>
        <x:v>SIPARA</x:v>
      </x:c>
      <x:c r="D1136" s="149" t="str">
        <x:f>'Master Products'!D1133</x:f>
        <x:v>Both</x:v>
      </x:c>
      <x:c r="E1136" s="149" t="str">
        <x:f>'Master Products'!F1133</x:f>
        <x:v>Piece</x:v>
      </x:c>
      <x:c r="F1136" s="149" t="str">
        <x:f>IF('Master Products'!G1133="","",'Master Products'!G1133)</x:f>
      </x:c>
      <x:c r="G1136" s="149" t="str">
        <x:f>'Master Products'!I1133</x:f>
        <x:v>PKR</x:v>
      </x:c>
      <x:c r="H1136" s="133" t="n">
        <x:f>'Master Products'!L1133</x:f>
        <x:v>650</x:v>
      </x:c>
      <x:c r="I1136" s="133" t="n">
        <x:f>'Master Products'!M1133</x:f>
        <x:v>590</x:v>
      </x:c>
      <x:c r="J1136" s="133" t="str">
        <x:f>'Master Products'!U1133</x:f>
        <x:v>Source Valid</x:v>
      </x:c>
      <x:c r="K1136" s="133" t="n">
        <x:f>'Master Products'!N1133</x:f>
        <x:v>60</x:v>
      </x:c>
      <x:c r="L1136" s="148" t="n">
        <x:f>'Master Products'!O1133</x:f>
        <x:v>0.09230769230769231</x:v>
      </x:c>
      <x:c r="M1136" s="149" t="str">
        <x:f>'Master Products'!X1133</x:f>
        <x:v>Ready</x:v>
      </x:c>
      <x:c r="N1136" s="149" t="b">
        <x:f>'Master Products'!Y1133</x:f>
        <x:v>1</x:v>
      </x:c>
      <x:c r="O1136" s="149" t="str">
        <x:f>'Master Products'!AH1133</x:f>
        <x:v>WS-RATES:32:17</x:v>
      </x:c>
      <x:c r="P1136" s="149" t="str">
        <x:f>IF('Master Products'!AI1133="","",'Master Products'!AI1133)</x:f>
      </x:c>
      <x:c r="Q1136" s="149" t="str">
        <x:f>IF('Master Products'!AJ1133="","",'Master Products'!AJ1133)</x:f>
      </x:c>
      <x:c r="R1136" s="149" t="str">
        <x:f>IF('Master Products'!AK1133="","",'Master Products'!AK1133)</x:f>
      </x:c>
    </x:row>
    <x:row r="1137">
      <x:c r="A1137" s="149" t="str">
        <x:f>'Master Products'!A1134</x:f>
        <x:v>RS-001133</x:v>
      </x:c>
      <x:c r="B1137" s="149" t="str">
        <x:f>'Master Products'!B1134</x:f>
        <x:v>QURAN PAK 411</x:v>
      </x:c>
      <x:c r="C1137" s="149" t="str">
        <x:f>'Master Products'!C1134</x:f>
        <x:v>SIPARA</x:v>
      </x:c>
      <x:c r="D1137" s="149" t="str">
        <x:f>'Master Products'!D1134</x:f>
        <x:v>Both</x:v>
      </x:c>
      <x:c r="E1137" s="149" t="str">
        <x:f>'Master Products'!F1134</x:f>
        <x:v>Piece</x:v>
      </x:c>
      <x:c r="F1137" s="149" t="str">
        <x:f>IF('Master Products'!G1134="","",'Master Products'!G1134)</x:f>
      </x:c>
      <x:c r="G1137" s="149" t="str">
        <x:f>'Master Products'!I1134</x:f>
        <x:v>PKR</x:v>
      </x:c>
      <x:c r="H1137" s="133" t="n">
        <x:f>'Master Products'!L1134</x:f>
        <x:v>670</x:v>
      </x:c>
      <x:c r="I1137" s="133" t="n">
        <x:f>'Master Products'!M1134</x:f>
        <x:v>600</x:v>
      </x:c>
      <x:c r="J1137" s="133" t="str">
        <x:f>'Master Products'!U1134</x:f>
        <x:v>Source Valid</x:v>
      </x:c>
      <x:c r="K1137" s="133" t="n">
        <x:f>'Master Products'!N1134</x:f>
        <x:v>70</x:v>
      </x:c>
      <x:c r="L1137" s="148" t="n">
        <x:f>'Master Products'!O1134</x:f>
        <x:v>0.1044776119402985</x:v>
      </x:c>
      <x:c r="M1137" s="149" t="str">
        <x:f>'Master Products'!X1134</x:f>
        <x:v>Ready</x:v>
      </x:c>
      <x:c r="N1137" s="149" t="b">
        <x:f>'Master Products'!Y1134</x:f>
        <x:v>1</x:v>
      </x:c>
      <x:c r="O1137" s="149" t="str">
        <x:f>'Master Products'!AH1134</x:f>
        <x:v>WS-RATES:32:18</x:v>
      </x:c>
      <x:c r="P1137" s="149" t="str">
        <x:f>IF('Master Products'!AI1134="","",'Master Products'!AI1134)</x:f>
      </x:c>
      <x:c r="Q1137" s="149" t="str">
        <x:f>IF('Master Products'!AJ1134="","",'Master Products'!AJ1134)</x:f>
      </x:c>
      <x:c r="R1137" s="149" t="str">
        <x:f>IF('Master Products'!AK1134="","",'Master Products'!AK1134)</x:f>
      </x:c>
    </x:row>
    <x:row r="1138">
      <x:c r="A1138" s="149" t="str">
        <x:f>'Master Products'!A1135</x:f>
        <x:v>RS-001134</x:v>
      </x:c>
      <x:c r="B1138" s="149" t="str">
        <x:f>'Master Products'!B1135</x:f>
        <x:v>QURAN PAK 113KG</x:v>
      </x:c>
      <x:c r="C1138" s="149" t="str">
        <x:f>'Master Products'!C1135</x:f>
        <x:v>SIPARA</x:v>
      </x:c>
      <x:c r="D1138" s="149" t="str">
        <x:f>'Master Products'!D1135</x:f>
        <x:v>Both</x:v>
      </x:c>
      <x:c r="E1138" s="149" t="str">
        <x:f>'Master Products'!F1135</x:f>
        <x:v>Piece</x:v>
      </x:c>
      <x:c r="F1138" s="149" t="str">
        <x:f>IF('Master Products'!G1135="","",'Master Products'!G1135)</x:f>
      </x:c>
      <x:c r="G1138" s="149" t="str">
        <x:f>'Master Products'!I1135</x:f>
        <x:v>PKR</x:v>
      </x:c>
      <x:c r="H1138" s="133" t="n">
        <x:f>'Master Products'!L1135</x:f>
        <x:v>2525</x:v>
      </x:c>
      <x:c r="I1138" s="133" t="n">
        <x:f>'Master Products'!M1135</x:f>
        <x:v>2270</x:v>
      </x:c>
      <x:c r="J1138" s="133" t="str">
        <x:f>'Master Products'!U1135</x:f>
        <x:v>Source Valid</x:v>
      </x:c>
      <x:c r="K1138" s="133" t="n">
        <x:f>'Master Products'!N1135</x:f>
        <x:v>255</x:v>
      </x:c>
      <x:c r="L1138" s="148" t="n">
        <x:f>'Master Products'!O1135</x:f>
        <x:v>0.100990099009901</x:v>
      </x:c>
      <x:c r="M1138" s="149" t="str">
        <x:f>'Master Products'!X1135</x:f>
        <x:v>Ready</x:v>
      </x:c>
      <x:c r="N1138" s="149" t="b">
        <x:f>'Master Products'!Y1135</x:f>
        <x:v>1</x:v>
      </x:c>
      <x:c r="O1138" s="149" t="str">
        <x:f>'Master Products'!AH1135</x:f>
        <x:v>WS-RATES:32:19</x:v>
      </x:c>
      <x:c r="P1138" s="149" t="str">
        <x:f>IF('Master Products'!AI1135="","",'Master Products'!AI1135)</x:f>
      </x:c>
      <x:c r="Q1138" s="149" t="str">
        <x:f>IF('Master Products'!AJ1135="","",'Master Products'!AJ1135)</x:f>
      </x:c>
      <x:c r="R1138" s="149" t="str">
        <x:f>IF('Master Products'!AK1135="","",'Master Products'!AK1135)</x:f>
      </x:c>
    </x:row>
    <x:row r="1139">
      <x:c r="A1139" s="149" t="str">
        <x:f>'Master Products'!A1136</x:f>
        <x:v>RS-001135</x:v>
      </x:c>
      <x:c r="B1139" s="149" t="str">
        <x:f>'Master Products'!B1136</x:f>
        <x:v>QURAN PAK 113KSR</x:v>
      </x:c>
      <x:c r="C1139" s="149" t="str">
        <x:f>'Master Products'!C1136</x:f>
        <x:v>SIPARA</x:v>
      </x:c>
      <x:c r="D1139" s="149" t="str">
        <x:f>'Master Products'!D1136</x:f>
        <x:v>Both</x:v>
      </x:c>
      <x:c r="E1139" s="149" t="str">
        <x:f>'Master Products'!F1136</x:f>
        <x:v>Piece</x:v>
      </x:c>
      <x:c r="F1139" s="149" t="str">
        <x:f>IF('Master Products'!G1136="","",'Master Products'!G1136)</x:f>
      </x:c>
      <x:c r="G1139" s="149" t="str">
        <x:f>'Master Products'!I1136</x:f>
        <x:v>PKR</x:v>
      </x:c>
      <x:c r="H1139" s="133" t="n">
        <x:f>'Master Products'!L1136</x:f>
        <x:v>3090</x:v>
      </x:c>
      <x:c r="I1139" s="133" t="n">
        <x:f>'Master Products'!M1136</x:f>
        <x:v>2780</x:v>
      </x:c>
      <x:c r="J1139" s="133" t="str">
        <x:f>'Master Products'!U1136</x:f>
        <x:v>Source Valid</x:v>
      </x:c>
      <x:c r="K1139" s="133" t="n">
        <x:f>'Master Products'!N1136</x:f>
        <x:v>310</x:v>
      </x:c>
      <x:c r="L1139" s="148" t="n">
        <x:f>'Master Products'!O1136</x:f>
        <x:v>0.10032362459546926</x:v>
      </x:c>
      <x:c r="M1139" s="149" t="str">
        <x:f>'Master Products'!X1136</x:f>
        <x:v>Ready</x:v>
      </x:c>
      <x:c r="N1139" s="149" t="b">
        <x:f>'Master Products'!Y1136</x:f>
        <x:v>1</x:v>
      </x:c>
      <x:c r="O1139" s="149" t="str">
        <x:f>'Master Products'!AH1136</x:f>
        <x:v>WS-RATES:32:20</x:v>
      </x:c>
      <x:c r="P1139" s="149" t="str">
        <x:f>IF('Master Products'!AI1136="","",'Master Products'!AI1136)</x:f>
      </x:c>
      <x:c r="Q1139" s="149" t="str">
        <x:f>IF('Master Products'!AJ1136="","",'Master Products'!AJ1136)</x:f>
      </x:c>
      <x:c r="R1139" s="149" t="str">
        <x:f>IF('Master Products'!AK1136="","",'Master Products'!AK1136)</x:f>
      </x:c>
    </x:row>
    <x:row r="1140">
      <x:c r="A1140" s="149" t="str">
        <x:f>'Master Products'!A1137</x:f>
        <x:v>RS-001136</x:v>
      </x:c>
      <x:c r="B1140" s="149" t="str">
        <x:f>'Master Products'!B1137</x:f>
        <x:v>QURAN PAK 113KSR1</x:v>
      </x:c>
      <x:c r="C1140" s="149" t="str">
        <x:f>'Master Products'!C1137</x:f>
        <x:v>SIPARA</x:v>
      </x:c>
      <x:c r="D1140" s="149" t="str">
        <x:f>'Master Products'!D1137</x:f>
        <x:v>Both</x:v>
      </x:c>
      <x:c r="E1140" s="149" t="str">
        <x:f>'Master Products'!F1137</x:f>
        <x:v>Piece</x:v>
      </x:c>
      <x:c r="F1140" s="149" t="str">
        <x:f>IF('Master Products'!G1137="","",'Master Products'!G1137)</x:f>
      </x:c>
      <x:c r="G1140" s="149" t="str">
        <x:f>'Master Products'!I1137</x:f>
        <x:v>PKR</x:v>
      </x:c>
      <x:c r="H1140" s="133" t="n">
        <x:f>'Master Products'!L1137</x:f>
        <x:v>3450</x:v>
      </x:c>
      <x:c r="I1140" s="133" t="n">
        <x:f>'Master Products'!M1137</x:f>
        <x:v>3100</x:v>
      </x:c>
      <x:c r="J1140" s="133" t="str">
        <x:f>'Master Products'!U1137</x:f>
        <x:v>Source Valid</x:v>
      </x:c>
      <x:c r="K1140" s="133" t="n">
        <x:f>'Master Products'!N1137</x:f>
        <x:v>350</x:v>
      </x:c>
      <x:c r="L1140" s="148" t="n">
        <x:f>'Master Products'!O1137</x:f>
        <x:v>0.10144927536231885</x:v>
      </x:c>
      <x:c r="M1140" s="149" t="str">
        <x:f>'Master Products'!X1137</x:f>
        <x:v>Ready</x:v>
      </x:c>
      <x:c r="N1140" s="149" t="b">
        <x:f>'Master Products'!Y1137</x:f>
        <x:v>1</x:v>
      </x:c>
      <x:c r="O1140" s="149" t="str">
        <x:f>'Master Products'!AH1137</x:f>
        <x:v>WS-RATES:32:21</x:v>
      </x:c>
      <x:c r="P1140" s="149" t="str">
        <x:f>IF('Master Products'!AI1137="","",'Master Products'!AI1137)</x:f>
      </x:c>
      <x:c r="Q1140" s="149" t="str">
        <x:f>IF('Master Products'!AJ1137="","",'Master Products'!AJ1137)</x:f>
      </x:c>
      <x:c r="R1140" s="149" t="str">
        <x:f>IF('Master Products'!AK1137="","",'Master Products'!AK1137)</x:f>
      </x:c>
    </x:row>
    <x:row r="1141">
      <x:c r="A1141" s="149" t="str">
        <x:f>'Master Products'!A1138</x:f>
        <x:v>RS-001137</x:v>
      </x:c>
      <x:c r="B1141" s="149" t="str">
        <x:f>'Master Products'!B1138</x:f>
        <x:v>QURAN PAK 113KBS</x:v>
      </x:c>
      <x:c r="C1141" s="149" t="str">
        <x:f>'Master Products'!C1138</x:f>
        <x:v>SIPARA</x:v>
      </x:c>
      <x:c r="D1141" s="149" t="str">
        <x:f>'Master Products'!D1138</x:f>
        <x:v>Both</x:v>
      </x:c>
      <x:c r="E1141" s="149" t="str">
        <x:f>'Master Products'!F1138</x:f>
        <x:v>Piece</x:v>
      </x:c>
      <x:c r="F1141" s="149" t="str">
        <x:f>IF('Master Products'!G1138="","",'Master Products'!G1138)</x:f>
      </x:c>
      <x:c r="G1141" s="149" t="str">
        <x:f>'Master Products'!I1138</x:f>
        <x:v>PKR</x:v>
      </x:c>
      <x:c r="H1141" s="133" t="n">
        <x:f>'Master Products'!L1138</x:f>
        <x:v>2500</x:v>
      </x:c>
      <x:c r="I1141" s="133" t="n">
        <x:f>'Master Products'!M1138</x:f>
        <x:v>2250</x:v>
      </x:c>
      <x:c r="J1141" s="133" t="str">
        <x:f>'Master Products'!U1138</x:f>
        <x:v>Source Valid</x:v>
      </x:c>
      <x:c r="K1141" s="133" t="n">
        <x:f>'Master Products'!N1138</x:f>
        <x:v>250</x:v>
      </x:c>
      <x:c r="L1141" s="148" t="n">
        <x:f>'Master Products'!O1138</x:f>
        <x:v>0.1</x:v>
      </x:c>
      <x:c r="M1141" s="149" t="str">
        <x:f>'Master Products'!X1138</x:f>
        <x:v>Ready</x:v>
      </x:c>
      <x:c r="N1141" s="149" t="b">
        <x:f>'Master Products'!Y1138</x:f>
        <x:v>1</x:v>
      </x:c>
      <x:c r="O1141" s="149" t="str">
        <x:f>'Master Products'!AH1138</x:f>
        <x:v>WS-RATES:32:22</x:v>
      </x:c>
      <x:c r="P1141" s="149" t="str">
        <x:f>IF('Master Products'!AI1138="","",'Master Products'!AI1138)</x:f>
      </x:c>
      <x:c r="Q1141" s="149" t="str">
        <x:f>IF('Master Products'!AJ1138="","",'Master Products'!AJ1138)</x:f>
      </x:c>
      <x:c r="R1141" s="149" t="str">
        <x:f>IF('Master Products'!AK1138="","",'Master Products'!AK1138)</x:f>
      </x:c>
    </x:row>
    <x:row r="1142">
      <x:c r="A1142" s="149" t="str">
        <x:f>'Master Products'!A1139</x:f>
        <x:v>RS-001138</x:v>
      </x:c>
      <x:c r="B1142" s="149" t="str">
        <x:f>'Master Products'!B1139</x:f>
        <x:v>QURAN PAK 113KS</x:v>
      </x:c>
      <x:c r="C1142" s="149" t="str">
        <x:f>'Master Products'!C1139</x:f>
        <x:v>SIPARA</x:v>
      </x:c>
      <x:c r="D1142" s="149" t="str">
        <x:f>'Master Products'!D1139</x:f>
        <x:v>Both</x:v>
      </x:c>
      <x:c r="E1142" s="149" t="str">
        <x:f>'Master Products'!F1139</x:f>
        <x:v>Piece</x:v>
      </x:c>
      <x:c r="F1142" s="149" t="str">
        <x:f>IF('Master Products'!G1139="","",'Master Products'!G1139)</x:f>
      </x:c>
      <x:c r="G1142" s="149" t="str">
        <x:f>'Master Products'!I1139</x:f>
        <x:v>PKR</x:v>
      </x:c>
      <x:c r="H1142" s="133" t="n">
        <x:f>'Master Products'!L1139</x:f>
        <x:v>3000</x:v>
      </x:c>
      <x:c r="I1142" s="133" t="n">
        <x:f>'Master Products'!M1139</x:f>
        <x:v>2700</x:v>
      </x:c>
      <x:c r="J1142" s="133" t="str">
        <x:f>'Master Products'!U1139</x:f>
        <x:v>Source Valid</x:v>
      </x:c>
      <x:c r="K1142" s="133" t="n">
        <x:f>'Master Products'!N1139</x:f>
        <x:v>300</x:v>
      </x:c>
      <x:c r="L1142" s="148" t="n">
        <x:f>'Master Products'!O1139</x:f>
        <x:v>0.1</x:v>
      </x:c>
      <x:c r="M1142" s="149" t="str">
        <x:f>'Master Products'!X1139</x:f>
        <x:v>Ready</x:v>
      </x:c>
      <x:c r="N1142" s="149" t="b">
        <x:f>'Master Products'!Y1139</x:f>
        <x:v>1</x:v>
      </x:c>
      <x:c r="O1142" s="149" t="str">
        <x:f>'Master Products'!AH1139</x:f>
        <x:v>WS-RATES:32:23</x:v>
      </x:c>
      <x:c r="P1142" s="149" t="str">
        <x:f>IF('Master Products'!AI1139="","",'Master Products'!AI1139)</x:f>
      </x:c>
      <x:c r="Q1142" s="149" t="str">
        <x:f>IF('Master Products'!AJ1139="","",'Master Products'!AJ1139)</x:f>
      </x:c>
      <x:c r="R1142" s="149" t="str">
        <x:f>IF('Master Products'!AK1139="","",'Master Products'!AK1139)</x:f>
      </x:c>
    </x:row>
    <x:row r="1143">
      <x:c r="A1143" s="149" t="str">
        <x:f>'Master Products'!A1140</x:f>
        <x:v>RS-001139</x:v>
      </x:c>
      <x:c r="B1143" s="149" t="str">
        <x:f>'Master Products'!B1140</x:f>
        <x:v>QURAN PAK 381</x:v>
      </x:c>
      <x:c r="C1143" s="149" t="str">
        <x:f>'Master Products'!C1140</x:f>
        <x:v>SIPARA</x:v>
      </x:c>
      <x:c r="D1143" s="149" t="str">
        <x:f>'Master Products'!D1140</x:f>
        <x:v>Both</x:v>
      </x:c>
      <x:c r="E1143" s="149" t="str">
        <x:f>'Master Products'!F1140</x:f>
        <x:v>Piece</x:v>
      </x:c>
      <x:c r="F1143" s="149" t="str">
        <x:f>IF('Master Products'!G1140="","",'Master Products'!G1140)</x:f>
      </x:c>
      <x:c r="G1143" s="149" t="str">
        <x:f>'Master Products'!I1140</x:f>
        <x:v>PKR</x:v>
      </x:c>
      <x:c r="H1143" s="133" t="n">
        <x:f>'Master Products'!L1140</x:f>
        <x:v>470</x:v>
      </x:c>
      <x:c r="I1143" s="133" t="n">
        <x:f>'Master Products'!M1140</x:f>
        <x:v>423.75</x:v>
      </x:c>
      <x:c r="J1143" s="133" t="str">
        <x:f>'Master Products'!U1140</x:f>
        <x:v>Source Valid</x:v>
      </x:c>
      <x:c r="K1143" s="133" t="n">
        <x:f>'Master Products'!N1140</x:f>
        <x:v>46.25</x:v>
      </x:c>
      <x:c r="L1143" s="148" t="n">
        <x:f>'Master Products'!O1140</x:f>
        <x:v>0.09840425531914894</x:v>
      </x:c>
      <x:c r="M1143" s="149" t="str">
        <x:f>'Master Products'!X1140</x:f>
        <x:v>Ready</x:v>
      </x:c>
      <x:c r="N1143" s="149" t="b">
        <x:f>'Master Products'!Y1140</x:f>
        <x:v>1</x:v>
      </x:c>
      <x:c r="O1143" s="149" t="str">
        <x:f>'Master Products'!AH1140</x:f>
        <x:v>WS-RATES:32:24</x:v>
      </x:c>
      <x:c r="P1143" s="149" t="str">
        <x:f>IF('Master Products'!AI1140="","",'Master Products'!AI1140)</x:f>
      </x:c>
      <x:c r="Q1143" s="149" t="str">
        <x:f>IF('Master Products'!AJ1140="","",'Master Products'!AJ1140)</x:f>
      </x:c>
      <x:c r="R1143" s="149" t="str">
        <x:f>IF('Master Products'!AK1140="","",'Master Products'!AK1140)</x:f>
      </x:c>
    </x:row>
    <x:row r="1144">
      <x:c r="A1144" s="149" t="str">
        <x:f>'Master Products'!A1141</x:f>
        <x:v>RS-001140</x:v>
      </x:c>
      <x:c r="B1144" s="149" t="str">
        <x:f>'Master Products'!B1141</x:f>
        <x:v>QURAN PAK Z55 T</x:v>
      </x:c>
      <x:c r="C1144" s="149" t="str">
        <x:f>'Master Products'!C1141</x:f>
        <x:v>SIPARA</x:v>
      </x:c>
      <x:c r="D1144" s="149" t="str">
        <x:f>'Master Products'!D1141</x:f>
        <x:v>Both</x:v>
      </x:c>
      <x:c r="E1144" s="149" t="str">
        <x:f>'Master Products'!F1141</x:f>
        <x:v>Piece</x:v>
      </x:c>
      <x:c r="F1144" s="149" t="str">
        <x:f>IF('Master Products'!G1141="","",'Master Products'!G1141)</x:f>
      </x:c>
      <x:c r="G1144" s="149" t="str">
        <x:f>'Master Products'!I1141</x:f>
        <x:v>PKR</x:v>
      </x:c>
      <x:c r="H1144" s="133" t="n">
        <x:f>'Master Products'!L1141</x:f>
        <x:v>1220</x:v>
      </x:c>
      <x:c r="I1144" s="133" t="n">
        <x:f>'Master Products'!M1141</x:f>
        <x:v>1095</x:v>
      </x:c>
      <x:c r="J1144" s="133" t="str">
        <x:f>'Master Products'!U1141</x:f>
        <x:v>Source Valid</x:v>
      </x:c>
      <x:c r="K1144" s="133" t="n">
        <x:f>'Master Products'!N1141</x:f>
        <x:v>125</x:v>
      </x:c>
      <x:c r="L1144" s="148" t="n">
        <x:f>'Master Products'!O1141</x:f>
        <x:v>0.10245901639344263</x:v>
      </x:c>
      <x:c r="M1144" s="149" t="str">
        <x:f>'Master Products'!X1141</x:f>
        <x:v>Ready</x:v>
      </x:c>
      <x:c r="N1144" s="149" t="b">
        <x:f>'Master Products'!Y1141</x:f>
        <x:v>1</x:v>
      </x:c>
      <x:c r="O1144" s="149" t="str">
        <x:f>'Master Products'!AH1141</x:f>
        <x:v>WS-RATES:32:25</x:v>
      </x:c>
      <x:c r="P1144" s="149" t="str">
        <x:f>IF('Master Products'!AI1141="","",'Master Products'!AI1141)</x:f>
      </x:c>
      <x:c r="Q1144" s="149" t="str">
        <x:f>IF('Master Products'!AJ1141="","",'Master Products'!AJ1141)</x:f>
      </x:c>
      <x:c r="R1144" s="149" t="str">
        <x:f>IF('Master Products'!AK1141="","",'Master Products'!AK1141)</x:f>
      </x:c>
    </x:row>
    <x:row r="1145">
      <x:c r="A1145" s="149" t="str">
        <x:f>'Master Products'!A1142</x:f>
        <x:v>RS-001141</x:v>
      </x:c>
      <x:c r="B1145" s="149" t="str">
        <x:f>'Master Products'!B1142</x:f>
        <x:v>QURAN PAK Z55 A</x:v>
      </x:c>
      <x:c r="C1145" s="149" t="str">
        <x:f>'Master Products'!C1142</x:f>
        <x:v>SIPARA</x:v>
      </x:c>
      <x:c r="D1145" s="149" t="str">
        <x:f>'Master Products'!D1142</x:f>
        <x:v>Both</x:v>
      </x:c>
      <x:c r="E1145" s="149" t="str">
        <x:f>'Master Products'!F1142</x:f>
        <x:v>Piece</x:v>
      </x:c>
      <x:c r="F1145" s="149" t="str">
        <x:f>IF('Master Products'!G1142="","",'Master Products'!G1142)</x:f>
      </x:c>
      <x:c r="G1145" s="149" t="str">
        <x:f>'Master Products'!I1142</x:f>
        <x:v>PKR</x:v>
      </x:c>
      <x:c r="H1145" s="133" t="n">
        <x:f>'Master Products'!L1142</x:f>
        <x:v>970</x:v>
      </x:c>
      <x:c r="I1145" s="133" t="n">
        <x:f>'Master Products'!M1142</x:f>
        <x:v>727.5</x:v>
      </x:c>
      <x:c r="J1145" s="133" t="str">
        <x:f>'Master Products'!U1142</x:f>
        <x:v>Source Valid</x:v>
      </x:c>
      <x:c r="K1145" s="133" t="n">
        <x:f>'Master Products'!N1142</x:f>
        <x:v>242.5</x:v>
      </x:c>
      <x:c r="L1145" s="148" t="n">
        <x:f>'Master Products'!O1142</x:f>
        <x:v>0.25</x:v>
      </x:c>
      <x:c r="M1145" s="149" t="str">
        <x:f>'Master Products'!X1142</x:f>
        <x:v>Ready</x:v>
      </x:c>
      <x:c r="N1145" s="149" t="b">
        <x:f>'Master Products'!Y1142</x:f>
        <x:v>1</x:v>
      </x:c>
      <x:c r="O1145" s="149" t="str">
        <x:f>'Master Products'!AH1142</x:f>
        <x:v>WS-RATES:32:26</x:v>
      </x:c>
      <x:c r="P1145" s="149" t="str">
        <x:f>IF('Master Products'!AI1142="","",'Master Products'!AI1142)</x:f>
      </x:c>
      <x:c r="Q1145" s="149" t="str">
        <x:f>IF('Master Products'!AJ1142="","",'Master Products'!AJ1142)</x:f>
      </x:c>
      <x:c r="R1145" s="149" t="str">
        <x:f>IF('Master Products'!AK1142="","",'Master Products'!AK1142)</x:f>
      </x:c>
    </x:row>
    <x:row r="1146">
      <x:c r="A1146" s="149" t="str">
        <x:f>'Master Products'!A1143</x:f>
        <x:v>RS-001142</x:v>
      </x:c>
      <x:c r="B1146" s="149" t="str">
        <x:f>'Master Products'!B1143</x:f>
        <x:v>QURAN PAK 162</x:v>
      </x:c>
      <x:c r="C1146" s="149" t="str">
        <x:f>'Master Products'!C1143</x:f>
        <x:v>SIPARA</x:v>
      </x:c>
      <x:c r="D1146" s="149" t="str">
        <x:f>'Master Products'!D1143</x:f>
        <x:v>Both</x:v>
      </x:c>
      <x:c r="E1146" s="149" t="str">
        <x:f>'Master Products'!F1143</x:f>
        <x:v>Piece</x:v>
      </x:c>
      <x:c r="F1146" s="149" t="str">
        <x:f>IF('Master Products'!G1143="","",'Master Products'!G1143)</x:f>
      </x:c>
      <x:c r="G1146" s="149" t="str">
        <x:f>'Master Products'!I1143</x:f>
        <x:v>PKR</x:v>
      </x:c>
      <x:c r="H1146" s="133" t="n">
        <x:f>'Master Products'!L1143</x:f>
        <x:v>1390</x:v>
      </x:c>
      <x:c r="I1146" s="133" t="n">
        <x:f>'Master Products'!M1143</x:f>
        <x:v>1250</x:v>
      </x:c>
      <x:c r="J1146" s="133" t="str">
        <x:f>'Master Products'!U1143</x:f>
        <x:v>Source Valid</x:v>
      </x:c>
      <x:c r="K1146" s="133" t="n">
        <x:f>'Master Products'!N1143</x:f>
        <x:v>140</x:v>
      </x:c>
      <x:c r="L1146" s="148" t="n">
        <x:f>'Master Products'!O1143</x:f>
        <x:v>0.10071942446043165</x:v>
      </x:c>
      <x:c r="M1146" s="149" t="str">
        <x:f>'Master Products'!X1143</x:f>
        <x:v>Ready</x:v>
      </x:c>
      <x:c r="N1146" s="149" t="b">
        <x:f>'Master Products'!Y1143</x:f>
        <x:v>1</x:v>
      </x:c>
      <x:c r="O1146" s="149" t="str">
        <x:f>'Master Products'!AH1143</x:f>
        <x:v>WS-RATES:32:27</x:v>
      </x:c>
      <x:c r="P1146" s="149" t="str">
        <x:f>IF('Master Products'!AI1143="","",'Master Products'!AI1143)</x:f>
      </x:c>
      <x:c r="Q1146" s="149" t="str">
        <x:f>IF('Master Products'!AJ1143="","",'Master Products'!AJ1143)</x:f>
      </x:c>
      <x:c r="R1146" s="149" t="str">
        <x:f>IF('Master Products'!AK1143="","",'Master Products'!AK1143)</x:f>
      </x:c>
    </x:row>
    <x:row r="1147">
      <x:c r="A1147" s="149" t="str">
        <x:f>'Master Products'!A1144</x:f>
        <x:v>RS-001143</x:v>
      </x:c>
      <x:c r="B1147" s="149" t="str">
        <x:f>'Master Products'!B1144</x:f>
        <x:v>QURAN PAK 114</x:v>
      </x:c>
      <x:c r="C1147" s="149" t="str">
        <x:f>'Master Products'!C1144</x:f>
        <x:v>SIPARA</x:v>
      </x:c>
      <x:c r="D1147" s="149" t="str">
        <x:f>'Master Products'!D1144</x:f>
        <x:v>Both</x:v>
      </x:c>
      <x:c r="E1147" s="149" t="str">
        <x:f>'Master Products'!F1144</x:f>
        <x:v>Piece</x:v>
      </x:c>
      <x:c r="F1147" s="149" t="str">
        <x:f>IF('Master Products'!G1144="","",'Master Products'!G1144)</x:f>
      </x:c>
      <x:c r="G1147" s="149" t="str">
        <x:f>'Master Products'!I1144</x:f>
        <x:v>PKR</x:v>
      </x:c>
      <x:c r="H1147" s="133" t="n">
        <x:f>'Master Products'!L1144</x:f>
        <x:v>2100</x:v>
      </x:c>
      <x:c r="I1147" s="133" t="n">
        <x:f>'Master Products'!M1144</x:f>
        <x:v>1890</x:v>
      </x:c>
      <x:c r="J1147" s="133" t="str">
        <x:f>'Master Products'!U1144</x:f>
        <x:v>Source Valid</x:v>
      </x:c>
      <x:c r="K1147" s="133" t="n">
        <x:f>'Master Products'!N1144</x:f>
        <x:v>210</x:v>
      </x:c>
      <x:c r="L1147" s="148" t="n">
        <x:f>'Master Products'!O1144</x:f>
        <x:v>0.1</x:v>
      </x:c>
      <x:c r="M1147" s="149" t="str">
        <x:f>'Master Products'!X1144</x:f>
        <x:v>Ready</x:v>
      </x:c>
      <x:c r="N1147" s="149" t="b">
        <x:f>'Master Products'!Y1144</x:f>
        <x:v>1</x:v>
      </x:c>
      <x:c r="O1147" s="149" t="str">
        <x:f>'Master Products'!AH1144</x:f>
        <x:v>WS-RATES:32:28</x:v>
      </x:c>
      <x:c r="P1147" s="149" t="str">
        <x:f>IF('Master Products'!AI1144="","",'Master Products'!AI1144)</x:f>
      </x:c>
      <x:c r="Q1147" s="149" t="str">
        <x:f>IF('Master Products'!AJ1144="","",'Master Products'!AJ1144)</x:f>
      </x:c>
      <x:c r="R1147" s="149" t="str">
        <x:f>IF('Master Products'!AK1144="","",'Master Products'!AK1144)</x:f>
      </x:c>
    </x:row>
    <x:row r="1148">
      <x:c r="A1148" s="149" t="str">
        <x:f>'Master Products'!A1145</x:f>
        <x:v>RS-001144</x:v>
      </x:c>
      <x:c r="B1148" s="149" t="str">
        <x:f>'Master Products'!B1145</x:f>
        <x:v>A4 UET ASSIGNMENT PAPER</x:v>
      </x:c>
      <x:c r="C1148" s="149" t="str">
        <x:f>'Master Products'!C1145</x:f>
        <x:v>COMPUTER PAPER WH</x:v>
      </x:c>
      <x:c r="D1148" s="149" t="str">
        <x:f>'Master Products'!D1145</x:f>
        <x:v>Both</x:v>
      </x:c>
      <x:c r="E1148" s="149" t="str">
        <x:f>'Master Products'!F1145</x:f>
        <x:v>Piece</x:v>
      </x:c>
      <x:c r="F1148" s="149" t="str">
        <x:f>IF('Master Products'!G1145="","",'Master Products'!G1145)</x:f>
      </x:c>
      <x:c r="G1148" s="149" t="str">
        <x:f>'Master Products'!I1145</x:f>
        <x:v>PKR</x:v>
      </x:c>
      <x:c r="H1148" s="133" t="n">
        <x:f>'Master Products'!L1145</x:f>
        <x:v>300</x:v>
      </x:c>
      <x:c r="I1148" s="133" t="n">
        <x:f>'Master Products'!M1145</x:f>
        <x:v>270</x:v>
      </x:c>
      <x:c r="J1148" s="133" t="str">
        <x:f>'Master Products'!U1145</x:f>
        <x:v>Source Valid</x:v>
      </x:c>
      <x:c r="K1148" s="133" t="n">
        <x:f>'Master Products'!N1145</x:f>
        <x:v>30</x:v>
      </x:c>
      <x:c r="L1148" s="148" t="n">
        <x:f>'Master Products'!O1145</x:f>
        <x:v>0.1</x:v>
      </x:c>
      <x:c r="M1148" s="149" t="str">
        <x:f>'Master Products'!X1145</x:f>
        <x:v>Ready</x:v>
      </x:c>
      <x:c r="N1148" s="149" t="b">
        <x:f>'Master Products'!Y1145</x:f>
        <x:v>1</x:v>
      </x:c>
      <x:c r="O1148" s="149" t="str">
        <x:f>'Master Products'!AH1145</x:f>
        <x:v>WS-RATES:32:29</x:v>
      </x:c>
      <x:c r="P1148" s="149" t="str">
        <x:f>IF('Master Products'!AI1145="","",'Master Products'!AI1145)</x:f>
      </x:c>
      <x:c r="Q1148" s="149" t="str">
        <x:f>IF('Master Products'!AJ1145="","",'Master Products'!AJ1145)</x:f>
      </x:c>
      <x:c r="R1148" s="149" t="str">
        <x:f>IF('Master Products'!AK1145="","",'Master Products'!AK1145)</x:f>
      </x:c>
    </x:row>
    <x:row r="1149">
      <x:c r="A1149" s="149" t="str">
        <x:f>'Master Products'!A1146</x:f>
        <x:v>RS-001145</x:v>
      </x:c>
      <x:c r="B1149" s="149" t="str">
        <x:f>'Master Products'!B1146</x:f>
        <x:v>A4 GRAPH PAPER 100 PCS</x:v>
      </x:c>
      <x:c r="C1149" s="149" t="str">
        <x:f>'Master Products'!C1146</x:f>
        <x:v>COMPUTER PAPER WH</x:v>
      </x:c>
      <x:c r="D1149" s="149" t="str">
        <x:f>'Master Products'!D1146</x:f>
        <x:v>Wholesale/Bulk</x:v>
      </x:c>
      <x:c r="E1149" s="149" t="str">
        <x:f>'Master Products'!F1146</x:f>
        <x:v>Pack</x:v>
      </x:c>
      <x:c r="F1149" s="149" t="n">
        <x:f>IF('Master Products'!G1146="","",'Master Products'!G1146)</x:f>
        <x:v>100</x:v>
      </x:c>
      <x:c r="G1149" s="149" t="str">
        <x:f>'Master Products'!I1146</x:f>
        <x:v>PKR</x:v>
      </x:c>
      <x:c r="H1149" s="133" t="n">
        <x:f>'Master Products'!L1146</x:f>
        <x:v>280</x:v>
      </x:c>
      <x:c r="I1149" s="133" t="n">
        <x:f>'Master Products'!M1146</x:f>
        <x:v>260</x:v>
      </x:c>
      <x:c r="J1149" s="133" t="str">
        <x:f>'Master Products'!U1146</x:f>
        <x:v>Source Valid</x:v>
      </x:c>
      <x:c r="K1149" s="133" t="n">
        <x:f>'Master Products'!N1146</x:f>
        <x:v>20</x:v>
      </x:c>
      <x:c r="L1149" s="148" t="n">
        <x:f>'Master Products'!O1146</x:f>
        <x:v>0.07142857142857142</x:v>
      </x:c>
      <x:c r="M1149" s="149" t="str">
        <x:f>'Master Products'!X1146</x:f>
        <x:v>Ready</x:v>
      </x:c>
      <x:c r="N1149" s="149" t="b">
        <x:f>'Master Products'!Y1146</x:f>
        <x:v>1</x:v>
      </x:c>
      <x:c r="O1149" s="149" t="str">
        <x:f>'Master Products'!AH1146</x:f>
        <x:v>WS-RATES:32:30</x:v>
      </x:c>
      <x:c r="P1149" s="149" t="str">
        <x:f>IF('Master Products'!AI1146="","",'Master Products'!AI1146)</x:f>
      </x:c>
      <x:c r="Q1149" s="149" t="str">
        <x:f>IF('Master Products'!AJ1146="","",'Master Products'!AJ1146)</x:f>
      </x:c>
      <x:c r="R1149" s="149" t="str">
        <x:f>IF('Master Products'!AK1146="","",'Master Products'!AK1146)</x:f>
      </x:c>
    </x:row>
    <x:row r="1150">
      <x:c r="A1150" s="149" t="str">
        <x:f>'Master Products'!A1147</x:f>
        <x:v>RS-001146</x:v>
      </x:c>
      <x:c r="B1150" s="149" t="str">
        <x:f>'Master Products'!B1147</x:f>
        <x:v>SCRAP BOOK LARGE</x:v>
      </x:c>
      <x:c r="C1150" s="149" t="str">
        <x:f>'Master Products'!C1147</x:f>
        <x:v>GATTA REGISTER</x:v>
      </x:c>
      <x:c r="D1150" s="149" t="str">
        <x:f>'Master Products'!D1147</x:f>
        <x:v>Both</x:v>
      </x:c>
      <x:c r="E1150" s="149" t="str">
        <x:f>'Master Products'!F1147</x:f>
        <x:v>Piece</x:v>
      </x:c>
      <x:c r="F1150" s="149" t="str">
        <x:f>IF('Master Products'!G1147="","",'Master Products'!G1147)</x:f>
      </x:c>
      <x:c r="G1150" s="149" t="str">
        <x:f>'Master Products'!I1147</x:f>
        <x:v>PKR</x:v>
      </x:c>
      <x:c r="H1150" s="133" t="n">
        <x:f>'Master Products'!L1147</x:f>
        <x:v>145</x:v>
      </x:c>
      <x:c r="I1150" s="133" t="n">
        <x:f>'Master Products'!M1147</x:f>
        <x:v>124.782608695652</x:v>
      </x:c>
      <x:c r="J1150" s="133" t="str">
        <x:f>'Master Products'!U1147</x:f>
        <x:v>Source Valid</x:v>
      </x:c>
      <x:c r="K1150" s="133" t="n">
        <x:f>'Master Products'!N1147</x:f>
        <x:v>20.217391304348</x:v>
      </x:c>
      <x:c r="L1150" s="148" t="n">
        <x:f>'Master Products'!O1147</x:f>
        <x:v>0.1394302848575724</x:v>
      </x:c>
      <x:c r="M1150" s="149" t="str">
        <x:f>'Master Products'!X1147</x:f>
        <x:v>Ready</x:v>
      </x:c>
      <x:c r="N1150" s="149" t="b">
        <x:f>'Master Products'!Y1147</x:f>
        <x:v>1</x:v>
      </x:c>
      <x:c r="O1150" s="149" t="str">
        <x:f>'Master Products'!AH1147</x:f>
        <x:v>WS-RATES:32:31</x:v>
      </x:c>
      <x:c r="P1150" s="149" t="str">
        <x:f>IF('Master Products'!AI1147="","",'Master Products'!AI1147)</x:f>
      </x:c>
      <x:c r="Q1150" s="149" t="str">
        <x:f>IF('Master Products'!AJ1147="","",'Master Products'!AJ1147)</x:f>
      </x:c>
      <x:c r="R1150" s="149" t="str">
        <x:f>IF('Master Products'!AK1147="","",'Master Products'!AK1147)</x:f>
      </x:c>
    </x:row>
    <x:row r="1151">
      <x:c r="A1151" s="149" t="str">
        <x:f>'Master Products'!A1148</x:f>
        <x:v>RS-001147</x:v>
      </x:c>
      <x:c r="B1151" s="149" t="str">
        <x:f>'Master Products'!B1148</x:f>
        <x:v>SCRAP BOOK SMALL</x:v>
      </x:c>
      <x:c r="C1151" s="149" t="str">
        <x:f>'Master Products'!C1148</x:f>
        <x:v>GATTA REGISTER</x:v>
      </x:c>
      <x:c r="D1151" s="149" t="str">
        <x:f>'Master Products'!D1148</x:f>
        <x:v>Both</x:v>
      </x:c>
      <x:c r="E1151" s="149" t="str">
        <x:f>'Master Products'!F1148</x:f>
        <x:v>Piece</x:v>
      </x:c>
      <x:c r="F1151" s="149" t="str">
        <x:f>IF('Master Products'!G1148="","",'Master Products'!G1148)</x:f>
      </x:c>
      <x:c r="G1151" s="149" t="str">
        <x:f>'Master Products'!I1148</x:f>
        <x:v>PKR</x:v>
      </x:c>
      <x:c r="H1151" s="133" t="n">
        <x:f>'Master Products'!L1148</x:f>
        <x:v>90</x:v>
      </x:c>
      <x:c r="I1151" s="133" t="n">
        <x:f>'Master Products'!M1148</x:f>
        <x:v>79.8181818181818</x:v>
      </x:c>
      <x:c r="J1151" s="133" t="str">
        <x:f>'Master Products'!U1148</x:f>
        <x:v>Source Valid</x:v>
      </x:c>
      <x:c r="K1151" s="133" t="n">
        <x:f>'Master Products'!N1148</x:f>
        <x:v>10.181818181818201</x:v>
      </x:c>
      <x:c r="L1151" s="148" t="n">
        <x:f>'Master Products'!O1148</x:f>
        <x:v>0.11313131313131335</x:v>
      </x:c>
      <x:c r="M1151" s="149" t="str">
        <x:f>'Master Products'!X1148</x:f>
        <x:v>Ready</x:v>
      </x:c>
      <x:c r="N1151" s="149" t="b">
        <x:f>'Master Products'!Y1148</x:f>
        <x:v>1</x:v>
      </x:c>
      <x:c r="O1151" s="149" t="str">
        <x:f>'Master Products'!AH1148</x:f>
        <x:v>WS-RATES:32:32</x:v>
      </x:c>
      <x:c r="P1151" s="149" t="str">
        <x:f>IF('Master Products'!AI1148="","",'Master Products'!AI1148)</x:f>
      </x:c>
      <x:c r="Q1151" s="149" t="str">
        <x:f>IF('Master Products'!AJ1148="","",'Master Products'!AJ1148)</x:f>
      </x:c>
      <x:c r="R1151" s="149" t="str">
        <x:f>IF('Master Products'!AK1148="","",'Master Products'!AK1148)</x:f>
      </x:c>
    </x:row>
    <x:row r="1152">
      <x:c r="A1152" s="149" t="str">
        <x:f>'Master Products'!A1149</x:f>
        <x:v>RS-001148</x:v>
      </x:c>
      <x:c r="B1152" s="149" t="str">
        <x:f>'Master Products'!B1149</x:f>
        <x:v>SERVICE BOOK CARD</x:v>
      </x:c>
      <x:c r="C1152" s="149" t="str">
        <x:f>'Master Products'!C1149</x:f>
        <x:v>GATTA REGISTER</x:v>
      </x:c>
      <x:c r="D1152" s="149" t="str">
        <x:f>'Master Products'!D1149</x:f>
        <x:v>Both</x:v>
      </x:c>
      <x:c r="E1152" s="149" t="str">
        <x:f>'Master Products'!F1149</x:f>
        <x:v>Piece</x:v>
      </x:c>
      <x:c r="F1152" s="149" t="str">
        <x:f>IF('Master Products'!G1149="","",'Master Products'!G1149)</x:f>
      </x:c>
      <x:c r="G1152" s="149" t="str">
        <x:f>'Master Products'!I1149</x:f>
        <x:v>PKR</x:v>
      </x:c>
      <x:c r="H1152" s="133" t="n">
        <x:f>'Master Products'!L1149</x:f>
        <x:v>100</x:v>
      </x:c>
      <x:c r="I1152" s="133" t="n">
        <x:f>'Master Products'!M1149</x:f>
        <x:v>75</x:v>
      </x:c>
      <x:c r="J1152" s="133" t="str">
        <x:f>'Master Products'!U1149</x:f>
        <x:v>Source Valid</x:v>
      </x:c>
      <x:c r="K1152" s="133" t="n">
        <x:f>'Master Products'!N1149</x:f>
        <x:v>25</x:v>
      </x:c>
      <x:c r="L1152" s="148" t="n">
        <x:f>'Master Products'!O1149</x:f>
        <x:v>0.25</x:v>
      </x:c>
      <x:c r="M1152" s="149" t="str">
        <x:f>'Master Products'!X1149</x:f>
        <x:v>Ready</x:v>
      </x:c>
      <x:c r="N1152" s="149" t="b">
        <x:f>'Master Products'!Y1149</x:f>
        <x:v>1</x:v>
      </x:c>
      <x:c r="O1152" s="149" t="str">
        <x:f>'Master Products'!AH1149</x:f>
        <x:v>WS-RATES:32:33</x:v>
      </x:c>
      <x:c r="P1152" s="149" t="str">
        <x:f>IF('Master Products'!AI1149="","",'Master Products'!AI1149)</x:f>
      </x:c>
      <x:c r="Q1152" s="149" t="str">
        <x:f>IF('Master Products'!AJ1149="","",'Master Products'!AJ1149)</x:f>
      </x:c>
      <x:c r="R1152" s="149" t="str">
        <x:f>IF('Master Products'!AK1149="","",'Master Products'!AK1149)</x:f>
      </x:c>
    </x:row>
    <x:row r="1153">
      <x:c r="A1153" s="149" t="str">
        <x:f>'Master Products'!A1150</x:f>
        <x:v>RS-001149</x:v>
      </x:c>
      <x:c r="B1153" s="149" t="str">
        <x:f>'Master Products'!B1150</x:f>
        <x:v>SERVICE BOOK GATTA</x:v>
      </x:c>
      <x:c r="C1153" s="149" t="str">
        <x:f>'Master Products'!C1150</x:f>
        <x:v>GATTA REGISTER</x:v>
      </x:c>
      <x:c r="D1153" s="149" t="str">
        <x:f>'Master Products'!D1150</x:f>
        <x:v>Both</x:v>
      </x:c>
      <x:c r="E1153" s="149" t="str">
        <x:f>'Master Products'!F1150</x:f>
        <x:v>Piece</x:v>
      </x:c>
      <x:c r="F1153" s="149" t="str">
        <x:f>IF('Master Products'!G1150="","",'Master Products'!G1150)</x:f>
      </x:c>
      <x:c r="G1153" s="149" t="str">
        <x:f>'Master Products'!I1150</x:f>
        <x:v>PKR</x:v>
      </x:c>
      <x:c r="H1153" s="133" t="n">
        <x:f>'Master Products'!L1150</x:f>
        <x:v>220</x:v>
      </x:c>
      <x:c r="I1153" s="133" t="n">
        <x:f>'Master Products'!M1150</x:f>
        <x:v>200</x:v>
      </x:c>
      <x:c r="J1153" s="133" t="str">
        <x:f>'Master Products'!U1150</x:f>
        <x:v>Source Valid</x:v>
      </x:c>
      <x:c r="K1153" s="133" t="n">
        <x:f>'Master Products'!N1150</x:f>
        <x:v>20</x:v>
      </x:c>
      <x:c r="L1153" s="148" t="n">
        <x:f>'Master Products'!O1150</x:f>
        <x:v>0.09090909090909091</x:v>
      </x:c>
      <x:c r="M1153" s="149" t="str">
        <x:f>'Master Products'!X1150</x:f>
        <x:v>Ready</x:v>
      </x:c>
      <x:c r="N1153" s="149" t="b">
        <x:f>'Master Products'!Y1150</x:f>
        <x:v>1</x:v>
      </x:c>
      <x:c r="O1153" s="149" t="str">
        <x:f>'Master Products'!AH1150</x:f>
        <x:v>WS-RATES:32:34</x:v>
      </x:c>
      <x:c r="P1153" s="149" t="str">
        <x:f>IF('Master Products'!AI1150="","",'Master Products'!AI1150)</x:f>
      </x:c>
      <x:c r="Q1153" s="149" t="str">
        <x:f>IF('Master Products'!AJ1150="","",'Master Products'!AJ1150)</x:f>
      </x:c>
      <x:c r="R1153" s="149" t="str">
        <x:f>IF('Master Products'!AK1150="","",'Master Products'!AK1150)</x:f>
      </x:c>
    </x:row>
    <x:row r="1154">
      <x:c r="A1154" s="149" t="str">
        <x:f>'Master Products'!A1151</x:f>
        <x:v>RS-001150</x:v>
      </x:c>
      <x:c r="B1154" s="149" t="str">
        <x:f>'Master Products'!B1151</x:f>
        <x:v>TEACHER ATTENDENT REGISTER</x:v>
      </x:c>
      <x:c r="C1154" s="149" t="str">
        <x:f>'Master Products'!C1151</x:f>
        <x:v>GATTA REGISTER</x:v>
      </x:c>
      <x:c r="D1154" s="149" t="str">
        <x:f>'Master Products'!D1151</x:f>
        <x:v>Both</x:v>
      </x:c>
      <x:c r="E1154" s="149" t="str">
        <x:f>'Master Products'!F1151</x:f>
        <x:v>Piece</x:v>
      </x:c>
      <x:c r="F1154" s="149" t="str">
        <x:f>IF('Master Products'!G1151="","",'Master Products'!G1151)</x:f>
      </x:c>
      <x:c r="G1154" s="149" t="str">
        <x:f>'Master Products'!I1151</x:f>
        <x:v>PKR</x:v>
      </x:c>
      <x:c r="H1154" s="133" t="n">
        <x:f>'Master Products'!L1151</x:f>
        <x:v>200</x:v>
      </x:c>
      <x:c r="I1154" s="133" t="n">
        <x:f>'Master Products'!M1151</x:f>
        <x:v>165</x:v>
      </x:c>
      <x:c r="J1154" s="133" t="str">
        <x:f>'Master Products'!U1151</x:f>
        <x:v>Source Valid</x:v>
      </x:c>
      <x:c r="K1154" s="133" t="n">
        <x:f>'Master Products'!N1151</x:f>
        <x:v>35</x:v>
      </x:c>
      <x:c r="L1154" s="148" t="n">
        <x:f>'Master Products'!O1151</x:f>
        <x:v>0.175</x:v>
      </x:c>
      <x:c r="M1154" s="149" t="str">
        <x:f>'Master Products'!X1151</x:f>
        <x:v>Ready</x:v>
      </x:c>
      <x:c r="N1154" s="149" t="b">
        <x:f>'Master Products'!Y1151</x:f>
        <x:v>1</x:v>
      </x:c>
      <x:c r="O1154" s="149" t="str">
        <x:f>'Master Products'!AH1151</x:f>
        <x:v>WS-RATES:32:35</x:v>
      </x:c>
      <x:c r="P1154" s="149" t="str">
        <x:f>IF('Master Products'!AI1151="","",'Master Products'!AI1151)</x:f>
      </x:c>
      <x:c r="Q1154" s="149" t="str">
        <x:f>IF('Master Products'!AJ1151="","",'Master Products'!AJ1151)</x:f>
      </x:c>
      <x:c r="R1154" s="149" t="str">
        <x:f>IF('Master Products'!AK1151="","",'Master Products'!AK1151)</x:f>
      </x:c>
    </x:row>
    <x:row r="1155">
      <x:c r="A1155" s="149" t="str">
        <x:f>'Master Products'!A1152</x:f>
        <x:v>RS-001151</x:v>
      </x:c>
      <x:c r="B1155" s="149" t="str">
        <x:f>'Master Products'!B1152</x:f>
        <x:v>TEACHER HAZRI REGISTER HAZR</x:v>
      </x:c>
      <x:c r="C1155" s="149" t="str">
        <x:f>'Master Products'!C1152</x:f>
        <x:v>GATTA REGISTER</x:v>
      </x:c>
      <x:c r="D1155" s="149" t="str">
        <x:f>'Master Products'!D1152</x:f>
        <x:v>Both</x:v>
      </x:c>
      <x:c r="E1155" s="149" t="str">
        <x:f>'Master Products'!F1152</x:f>
        <x:v>Piece</x:v>
      </x:c>
      <x:c r="F1155" s="149" t="str">
        <x:f>IF('Master Products'!G1152="","",'Master Products'!G1152)</x:f>
      </x:c>
      <x:c r="G1155" s="149" t="str">
        <x:f>'Master Products'!I1152</x:f>
        <x:v>PKR</x:v>
      </x:c>
      <x:c r="H1155" s="133" t="n">
        <x:f>'Master Products'!L1152</x:f>
        <x:v>200</x:v>
      </x:c>
      <x:c r="I1155" s="133" t="n">
        <x:f>'Master Products'!M1152</x:f>
        <x:v>165</x:v>
      </x:c>
      <x:c r="J1155" s="133" t="str">
        <x:f>'Master Products'!U1152</x:f>
        <x:v>Source Valid</x:v>
      </x:c>
      <x:c r="K1155" s="133" t="n">
        <x:f>'Master Products'!N1152</x:f>
        <x:v>35</x:v>
      </x:c>
      <x:c r="L1155" s="148" t="n">
        <x:f>'Master Products'!O1152</x:f>
        <x:v>0.175</x:v>
      </x:c>
      <x:c r="M1155" s="149" t="str">
        <x:f>'Master Products'!X1152</x:f>
        <x:v>Ready</x:v>
      </x:c>
      <x:c r="N1155" s="149" t="b">
        <x:f>'Master Products'!Y1152</x:f>
        <x:v>1</x:v>
      </x:c>
      <x:c r="O1155" s="149" t="str">
        <x:f>'Master Products'!AH1152</x:f>
        <x:v>WS-RATES:32:36</x:v>
      </x:c>
      <x:c r="P1155" s="149" t="str">
        <x:f>IF('Master Products'!AI1152="","",'Master Products'!AI1152)</x:f>
      </x:c>
      <x:c r="Q1155" s="149" t="str">
        <x:f>IF('Master Products'!AJ1152="","",'Master Products'!AJ1152)</x:f>
      </x:c>
      <x:c r="R1155" s="149" t="str">
        <x:f>IF('Master Products'!AK1152="","",'Master Products'!AK1152)</x:f>
      </x:c>
    </x:row>
    <x:row r="1156">
      <x:c r="A1156" s="149" t="str">
        <x:f>'Master Products'!A1153</x:f>
        <x:v>RS-001152</x:v>
      </x:c>
      <x:c r="B1156" s="149" t="str">
        <x:f>'Master Products'!B1153</x:f>
        <x:v>ROZANA HAZRI REGISTER R34 48.</x:v>
      </x:c>
      <x:c r="C1156" s="149" t="str">
        <x:f>'Master Products'!C1153</x:f>
        <x:v>GATTA REGISTER</x:v>
      </x:c>
      <x:c r="D1156" s="149" t="str">
        <x:f>'Master Products'!D1153</x:f>
        <x:v>Both</x:v>
      </x:c>
      <x:c r="E1156" s="149" t="str">
        <x:f>'Master Products'!F1153</x:f>
        <x:v>Piece</x:v>
      </x:c>
      <x:c r="F1156" s="149" t="str">
        <x:f>IF('Master Products'!G1153="","",'Master Products'!G1153)</x:f>
      </x:c>
      <x:c r="G1156" s="149" t="str">
        <x:f>'Master Products'!I1153</x:f>
        <x:v>PKR</x:v>
      </x:c>
      <x:c r="H1156" s="133" t="n">
        <x:f>'Master Products'!L1153</x:f>
        <x:v>220</x:v>
      </x:c>
      <x:c r="I1156" s="133" t="n">
        <x:f>'Master Products'!M1153</x:f>
        <x:v>195</x:v>
      </x:c>
      <x:c r="J1156" s="133" t="str">
        <x:f>'Master Products'!U1153</x:f>
        <x:v>Source Valid</x:v>
      </x:c>
      <x:c r="K1156" s="133" t="n">
        <x:f>'Master Products'!N1153</x:f>
        <x:v>25</x:v>
      </x:c>
      <x:c r="L1156" s="148" t="n">
        <x:f>'Master Products'!O1153</x:f>
        <x:v>0.11363636363636363</x:v>
      </x:c>
      <x:c r="M1156" s="149" t="str">
        <x:f>'Master Products'!X1153</x:f>
        <x:v>Ready</x:v>
      </x:c>
      <x:c r="N1156" s="149" t="b">
        <x:f>'Master Products'!Y1153</x:f>
        <x:v>1</x:v>
      </x:c>
      <x:c r="O1156" s="149" t="str">
        <x:f>'Master Products'!AH1153</x:f>
        <x:v>WS-RATES:32:37</x:v>
      </x:c>
      <x:c r="P1156" s="149" t="str">
        <x:f>IF('Master Products'!AI1153="","",'Master Products'!AI1153)</x:f>
      </x:c>
      <x:c r="Q1156" s="149" t="str">
        <x:f>IF('Master Products'!AJ1153="","",'Master Products'!AJ1153)</x:f>
      </x:c>
      <x:c r="R1156" s="149" t="str">
        <x:f>IF('Master Products'!AK1153="","",'Master Products'!AK1153)</x:f>
      </x:c>
    </x:row>
    <x:row r="1157">
      <x:c r="A1157" s="149" t="str">
        <x:f>'Master Products'!A1154</x:f>
        <x:v>RS-001153</x:v>
      </x:c>
      <x:c r="B1157" s="149" t="str">
        <x:f>'Master Products'!B1154</x:f>
        <x:v>DAKHIL KHARIJ REGISTER R 23</x:v>
      </x:c>
      <x:c r="C1157" s="149" t="str">
        <x:f>'Master Products'!C1154</x:f>
        <x:v>GATTA REGISTER</x:v>
      </x:c>
      <x:c r="D1157" s="149" t="str">
        <x:f>'Master Products'!D1154</x:f>
        <x:v>Both</x:v>
      </x:c>
      <x:c r="E1157" s="149" t="str">
        <x:f>'Master Products'!F1154</x:f>
        <x:v>Piece</x:v>
      </x:c>
      <x:c r="F1157" s="149" t="str">
        <x:f>IF('Master Products'!G1154="","",'Master Products'!G1154)</x:f>
      </x:c>
      <x:c r="G1157" s="149" t="str">
        <x:f>'Master Products'!I1154</x:f>
        <x:v>PKR</x:v>
      </x:c>
      <x:c r="H1157" s="133" t="n">
        <x:f>'Master Products'!L1154</x:f>
        <x:v>230</x:v>
      </x:c>
      <x:c r="I1157" s="133" t="n">
        <x:f>'Master Products'!M1154</x:f>
        <x:v>190</x:v>
      </x:c>
      <x:c r="J1157" s="133" t="str">
        <x:f>'Master Products'!U1154</x:f>
        <x:v>Source Valid</x:v>
      </x:c>
      <x:c r="K1157" s="133" t="n">
        <x:f>'Master Products'!N1154</x:f>
        <x:v>40</x:v>
      </x:c>
      <x:c r="L1157" s="148" t="n">
        <x:f>'Master Products'!O1154</x:f>
        <x:v>0.17391304347826086</x:v>
      </x:c>
      <x:c r="M1157" s="149" t="str">
        <x:f>'Master Products'!X1154</x:f>
        <x:v>Ready</x:v>
      </x:c>
      <x:c r="N1157" s="149" t="b">
        <x:f>'Master Products'!Y1154</x:f>
        <x:v>1</x:v>
      </x:c>
      <x:c r="O1157" s="149" t="str">
        <x:f>'Master Products'!AH1154</x:f>
        <x:v>WS-RATES:33:2</x:v>
      </x:c>
      <x:c r="P1157" s="149" t="str">
        <x:f>IF('Master Products'!AI1154="","",'Master Products'!AI1154)</x:f>
      </x:c>
      <x:c r="Q1157" s="149" t="str">
        <x:f>IF('Master Products'!AJ1154="","",'Master Products'!AJ1154)</x:f>
      </x:c>
      <x:c r="R1157" s="149" t="str">
        <x:f>IF('Master Products'!AK1154="","",'Master Products'!AK1154)</x:f>
      </x:c>
    </x:row>
    <x:row r="1158">
      <x:c r="A1158" s="149" t="str">
        <x:f>'Master Products'!A1155</x:f>
        <x:v>RS-001154</x:v>
      </x:c>
      <x:c r="B1158" s="149" t="str">
        <x:f>'Master Products'!B1155</x:f>
        <x:v>HAMDARD FEE REGISTER R 27</x:v>
      </x:c>
      <x:c r="C1158" s="149" t="str">
        <x:f>'Master Products'!C1155</x:f>
        <x:v>GATTA REGISTER</x:v>
      </x:c>
      <x:c r="D1158" s="149" t="str">
        <x:f>'Master Products'!D1155</x:f>
        <x:v>Both</x:v>
      </x:c>
      <x:c r="E1158" s="149" t="str">
        <x:f>'Master Products'!F1155</x:f>
        <x:v>Piece</x:v>
      </x:c>
      <x:c r="F1158" s="149" t="str">
        <x:f>IF('Master Products'!G1155="","",'Master Products'!G1155)</x:f>
      </x:c>
      <x:c r="G1158" s="149" t="str">
        <x:f>'Master Products'!I1155</x:f>
        <x:v>PKR</x:v>
      </x:c>
      <x:c r="H1158" s="133" t="n">
        <x:f>'Master Products'!L1155</x:f>
        <x:v>230</x:v>
      </x:c>
      <x:c r="I1158" s="133" t="n">
        <x:f>'Master Products'!M1155</x:f>
        <x:v>190</x:v>
      </x:c>
      <x:c r="J1158" s="133" t="str">
        <x:f>'Master Products'!U1155</x:f>
        <x:v>Source Valid</x:v>
      </x:c>
      <x:c r="K1158" s="133" t="n">
        <x:f>'Master Products'!N1155</x:f>
        <x:v>40</x:v>
      </x:c>
      <x:c r="L1158" s="148" t="n">
        <x:f>'Master Products'!O1155</x:f>
        <x:v>0.17391304347826086</x:v>
      </x:c>
      <x:c r="M1158" s="149" t="str">
        <x:f>'Master Products'!X1155</x:f>
        <x:v>Ready</x:v>
      </x:c>
      <x:c r="N1158" s="149" t="b">
        <x:f>'Master Products'!Y1155</x:f>
        <x:v>1</x:v>
      </x:c>
      <x:c r="O1158" s="149" t="str">
        <x:f>'Master Products'!AH1155</x:f>
        <x:v>WS-RATES:33:3</x:v>
      </x:c>
      <x:c r="P1158" s="149" t="str">
        <x:f>IF('Master Products'!AI1155="","",'Master Products'!AI1155)</x:f>
      </x:c>
      <x:c r="Q1158" s="149" t="str">
        <x:f>IF('Master Products'!AJ1155="","",'Master Products'!AJ1155)</x:f>
      </x:c>
      <x:c r="R1158" s="149" t="str">
        <x:f>IF('Master Products'!AK1155="","",'Master Products'!AK1155)</x:f>
      </x:c>
    </x:row>
    <x:row r="1159">
      <x:c r="A1159" s="149" t="str">
        <x:f>'Master Products'!A1156</x:f>
        <x:v>RS-001155</x:v>
      </x:c>
      <x:c r="B1159" s="149" t="str">
        <x:f>'Master Products'!B1156</x:f>
        <x:v>HOME WORK DAIRY ST POLL</x:v>
      </x:c>
      <x:c r="C1159" s="149" t="str">
        <x:f>'Master Products'!C1156</x:f>
        <x:v>DIARIES</x:v>
      </x:c>
      <x:c r="D1159" s="149" t="str">
        <x:f>'Master Products'!D1156</x:f>
        <x:v>Both</x:v>
      </x:c>
      <x:c r="E1159" s="149" t="str">
        <x:f>'Master Products'!F1156</x:f>
        <x:v>Piece</x:v>
      </x:c>
      <x:c r="F1159" s="149" t="str">
        <x:f>IF('Master Products'!G1156="","",'Master Products'!G1156)</x:f>
      </x:c>
      <x:c r="G1159" s="149" t="str">
        <x:f>'Master Products'!I1156</x:f>
        <x:v>PKR</x:v>
      </x:c>
      <x:c r="H1159" s="133" t="n">
        <x:f>'Master Products'!L1156</x:f>
        <x:v>80</x:v>
      </x:c>
      <x:c r="I1159" s="133" t="n">
        <x:f>'Master Products'!M1156</x:f>
        <x:v>70</x:v>
      </x:c>
      <x:c r="J1159" s="133" t="str">
        <x:f>'Master Products'!U1156</x:f>
        <x:v>Source Valid</x:v>
      </x:c>
      <x:c r="K1159" s="133" t="n">
        <x:f>'Master Products'!N1156</x:f>
        <x:v>10</x:v>
      </x:c>
      <x:c r="L1159" s="148" t="n">
        <x:f>'Master Products'!O1156</x:f>
        <x:v>0.125</x:v>
      </x:c>
      <x:c r="M1159" s="149" t="str">
        <x:f>'Master Products'!X1156</x:f>
        <x:v>Ready</x:v>
      </x:c>
      <x:c r="N1159" s="149" t="b">
        <x:f>'Master Products'!Y1156</x:f>
        <x:v>1</x:v>
      </x:c>
      <x:c r="O1159" s="149" t="str">
        <x:f>'Master Products'!AH1156</x:f>
        <x:v>WS-RATES:33:4</x:v>
      </x:c>
      <x:c r="P1159" s="149" t="str">
        <x:f>IF('Master Products'!AI1156="","",'Master Products'!AI1156)</x:f>
      </x:c>
      <x:c r="Q1159" s="149" t="str">
        <x:f>IF('Master Products'!AJ1156="","",'Master Products'!AJ1156)</x:f>
      </x:c>
      <x:c r="R1159" s="149" t="str">
        <x:f>IF('Master Products'!AK1156="","",'Master Products'!AK1156)</x:f>
      </x:c>
    </x:row>
    <x:row r="1160">
      <x:c r="A1160" s="149" t="str">
        <x:f>'Master Products'!A1157</x:f>
        <x:v>RS-001156</x:v>
      </x:c>
      <x:c r="B1160" s="149" t="str">
        <x:f>'Master Products'!B1157</x:f>
        <x:v>HOME WORK DAIRY 30</x:v>
      </x:c>
      <x:c r="C1160" s="149" t="str">
        <x:f>'Master Products'!C1157</x:f>
        <x:v>DIARIES</x:v>
      </x:c>
      <x:c r="D1160" s="149" t="str">
        <x:f>'Master Products'!D1157</x:f>
        <x:v>Both</x:v>
      </x:c>
      <x:c r="E1160" s="149" t="str">
        <x:f>'Master Products'!F1157</x:f>
        <x:v>Piece</x:v>
      </x:c>
      <x:c r="F1160" s="149" t="str">
        <x:f>IF('Master Products'!G1157="","",'Master Products'!G1157)</x:f>
      </x:c>
      <x:c r="G1160" s="149" t="str">
        <x:f>'Master Products'!I1157</x:f>
        <x:v>PKR</x:v>
      </x:c>
      <x:c r="H1160" s="133" t="n">
        <x:f>'Master Products'!L1157</x:f>
        <x:v>30</x:v>
      </x:c>
      <x:c r="I1160" s="133" t="n">
        <x:f>'Master Products'!M1157</x:f>
        <x:v>25</x:v>
      </x:c>
      <x:c r="J1160" s="133" t="str">
        <x:f>'Master Products'!U1157</x:f>
        <x:v>Source Valid</x:v>
      </x:c>
      <x:c r="K1160" s="133" t="n">
        <x:f>'Master Products'!N1157</x:f>
        <x:v>5</x:v>
      </x:c>
      <x:c r="L1160" s="148" t="n">
        <x:f>'Master Products'!O1157</x:f>
        <x:v>0.16666666666666666</x:v>
      </x:c>
      <x:c r="M1160" s="149" t="str">
        <x:f>'Master Products'!X1157</x:f>
        <x:v>Ready</x:v>
      </x:c>
      <x:c r="N1160" s="149" t="b">
        <x:f>'Master Products'!Y1157</x:f>
        <x:v>1</x:v>
      </x:c>
      <x:c r="O1160" s="149" t="str">
        <x:f>'Master Products'!AH1157</x:f>
        <x:v>WS-RATES:33:5</x:v>
      </x:c>
      <x:c r="P1160" s="149" t="str">
        <x:f>IF('Master Products'!AI1157="","",'Master Products'!AI1157)</x:f>
      </x:c>
      <x:c r="Q1160" s="149" t="str">
        <x:f>IF('Master Products'!AJ1157="","",'Master Products'!AJ1157)</x:f>
      </x:c>
      <x:c r="R1160" s="149" t="str">
        <x:f>IF('Master Products'!AK1157="","",'Master Products'!AK1157)</x:f>
      </x:c>
    </x:row>
    <x:row r="1161">
      <x:c r="A1161" s="149" t="str">
        <x:f>'Master Products'!A1158</x:f>
        <x:v>RS-001157</x:v>
      </x:c>
      <x:c r="B1161" s="149" t="str">
        <x:f>'Master Products'!B1158</x:f>
        <x:v>HOME WORK DAIRY 40</x:v>
      </x:c>
      <x:c r="C1161" s="149" t="str">
        <x:f>'Master Products'!C1158</x:f>
        <x:v>DIARIES</x:v>
      </x:c>
      <x:c r="D1161" s="149" t="str">
        <x:f>'Master Products'!D1158</x:f>
        <x:v>Both</x:v>
      </x:c>
      <x:c r="E1161" s="149" t="str">
        <x:f>'Master Products'!F1158</x:f>
        <x:v>Piece</x:v>
      </x:c>
      <x:c r="F1161" s="149" t="str">
        <x:f>IF('Master Products'!G1158="","",'Master Products'!G1158)</x:f>
      </x:c>
      <x:c r="G1161" s="149" t="str">
        <x:f>'Master Products'!I1158</x:f>
        <x:v>PKR</x:v>
      </x:c>
      <x:c r="H1161" s="133" t="n">
        <x:f>'Master Products'!L1158</x:f>
        <x:v>40</x:v>
      </x:c>
      <x:c r="I1161" s="133" t="n">
        <x:f>'Master Products'!M1158</x:f>
        <x:v>28</x:v>
      </x:c>
      <x:c r="J1161" s="133" t="str">
        <x:f>'Master Products'!U1158</x:f>
        <x:v>Source Valid</x:v>
      </x:c>
      <x:c r="K1161" s="133" t="n">
        <x:f>'Master Products'!N1158</x:f>
        <x:v>12</x:v>
      </x:c>
      <x:c r="L1161" s="148" t="n">
        <x:f>'Master Products'!O1158</x:f>
        <x:v>0.3</x:v>
      </x:c>
      <x:c r="M1161" s="149" t="str">
        <x:f>'Master Products'!X1158</x:f>
        <x:v>Ready</x:v>
      </x:c>
      <x:c r="N1161" s="149" t="b">
        <x:f>'Master Products'!Y1158</x:f>
        <x:v>1</x:v>
      </x:c>
      <x:c r="O1161" s="149" t="str">
        <x:f>'Master Products'!AH1158</x:f>
        <x:v>WS-RATES:33:6</x:v>
      </x:c>
      <x:c r="P1161" s="149" t="str">
        <x:f>IF('Master Products'!AI1158="","",'Master Products'!AI1158)</x:f>
      </x:c>
      <x:c r="Q1161" s="149" t="str">
        <x:f>IF('Master Products'!AJ1158="","",'Master Products'!AJ1158)</x:f>
      </x:c>
      <x:c r="R1161" s="149" t="str">
        <x:f>IF('Master Products'!AK1158="","",'Master Products'!AK1158)</x:f>
      </x:c>
    </x:row>
    <x:row r="1162">
      <x:c r="A1162" s="149" t="str">
        <x:f>'Master Products'!A1159</x:f>
        <x:v>RS-001158</x:v>
      </x:c>
      <x:c r="B1162" s="149" t="str">
        <x:f>'Master Products'!B1159</x:f>
        <x:v>HOME WORK DAIRY 60</x:v>
      </x:c>
      <x:c r="C1162" s="149" t="str">
        <x:f>'Master Products'!C1159</x:f>
        <x:v>DIARIES</x:v>
      </x:c>
      <x:c r="D1162" s="149" t="str">
        <x:f>'Master Products'!D1159</x:f>
        <x:v>Both</x:v>
      </x:c>
      <x:c r="E1162" s="149" t="str">
        <x:f>'Master Products'!F1159</x:f>
        <x:v>Piece</x:v>
      </x:c>
      <x:c r="F1162" s="149" t="str">
        <x:f>IF('Master Products'!G1159="","",'Master Products'!G1159)</x:f>
      </x:c>
      <x:c r="G1162" s="149" t="str">
        <x:f>'Master Products'!I1159</x:f>
        <x:v>PKR</x:v>
      </x:c>
      <x:c r="H1162" s="133" t="n">
        <x:f>'Master Products'!L1159</x:f>
        <x:v>60</x:v>
      </x:c>
      <x:c r="I1162" s="133" t="n">
        <x:f>'Master Products'!M1159</x:f>
        <x:v>38</x:v>
      </x:c>
      <x:c r="J1162" s="133" t="str">
        <x:f>'Master Products'!U1159</x:f>
        <x:v>Source Valid</x:v>
      </x:c>
      <x:c r="K1162" s="133" t="n">
        <x:f>'Master Products'!N1159</x:f>
        <x:v>22</x:v>
      </x:c>
      <x:c r="L1162" s="148" t="n">
        <x:f>'Master Products'!O1159</x:f>
        <x:v>0.36666666666666664</x:v>
      </x:c>
      <x:c r="M1162" s="149" t="str">
        <x:f>'Master Products'!X1159</x:f>
        <x:v>Ready</x:v>
      </x:c>
      <x:c r="N1162" s="149" t="b">
        <x:f>'Master Products'!Y1159</x:f>
        <x:v>1</x:v>
      </x:c>
      <x:c r="O1162" s="149" t="str">
        <x:f>'Master Products'!AH1159</x:f>
        <x:v>WS-RATES:33:7</x:v>
      </x:c>
      <x:c r="P1162" s="149" t="str">
        <x:f>IF('Master Products'!AI1159="","",'Master Products'!AI1159)</x:f>
      </x:c>
      <x:c r="Q1162" s="149" t="str">
        <x:f>IF('Master Products'!AJ1159="","",'Master Products'!AJ1159)</x:f>
      </x:c>
      <x:c r="R1162" s="149" t="str">
        <x:f>IF('Master Products'!AK1159="","",'Master Products'!AK1159)</x:f>
      </x:c>
    </x:row>
    <x:row r="1163">
      <x:c r="A1163" s="149" t="str">
        <x:f>'Master Products'!A1160</x:f>
        <x:v>RS-001159</x:v>
      </x:c>
      <x:c r="B1163" s="149" t="str">
        <x:f>'Master Products'!B1160</x:f>
        <x:v>ROZANA HAZRI REGISTER R33 36</x:v>
      </x:c>
      <x:c r="C1163" s="149" t="str">
        <x:f>'Master Products'!C1160</x:f>
        <x:v>GATTA REGISTER</x:v>
      </x:c>
      <x:c r="D1163" s="149" t="str">
        <x:f>'Master Products'!D1160</x:f>
        <x:v>Both</x:v>
      </x:c>
      <x:c r="E1163" s="149" t="str">
        <x:f>'Master Products'!F1160</x:f>
        <x:v>Piece</x:v>
      </x:c>
      <x:c r="F1163" s="149" t="str">
        <x:f>IF('Master Products'!G1160="","",'Master Products'!G1160)</x:f>
      </x:c>
      <x:c r="G1163" s="149" t="str">
        <x:f>'Master Products'!I1160</x:f>
        <x:v>PKR</x:v>
      </x:c>
      <x:c r="H1163" s="133" t="n">
        <x:f>'Master Products'!L1160</x:f>
        <x:v>190</x:v>
      </x:c>
      <x:c r="I1163" s="133" t="n">
        <x:f>'Master Products'!M1160</x:f>
        <x:v>170</x:v>
      </x:c>
      <x:c r="J1163" s="133" t="str">
        <x:f>'Master Products'!U1160</x:f>
        <x:v>Source Valid</x:v>
      </x:c>
      <x:c r="K1163" s="133" t="n">
        <x:f>'Master Products'!N1160</x:f>
        <x:v>20</x:v>
      </x:c>
      <x:c r="L1163" s="148" t="n">
        <x:f>'Master Products'!O1160</x:f>
        <x:v>0.10526315789473684</x:v>
      </x:c>
      <x:c r="M1163" s="149" t="str">
        <x:f>'Master Products'!X1160</x:f>
        <x:v>Ready</x:v>
      </x:c>
      <x:c r="N1163" s="149" t="b">
        <x:f>'Master Products'!Y1160</x:f>
        <x:v>1</x:v>
      </x:c>
      <x:c r="O1163" s="149" t="str">
        <x:f>'Master Products'!AH1160</x:f>
        <x:v>WS-RATES:33:8</x:v>
      </x:c>
      <x:c r="P1163" s="149" t="str">
        <x:f>IF('Master Products'!AI1160="","",'Master Products'!AI1160)</x:f>
      </x:c>
      <x:c r="Q1163" s="149" t="str">
        <x:f>IF('Master Products'!AJ1160="","",'Master Products'!AJ1160)</x:f>
      </x:c>
      <x:c r="R1163" s="149" t="str">
        <x:f>IF('Master Products'!AK1160="","",'Master Products'!AK1160)</x:f>
      </x:c>
    </x:row>
    <x:row r="1164">
      <x:c r="A1164" s="149" t="str">
        <x:f>'Master Products'!A1161</x:f>
        <x:v>RS-001160</x:v>
      </x:c>
      <x:c r="B1164" s="149" t="str">
        <x:f>'Master Products'!B1161</x:f>
        <x:v>ROZANA HAZRI REGISTER SHEHB</x:v>
      </x:c>
      <x:c r="C1164" s="149" t="str">
        <x:f>'Master Products'!C1161</x:f>
        <x:v>GATTA REGISTER</x:v>
      </x:c>
      <x:c r="D1164" s="149" t="str">
        <x:f>'Master Products'!D1161</x:f>
        <x:v>Both</x:v>
      </x:c>
      <x:c r="E1164" s="149" t="str">
        <x:f>'Master Products'!F1161</x:f>
        <x:v>Piece</x:v>
      </x:c>
      <x:c r="F1164" s="149" t="str">
        <x:f>IF('Master Products'!G1161="","",'Master Products'!G1161)</x:f>
      </x:c>
      <x:c r="G1164" s="149" t="str">
        <x:f>'Master Products'!I1161</x:f>
        <x:v>PKR</x:v>
      </x:c>
      <x:c r="H1164" s="133" t="n">
        <x:f>'Master Products'!L1161</x:f>
        <x:v>190</x:v>
      </x:c>
      <x:c r="I1164" s="133" t="n">
        <x:f>'Master Products'!M1161</x:f>
        <x:v>165</x:v>
      </x:c>
      <x:c r="J1164" s="133" t="str">
        <x:f>'Master Products'!U1161</x:f>
        <x:v>Source Valid</x:v>
      </x:c>
      <x:c r="K1164" s="133" t="n">
        <x:f>'Master Products'!N1161</x:f>
        <x:v>25</x:v>
      </x:c>
      <x:c r="L1164" s="148" t="n">
        <x:f>'Master Products'!O1161</x:f>
        <x:v>0.13157894736842105</x:v>
      </x:c>
      <x:c r="M1164" s="149" t="str">
        <x:f>'Master Products'!X1161</x:f>
        <x:v>Ready</x:v>
      </x:c>
      <x:c r="N1164" s="149" t="b">
        <x:f>'Master Products'!Y1161</x:f>
        <x:v>1</x:v>
      </x:c>
      <x:c r="O1164" s="149" t="str">
        <x:f>'Master Products'!AH1161</x:f>
        <x:v>WS-RATES:33:9</x:v>
      </x:c>
      <x:c r="P1164" s="149" t="str">
        <x:f>IF('Master Products'!AI1161="","",'Master Products'!AI1161)</x:f>
      </x:c>
      <x:c r="Q1164" s="149" t="str">
        <x:f>IF('Master Products'!AJ1161="","",'Master Products'!AJ1161)</x:f>
      </x:c>
      <x:c r="R1164" s="149" t="str">
        <x:f>IF('Master Products'!AK1161="","",'Master Products'!AK1161)</x:f>
      </x:c>
    </x:row>
    <x:row r="1165">
      <x:c r="A1165" s="149" t="str">
        <x:f>'Master Products'!A1162</x:f>
        <x:v>RS-001161</x:v>
      </x:c>
      <x:c r="B1165" s="149" t="str">
        <x:f>'Master Products'!B1162</x:f>
        <x:v>3 IN 1 WRITING NO 231</x:v>
      </x:c>
      <x:c r="C1165" s="149" t="str">
        <x:f>'Master Products'!C1162</x:f>
        <x:v>copies</x:v>
      </x:c>
      <x:c r="D1165" s="149" t="str">
        <x:f>'Master Products'!D1162</x:f>
        <x:v>Both</x:v>
      </x:c>
      <x:c r="E1165" s="149" t="str">
        <x:f>'Master Products'!F1162</x:f>
        <x:v>Piece</x:v>
      </x:c>
      <x:c r="F1165" s="149" t="str">
        <x:f>IF('Master Products'!G1162="","",'Master Products'!G1162)</x:f>
      </x:c>
      <x:c r="G1165" s="149" t="str">
        <x:f>'Master Products'!I1162</x:f>
        <x:v>PKR</x:v>
      </x:c>
      <x:c r="H1165" s="133" t="n">
        <x:f>'Master Products'!L1162</x:f>
        <x:v>45</x:v>
      </x:c>
      <x:c r="I1165" s="133" t="n">
        <x:f>'Master Products'!M1162</x:f>
        <x:v>38</x:v>
      </x:c>
      <x:c r="J1165" s="133" t="str">
        <x:f>'Master Products'!U1162</x:f>
        <x:v>Source Valid</x:v>
      </x:c>
      <x:c r="K1165" s="133" t="n">
        <x:f>'Master Products'!N1162</x:f>
        <x:v>7</x:v>
      </x:c>
      <x:c r="L1165" s="148" t="n">
        <x:f>'Master Products'!O1162</x:f>
        <x:v>0.15555555555555556</x:v>
      </x:c>
      <x:c r="M1165" s="149" t="str">
        <x:f>'Master Products'!X1162</x:f>
        <x:v>Ready</x:v>
      </x:c>
      <x:c r="N1165" s="149" t="b">
        <x:f>'Master Products'!Y1162</x:f>
        <x:v>1</x:v>
      </x:c>
      <x:c r="O1165" s="149" t="str">
        <x:f>'Master Products'!AH1162</x:f>
        <x:v>WS-RATES:33:10</x:v>
      </x:c>
      <x:c r="P1165" s="149" t="str">
        <x:f>IF('Master Products'!AI1162="","",'Master Products'!AI1162)</x:f>
      </x:c>
      <x:c r="Q1165" s="149" t="str">
        <x:f>IF('Master Products'!AJ1162="","",'Master Products'!AJ1162)</x:f>
      </x:c>
      <x:c r="R1165" s="149" t="str">
        <x:f>IF('Master Products'!AK1162="","",'Master Products'!AK1162)</x:f>
      </x:c>
    </x:row>
    <x:row r="1166">
      <x:c r="A1166" s="149" t="str">
        <x:f>'Master Products'!A1163</x:f>
        <x:v>RS-001162</x:v>
      </x:c>
      <x:c r="B1166" s="149" t="str">
        <x:f>'Master Products'!B1163</x:f>
        <x:v>K 10 NOTE BOOK</x:v>
      </x:c>
      <x:c r="C1166" s="149" t="str">
        <x:f>'Master Products'!C1163</x:f>
        <x:v>copies</x:v>
      </x:c>
      <x:c r="D1166" s="149" t="str">
        <x:f>'Master Products'!D1163</x:f>
        <x:v>Both</x:v>
      </x:c>
      <x:c r="E1166" s="149" t="str">
        <x:f>'Master Products'!F1163</x:f>
        <x:v>Piece</x:v>
      </x:c>
      <x:c r="F1166" s="149" t="str">
        <x:f>IF('Master Products'!G1163="","",'Master Products'!G1163)</x:f>
      </x:c>
      <x:c r="G1166" s="149" t="str">
        <x:f>'Master Products'!I1163</x:f>
        <x:v>PKR</x:v>
      </x:c>
      <x:c r="H1166" s="133" t="n">
        <x:f>'Master Products'!L1163</x:f>
        <x:v>270</x:v>
      </x:c>
      <x:c r="I1166" s="133" t="n">
        <x:f>'Master Products'!M1163</x:f>
        <x:v>229.545454545455</x:v>
      </x:c>
      <x:c r="J1166" s="133" t="str">
        <x:f>'Master Products'!U1163</x:f>
        <x:v>Source Valid</x:v>
      </x:c>
      <x:c r="K1166" s="133" t="n">
        <x:f>'Master Products'!N1163</x:f>
        <x:v>40.45454545454501</x:v>
      </x:c>
      <x:c r="L1166" s="148" t="n">
        <x:f>'Master Products'!O1163</x:f>
        <x:v>0.1498316498316482</x:v>
      </x:c>
      <x:c r="M1166" s="149" t="str">
        <x:f>'Master Products'!X1163</x:f>
        <x:v>Ready</x:v>
      </x:c>
      <x:c r="N1166" s="149" t="b">
        <x:f>'Master Products'!Y1163</x:f>
        <x:v>1</x:v>
      </x:c>
      <x:c r="O1166" s="149" t="str">
        <x:f>'Master Products'!AH1163</x:f>
        <x:v>WS-RATES:33:11</x:v>
      </x:c>
      <x:c r="P1166" s="149" t="str">
        <x:f>IF('Master Products'!AI1163="","",'Master Products'!AI1163)</x:f>
      </x:c>
      <x:c r="Q1166" s="149" t="str">
        <x:f>IF('Master Products'!AJ1163="","",'Master Products'!AJ1163)</x:f>
      </x:c>
      <x:c r="R1166" s="149" t="str">
        <x:f>IF('Master Products'!AK1163="","",'Master Products'!AK1163)</x:f>
      </x:c>
    </x:row>
    <x:row r="1167">
      <x:c r="A1167" s="149" t="str">
        <x:f>'Master Products'!A1164</x:f>
        <x:v>RS-001163</x:v>
      </x:c>
      <x:c r="B1167" s="149" t="str">
        <x:f>'Master Products'!B1164</x:f>
        <x:v>SM 10 NOTE BOOK</x:v>
      </x:c>
      <x:c r="C1167" s="149" t="str">
        <x:f>'Master Products'!C1164</x:f>
        <x:v>copies</x:v>
      </x:c>
      <x:c r="D1167" s="149" t="str">
        <x:f>'Master Products'!D1164</x:f>
        <x:v>Both</x:v>
      </x:c>
      <x:c r="E1167" s="149" t="str">
        <x:f>'Master Products'!F1164</x:f>
        <x:v>Piece</x:v>
      </x:c>
      <x:c r="F1167" s="149" t="str">
        <x:f>IF('Master Products'!G1164="","",'Master Products'!G1164)</x:f>
      </x:c>
      <x:c r="G1167" s="149" t="str">
        <x:f>'Master Products'!I1164</x:f>
        <x:v>PKR</x:v>
      </x:c>
      <x:c r="H1167" s="133" t="n">
        <x:f>'Master Products'!L1164</x:f>
        <x:v>480</x:v>
      </x:c>
      <x:c r="I1167" s="133" t="n">
        <x:f>'Master Products'!M1164</x:f>
        <x:v>450</x:v>
      </x:c>
      <x:c r="J1167" s="133" t="str">
        <x:f>'Master Products'!U1164</x:f>
        <x:v>Source Valid</x:v>
      </x:c>
      <x:c r="K1167" s="133" t="n">
        <x:f>'Master Products'!N1164</x:f>
        <x:v>30</x:v>
      </x:c>
      <x:c r="L1167" s="148" t="n">
        <x:f>'Master Products'!O1164</x:f>
        <x:v>0.0625</x:v>
      </x:c>
      <x:c r="M1167" s="149" t="str">
        <x:f>'Master Products'!X1164</x:f>
        <x:v>Ready</x:v>
      </x:c>
      <x:c r="N1167" s="149" t="b">
        <x:f>'Master Products'!Y1164</x:f>
        <x:v>1</x:v>
      </x:c>
      <x:c r="O1167" s="149" t="str">
        <x:f>'Master Products'!AH1164</x:f>
        <x:v>WS-RATES:33:12</x:v>
      </x:c>
      <x:c r="P1167" s="149" t="str">
        <x:f>IF('Master Products'!AI1164="","",'Master Products'!AI1164)</x:f>
      </x:c>
      <x:c r="Q1167" s="149" t="str">
        <x:f>IF('Master Products'!AJ1164="","",'Master Products'!AJ1164)</x:f>
      </x:c>
      <x:c r="R1167" s="149" t="str">
        <x:f>IF('Master Products'!AK1164="","",'Master Products'!AK1164)</x:f>
      </x:c>
    </x:row>
    <x:row r="1168">
      <x:c r="A1168" s="149" t="str">
        <x:f>'Master Products'!A1165</x:f>
        <x:v>RS-001164</x:v>
      </x:c>
      <x:c r="B1168" s="149" t="str">
        <x:f>'Master Products'!B1165</x:f>
        <x:v>K 12 NOTE BOOK</x:v>
      </x:c>
      <x:c r="C1168" s="149" t="str">
        <x:f>'Master Products'!C1165</x:f>
        <x:v>copies</x:v>
      </x:c>
      <x:c r="D1168" s="149" t="str">
        <x:f>'Master Products'!D1165</x:f>
        <x:v>Both</x:v>
      </x:c>
      <x:c r="E1168" s="149" t="str">
        <x:f>'Master Products'!F1165</x:f>
        <x:v>Piece</x:v>
      </x:c>
      <x:c r="F1168" s="149" t="str">
        <x:f>IF('Master Products'!G1165="","",'Master Products'!G1165)</x:f>
      </x:c>
      <x:c r="G1168" s="149" t="str">
        <x:f>'Master Products'!I1165</x:f>
        <x:v>PKR</x:v>
      </x:c>
      <x:c r="H1168" s="133" t="n">
        <x:f>'Master Products'!L1165</x:f>
        <x:v>320</x:v>
      </x:c>
      <x:c r="I1168" s="133" t="n">
        <x:f>'Master Products'!M1165</x:f>
        <x:v>279.744525547445</x:v>
      </x:c>
      <x:c r="J1168" s="133" t="str">
        <x:f>'Master Products'!U1165</x:f>
        <x:v>Source Valid</x:v>
      </x:c>
      <x:c r="K1168" s="133" t="n">
        <x:f>'Master Products'!N1165</x:f>
        <x:v>40.255474452555006</x:v>
      </x:c>
      <x:c r="L1168" s="148" t="n">
        <x:f>'Master Products'!O1165</x:f>
        <x:v>0.1257983576642344</x:v>
      </x:c>
      <x:c r="M1168" s="149" t="str">
        <x:f>'Master Products'!X1165</x:f>
        <x:v>Ready</x:v>
      </x:c>
      <x:c r="N1168" s="149" t="b">
        <x:f>'Master Products'!Y1165</x:f>
        <x:v>1</x:v>
      </x:c>
      <x:c r="O1168" s="149" t="str">
        <x:f>'Master Products'!AH1165</x:f>
        <x:v>WS-RATES:33:13</x:v>
      </x:c>
      <x:c r="P1168" s="149" t="str">
        <x:f>IF('Master Products'!AI1165="","",'Master Products'!AI1165)</x:f>
      </x:c>
      <x:c r="Q1168" s="149" t="str">
        <x:f>IF('Master Products'!AJ1165="","",'Master Products'!AJ1165)</x:f>
      </x:c>
      <x:c r="R1168" s="149" t="str">
        <x:f>IF('Master Products'!AK1165="","",'Master Products'!AK1165)</x:f>
      </x:c>
    </x:row>
    <x:row r="1169">
      <x:c r="A1169" s="149" t="str">
        <x:f>'Master Products'!A1166</x:f>
        <x:v>RS-001165</x:v>
      </x:c>
      <x:c r="B1169" s="149" t="str">
        <x:f>'Master Products'!B1166</x:f>
        <x:v>SM 8 NOTE BOOK</x:v>
      </x:c>
      <x:c r="C1169" s="149" t="str">
        <x:f>'Master Products'!C1166</x:f>
        <x:v>copies</x:v>
      </x:c>
      <x:c r="D1169" s="149" t="str">
        <x:f>'Master Products'!D1166</x:f>
        <x:v>Both</x:v>
      </x:c>
      <x:c r="E1169" s="149" t="str">
        <x:f>'Master Products'!F1166</x:f>
        <x:v>Piece</x:v>
      </x:c>
      <x:c r="F1169" s="149" t="str">
        <x:f>IF('Master Products'!G1166="","",'Master Products'!G1166)</x:f>
      </x:c>
      <x:c r="G1169" s="149" t="str">
        <x:f>'Master Products'!I1166</x:f>
        <x:v>PKR</x:v>
      </x:c>
      <x:c r="H1169" s="133" t="n">
        <x:f>'Master Products'!L1166</x:f>
        <x:v>420</x:v>
      </x:c>
      <x:c r="I1169" s="133" t="n">
        <x:f>'Master Products'!M1166</x:f>
        <x:v>400</x:v>
      </x:c>
      <x:c r="J1169" s="133" t="str">
        <x:f>'Master Products'!U1166</x:f>
        <x:v>Source Valid</x:v>
      </x:c>
      <x:c r="K1169" s="133" t="n">
        <x:f>'Master Products'!N1166</x:f>
        <x:v>20</x:v>
      </x:c>
      <x:c r="L1169" s="148" t="n">
        <x:f>'Master Products'!O1166</x:f>
        <x:v>0.047619047619047616</x:v>
      </x:c>
      <x:c r="M1169" s="149" t="str">
        <x:f>'Master Products'!X1166</x:f>
        <x:v>Ready</x:v>
      </x:c>
      <x:c r="N1169" s="149" t="b">
        <x:f>'Master Products'!Y1166</x:f>
        <x:v>1</x:v>
      </x:c>
      <x:c r="O1169" s="149" t="str">
        <x:f>'Master Products'!AH1166</x:f>
        <x:v>WS-RATES:33:14</x:v>
      </x:c>
      <x:c r="P1169" s="149" t="str">
        <x:f>IF('Master Products'!AI1166="","",'Master Products'!AI1166)</x:f>
      </x:c>
      <x:c r="Q1169" s="149" t="str">
        <x:f>IF('Master Products'!AJ1166="","",'Master Products'!AJ1166)</x:f>
      </x:c>
      <x:c r="R1169" s="149" t="str">
        <x:f>IF('Master Products'!AK1166="","",'Master Products'!AK1166)</x:f>
      </x:c>
    </x:row>
    <x:row r="1170">
      <x:c r="A1170" s="149" t="str">
        <x:f>'Master Products'!A1167</x:f>
        <x:v>RS-001166</x:v>
      </x:c>
      <x:c r="B1170" s="149" t="str">
        <x:f>'Master Products'!B1167</x:f>
        <x:v>U8 NOTE BOOK 68GM</x:v>
      </x:c>
      <x:c r="C1170" s="149" t="str">
        <x:f>'Master Products'!C1167</x:f>
        <x:v>copies</x:v>
      </x:c>
      <x:c r="D1170" s="149" t="str">
        <x:f>'Master Products'!D1167</x:f>
        <x:v>Both</x:v>
      </x:c>
      <x:c r="E1170" s="149" t="str">
        <x:f>'Master Products'!F1167</x:f>
        <x:v>Piece</x:v>
      </x:c>
      <x:c r="F1170" s="149" t="str">
        <x:f>IF('Master Products'!G1167="","",'Master Products'!G1167)</x:f>
      </x:c>
      <x:c r="G1170" s="149" t="str">
        <x:f>'Master Products'!I1167</x:f>
        <x:v>PKR</x:v>
      </x:c>
      <x:c r="H1170" s="133" t="n">
        <x:f>'Master Products'!L1167</x:f>
        <x:v>180</x:v>
      </x:c>
      <x:c r="I1170" s="133" t="n">
        <x:f>'Master Products'!M1167</x:f>
        <x:v>165</x:v>
      </x:c>
      <x:c r="J1170" s="133" t="str">
        <x:f>'Master Products'!U1167</x:f>
        <x:v>Source Valid</x:v>
      </x:c>
      <x:c r="K1170" s="133" t="n">
        <x:f>'Master Products'!N1167</x:f>
        <x:v>15</x:v>
      </x:c>
      <x:c r="L1170" s="148" t="n">
        <x:f>'Master Products'!O1167</x:f>
        <x:v>0.08333333333333333</x:v>
      </x:c>
      <x:c r="M1170" s="149" t="str">
        <x:f>'Master Products'!X1167</x:f>
        <x:v>Ready</x:v>
      </x:c>
      <x:c r="N1170" s="149" t="b">
        <x:f>'Master Products'!Y1167</x:f>
        <x:v>1</x:v>
      </x:c>
      <x:c r="O1170" s="149" t="str">
        <x:f>'Master Products'!AH1167</x:f>
        <x:v>WS-RATES:33:15</x:v>
      </x:c>
      <x:c r="P1170" s="149" t="str">
        <x:f>IF('Master Products'!AI1167="","",'Master Products'!AI1167)</x:f>
      </x:c>
      <x:c r="Q1170" s="149" t="str">
        <x:f>IF('Master Products'!AJ1167="","",'Master Products'!AJ1167)</x:f>
      </x:c>
      <x:c r="R1170" s="149" t="str">
        <x:f>IF('Master Products'!AK1167="","",'Master Products'!AK1167)</x:f>
      </x:c>
    </x:row>
    <x:row r="1171">
      <x:c r="A1171" s="149" t="str">
        <x:f>'Master Products'!A1168</x:f>
        <x:v>RS-001167</x:v>
      </x:c>
      <x:c r="B1171" s="149" t="str">
        <x:f>'Master Products'!B1168</x:f>
        <x:v>3 IN 1 WRITING 2026</x:v>
      </x:c>
      <x:c r="C1171" s="149" t="str">
        <x:f>'Master Products'!C1168</x:f>
        <x:v>copies</x:v>
      </x:c>
      <x:c r="D1171" s="149" t="str">
        <x:f>'Master Products'!D1168</x:f>
        <x:v>Both</x:v>
      </x:c>
      <x:c r="E1171" s="149" t="str">
        <x:f>'Master Products'!F1168</x:f>
        <x:v>Piece</x:v>
      </x:c>
      <x:c r="F1171" s="149" t="str">
        <x:f>IF('Master Products'!G1168="","",'Master Products'!G1168)</x:f>
      </x:c>
      <x:c r="G1171" s="149" t="str">
        <x:f>'Master Products'!I1168</x:f>
        <x:v>PKR</x:v>
      </x:c>
      <x:c r="H1171" s="133" t="n">
        <x:f>'Master Products'!L1168</x:f>
        <x:v>70</x:v>
      </x:c>
      <x:c r="I1171" s="133" t="n">
        <x:f>'Master Products'!M1168</x:f>
        <x:v>60</x:v>
      </x:c>
      <x:c r="J1171" s="133" t="str">
        <x:f>'Master Products'!U1168</x:f>
        <x:v>Source Valid</x:v>
      </x:c>
      <x:c r="K1171" s="133" t="n">
        <x:f>'Master Products'!N1168</x:f>
        <x:v>10</x:v>
      </x:c>
      <x:c r="L1171" s="148" t="n">
        <x:f>'Master Products'!O1168</x:f>
        <x:v>0.14285714285714285</x:v>
      </x:c>
      <x:c r="M1171" s="149" t="str">
        <x:f>'Master Products'!X1168</x:f>
        <x:v>Ready</x:v>
      </x:c>
      <x:c r="N1171" s="149" t="b">
        <x:f>'Master Products'!Y1168</x:f>
        <x:v>1</x:v>
      </x:c>
      <x:c r="O1171" s="149" t="str">
        <x:f>'Master Products'!AH1168</x:f>
        <x:v>WS-RATES:33:16</x:v>
      </x:c>
      <x:c r="P1171" s="149" t="str">
        <x:f>IF('Master Products'!AI1168="","",'Master Products'!AI1168)</x:f>
      </x:c>
      <x:c r="Q1171" s="149" t="str">
        <x:f>IF('Master Products'!AJ1168="","",'Master Products'!AJ1168)</x:f>
      </x:c>
      <x:c r="R1171" s="149" t="str">
        <x:f>IF('Master Products'!AK1168="","",'Master Products'!AK1168)</x:f>
      </x:c>
    </x:row>
    <x:row r="1172">
      <x:c r="A1172" s="149" t="str">
        <x:f>'Master Products'!A1169</x:f>
        <x:v>RS-001168</x:v>
      </x:c>
      <x:c r="B1172" s="149" t="str">
        <x:f>'Master Products'!B1169</x:f>
        <x:v>3 IN 1 WRITING CODE 25</x:v>
      </x:c>
      <x:c r="C1172" s="149" t="str">
        <x:f>'Master Products'!C1169</x:f>
        <x:v>copies</x:v>
      </x:c>
      <x:c r="D1172" s="149" t="str">
        <x:f>'Master Products'!D1169</x:f>
        <x:v>Both</x:v>
      </x:c>
      <x:c r="E1172" s="149" t="str">
        <x:f>'Master Products'!F1169</x:f>
        <x:v>Piece</x:v>
      </x:c>
      <x:c r="F1172" s="149" t="str">
        <x:f>IF('Master Products'!G1169="","",'Master Products'!G1169)</x:f>
      </x:c>
      <x:c r="G1172" s="149" t="str">
        <x:f>'Master Products'!I1169</x:f>
        <x:v>PKR</x:v>
      </x:c>
      <x:c r="H1172" s="133" t="n">
        <x:f>'Master Products'!L1169</x:f>
        <x:v>45</x:v>
      </x:c>
      <x:c r="I1172" s="133" t="n">
        <x:f>'Master Products'!M1169</x:f>
        <x:v>38</x:v>
      </x:c>
      <x:c r="J1172" s="133" t="str">
        <x:f>'Master Products'!U1169</x:f>
        <x:v>Source Valid</x:v>
      </x:c>
      <x:c r="K1172" s="133" t="n">
        <x:f>'Master Products'!N1169</x:f>
        <x:v>7</x:v>
      </x:c>
      <x:c r="L1172" s="148" t="n">
        <x:f>'Master Products'!O1169</x:f>
        <x:v>0.15555555555555556</x:v>
      </x:c>
      <x:c r="M1172" s="149" t="str">
        <x:f>'Master Products'!X1169</x:f>
        <x:v>Ready</x:v>
      </x:c>
      <x:c r="N1172" s="149" t="b">
        <x:f>'Master Products'!Y1169</x:f>
        <x:v>1</x:v>
      </x:c>
      <x:c r="O1172" s="149" t="str">
        <x:f>'Master Products'!AH1169</x:f>
        <x:v>WS-RATES:33:17</x:v>
      </x:c>
      <x:c r="P1172" s="149" t="str">
        <x:f>IF('Master Products'!AI1169="","",'Master Products'!AI1169)</x:f>
      </x:c>
      <x:c r="Q1172" s="149" t="str">
        <x:f>IF('Master Products'!AJ1169="","",'Master Products'!AJ1169)</x:f>
      </x:c>
      <x:c r="R1172" s="149" t="str">
        <x:f>IF('Master Products'!AK1169="","",'Master Products'!AK1169)</x:f>
      </x:c>
    </x:row>
    <x:row r="1173">
      <x:c r="A1173" s="149" t="str">
        <x:f>'Master Products'!A1170</x:f>
        <x:v>RS-001169</x:v>
      </x:c>
      <x:c r="B1173" s="149" t="str">
        <x:f>'Master Products'!B1170</x:f>
        <x:v>3 IN 1 WRITING CODE 28</x:v>
      </x:c>
      <x:c r="C1173" s="149" t="str">
        <x:f>'Master Products'!C1170</x:f>
        <x:v>copies</x:v>
      </x:c>
      <x:c r="D1173" s="149" t="str">
        <x:f>'Master Products'!D1170</x:f>
        <x:v>Both</x:v>
      </x:c>
      <x:c r="E1173" s="149" t="str">
        <x:f>'Master Products'!F1170</x:f>
        <x:v>Piece</x:v>
      </x:c>
      <x:c r="F1173" s="149" t="str">
        <x:f>IF('Master Products'!G1170="","",'Master Products'!G1170)</x:f>
      </x:c>
      <x:c r="G1173" s="149" t="str">
        <x:f>'Master Products'!I1170</x:f>
        <x:v>PKR</x:v>
      </x:c>
      <x:c r="H1173" s="133" t="n">
        <x:f>'Master Products'!L1170</x:f>
        <x:v>65</x:v>
      </x:c>
      <x:c r="I1173" s="133" t="n">
        <x:f>'Master Products'!M1170</x:f>
        <x:v>57</x:v>
      </x:c>
      <x:c r="J1173" s="133" t="str">
        <x:f>'Master Products'!U1170</x:f>
        <x:v>Source Valid</x:v>
      </x:c>
      <x:c r="K1173" s="133" t="n">
        <x:f>'Master Products'!N1170</x:f>
        <x:v>8</x:v>
      </x:c>
      <x:c r="L1173" s="148" t="n">
        <x:f>'Master Products'!O1170</x:f>
        <x:v>0.12307692307692308</x:v>
      </x:c>
      <x:c r="M1173" s="149" t="str">
        <x:f>'Master Products'!X1170</x:f>
        <x:v>Ready</x:v>
      </x:c>
      <x:c r="N1173" s="149" t="b">
        <x:f>'Master Products'!Y1170</x:f>
        <x:v>1</x:v>
      </x:c>
      <x:c r="O1173" s="149" t="str">
        <x:f>'Master Products'!AH1170</x:f>
        <x:v>WS-RATES:33:18</x:v>
      </x:c>
      <x:c r="P1173" s="149" t="str">
        <x:f>IF('Master Products'!AI1170="","",'Master Products'!AI1170)</x:f>
      </x:c>
      <x:c r="Q1173" s="149" t="str">
        <x:f>IF('Master Products'!AJ1170="","",'Master Products'!AJ1170)</x:f>
      </x:c>
      <x:c r="R1173" s="149" t="str">
        <x:f>IF('Master Products'!AK1170="","",'Master Products'!AK1170)</x:f>
      </x:c>
    </x:row>
    <x:row r="1174">
      <x:c r="A1174" s="149" t="str">
        <x:f>'Master Products'!A1171</x:f>
        <x:v>RS-001170</x:v>
      </x:c>
      <x:c r="B1174" s="149" t="str">
        <x:f>'Master Products'!B1171</x:f>
        <x:v>4 IN 1 WRITING SWB 24</x:v>
      </x:c>
      <x:c r="C1174" s="149" t="str">
        <x:f>'Master Products'!C1171</x:f>
        <x:v>copies</x:v>
      </x:c>
      <x:c r="D1174" s="149" t="str">
        <x:f>'Master Products'!D1171</x:f>
        <x:v>Both</x:v>
      </x:c>
      <x:c r="E1174" s="149" t="str">
        <x:f>'Master Products'!F1171</x:f>
        <x:v>Piece</x:v>
      </x:c>
      <x:c r="F1174" s="149" t="str">
        <x:f>IF('Master Products'!G1171="","",'Master Products'!G1171)</x:f>
      </x:c>
      <x:c r="G1174" s="149" t="str">
        <x:f>'Master Products'!I1171</x:f>
        <x:v>PKR</x:v>
      </x:c>
      <x:c r="H1174" s="133" t="n">
        <x:f>'Master Products'!L1171</x:f>
        <x:v>45</x:v>
      </x:c>
      <x:c r="I1174" s="133" t="n">
        <x:f>'Master Products'!M1171</x:f>
        <x:v>38</x:v>
      </x:c>
      <x:c r="J1174" s="133" t="str">
        <x:f>'Master Products'!U1171</x:f>
        <x:v>Source Valid</x:v>
      </x:c>
      <x:c r="K1174" s="133" t="n">
        <x:f>'Master Products'!N1171</x:f>
        <x:v>7</x:v>
      </x:c>
      <x:c r="L1174" s="148" t="n">
        <x:f>'Master Products'!O1171</x:f>
        <x:v>0.15555555555555556</x:v>
      </x:c>
      <x:c r="M1174" s="149" t="str">
        <x:f>'Master Products'!X1171</x:f>
        <x:v>Ready</x:v>
      </x:c>
      <x:c r="N1174" s="149" t="b">
        <x:f>'Master Products'!Y1171</x:f>
        <x:v>1</x:v>
      </x:c>
      <x:c r="O1174" s="149" t="str">
        <x:f>'Master Products'!AH1171</x:f>
        <x:v>WS-RATES:33:19</x:v>
      </x:c>
      <x:c r="P1174" s="149" t="str">
        <x:f>IF('Master Products'!AI1171="","",'Master Products'!AI1171)</x:f>
      </x:c>
      <x:c r="Q1174" s="149" t="str">
        <x:f>IF('Master Products'!AJ1171="","",'Master Products'!AJ1171)</x:f>
      </x:c>
      <x:c r="R1174" s="149" t="str">
        <x:f>IF('Master Products'!AK1171="","",'Master Products'!AK1171)</x:f>
      </x:c>
    </x:row>
    <x:row r="1175">
      <x:c r="A1175" s="149" t="str">
        <x:f>'Master Products'!A1172</x:f>
        <x:v>RS-001171</x:v>
      </x:c>
      <x:c r="B1175" s="149" t="str">
        <x:f>'Master Products'!B1172</x:f>
        <x:v>6 IN 1 WRITING AND 2022</x:v>
      </x:c>
      <x:c r="C1175" s="149" t="str">
        <x:f>'Master Products'!C1172</x:f>
        <x:v>copies</x:v>
      </x:c>
      <x:c r="D1175" s="149" t="str">
        <x:f>'Master Products'!D1172</x:f>
        <x:v>Both</x:v>
      </x:c>
      <x:c r="E1175" s="149" t="str">
        <x:f>'Master Products'!F1172</x:f>
        <x:v>Piece</x:v>
      </x:c>
      <x:c r="F1175" s="149" t="str">
        <x:f>IF('Master Products'!G1172="","",'Master Products'!G1172)</x:f>
      </x:c>
      <x:c r="G1175" s="149" t="str">
        <x:f>'Master Products'!I1172</x:f>
        <x:v>PKR</x:v>
      </x:c>
      <x:c r="H1175" s="133" t="n">
        <x:f>'Master Products'!L1172</x:f>
        <x:v>80</x:v>
      </x:c>
      <x:c r="I1175" s="133" t="n">
        <x:f>'Master Products'!M1172</x:f>
        <x:v>70</x:v>
      </x:c>
      <x:c r="J1175" s="133" t="str">
        <x:f>'Master Products'!U1172</x:f>
        <x:v>Source Valid</x:v>
      </x:c>
      <x:c r="K1175" s="133" t="n">
        <x:f>'Master Products'!N1172</x:f>
        <x:v>10</x:v>
      </x:c>
      <x:c r="L1175" s="148" t="n">
        <x:f>'Master Products'!O1172</x:f>
        <x:v>0.125</x:v>
      </x:c>
      <x:c r="M1175" s="149" t="str">
        <x:f>'Master Products'!X1172</x:f>
        <x:v>Ready</x:v>
      </x:c>
      <x:c r="N1175" s="149" t="b">
        <x:f>'Master Products'!Y1172</x:f>
        <x:v>1</x:v>
      </x:c>
      <x:c r="O1175" s="149" t="str">
        <x:f>'Master Products'!AH1172</x:f>
        <x:v>WS-RATES:33:20</x:v>
      </x:c>
      <x:c r="P1175" s="149" t="str">
        <x:f>IF('Master Products'!AI1172="","",'Master Products'!AI1172)</x:f>
      </x:c>
      <x:c r="Q1175" s="149" t="str">
        <x:f>IF('Master Products'!AJ1172="","",'Master Products'!AJ1172)</x:f>
      </x:c>
      <x:c r="R1175" s="149" t="str">
        <x:f>IF('Master Products'!AK1172="","",'Master Products'!AK1172)</x:f>
      </x:c>
    </x:row>
    <x:row r="1176">
      <x:c r="A1176" s="149" t="str">
        <x:f>'Master Products'!A1173</x:f>
        <x:v>RS-001172</x:v>
      </x:c>
      <x:c r="B1176" s="149" t="str">
        <x:f>'Master Products'!B1173</x:f>
        <x:v>3 IN 1 QAIDA NO 504</x:v>
      </x:c>
      <x:c r="C1176" s="149" t="str">
        <x:f>'Master Products'!C1173</x:f>
        <x:v>copies</x:v>
      </x:c>
      <x:c r="D1176" s="149" t="str">
        <x:f>'Master Products'!D1173</x:f>
        <x:v>Both</x:v>
      </x:c>
      <x:c r="E1176" s="149" t="str">
        <x:f>'Master Products'!F1173</x:f>
        <x:v>Piece</x:v>
      </x:c>
      <x:c r="F1176" s="149" t="str">
        <x:f>IF('Master Products'!G1173="","",'Master Products'!G1173)</x:f>
      </x:c>
      <x:c r="G1176" s="149" t="str">
        <x:f>'Master Products'!I1173</x:f>
        <x:v>PKR</x:v>
      </x:c>
      <x:c r="H1176" s="133" t="n">
        <x:f>'Master Products'!L1173</x:f>
        <x:v>75</x:v>
      </x:c>
      <x:c r="I1176" s="133" t="n">
        <x:f>'Master Products'!M1173</x:f>
        <x:v>65</x:v>
      </x:c>
      <x:c r="J1176" s="133" t="str">
        <x:f>'Master Products'!U1173</x:f>
        <x:v>Source Valid</x:v>
      </x:c>
      <x:c r="K1176" s="133" t="n">
        <x:f>'Master Products'!N1173</x:f>
        <x:v>10</x:v>
      </x:c>
      <x:c r="L1176" s="148" t="n">
        <x:f>'Master Products'!O1173</x:f>
        <x:v>0.13333333333333333</x:v>
      </x:c>
      <x:c r="M1176" s="149" t="str">
        <x:f>'Master Products'!X1173</x:f>
        <x:v>Ready</x:v>
      </x:c>
      <x:c r="N1176" s="149" t="b">
        <x:f>'Master Products'!Y1173</x:f>
        <x:v>1</x:v>
      </x:c>
      <x:c r="O1176" s="149" t="str">
        <x:f>'Master Products'!AH1173</x:f>
        <x:v>WS-RATES:33:21</x:v>
      </x:c>
      <x:c r="P1176" s="149" t="str">
        <x:f>IF('Master Products'!AI1173="","",'Master Products'!AI1173)</x:f>
      </x:c>
      <x:c r="Q1176" s="149" t="str">
        <x:f>IF('Master Products'!AJ1173="","",'Master Products'!AJ1173)</x:f>
      </x:c>
      <x:c r="R1176" s="149" t="str">
        <x:f>IF('Master Products'!AK1173="","",'Master Products'!AK1173)</x:f>
      </x:c>
    </x:row>
    <x:row r="1177">
      <x:c r="A1177" s="149" t="str">
        <x:f>'Master Products'!A1174</x:f>
        <x:v>RS-001173</x:v>
      </x:c>
      <x:c r="B1177" s="149" t="str">
        <x:f>'Master Products'!B1174</x:f>
        <x:v>3 IN 1 QAIDA CODE 53</x:v>
      </x:c>
      <x:c r="C1177" s="149" t="str">
        <x:f>'Master Products'!C1174</x:f>
        <x:v>copies</x:v>
      </x:c>
      <x:c r="D1177" s="149" t="str">
        <x:f>'Master Products'!D1174</x:f>
        <x:v>Both</x:v>
      </x:c>
      <x:c r="E1177" s="149" t="str">
        <x:f>'Master Products'!F1174</x:f>
        <x:v>Piece</x:v>
      </x:c>
      <x:c r="F1177" s="149" t="str">
        <x:f>IF('Master Products'!G1174="","",'Master Products'!G1174)</x:f>
      </x:c>
      <x:c r="G1177" s="149" t="str">
        <x:f>'Master Products'!I1174</x:f>
        <x:v>PKR</x:v>
      </x:c>
      <x:c r="H1177" s="133" t="n">
        <x:f>'Master Products'!L1174</x:f>
        <x:v>58</x:v>
      </x:c>
      <x:c r="I1177" s="133" t="n">
        <x:f>'Master Products'!M1174</x:f>
        <x:v>50</x:v>
      </x:c>
      <x:c r="J1177" s="133" t="str">
        <x:f>'Master Products'!U1174</x:f>
        <x:v>Source Valid</x:v>
      </x:c>
      <x:c r="K1177" s="133" t="n">
        <x:f>'Master Products'!N1174</x:f>
        <x:v>8</x:v>
      </x:c>
      <x:c r="L1177" s="148" t="n">
        <x:f>'Master Products'!O1174</x:f>
        <x:v>0.13793103448275862</x:v>
      </x:c>
      <x:c r="M1177" s="149" t="str">
        <x:f>'Master Products'!X1174</x:f>
        <x:v>Ready</x:v>
      </x:c>
      <x:c r="N1177" s="149" t="b">
        <x:f>'Master Products'!Y1174</x:f>
        <x:v>1</x:v>
      </x:c>
      <x:c r="O1177" s="149" t="str">
        <x:f>'Master Products'!AH1174</x:f>
        <x:v>WS-RATES:33:22</x:v>
      </x:c>
      <x:c r="P1177" s="149" t="str">
        <x:f>IF('Master Products'!AI1174="","",'Master Products'!AI1174)</x:f>
      </x:c>
      <x:c r="Q1177" s="149" t="str">
        <x:f>IF('Master Products'!AJ1174="","",'Master Products'!AJ1174)</x:f>
      </x:c>
      <x:c r="R1177" s="149" t="str">
        <x:f>IF('Master Products'!AK1174="","",'Master Products'!AK1174)</x:f>
      </x:c>
    </x:row>
    <x:row r="1178">
      <x:c r="A1178" s="149" t="str">
        <x:f>'Master Products'!A1175</x:f>
        <x:v>RS-001174</x:v>
      </x:c>
      <x:c r="B1178" s="149" t="str">
        <x:f>'Master Products'!B1175</x:f>
        <x:v>DARSI WRITING 100057</x:v>
      </x:c>
      <x:c r="C1178" s="149" t="str">
        <x:f>'Master Products'!C1175</x:f>
        <x:v>copies</x:v>
      </x:c>
      <x:c r="D1178" s="149" t="str">
        <x:f>'Master Products'!D1175</x:f>
        <x:v>Both</x:v>
      </x:c>
      <x:c r="E1178" s="149" t="str">
        <x:f>'Master Products'!F1175</x:f>
        <x:v>Piece</x:v>
      </x:c>
      <x:c r="F1178" s="149" t="str">
        <x:f>IF('Master Products'!G1175="","",'Master Products'!G1175)</x:f>
      </x:c>
      <x:c r="G1178" s="149" t="str">
        <x:f>'Master Products'!I1175</x:f>
        <x:v>PKR</x:v>
      </x:c>
      <x:c r="H1178" s="133" t="n">
        <x:f>'Master Products'!L1175</x:f>
        <x:v>32</x:v>
      </x:c>
      <x:c r="I1178" s="133" t="n">
        <x:f>'Master Products'!M1175</x:f>
        <x:v>28</x:v>
      </x:c>
      <x:c r="J1178" s="133" t="str">
        <x:f>'Master Products'!U1175</x:f>
        <x:v>Source Valid</x:v>
      </x:c>
      <x:c r="K1178" s="133" t="n">
        <x:f>'Master Products'!N1175</x:f>
        <x:v>4</x:v>
      </x:c>
      <x:c r="L1178" s="148" t="n">
        <x:f>'Master Products'!O1175</x:f>
        <x:v>0.125</x:v>
      </x:c>
      <x:c r="M1178" s="149" t="str">
        <x:f>'Master Products'!X1175</x:f>
        <x:v>Ready</x:v>
      </x:c>
      <x:c r="N1178" s="149" t="b">
        <x:f>'Master Products'!Y1175</x:f>
        <x:v>1</x:v>
      </x:c>
      <x:c r="O1178" s="149" t="str">
        <x:f>'Master Products'!AH1175</x:f>
        <x:v>WS-RATES:33:23</x:v>
      </x:c>
      <x:c r="P1178" s="149" t="str">
        <x:f>IF('Master Products'!AI1175="","",'Master Products'!AI1175)</x:f>
      </x:c>
      <x:c r="Q1178" s="149" t="str">
        <x:f>IF('Master Products'!AJ1175="","",'Master Products'!AJ1175)</x:f>
      </x:c>
      <x:c r="R1178" s="149" t="str">
        <x:f>IF('Master Products'!AK1175="","",'Master Products'!AK1175)</x:f>
      </x:c>
    </x:row>
    <x:row r="1179">
      <x:c r="A1179" s="149" t="str">
        <x:f>'Master Products'!A1176</x:f>
        <x:v>RS-001175</x:v>
      </x:c>
      <x:c r="B1179" s="149" t="str">
        <x:f>'Master Products'!B1176</x:f>
        <x:v>DARSI WRITING 100058</x:v>
      </x:c>
      <x:c r="C1179" s="149" t="str">
        <x:f>'Master Products'!C1176</x:f>
        <x:v>copies</x:v>
      </x:c>
      <x:c r="D1179" s="149" t="str">
        <x:f>'Master Products'!D1176</x:f>
        <x:v>Both</x:v>
      </x:c>
      <x:c r="E1179" s="149" t="str">
        <x:f>'Master Products'!F1176</x:f>
        <x:v>Piece</x:v>
      </x:c>
      <x:c r="F1179" s="149" t="str">
        <x:f>IF('Master Products'!G1176="","",'Master Products'!G1176)</x:f>
      </x:c>
      <x:c r="G1179" s="149" t="str">
        <x:f>'Master Products'!I1176</x:f>
        <x:v>PKR</x:v>
      </x:c>
      <x:c r="H1179" s="133" t="n">
        <x:f>'Master Products'!L1176</x:f>
        <x:v>32</x:v>
      </x:c>
      <x:c r="I1179" s="133" t="n">
        <x:f>'Master Products'!M1176</x:f>
        <x:v>28</x:v>
      </x:c>
      <x:c r="J1179" s="133" t="str">
        <x:f>'Master Products'!U1176</x:f>
        <x:v>Source Valid</x:v>
      </x:c>
      <x:c r="K1179" s="133" t="n">
        <x:f>'Master Products'!N1176</x:f>
        <x:v>4</x:v>
      </x:c>
      <x:c r="L1179" s="148" t="n">
        <x:f>'Master Products'!O1176</x:f>
        <x:v>0.125</x:v>
      </x:c>
      <x:c r="M1179" s="149" t="str">
        <x:f>'Master Products'!X1176</x:f>
        <x:v>Ready</x:v>
      </x:c>
      <x:c r="N1179" s="149" t="b">
        <x:f>'Master Products'!Y1176</x:f>
        <x:v>1</x:v>
      </x:c>
      <x:c r="O1179" s="149" t="str">
        <x:f>'Master Products'!AH1176</x:f>
        <x:v>WS-RATES:33:24</x:v>
      </x:c>
      <x:c r="P1179" s="149" t="str">
        <x:f>IF('Master Products'!AI1176="","",'Master Products'!AI1176)</x:f>
      </x:c>
      <x:c r="Q1179" s="149" t="str">
        <x:f>IF('Master Products'!AJ1176="","",'Master Products'!AJ1176)</x:f>
      </x:c>
      <x:c r="R1179" s="149" t="str">
        <x:f>IF('Master Products'!AK1176="","",'Master Products'!AK1176)</x:f>
      </x:c>
    </x:row>
    <x:row r="1180">
      <x:c r="A1180" s="149" t="str">
        <x:f>'Master Products'!A1177</x:f>
        <x:v>RS-001176</x:v>
      </x:c>
      <x:c r="B1180" s="149" t="str">
        <x:f>'Master Products'!B1177</x:f>
        <x:v>DARSI WRITING 100056</x:v>
      </x:c>
      <x:c r="C1180" s="149" t="str">
        <x:f>'Master Products'!C1177</x:f>
        <x:v>copies</x:v>
      </x:c>
      <x:c r="D1180" s="149" t="str">
        <x:f>'Master Products'!D1177</x:f>
        <x:v>Both</x:v>
      </x:c>
      <x:c r="E1180" s="149" t="str">
        <x:f>'Master Products'!F1177</x:f>
        <x:v>Piece</x:v>
      </x:c>
      <x:c r="F1180" s="149" t="str">
        <x:f>IF('Master Products'!G1177="","",'Master Products'!G1177)</x:f>
      </x:c>
      <x:c r="G1180" s="149" t="str">
        <x:f>'Master Products'!I1177</x:f>
        <x:v>PKR</x:v>
      </x:c>
      <x:c r="H1180" s="133" t="n">
        <x:f>'Master Products'!L1177</x:f>
        <x:v>32</x:v>
      </x:c>
      <x:c r="I1180" s="133" t="n">
        <x:f>'Master Products'!M1177</x:f>
        <x:v>28</x:v>
      </x:c>
      <x:c r="J1180" s="133" t="str">
        <x:f>'Master Products'!U1177</x:f>
        <x:v>Source Valid</x:v>
      </x:c>
      <x:c r="K1180" s="133" t="n">
        <x:f>'Master Products'!N1177</x:f>
        <x:v>4</x:v>
      </x:c>
      <x:c r="L1180" s="148" t="n">
        <x:f>'Master Products'!O1177</x:f>
        <x:v>0.125</x:v>
      </x:c>
      <x:c r="M1180" s="149" t="str">
        <x:f>'Master Products'!X1177</x:f>
        <x:v>Ready</x:v>
      </x:c>
      <x:c r="N1180" s="149" t="b">
        <x:f>'Master Products'!Y1177</x:f>
        <x:v>1</x:v>
      </x:c>
      <x:c r="O1180" s="149" t="str">
        <x:f>'Master Products'!AH1177</x:f>
        <x:v>WS-RATES:33:25</x:v>
      </x:c>
      <x:c r="P1180" s="149" t="str">
        <x:f>IF('Master Products'!AI1177="","",'Master Products'!AI1177)</x:f>
      </x:c>
      <x:c r="Q1180" s="149" t="str">
        <x:f>IF('Master Products'!AJ1177="","",'Master Products'!AJ1177)</x:f>
      </x:c>
      <x:c r="R1180" s="149" t="str">
        <x:f>IF('Master Products'!AK1177="","",'Master Products'!AK1177)</x:f>
      </x:c>
    </x:row>
    <x:row r="1181">
      <x:c r="A1181" s="149" t="str">
        <x:f>'Master Products'!A1178</x:f>
        <x:v>RS-001177</x:v>
      </x:c>
      <x:c r="B1181" s="149" t="str">
        <x:f>'Master Products'!B1178</x:f>
        <x:v>DARSI WRITING IC 17</x:v>
      </x:c>
      <x:c r="C1181" s="149" t="str">
        <x:f>'Master Products'!C1178</x:f>
        <x:v>copies</x:v>
      </x:c>
      <x:c r="D1181" s="149" t="str">
        <x:f>'Master Products'!D1178</x:f>
        <x:v>Both</x:v>
      </x:c>
      <x:c r="E1181" s="149" t="str">
        <x:f>'Master Products'!F1178</x:f>
        <x:v>Piece</x:v>
      </x:c>
      <x:c r="F1181" s="149" t="str">
        <x:f>IF('Master Products'!G1178="","",'Master Products'!G1178)</x:f>
      </x:c>
      <x:c r="G1181" s="149" t="str">
        <x:f>'Master Products'!I1178</x:f>
        <x:v>PKR</x:v>
      </x:c>
      <x:c r="H1181" s="133" t="n">
        <x:f>'Master Products'!L1178</x:f>
        <x:v>22</x:v>
      </x:c>
      <x:c r="I1181" s="133" t="n">
        <x:f>'Master Products'!M1178</x:f>
        <x:v>19</x:v>
      </x:c>
      <x:c r="J1181" s="133" t="str">
        <x:f>'Master Products'!U1178</x:f>
        <x:v>Source Valid</x:v>
      </x:c>
      <x:c r="K1181" s="133" t="n">
        <x:f>'Master Products'!N1178</x:f>
        <x:v>3</x:v>
      </x:c>
      <x:c r="L1181" s="148" t="n">
        <x:f>'Master Products'!O1178</x:f>
        <x:v>0.13636363636363635</x:v>
      </x:c>
      <x:c r="M1181" s="149" t="str">
        <x:f>'Master Products'!X1178</x:f>
        <x:v>Ready</x:v>
      </x:c>
      <x:c r="N1181" s="149" t="b">
        <x:f>'Master Products'!Y1178</x:f>
        <x:v>1</x:v>
      </x:c>
      <x:c r="O1181" s="149" t="str">
        <x:f>'Master Products'!AH1178</x:f>
        <x:v>WS-RATES:33:26</x:v>
      </x:c>
      <x:c r="P1181" s="149" t="str">
        <x:f>IF('Master Products'!AI1178="","",'Master Products'!AI1178)</x:f>
      </x:c>
      <x:c r="Q1181" s="149" t="str">
        <x:f>IF('Master Products'!AJ1178="","",'Master Products'!AJ1178)</x:f>
      </x:c>
      <x:c r="R1181" s="149" t="str">
        <x:f>IF('Master Products'!AK1178="","",'Master Products'!AK1178)</x:f>
      </x:c>
    </x:row>
    <x:row r="1182">
      <x:c r="A1182" s="149" t="str">
        <x:f>'Master Products'!A1179</x:f>
        <x:v>RS-001178</x:v>
      </x:c>
      <x:c r="B1182" s="149" t="str">
        <x:f>'Master Products'!B1179</x:f>
        <x:v>3D ROOM DECOR STICKER</x:v>
      </x:c>
      <x:c r="C1182" s="149" t="str">
        <x:f>'Master Products'!C1179</x:f>
        <x:v>STEAKER</x:v>
      </x:c>
      <x:c r="D1182" s="149" t="str">
        <x:f>'Master Products'!D1179</x:f>
        <x:v>Both</x:v>
      </x:c>
      <x:c r="E1182" s="149" t="str">
        <x:f>'Master Products'!F1179</x:f>
        <x:v>Piece</x:v>
      </x:c>
      <x:c r="F1182" s="149" t="str">
        <x:f>IF('Master Products'!G1179="","",'Master Products'!G1179)</x:f>
      </x:c>
      <x:c r="G1182" s="149" t="str">
        <x:f>'Master Products'!I1179</x:f>
        <x:v>PKR</x:v>
      </x:c>
      <x:c r="H1182" s="133" t="n">
        <x:f>'Master Products'!L1179</x:f>
        <x:v>100</x:v>
      </x:c>
      <x:c r="I1182" s="133" t="n">
        <x:f>'Master Products'!M1179</x:f>
        <x:v>82</x:v>
      </x:c>
      <x:c r="J1182" s="133" t="str">
        <x:f>'Master Products'!U1179</x:f>
        <x:v>Source Valid</x:v>
      </x:c>
      <x:c r="K1182" s="133" t="n">
        <x:f>'Master Products'!N1179</x:f>
        <x:v>18</x:v>
      </x:c>
      <x:c r="L1182" s="148" t="n">
        <x:f>'Master Products'!O1179</x:f>
        <x:v>0.18</x:v>
      </x:c>
      <x:c r="M1182" s="149" t="str">
        <x:f>'Master Products'!X1179</x:f>
        <x:v>Ready</x:v>
      </x:c>
      <x:c r="N1182" s="149" t="b">
        <x:f>'Master Products'!Y1179</x:f>
        <x:v>1</x:v>
      </x:c>
      <x:c r="O1182" s="149" t="str">
        <x:f>'Master Products'!AH1179</x:f>
        <x:v>WS-RATES:33:27</x:v>
      </x:c>
      <x:c r="P1182" s="149" t="str">
        <x:f>IF('Master Products'!AI1179="","",'Master Products'!AI1179)</x:f>
      </x:c>
      <x:c r="Q1182" s="149" t="str">
        <x:f>IF('Master Products'!AJ1179="","",'Master Products'!AJ1179)</x:f>
      </x:c>
      <x:c r="R1182" s="149" t="str">
        <x:f>IF('Master Products'!AK1179="","",'Master Products'!AK1179)</x:f>
      </x:c>
    </x:row>
    <x:row r="1183">
      <x:c r="A1183" s="149" t="str">
        <x:f>'Master Products'!A1180</x:f>
        <x:v>RS-001179</x:v>
      </x:c>
      <x:c r="B1183" s="149" t="str">
        <x:f>'Master Products'!B1180</x:f>
        <x:v>ROOM DECOR STICKER</x:v>
      </x:c>
      <x:c r="C1183" s="149" t="str">
        <x:f>'Master Products'!C1180</x:f>
        <x:v>STEAKER</x:v>
      </x:c>
      <x:c r="D1183" s="149" t="str">
        <x:f>'Master Products'!D1180</x:f>
        <x:v>Both</x:v>
      </x:c>
      <x:c r="E1183" s="149" t="str">
        <x:f>'Master Products'!F1180</x:f>
        <x:v>Piece</x:v>
      </x:c>
      <x:c r="F1183" s="149" t="str">
        <x:f>IF('Master Products'!G1180="","",'Master Products'!G1180)</x:f>
      </x:c>
      <x:c r="G1183" s="149" t="str">
        <x:f>'Master Products'!I1180</x:f>
        <x:v>PKR</x:v>
      </x:c>
      <x:c r="H1183" s="133" t="n">
        <x:f>'Master Products'!L1180</x:f>
        <x:v>80</x:v>
      </x:c>
      <x:c r="I1183" s="133" t="n">
        <x:f>'Master Products'!M1180</x:f>
        <x:v>65</x:v>
      </x:c>
      <x:c r="J1183" s="133" t="str">
        <x:f>'Master Products'!U1180</x:f>
        <x:v>Source Valid</x:v>
      </x:c>
      <x:c r="K1183" s="133" t="n">
        <x:f>'Master Products'!N1180</x:f>
        <x:v>15</x:v>
      </x:c>
      <x:c r="L1183" s="148" t="n">
        <x:f>'Master Products'!O1180</x:f>
        <x:v>0.1875</x:v>
      </x:c>
      <x:c r="M1183" s="149" t="str">
        <x:f>'Master Products'!X1180</x:f>
        <x:v>Ready</x:v>
      </x:c>
      <x:c r="N1183" s="149" t="b">
        <x:f>'Master Products'!Y1180</x:f>
        <x:v>1</x:v>
      </x:c>
      <x:c r="O1183" s="149" t="str">
        <x:f>'Master Products'!AH1180</x:f>
        <x:v>WS-RATES:33:28</x:v>
      </x:c>
      <x:c r="P1183" s="149" t="str">
        <x:f>IF('Master Products'!AI1180="","",'Master Products'!AI1180)</x:f>
      </x:c>
      <x:c r="Q1183" s="149" t="str">
        <x:f>IF('Master Products'!AJ1180="","",'Master Products'!AJ1180)</x:f>
      </x:c>
      <x:c r="R1183" s="149" t="str">
        <x:f>IF('Master Products'!AK1180="","",'Master Products'!AK1180)</x:f>
      </x:c>
    </x:row>
    <x:row r="1184">
      <x:c r="A1184" s="149" t="str">
        <x:f>'Master Products'!A1181</x:f>
        <x:v>RS-001180</x:v>
      </x:c>
      <x:c r="B1184" s="149" t="str">
        <x:f>'Master Products'!B1181</x:f>
        <x:v>3D STICKER NO 60</x:v>
      </x:c>
      <x:c r="C1184" s="149" t="str">
        <x:f>'Master Products'!C1181</x:f>
        <x:v>BALL POINT</x:v>
      </x:c>
      <x:c r="D1184" s="149" t="str">
        <x:f>'Master Products'!D1181</x:f>
        <x:v>Both</x:v>
      </x:c>
      <x:c r="E1184" s="149" t="str">
        <x:f>'Master Products'!F1181</x:f>
        <x:v>Piece</x:v>
      </x:c>
      <x:c r="F1184" s="149" t="str">
        <x:f>IF('Master Products'!G1181="","",'Master Products'!G1181)</x:f>
      </x:c>
      <x:c r="G1184" s="149" t="str">
        <x:f>'Master Products'!I1181</x:f>
        <x:v>PKR</x:v>
      </x:c>
      <x:c r="H1184" s="133" t="n">
        <x:f>'Master Products'!L1181</x:f>
        <x:v>60</x:v>
      </x:c>
      <x:c r="I1184" s="133" t="n">
        <x:f>'Master Products'!M1181</x:f>
        <x:v>45</x:v>
      </x:c>
      <x:c r="J1184" s="133" t="str">
        <x:f>'Master Products'!U1181</x:f>
        <x:v>Source Valid</x:v>
      </x:c>
      <x:c r="K1184" s="133" t="n">
        <x:f>'Master Products'!N1181</x:f>
        <x:v>15</x:v>
      </x:c>
      <x:c r="L1184" s="148" t="n">
        <x:f>'Master Products'!O1181</x:f>
        <x:v>0.25</x:v>
      </x:c>
      <x:c r="M1184" s="149" t="str">
        <x:f>'Master Products'!X1181</x:f>
        <x:v>Ready</x:v>
      </x:c>
      <x:c r="N1184" s="149" t="b">
        <x:f>'Master Products'!Y1181</x:f>
        <x:v>1</x:v>
      </x:c>
      <x:c r="O1184" s="149" t="str">
        <x:f>'Master Products'!AH1181</x:f>
        <x:v>WS-RATES:33:29</x:v>
      </x:c>
      <x:c r="P1184" s="149" t="str">
        <x:f>IF('Master Products'!AI1181="","",'Master Products'!AI1181)</x:f>
      </x:c>
      <x:c r="Q1184" s="149" t="str">
        <x:f>IF('Master Products'!AJ1181="","",'Master Products'!AJ1181)</x:f>
      </x:c>
      <x:c r="R1184" s="149" t="str">
        <x:f>IF('Master Products'!AK1181="","",'Master Products'!AK1181)</x:f>
      </x:c>
    </x:row>
    <x:row r="1185">
      <x:c r="A1185" s="149" t="str">
        <x:f>'Master Products'!A1182</x:f>
        <x:v>RS-001181</x:v>
      </x:c>
      <x:c r="B1185" s="149" t="str">
        <x:f>'Master Products'!B1182</x:f>
        <x:v>STICKER NO 35</x:v>
      </x:c>
      <x:c r="C1185" s="149" t="str">
        <x:f>'Master Products'!C1182</x:f>
        <x:v>STAPLERS</x:v>
      </x:c>
      <x:c r="D1185" s="149" t="str">
        <x:f>'Master Products'!D1182</x:f>
        <x:v>Both</x:v>
      </x:c>
      <x:c r="E1185" s="149" t="str">
        <x:f>'Master Products'!F1182</x:f>
        <x:v>Piece</x:v>
      </x:c>
      <x:c r="F1185" s="149" t="str">
        <x:f>IF('Master Products'!G1182="","",'Master Products'!G1182)</x:f>
      </x:c>
      <x:c r="G1185" s="149" t="str">
        <x:f>'Master Products'!I1182</x:f>
        <x:v>PKR</x:v>
      </x:c>
      <x:c r="H1185" s="133" t="n">
        <x:f>'Master Products'!L1182</x:f>
        <x:v>35</x:v>
      </x:c>
      <x:c r="I1185" s="133" t="n">
        <x:f>'Master Products'!M1182</x:f>
        <x:v>30</x:v>
      </x:c>
      <x:c r="J1185" s="133" t="str">
        <x:f>'Master Products'!U1182</x:f>
        <x:v>Source Valid</x:v>
      </x:c>
      <x:c r="K1185" s="133" t="n">
        <x:f>'Master Products'!N1182</x:f>
        <x:v>5</x:v>
      </x:c>
      <x:c r="L1185" s="148" t="n">
        <x:f>'Master Products'!O1182</x:f>
        <x:v>0.14285714285714285</x:v>
      </x:c>
      <x:c r="M1185" s="149" t="str">
        <x:f>'Master Products'!X1182</x:f>
        <x:v>Ready</x:v>
      </x:c>
      <x:c r="N1185" s="149" t="b">
        <x:f>'Master Products'!Y1182</x:f>
        <x:v>1</x:v>
      </x:c>
      <x:c r="O1185" s="149" t="str">
        <x:f>'Master Products'!AH1182</x:f>
        <x:v>WS-RATES:33:30</x:v>
      </x:c>
      <x:c r="P1185" s="149" t="str">
        <x:f>IF('Master Products'!AI1182="","",'Master Products'!AI1182)</x:f>
      </x:c>
      <x:c r="Q1185" s="149" t="str">
        <x:f>IF('Master Products'!AJ1182="","",'Master Products'!AJ1182)</x:f>
      </x:c>
      <x:c r="R1185" s="149" t="str">
        <x:f>IF('Master Products'!AK1182="","",'Master Products'!AK1182)</x:f>
      </x:c>
    </x:row>
    <x:row r="1186">
      <x:c r="A1186" s="149" t="str">
        <x:f>'Master Products'!A1183</x:f>
        <x:v>RS-001182</x:v>
      </x:c>
      <x:c r="B1186" s="149" t="str">
        <x:f>'Master Products'!B1183</x:f>
        <x:v>STAR STICKER NO 40</x:v>
      </x:c>
      <x:c r="C1186" s="149" t="str">
        <x:f>'Master Products'!C1183</x:f>
        <x:v>PAINT BRUSH</x:v>
      </x:c>
      <x:c r="D1186" s="149" t="str">
        <x:f>'Master Products'!D1183</x:f>
        <x:v>Both</x:v>
      </x:c>
      <x:c r="E1186" s="149" t="str">
        <x:f>'Master Products'!F1183</x:f>
        <x:v>Piece</x:v>
      </x:c>
      <x:c r="F1186" s="149" t="str">
        <x:f>IF('Master Products'!G1183="","",'Master Products'!G1183)</x:f>
      </x:c>
      <x:c r="G1186" s="149" t="str">
        <x:f>'Master Products'!I1183</x:f>
        <x:v>PKR</x:v>
      </x:c>
      <x:c r="H1186" s="133" t="n">
        <x:f>'Master Products'!L1183</x:f>
        <x:v>40</x:v>
      </x:c>
      <x:c r="I1186" s="133" t="n">
        <x:f>'Master Products'!M1183</x:f>
        <x:v>30</x:v>
      </x:c>
      <x:c r="J1186" s="133" t="str">
        <x:f>'Master Products'!U1183</x:f>
        <x:v>Source Valid</x:v>
      </x:c>
      <x:c r="K1186" s="133" t="n">
        <x:f>'Master Products'!N1183</x:f>
        <x:v>10</x:v>
      </x:c>
      <x:c r="L1186" s="148" t="n">
        <x:f>'Master Products'!O1183</x:f>
        <x:v>0.25</x:v>
      </x:c>
      <x:c r="M1186" s="149" t="str">
        <x:f>'Master Products'!X1183</x:f>
        <x:v>Ready</x:v>
      </x:c>
      <x:c r="N1186" s="149" t="b">
        <x:f>'Master Products'!Y1183</x:f>
        <x:v>1</x:v>
      </x:c>
      <x:c r="O1186" s="149" t="str">
        <x:f>'Master Products'!AH1183</x:f>
        <x:v>WS-RATES:33:31</x:v>
      </x:c>
      <x:c r="P1186" s="149" t="str">
        <x:f>IF('Master Products'!AI1183="","",'Master Products'!AI1183)</x:f>
      </x:c>
      <x:c r="Q1186" s="149" t="str">
        <x:f>IF('Master Products'!AJ1183="","",'Master Products'!AJ1183)</x:f>
      </x:c>
      <x:c r="R1186" s="149" t="str">
        <x:f>IF('Master Products'!AK1183="","",'Master Products'!AK1183)</x:f>
      </x:c>
    </x:row>
    <x:row r="1187">
      <x:c r="A1187" s="149" t="str">
        <x:f>'Master Products'!A1184</x:f>
        <x:v>RS-001183</x:v>
      </x:c>
      <x:c r="B1187" s="149" t="str">
        <x:f>'Master Products'!B1184</x:f>
        <x:v>PAINT BRUSH CRYSTAL(12 PCS)</x:v>
      </x:c>
      <x:c r="C1187" s="149" t="str">
        <x:f>'Master Products'!C1184</x:f>
        <x:v>PAINT BRUSH</x:v>
      </x:c>
      <x:c r="D1187" s="149" t="str">
        <x:f>'Master Products'!D1184</x:f>
        <x:v>Both</x:v>
      </x:c>
      <x:c r="E1187" s="149" t="str">
        <x:f>'Master Products'!F1184</x:f>
        <x:v>Pack</x:v>
      </x:c>
      <x:c r="F1187" s="149" t="n">
        <x:f>IF('Master Products'!G1184="","",'Master Products'!G1184)</x:f>
        <x:v>12</x:v>
      </x:c>
      <x:c r="G1187" s="149" t="str">
        <x:f>'Master Products'!I1184</x:f>
        <x:v>PKR</x:v>
      </x:c>
      <x:c r="H1187" s="133" t="n">
        <x:f>'Master Products'!L1184</x:f>
        <x:v>220</x:v>
      </x:c>
      <x:c r="I1187" s="133" t="n">
        <x:f>'Master Products'!M1184</x:f>
        <x:v>205</x:v>
      </x:c>
      <x:c r="J1187" s="133" t="str">
        <x:f>'Master Products'!U1184</x:f>
        <x:v>Source Valid</x:v>
      </x:c>
      <x:c r="K1187" s="133" t="n">
        <x:f>'Master Products'!N1184</x:f>
        <x:v>15</x:v>
      </x:c>
      <x:c r="L1187" s="148" t="n">
        <x:f>'Master Products'!O1184</x:f>
        <x:v>0.06818181818181818</x:v>
      </x:c>
      <x:c r="M1187" s="149" t="str">
        <x:f>'Master Products'!X1184</x:f>
        <x:v>Ready</x:v>
      </x:c>
      <x:c r="N1187" s="149" t="b">
        <x:f>'Master Products'!Y1184</x:f>
        <x:v>1</x:v>
      </x:c>
      <x:c r="O1187" s="149" t="str">
        <x:f>'Master Products'!AH1184</x:f>
        <x:v>WS-RATES:33:32</x:v>
      </x:c>
      <x:c r="P1187" s="149" t="str">
        <x:f>IF('Master Products'!AI1184="","",'Master Products'!AI1184)</x:f>
      </x:c>
      <x:c r="Q1187" s="149" t="str">
        <x:f>IF('Master Products'!AJ1184="","",'Master Products'!AJ1184)</x:f>
      </x:c>
      <x:c r="R1187" s="149" t="str">
        <x:f>IF('Master Products'!AK1184="","",'Master Products'!AK1184)</x:f>
      </x:c>
    </x:row>
    <x:row r="1188">
      <x:c r="A1188" s="149" t="str">
        <x:f>'Master Products'!A1185</x:f>
        <x:v>RS-001184</x:v>
      </x:c>
      <x:c r="B1188" s="149" t="str">
        <x:f>'Master Products'!B1185</x:f>
        <x:v>PAINT BRUSH CRYSTAL(6 PCS)</x:v>
      </x:c>
      <x:c r="C1188" s="149" t="str">
        <x:f>'Master Products'!C1185</x:f>
        <x:v>PAINT BRUSH</x:v>
      </x:c>
      <x:c r="D1188" s="149" t="str">
        <x:f>'Master Products'!D1185</x:f>
        <x:v>Wholesale/Bulk</x:v>
      </x:c>
      <x:c r="E1188" s="149" t="str">
        <x:f>'Master Products'!F1185</x:f>
        <x:v>Pack</x:v>
      </x:c>
      <x:c r="F1188" s="149" t="n">
        <x:f>IF('Master Products'!G1185="","",'Master Products'!G1185)</x:f>
        <x:v>6</x:v>
      </x:c>
      <x:c r="G1188" s="149" t="str">
        <x:f>'Master Products'!I1185</x:f>
        <x:v>PKR</x:v>
      </x:c>
      <x:c r="H1188" s="133" t="n">
        <x:f>'Master Products'!L1185</x:f>
        <x:v>130</x:v>
      </x:c>
      <x:c r="I1188" s="133" t="n">
        <x:f>'Master Products'!M1185</x:f>
        <x:v>100</x:v>
      </x:c>
      <x:c r="J1188" s="133" t="str">
        <x:f>'Master Products'!U1185</x:f>
        <x:v>Source Valid</x:v>
      </x:c>
      <x:c r="K1188" s="133" t="n">
        <x:f>'Master Products'!N1185</x:f>
        <x:v>30</x:v>
      </x:c>
      <x:c r="L1188" s="148" t="n">
        <x:f>'Master Products'!O1185</x:f>
        <x:v>0.23076923076923078</x:v>
      </x:c>
      <x:c r="M1188" s="149" t="str">
        <x:f>'Master Products'!X1185</x:f>
        <x:v>Ready</x:v>
      </x:c>
      <x:c r="N1188" s="149" t="b">
        <x:f>'Master Products'!Y1185</x:f>
        <x:v>1</x:v>
      </x:c>
      <x:c r="O1188" s="149" t="str">
        <x:f>'Master Products'!AH1185</x:f>
        <x:v>WS-RATES:33:33</x:v>
      </x:c>
      <x:c r="P1188" s="149" t="str">
        <x:f>IF('Master Products'!AI1185="","",'Master Products'!AI1185)</x:f>
      </x:c>
      <x:c r="Q1188" s="149" t="str">
        <x:f>IF('Master Products'!AJ1185="","",'Master Products'!AJ1185)</x:f>
      </x:c>
      <x:c r="R1188" s="149" t="str">
        <x:f>IF('Master Products'!AK1185="","",'Master Products'!AK1185)</x:f>
      </x:c>
    </x:row>
    <x:row r="1189">
      <x:c r="A1189" s="149" t="str">
        <x:f>'Master Products'!A1186</x:f>
        <x:v>RS-001185</x:v>
      </x:c>
      <x:c r="B1189" s="149" t="str">
        <x:f>'Master Products'!B1186</x:f>
        <x:v>PAINT BRUSH WOODEN(6 PCS)</x:v>
      </x:c>
      <x:c r="C1189" s="149" t="str">
        <x:f>'Master Products'!C1186</x:f>
        <x:v>PAINT BRUSH</x:v>
      </x:c>
      <x:c r="D1189" s="149" t="str">
        <x:f>'Master Products'!D1186</x:f>
        <x:v>Wholesale/Bulk</x:v>
      </x:c>
      <x:c r="E1189" s="149" t="str">
        <x:f>'Master Products'!F1186</x:f>
        <x:v>Pack</x:v>
      </x:c>
      <x:c r="F1189" s="149" t="n">
        <x:f>IF('Master Products'!G1186="","",'Master Products'!G1186)</x:f>
        <x:v>6</x:v>
      </x:c>
      <x:c r="G1189" s="149" t="str">
        <x:f>'Master Products'!I1186</x:f>
        <x:v>PKR</x:v>
      </x:c>
      <x:c r="H1189" s="133" t="n">
        <x:f>'Master Products'!L1186</x:f>
        <x:v>75</x:v>
      </x:c>
      <x:c r="I1189" s="133" t="n">
        <x:f>'Master Products'!M1186</x:f>
        <x:v>57</x:v>
      </x:c>
      <x:c r="J1189" s="133" t="str">
        <x:f>'Master Products'!U1186</x:f>
        <x:v>Source Valid</x:v>
      </x:c>
      <x:c r="K1189" s="133" t="n">
        <x:f>'Master Products'!N1186</x:f>
        <x:v>18</x:v>
      </x:c>
      <x:c r="L1189" s="148" t="n">
        <x:f>'Master Products'!O1186</x:f>
        <x:v>0.24</x:v>
      </x:c>
      <x:c r="M1189" s="149" t="str">
        <x:f>'Master Products'!X1186</x:f>
        <x:v>Ready</x:v>
      </x:c>
      <x:c r="N1189" s="149" t="b">
        <x:f>'Master Products'!Y1186</x:f>
        <x:v>1</x:v>
      </x:c>
      <x:c r="O1189" s="149" t="str">
        <x:f>'Master Products'!AH1186</x:f>
        <x:v>WS-RATES:33:34</x:v>
      </x:c>
      <x:c r="P1189" s="149" t="str">
        <x:f>IF('Master Products'!AI1186="","",'Master Products'!AI1186)</x:f>
      </x:c>
      <x:c r="Q1189" s="149" t="str">
        <x:f>IF('Master Products'!AJ1186="","",'Master Products'!AJ1186)</x:f>
      </x:c>
      <x:c r="R1189" s="149" t="str">
        <x:f>IF('Master Products'!AK1186="","",'Master Products'!AK1186)</x:f>
      </x:c>
    </x:row>
    <x:row r="1190">
      <x:c r="A1190" s="149" t="str">
        <x:f>'Master Products'!A1187</x:f>
        <x:v>RS-001186</x:v>
      </x:c>
      <x:c r="B1190" s="149" t="str">
        <x:f>'Master Products'!B1187</x:f>
        <x:v>PAINT BRUSH WOODEN(12 PCS)</x:v>
      </x:c>
      <x:c r="C1190" s="149" t="str">
        <x:f>'Master Products'!C1187</x:f>
        <x:v>PAINT BRUSH</x:v>
      </x:c>
      <x:c r="D1190" s="149" t="str">
        <x:f>'Master Products'!D1187</x:f>
        <x:v>Both</x:v>
      </x:c>
      <x:c r="E1190" s="149" t="str">
        <x:f>'Master Products'!F1187</x:f>
        <x:v>Pack</x:v>
      </x:c>
      <x:c r="F1190" s="149" t="n">
        <x:f>IF('Master Products'!G1187="","",'Master Products'!G1187)</x:f>
        <x:v>12</x:v>
      </x:c>
      <x:c r="G1190" s="149" t="str">
        <x:f>'Master Products'!I1187</x:f>
        <x:v>PKR</x:v>
      </x:c>
      <x:c r="H1190" s="133" t="n">
        <x:f>'Master Products'!L1187</x:f>
        <x:v>160</x:v>
      </x:c>
      <x:c r="I1190" s="133" t="n">
        <x:f>'Master Products'!M1187</x:f>
        <x:v>70</x:v>
      </x:c>
      <x:c r="J1190" s="133" t="str">
        <x:f>'Master Products'!U1187</x:f>
        <x:v>Source Valid</x:v>
      </x:c>
      <x:c r="K1190" s="133" t="n">
        <x:f>'Master Products'!N1187</x:f>
        <x:v>90</x:v>
      </x:c>
      <x:c r="L1190" s="148" t="n">
        <x:f>'Master Products'!O1187</x:f>
        <x:v>0.5625</x:v>
      </x:c>
      <x:c r="M1190" s="149" t="str">
        <x:f>'Master Products'!X1187</x:f>
        <x:v>Ready</x:v>
      </x:c>
      <x:c r="N1190" s="149" t="b">
        <x:f>'Master Products'!Y1187</x:f>
        <x:v>1</x:v>
      </x:c>
      <x:c r="O1190" s="149" t="str">
        <x:f>'Master Products'!AH1187</x:f>
        <x:v>WS-RATES:33:35</x:v>
      </x:c>
      <x:c r="P1190" s="149" t="str">
        <x:f>IF('Master Products'!AI1187="","",'Master Products'!AI1187)</x:f>
      </x:c>
      <x:c r="Q1190" s="149" t="str">
        <x:f>IF('Master Products'!AJ1187="","",'Master Products'!AJ1187)</x:f>
      </x:c>
      <x:c r="R1190" s="149" t="str">
        <x:f>IF('Master Products'!AK1187="","",'Master Products'!AK1187)</x:f>
      </x:c>
    </x:row>
    <x:row r="1191">
      <x:c r="A1191" s="149" t="str">
        <x:f>'Master Products'!A1188</x:f>
        <x:v>RS-001187</x:v>
      </x:c>
      <x:c r="B1191" s="149" t="str">
        <x:f>'Master Products'!B1188</x:f>
        <x:v>SALAITI LARGE JAR</x:v>
      </x:c>
      <x:c r="C1191" s="149" t="str">
        <x:f>'Master Products'!C1188</x:f>
        <x:v>PENCILS</x:v>
      </x:c>
      <x:c r="D1191" s="149" t="str">
        <x:f>'Master Products'!D1188</x:f>
        <x:v>Wholesale/Bulk</x:v>
      </x:c>
      <x:c r="E1191" s="149" t="str">
        <x:f>'Master Products'!F1188</x:f>
        <x:v>Jar</x:v>
      </x:c>
      <x:c r="F1191" s="149" t="str">
        <x:f>IF('Master Products'!G1188="","",'Master Products'!G1188)</x:f>
      </x:c>
      <x:c r="G1191" s="149" t="str">
        <x:f>'Master Products'!I1188</x:f>
        <x:v>PKR</x:v>
      </x:c>
      <x:c r="H1191" s="133" t="n">
        <x:f>'Master Products'!L1188</x:f>
        <x:v>170</x:v>
      </x:c>
      <x:c r="I1191" s="133" t="n">
        <x:f>'Master Products'!M1188</x:f>
        <x:v>140</x:v>
      </x:c>
      <x:c r="J1191" s="133" t="str">
        <x:f>'Master Products'!U1188</x:f>
        <x:v>Source Valid</x:v>
      </x:c>
      <x:c r="K1191" s="133" t="n">
        <x:f>'Master Products'!N1188</x:f>
        <x:v>30</x:v>
      </x:c>
      <x:c r="L1191" s="148" t="n">
        <x:f>'Master Products'!O1188</x:f>
        <x:v>0.17647058823529413</x:v>
      </x:c>
      <x:c r="M1191" s="149" t="str">
        <x:f>'Master Products'!X1188</x:f>
        <x:v>Ready</x:v>
      </x:c>
      <x:c r="N1191" s="149" t="b">
        <x:f>'Master Products'!Y1188</x:f>
        <x:v>1</x:v>
      </x:c>
      <x:c r="O1191" s="149" t="str">
        <x:f>'Master Products'!AH1188</x:f>
        <x:v>WS-RATES:33:36</x:v>
      </x:c>
      <x:c r="P1191" s="149" t="str">
        <x:f>IF('Master Products'!AI1188="","",'Master Products'!AI1188)</x:f>
      </x:c>
      <x:c r="Q1191" s="149" t="str">
        <x:f>IF('Master Products'!AJ1188="","",'Master Products'!AJ1188)</x:f>
      </x:c>
      <x:c r="R1191" s="149" t="str">
        <x:f>IF('Master Products'!AK1188="","",'Master Products'!AK1188)</x:f>
      </x:c>
    </x:row>
    <x:row r="1192">
      <x:c r="A1192" s="149" t="str">
        <x:f>'Master Products'!A1189</x:f>
        <x:v>RS-001188</x:v>
      </x:c>
      <x:c r="B1192" s="149" t="str">
        <x:f>'Master Products'!B1189</x:f>
        <x:v>SALAITI SMALL</x:v>
      </x:c>
      <x:c r="C1192" s="149" t="str">
        <x:f>'Master Products'!C1189</x:f>
        <x:v>PENCILS</x:v>
      </x:c>
      <x:c r="D1192" s="149" t="str">
        <x:f>'Master Products'!D1189</x:f>
        <x:v>Both</x:v>
      </x:c>
      <x:c r="E1192" s="149" t="str">
        <x:f>'Master Products'!F1189</x:f>
        <x:v>Piece</x:v>
      </x:c>
      <x:c r="F1192" s="149" t="str">
        <x:f>IF('Master Products'!G1189="","",'Master Products'!G1189)</x:f>
      </x:c>
      <x:c r="G1192" s="149" t="str">
        <x:f>'Master Products'!I1189</x:f>
        <x:v>PKR</x:v>
      </x:c>
      <x:c r="H1192" s="133" t="n">
        <x:f>'Master Products'!L1189</x:f>
        <x:v>40</x:v>
      </x:c>
      <x:c r="I1192" s="133" t="n">
        <x:f>'Master Products'!M1189</x:f>
        <x:v>30</x:v>
      </x:c>
      <x:c r="J1192" s="133" t="str">
        <x:f>'Master Products'!U1189</x:f>
        <x:v>Source Valid</x:v>
      </x:c>
      <x:c r="K1192" s="133" t="n">
        <x:f>'Master Products'!N1189</x:f>
        <x:v>10</x:v>
      </x:c>
      <x:c r="L1192" s="148" t="n">
        <x:f>'Master Products'!O1189</x:f>
        <x:v>0.25</x:v>
      </x:c>
      <x:c r="M1192" s="149" t="str">
        <x:f>'Master Products'!X1189</x:f>
        <x:v>Ready</x:v>
      </x:c>
      <x:c r="N1192" s="149" t="b">
        <x:f>'Master Products'!Y1189</x:f>
        <x:v>1</x:v>
      </x:c>
      <x:c r="O1192" s="149" t="str">
        <x:f>'Master Products'!AH1189</x:f>
        <x:v>WS-RATES:33:37</x:v>
      </x:c>
      <x:c r="P1192" s="149" t="str">
        <x:f>IF('Master Products'!AI1189="","",'Master Products'!AI1189)</x:f>
      </x:c>
      <x:c r="Q1192" s="149" t="str">
        <x:f>IF('Master Products'!AJ1189="","",'Master Products'!AJ1189)</x:f>
      </x:c>
      <x:c r="R1192" s="149" t="str">
        <x:f>IF('Master Products'!AK1189="","",'Master Products'!AK1189)</x:f>
      </x:c>
    </x:row>
    <x:row r="1193">
      <x:c r="A1193" s="149" t="str">
        <x:f>'Master Products'!A1190</x:f>
        <x:v>RS-001189</x:v>
      </x:c>
      <x:c r="B1193" s="149" t="str">
        <x:f>'Master Products'!B1190</x:f>
        <x:v>PIANO BOARD INK 120ML</x:v>
      </x:c>
      <x:c r="C1193" s="149" t="str">
        <x:f>'Master Products'!C1190</x:f>
        <x:v>BOARD INK</x:v>
      </x:c>
      <x:c r="D1193" s="149" t="str">
        <x:f>'Master Products'!D1190</x:f>
        <x:v>Both</x:v>
      </x:c>
      <x:c r="E1193" s="149" t="str">
        <x:f>'Master Products'!F1190</x:f>
        <x:v>Piece</x:v>
      </x:c>
      <x:c r="F1193" s="149" t="str">
        <x:f>IF('Master Products'!G1190="","",'Master Products'!G1190)</x:f>
      </x:c>
      <x:c r="G1193" s="149" t="str">
        <x:f>'Master Products'!I1190</x:f>
        <x:v>PKR</x:v>
      </x:c>
      <x:c r="H1193" s="133" t="n">
        <x:f>'Master Products'!L1190</x:f>
        <x:v>410</x:v>
      </x:c>
      <x:c r="I1193" s="133" t="n">
        <x:f>'Master Products'!M1190</x:f>
        <x:v>390</x:v>
      </x:c>
      <x:c r="J1193" s="133" t="str">
        <x:f>'Master Products'!U1190</x:f>
        <x:v>Source Valid</x:v>
      </x:c>
      <x:c r="K1193" s="133" t="n">
        <x:f>'Master Products'!N1190</x:f>
        <x:v>20</x:v>
      </x:c>
      <x:c r="L1193" s="148" t="n">
        <x:f>'Master Products'!O1190</x:f>
        <x:v>0.04878048780487805</x:v>
      </x:c>
      <x:c r="M1193" s="149" t="str">
        <x:f>'Master Products'!X1190</x:f>
        <x:v>Ready</x:v>
      </x:c>
      <x:c r="N1193" s="149" t="b">
        <x:f>'Master Products'!Y1190</x:f>
        <x:v>1</x:v>
      </x:c>
      <x:c r="O1193" s="149" t="str">
        <x:f>'Master Products'!AH1190</x:f>
        <x:v>WS-RATES:34:2</x:v>
      </x:c>
      <x:c r="P1193" s="149" t="str">
        <x:f>IF('Master Products'!AI1190="","",'Master Products'!AI1190)</x:f>
      </x:c>
      <x:c r="Q1193" s="149" t="str">
        <x:f>IF('Master Products'!AJ1190="","",'Master Products'!AJ1190)</x:f>
      </x:c>
      <x:c r="R1193" s="149" t="str">
        <x:f>IF('Master Products'!AK1190="","",'Master Products'!AK1190)</x:f>
      </x:c>
    </x:row>
    <x:row r="1194">
      <x:c r="A1194" s="149" t="str">
        <x:f>'Master Products'!A1191</x:f>
        <x:v>RS-001190</x:v>
      </x:c>
      <x:c r="B1194" s="149" t="str">
        <x:f>'Master Products'!B1191</x:f>
        <x:v>NAFEES 500 ML INK</x:v>
      </x:c>
      <x:c r="C1194" s="149" t="str">
        <x:f>'Master Products'!C1191</x:f>
        <x:v>FOUNTAIN INK</x:v>
      </x:c>
      <x:c r="D1194" s="149" t="str">
        <x:f>'Master Products'!D1191</x:f>
        <x:v>Both</x:v>
      </x:c>
      <x:c r="E1194" s="149" t="str">
        <x:f>'Master Products'!F1191</x:f>
        <x:v>Piece</x:v>
      </x:c>
      <x:c r="F1194" s="149" t="str">
        <x:f>IF('Master Products'!G1191="","",'Master Products'!G1191)</x:f>
      </x:c>
      <x:c r="G1194" s="149" t="str">
        <x:f>'Master Products'!I1191</x:f>
        <x:v>PKR</x:v>
      </x:c>
      <x:c r="H1194" s="133" t="n">
        <x:f>'Master Products'!L1191</x:f>
        <x:v>370</x:v>
      </x:c>
      <x:c r="I1194" s="133" t="n">
        <x:f>'Master Products'!M1191</x:f>
        <x:v>350</x:v>
      </x:c>
      <x:c r="J1194" s="133" t="str">
        <x:f>'Master Products'!U1191</x:f>
        <x:v>Source Valid</x:v>
      </x:c>
      <x:c r="K1194" s="133" t="n">
        <x:f>'Master Products'!N1191</x:f>
        <x:v>20</x:v>
      </x:c>
      <x:c r="L1194" s="148" t="n">
        <x:f>'Master Products'!O1191</x:f>
        <x:v>0.05405405405405406</x:v>
      </x:c>
      <x:c r="M1194" s="149" t="str">
        <x:f>'Master Products'!X1191</x:f>
        <x:v>Ready</x:v>
      </x:c>
      <x:c r="N1194" s="149" t="b">
        <x:f>'Master Products'!Y1191</x:f>
        <x:v>1</x:v>
      </x:c>
      <x:c r="O1194" s="149" t="str">
        <x:f>'Master Products'!AH1191</x:f>
        <x:v>WS-RATES:34:3</x:v>
      </x:c>
      <x:c r="P1194" s="149" t="str">
        <x:f>IF('Master Products'!AI1191="","",'Master Products'!AI1191)</x:f>
      </x:c>
      <x:c r="Q1194" s="149" t="str">
        <x:f>IF('Master Products'!AJ1191="","",'Master Products'!AJ1191)</x:f>
      </x:c>
      <x:c r="R1194" s="149" t="str">
        <x:f>IF('Master Products'!AK1191="","",'Master Products'!AK1191)</x:f>
      </x:c>
    </x:row>
    <x:row r="1195">
      <x:c r="A1195" s="149" t="str">
        <x:f>'Master Products'!A1192</x:f>
        <x:v>RS-001191</x:v>
      </x:c>
      <x:c r="B1195" s="149" t="str">
        <x:f>'Master Products'!B1192</x:f>
        <x:v>MARSHAL MATH BOX</x:v>
      </x:c>
      <x:c r="C1195" s="149" t="str">
        <x:f>'Master Products'!C1192</x:f>
        <x:v>pencil box</x:v>
      </x:c>
      <x:c r="D1195" s="149" t="str">
        <x:f>'Master Products'!D1192</x:f>
        <x:v>Both</x:v>
      </x:c>
      <x:c r="E1195" s="149" t="str">
        <x:f>'Master Products'!F1192</x:f>
        <x:v>Box</x:v>
      </x:c>
      <x:c r="F1195" s="149" t="str">
        <x:f>IF('Master Products'!G1192="","",'Master Products'!G1192)</x:f>
      </x:c>
      <x:c r="G1195" s="149" t="str">
        <x:f>'Master Products'!I1192</x:f>
        <x:v>PKR</x:v>
      </x:c>
      <x:c r="H1195" s="133" t="n">
        <x:f>'Master Products'!L1192</x:f>
        <x:v>210</x:v>
      </x:c>
      <x:c r="I1195" s="133" t="n">
        <x:f>'Master Products'!M1192</x:f>
        <x:v>180</x:v>
      </x:c>
      <x:c r="J1195" s="133" t="str">
        <x:f>'Master Products'!U1192</x:f>
        <x:v>Source Valid</x:v>
      </x:c>
      <x:c r="K1195" s="133" t="n">
        <x:f>'Master Products'!N1192</x:f>
        <x:v>30</x:v>
      </x:c>
      <x:c r="L1195" s="148" t="n">
        <x:f>'Master Products'!O1192</x:f>
        <x:v>0.14285714285714285</x:v>
      </x:c>
      <x:c r="M1195" s="149" t="str">
        <x:f>'Master Products'!X1192</x:f>
        <x:v>Ready</x:v>
      </x:c>
      <x:c r="N1195" s="149" t="b">
        <x:f>'Master Products'!Y1192</x:f>
        <x:v>1</x:v>
      </x:c>
      <x:c r="O1195" s="149" t="str">
        <x:f>'Master Products'!AH1192</x:f>
        <x:v>WS-RATES:34:4</x:v>
      </x:c>
      <x:c r="P1195" s="149" t="str">
        <x:f>IF('Master Products'!AI1192="","",'Master Products'!AI1192)</x:f>
      </x:c>
      <x:c r="Q1195" s="149" t="str">
        <x:f>IF('Master Products'!AJ1192="","",'Master Products'!AJ1192)</x:f>
      </x:c>
      <x:c r="R1195" s="149" t="str">
        <x:f>IF('Master Products'!AK1192="","",'Master Products'!AK1192)</x:f>
      </x:c>
    </x:row>
    <x:row r="1196">
      <x:c r="A1196" s="149" t="str">
        <x:f>'Master Products'!A1193</x:f>
        <x:v>RS-001192</x:v>
      </x:c>
      <x:c r="B1196" s="149" t="str">
        <x:f>'Master Products'!B1193</x:f>
        <x:v>GLITTER DUST LOCAL</x:v>
      </x:c>
      <x:c r="C1196" s="149" t="str">
        <x:f>'Master Products'!C1193</x:f>
        <x:v>GLITTER DUST</x:v>
      </x:c>
      <x:c r="D1196" s="149" t="str">
        <x:f>'Master Products'!D1193</x:f>
        <x:v>Both</x:v>
      </x:c>
      <x:c r="E1196" s="149" t="str">
        <x:f>'Master Products'!F1193</x:f>
        <x:v>Piece</x:v>
      </x:c>
      <x:c r="F1196" s="149" t="str">
        <x:f>IF('Master Products'!G1193="","",'Master Products'!G1193)</x:f>
      </x:c>
      <x:c r="G1196" s="149" t="str">
        <x:f>'Master Products'!I1193</x:f>
        <x:v>PKR</x:v>
      </x:c>
      <x:c r="H1196" s="133" t="n">
        <x:f>'Master Products'!L1193</x:f>
        <x:v>70</x:v>
      </x:c>
      <x:c r="I1196" s="133" t="n">
        <x:f>'Master Products'!M1193</x:f>
        <x:v>50</x:v>
      </x:c>
      <x:c r="J1196" s="133" t="str">
        <x:f>'Master Products'!U1193</x:f>
        <x:v>Source Valid</x:v>
      </x:c>
      <x:c r="K1196" s="133" t="n">
        <x:f>'Master Products'!N1193</x:f>
        <x:v>20</x:v>
      </x:c>
      <x:c r="L1196" s="148" t="n">
        <x:f>'Master Products'!O1193</x:f>
        <x:v>0.2857142857142857</x:v>
      </x:c>
      <x:c r="M1196" s="149" t="str">
        <x:f>'Master Products'!X1193</x:f>
        <x:v>Ready</x:v>
      </x:c>
      <x:c r="N1196" s="149" t="b">
        <x:f>'Master Products'!Y1193</x:f>
        <x:v>1</x:v>
      </x:c>
      <x:c r="O1196" s="149" t="str">
        <x:f>'Master Products'!AH1193</x:f>
        <x:v>WS-RATES:34:5</x:v>
      </x:c>
      <x:c r="P1196" s="149" t="str">
        <x:f>IF('Master Products'!AI1193="","",'Master Products'!AI1193)</x:f>
      </x:c>
      <x:c r="Q1196" s="149" t="str">
        <x:f>IF('Master Products'!AJ1193="","",'Master Products'!AJ1193)</x:f>
      </x:c>
      <x:c r="R1196" s="149" t="str">
        <x:f>IF('Master Products'!AK1193="","",'Master Products'!AK1193)</x:f>
      </x:c>
    </x:row>
    <x:row r="1197">
      <x:c r="A1197" s="149" t="str">
        <x:f>'Master Products'!A1194</x:f>
        <x:v>RS-001193</x:v>
      </x:c>
      <x:c r="B1197" s="149" t="str">
        <x:f>'Master Products'!B1194</x:f>
        <x:v>CHAMAK POUCH</x:v>
      </x:c>
      <x:c r="C1197" s="149" t="str">
        <x:f>'Master Products'!C1194</x:f>
        <x:v>POUCH</x:v>
      </x:c>
      <x:c r="D1197" s="149" t="str">
        <x:f>'Master Products'!D1194</x:f>
        <x:v>Both</x:v>
      </x:c>
      <x:c r="E1197" s="149" t="str">
        <x:f>'Master Products'!F1194</x:f>
        <x:v>Piece</x:v>
      </x:c>
      <x:c r="F1197" s="149" t="str">
        <x:f>IF('Master Products'!G1194="","",'Master Products'!G1194)</x:f>
      </x:c>
      <x:c r="G1197" s="149" t="str">
        <x:f>'Master Products'!I1194</x:f>
        <x:v>PKR</x:v>
      </x:c>
      <x:c r="H1197" s="133" t="n">
        <x:f>'Master Products'!L1194</x:f>
        <x:v>480</x:v>
      </x:c>
      <x:c r="I1197" s="133" t="n">
        <x:f>'Master Products'!M1194</x:f>
        <x:v>420</x:v>
      </x:c>
      <x:c r="J1197" s="133" t="str">
        <x:f>'Master Products'!U1194</x:f>
        <x:v>Source Valid</x:v>
      </x:c>
      <x:c r="K1197" s="133" t="n">
        <x:f>'Master Products'!N1194</x:f>
        <x:v>60</x:v>
      </x:c>
      <x:c r="L1197" s="148" t="n">
        <x:f>'Master Products'!O1194</x:f>
        <x:v>0.125</x:v>
      </x:c>
      <x:c r="M1197" s="149" t="str">
        <x:f>'Master Products'!X1194</x:f>
        <x:v>Ready</x:v>
      </x:c>
      <x:c r="N1197" s="149" t="b">
        <x:f>'Master Products'!Y1194</x:f>
        <x:v>1</x:v>
      </x:c>
      <x:c r="O1197" s="149" t="str">
        <x:f>'Master Products'!AH1194</x:f>
        <x:v>WS-RATES:34:6</x:v>
      </x:c>
      <x:c r="P1197" s="149" t="str">
        <x:f>IF('Master Products'!AI1194="","",'Master Products'!AI1194)</x:f>
      </x:c>
      <x:c r="Q1197" s="149" t="str">
        <x:f>IF('Master Products'!AJ1194="","",'Master Products'!AJ1194)</x:f>
      </x:c>
      <x:c r="R1197" s="149" t="str">
        <x:f>IF('Master Products'!AK1194="","",'Master Products'!AK1194)</x:f>
      </x:c>
    </x:row>
    <x:row r="1198">
      <x:c r="A1198" s="149" t="str">
        <x:f>'Master Products'!A1195</x:f>
        <x:v>RS-001194</x:v>
      </x:c>
      <x:c r="B1198" s="149" t="str">
        <x:f>'Master Products'!B1195</x:f>
        <x:v>CARTOON POUCH (L)</x:v>
      </x:c>
      <x:c r="C1198" s="149" t="str">
        <x:f>'Master Products'!C1195</x:f>
        <x:v>POUCH</x:v>
      </x:c>
      <x:c r="D1198" s="149" t="str">
        <x:f>'Master Products'!D1195</x:f>
        <x:v>Both</x:v>
      </x:c>
      <x:c r="E1198" s="149" t="str">
        <x:f>'Master Products'!F1195</x:f>
        <x:v>Piece</x:v>
      </x:c>
      <x:c r="F1198" s="149" t="str">
        <x:f>IF('Master Products'!G1195="","",'Master Products'!G1195)</x:f>
      </x:c>
      <x:c r="G1198" s="149" t="str">
        <x:f>'Master Products'!I1195</x:f>
        <x:v>PKR</x:v>
      </x:c>
      <x:c r="H1198" s="133" t="n">
        <x:f>'Master Products'!L1195</x:f>
        <x:v>540</x:v>
      </x:c>
      <x:c r="I1198" s="133" t="n">
        <x:f>'Master Products'!M1195</x:f>
        <x:v>510</x:v>
      </x:c>
      <x:c r="J1198" s="133" t="str">
        <x:f>'Master Products'!U1195</x:f>
        <x:v>Source Valid</x:v>
      </x:c>
      <x:c r="K1198" s="133" t="n">
        <x:f>'Master Products'!N1195</x:f>
        <x:v>30</x:v>
      </x:c>
      <x:c r="L1198" s="148" t="n">
        <x:f>'Master Products'!O1195</x:f>
        <x:v>0.05555555555555555</x:v>
      </x:c>
      <x:c r="M1198" s="149" t="str">
        <x:f>'Master Products'!X1195</x:f>
        <x:v>Ready</x:v>
      </x:c>
      <x:c r="N1198" s="149" t="b">
        <x:f>'Master Products'!Y1195</x:f>
        <x:v>1</x:v>
      </x:c>
      <x:c r="O1198" s="149" t="str">
        <x:f>'Master Products'!AH1195</x:f>
        <x:v>WS-RATES:34:7</x:v>
      </x:c>
      <x:c r="P1198" s="149" t="str">
        <x:f>IF('Master Products'!AI1195="","",'Master Products'!AI1195)</x:f>
      </x:c>
      <x:c r="Q1198" s="149" t="str">
        <x:f>IF('Master Products'!AJ1195="","",'Master Products'!AJ1195)</x:f>
      </x:c>
      <x:c r="R1198" s="149" t="str">
        <x:f>IF('Master Products'!AK1195="","",'Master Products'!AK1195)</x:f>
      </x:c>
    </x:row>
    <x:row r="1199">
      <x:c r="A1199" s="149" t="str">
        <x:f>'Master Products'!A1196</x:f>
        <x:v>RS-001195</x:v>
      </x:c>
      <x:c r="B1199" s="149" t="str">
        <x:f>'Master Products'!B1196</x:f>
        <x:v>CARTOON POUCH (S)</x:v>
      </x:c>
      <x:c r="C1199" s="149" t="str">
        <x:f>'Master Products'!C1196</x:f>
        <x:v>POUCH</x:v>
      </x:c>
      <x:c r="D1199" s="149" t="str">
        <x:f>'Master Products'!D1196</x:f>
        <x:v>Both</x:v>
      </x:c>
      <x:c r="E1199" s="149" t="str">
        <x:f>'Master Products'!F1196</x:f>
        <x:v>Piece</x:v>
      </x:c>
      <x:c r="F1199" s="149" t="str">
        <x:f>IF('Master Products'!G1196="","",'Master Products'!G1196)</x:f>
      </x:c>
      <x:c r="G1199" s="149" t="str">
        <x:f>'Master Products'!I1196</x:f>
        <x:v>PKR</x:v>
      </x:c>
      <x:c r="H1199" s="133" t="n">
        <x:f>'Master Products'!L1196</x:f>
        <x:v>240</x:v>
      </x:c>
      <x:c r="I1199" s="133" t="n">
        <x:f>'Master Products'!M1196</x:f>
        <x:v>150</x:v>
      </x:c>
      <x:c r="J1199" s="133" t="str">
        <x:f>'Master Products'!U1196</x:f>
        <x:v>Source Valid</x:v>
      </x:c>
      <x:c r="K1199" s="133" t="n">
        <x:f>'Master Products'!N1196</x:f>
        <x:v>90</x:v>
      </x:c>
      <x:c r="L1199" s="148" t="n">
        <x:f>'Master Products'!O1196</x:f>
        <x:v>0.375</x:v>
      </x:c>
      <x:c r="M1199" s="149" t="str">
        <x:f>'Master Products'!X1196</x:f>
        <x:v>Ready</x:v>
      </x:c>
      <x:c r="N1199" s="149" t="b">
        <x:f>'Master Products'!Y1196</x:f>
        <x:v>1</x:v>
      </x:c>
      <x:c r="O1199" s="149" t="str">
        <x:f>'Master Products'!AH1196</x:f>
        <x:v>WS-RATES:34:8</x:v>
      </x:c>
      <x:c r="P1199" s="149" t="str">
        <x:f>IF('Master Products'!AI1196="","",'Master Products'!AI1196)</x:f>
      </x:c>
      <x:c r="Q1199" s="149" t="str">
        <x:f>IF('Master Products'!AJ1196="","",'Master Products'!AJ1196)</x:f>
      </x:c>
      <x:c r="R1199" s="149" t="str">
        <x:f>IF('Master Products'!AK1196="","",'Master Products'!AK1196)</x:f>
      </x:c>
    </x:row>
    <x:row r="1200">
      <x:c r="A1200" s="149" t="str">
        <x:f>'Master Products'!A1197</x:f>
        <x:v>RS-001196</x:v>
      </x:c>
      <x:c r="B1200" s="149" t="str">
        <x:f>'Master Products'!B1197</x:f>
        <x:v>C53 POUCH</x:v>
      </x:c>
      <x:c r="C1200" s="149" t="str">
        <x:f>'Master Products'!C1197</x:f>
        <x:v>POUCH</x:v>
      </x:c>
      <x:c r="D1200" s="149" t="str">
        <x:f>'Master Products'!D1197</x:f>
        <x:v>Both</x:v>
      </x:c>
      <x:c r="E1200" s="149" t="str">
        <x:f>'Master Products'!F1197</x:f>
        <x:v>Piece</x:v>
      </x:c>
      <x:c r="F1200" s="149" t="str">
        <x:f>IF('Master Products'!G1197="","",'Master Products'!G1197)</x:f>
      </x:c>
      <x:c r="G1200" s="149" t="str">
        <x:f>'Master Products'!I1197</x:f>
        <x:v>PKR</x:v>
      </x:c>
      <x:c r="H1200" s="133" t="n">
        <x:f>'Master Products'!L1197</x:f>
        <x:v>300</x:v>
      </x:c>
      <x:c r="I1200" s="133" t="n">
        <x:f>'Master Products'!M1197</x:f>
        <x:v>274</x:v>
      </x:c>
      <x:c r="J1200" s="133" t="str">
        <x:f>'Master Products'!U1197</x:f>
        <x:v>Source Valid</x:v>
      </x:c>
      <x:c r="K1200" s="133" t="n">
        <x:f>'Master Products'!N1197</x:f>
        <x:v>26</x:v>
      </x:c>
      <x:c r="L1200" s="148" t="n">
        <x:f>'Master Products'!O1197</x:f>
        <x:v>0.08666666666666667</x:v>
      </x:c>
      <x:c r="M1200" s="149" t="str">
        <x:f>'Master Products'!X1197</x:f>
        <x:v>Ready</x:v>
      </x:c>
      <x:c r="N1200" s="149" t="b">
        <x:f>'Master Products'!Y1197</x:f>
        <x:v>1</x:v>
      </x:c>
      <x:c r="O1200" s="149" t="str">
        <x:f>'Master Products'!AH1197</x:f>
        <x:v>WS-RATES:34:9</x:v>
      </x:c>
      <x:c r="P1200" s="149" t="str">
        <x:f>IF('Master Products'!AI1197="","",'Master Products'!AI1197)</x:f>
      </x:c>
      <x:c r="Q1200" s="149" t="str">
        <x:f>IF('Master Products'!AJ1197="","",'Master Products'!AJ1197)</x:f>
      </x:c>
      <x:c r="R1200" s="149" t="str">
        <x:f>IF('Master Products'!AK1197="","",'Master Products'!AK1197)</x:f>
      </x:c>
    </x:row>
    <x:row r="1201">
      <x:c r="A1201" s="149" t="str">
        <x:f>'Master Products'!A1198</x:f>
        <x:v>RS-001197</x:v>
      </x:c>
      <x:c r="B1201" s="149" t="str">
        <x:f>'Master Products'!B1198</x:f>
        <x:v>JALI POUCH</x:v>
      </x:c>
      <x:c r="C1201" s="149" t="str">
        <x:f>'Master Products'!C1198</x:f>
        <x:v>POUCH</x:v>
      </x:c>
      <x:c r="D1201" s="149" t="str">
        <x:f>'Master Products'!D1198</x:f>
        <x:v>Both</x:v>
      </x:c>
      <x:c r="E1201" s="149" t="str">
        <x:f>'Master Products'!F1198</x:f>
        <x:v>Piece</x:v>
      </x:c>
      <x:c r="F1201" s="149" t="str">
        <x:f>IF('Master Products'!G1198="","",'Master Products'!G1198)</x:f>
      </x:c>
      <x:c r="G1201" s="149" t="str">
        <x:f>'Master Products'!I1198</x:f>
        <x:v>PKR</x:v>
      </x:c>
      <x:c r="H1201" s="133" t="n">
        <x:f>'Master Products'!L1198</x:f>
        <x:v>360</x:v>
      </x:c>
      <x:c r="I1201" s="133" t="n">
        <x:f>'Master Products'!M1198</x:f>
        <x:v>250</x:v>
      </x:c>
      <x:c r="J1201" s="133" t="str">
        <x:f>'Master Products'!U1198</x:f>
        <x:v>Source Valid</x:v>
      </x:c>
      <x:c r="K1201" s="133" t="n">
        <x:f>'Master Products'!N1198</x:f>
        <x:v>110</x:v>
      </x:c>
      <x:c r="L1201" s="148" t="n">
        <x:f>'Master Products'!O1198</x:f>
        <x:v>0.3055555555555556</x:v>
      </x:c>
      <x:c r="M1201" s="149" t="str">
        <x:f>'Master Products'!X1198</x:f>
        <x:v>Ready</x:v>
      </x:c>
      <x:c r="N1201" s="149" t="b">
        <x:f>'Master Products'!Y1198</x:f>
        <x:v>1</x:v>
      </x:c>
      <x:c r="O1201" s="149" t="str">
        <x:f>'Master Products'!AH1198</x:f>
        <x:v>WS-RATES:34:10</x:v>
      </x:c>
      <x:c r="P1201" s="149" t="str">
        <x:f>IF('Master Products'!AI1198="","",'Master Products'!AI1198)</x:f>
      </x:c>
      <x:c r="Q1201" s="149" t="str">
        <x:f>IF('Master Products'!AJ1198="","",'Master Products'!AJ1198)</x:f>
      </x:c>
      <x:c r="R1201" s="149" t="str">
        <x:f>IF('Master Products'!AK1198="","",'Master Products'!AK1198)</x:f>
      </x:c>
    </x:row>
    <x:row r="1202">
      <x:c r="A1202" s="149" t="str">
        <x:f>'Master Products'!A1199</x:f>
        <x:v>RS-001198</x:v>
      </x:c>
      <x:c r="B1202" s="149" t="str">
        <x:f>'Master Products'!B1199</x:f>
        <x:v>TRANMBO POUCH</x:v>
      </x:c>
      <x:c r="C1202" s="149" t="str">
        <x:f>'Master Products'!C1199</x:f>
        <x:v>POUCH</x:v>
      </x:c>
      <x:c r="D1202" s="149" t="str">
        <x:f>'Master Products'!D1199</x:f>
        <x:v>Both</x:v>
      </x:c>
      <x:c r="E1202" s="149" t="str">
        <x:f>'Master Products'!F1199</x:f>
        <x:v>Piece</x:v>
      </x:c>
      <x:c r="F1202" s="149" t="str">
        <x:f>IF('Master Products'!G1199="","",'Master Products'!G1199)</x:f>
      </x:c>
      <x:c r="G1202" s="149" t="str">
        <x:f>'Master Products'!I1199</x:f>
        <x:v>PKR</x:v>
      </x:c>
      <x:c r="H1202" s="133" t="n">
        <x:f>'Master Products'!L1199</x:f>
        <x:v>380</x:v>
      </x:c>
      <x:c r="I1202" s="133" t="n">
        <x:f>'Master Products'!M1199</x:f>
        <x:v>320</x:v>
      </x:c>
      <x:c r="J1202" s="133" t="str">
        <x:f>'Master Products'!U1199</x:f>
        <x:v>Source Valid</x:v>
      </x:c>
      <x:c r="K1202" s="133" t="n">
        <x:f>'Master Products'!N1199</x:f>
        <x:v>60</x:v>
      </x:c>
      <x:c r="L1202" s="148" t="n">
        <x:f>'Master Products'!O1199</x:f>
        <x:v>0.15789473684210525</x:v>
      </x:c>
      <x:c r="M1202" s="149" t="str">
        <x:f>'Master Products'!X1199</x:f>
        <x:v>Ready</x:v>
      </x:c>
      <x:c r="N1202" s="149" t="b">
        <x:f>'Master Products'!Y1199</x:f>
        <x:v>1</x:v>
      </x:c>
      <x:c r="O1202" s="149" t="str">
        <x:f>'Master Products'!AH1199</x:f>
        <x:v>WS-RATES:34:11</x:v>
      </x:c>
      <x:c r="P1202" s="149" t="str">
        <x:f>IF('Master Products'!AI1199="","",'Master Products'!AI1199)</x:f>
      </x:c>
      <x:c r="Q1202" s="149" t="str">
        <x:f>IF('Master Products'!AJ1199="","",'Master Products'!AJ1199)</x:f>
      </x:c>
      <x:c r="R1202" s="149" t="str">
        <x:f>IF('Master Products'!AK1199="","",'Master Products'!AK1199)</x:f>
      </x:c>
    </x:row>
    <x:row r="1203">
      <x:c r="A1203" s="149" t="str">
        <x:f>'Master Products'!A1200</x:f>
        <x:v>RS-001199</x:v>
      </x:c>
      <x:c r="B1203" s="149" t="str">
        <x:f>'Master Products'!B1200</x:f>
        <x:v>POUCH NO 520</x:v>
      </x:c>
      <x:c r="C1203" s="149" t="str">
        <x:f>'Master Products'!C1200</x:f>
        <x:v>POUCH</x:v>
      </x:c>
      <x:c r="D1203" s="149" t="str">
        <x:f>'Master Products'!D1200</x:f>
        <x:v>Both</x:v>
      </x:c>
      <x:c r="E1203" s="149" t="str">
        <x:f>'Master Products'!F1200</x:f>
        <x:v>Piece</x:v>
      </x:c>
      <x:c r="F1203" s="149" t="str">
        <x:f>IF('Master Products'!G1200="","",'Master Products'!G1200)</x:f>
      </x:c>
      <x:c r="G1203" s="149" t="str">
        <x:f>'Master Products'!I1200</x:f>
        <x:v>PKR</x:v>
      </x:c>
      <x:c r="H1203" s="133" t="n">
        <x:f>'Master Products'!L1200</x:f>
        <x:v>520</x:v>
      </x:c>
      <x:c r="I1203" s="133" t="n">
        <x:f>'Master Products'!M1200</x:f>
        <x:v>480</x:v>
      </x:c>
      <x:c r="J1203" s="133" t="str">
        <x:f>'Master Products'!U1200</x:f>
        <x:v>Source Valid</x:v>
      </x:c>
      <x:c r="K1203" s="133" t="n">
        <x:f>'Master Products'!N1200</x:f>
        <x:v>40</x:v>
      </x:c>
      <x:c r="L1203" s="148" t="n">
        <x:f>'Master Products'!O1200</x:f>
        <x:v>0.07692307692307693</x:v>
      </x:c>
      <x:c r="M1203" s="149" t="str">
        <x:f>'Master Products'!X1200</x:f>
        <x:v>Ready</x:v>
      </x:c>
      <x:c r="N1203" s="149" t="b">
        <x:f>'Master Products'!Y1200</x:f>
        <x:v>1</x:v>
      </x:c>
      <x:c r="O1203" s="149" t="str">
        <x:f>'Master Products'!AH1200</x:f>
        <x:v>WS-RATES:34:12</x:v>
      </x:c>
      <x:c r="P1203" s="149" t="str">
        <x:f>IF('Master Products'!AI1200="","",'Master Products'!AI1200)</x:f>
      </x:c>
      <x:c r="Q1203" s="149" t="str">
        <x:f>IF('Master Products'!AJ1200="","",'Master Products'!AJ1200)</x:f>
      </x:c>
      <x:c r="R1203" s="149" t="str">
        <x:f>IF('Master Products'!AK1200="","",'Master Products'!AK1200)</x:f>
      </x:c>
    </x:row>
    <x:row r="1204">
      <x:c r="A1204" s="149" t="str">
        <x:f>'Master Products'!A1201</x:f>
        <x:v>RS-001200</x:v>
      </x:c>
      <x:c r="B1204" s="149" t="str">
        <x:f>'Master Products'!B1201</x:f>
        <x:v>POUCH NO 580</x:v>
      </x:c>
      <x:c r="C1204" s="149" t="str">
        <x:f>'Master Products'!C1201</x:f>
        <x:v>POUCH</x:v>
      </x:c>
      <x:c r="D1204" s="149" t="str">
        <x:f>'Master Products'!D1201</x:f>
        <x:v>Both</x:v>
      </x:c>
      <x:c r="E1204" s="149" t="str">
        <x:f>'Master Products'!F1201</x:f>
        <x:v>Piece</x:v>
      </x:c>
      <x:c r="F1204" s="149" t="str">
        <x:f>IF('Master Products'!G1201="","",'Master Products'!G1201)</x:f>
      </x:c>
      <x:c r="G1204" s="149" t="str">
        <x:f>'Master Products'!I1201</x:f>
        <x:v>PKR</x:v>
      </x:c>
      <x:c r="H1204" s="133" t="n">
        <x:f>'Master Products'!L1201</x:f>
        <x:v>580</x:v>
      </x:c>
      <x:c r="I1204" s="133" t="n">
        <x:f>'Master Products'!M1201</x:f>
        <x:v>520</x:v>
      </x:c>
      <x:c r="J1204" s="133" t="str">
        <x:f>'Master Products'!U1201</x:f>
        <x:v>Source Valid</x:v>
      </x:c>
      <x:c r="K1204" s="133" t="n">
        <x:f>'Master Products'!N1201</x:f>
        <x:v>60</x:v>
      </x:c>
      <x:c r="L1204" s="148" t="n">
        <x:f>'Master Products'!O1201</x:f>
        <x:v>0.10344827586206896</x:v>
      </x:c>
      <x:c r="M1204" s="149" t="str">
        <x:f>'Master Products'!X1201</x:f>
        <x:v>Ready</x:v>
      </x:c>
      <x:c r="N1204" s="149" t="b">
        <x:f>'Master Products'!Y1201</x:f>
        <x:v>1</x:v>
      </x:c>
      <x:c r="O1204" s="149" t="str">
        <x:f>'Master Products'!AH1201</x:f>
        <x:v>WS-RATES:34:13</x:v>
      </x:c>
      <x:c r="P1204" s="149" t="str">
        <x:f>IF('Master Products'!AI1201="","",'Master Products'!AI1201)</x:f>
      </x:c>
      <x:c r="Q1204" s="149" t="str">
        <x:f>IF('Master Products'!AJ1201="","",'Master Products'!AJ1201)</x:f>
      </x:c>
      <x:c r="R1204" s="149" t="str">
        <x:f>IF('Master Products'!AK1201="","",'Master Products'!AK1201)</x:f>
      </x:c>
    </x:row>
    <x:row r="1205">
      <x:c r="A1205" s="149" t="str">
        <x:f>'Master Products'!A1202</x:f>
        <x:v>RS-001201</x:v>
      </x:c>
      <x:c r="B1205" s="149" t="str">
        <x:f>'Master Products'!B1202</x:f>
        <x:v>FURR POUCH CHINA</x:v>
      </x:c>
      <x:c r="C1205" s="149" t="str">
        <x:f>'Master Products'!C1202</x:f>
        <x:v>POUCH</x:v>
      </x:c>
      <x:c r="D1205" s="149" t="str">
        <x:f>'Master Products'!D1202</x:f>
        <x:v>Both</x:v>
      </x:c>
      <x:c r="E1205" s="149" t="str">
        <x:f>'Master Products'!F1202</x:f>
        <x:v>Piece</x:v>
      </x:c>
      <x:c r="F1205" s="149" t="str">
        <x:f>IF('Master Products'!G1202="","",'Master Products'!G1202)</x:f>
      </x:c>
      <x:c r="G1205" s="149" t="str">
        <x:f>'Master Products'!I1202</x:f>
        <x:v>PKR</x:v>
      </x:c>
      <x:c r="H1205" s="133" t="n">
        <x:f>'Master Products'!L1202</x:f>
        <x:v>480</x:v>
      </x:c>
      <x:c r="I1205" s="133" t="n">
        <x:f>'Master Products'!M1202</x:f>
        <x:v>470</x:v>
      </x:c>
      <x:c r="J1205" s="133" t="str">
        <x:f>'Master Products'!U1202</x:f>
        <x:v>Source Valid</x:v>
      </x:c>
      <x:c r="K1205" s="133" t="n">
        <x:f>'Master Products'!N1202</x:f>
        <x:v>10</x:v>
      </x:c>
      <x:c r="L1205" s="148" t="n">
        <x:f>'Master Products'!O1202</x:f>
        <x:v>0.020833333333333332</x:v>
      </x:c>
      <x:c r="M1205" s="149" t="str">
        <x:f>'Master Products'!X1202</x:f>
        <x:v>Ready</x:v>
      </x:c>
      <x:c r="N1205" s="149" t="b">
        <x:f>'Master Products'!Y1202</x:f>
        <x:v>1</x:v>
      </x:c>
      <x:c r="O1205" s="149" t="str">
        <x:f>'Master Products'!AH1202</x:f>
        <x:v>WS-RATES:34:14</x:v>
      </x:c>
      <x:c r="P1205" s="149" t="str">
        <x:f>IF('Master Products'!AI1202="","",'Master Products'!AI1202)</x:f>
      </x:c>
      <x:c r="Q1205" s="149" t="str">
        <x:f>IF('Master Products'!AJ1202="","",'Master Products'!AJ1202)</x:f>
      </x:c>
      <x:c r="R1205" s="149" t="str">
        <x:f>IF('Master Products'!AK1202="","",'Master Products'!AK1202)</x:f>
      </x:c>
    </x:row>
    <x:row r="1206">
      <x:c r="A1206" s="149" t="str">
        <x:f>'Master Products'!A1203</x:f>
        <x:v>RS-001202</x:v>
      </x:c>
      <x:c r="B1206" s="149" t="str">
        <x:f>'Master Products'!B1203</x:f>
        <x:v>SM COMPASS 1 PCS</x:v>
      </x:c>
      <x:c r="C1206" s="149" t="str">
        <x:f>'Master Products'!C1203</x:f>
        <x:v>COMPASS</x:v>
      </x:c>
      <x:c r="D1206" s="149" t="str">
        <x:f>'Master Products'!D1203</x:f>
        <x:v>Both</x:v>
      </x:c>
      <x:c r="E1206" s="149" t="str">
        <x:f>'Master Products'!F1203</x:f>
        <x:v>Piece</x:v>
      </x:c>
      <x:c r="F1206" s="149" t="n">
        <x:f>IF('Master Products'!G1203="","",'Master Products'!G1203)</x:f>
        <x:v>1</x:v>
      </x:c>
      <x:c r="G1206" s="149" t="str">
        <x:f>'Master Products'!I1203</x:f>
        <x:v>PKR</x:v>
      </x:c>
      <x:c r="H1206" s="133" t="n">
        <x:f>'Master Products'!L1203</x:f>
        <x:v>55</x:v>
      </x:c>
      <x:c r="I1206" s="133" t="n">
        <x:f>'Master Products'!M1203</x:f>
        <x:v>50</x:v>
      </x:c>
      <x:c r="J1206" s="133" t="str">
        <x:f>'Master Products'!U1203</x:f>
        <x:v>Corrected Wholesale</x:v>
      </x:c>
      <x:c r="K1206" s="133" t="n">
        <x:f>'Master Products'!N1203</x:f>
        <x:v>5</x:v>
      </x:c>
      <x:c r="L1206" s="148" t="n">
        <x:f>'Master Products'!O1203</x:f>
        <x:v>0.09090909090909091</x:v>
      </x:c>
      <x:c r="M1206" s="149" t="str">
        <x:f>'Master Products'!X1203</x:f>
        <x:v>Ready with Mock Price</x:v>
      </x:c>
      <x:c r="N1206" s="149" t="b">
        <x:f>'Master Products'!Y1203</x:f>
        <x:v>1</x:v>
      </x:c>
      <x:c r="O1206" s="149" t="str">
        <x:f>'Master Products'!AH1203</x:f>
        <x:v>WS-RATES:34:15</x:v>
      </x:c>
      <x:c r="P1206" s="149" t="str">
        <x:f>IF('Master Products'!AI1203="","",'Master Products'!AI1203)</x:f>
      </x:c>
      <x:c r="Q1206" s="149" t="str">
        <x:f>IF('Master Products'!AJ1203="","",'Master Products'!AJ1203)</x:f>
      </x:c>
      <x:c r="R1206" s="149" t="str">
        <x:f>IF('Master Products'!AK1203="","",'Master Products'!AK1203)</x:f>
      </x:c>
    </x:row>
    <x:row r="1207">
      <x:c r="A1207" s="149" t="str">
        <x:f>'Master Products'!A1204</x:f>
        <x:v>RS-001203</x:v>
      </x:c>
      <x:c r="B1207" s="149" t="str">
        <x:f>'Master Products'!B1204</x:f>
        <x:v>MIDCO ZB 1801 POUCH</x:v>
      </x:c>
      <x:c r="C1207" s="149" t="str">
        <x:f>'Master Products'!C1204</x:f>
        <x:v>POUCH</x:v>
      </x:c>
      <x:c r="D1207" s="149" t="str">
        <x:f>'Master Products'!D1204</x:f>
        <x:v>Both</x:v>
      </x:c>
      <x:c r="E1207" s="149" t="str">
        <x:f>'Master Products'!F1204</x:f>
        <x:v>Piece</x:v>
      </x:c>
      <x:c r="F1207" s="149" t="str">
        <x:f>IF('Master Products'!G1204="","",'Master Products'!G1204)</x:f>
      </x:c>
      <x:c r="G1207" s="149" t="str">
        <x:f>'Master Products'!I1204</x:f>
        <x:v>PKR</x:v>
      </x:c>
      <x:c r="H1207" s="133" t="n">
        <x:f>'Master Products'!L1204</x:f>
        <x:v>120</x:v>
      </x:c>
      <x:c r="I1207" s="133" t="n">
        <x:f>'Master Products'!M1204</x:f>
        <x:v>100</x:v>
      </x:c>
      <x:c r="J1207" s="133" t="str">
        <x:f>'Master Products'!U1204</x:f>
        <x:v>Source Valid</x:v>
      </x:c>
      <x:c r="K1207" s="133" t="n">
        <x:f>'Master Products'!N1204</x:f>
        <x:v>20</x:v>
      </x:c>
      <x:c r="L1207" s="148" t="n">
        <x:f>'Master Products'!O1204</x:f>
        <x:v>0.16666666666666666</x:v>
      </x:c>
      <x:c r="M1207" s="149" t="str">
        <x:f>'Master Products'!X1204</x:f>
        <x:v>Ready</x:v>
      </x:c>
      <x:c r="N1207" s="149" t="b">
        <x:f>'Master Products'!Y1204</x:f>
        <x:v>1</x:v>
      </x:c>
      <x:c r="O1207" s="149" t="str">
        <x:f>'Master Products'!AH1204</x:f>
        <x:v>WS-RATES:34:16</x:v>
      </x:c>
      <x:c r="P1207" s="149" t="str">
        <x:f>IF('Master Products'!AI1204="","",'Master Products'!AI1204)</x:f>
      </x:c>
      <x:c r="Q1207" s="149" t="str">
        <x:f>IF('Master Products'!AJ1204="","",'Master Products'!AJ1204)</x:f>
      </x:c>
      <x:c r="R1207" s="149" t="str">
        <x:f>IF('Master Products'!AK1204="","",'Master Products'!AK1204)</x:f>
      </x:c>
    </x:row>
    <x:row r="1208">
      <x:c r="A1208" s="149" t="str">
        <x:f>'Master Products'!A1205</x:f>
        <x:v>RS-001204</x:v>
      </x:c>
      <x:c r="B1208" s="149" t="str">
        <x:f>'Master Products'!B1205</x:f>
        <x:v>3D PENCIL BOX</x:v>
      </x:c>
      <x:c r="C1208" s="149" t="str">
        <x:f>'Master Products'!C1205</x:f>
        <x:v>pencil box</x:v>
      </x:c>
      <x:c r="D1208" s="149" t="str">
        <x:f>'Master Products'!D1205</x:f>
        <x:v>Both</x:v>
      </x:c>
      <x:c r="E1208" s="149" t="str">
        <x:f>'Master Products'!F1205</x:f>
        <x:v>Box</x:v>
      </x:c>
      <x:c r="F1208" s="149" t="str">
        <x:f>IF('Master Products'!G1205="","",'Master Products'!G1205)</x:f>
      </x:c>
      <x:c r="G1208" s="149" t="str">
        <x:f>'Master Products'!I1205</x:f>
        <x:v>PKR</x:v>
      </x:c>
      <x:c r="H1208" s="133" t="n">
        <x:f>'Master Products'!L1205</x:f>
        <x:v>110</x:v>
      </x:c>
      <x:c r="I1208" s="133" t="n">
        <x:f>'Master Products'!M1205</x:f>
        <x:v>90</x:v>
      </x:c>
      <x:c r="J1208" s="133" t="str">
        <x:f>'Master Products'!U1205</x:f>
        <x:v>Source Valid</x:v>
      </x:c>
      <x:c r="K1208" s="133" t="n">
        <x:f>'Master Products'!N1205</x:f>
        <x:v>20</x:v>
      </x:c>
      <x:c r="L1208" s="148" t="n">
        <x:f>'Master Products'!O1205</x:f>
        <x:v>0.18181818181818182</x:v>
      </x:c>
      <x:c r="M1208" s="149" t="str">
        <x:f>'Master Products'!X1205</x:f>
        <x:v>Ready</x:v>
      </x:c>
      <x:c r="N1208" s="149" t="b">
        <x:f>'Master Products'!Y1205</x:f>
        <x:v>1</x:v>
      </x:c>
      <x:c r="O1208" s="149" t="str">
        <x:f>'Master Products'!AH1205</x:f>
        <x:v>WS-RATES:34:17</x:v>
      </x:c>
      <x:c r="P1208" s="149" t="str">
        <x:f>IF('Master Products'!AI1205="","",'Master Products'!AI1205)</x:f>
      </x:c>
      <x:c r="Q1208" s="149" t="str">
        <x:f>IF('Master Products'!AJ1205="","",'Master Products'!AJ1205)</x:f>
      </x:c>
      <x:c r="R1208" s="149" t="str">
        <x:f>IF('Master Products'!AK1205="","",'Master Products'!AK1205)</x:f>
      </x:c>
    </x:row>
    <x:row r="1209">
      <x:c r="A1209" s="149" t="str">
        <x:f>'Master Products'!A1206</x:f>
        <x:v>RS-001205</x:v>
      </x:c>
      <x:c r="B1209" s="149" t="str">
        <x:f>'Master Products'!B1206</x:f>
        <x:v>DAR TRANSPRANT PENCIL BOX 1</x:v>
      </x:c>
      <x:c r="C1209" s="149" t="str">
        <x:f>'Master Products'!C1206</x:f>
        <x:v>pencil box</x:v>
      </x:c>
      <x:c r="D1209" s="149" t="str">
        <x:f>'Master Products'!D1206</x:f>
        <x:v>Both</x:v>
      </x:c>
      <x:c r="E1209" s="149" t="str">
        <x:f>'Master Products'!F1206</x:f>
        <x:v>Box</x:v>
      </x:c>
      <x:c r="F1209" s="149" t="str">
        <x:f>IF('Master Products'!G1206="","",'Master Products'!G1206)</x:f>
      </x:c>
      <x:c r="G1209" s="149" t="str">
        <x:f>'Master Products'!I1206</x:f>
        <x:v>PKR</x:v>
      </x:c>
      <x:c r="H1209" s="133" t="n">
        <x:f>'Master Products'!L1206</x:f>
        <x:v>65</x:v>
      </x:c>
      <x:c r="I1209" s="133" t="n">
        <x:f>'Master Products'!M1206</x:f>
        <x:v>55</x:v>
      </x:c>
      <x:c r="J1209" s="133" t="str">
        <x:f>'Master Products'!U1206</x:f>
        <x:v>Source Valid</x:v>
      </x:c>
      <x:c r="K1209" s="133" t="n">
        <x:f>'Master Products'!N1206</x:f>
        <x:v>10</x:v>
      </x:c>
      <x:c r="L1209" s="148" t="n">
        <x:f>'Master Products'!O1206</x:f>
        <x:v>0.15384615384615385</x:v>
      </x:c>
      <x:c r="M1209" s="149" t="str">
        <x:f>'Master Products'!X1206</x:f>
        <x:v>Ready</x:v>
      </x:c>
      <x:c r="N1209" s="149" t="b">
        <x:f>'Master Products'!Y1206</x:f>
        <x:v>1</x:v>
      </x:c>
      <x:c r="O1209" s="149" t="str">
        <x:f>'Master Products'!AH1206</x:f>
        <x:v>WS-RATES:34:18</x:v>
      </x:c>
      <x:c r="P1209" s="149" t="str">
        <x:f>IF('Master Products'!AI1206="","",'Master Products'!AI1206)</x:f>
      </x:c>
      <x:c r="Q1209" s="149" t="str">
        <x:f>IF('Master Products'!AJ1206="","",'Master Products'!AJ1206)</x:f>
      </x:c>
      <x:c r="R1209" s="149" t="str">
        <x:f>IF('Master Products'!AK1206="","",'Master Products'!AK1206)</x:f>
      </x:c>
    </x:row>
    <x:row r="1210">
      <x:c r="A1210" s="149" t="str">
        <x:f>'Master Products'!A1207</x:f>
        <x:v>RS-001206</x:v>
      </x:c>
      <x:c r="B1210" s="149" t="str">
        <x:f>'Master Products'!B1207</x:f>
        <x:v>GAME GEOMETRY 1 PCS</x:v>
      </x:c>
      <x:c r="C1210" s="149" t="str">
        <x:f>'Master Products'!C1207</x:f>
        <x:v>pencil box</x:v>
      </x:c>
      <x:c r="D1210" s="149" t="str">
        <x:f>'Master Products'!D1207</x:f>
        <x:v>Both</x:v>
      </x:c>
      <x:c r="E1210" s="149" t="str">
        <x:f>'Master Products'!F1207</x:f>
        <x:v>Piece</x:v>
      </x:c>
      <x:c r="F1210" s="149" t="n">
        <x:f>IF('Master Products'!G1207="","",'Master Products'!G1207)</x:f>
        <x:v>1</x:v>
      </x:c>
      <x:c r="G1210" s="149" t="str">
        <x:f>'Master Products'!I1207</x:f>
        <x:v>PKR</x:v>
      </x:c>
      <x:c r="H1210" s="133" t="n">
        <x:f>'Master Products'!L1207</x:f>
        <x:v>55</x:v>
      </x:c>
      <x:c r="I1210" s="133" t="n">
        <x:f>'Master Products'!M1207</x:f>
        <x:v>50</x:v>
      </x:c>
      <x:c r="J1210" s="133" t="str">
        <x:f>'Master Products'!U1207</x:f>
        <x:v>Source Valid</x:v>
      </x:c>
      <x:c r="K1210" s="133" t="n">
        <x:f>'Master Products'!N1207</x:f>
        <x:v>5</x:v>
      </x:c>
      <x:c r="L1210" s="148" t="n">
        <x:f>'Master Products'!O1207</x:f>
        <x:v>0.09090909090909091</x:v>
      </x:c>
      <x:c r="M1210" s="149" t="str">
        <x:f>'Master Products'!X1207</x:f>
        <x:v>Ready</x:v>
      </x:c>
      <x:c r="N1210" s="149" t="b">
        <x:f>'Master Products'!Y1207</x:f>
        <x:v>1</x:v>
      </x:c>
      <x:c r="O1210" s="149" t="str">
        <x:f>'Master Products'!AH1207</x:f>
        <x:v>WS-RATES:34:19</x:v>
      </x:c>
      <x:c r="P1210" s="149" t="str">
        <x:f>IF('Master Products'!AI1207="","",'Master Products'!AI1207)</x:f>
      </x:c>
      <x:c r="Q1210" s="149" t="str">
        <x:f>IF('Master Products'!AJ1207="","",'Master Products'!AJ1207)</x:f>
      </x:c>
      <x:c r="R1210" s="149" t="str">
        <x:f>IF('Master Products'!AK1207="","",'Master Products'!AK1207)</x:f>
      </x:c>
    </x:row>
    <x:row r="1211">
      <x:c r="A1211" s="149" t="str">
        <x:f>'Master Products'!A1208</x:f>
        <x:v>RS-001207</x:v>
      </x:c>
      <x:c r="B1211" s="149" t="str">
        <x:f>'Master Products'!B1208</x:f>
        <x:v>DAR GEOMATERY 45 ( 1 PCS )</x:v>
      </x:c>
      <x:c r="C1211" s="149" t="str">
        <x:f>'Master Products'!C1208</x:f>
        <x:v>pencil box</x:v>
      </x:c>
      <x:c r="D1211" s="149" t="str">
        <x:f>'Master Products'!D1208</x:f>
        <x:v>Both</x:v>
      </x:c>
      <x:c r="E1211" s="149" t="str">
        <x:f>'Master Products'!F1208</x:f>
        <x:v>Piece</x:v>
      </x:c>
      <x:c r="F1211" s="149" t="n">
        <x:f>IF('Master Products'!G1208="","",'Master Products'!G1208)</x:f>
        <x:v>1</x:v>
      </x:c>
      <x:c r="G1211" s="149" t="str">
        <x:f>'Master Products'!I1208</x:f>
        <x:v>PKR</x:v>
      </x:c>
      <x:c r="H1211" s="133" t="n">
        <x:f>'Master Products'!L1208</x:f>
        <x:v>45</x:v>
      </x:c>
      <x:c r="I1211" s="133" t="n">
        <x:f>'Master Products'!M1208</x:f>
        <x:v>34</x:v>
      </x:c>
      <x:c r="J1211" s="133" t="str">
        <x:f>'Master Products'!U1208</x:f>
        <x:v>Source Valid</x:v>
      </x:c>
      <x:c r="K1211" s="133" t="n">
        <x:f>'Master Products'!N1208</x:f>
        <x:v>11</x:v>
      </x:c>
      <x:c r="L1211" s="148" t="n">
        <x:f>'Master Products'!O1208</x:f>
        <x:v>0.24444444444444444</x:v>
      </x:c>
      <x:c r="M1211" s="149" t="str">
        <x:f>'Master Products'!X1208</x:f>
        <x:v>Ready</x:v>
      </x:c>
      <x:c r="N1211" s="149" t="b">
        <x:f>'Master Products'!Y1208</x:f>
        <x:v>1</x:v>
      </x:c>
      <x:c r="O1211" s="149" t="str">
        <x:f>'Master Products'!AH1208</x:f>
        <x:v>WS-RATES:34:20</x:v>
      </x:c>
      <x:c r="P1211" s="149" t="str">
        <x:f>IF('Master Products'!AI1208="","",'Master Products'!AI1208)</x:f>
      </x:c>
      <x:c r="Q1211" s="149" t="str">
        <x:f>IF('Master Products'!AJ1208="","",'Master Products'!AJ1208)</x:f>
      </x:c>
      <x:c r="R1211" s="149" t="str">
        <x:f>IF('Master Products'!AK1208="","",'Master Products'!AK1208)</x:f>
      </x:c>
    </x:row>
    <x:row r="1212">
      <x:c r="A1212" s="149" t="str">
        <x:f>'Master Products'!A1209</x:f>
        <x:v>RS-001208</x:v>
      </x:c>
      <x:c r="B1212" s="149" t="str">
        <x:f>'Master Products'!B1209</x:f>
        <x:v>SHINE PENCIL BOX 1PCS</x:v>
      </x:c>
      <x:c r="C1212" s="149" t="str">
        <x:f>'Master Products'!C1209</x:f>
        <x:v>pencil box</x:v>
      </x:c>
      <x:c r="D1212" s="149" t="str">
        <x:f>'Master Products'!D1209</x:f>
        <x:v>Both</x:v>
      </x:c>
      <x:c r="E1212" s="149" t="str">
        <x:f>'Master Products'!F1209</x:f>
        <x:v>Box</x:v>
      </x:c>
      <x:c r="F1212" s="149" t="n">
        <x:f>IF('Master Products'!G1209="","",'Master Products'!G1209)</x:f>
        <x:v>1</x:v>
      </x:c>
      <x:c r="G1212" s="149" t="str">
        <x:f>'Master Products'!I1209</x:f>
        <x:v>PKR</x:v>
      </x:c>
      <x:c r="H1212" s="133" t="n">
        <x:f>'Master Products'!L1209</x:f>
        <x:v>60</x:v>
      </x:c>
      <x:c r="I1212" s="133" t="n">
        <x:f>'Master Products'!M1209</x:f>
        <x:v>48</x:v>
      </x:c>
      <x:c r="J1212" s="133" t="str">
        <x:f>'Master Products'!U1209</x:f>
        <x:v>Source Valid</x:v>
      </x:c>
      <x:c r="K1212" s="133" t="n">
        <x:f>'Master Products'!N1209</x:f>
        <x:v>12</x:v>
      </x:c>
      <x:c r="L1212" s="148" t="n">
        <x:f>'Master Products'!O1209</x:f>
        <x:v>0.2</x:v>
      </x:c>
      <x:c r="M1212" s="149" t="str">
        <x:f>'Master Products'!X1209</x:f>
        <x:v>Ready</x:v>
      </x:c>
      <x:c r="N1212" s="149" t="b">
        <x:f>'Master Products'!Y1209</x:f>
        <x:v>1</x:v>
      </x:c>
      <x:c r="O1212" s="149" t="str">
        <x:f>'Master Products'!AH1209</x:f>
        <x:v>WS-RATES:34:21</x:v>
      </x:c>
      <x:c r="P1212" s="149" t="str">
        <x:f>IF('Master Products'!AI1209="","",'Master Products'!AI1209)</x:f>
      </x:c>
      <x:c r="Q1212" s="149" t="str">
        <x:f>IF('Master Products'!AJ1209="","",'Master Products'!AJ1209)</x:f>
      </x:c>
      <x:c r="R1212" s="149" t="str">
        <x:f>IF('Master Products'!AK1209="","",'Master Products'!AK1209)</x:f>
      </x:c>
    </x:row>
    <x:row r="1213">
      <x:c r="A1213" s="149" t="str">
        <x:f>'Master Products'!A1210</x:f>
        <x:v>RS-001209</x:v>
      </x:c>
      <x:c r="B1213" s="149" t="str">
        <x:f>'Master Products'!B1210</x:f>
        <x:v>OSAKA TAPE</x:v>
      </x:c>
      <x:c r="C1213" s="149" t="str">
        <x:f>'Master Products'!C1210</x:f>
        <x:v>TAPE</x:v>
      </x:c>
      <x:c r="D1213" s="149" t="str">
        <x:f>'Master Products'!D1210</x:f>
        <x:v>Both</x:v>
      </x:c>
      <x:c r="E1213" s="149" t="str">
        <x:f>'Master Products'!F1210</x:f>
        <x:v>Piece</x:v>
      </x:c>
      <x:c r="F1213" s="149" t="str">
        <x:f>IF('Master Products'!G1210="","",'Master Products'!G1210)</x:f>
      </x:c>
      <x:c r="G1213" s="149" t="str">
        <x:f>'Master Products'!I1210</x:f>
        <x:v>PKR</x:v>
      </x:c>
      <x:c r="H1213" s="133" t="n">
        <x:f>'Master Products'!L1210</x:f>
        <x:v>420</x:v>
      </x:c>
      <x:c r="I1213" s="133" t="n">
        <x:f>'Master Products'!M1210</x:f>
        <x:v>405</x:v>
      </x:c>
      <x:c r="J1213" s="133" t="str">
        <x:f>'Master Products'!U1210</x:f>
        <x:v>Source Valid</x:v>
      </x:c>
      <x:c r="K1213" s="133" t="n">
        <x:f>'Master Products'!N1210</x:f>
        <x:v>15</x:v>
      </x:c>
      <x:c r="L1213" s="148" t="n">
        <x:f>'Master Products'!O1210</x:f>
        <x:v>0.03571428571428571</x:v>
      </x:c>
      <x:c r="M1213" s="149" t="str">
        <x:f>'Master Products'!X1210</x:f>
        <x:v>Ready</x:v>
      </x:c>
      <x:c r="N1213" s="149" t="b">
        <x:f>'Master Products'!Y1210</x:f>
        <x:v>1</x:v>
      </x:c>
      <x:c r="O1213" s="149" t="str">
        <x:f>'Master Products'!AH1210</x:f>
        <x:v>WS-RATES:34:22</x:v>
      </x:c>
      <x:c r="P1213" s="149" t="str">
        <x:f>IF('Master Products'!AI1210="","",'Master Products'!AI1210)</x:f>
      </x:c>
      <x:c r="Q1213" s="149" t="str">
        <x:f>IF('Master Products'!AJ1210="","",'Master Products'!AJ1210)</x:f>
      </x:c>
      <x:c r="R1213" s="149" t="str">
        <x:f>IF('Master Products'!AK1210="","",'Master Products'!AK1210)</x:f>
      </x:c>
    </x:row>
    <x:row r="1214">
      <x:c r="A1214" s="149" t="str">
        <x:f>'Master Products'!A1211</x:f>
        <x:v>RS-001210</x:v>
      </x:c>
      <x:c r="B1214" s="149" t="str">
        <x:f>'Master Products'!B1211</x:f>
        <x:v>SHADI LIFAFA FANCY</x:v>
      </x:c>
      <x:c r="C1214" s="149" t="str">
        <x:f>'Master Products'!C1211</x:f>
        <x:v>CHINA</x:v>
      </x:c>
      <x:c r="D1214" s="149" t="str">
        <x:f>'Master Products'!D1211</x:f>
        <x:v>Both</x:v>
      </x:c>
      <x:c r="E1214" s="149" t="str">
        <x:f>'Master Products'!F1211</x:f>
        <x:v>Piece</x:v>
      </x:c>
      <x:c r="F1214" s="149" t="str">
        <x:f>IF('Master Products'!G1211="","",'Master Products'!G1211)</x:f>
      </x:c>
      <x:c r="G1214" s="149" t="str">
        <x:f>'Master Products'!I1211</x:f>
        <x:v>PKR</x:v>
      </x:c>
      <x:c r="H1214" s="133" t="n">
        <x:f>'Master Products'!L1211</x:f>
        <x:v>100</x:v>
      </x:c>
      <x:c r="I1214" s="133" t="n">
        <x:f>'Master Products'!M1211</x:f>
        <x:v>95</x:v>
      </x:c>
      <x:c r="J1214" s="133" t="str">
        <x:f>'Master Products'!U1211</x:f>
        <x:v>Source Valid</x:v>
      </x:c>
      <x:c r="K1214" s="133" t="n">
        <x:f>'Master Products'!N1211</x:f>
        <x:v>5</x:v>
      </x:c>
      <x:c r="L1214" s="148" t="n">
        <x:f>'Master Products'!O1211</x:f>
        <x:v>0.05</x:v>
      </x:c>
      <x:c r="M1214" s="149" t="str">
        <x:f>'Master Products'!X1211</x:f>
        <x:v>Ready</x:v>
      </x:c>
      <x:c r="N1214" s="149" t="b">
        <x:f>'Master Products'!Y1211</x:f>
        <x:v>1</x:v>
      </x:c>
      <x:c r="O1214" s="149" t="str">
        <x:f>'Master Products'!AH1211</x:f>
        <x:v>WS-RATES:34:23</x:v>
      </x:c>
      <x:c r="P1214" s="149" t="str">
        <x:f>IF('Master Products'!AI1211="","",'Master Products'!AI1211)</x:f>
      </x:c>
      <x:c r="Q1214" s="149" t="str">
        <x:f>IF('Master Products'!AJ1211="","",'Master Products'!AJ1211)</x:f>
      </x:c>
      <x:c r="R1214" s="149" t="str">
        <x:f>IF('Master Products'!AK1211="","",'Master Products'!AK1211)</x:f>
      </x:c>
    </x:row>
    <x:row r="1215">
      <x:c r="A1215" s="149" t="str">
        <x:f>'Master Products'!A1212</x:f>
        <x:v>RS-001211</x:v>
      </x:c>
      <x:c r="B1215" s="149" t="str">
        <x:f>'Master Products'!B1212</x:f>
        <x:v>OREO 8 INCH SCALE</x:v>
      </x:c>
      <x:c r="C1215" s="149" t="str">
        <x:f>'Master Products'!C1212</x:f>
        <x:v>SCALES</x:v>
      </x:c>
      <x:c r="D1215" s="149" t="str">
        <x:f>'Master Products'!D1212</x:f>
        <x:v>Both</x:v>
      </x:c>
      <x:c r="E1215" s="149" t="str">
        <x:f>'Master Products'!F1212</x:f>
        <x:v>Piece</x:v>
      </x:c>
      <x:c r="F1215" s="149" t="str">
        <x:f>IF('Master Products'!G1212="","",'Master Products'!G1212)</x:f>
      </x:c>
      <x:c r="G1215" s="149" t="str">
        <x:f>'Master Products'!I1212</x:f>
        <x:v>PKR</x:v>
      </x:c>
      <x:c r="H1215" s="133" t="n">
        <x:f>'Master Products'!L1212</x:f>
        <x:v>24</x:v>
      </x:c>
      <x:c r="I1215" s="133" t="n">
        <x:f>'Master Products'!M1212</x:f>
        <x:v>19</x:v>
      </x:c>
      <x:c r="J1215" s="133" t="str">
        <x:f>'Master Products'!U1212</x:f>
        <x:v>Source Valid</x:v>
      </x:c>
      <x:c r="K1215" s="133" t="n">
        <x:f>'Master Products'!N1212</x:f>
        <x:v>5</x:v>
      </x:c>
      <x:c r="L1215" s="148" t="n">
        <x:f>'Master Products'!O1212</x:f>
        <x:v>0.20833333333333334</x:v>
      </x:c>
      <x:c r="M1215" s="149" t="str">
        <x:f>'Master Products'!X1212</x:f>
        <x:v>Ready</x:v>
      </x:c>
      <x:c r="N1215" s="149" t="b">
        <x:f>'Master Products'!Y1212</x:f>
        <x:v>1</x:v>
      </x:c>
      <x:c r="O1215" s="149" t="str">
        <x:f>'Master Products'!AH1212</x:f>
        <x:v>WS-RATES:34:24</x:v>
      </x:c>
      <x:c r="P1215" s="149" t="str">
        <x:f>IF('Master Products'!AI1212="","",'Master Products'!AI1212)</x:f>
      </x:c>
      <x:c r="Q1215" s="149" t="str">
        <x:f>IF('Master Products'!AJ1212="","",'Master Products'!AJ1212)</x:f>
      </x:c>
      <x:c r="R1215" s="149" t="str">
        <x:f>IF('Master Products'!AK1212="","",'Master Products'!AK1212)</x:f>
      </x:c>
    </x:row>
    <x:row r="1216">
      <x:c r="A1216" s="149" t="str">
        <x:f>'Master Products'!A1213</x:f>
        <x:v>RS-001212</x:v>
      </x:c>
      <x:c r="B1216" s="149" t="str">
        <x:f>'Master Products'!B1213</x:f>
        <x:v>SHADI LIFAFA SIMPLE</x:v>
      </x:c>
      <x:c r="C1216" s="149" t="str">
        <x:f>'Master Products'!C1213</x:f>
        <x:v>CHINA</x:v>
      </x:c>
      <x:c r="D1216" s="149" t="str">
        <x:f>'Master Products'!D1213</x:f>
        <x:v>Both</x:v>
      </x:c>
      <x:c r="E1216" s="149" t="str">
        <x:f>'Master Products'!F1213</x:f>
        <x:v>Piece</x:v>
      </x:c>
      <x:c r="F1216" s="149" t="str">
        <x:f>IF('Master Products'!G1213="","",'Master Products'!G1213)</x:f>
      </x:c>
      <x:c r="G1216" s="149" t="str">
        <x:f>'Master Products'!I1213</x:f>
        <x:v>PKR</x:v>
      </x:c>
      <x:c r="H1216" s="133" t="n">
        <x:f>'Master Products'!L1213</x:f>
        <x:v>50</x:v>
      </x:c>
      <x:c r="I1216" s="133" t="n">
        <x:f>'Master Products'!M1213</x:f>
        <x:v>37</x:v>
      </x:c>
      <x:c r="J1216" s="133" t="str">
        <x:f>'Master Products'!U1213</x:f>
        <x:v>Source Valid</x:v>
      </x:c>
      <x:c r="K1216" s="133" t="n">
        <x:f>'Master Products'!N1213</x:f>
        <x:v>13</x:v>
      </x:c>
      <x:c r="L1216" s="148" t="n">
        <x:f>'Master Products'!O1213</x:f>
        <x:v>0.26</x:v>
      </x:c>
      <x:c r="M1216" s="149" t="str">
        <x:f>'Master Products'!X1213</x:f>
        <x:v>Ready</x:v>
      </x:c>
      <x:c r="N1216" s="149" t="b">
        <x:f>'Master Products'!Y1213</x:f>
        <x:v>1</x:v>
      </x:c>
      <x:c r="O1216" s="149" t="str">
        <x:f>'Master Products'!AH1213</x:f>
        <x:v>WS-RATES:34:25</x:v>
      </x:c>
      <x:c r="P1216" s="149" t="str">
        <x:f>IF('Master Products'!AI1213="","",'Master Products'!AI1213)</x:f>
      </x:c>
      <x:c r="Q1216" s="149" t="str">
        <x:f>IF('Master Products'!AJ1213="","",'Master Products'!AJ1213)</x:f>
      </x:c>
      <x:c r="R1216" s="149" t="str">
        <x:f>IF('Master Products'!AK1213="","",'Master Products'!AK1213)</x:f>
      </x:c>
    </x:row>
    <x:row r="1217">
      <x:c r="A1217" s="149" t="str">
        <x:f>'Master Products'!A1214</x:f>
        <x:v>RS-001213</x:v>
      </x:c>
      <x:c r="B1217" s="149" t="str">
        <x:f>'Master Products'!B1214</x:f>
        <x:v>NEXT 6 INCH SCALE A</x:v>
      </x:c>
      <x:c r="C1217" s="149" t="str">
        <x:f>'Master Products'!C1214</x:f>
        <x:v>SCALES</x:v>
      </x:c>
      <x:c r="D1217" s="149" t="str">
        <x:f>'Master Products'!D1214</x:f>
        <x:v>Both</x:v>
      </x:c>
      <x:c r="E1217" s="149" t="str">
        <x:f>'Master Products'!F1214</x:f>
        <x:v>Piece</x:v>
      </x:c>
      <x:c r="F1217" s="149" t="str">
        <x:f>IF('Master Products'!G1214="","",'Master Products'!G1214)</x:f>
      </x:c>
      <x:c r="G1217" s="149" t="str">
        <x:f>'Master Products'!I1214</x:f>
        <x:v>PKR</x:v>
      </x:c>
      <x:c r="H1217" s="133" t="n">
        <x:f>'Master Products'!L1214</x:f>
        <x:v>21</x:v>
      </x:c>
      <x:c r="I1217" s="133" t="n">
        <x:f>'Master Products'!M1214</x:f>
        <x:v>13.5</x:v>
      </x:c>
      <x:c r="J1217" s="133" t="str">
        <x:f>'Master Products'!U1214</x:f>
        <x:v>Source Valid</x:v>
      </x:c>
      <x:c r="K1217" s="133" t="n">
        <x:f>'Master Products'!N1214</x:f>
        <x:v>7.5</x:v>
      </x:c>
      <x:c r="L1217" s="148" t="n">
        <x:f>'Master Products'!O1214</x:f>
        <x:v>0.35714285714285715</x:v>
      </x:c>
      <x:c r="M1217" s="149" t="str">
        <x:f>'Master Products'!X1214</x:f>
        <x:v>Ready</x:v>
      </x:c>
      <x:c r="N1217" s="149" t="b">
        <x:f>'Master Products'!Y1214</x:f>
        <x:v>1</x:v>
      </x:c>
      <x:c r="O1217" s="149" t="str">
        <x:f>'Master Products'!AH1214</x:f>
        <x:v>WS-RATES:34:26</x:v>
      </x:c>
      <x:c r="P1217" s="149" t="str">
        <x:f>IF('Master Products'!AI1214="","",'Master Products'!AI1214)</x:f>
      </x:c>
      <x:c r="Q1217" s="149" t="str">
        <x:f>IF('Master Products'!AJ1214="","",'Master Products'!AJ1214)</x:f>
      </x:c>
      <x:c r="R1217" s="149" t="str">
        <x:f>IF('Master Products'!AK1214="","",'Master Products'!AK1214)</x:f>
      </x:c>
    </x:row>
    <x:row r="1218">
      <x:c r="A1218" s="149" t="str">
        <x:f>'Master Products'!A1215</x:f>
        <x:v>RS-001214</x:v>
      </x:c>
      <x:c r="B1218" s="149" t="str">
        <x:f>'Master Products'!B1215</x:f>
        <x:v>GIFT CARD</x:v>
      </x:c>
      <x:c r="C1218" s="149" t="str">
        <x:f>'Master Products'!C1215</x:f>
        <x:v>CHINA</x:v>
      </x:c>
      <x:c r="D1218" s="149" t="str">
        <x:f>'Master Products'!D1215</x:f>
        <x:v>Both</x:v>
      </x:c>
      <x:c r="E1218" s="149" t="str">
        <x:f>'Master Products'!F1215</x:f>
        <x:v>Piece</x:v>
      </x:c>
      <x:c r="F1218" s="149" t="str">
        <x:f>IF('Master Products'!G1215="","",'Master Products'!G1215)</x:f>
      </x:c>
      <x:c r="G1218" s="149" t="str">
        <x:f>'Master Products'!I1215</x:f>
        <x:v>PKR</x:v>
      </x:c>
      <x:c r="H1218" s="133" t="n">
        <x:f>'Master Products'!L1215</x:f>
        <x:v>32</x:v>
      </x:c>
      <x:c r="I1218" s="133" t="n">
        <x:f>'Master Products'!M1215</x:f>
        <x:v>25</x:v>
      </x:c>
      <x:c r="J1218" s="133" t="str">
        <x:f>'Master Products'!U1215</x:f>
        <x:v>Source Valid</x:v>
      </x:c>
      <x:c r="K1218" s="133" t="n">
        <x:f>'Master Products'!N1215</x:f>
        <x:v>7</x:v>
      </x:c>
      <x:c r="L1218" s="148" t="n">
        <x:f>'Master Products'!O1215</x:f>
        <x:v>0.21875</x:v>
      </x:c>
      <x:c r="M1218" s="149" t="str">
        <x:f>'Master Products'!X1215</x:f>
        <x:v>Ready</x:v>
      </x:c>
      <x:c r="N1218" s="149" t="b">
        <x:f>'Master Products'!Y1215</x:f>
        <x:v>1</x:v>
      </x:c>
      <x:c r="O1218" s="149" t="str">
        <x:f>'Master Products'!AH1215</x:f>
        <x:v>WS-RATES:34:27</x:v>
      </x:c>
      <x:c r="P1218" s="149" t="str">
        <x:f>IF('Master Products'!AI1215="","",'Master Products'!AI1215)</x:f>
      </x:c>
      <x:c r="Q1218" s="149" t="str">
        <x:f>IF('Master Products'!AJ1215="","",'Master Products'!AJ1215)</x:f>
      </x:c>
      <x:c r="R1218" s="149" t="str">
        <x:f>IF('Master Products'!AK1215="","",'Master Products'!AK1215)</x:f>
      </x:c>
    </x:row>
    <x:row r="1219">
      <x:c r="A1219" s="149" t="str">
        <x:f>'Master Products'!A1216</x:f>
        <x:v>RS-001215</x:v>
      </x:c>
      <x:c r="B1219" s="149" t="str">
        <x:f>'Master Products'!B1216</x:f>
        <x:v>WATER COLOUR LOCAL</x:v>
      </x:c>
      <x:c r="C1219" s="149" t="str">
        <x:f>'Master Products'!C1216</x:f>
        <x:v>WATER COLORS</x:v>
      </x:c>
      <x:c r="D1219" s="149" t="str">
        <x:f>'Master Products'!D1216</x:f>
        <x:v>Both</x:v>
      </x:c>
      <x:c r="E1219" s="149" t="str">
        <x:f>'Master Products'!F1216</x:f>
        <x:v>Piece</x:v>
      </x:c>
      <x:c r="F1219" s="149" t="str">
        <x:f>IF('Master Products'!G1216="","",'Master Products'!G1216)</x:f>
      </x:c>
      <x:c r="G1219" s="149" t="str">
        <x:f>'Master Products'!I1216</x:f>
        <x:v>PKR</x:v>
      </x:c>
      <x:c r="H1219" s="133" t="n">
        <x:f>'Master Products'!L1216</x:f>
        <x:v>18.34</x:v>
      </x:c>
      <x:c r="I1219" s="133" t="n">
        <x:f>'Master Products'!M1216</x:f>
        <x:v>17</x:v>
      </x:c>
      <x:c r="J1219" s="133" t="str">
        <x:f>'Master Products'!U1216</x:f>
        <x:v>Source Valid</x:v>
      </x:c>
      <x:c r="K1219" s="133" t="n">
        <x:f>'Master Products'!N1216</x:f>
        <x:v>1.3399999999999999</x:v>
      </x:c>
      <x:c r="L1219" s="148" t="n">
        <x:f>'Master Products'!O1216</x:f>
        <x:v>0.07306434023991275</x:v>
      </x:c>
      <x:c r="M1219" s="149" t="str">
        <x:f>'Master Products'!X1216</x:f>
        <x:v>Ready</x:v>
      </x:c>
      <x:c r="N1219" s="149" t="b">
        <x:f>'Master Products'!Y1216</x:f>
        <x:v>1</x:v>
      </x:c>
      <x:c r="O1219" s="149" t="str">
        <x:f>'Master Products'!AH1216</x:f>
        <x:v>WS-RATES:34:28</x:v>
      </x:c>
      <x:c r="P1219" s="149" t="str">
        <x:f>IF('Master Products'!AI1216="","",'Master Products'!AI1216)</x:f>
      </x:c>
      <x:c r="Q1219" s="149" t="str">
        <x:f>IF('Master Products'!AJ1216="","",'Master Products'!AJ1216)</x:f>
      </x:c>
      <x:c r="R1219" s="149" t="str">
        <x:f>IF('Master Products'!AK1216="","",'Master Products'!AK1216)</x:f>
      </x:c>
    </x:row>
    <x:row r="1220">
      <x:c r="A1220" s="149" t="str">
        <x:f>'Master Products'!A1217</x:f>
        <x:v>RS-001216</x:v>
      </x:c>
      <x:c r="B1220" s="149" t="str">
        <x:f>'Master Products'!B1217</x:f>
        <x:v>ZIP FILE</x:v>
      </x:c>
      <x:c r="C1220" s="149" t="str">
        <x:f>'Master Products'!C1217</x:f>
        <x:v>FILE</x:v>
      </x:c>
      <x:c r="D1220" s="149" t="str">
        <x:f>'Master Products'!D1217</x:f>
        <x:v>Both</x:v>
      </x:c>
      <x:c r="E1220" s="149" t="str">
        <x:f>'Master Products'!F1217</x:f>
        <x:v>Piece</x:v>
      </x:c>
      <x:c r="F1220" s="149" t="str">
        <x:f>IF('Master Products'!G1217="","",'Master Products'!G1217)</x:f>
      </x:c>
      <x:c r="G1220" s="149" t="str">
        <x:f>'Master Products'!I1217</x:f>
        <x:v>PKR</x:v>
      </x:c>
      <x:c r="H1220" s="133" t="n">
        <x:f>'Master Products'!L1217</x:f>
        <x:v>150</x:v>
      </x:c>
      <x:c r="I1220" s="133" t="n">
        <x:f>'Master Products'!M1217</x:f>
        <x:v>130</x:v>
      </x:c>
      <x:c r="J1220" s="133" t="str">
        <x:f>'Master Products'!U1217</x:f>
        <x:v>Source Valid</x:v>
      </x:c>
      <x:c r="K1220" s="133" t="n">
        <x:f>'Master Products'!N1217</x:f>
        <x:v>20</x:v>
      </x:c>
      <x:c r="L1220" s="148" t="n">
        <x:f>'Master Products'!O1217</x:f>
        <x:v>0.13333333333333333</x:v>
      </x:c>
      <x:c r="M1220" s="149" t="str">
        <x:f>'Master Products'!X1217</x:f>
        <x:v>Ready</x:v>
      </x:c>
      <x:c r="N1220" s="149" t="b">
        <x:f>'Master Products'!Y1217</x:f>
        <x:v>1</x:v>
      </x:c>
      <x:c r="O1220" s="149" t="str">
        <x:f>'Master Products'!AH1217</x:f>
        <x:v>WS-RATES:34:29</x:v>
      </x:c>
      <x:c r="P1220" s="149" t="str">
        <x:f>IF('Master Products'!AI1217="","",'Master Products'!AI1217)</x:f>
      </x:c>
      <x:c r="Q1220" s="149" t="str">
        <x:f>IF('Master Products'!AJ1217="","",'Master Products'!AJ1217)</x:f>
      </x:c>
      <x:c r="R1220" s="149" t="str">
        <x:f>IF('Master Products'!AK1217="","",'Master Products'!AK1217)</x:f>
      </x:c>
    </x:row>
    <x:row r="1221">
      <x:c r="A1221" s="149" t="str">
        <x:f>'Master Products'!A1218</x:f>
        <x:v>RS-001217</x:v>
      </x:c>
      <x:c r="B1221" s="149" t="str">
        <x:f>'Master Products'!B1218</x:f>
        <x:v>CHINA COMPASS(1PCS)</x:v>
      </x:c>
      <x:c r="C1221" s="149" t="str">
        <x:f>'Master Products'!C1218</x:f>
        <x:v>COMPASS</x:v>
      </x:c>
      <x:c r="D1221" s="149" t="str">
        <x:f>'Master Products'!D1218</x:f>
        <x:v>Both</x:v>
      </x:c>
      <x:c r="E1221" s="149" t="str">
        <x:f>'Master Products'!F1218</x:f>
        <x:v>Piece</x:v>
      </x:c>
      <x:c r="F1221" s="149" t="n">
        <x:f>IF('Master Products'!G1218="","",'Master Products'!G1218)</x:f>
        <x:v>1</x:v>
      </x:c>
      <x:c r="G1221" s="149" t="str">
        <x:f>'Master Products'!I1218</x:f>
        <x:v>PKR</x:v>
      </x:c>
      <x:c r="H1221" s="133" t="n">
        <x:f>'Master Products'!L1218</x:f>
        <x:v>20</x:v>
      </x:c>
      <x:c r="I1221" s="133" t="n">
        <x:f>'Master Products'!M1218</x:f>
        <x:v>18</x:v>
      </x:c>
      <x:c r="J1221" s="133" t="str">
        <x:f>'Master Products'!U1218</x:f>
        <x:v>Source Valid</x:v>
      </x:c>
      <x:c r="K1221" s="133" t="n">
        <x:f>'Master Products'!N1218</x:f>
        <x:v>2</x:v>
      </x:c>
      <x:c r="L1221" s="148" t="n">
        <x:f>'Master Products'!O1218</x:f>
        <x:v>0.1</x:v>
      </x:c>
      <x:c r="M1221" s="149" t="str">
        <x:f>'Master Products'!X1218</x:f>
        <x:v>Ready</x:v>
      </x:c>
      <x:c r="N1221" s="149" t="b">
        <x:f>'Master Products'!Y1218</x:f>
        <x:v>1</x:v>
      </x:c>
      <x:c r="O1221" s="149" t="str">
        <x:f>'Master Products'!AH1218</x:f>
        <x:v>WS-RATES:34:30</x:v>
      </x:c>
      <x:c r="P1221" s="149" t="str">
        <x:f>IF('Master Products'!AI1218="","",'Master Products'!AI1218)</x:f>
      </x:c>
      <x:c r="Q1221" s="149" t="str">
        <x:f>IF('Master Products'!AJ1218="","",'Master Products'!AJ1218)</x:f>
      </x:c>
      <x:c r="R1221" s="149" t="str">
        <x:f>IF('Master Products'!AK1218="","",'Master Products'!AK1218)</x:f>
      </x:c>
    </x:row>
    <x:row r="1222">
      <x:c r="A1222" s="149" t="str">
        <x:f>'Master Products'!A1219</x:f>
        <x:v>RS-001218</x:v>
      </x:c>
      <x:c r="B1222" s="149" t="str">
        <x:f>'Master Products'!B1219</x:f>
        <x:v>GIFT RIBBON S</x:v>
      </x:c>
      <x:c r="C1222" s="149" t="str">
        <x:f>'Master Products'!C1219</x:f>
        <x:v>CHINA</x:v>
      </x:c>
      <x:c r="D1222" s="149" t="str">
        <x:f>'Master Products'!D1219</x:f>
        <x:v>Both</x:v>
      </x:c>
      <x:c r="E1222" s="149" t="str">
        <x:f>'Master Products'!F1219</x:f>
        <x:v>Piece</x:v>
      </x:c>
      <x:c r="F1222" s="149" t="str">
        <x:f>IF('Master Products'!G1219="","",'Master Products'!G1219)</x:f>
      </x:c>
      <x:c r="G1222" s="149" t="str">
        <x:f>'Master Products'!I1219</x:f>
        <x:v>PKR</x:v>
      </x:c>
      <x:c r="H1222" s="133" t="n">
        <x:f>'Master Products'!L1219</x:f>
        <x:v>30</x:v>
      </x:c>
      <x:c r="I1222" s="133" t="n">
        <x:f>'Master Products'!M1219</x:f>
        <x:v>20</x:v>
      </x:c>
      <x:c r="J1222" s="133" t="str">
        <x:f>'Master Products'!U1219</x:f>
        <x:v>Source Valid</x:v>
      </x:c>
      <x:c r="K1222" s="133" t="n">
        <x:f>'Master Products'!N1219</x:f>
        <x:v>10</x:v>
      </x:c>
      <x:c r="L1222" s="148" t="n">
        <x:f>'Master Products'!O1219</x:f>
        <x:v>0.3333333333333333</x:v>
      </x:c>
      <x:c r="M1222" s="149" t="str">
        <x:f>'Master Products'!X1219</x:f>
        <x:v>Ready</x:v>
      </x:c>
      <x:c r="N1222" s="149" t="b">
        <x:f>'Master Products'!Y1219</x:f>
        <x:v>1</x:v>
      </x:c>
      <x:c r="O1222" s="149" t="str">
        <x:f>'Master Products'!AH1219</x:f>
        <x:v>WS-RATES:34:31</x:v>
      </x:c>
      <x:c r="P1222" s="149" t="str">
        <x:f>IF('Master Products'!AI1219="","",'Master Products'!AI1219)</x:f>
      </x:c>
      <x:c r="Q1222" s="149" t="str">
        <x:f>IF('Master Products'!AJ1219="","",'Master Products'!AJ1219)</x:f>
      </x:c>
      <x:c r="R1222" s="149" t="str">
        <x:f>IF('Master Products'!AK1219="","",'Master Products'!AK1219)</x:f>
      </x:c>
    </x:row>
    <x:row r="1223">
      <x:c r="A1223" s="149" t="str">
        <x:f>'Master Products'!A1220</x:f>
        <x:v>RS-001219</x:v>
      </x:c>
      <x:c r="B1223" s="149" t="str">
        <x:f>'Master Products'!B1220</x:f>
        <x:v>GIFT RIBBON M</x:v>
      </x:c>
      <x:c r="C1223" s="149" t="str">
        <x:f>'Master Products'!C1220</x:f>
        <x:v>CHINA</x:v>
      </x:c>
      <x:c r="D1223" s="149" t="str">
        <x:f>'Master Products'!D1220</x:f>
        <x:v>Both</x:v>
      </x:c>
      <x:c r="E1223" s="149" t="str">
        <x:f>'Master Products'!F1220</x:f>
        <x:v>Piece</x:v>
      </x:c>
      <x:c r="F1223" s="149" t="str">
        <x:f>IF('Master Products'!G1220="","",'Master Products'!G1220)</x:f>
      </x:c>
      <x:c r="G1223" s="149" t="str">
        <x:f>'Master Products'!I1220</x:f>
        <x:v>PKR</x:v>
      </x:c>
      <x:c r="H1223" s="133" t="n">
        <x:f>'Master Products'!L1220</x:f>
        <x:v>40</x:v>
      </x:c>
      <x:c r="I1223" s="133" t="n">
        <x:f>'Master Products'!M1220</x:f>
        <x:v>30</x:v>
      </x:c>
      <x:c r="J1223" s="133" t="str">
        <x:f>'Master Products'!U1220</x:f>
        <x:v>Source Valid</x:v>
      </x:c>
      <x:c r="K1223" s="133" t="n">
        <x:f>'Master Products'!N1220</x:f>
        <x:v>10</x:v>
      </x:c>
      <x:c r="L1223" s="148" t="n">
        <x:f>'Master Products'!O1220</x:f>
        <x:v>0.25</x:v>
      </x:c>
      <x:c r="M1223" s="149" t="str">
        <x:f>'Master Products'!X1220</x:f>
        <x:v>Ready</x:v>
      </x:c>
      <x:c r="N1223" s="149" t="b">
        <x:f>'Master Products'!Y1220</x:f>
        <x:v>1</x:v>
      </x:c>
      <x:c r="O1223" s="149" t="str">
        <x:f>'Master Products'!AH1220</x:f>
        <x:v>WS-RATES:34:32</x:v>
      </x:c>
      <x:c r="P1223" s="149" t="str">
        <x:f>IF('Master Products'!AI1220="","",'Master Products'!AI1220)</x:f>
      </x:c>
      <x:c r="Q1223" s="149" t="str">
        <x:f>IF('Master Products'!AJ1220="","",'Master Products'!AJ1220)</x:f>
      </x:c>
      <x:c r="R1223" s="149" t="str">
        <x:f>IF('Master Products'!AK1220="","",'Master Products'!AK1220)</x:f>
      </x:c>
    </x:row>
    <x:row r="1224">
      <x:c r="A1224" s="149" t="str">
        <x:f>'Master Products'!A1221</x:f>
        <x:v>RS-001220</x:v>
      </x:c>
      <x:c r="B1224" s="149" t="str">
        <x:f>'Master Products'!B1221</x:f>
        <x:v>CHINA COLOUR 6 HALF</x:v>
      </x:c>
      <x:c r="C1224" s="149" t="str">
        <x:f>'Master Products'!C1221</x:f>
        <x:v>PENCIL COLOR</x:v>
      </x:c>
      <x:c r="D1224" s="149" t="str">
        <x:f>'Master Products'!D1221</x:f>
        <x:v>Both</x:v>
      </x:c>
      <x:c r="E1224" s="149" t="str">
        <x:f>'Master Products'!F1221</x:f>
        <x:v>Piece</x:v>
      </x:c>
      <x:c r="F1224" s="149" t="str">
        <x:f>IF('Master Products'!G1221="","",'Master Products'!G1221)</x:f>
      </x:c>
      <x:c r="G1224" s="149" t="str">
        <x:f>'Master Products'!I1221</x:f>
        <x:v>PKR</x:v>
      </x:c>
      <x:c r="H1224" s="133" t="n">
        <x:f>'Master Products'!L1221</x:f>
        <x:v>28</x:v>
      </x:c>
      <x:c r="I1224" s="133" t="n">
        <x:f>'Master Products'!M1221</x:f>
        <x:v>25</x:v>
      </x:c>
      <x:c r="J1224" s="133" t="str">
        <x:f>'Master Products'!U1221</x:f>
        <x:v>Source Valid</x:v>
      </x:c>
      <x:c r="K1224" s="133" t="n">
        <x:f>'Master Products'!N1221</x:f>
        <x:v>3</x:v>
      </x:c>
      <x:c r="L1224" s="148" t="n">
        <x:f>'Master Products'!O1221</x:f>
        <x:v>0.10714285714285714</x:v>
      </x:c>
      <x:c r="M1224" s="149" t="str">
        <x:f>'Master Products'!X1221</x:f>
        <x:v>Ready</x:v>
      </x:c>
      <x:c r="N1224" s="149" t="b">
        <x:f>'Master Products'!Y1221</x:f>
        <x:v>1</x:v>
      </x:c>
      <x:c r="O1224" s="149" t="str">
        <x:f>'Master Products'!AH1221</x:f>
        <x:v>WS-RATES:34:33</x:v>
      </x:c>
      <x:c r="P1224" s="149" t="str">
        <x:f>IF('Master Products'!AI1221="","",'Master Products'!AI1221)</x:f>
      </x:c>
      <x:c r="Q1224" s="149" t="str">
        <x:f>IF('Master Products'!AJ1221="","",'Master Products'!AJ1221)</x:f>
      </x:c>
      <x:c r="R1224" s="149" t="str">
        <x:f>IF('Master Products'!AK1221="","",'Master Products'!AK1221)</x:f>
      </x:c>
    </x:row>
    <x:row r="1225">
      <x:c r="A1225" s="149" t="str">
        <x:f>'Master Products'!A1222</x:f>
        <x:v>RS-001221</x:v>
      </x:c>
      <x:c r="B1225" s="149" t="str">
        <x:f>'Master Products'!B1222</x:f>
        <x:v>GIFT RIBBON L</x:v>
      </x:c>
      <x:c r="C1225" s="149" t="str">
        <x:f>'Master Products'!C1222</x:f>
        <x:v>CHINA</x:v>
      </x:c>
      <x:c r="D1225" s="149" t="str">
        <x:f>'Master Products'!D1222</x:f>
        <x:v>Both</x:v>
      </x:c>
      <x:c r="E1225" s="149" t="str">
        <x:f>'Master Products'!F1222</x:f>
        <x:v>Piece</x:v>
      </x:c>
      <x:c r="F1225" s="149" t="str">
        <x:f>IF('Master Products'!G1222="","",'Master Products'!G1222)</x:f>
      </x:c>
      <x:c r="G1225" s="149" t="str">
        <x:f>'Master Products'!I1222</x:f>
        <x:v>PKR</x:v>
      </x:c>
      <x:c r="H1225" s="133" t="n">
        <x:f>'Master Products'!L1222</x:f>
        <x:v>50</x:v>
      </x:c>
      <x:c r="I1225" s="133" t="n">
        <x:f>'Master Products'!M1222</x:f>
        <x:v>40</x:v>
      </x:c>
      <x:c r="J1225" s="133" t="str">
        <x:f>'Master Products'!U1222</x:f>
        <x:v>Source Valid</x:v>
      </x:c>
      <x:c r="K1225" s="133" t="n">
        <x:f>'Master Products'!N1222</x:f>
        <x:v>10</x:v>
      </x:c>
      <x:c r="L1225" s="148" t="n">
        <x:f>'Master Products'!O1222</x:f>
        <x:v>0.2</x:v>
      </x:c>
      <x:c r="M1225" s="149" t="str">
        <x:f>'Master Products'!X1222</x:f>
        <x:v>Ready</x:v>
      </x:c>
      <x:c r="N1225" s="149" t="b">
        <x:f>'Master Products'!Y1222</x:f>
        <x:v>1</x:v>
      </x:c>
      <x:c r="O1225" s="149" t="str">
        <x:f>'Master Products'!AH1222</x:f>
        <x:v>WS-RATES:34:34</x:v>
      </x:c>
      <x:c r="P1225" s="149" t="str">
        <x:f>IF('Master Products'!AI1222="","",'Master Products'!AI1222)</x:f>
      </x:c>
      <x:c r="Q1225" s="149" t="str">
        <x:f>IF('Master Products'!AJ1222="","",'Master Products'!AJ1222)</x:f>
      </x:c>
      <x:c r="R1225" s="149" t="str">
        <x:f>IF('Master Products'!AK1222="","",'Master Products'!AK1222)</x:f>
      </x:c>
    </x:row>
    <x:row r="1226">
      <x:c r="A1226" s="149" t="str">
        <x:f>'Master Products'!A1223</x:f>
        <x:v>RS-001222</x:v>
      </x:c>
      <x:c r="B1226" s="149" t="str">
        <x:f>'Master Products'!B1223</x:f>
        <x:v>OREO D SET SQUARE(1PCS)</x:v>
      </x:c>
      <x:c r="C1226" s="149" t="str">
        <x:f>'Master Products'!C1223</x:f>
        <x:v>D-SET SQARE</x:v>
      </x:c>
      <x:c r="D1226" s="149" t="str">
        <x:f>'Master Products'!D1223</x:f>
        <x:v>Both</x:v>
      </x:c>
      <x:c r="E1226" s="149" t="str">
        <x:f>'Master Products'!F1223</x:f>
        <x:v>Set</x:v>
      </x:c>
      <x:c r="F1226" s="149" t="n">
        <x:f>IF('Master Products'!G1223="","",'Master Products'!G1223)</x:f>
        <x:v>1</x:v>
      </x:c>
      <x:c r="G1226" s="149" t="str">
        <x:f>'Master Products'!I1223</x:f>
        <x:v>PKR</x:v>
      </x:c>
      <x:c r="H1226" s="133" t="n">
        <x:f>'Master Products'!L1223</x:f>
        <x:v>42</x:v>
      </x:c>
      <x:c r="I1226" s="133" t="n">
        <x:f>'Master Products'!M1223</x:f>
        <x:v>37</x:v>
      </x:c>
      <x:c r="J1226" s="133" t="str">
        <x:f>'Master Products'!U1223</x:f>
        <x:v>Source Valid</x:v>
      </x:c>
      <x:c r="K1226" s="133" t="n">
        <x:f>'Master Products'!N1223</x:f>
        <x:v>5</x:v>
      </x:c>
      <x:c r="L1226" s="148" t="n">
        <x:f>'Master Products'!O1223</x:f>
        <x:v>0.11904761904761904</x:v>
      </x:c>
      <x:c r="M1226" s="149" t="str">
        <x:f>'Master Products'!X1223</x:f>
        <x:v>Ready</x:v>
      </x:c>
      <x:c r="N1226" s="149" t="b">
        <x:f>'Master Products'!Y1223</x:f>
        <x:v>1</x:v>
      </x:c>
      <x:c r="O1226" s="149" t="str">
        <x:f>'Master Products'!AH1223</x:f>
        <x:v>WS-RATES:34:35</x:v>
      </x:c>
      <x:c r="P1226" s="149" t="str">
        <x:f>IF('Master Products'!AI1223="","",'Master Products'!AI1223)</x:f>
      </x:c>
      <x:c r="Q1226" s="149" t="str">
        <x:f>IF('Master Products'!AJ1223="","",'Master Products'!AJ1223)</x:f>
      </x:c>
      <x:c r="R1226" s="149" t="str">
        <x:f>IF('Master Products'!AK1223="","",'Master Products'!AK1223)</x:f>
      </x:c>
    </x:row>
    <x:row r="1227">
      <x:c r="A1227" s="149" t="str">
        <x:f>'Master Products'!A1224</x:f>
        <x:v>RS-001223</x:v>
      </x:c>
      <x:c r="B1227" s="149" t="str">
        <x:f>'Master Products'!B1224</x:f>
        <x:v>SHADI LIFAFA CARD</x:v>
      </x:c>
      <x:c r="C1227" s="149" t="str">
        <x:f>'Master Products'!C1224</x:f>
        <x:v>CHINA</x:v>
      </x:c>
      <x:c r="D1227" s="149" t="str">
        <x:f>'Master Products'!D1224</x:f>
        <x:v>Both</x:v>
      </x:c>
      <x:c r="E1227" s="149" t="str">
        <x:f>'Master Products'!F1224</x:f>
        <x:v>Piece</x:v>
      </x:c>
      <x:c r="F1227" s="149" t="str">
        <x:f>IF('Master Products'!G1224="","",'Master Products'!G1224)</x:f>
      </x:c>
      <x:c r="G1227" s="149" t="str">
        <x:f>'Master Products'!I1224</x:f>
        <x:v>PKR</x:v>
      </x:c>
      <x:c r="H1227" s="133" t="n">
        <x:f>'Master Products'!L1224</x:f>
        <x:v>55</x:v>
      </x:c>
      <x:c r="I1227" s="133" t="n">
        <x:f>'Master Products'!M1224</x:f>
        <x:v>40</x:v>
      </x:c>
      <x:c r="J1227" s="133" t="str">
        <x:f>'Master Products'!U1224</x:f>
        <x:v>Source Valid</x:v>
      </x:c>
      <x:c r="K1227" s="133" t="n">
        <x:f>'Master Products'!N1224</x:f>
        <x:v>15</x:v>
      </x:c>
      <x:c r="L1227" s="148" t="n">
        <x:f>'Master Products'!O1224</x:f>
        <x:v>0.2727272727272727</x:v>
      </x:c>
      <x:c r="M1227" s="149" t="str">
        <x:f>'Master Products'!X1224</x:f>
        <x:v>Ready</x:v>
      </x:c>
      <x:c r="N1227" s="149" t="b">
        <x:f>'Master Products'!Y1224</x:f>
        <x:v>1</x:v>
      </x:c>
      <x:c r="O1227" s="149" t="str">
        <x:f>'Master Products'!AH1224</x:f>
        <x:v>WS-RATES:34:36</x:v>
      </x:c>
      <x:c r="P1227" s="149" t="str">
        <x:f>IF('Master Products'!AI1224="","",'Master Products'!AI1224)</x:f>
      </x:c>
      <x:c r="Q1227" s="149" t="str">
        <x:f>IF('Master Products'!AJ1224="","",'Master Products'!AJ1224)</x:f>
      </x:c>
      <x:c r="R1227" s="149" t="str">
        <x:f>IF('Master Products'!AK1224="","",'Master Products'!AK1224)</x:f>
      </x:c>
    </x:row>
    <x:row r="1228">
      <x:c r="A1228" s="149" t="str">
        <x:f>'Master Products'!A1225</x:f>
        <x:v>RS-001224</x:v>
      </x:c>
      <x:c r="B1228" s="149" t="str">
        <x:f>'Master Products'!B1225</x:f>
        <x:v>DEER SUPER WRITER 300</x:v>
      </x:c>
      <x:c r="C1228" s="149" t="str">
        <x:f>'Master Products'!C1225</x:f>
        <x:v>PENCILS</x:v>
      </x:c>
      <x:c r="D1228" s="149" t="str">
        <x:f>'Master Products'!D1225</x:f>
        <x:v>Both</x:v>
      </x:c>
      <x:c r="E1228" s="149" t="str">
        <x:f>'Master Products'!F1225</x:f>
        <x:v>Piece</x:v>
      </x:c>
      <x:c r="F1228" s="149" t="str">
        <x:f>IF('Master Products'!G1225="","",'Master Products'!G1225)</x:f>
      </x:c>
      <x:c r="G1228" s="149" t="str">
        <x:f>'Master Products'!I1225</x:f>
        <x:v>PKR</x:v>
      </x:c>
      <x:c r="H1228" s="133" t="n">
        <x:f>'Master Products'!L1225</x:f>
        <x:v>48</x:v>
      </x:c>
      <x:c r="I1228" s="133" t="n">
        <x:f>'Master Products'!M1225</x:f>
        <x:v>43</x:v>
      </x:c>
      <x:c r="J1228" s="133" t="str">
        <x:f>'Master Products'!U1225</x:f>
        <x:v>Source Valid</x:v>
      </x:c>
      <x:c r="K1228" s="133" t="n">
        <x:f>'Master Products'!N1225</x:f>
        <x:v>5</x:v>
      </x:c>
      <x:c r="L1228" s="148" t="n">
        <x:f>'Master Products'!O1225</x:f>
        <x:v>0.10416666666666667</x:v>
      </x:c>
      <x:c r="M1228" s="149" t="str">
        <x:f>'Master Products'!X1225</x:f>
        <x:v>Ready</x:v>
      </x:c>
      <x:c r="N1228" s="149" t="b">
        <x:f>'Master Products'!Y1225</x:f>
        <x:v>1</x:v>
      </x:c>
      <x:c r="O1228" s="149" t="str">
        <x:f>'Master Products'!AH1225</x:f>
        <x:v>WS-RATES:34:37</x:v>
      </x:c>
      <x:c r="P1228" s="149" t="str">
        <x:f>IF('Master Products'!AI1225="","",'Master Products'!AI1225)</x:f>
      </x:c>
      <x:c r="Q1228" s="149" t="str">
        <x:f>IF('Master Products'!AJ1225="","",'Master Products'!AJ1225)</x:f>
      </x:c>
      <x:c r="R1228" s="149" t="str">
        <x:f>IF('Master Products'!AK1225="","",'Master Products'!AK1225)</x:f>
      </x:c>
    </x:row>
    <x:row r="1229">
      <x:c r="A1229" s="149" t="str">
        <x:f>'Master Products'!A1226</x:f>
        <x:v>RS-001225</x:v>
      </x:c>
      <x:c r="B1229" s="149" t="str">
        <x:f>'Master Products'!B1226</x:f>
        <x:v>FOX COMPASS (1PCS)</x:v>
      </x:c>
      <x:c r="C1229" s="149" t="str">
        <x:f>'Master Products'!C1226</x:f>
        <x:v>COMPASS</x:v>
      </x:c>
      <x:c r="D1229" s="149" t="str">
        <x:f>'Master Products'!D1226</x:f>
        <x:v>Both</x:v>
      </x:c>
      <x:c r="E1229" s="149" t="str">
        <x:f>'Master Products'!F1226</x:f>
        <x:v>Piece</x:v>
      </x:c>
      <x:c r="F1229" s="149" t="n">
        <x:f>IF('Master Products'!G1226="","",'Master Products'!G1226)</x:f>
        <x:v>1</x:v>
      </x:c>
      <x:c r="G1229" s="149" t="str">
        <x:f>'Master Products'!I1226</x:f>
        <x:v>PKR</x:v>
      </x:c>
      <x:c r="H1229" s="133" t="n">
        <x:f>'Master Products'!L1226</x:f>
        <x:v>70</x:v>
      </x:c>
      <x:c r="I1229" s="133" t="n">
        <x:f>'Master Products'!M1226</x:f>
        <x:v>65</x:v>
      </x:c>
      <x:c r="J1229" s="133" t="str">
        <x:f>'Master Products'!U1226</x:f>
        <x:v>Source Valid</x:v>
      </x:c>
      <x:c r="K1229" s="133" t="n">
        <x:f>'Master Products'!N1226</x:f>
        <x:v>5</x:v>
      </x:c>
      <x:c r="L1229" s="148" t="n">
        <x:f>'Master Products'!O1226</x:f>
        <x:v>0.07142857142857142</x:v>
      </x:c>
      <x:c r="M1229" s="149" t="str">
        <x:f>'Master Products'!X1226</x:f>
        <x:v>Ready</x:v>
      </x:c>
      <x:c r="N1229" s="149" t="b">
        <x:f>'Master Products'!Y1226</x:f>
        <x:v>1</x:v>
      </x:c>
      <x:c r="O1229" s="149" t="str">
        <x:f>'Master Products'!AH1226</x:f>
        <x:v>WS-RATES:35:2</x:v>
      </x:c>
      <x:c r="P1229" s="149" t="str">
        <x:f>IF('Master Products'!AI1226="","",'Master Products'!AI1226)</x:f>
      </x:c>
      <x:c r="Q1229" s="149" t="str">
        <x:f>IF('Master Products'!AJ1226="","",'Master Products'!AJ1226)</x:f>
      </x:c>
      <x:c r="R1229" s="149" t="str">
        <x:f>IF('Master Products'!AK1226="","",'Master Products'!AK1226)</x:f>
      </x:c>
    </x:row>
    <x:row r="1230">
      <x:c r="A1230" s="149" t="str">
        <x:f>'Master Products'!A1227</x:f>
        <x:v>RS-001226</x:v>
      </x:c>
      <x:c r="B1230" s="149" t="str">
        <x:f>'Master Products'!B1227</x:f>
        <x:v>STEEL SCALE 6"</x:v>
      </x:c>
      <x:c r="C1230" s="149" t="str">
        <x:f>'Master Products'!C1227</x:f>
        <x:v>SCALES</x:v>
      </x:c>
      <x:c r="D1230" s="149" t="str">
        <x:f>'Master Products'!D1227</x:f>
        <x:v>Both</x:v>
      </x:c>
      <x:c r="E1230" s="149" t="str">
        <x:f>'Master Products'!F1227</x:f>
        <x:v>Piece</x:v>
      </x:c>
      <x:c r="F1230" s="149" t="str">
        <x:f>IF('Master Products'!G1227="","",'Master Products'!G1227)</x:f>
      </x:c>
      <x:c r="G1230" s="149" t="str">
        <x:f>'Master Products'!I1227</x:f>
        <x:v>PKR</x:v>
      </x:c>
      <x:c r="H1230" s="133" t="n">
        <x:f>'Master Products'!L1227</x:f>
        <x:v>34</x:v>
      </x:c>
      <x:c r="I1230" s="133" t="n">
        <x:f>'Master Products'!M1227</x:f>
        <x:v>30.5</x:v>
      </x:c>
      <x:c r="J1230" s="133" t="str">
        <x:f>'Master Products'!U1227</x:f>
        <x:v>Source Valid</x:v>
      </x:c>
      <x:c r="K1230" s="133" t="n">
        <x:f>'Master Products'!N1227</x:f>
        <x:v>3.5</x:v>
      </x:c>
      <x:c r="L1230" s="148" t="n">
        <x:f>'Master Products'!O1227</x:f>
        <x:v>0.10294117647058823</x:v>
      </x:c>
      <x:c r="M1230" s="149" t="str">
        <x:f>'Master Products'!X1227</x:f>
        <x:v>Ready</x:v>
      </x:c>
      <x:c r="N1230" s="149" t="b">
        <x:f>'Master Products'!Y1227</x:f>
        <x:v>1</x:v>
      </x:c>
      <x:c r="O1230" s="149" t="str">
        <x:f>'Master Products'!AH1227</x:f>
        <x:v>WS-RATES:35:3</x:v>
      </x:c>
      <x:c r="P1230" s="149" t="str">
        <x:f>IF('Master Products'!AI1227="","",'Master Products'!AI1227)</x:f>
      </x:c>
      <x:c r="Q1230" s="149" t="str">
        <x:f>IF('Master Products'!AJ1227="","",'Master Products'!AJ1227)</x:f>
      </x:c>
      <x:c r="R1230" s="149" t="str">
        <x:f>IF('Master Products'!AK1227="","",'Master Products'!AK1227)</x:f>
      </x:c>
    </x:row>
    <x:row r="1231">
      <x:c r="A1231" s="149" t="str">
        <x:f>'Master Products'!A1228</x:f>
        <x:v>RS-001227</x:v>
      </x:c>
      <x:c r="B1231" s="149" t="str">
        <x:f>'Master Products'!B1228</x:f>
        <x:v>STEEL SCALE 12" A+</x:v>
      </x:c>
      <x:c r="C1231" s="149" t="str">
        <x:f>'Master Products'!C1228</x:f>
        <x:v>SCALES</x:v>
      </x:c>
      <x:c r="D1231" s="149" t="str">
        <x:f>'Master Products'!D1228</x:f>
        <x:v>Both</x:v>
      </x:c>
      <x:c r="E1231" s="149" t="str">
        <x:f>'Master Products'!F1228</x:f>
        <x:v>Piece</x:v>
      </x:c>
      <x:c r="F1231" s="149" t="str">
        <x:f>IF('Master Products'!G1228="","",'Master Products'!G1228)</x:f>
      </x:c>
      <x:c r="G1231" s="149" t="str">
        <x:f>'Master Products'!I1228</x:f>
        <x:v>PKR</x:v>
      </x:c>
      <x:c r="H1231" s="133" t="n">
        <x:f>'Master Products'!L1228</x:f>
        <x:v>70</x:v>
      </x:c>
      <x:c r="I1231" s="133" t="n">
        <x:f>'Master Products'!M1228</x:f>
        <x:v>57</x:v>
      </x:c>
      <x:c r="J1231" s="133" t="str">
        <x:f>'Master Products'!U1228</x:f>
        <x:v>Source Valid</x:v>
      </x:c>
      <x:c r="K1231" s="133" t="n">
        <x:f>'Master Products'!N1228</x:f>
        <x:v>13</x:v>
      </x:c>
      <x:c r="L1231" s="148" t="n">
        <x:f>'Master Products'!O1228</x:f>
        <x:v>0.18571428571428572</x:v>
      </x:c>
      <x:c r="M1231" s="149" t="str">
        <x:f>'Master Products'!X1228</x:f>
        <x:v>Ready</x:v>
      </x:c>
      <x:c r="N1231" s="149" t="b">
        <x:f>'Master Products'!Y1228</x:f>
        <x:v>1</x:v>
      </x:c>
      <x:c r="O1231" s="149" t="str">
        <x:f>'Master Products'!AH1228</x:f>
        <x:v>WS-RATES:35:4</x:v>
      </x:c>
      <x:c r="P1231" s="149" t="str">
        <x:f>IF('Master Products'!AI1228="","",'Master Products'!AI1228)</x:f>
      </x:c>
      <x:c r="Q1231" s="149" t="str">
        <x:f>IF('Master Products'!AJ1228="","",'Master Products'!AJ1228)</x:f>
      </x:c>
      <x:c r="R1231" s="149" t="str">
        <x:f>IF('Master Products'!AK1228="","",'Master Products'!AK1228)</x:f>
      </x:c>
    </x:row>
    <x:row r="1232">
      <x:c r="A1232" s="149" t="str">
        <x:f>'Master Products'!A1229</x:f>
        <x:v>RS-001228</x:v>
      </x:c>
      <x:c r="B1232" s="149" t="str">
        <x:f>'Master Products'!B1229</x:f>
        <x:v>HAPPY POSTER COLOUR 6</x:v>
      </x:c>
      <x:c r="C1232" s="149" t="str">
        <x:f>'Master Products'!C1229</x:f>
        <x:v>POSTER COLORS</x:v>
      </x:c>
      <x:c r="D1232" s="149" t="str">
        <x:f>'Master Products'!D1229</x:f>
        <x:v>Both</x:v>
      </x:c>
      <x:c r="E1232" s="149" t="str">
        <x:f>'Master Products'!F1229</x:f>
        <x:v>Piece</x:v>
      </x:c>
      <x:c r="F1232" s="149" t="str">
        <x:f>IF('Master Products'!G1229="","",'Master Products'!G1229)</x:f>
      </x:c>
      <x:c r="G1232" s="149" t="str">
        <x:f>'Master Products'!I1229</x:f>
        <x:v>PKR</x:v>
      </x:c>
      <x:c r="H1232" s="133" t="n">
        <x:f>'Master Products'!L1229</x:f>
        <x:v>110</x:v>
      </x:c>
      <x:c r="I1232" s="133" t="n">
        <x:f>'Master Products'!M1229</x:f>
        <x:v>100</x:v>
      </x:c>
      <x:c r="J1232" s="133" t="str">
        <x:f>'Master Products'!U1229</x:f>
        <x:v>Source Valid</x:v>
      </x:c>
      <x:c r="K1232" s="133" t="n">
        <x:f>'Master Products'!N1229</x:f>
        <x:v>10</x:v>
      </x:c>
      <x:c r="L1232" s="148" t="n">
        <x:f>'Master Products'!O1229</x:f>
        <x:v>0.09090909090909091</x:v>
      </x:c>
      <x:c r="M1232" s="149" t="str">
        <x:f>'Master Products'!X1229</x:f>
        <x:v>Ready</x:v>
      </x:c>
      <x:c r="N1232" s="149" t="b">
        <x:f>'Master Products'!Y1229</x:f>
        <x:v>1</x:v>
      </x:c>
      <x:c r="O1232" s="149" t="str">
        <x:f>'Master Products'!AH1229</x:f>
        <x:v>WS-RATES:35:5</x:v>
      </x:c>
      <x:c r="P1232" s="149" t="str">
        <x:f>IF('Master Products'!AI1229="","",'Master Products'!AI1229)</x:f>
      </x:c>
      <x:c r="Q1232" s="149" t="str">
        <x:f>IF('Master Products'!AJ1229="","",'Master Products'!AJ1229)</x:f>
      </x:c>
      <x:c r="R1232" s="149" t="str">
        <x:f>IF('Master Products'!AK1229="","",'Master Products'!AK1229)</x:f>
      </x:c>
    </x:row>
    <x:row r="1233">
      <x:c r="A1233" s="149" t="str">
        <x:f>'Master Products'!A1230</x:f>
        <x:v>RS-001229</x:v>
      </x:c>
      <x:c r="B1233" s="149" t="str">
        <x:f>'Master Products'!B1230</x:f>
        <x:v>MAX STAPLER</x:v>
      </x:c>
      <x:c r="C1233" s="149" t="str">
        <x:f>'Master Products'!C1230</x:f>
        <x:v>STAPLERS</x:v>
      </x:c>
      <x:c r="D1233" s="149" t="str">
        <x:f>'Master Products'!D1230</x:f>
        <x:v>Both</x:v>
      </x:c>
      <x:c r="E1233" s="149" t="str">
        <x:f>'Master Products'!F1230</x:f>
        <x:v>Piece</x:v>
      </x:c>
      <x:c r="F1233" s="149" t="str">
        <x:f>IF('Master Products'!G1230="","",'Master Products'!G1230)</x:f>
      </x:c>
      <x:c r="G1233" s="149" t="str">
        <x:f>'Master Products'!I1230</x:f>
        <x:v>PKR</x:v>
      </x:c>
      <x:c r="H1233" s="133" t="n">
        <x:f>'Master Products'!L1230</x:f>
        <x:v>280</x:v>
      </x:c>
      <x:c r="I1233" s="133" t="n">
        <x:f>'Master Products'!M1230</x:f>
        <x:v>270</x:v>
      </x:c>
      <x:c r="J1233" s="133" t="str">
        <x:f>'Master Products'!U1230</x:f>
        <x:v>Source Valid</x:v>
      </x:c>
      <x:c r="K1233" s="133" t="n">
        <x:f>'Master Products'!N1230</x:f>
        <x:v>10</x:v>
      </x:c>
      <x:c r="L1233" s="148" t="n">
        <x:f>'Master Products'!O1230</x:f>
        <x:v>0.03571428571428571</x:v>
      </x:c>
      <x:c r="M1233" s="149" t="str">
        <x:f>'Master Products'!X1230</x:f>
        <x:v>Ready</x:v>
      </x:c>
      <x:c r="N1233" s="149" t="b">
        <x:f>'Master Products'!Y1230</x:f>
        <x:v>1</x:v>
      </x:c>
      <x:c r="O1233" s="149" t="str">
        <x:f>'Master Products'!AH1230</x:f>
        <x:v>WS-RATES:35:6</x:v>
      </x:c>
      <x:c r="P1233" s="149" t="str">
        <x:f>IF('Master Products'!AI1230="","",'Master Products'!AI1230)</x:f>
      </x:c>
      <x:c r="Q1233" s="149" t="str">
        <x:f>IF('Master Products'!AJ1230="","",'Master Products'!AJ1230)</x:f>
      </x:c>
      <x:c r="R1233" s="149" t="str">
        <x:f>IF('Master Products'!AK1230="","",'Master Products'!AK1230)</x:f>
      </x:c>
    </x:row>
    <x:row r="1234">
      <x:c r="A1234" s="149" t="str">
        <x:f>'Master Products'!A1231</x:f>
        <x:v>RS-001230</x:v>
      </x:c>
      <x:c r="B1234" s="149" t="str">
        <x:f>'Master Products'!B1231</x:f>
        <x:v>PIN OPENER (PMP)</x:v>
      </x:c>
      <x:c r="C1234" s="149" t="str">
        <x:f>'Master Products'!C1231</x:f>
        <x:v>STAPLERS</x:v>
      </x:c>
      <x:c r="D1234" s="149" t="str">
        <x:f>'Master Products'!D1231</x:f>
        <x:v>Both</x:v>
      </x:c>
      <x:c r="E1234" s="149" t="str">
        <x:f>'Master Products'!F1231</x:f>
        <x:v>Piece</x:v>
      </x:c>
      <x:c r="F1234" s="149" t="str">
        <x:f>IF('Master Products'!G1231="","",'Master Products'!G1231)</x:f>
      </x:c>
      <x:c r="G1234" s="149" t="str">
        <x:f>'Master Products'!I1231</x:f>
        <x:v>PKR</x:v>
      </x:c>
      <x:c r="H1234" s="133" t="n">
        <x:f>'Master Products'!L1231</x:f>
        <x:v>90</x:v>
      </x:c>
      <x:c r="I1234" s="133" t="n">
        <x:f>'Master Products'!M1231</x:f>
        <x:v>75</x:v>
      </x:c>
      <x:c r="J1234" s="133" t="str">
        <x:f>'Master Products'!U1231</x:f>
        <x:v>Source Valid</x:v>
      </x:c>
      <x:c r="K1234" s="133" t="n">
        <x:f>'Master Products'!N1231</x:f>
        <x:v>15</x:v>
      </x:c>
      <x:c r="L1234" s="148" t="n">
        <x:f>'Master Products'!O1231</x:f>
        <x:v>0.16666666666666666</x:v>
      </x:c>
      <x:c r="M1234" s="149" t="str">
        <x:f>'Master Products'!X1231</x:f>
        <x:v>Ready</x:v>
      </x:c>
      <x:c r="N1234" s="149" t="b">
        <x:f>'Master Products'!Y1231</x:f>
        <x:v>1</x:v>
      </x:c>
      <x:c r="O1234" s="149" t="str">
        <x:f>'Master Products'!AH1231</x:f>
        <x:v>WS-RATES:35:7</x:v>
      </x:c>
      <x:c r="P1234" s="149" t="str">
        <x:f>IF('Master Products'!AI1231="","",'Master Products'!AI1231)</x:f>
      </x:c>
      <x:c r="Q1234" s="149" t="str">
        <x:f>IF('Master Products'!AJ1231="","",'Master Products'!AJ1231)</x:f>
      </x:c>
      <x:c r="R1234" s="149" t="str">
        <x:f>IF('Master Products'!AK1231="","",'Master Products'!AK1231)</x:f>
      </x:c>
    </x:row>
    <x:row r="1235">
      <x:c r="A1235" s="149" t="str">
        <x:f>'Master Products'!A1232</x:f>
        <x:v>RS-001231</x:v>
      </x:c>
      <x:c r="B1235" s="149" t="str">
        <x:f>'Master Products'!B1232</x:f>
        <x:v>NAME STICKER SMALL PKT</x:v>
      </x:c>
      <x:c r="C1235" s="149" t="str">
        <x:f>'Master Products'!C1232</x:f>
        <x:v>STICKERS</x:v>
      </x:c>
      <x:c r="D1235" s="149" t="str">
        <x:f>'Master Products'!D1232</x:f>
        <x:v>Wholesale/Bulk</x:v>
      </x:c>
      <x:c r="E1235" s="149" t="str">
        <x:f>'Master Products'!F1232</x:f>
        <x:v>Piece</x:v>
      </x:c>
      <x:c r="F1235" s="149" t="str">
        <x:f>IF('Master Products'!G1232="","",'Master Products'!G1232)</x:f>
      </x:c>
      <x:c r="G1235" s="149" t="str">
        <x:f>'Master Products'!I1232</x:f>
        <x:v>PKR</x:v>
      </x:c>
      <x:c r="H1235" s="133" t="n">
        <x:f>'Master Products'!L1232</x:f>
        <x:v>145</x:v>
      </x:c>
      <x:c r="I1235" s="133" t="n">
        <x:f>'Master Products'!M1232</x:f>
        <x:v>125</x:v>
      </x:c>
      <x:c r="J1235" s="133" t="str">
        <x:f>'Master Products'!U1232</x:f>
        <x:v>Source Valid</x:v>
      </x:c>
      <x:c r="K1235" s="133" t="n">
        <x:f>'Master Products'!N1232</x:f>
        <x:v>20</x:v>
      </x:c>
      <x:c r="L1235" s="148" t="n">
        <x:f>'Master Products'!O1232</x:f>
        <x:v>0.13793103448275862</x:v>
      </x:c>
      <x:c r="M1235" s="149" t="str">
        <x:f>'Master Products'!X1232</x:f>
        <x:v>Ready</x:v>
      </x:c>
      <x:c r="N1235" s="149" t="b">
        <x:f>'Master Products'!Y1232</x:f>
        <x:v>1</x:v>
      </x:c>
      <x:c r="O1235" s="149" t="str">
        <x:f>'Master Products'!AH1232</x:f>
        <x:v>WS-RATES:35:8</x:v>
      </x:c>
      <x:c r="P1235" s="149" t="str">
        <x:f>IF('Master Products'!AI1232="","",'Master Products'!AI1232)</x:f>
      </x:c>
      <x:c r="Q1235" s="149" t="str">
        <x:f>IF('Master Products'!AJ1232="","",'Master Products'!AJ1232)</x:f>
      </x:c>
      <x:c r="R1235" s="149" t="str">
        <x:f>IF('Master Products'!AK1232="","",'Master Products'!AK1232)</x:f>
      </x:c>
    </x:row>
    <x:row r="1236">
      <x:c r="A1236" s="149" t="str">
        <x:f>'Master Products'!A1233</x:f>
        <x:v>RS-001232</x:v>
      </x:c>
      <x:c r="B1236" s="149" t="str">
        <x:f>'Master Products'!B1233</x:f>
        <x:v>PAPER CLIP 28MM</x:v>
      </x:c>
      <x:c r="C1236" s="149" t="str">
        <x:f>'Master Products'!C1233</x:f>
        <x:v>STAPLERS</x:v>
      </x:c>
      <x:c r="D1236" s="149" t="str">
        <x:f>'Master Products'!D1233</x:f>
        <x:v>Both</x:v>
      </x:c>
      <x:c r="E1236" s="149" t="str">
        <x:f>'Master Products'!F1233</x:f>
        <x:v>Piece</x:v>
      </x:c>
      <x:c r="F1236" s="149" t="str">
        <x:f>IF('Master Products'!G1233="","",'Master Products'!G1233)</x:f>
      </x:c>
      <x:c r="G1236" s="149" t="str">
        <x:f>'Master Products'!I1233</x:f>
        <x:v>PKR</x:v>
      </x:c>
      <x:c r="H1236" s="133" t="n">
        <x:f>'Master Products'!L1233</x:f>
        <x:v>450</x:v>
      </x:c>
      <x:c r="I1236" s="133" t="n">
        <x:f>'Master Products'!M1233</x:f>
        <x:v>415</x:v>
      </x:c>
      <x:c r="J1236" s="133" t="str">
        <x:f>'Master Products'!U1233</x:f>
        <x:v>Source Valid</x:v>
      </x:c>
      <x:c r="K1236" s="133" t="n">
        <x:f>'Master Products'!N1233</x:f>
        <x:v>35</x:v>
      </x:c>
      <x:c r="L1236" s="148" t="n">
        <x:f>'Master Products'!O1233</x:f>
        <x:v>0.07777777777777778</x:v>
      </x:c>
      <x:c r="M1236" s="149" t="str">
        <x:f>'Master Products'!X1233</x:f>
        <x:v>Ready</x:v>
      </x:c>
      <x:c r="N1236" s="149" t="b">
        <x:f>'Master Products'!Y1233</x:f>
        <x:v>1</x:v>
      </x:c>
      <x:c r="O1236" s="149" t="str">
        <x:f>'Master Products'!AH1233</x:f>
        <x:v>WS-RATES:35:9</x:v>
      </x:c>
      <x:c r="P1236" s="149" t="str">
        <x:f>IF('Master Products'!AI1233="","",'Master Products'!AI1233)</x:f>
      </x:c>
      <x:c r="Q1236" s="149" t="str">
        <x:f>IF('Master Products'!AJ1233="","",'Master Products'!AJ1233)</x:f>
      </x:c>
      <x:c r="R1236" s="149" t="str">
        <x:f>IF('Master Products'!AK1233="","",'Master Products'!AK1233)</x:f>
      </x:c>
    </x:row>
    <x:row r="1237">
      <x:c r="A1237" s="149" t="str">
        <x:f>'Master Products'!A1234</x:f>
        <x:v>RS-001233</x:v>
      </x:c>
      <x:c r="B1237" s="149" t="str">
        <x:f>'Master Products'!B1234</x:f>
        <x:v>STAMP PAD INK</x:v>
      </x:c>
      <x:c r="C1237" s="149" t="str">
        <x:f>'Master Products'!C1234</x:f>
        <x:v>CHINA</x:v>
      </x:c>
      <x:c r="D1237" s="149" t="str">
        <x:f>'Master Products'!D1234</x:f>
        <x:v>Both</x:v>
      </x:c>
      <x:c r="E1237" s="149" t="str">
        <x:f>'Master Products'!F1234</x:f>
        <x:v>Piece</x:v>
      </x:c>
      <x:c r="F1237" s="149" t="str">
        <x:f>IF('Master Products'!G1234="","",'Master Products'!G1234)</x:f>
      </x:c>
      <x:c r="G1237" s="149" t="str">
        <x:f>'Master Products'!I1234</x:f>
        <x:v>PKR</x:v>
      </x:c>
      <x:c r="H1237" s="133" t="n">
        <x:f>'Master Products'!L1234</x:f>
        <x:v>41</x:v>
      </x:c>
      <x:c r="I1237" s="133" t="n">
        <x:f>'Master Products'!M1234</x:f>
        <x:v>35</x:v>
      </x:c>
      <x:c r="J1237" s="133" t="str">
        <x:f>'Master Products'!U1234</x:f>
        <x:v>Source Valid</x:v>
      </x:c>
      <x:c r="K1237" s="133" t="n">
        <x:f>'Master Products'!N1234</x:f>
        <x:v>6</x:v>
      </x:c>
      <x:c r="L1237" s="148" t="n">
        <x:f>'Master Products'!O1234</x:f>
        <x:v>0.14634146341463414</x:v>
      </x:c>
      <x:c r="M1237" s="149" t="str">
        <x:f>'Master Products'!X1234</x:f>
        <x:v>Ready</x:v>
      </x:c>
      <x:c r="N1237" s="149" t="b">
        <x:f>'Master Products'!Y1234</x:f>
        <x:v>1</x:v>
      </x:c>
      <x:c r="O1237" s="149" t="str">
        <x:f>'Master Products'!AH1234</x:f>
        <x:v>WS-RATES:35:10</x:v>
      </x:c>
      <x:c r="P1237" s="149" t="str">
        <x:f>IF('Master Products'!AI1234="","",'Master Products'!AI1234)</x:f>
      </x:c>
      <x:c r="Q1237" s="149" t="str">
        <x:f>IF('Master Products'!AJ1234="","",'Master Products'!AJ1234)</x:f>
      </x:c>
      <x:c r="R1237" s="149" t="str">
        <x:f>IF('Master Products'!AK1234="","",'Master Products'!AK1234)</x:f>
      </x:c>
    </x:row>
    <x:row r="1238">
      <x:c r="A1238" s="149" t="str">
        <x:f>'Master Products'!A1235</x:f>
        <x:v>RS-001234</x:v>
      </x:c>
      <x:c r="B1238" s="149" t="str">
        <x:f>'Master Products'!B1235</x:f>
        <x:v>STAMP PAD LARGE LANCER</x:v>
      </x:c>
      <x:c r="C1238" s="149" t="str">
        <x:f>'Master Products'!C1235</x:f>
        <x:v>CHINA</x:v>
      </x:c>
      <x:c r="D1238" s="149" t="str">
        <x:f>'Master Products'!D1235</x:f>
        <x:v>Both</x:v>
      </x:c>
      <x:c r="E1238" s="149" t="str">
        <x:f>'Master Products'!F1235</x:f>
        <x:v>Piece</x:v>
      </x:c>
      <x:c r="F1238" s="149" t="str">
        <x:f>IF('Master Products'!G1235="","",'Master Products'!G1235)</x:f>
      </x:c>
      <x:c r="G1238" s="149" t="str">
        <x:f>'Master Products'!I1235</x:f>
        <x:v>PKR</x:v>
      </x:c>
      <x:c r="H1238" s="133" t="n">
        <x:f>'Master Products'!L1235</x:f>
        <x:v>110</x:v>
      </x:c>
      <x:c r="I1238" s="133" t="n">
        <x:f>'Master Products'!M1235</x:f>
        <x:v>95</x:v>
      </x:c>
      <x:c r="J1238" s="133" t="str">
        <x:f>'Master Products'!U1235</x:f>
        <x:v>Source Valid</x:v>
      </x:c>
      <x:c r="K1238" s="133" t="n">
        <x:f>'Master Products'!N1235</x:f>
        <x:v>15</x:v>
      </x:c>
      <x:c r="L1238" s="148" t="n">
        <x:f>'Master Products'!O1235</x:f>
        <x:v>0.13636363636363635</x:v>
      </x:c>
      <x:c r="M1238" s="149" t="str">
        <x:f>'Master Products'!X1235</x:f>
        <x:v>Ready</x:v>
      </x:c>
      <x:c r="N1238" s="149" t="b">
        <x:f>'Master Products'!Y1235</x:f>
        <x:v>1</x:v>
      </x:c>
      <x:c r="O1238" s="149" t="str">
        <x:f>'Master Products'!AH1235</x:f>
        <x:v>WS-RATES:35:11</x:v>
      </x:c>
      <x:c r="P1238" s="149" t="str">
        <x:f>IF('Master Products'!AI1235="","",'Master Products'!AI1235)</x:f>
      </x:c>
      <x:c r="Q1238" s="149" t="str">
        <x:f>IF('Master Products'!AJ1235="","",'Master Products'!AJ1235)</x:f>
      </x:c>
      <x:c r="R1238" s="149" t="str">
        <x:f>IF('Master Products'!AK1235="","",'Master Products'!AK1235)</x:f>
      </x:c>
    </x:row>
    <x:row r="1239">
      <x:c r="A1239" s="149" t="str">
        <x:f>'Master Products'!A1236</x:f>
        <x:v>RS-001235</x:v>
      </x:c>
      <x:c r="B1239" s="149" t="str">
        <x:f>'Master Products'!B1236</x:f>
        <x:v>TURBO ST 10</x:v>
      </x:c>
      <x:c r="C1239" s="149" t="str">
        <x:f>'Master Products'!C1236</x:f>
        <x:v>MARKER COLOR</x:v>
      </x:c>
      <x:c r="D1239" s="149" t="str">
        <x:f>'Master Products'!D1236</x:f>
        <x:v>Both</x:v>
      </x:c>
      <x:c r="E1239" s="149" t="str">
        <x:f>'Master Products'!F1236</x:f>
        <x:v>Piece</x:v>
      </x:c>
      <x:c r="F1239" s="149" t="str">
        <x:f>IF('Master Products'!G1236="","",'Master Products'!G1236)</x:f>
      </x:c>
      <x:c r="G1239" s="149" t="str">
        <x:f>'Master Products'!I1236</x:f>
        <x:v>PKR</x:v>
      </x:c>
      <x:c r="H1239" s="133" t="n">
        <x:f>'Master Products'!L1236</x:f>
        <x:v>68</x:v>
      </x:c>
      <x:c r="I1239" s="133" t="n">
        <x:f>'Master Products'!M1236</x:f>
        <x:v>63</x:v>
      </x:c>
      <x:c r="J1239" s="133" t="str">
        <x:f>'Master Products'!U1236</x:f>
        <x:v>Source Valid</x:v>
      </x:c>
      <x:c r="K1239" s="133" t="n">
        <x:f>'Master Products'!N1236</x:f>
        <x:v>5</x:v>
      </x:c>
      <x:c r="L1239" s="148" t="n">
        <x:f>'Master Products'!O1236</x:f>
        <x:v>0.07352941176470588</x:v>
      </x:c>
      <x:c r="M1239" s="149" t="str">
        <x:f>'Master Products'!X1236</x:f>
        <x:v>Ready</x:v>
      </x:c>
      <x:c r="N1239" s="149" t="b">
        <x:f>'Master Products'!Y1236</x:f>
        <x:v>1</x:v>
      </x:c>
      <x:c r="O1239" s="149" t="str">
        <x:f>'Master Products'!AH1236</x:f>
        <x:v>WS-RATES:35:12</x:v>
      </x:c>
      <x:c r="P1239" s="149" t="str">
        <x:f>IF('Master Products'!AI1236="","",'Master Products'!AI1236)</x:f>
      </x:c>
      <x:c r="Q1239" s="149" t="str">
        <x:f>IF('Master Products'!AJ1236="","",'Master Products'!AJ1236)</x:f>
      </x:c>
      <x:c r="R1239" s="149" t="str">
        <x:f>IF('Master Products'!AK1236="","",'Master Products'!AK1236)</x:f>
      </x:c>
    </x:row>
    <x:row r="1240">
      <x:c r="A1240" s="149" t="str">
        <x:f>'Master Products'!A1237</x:f>
        <x:v>RS-001236</x:v>
      </x:c>
      <x:c r="B1240" s="149" t="str">
        <x:f>'Master Products'!B1237</x:f>
        <x:v>THUMB PIN PEONY 50PCS</x:v>
      </x:c>
      <x:c r="C1240" s="149" t="str">
        <x:f>'Master Products'!C1237</x:f>
        <x:v>CHINA</x:v>
      </x:c>
      <x:c r="D1240" s="149" t="str">
        <x:f>'Master Products'!D1237</x:f>
        <x:v>Wholesale/Bulk</x:v>
      </x:c>
      <x:c r="E1240" s="149" t="str">
        <x:f>'Master Products'!F1237</x:f>
        <x:v>Pack</x:v>
      </x:c>
      <x:c r="F1240" s="149" t="n">
        <x:f>IF('Master Products'!G1237="","",'Master Products'!G1237)</x:f>
        <x:v>50</x:v>
      </x:c>
      <x:c r="G1240" s="149" t="str">
        <x:f>'Master Products'!I1237</x:f>
        <x:v>PKR</x:v>
      </x:c>
      <x:c r="H1240" s="133" t="n">
        <x:f>'Master Products'!L1237</x:f>
        <x:v>370</x:v>
      </x:c>
      <x:c r="I1240" s="133" t="n">
        <x:f>'Master Products'!M1237</x:f>
        <x:v>335</x:v>
      </x:c>
      <x:c r="J1240" s="133" t="str">
        <x:f>'Master Products'!U1237</x:f>
        <x:v>Source Valid</x:v>
      </x:c>
      <x:c r="K1240" s="133" t="n">
        <x:f>'Master Products'!N1237</x:f>
        <x:v>35</x:v>
      </x:c>
      <x:c r="L1240" s="148" t="n">
        <x:f>'Master Products'!O1237</x:f>
        <x:v>0.0945945945945946</x:v>
      </x:c>
      <x:c r="M1240" s="149" t="str">
        <x:f>'Master Products'!X1237</x:f>
        <x:v>Ready</x:v>
      </x:c>
      <x:c r="N1240" s="149" t="b">
        <x:f>'Master Products'!Y1237</x:f>
        <x:v>1</x:v>
      </x:c>
      <x:c r="O1240" s="149" t="str">
        <x:f>'Master Products'!AH1237</x:f>
        <x:v>WS-RATES:35:13</x:v>
      </x:c>
      <x:c r="P1240" s="149" t="str">
        <x:f>IF('Master Products'!AI1237="","",'Master Products'!AI1237)</x:f>
      </x:c>
      <x:c r="Q1240" s="149" t="str">
        <x:f>IF('Master Products'!AJ1237="","",'Master Products'!AJ1237)</x:f>
      </x:c>
      <x:c r="R1240" s="149" t="str">
        <x:f>IF('Master Products'!AK1237="","",'Master Products'!AK1237)</x:f>
      </x:c>
    </x:row>
    <x:row r="1241">
      <x:c r="A1241" s="149" t="str">
        <x:f>'Master Products'!A1238</x:f>
        <x:v>RS-001237</x:v>
      </x:c>
      <x:c r="B1241" s="149" t="str">
        <x:f>'Master Products'!B1238</x:f>
        <x:v>DL STAPLER DL0582</x:v>
      </x:c>
      <x:c r="C1241" s="149" t="str">
        <x:f>'Master Products'!C1238</x:f>
        <x:v>STAPLERS</x:v>
      </x:c>
      <x:c r="D1241" s="149" t="str">
        <x:f>'Master Products'!D1238</x:f>
        <x:v>Both</x:v>
      </x:c>
      <x:c r="E1241" s="149" t="str">
        <x:f>'Master Products'!F1238</x:f>
        <x:v>Piece</x:v>
      </x:c>
      <x:c r="F1241" s="149" t="str">
        <x:f>IF('Master Products'!G1238="","",'Master Products'!G1238)</x:f>
      </x:c>
      <x:c r="G1241" s="149" t="str">
        <x:f>'Master Products'!I1238</x:f>
        <x:v>PKR</x:v>
      </x:c>
      <x:c r="H1241" s="133" t="n">
        <x:f>'Master Products'!L1238</x:f>
        <x:v>175</x:v>
      </x:c>
      <x:c r="I1241" s="133" t="n">
        <x:f>'Master Products'!M1238</x:f>
        <x:v>155</x:v>
      </x:c>
      <x:c r="J1241" s="133" t="str">
        <x:f>'Master Products'!U1238</x:f>
        <x:v>Source Valid</x:v>
      </x:c>
      <x:c r="K1241" s="133" t="n">
        <x:f>'Master Products'!N1238</x:f>
        <x:v>20</x:v>
      </x:c>
      <x:c r="L1241" s="148" t="n">
        <x:f>'Master Products'!O1238</x:f>
        <x:v>0.11428571428571428</x:v>
      </x:c>
      <x:c r="M1241" s="149" t="str">
        <x:f>'Master Products'!X1238</x:f>
        <x:v>Ready</x:v>
      </x:c>
      <x:c r="N1241" s="149" t="b">
        <x:f>'Master Products'!Y1238</x:f>
        <x:v>1</x:v>
      </x:c>
      <x:c r="O1241" s="149" t="str">
        <x:f>'Master Products'!AH1238</x:f>
        <x:v>WS-RATES:35:14</x:v>
      </x:c>
      <x:c r="P1241" s="149" t="str">
        <x:f>IF('Master Products'!AI1238="","",'Master Products'!AI1238)</x:f>
      </x:c>
      <x:c r="Q1241" s="149" t="str">
        <x:f>IF('Master Products'!AJ1238="","",'Master Products'!AJ1238)</x:f>
      </x:c>
      <x:c r="R1241" s="149" t="str">
        <x:f>IF('Master Products'!AK1238="","",'Master Products'!AK1238)</x:f>
      </x:c>
    </x:row>
    <x:row r="1242">
      <x:c r="A1242" s="149" t="str">
        <x:f>'Master Products'!A1239</x:f>
        <x:v>RS-001238</x:v>
      </x:c>
      <x:c r="B1242" s="149" t="str">
        <x:f>'Master Products'!B1239</x:f>
        <x:v>PATTA STAPLER HL-239-2</x:v>
      </x:c>
      <x:c r="C1242" s="149" t="str">
        <x:f>'Master Products'!C1239</x:f>
        <x:v>STAPLERS</x:v>
      </x:c>
      <x:c r="D1242" s="149" t="str">
        <x:f>'Master Products'!D1239</x:f>
        <x:v>Both</x:v>
      </x:c>
      <x:c r="E1242" s="149" t="str">
        <x:f>'Master Products'!F1239</x:f>
        <x:v>Piece</x:v>
      </x:c>
      <x:c r="F1242" s="149" t="str">
        <x:f>IF('Master Products'!G1239="","",'Master Products'!G1239)</x:f>
      </x:c>
      <x:c r="G1242" s="149" t="str">
        <x:f>'Master Products'!I1239</x:f>
        <x:v>PKR</x:v>
      </x:c>
      <x:c r="H1242" s="133" t="n">
        <x:f>'Master Products'!L1239</x:f>
        <x:v>180</x:v>
      </x:c>
      <x:c r="I1242" s="133" t="n">
        <x:f>'Master Products'!M1239</x:f>
        <x:v>162</x:v>
      </x:c>
      <x:c r="J1242" s="133" t="str">
        <x:f>'Master Products'!U1239</x:f>
        <x:v>Source Valid</x:v>
      </x:c>
      <x:c r="K1242" s="133" t="n">
        <x:f>'Master Products'!N1239</x:f>
        <x:v>18</x:v>
      </x:c>
      <x:c r="L1242" s="148" t="n">
        <x:f>'Master Products'!O1239</x:f>
        <x:v>0.1</x:v>
      </x:c>
      <x:c r="M1242" s="149" t="str">
        <x:f>'Master Products'!X1239</x:f>
        <x:v>Ready</x:v>
      </x:c>
      <x:c r="N1242" s="149" t="b">
        <x:f>'Master Products'!Y1239</x:f>
        <x:v>1</x:v>
      </x:c>
      <x:c r="O1242" s="149" t="str">
        <x:f>'Master Products'!AH1239</x:f>
        <x:v>WS-RATES:35:15</x:v>
      </x:c>
      <x:c r="P1242" s="149" t="str">
        <x:f>IF('Master Products'!AI1239="","",'Master Products'!AI1239)</x:f>
      </x:c>
      <x:c r="Q1242" s="149" t="str">
        <x:f>IF('Master Products'!AJ1239="","",'Master Products'!AJ1239)</x:f>
      </x:c>
      <x:c r="R1242" s="149" t="str">
        <x:f>IF('Master Products'!AK1239="","",'Master Products'!AK1239)</x:f>
      </x:c>
    </x:row>
    <x:row r="1243">
      <x:c r="A1243" s="149" t="str">
        <x:f>'Master Products'!A1240</x:f>
        <x:v>RS-001239</x:v>
      </x:c>
      <x:c r="B1243" s="149" t="str">
        <x:f>'Master Products'!B1240</x:f>
        <x:v>FABRIC COLOUR</x:v>
      </x:c>
      <x:c r="C1243" s="149" t="str">
        <x:f>'Master Products'!C1240</x:f>
        <x:v>CHINA</x:v>
      </x:c>
      <x:c r="D1243" s="149" t="str">
        <x:f>'Master Products'!D1240</x:f>
        <x:v>Both</x:v>
      </x:c>
      <x:c r="E1243" s="149" t="str">
        <x:f>'Master Products'!F1240</x:f>
        <x:v>Piece</x:v>
      </x:c>
      <x:c r="F1243" s="149" t="str">
        <x:f>IF('Master Products'!G1240="","",'Master Products'!G1240)</x:f>
      </x:c>
      <x:c r="G1243" s="149" t="str">
        <x:f>'Master Products'!I1240</x:f>
        <x:v>PKR</x:v>
      </x:c>
      <x:c r="H1243" s="133" t="n">
        <x:f>'Master Products'!L1240</x:f>
        <x:v>400</x:v>
      </x:c>
      <x:c r="I1243" s="133" t="n">
        <x:f>'Master Products'!M1240</x:f>
        <x:v>360</x:v>
      </x:c>
      <x:c r="J1243" s="133" t="str">
        <x:f>'Master Products'!U1240</x:f>
        <x:v>Source Valid</x:v>
      </x:c>
      <x:c r="K1243" s="133" t="n">
        <x:f>'Master Products'!N1240</x:f>
        <x:v>40</x:v>
      </x:c>
      <x:c r="L1243" s="148" t="n">
        <x:f>'Master Products'!O1240</x:f>
        <x:v>0.1</x:v>
      </x:c>
      <x:c r="M1243" s="149" t="str">
        <x:f>'Master Products'!X1240</x:f>
        <x:v>Ready</x:v>
      </x:c>
      <x:c r="N1243" s="149" t="b">
        <x:f>'Master Products'!Y1240</x:f>
        <x:v>1</x:v>
      </x:c>
      <x:c r="O1243" s="149" t="str">
        <x:f>'Master Products'!AH1240</x:f>
        <x:v>WS-RATES:35:16</x:v>
      </x:c>
      <x:c r="P1243" s="149" t="str">
        <x:f>IF('Master Products'!AI1240="","",'Master Products'!AI1240)</x:f>
      </x:c>
      <x:c r="Q1243" s="149" t="str">
        <x:f>IF('Master Products'!AJ1240="","",'Master Products'!AJ1240)</x:f>
      </x:c>
      <x:c r="R1243" s="149" t="str">
        <x:f>IF('Master Products'!AK1240="","",'Master Products'!AK1240)</x:f>
      </x:c>
    </x:row>
    <x:row r="1244">
      <x:c r="A1244" s="149" t="str">
        <x:f>'Master Products'!A1241</x:f>
        <x:v>RS-001240</x:v>
      </x:c>
      <x:c r="B1244" s="149" t="str">
        <x:f>'Master Products'!B1241</x:f>
        <x:v>GLASS COLOUR</x:v>
      </x:c>
      <x:c r="C1244" s="149" t="str">
        <x:f>'Master Products'!C1241</x:f>
        <x:v>CHINA</x:v>
      </x:c>
      <x:c r="D1244" s="149" t="str">
        <x:f>'Master Products'!D1241</x:f>
        <x:v>Both</x:v>
      </x:c>
      <x:c r="E1244" s="149" t="str">
        <x:f>'Master Products'!F1241</x:f>
        <x:v>Piece</x:v>
      </x:c>
      <x:c r="F1244" s="149" t="str">
        <x:f>IF('Master Products'!G1241="","",'Master Products'!G1241)</x:f>
      </x:c>
      <x:c r="G1244" s="149" t="str">
        <x:f>'Master Products'!I1241</x:f>
        <x:v>PKR</x:v>
      </x:c>
      <x:c r="H1244" s="133" t="n">
        <x:f>'Master Products'!L1241</x:f>
        <x:v>400</x:v>
      </x:c>
      <x:c r="I1244" s="133" t="n">
        <x:f>'Master Products'!M1241</x:f>
        <x:v>360</x:v>
      </x:c>
      <x:c r="J1244" s="133" t="str">
        <x:f>'Master Products'!U1241</x:f>
        <x:v>Source Valid</x:v>
      </x:c>
      <x:c r="K1244" s="133" t="n">
        <x:f>'Master Products'!N1241</x:f>
        <x:v>40</x:v>
      </x:c>
      <x:c r="L1244" s="148" t="n">
        <x:f>'Master Products'!O1241</x:f>
        <x:v>0.1</x:v>
      </x:c>
      <x:c r="M1244" s="149" t="str">
        <x:f>'Master Products'!X1241</x:f>
        <x:v>Ready</x:v>
      </x:c>
      <x:c r="N1244" s="149" t="b">
        <x:f>'Master Products'!Y1241</x:f>
        <x:v>1</x:v>
      </x:c>
      <x:c r="O1244" s="149" t="str">
        <x:f>'Master Products'!AH1241</x:f>
        <x:v>WS-RATES:35:17</x:v>
      </x:c>
      <x:c r="P1244" s="149" t="str">
        <x:f>IF('Master Products'!AI1241="","",'Master Products'!AI1241)</x:f>
      </x:c>
      <x:c r="Q1244" s="149" t="str">
        <x:f>IF('Master Products'!AJ1241="","",'Master Products'!AJ1241)</x:f>
      </x:c>
      <x:c r="R1244" s="149" t="str">
        <x:f>IF('Master Products'!AK1241="","",'Master Products'!AK1241)</x:f>
      </x:c>
    </x:row>
    <x:row r="1245">
      <x:c r="A1245" s="149" t="str">
        <x:f>'Master Products'!A1242</x:f>
        <x:v>RS-001241</x:v>
      </x:c>
      <x:c r="B1245" s="149" t="str">
        <x:f>'Master Products'!B1242</x:f>
        <x:v>EAGLE STAPLER PATA</x:v>
      </x:c>
      <x:c r="C1245" s="149" t="str">
        <x:f>'Master Products'!C1242</x:f>
        <x:v>STAPLERS</x:v>
      </x:c>
      <x:c r="D1245" s="149" t="str">
        <x:f>'Master Products'!D1242</x:f>
        <x:v>Both</x:v>
      </x:c>
      <x:c r="E1245" s="149" t="str">
        <x:f>'Master Products'!F1242</x:f>
        <x:v>Piece</x:v>
      </x:c>
      <x:c r="F1245" s="149" t="str">
        <x:f>IF('Master Products'!G1242="","",'Master Products'!G1242)</x:f>
      </x:c>
      <x:c r="G1245" s="149" t="str">
        <x:f>'Master Products'!I1242</x:f>
        <x:v>PKR</x:v>
      </x:c>
      <x:c r="H1245" s="133" t="n">
        <x:f>'Master Products'!L1242</x:f>
        <x:v>190</x:v>
      </x:c>
      <x:c r="I1245" s="133" t="n">
        <x:f>'Master Products'!M1242</x:f>
        <x:v>180</x:v>
      </x:c>
      <x:c r="J1245" s="133" t="str">
        <x:f>'Master Products'!U1242</x:f>
        <x:v>Source Valid</x:v>
      </x:c>
      <x:c r="K1245" s="133" t="n">
        <x:f>'Master Products'!N1242</x:f>
        <x:v>10</x:v>
      </x:c>
      <x:c r="L1245" s="148" t="n">
        <x:f>'Master Products'!O1242</x:f>
        <x:v>0.05263157894736842</x:v>
      </x:c>
      <x:c r="M1245" s="149" t="str">
        <x:f>'Master Products'!X1242</x:f>
        <x:v>Ready</x:v>
      </x:c>
      <x:c r="N1245" s="149" t="b">
        <x:f>'Master Products'!Y1242</x:f>
        <x:v>1</x:v>
      </x:c>
      <x:c r="O1245" s="149" t="str">
        <x:f>'Master Products'!AH1242</x:f>
        <x:v>WS-RATES:35:18</x:v>
      </x:c>
      <x:c r="P1245" s="149" t="str">
        <x:f>IF('Master Products'!AI1242="","",'Master Products'!AI1242)</x:f>
      </x:c>
      <x:c r="Q1245" s="149" t="str">
        <x:f>IF('Master Products'!AJ1242="","",'Master Products'!AJ1242)</x:f>
      </x:c>
      <x:c r="R1245" s="149" t="str">
        <x:f>IF('Master Products'!AK1242="","",'Master Products'!AK1242)</x:f>
      </x:c>
    </x:row>
    <x:row r="1246">
      <x:c r="A1246" s="149" t="str">
        <x:f>'Master Products'!A1243</x:f>
        <x:v>RS-001242</x:v>
      </x:c>
      <x:c r="B1246" s="149" t="str">
        <x:f>'Master Products'!B1243</x:f>
        <x:v>ACRYLIC PAINT COLOUR</x:v>
      </x:c>
      <x:c r="C1246" s="149" t="str">
        <x:f>'Master Products'!C1243</x:f>
        <x:v>CHINA</x:v>
      </x:c>
      <x:c r="D1246" s="149" t="str">
        <x:f>'Master Products'!D1243</x:f>
        <x:v>Both</x:v>
      </x:c>
      <x:c r="E1246" s="149" t="str">
        <x:f>'Master Products'!F1243</x:f>
        <x:v>Piece</x:v>
      </x:c>
      <x:c r="F1246" s="149" t="str">
        <x:f>IF('Master Products'!G1243="","",'Master Products'!G1243)</x:f>
      </x:c>
      <x:c r="G1246" s="149" t="str">
        <x:f>'Master Products'!I1243</x:f>
        <x:v>PKR</x:v>
      </x:c>
      <x:c r="H1246" s="133" t="n">
        <x:f>'Master Products'!L1243</x:f>
        <x:v>390</x:v>
      </x:c>
      <x:c r="I1246" s="133" t="n">
        <x:f>'Master Products'!M1243</x:f>
        <x:v>360</x:v>
      </x:c>
      <x:c r="J1246" s="133" t="str">
        <x:f>'Master Products'!U1243</x:f>
        <x:v>Source Valid</x:v>
      </x:c>
      <x:c r="K1246" s="133" t="n">
        <x:f>'Master Products'!N1243</x:f>
        <x:v>30</x:v>
      </x:c>
      <x:c r="L1246" s="148" t="n">
        <x:f>'Master Products'!O1243</x:f>
        <x:v>0.07692307692307693</x:v>
      </x:c>
      <x:c r="M1246" s="149" t="str">
        <x:f>'Master Products'!X1243</x:f>
        <x:v>Ready</x:v>
      </x:c>
      <x:c r="N1246" s="149" t="b">
        <x:f>'Master Products'!Y1243</x:f>
        <x:v>1</x:v>
      </x:c>
      <x:c r="O1246" s="149" t="str">
        <x:f>'Master Products'!AH1243</x:f>
        <x:v>WS-RATES:35:19</x:v>
      </x:c>
      <x:c r="P1246" s="149" t="str">
        <x:f>IF('Master Products'!AI1243="","",'Master Products'!AI1243)</x:f>
      </x:c>
      <x:c r="Q1246" s="149" t="str">
        <x:f>IF('Master Products'!AJ1243="","",'Master Products'!AJ1243)</x:f>
      </x:c>
      <x:c r="R1246" s="149" t="str">
        <x:f>IF('Master Products'!AK1243="","",'Master Products'!AK1243)</x:f>
      </x:c>
    </x:row>
    <x:row r="1247">
      <x:c r="A1247" s="149" t="str">
        <x:f>'Master Products'!A1244</x:f>
        <x:v>RS-001243</x:v>
      </x:c>
      <x:c r="B1247" s="149" t="str">
        <x:f>'Master Products'!B1244</x:f>
        <x:v>OIL COLOUR</x:v>
      </x:c>
      <x:c r="C1247" s="149" t="str">
        <x:f>'Master Products'!C1244</x:f>
        <x:v>CHINA</x:v>
      </x:c>
      <x:c r="D1247" s="149" t="str">
        <x:f>'Master Products'!D1244</x:f>
        <x:v>Both</x:v>
      </x:c>
      <x:c r="E1247" s="149" t="str">
        <x:f>'Master Products'!F1244</x:f>
        <x:v>Piece</x:v>
      </x:c>
      <x:c r="F1247" s="149" t="str">
        <x:f>IF('Master Products'!G1244="","",'Master Products'!G1244)</x:f>
      </x:c>
      <x:c r="G1247" s="149" t="str">
        <x:f>'Master Products'!I1244</x:f>
        <x:v>PKR</x:v>
      </x:c>
      <x:c r="H1247" s="133" t="n">
        <x:f>'Master Products'!L1244</x:f>
        <x:v>400</x:v>
      </x:c>
      <x:c r="I1247" s="133" t="n">
        <x:f>'Master Products'!M1244</x:f>
        <x:v>360</x:v>
      </x:c>
      <x:c r="J1247" s="133" t="str">
        <x:f>'Master Products'!U1244</x:f>
        <x:v>Source Valid</x:v>
      </x:c>
      <x:c r="K1247" s="133" t="n">
        <x:f>'Master Products'!N1244</x:f>
        <x:v>40</x:v>
      </x:c>
      <x:c r="L1247" s="148" t="n">
        <x:f>'Master Products'!O1244</x:f>
        <x:v>0.1</x:v>
      </x:c>
      <x:c r="M1247" s="149" t="str">
        <x:f>'Master Products'!X1244</x:f>
        <x:v>Ready</x:v>
      </x:c>
      <x:c r="N1247" s="149" t="b">
        <x:f>'Master Products'!Y1244</x:f>
        <x:v>1</x:v>
      </x:c>
      <x:c r="O1247" s="149" t="str">
        <x:f>'Master Products'!AH1244</x:f>
        <x:v>WS-RATES:35:20</x:v>
      </x:c>
      <x:c r="P1247" s="149" t="str">
        <x:f>IF('Master Products'!AI1244="","",'Master Products'!AI1244)</x:f>
      </x:c>
      <x:c r="Q1247" s="149" t="str">
        <x:f>IF('Master Products'!AJ1244="","",'Master Products'!AJ1244)</x:f>
      </x:c>
      <x:c r="R1247" s="149" t="str">
        <x:f>IF('Master Products'!AK1244="","",'Master Products'!AK1244)</x:f>
      </x:c>
    </x:row>
    <x:row r="1248">
      <x:c r="A1248" s="149" t="str">
        <x:f>'Master Products'!A1245</x:f>
        <x:v>RS-001244</x:v>
      </x:c>
      <x:c r="B1248" s="149" t="str">
        <x:f>'Master Products'!B1245</x:f>
        <x:v>COLOURING KIT 68PCS</x:v>
      </x:c>
      <x:c r="C1248" s="149" t="str">
        <x:f>'Master Products'!C1245</x:f>
        <x:v>COLORING KIT</x:v>
      </x:c>
      <x:c r="D1248" s="149" t="str">
        <x:f>'Master Products'!D1245</x:f>
        <x:v>Wholesale/Bulk</x:v>
      </x:c>
      <x:c r="E1248" s="149" t="str">
        <x:f>'Master Products'!F1245</x:f>
        <x:v>Pack</x:v>
      </x:c>
      <x:c r="F1248" s="149" t="n">
        <x:f>IF('Master Products'!G1245="","",'Master Products'!G1245)</x:f>
        <x:v>68</x:v>
      </x:c>
      <x:c r="G1248" s="149" t="str">
        <x:f>'Master Products'!I1245</x:f>
        <x:v>PKR</x:v>
      </x:c>
      <x:c r="H1248" s="133" t="n">
        <x:f>'Master Products'!L1245</x:f>
        <x:v>550</x:v>
      </x:c>
      <x:c r="I1248" s="133" t="n">
        <x:f>'Master Products'!M1245</x:f>
        <x:v>460</x:v>
      </x:c>
      <x:c r="J1248" s="133" t="str">
        <x:f>'Master Products'!U1245</x:f>
        <x:v>Source Valid</x:v>
      </x:c>
      <x:c r="K1248" s="133" t="n">
        <x:f>'Master Products'!N1245</x:f>
        <x:v>90</x:v>
      </x:c>
      <x:c r="L1248" s="148" t="n">
        <x:f>'Master Products'!O1245</x:f>
        <x:v>0.16363636363636364</x:v>
      </x:c>
      <x:c r="M1248" s="149" t="str">
        <x:f>'Master Products'!X1245</x:f>
        <x:v>Ready</x:v>
      </x:c>
      <x:c r="N1248" s="149" t="b">
        <x:f>'Master Products'!Y1245</x:f>
        <x:v>1</x:v>
      </x:c>
      <x:c r="O1248" s="149" t="str">
        <x:f>'Master Products'!AH1245</x:f>
        <x:v>WS-RATES:35:21</x:v>
      </x:c>
      <x:c r="P1248" s="149" t="str">
        <x:f>IF('Master Products'!AI1245="","",'Master Products'!AI1245)</x:f>
      </x:c>
      <x:c r="Q1248" s="149" t="str">
        <x:f>IF('Master Products'!AJ1245="","",'Master Products'!AJ1245)</x:f>
      </x:c>
      <x:c r="R1248" s="149" t="str">
        <x:f>IF('Master Products'!AK1245="","",'Master Products'!AK1245)</x:f>
      </x:c>
    </x:row>
    <x:row r="1249">
      <x:c r="A1249" s="149" t="str">
        <x:f>'Master Products'!A1246</x:f>
        <x:v>RS-001245</x:v>
      </x:c>
      <x:c r="B1249" s="149" t="str">
        <x:f>'Master Products'!B1246</x:f>
        <x:v>COLOURING KIT 86PCS</x:v>
      </x:c>
      <x:c r="C1249" s="149" t="str">
        <x:f>'Master Products'!C1246</x:f>
        <x:v>COLORING KIT</x:v>
      </x:c>
      <x:c r="D1249" s="149" t="str">
        <x:f>'Master Products'!D1246</x:f>
        <x:v>Wholesale/Bulk</x:v>
      </x:c>
      <x:c r="E1249" s="149" t="str">
        <x:f>'Master Products'!F1246</x:f>
        <x:v>Pack</x:v>
      </x:c>
      <x:c r="F1249" s="149" t="n">
        <x:f>IF('Master Products'!G1246="","",'Master Products'!G1246)</x:f>
        <x:v>86</x:v>
      </x:c>
      <x:c r="G1249" s="149" t="str">
        <x:f>'Master Products'!I1246</x:f>
        <x:v>PKR</x:v>
      </x:c>
      <x:c r="H1249" s="133" t="n">
        <x:f>'Master Products'!L1246</x:f>
        <x:v>780</x:v>
      </x:c>
      <x:c r="I1249" s="133" t="n">
        <x:f>'Master Products'!M1246</x:f>
        <x:v>685</x:v>
      </x:c>
      <x:c r="J1249" s="133" t="str">
        <x:f>'Master Products'!U1246</x:f>
        <x:v>Source Valid</x:v>
      </x:c>
      <x:c r="K1249" s="133" t="n">
        <x:f>'Master Products'!N1246</x:f>
        <x:v>95</x:v>
      </x:c>
      <x:c r="L1249" s="148" t="n">
        <x:f>'Master Products'!O1246</x:f>
        <x:v>0.12179487179487179</x:v>
      </x:c>
      <x:c r="M1249" s="149" t="str">
        <x:f>'Master Products'!X1246</x:f>
        <x:v>Ready</x:v>
      </x:c>
      <x:c r="N1249" s="149" t="b">
        <x:f>'Master Products'!Y1246</x:f>
        <x:v>1</x:v>
      </x:c>
      <x:c r="O1249" s="149" t="str">
        <x:f>'Master Products'!AH1246</x:f>
        <x:v>WS-RATES:35:22</x:v>
      </x:c>
      <x:c r="P1249" s="149" t="str">
        <x:f>IF('Master Products'!AI1246="","",'Master Products'!AI1246)</x:f>
      </x:c>
      <x:c r="Q1249" s="149" t="str">
        <x:f>IF('Master Products'!AJ1246="","",'Master Products'!AJ1246)</x:f>
      </x:c>
      <x:c r="R1249" s="149" t="str">
        <x:f>IF('Master Products'!AK1246="","",'Master Products'!AK1246)</x:f>
      </x:c>
    </x:row>
    <x:row r="1250">
      <x:c r="A1250" s="149" t="str">
        <x:f>'Master Products'!A1247</x:f>
        <x:v>RS-001246</x:v>
      </x:c>
      <x:c r="B1250" s="149" t="str">
        <x:f>'Master Products'!B1247</x:f>
        <x:v>NEXT SCALE 12"</x:v>
      </x:c>
      <x:c r="C1250" s="149" t="str">
        <x:f>'Master Products'!C1247</x:f>
        <x:v>SCALES</x:v>
      </x:c>
      <x:c r="D1250" s="149" t="str">
        <x:f>'Master Products'!D1247</x:f>
        <x:v>Both</x:v>
      </x:c>
      <x:c r="E1250" s="149" t="str">
        <x:f>'Master Products'!F1247</x:f>
        <x:v>Piece</x:v>
      </x:c>
      <x:c r="F1250" s="149" t="str">
        <x:f>IF('Master Products'!G1247="","",'Master Products'!G1247)</x:f>
      </x:c>
      <x:c r="G1250" s="149" t="str">
        <x:f>'Master Products'!I1247</x:f>
        <x:v>PKR</x:v>
      </x:c>
      <x:c r="H1250" s="133" t="n">
        <x:f>'Master Products'!L1247</x:f>
        <x:v>30</x:v>
      </x:c>
      <x:c r="I1250" s="133" t="n">
        <x:f>'Master Products'!M1247</x:f>
        <x:v>22</x:v>
      </x:c>
      <x:c r="J1250" s="133" t="str">
        <x:f>'Master Products'!U1247</x:f>
        <x:v>Source Valid</x:v>
      </x:c>
      <x:c r="K1250" s="133" t="n">
        <x:f>'Master Products'!N1247</x:f>
        <x:v>8</x:v>
      </x:c>
      <x:c r="L1250" s="148" t="n">
        <x:f>'Master Products'!O1247</x:f>
        <x:v>0.26666666666666666</x:v>
      </x:c>
      <x:c r="M1250" s="149" t="str">
        <x:f>'Master Products'!X1247</x:f>
        <x:v>Ready</x:v>
      </x:c>
      <x:c r="N1250" s="149" t="b">
        <x:f>'Master Products'!Y1247</x:f>
        <x:v>1</x:v>
      </x:c>
      <x:c r="O1250" s="149" t="str">
        <x:f>'Master Products'!AH1247</x:f>
        <x:v>WS-RATES:35:23</x:v>
      </x:c>
      <x:c r="P1250" s="149" t="str">
        <x:f>IF('Master Products'!AI1247="","",'Master Products'!AI1247)</x:f>
      </x:c>
      <x:c r="Q1250" s="149" t="str">
        <x:f>IF('Master Products'!AJ1247="","",'Master Products'!AJ1247)</x:f>
      </x:c>
      <x:c r="R1250" s="149" t="str">
        <x:f>IF('Master Products'!AK1247="","",'Master Products'!AK1247)</x:f>
      </x:c>
    </x:row>
    <x:row r="1251">
      <x:c r="A1251" s="149" t="str">
        <x:f>'Master Products'!A1248</x:f>
        <x:v>RS-001247</x:v>
      </x:c>
      <x:c r="B1251" s="149" t="str">
        <x:f>'Master Products'!B1248</x:f>
        <x:v>CUTTER MINI</x:v>
      </x:c>
      <x:c r="C1251" s="149" t="str">
        <x:f>'Master Products'!C1248</x:f>
        <x:v>CUTTERS</x:v>
      </x:c>
      <x:c r="D1251" s="149" t="str">
        <x:f>'Master Products'!D1248</x:f>
        <x:v>Both</x:v>
      </x:c>
      <x:c r="E1251" s="149" t="str">
        <x:f>'Master Products'!F1248</x:f>
        <x:v>Piece</x:v>
      </x:c>
      <x:c r="F1251" s="149" t="str">
        <x:f>IF('Master Products'!G1248="","",'Master Products'!G1248)</x:f>
      </x:c>
      <x:c r="G1251" s="149" t="str">
        <x:f>'Master Products'!I1248</x:f>
        <x:v>PKR</x:v>
      </x:c>
      <x:c r="H1251" s="133" t="n">
        <x:f>'Master Products'!L1248</x:f>
        <x:v>60</x:v>
      </x:c>
      <x:c r="I1251" s="133" t="n">
        <x:f>'Master Products'!M1248</x:f>
        <x:v>52</x:v>
      </x:c>
      <x:c r="J1251" s="133" t="str">
        <x:f>'Master Products'!U1248</x:f>
        <x:v>Source Valid</x:v>
      </x:c>
      <x:c r="K1251" s="133" t="n">
        <x:f>'Master Products'!N1248</x:f>
        <x:v>8</x:v>
      </x:c>
      <x:c r="L1251" s="148" t="n">
        <x:f>'Master Products'!O1248</x:f>
        <x:v>0.13333333333333333</x:v>
      </x:c>
      <x:c r="M1251" s="149" t="str">
        <x:f>'Master Products'!X1248</x:f>
        <x:v>Ready</x:v>
      </x:c>
      <x:c r="N1251" s="149" t="b">
        <x:f>'Master Products'!Y1248</x:f>
        <x:v>1</x:v>
      </x:c>
      <x:c r="O1251" s="149" t="str">
        <x:f>'Master Products'!AH1248</x:f>
        <x:v>WS-RATES:35:24</x:v>
      </x:c>
      <x:c r="P1251" s="149" t="str">
        <x:f>IF('Master Products'!AI1248="","",'Master Products'!AI1248)</x:f>
      </x:c>
      <x:c r="Q1251" s="149" t="str">
        <x:f>IF('Master Products'!AJ1248="","",'Master Products'!AJ1248)</x:f>
      </x:c>
      <x:c r="R1251" s="149" t="str">
        <x:f>IF('Master Products'!AK1248="","",'Master Products'!AK1248)</x:f>
      </x:c>
    </x:row>
    <x:row r="1252">
      <x:c r="A1252" s="149" t="str">
        <x:f>'Master Products'!A1249</x:f>
        <x:v>RS-001248</x:v>
      </x:c>
      <x:c r="B1252" s="149" t="str">
        <x:f>'Master Products'!B1249</x:f>
        <x:v>EXPENDING FILE</x:v>
      </x:c>
      <x:c r="C1252" s="149" t="str">
        <x:f>'Master Products'!C1249</x:f>
        <x:v>FILE</x:v>
      </x:c>
      <x:c r="D1252" s="149" t="str">
        <x:f>'Master Products'!D1249</x:f>
        <x:v>Both</x:v>
      </x:c>
      <x:c r="E1252" s="149" t="str">
        <x:f>'Master Products'!F1249</x:f>
        <x:v>Piece</x:v>
      </x:c>
      <x:c r="F1252" s="149" t="str">
        <x:f>IF('Master Products'!G1249="","",'Master Products'!G1249)</x:f>
      </x:c>
      <x:c r="G1252" s="149" t="str">
        <x:f>'Master Products'!I1249</x:f>
        <x:v>PKR</x:v>
      </x:c>
      <x:c r="H1252" s="133" t="n">
        <x:f>'Master Products'!L1249</x:f>
        <x:v>780</x:v>
      </x:c>
      <x:c r="I1252" s="133" t="n">
        <x:f>'Master Products'!M1249</x:f>
        <x:v>750</x:v>
      </x:c>
      <x:c r="J1252" s="133" t="str">
        <x:f>'Master Products'!U1249</x:f>
        <x:v>Source Valid</x:v>
      </x:c>
      <x:c r="K1252" s="133" t="n">
        <x:f>'Master Products'!N1249</x:f>
        <x:v>30</x:v>
      </x:c>
      <x:c r="L1252" s="148" t="n">
        <x:f>'Master Products'!O1249</x:f>
        <x:v>0.038461538461538464</x:v>
      </x:c>
      <x:c r="M1252" s="149" t="str">
        <x:f>'Master Products'!X1249</x:f>
        <x:v>Ready</x:v>
      </x:c>
      <x:c r="N1252" s="149" t="b">
        <x:f>'Master Products'!Y1249</x:f>
        <x:v>1</x:v>
      </x:c>
      <x:c r="O1252" s="149" t="str">
        <x:f>'Master Products'!AH1249</x:f>
        <x:v>WS-RATES:35:25</x:v>
      </x:c>
      <x:c r="P1252" s="149" t="str">
        <x:f>IF('Master Products'!AI1249="","",'Master Products'!AI1249)</x:f>
      </x:c>
      <x:c r="Q1252" s="149" t="str">
        <x:f>IF('Master Products'!AJ1249="","",'Master Products'!AJ1249)</x:f>
      </x:c>
      <x:c r="R1252" s="149" t="str">
        <x:f>IF('Master Products'!AK1249="","",'Master Products'!AK1249)</x:f>
      </x:c>
    </x:row>
    <x:row r="1253">
      <x:c r="A1253" s="149" t="str">
        <x:f>'Master Products'!A1250</x:f>
        <x:v>RS-001249</x:v>
      </x:c>
      <x:c r="B1253" s="149" t="str">
        <x:f>'Master Products'!B1250</x:f>
        <x:v>CHINA STAPLER PIN 24/6</x:v>
      </x:c>
      <x:c r="C1253" s="149" t="str">
        <x:f>'Master Products'!C1250</x:f>
        <x:v>STAPLER PIN</x:v>
      </x:c>
      <x:c r="D1253" s="149" t="str">
        <x:f>'Master Products'!D1250</x:f>
        <x:v>Both</x:v>
      </x:c>
      <x:c r="E1253" s="149" t="str">
        <x:f>'Master Products'!F1250</x:f>
        <x:v>Piece</x:v>
      </x:c>
      <x:c r="F1253" s="149" t="str">
        <x:f>IF('Master Products'!G1250="","",'Master Products'!G1250)</x:f>
      </x:c>
      <x:c r="G1253" s="149" t="str">
        <x:f>'Master Products'!I1250</x:f>
        <x:v>PKR</x:v>
      </x:c>
      <x:c r="H1253" s="133" t="n">
        <x:f>'Master Products'!L1250</x:f>
        <x:v>40</x:v>
      </x:c>
      <x:c r="I1253" s="133" t="n">
        <x:f>'Master Products'!M1250</x:f>
        <x:v>38</x:v>
      </x:c>
      <x:c r="J1253" s="133" t="str">
        <x:f>'Master Products'!U1250</x:f>
        <x:v>Source Valid</x:v>
      </x:c>
      <x:c r="K1253" s="133" t="n">
        <x:f>'Master Products'!N1250</x:f>
        <x:v>2</x:v>
      </x:c>
      <x:c r="L1253" s="148" t="n">
        <x:f>'Master Products'!O1250</x:f>
        <x:v>0.05</x:v>
      </x:c>
      <x:c r="M1253" s="149" t="str">
        <x:f>'Master Products'!X1250</x:f>
        <x:v>Ready</x:v>
      </x:c>
      <x:c r="N1253" s="149" t="b">
        <x:f>'Master Products'!Y1250</x:f>
        <x:v>1</x:v>
      </x:c>
      <x:c r="O1253" s="149" t="str">
        <x:f>'Master Products'!AH1250</x:f>
        <x:v>WS-RATES:35:26</x:v>
      </x:c>
      <x:c r="P1253" s="149" t="str">
        <x:f>IF('Master Products'!AI1250="","",'Master Products'!AI1250)</x:f>
      </x:c>
      <x:c r="Q1253" s="149" t="str">
        <x:f>IF('Master Products'!AJ1250="","",'Master Products'!AJ1250)</x:f>
      </x:c>
      <x:c r="R1253" s="149" t="str">
        <x:f>IF('Master Products'!AK1250="","",'Master Products'!AK1250)</x:f>
      </x:c>
    </x:row>
    <x:row r="1254">
      <x:c r="A1254" s="149" t="str">
        <x:f>'Master Products'!A1251</x:f>
        <x:v>RS-001250</x:v>
      </x:c>
      <x:c r="B1254" s="149" t="str">
        <x:f>'Master Products'!B1251</x:f>
        <x:v>THREE FLOWERS DOUBLE HOLE P</x:v>
      </x:c>
      <x:c r="C1254" s="149" t="str">
        <x:f>'Master Products'!C1251</x:f>
        <x:v>STAPLERS</x:v>
      </x:c>
      <x:c r="D1254" s="149" t="str">
        <x:f>'Master Products'!D1251</x:f>
        <x:v>Both</x:v>
      </x:c>
      <x:c r="E1254" s="149" t="str">
        <x:f>'Master Products'!F1251</x:f>
        <x:v>Piece</x:v>
      </x:c>
      <x:c r="F1254" s="149" t="str">
        <x:f>IF('Master Products'!G1251="","",'Master Products'!G1251)</x:f>
      </x:c>
      <x:c r="G1254" s="149" t="str">
        <x:f>'Master Products'!I1251</x:f>
        <x:v>PKR</x:v>
      </x:c>
      <x:c r="H1254" s="133" t="n">
        <x:f>'Master Products'!L1251</x:f>
        <x:v>620</x:v>
      </x:c>
      <x:c r="I1254" s="133" t="n">
        <x:f>'Master Products'!M1251</x:f>
        <x:v>560</x:v>
      </x:c>
      <x:c r="J1254" s="133" t="str">
        <x:f>'Master Products'!U1251</x:f>
        <x:v>Source Valid</x:v>
      </x:c>
      <x:c r="K1254" s="133" t="n">
        <x:f>'Master Products'!N1251</x:f>
        <x:v>60</x:v>
      </x:c>
      <x:c r="L1254" s="148" t="n">
        <x:f>'Master Products'!O1251</x:f>
        <x:v>0.0967741935483871</x:v>
      </x:c>
      <x:c r="M1254" s="149" t="str">
        <x:f>'Master Products'!X1251</x:f>
        <x:v>Ready</x:v>
      </x:c>
      <x:c r="N1254" s="149" t="b">
        <x:f>'Master Products'!Y1251</x:f>
        <x:v>1</x:v>
      </x:c>
      <x:c r="O1254" s="149" t="str">
        <x:f>'Master Products'!AH1251</x:f>
        <x:v>WS-RATES:35:27</x:v>
      </x:c>
      <x:c r="P1254" s="149" t="str">
        <x:f>IF('Master Products'!AI1251="","",'Master Products'!AI1251)</x:f>
      </x:c>
      <x:c r="Q1254" s="149" t="str">
        <x:f>IF('Master Products'!AJ1251="","",'Master Products'!AJ1251)</x:f>
      </x:c>
      <x:c r="R1254" s="149" t="str">
        <x:f>IF('Master Products'!AK1251="","",'Master Products'!AK1251)</x:f>
      </x:c>
    </x:row>
    <x:row r="1255">
      <x:c r="A1255" s="149" t="str">
        <x:f>'Master Products'!A1252</x:f>
        <x:v>RS-001251</x:v>
      </x:c>
      <x:c r="B1255" s="149" t="str">
        <x:f>'Master Products'!B1252</x:f>
        <x:v>TISSUE BAG</x:v>
      </x:c>
      <x:c r="C1255" s="149" t="str">
        <x:f>'Master Products'!C1252</x:f>
        <x:v>BAGS</x:v>
      </x:c>
      <x:c r="D1255" s="149" t="str">
        <x:f>'Master Products'!D1252</x:f>
        <x:v>Both</x:v>
      </x:c>
      <x:c r="E1255" s="149" t="str">
        <x:f>'Master Products'!F1252</x:f>
        <x:v>Piece</x:v>
      </x:c>
      <x:c r="F1255" s="149" t="str">
        <x:f>IF('Master Products'!G1252="","",'Master Products'!G1252)</x:f>
      </x:c>
      <x:c r="G1255" s="149" t="str">
        <x:f>'Master Products'!I1252</x:f>
        <x:v>PKR</x:v>
      </x:c>
      <x:c r="H1255" s="133" t="n">
        <x:f>'Master Products'!L1252</x:f>
        <x:v>180</x:v>
      </x:c>
      <x:c r="I1255" s="133" t="n">
        <x:f>'Master Products'!M1252</x:f>
        <x:v>145</x:v>
      </x:c>
      <x:c r="J1255" s="133" t="str">
        <x:f>'Master Products'!U1252</x:f>
        <x:v>Source Valid</x:v>
      </x:c>
      <x:c r="K1255" s="133" t="n">
        <x:f>'Master Products'!N1252</x:f>
        <x:v>35</x:v>
      </x:c>
      <x:c r="L1255" s="148" t="n">
        <x:f>'Master Products'!O1252</x:f>
        <x:v>0.19444444444444445</x:v>
      </x:c>
      <x:c r="M1255" s="149" t="str">
        <x:f>'Master Products'!X1252</x:f>
        <x:v>Ready</x:v>
      </x:c>
      <x:c r="N1255" s="149" t="b">
        <x:f>'Master Products'!Y1252</x:f>
        <x:v>1</x:v>
      </x:c>
      <x:c r="O1255" s="149" t="str">
        <x:f>'Master Products'!AH1252</x:f>
        <x:v>WS-RATES:35:28</x:v>
      </x:c>
      <x:c r="P1255" s="149" t="str">
        <x:f>IF('Master Products'!AI1252="","",'Master Products'!AI1252)</x:f>
      </x:c>
      <x:c r="Q1255" s="149" t="str">
        <x:f>IF('Master Products'!AJ1252="","",'Master Products'!AJ1252)</x:f>
      </x:c>
      <x:c r="R1255" s="149" t="str">
        <x:f>IF('Master Products'!AK1252="","",'Master Products'!AK1252)</x:f>
      </x:c>
    </x:row>
    <x:row r="1256">
      <x:c r="A1256" s="149" t="str">
        <x:f>'Master Products'!A1253</x:f>
        <x:v>RS-001252</x:v>
      </x:c>
      <x:c r="B1256" s="149" t="str">
        <x:f>'Master Products'!B1253</x:f>
        <x:v>M&amp;G DOUBLE HOLE PUNCH 916CU</x:v>
      </x:c>
      <x:c r="C1256" s="149" t="str">
        <x:f>'Master Products'!C1253</x:f>
        <x:v>STAPLERS</x:v>
      </x:c>
      <x:c r="D1256" s="149" t="str">
        <x:f>'Master Products'!D1253</x:f>
        <x:v>Both</x:v>
      </x:c>
      <x:c r="E1256" s="149" t="str">
        <x:f>'Master Products'!F1253</x:f>
        <x:v>Piece</x:v>
      </x:c>
      <x:c r="F1256" s="149" t="str">
        <x:f>IF('Master Products'!G1253="","",'Master Products'!G1253)</x:f>
      </x:c>
      <x:c r="G1256" s="149" t="str">
        <x:f>'Master Products'!I1253</x:f>
        <x:v>PKR</x:v>
      </x:c>
      <x:c r="H1256" s="133" t="n">
        <x:f>'Master Products'!L1253</x:f>
        <x:v>700</x:v>
      </x:c>
      <x:c r="I1256" s="133" t="n">
        <x:f>'Master Products'!M1253</x:f>
        <x:v>650</x:v>
      </x:c>
      <x:c r="J1256" s="133" t="str">
        <x:f>'Master Products'!U1253</x:f>
        <x:v>Source Valid</x:v>
      </x:c>
      <x:c r="K1256" s="133" t="n">
        <x:f>'Master Products'!N1253</x:f>
        <x:v>50</x:v>
      </x:c>
      <x:c r="L1256" s="148" t="n">
        <x:f>'Master Products'!O1253</x:f>
        <x:v>0.07142857142857142</x:v>
      </x:c>
      <x:c r="M1256" s="149" t="str">
        <x:f>'Master Products'!X1253</x:f>
        <x:v>Ready</x:v>
      </x:c>
      <x:c r="N1256" s="149" t="b">
        <x:f>'Master Products'!Y1253</x:f>
        <x:v>1</x:v>
      </x:c>
      <x:c r="O1256" s="149" t="str">
        <x:f>'Master Products'!AH1253</x:f>
        <x:v>WS-RATES:35:29</x:v>
      </x:c>
      <x:c r="P1256" s="149" t="str">
        <x:f>IF('Master Products'!AI1253="","",'Master Products'!AI1253)</x:f>
      </x:c>
      <x:c r="Q1256" s="149" t="str">
        <x:f>IF('Master Products'!AJ1253="","",'Master Products'!AJ1253)</x:f>
      </x:c>
      <x:c r="R1256" s="149" t="str">
        <x:f>IF('Master Products'!AK1253="","",'Master Products'!AK1253)</x:f>
      </x:c>
    </x:row>
    <x:row r="1257">
      <x:c r="A1257" s="149" t="str">
        <x:f>'Master Products'!A1254</x:f>
        <x:v>RS-001253</x:v>
      </x:c>
      <x:c r="B1257" s="149" t="str">
        <x:f>'Master Products'!B1254</x:f>
        <x:v>STAMP PAD SMALL</x:v>
      </x:c>
      <x:c r="C1257" s="149" t="str">
        <x:f>'Master Products'!C1254</x:f>
        <x:v>CHINA</x:v>
      </x:c>
      <x:c r="D1257" s="149" t="str">
        <x:f>'Master Products'!D1254</x:f>
        <x:v>Both</x:v>
      </x:c>
      <x:c r="E1257" s="149" t="str">
        <x:f>'Master Products'!F1254</x:f>
        <x:v>Piece</x:v>
      </x:c>
      <x:c r="F1257" s="149" t="str">
        <x:f>IF('Master Products'!G1254="","",'Master Products'!G1254)</x:f>
      </x:c>
      <x:c r="G1257" s="149" t="str">
        <x:f>'Master Products'!I1254</x:f>
        <x:v>PKR</x:v>
      </x:c>
      <x:c r="H1257" s="133" t="n">
        <x:f>'Master Products'!L1254</x:f>
        <x:v>56</x:v>
      </x:c>
      <x:c r="I1257" s="133" t="n">
        <x:f>'Master Products'!M1254</x:f>
        <x:v>48</x:v>
      </x:c>
      <x:c r="J1257" s="133" t="str">
        <x:f>'Master Products'!U1254</x:f>
        <x:v>Source Valid</x:v>
      </x:c>
      <x:c r="K1257" s="133" t="n">
        <x:f>'Master Products'!N1254</x:f>
        <x:v>8</x:v>
      </x:c>
      <x:c r="L1257" s="148" t="n">
        <x:f>'Master Products'!O1254</x:f>
        <x:v>0.14285714285714285</x:v>
      </x:c>
      <x:c r="M1257" s="149" t="str">
        <x:f>'Master Products'!X1254</x:f>
        <x:v>Ready</x:v>
      </x:c>
      <x:c r="N1257" s="149" t="b">
        <x:f>'Master Products'!Y1254</x:f>
        <x:v>1</x:v>
      </x:c>
      <x:c r="O1257" s="149" t="str">
        <x:f>'Master Products'!AH1254</x:f>
        <x:v>WS-RATES:35:30</x:v>
      </x:c>
      <x:c r="P1257" s="149" t="str">
        <x:f>IF('Master Products'!AI1254="","",'Master Products'!AI1254)</x:f>
      </x:c>
      <x:c r="Q1257" s="149" t="str">
        <x:f>IF('Master Products'!AJ1254="","",'Master Products'!AJ1254)</x:f>
      </x:c>
      <x:c r="R1257" s="149" t="str">
        <x:f>IF('Master Products'!AK1254="","",'Master Products'!AK1254)</x:f>
      </x:c>
    </x:row>
    <x:row r="1258">
      <x:c r="A1258" s="149" t="str">
        <x:f>'Master Products'!A1255</x:f>
        <x:v>RS-001254</x:v>
      </x:c>
      <x:c r="B1258" s="149" t="str">
        <x:f>'Master Products'!B1255</x:f>
        <x:v>OFFICE PIN DL 718</x:v>
      </x:c>
      <x:c r="C1258" s="149" t="str">
        <x:f>'Master Products'!C1255</x:f>
        <x:v>CHINA</x:v>
      </x:c>
      <x:c r="D1258" s="149" t="str">
        <x:f>'Master Products'!D1255</x:f>
        <x:v>Both</x:v>
      </x:c>
      <x:c r="E1258" s="149" t="str">
        <x:f>'Master Products'!F1255</x:f>
        <x:v>Piece</x:v>
      </x:c>
      <x:c r="F1258" s="149" t="str">
        <x:f>IF('Master Products'!G1255="","",'Master Products'!G1255)</x:f>
      </x:c>
      <x:c r="G1258" s="149" t="str">
        <x:f>'Master Products'!I1255</x:f>
        <x:v>PKR</x:v>
      </x:c>
      <x:c r="H1258" s="133" t="n">
        <x:f>'Master Products'!L1255</x:f>
        <x:v>450</x:v>
      </x:c>
      <x:c r="I1258" s="133" t="n">
        <x:f>'Master Products'!M1255</x:f>
        <x:v>410</x:v>
      </x:c>
      <x:c r="J1258" s="133" t="str">
        <x:f>'Master Products'!U1255</x:f>
        <x:v>Source Valid</x:v>
      </x:c>
      <x:c r="K1258" s="133" t="n">
        <x:f>'Master Products'!N1255</x:f>
        <x:v>40</x:v>
      </x:c>
      <x:c r="L1258" s="148" t="n">
        <x:f>'Master Products'!O1255</x:f>
        <x:v>0.08888888888888889</x:v>
      </x:c>
      <x:c r="M1258" s="149" t="str">
        <x:f>'Master Products'!X1255</x:f>
        <x:v>Ready</x:v>
      </x:c>
      <x:c r="N1258" s="149" t="b">
        <x:f>'Master Products'!Y1255</x:f>
        <x:v>1</x:v>
      </x:c>
      <x:c r="O1258" s="149" t="str">
        <x:f>'Master Products'!AH1255</x:f>
        <x:v>WS-RATES:35:31</x:v>
      </x:c>
      <x:c r="P1258" s="149" t="str">
        <x:f>IF('Master Products'!AI1255="","",'Master Products'!AI1255)</x:f>
      </x:c>
      <x:c r="Q1258" s="149" t="str">
        <x:f>IF('Master Products'!AJ1255="","",'Master Products'!AJ1255)</x:f>
      </x:c>
      <x:c r="R1258" s="149" t="str">
        <x:f>IF('Master Products'!AK1255="","",'Master Products'!AK1255)</x:f>
      </x:c>
    </x:row>
    <x:row r="1259">
      <x:c r="A1259" s="149" t="str">
        <x:f>'Master Products'!A1256</x:f>
        <x:v>RS-001255</x:v>
      </x:c>
      <x:c r="B1259" s="149" t="str">
        <x:f>'Master Products'!B1256</x:f>
        <x:v>THUMB PIN CY3121</x:v>
      </x:c>
      <x:c r="C1259" s="149" t="str">
        <x:f>'Master Products'!C1256</x:f>
        <x:v>CHINA</x:v>
      </x:c>
      <x:c r="D1259" s="149" t="str">
        <x:f>'Master Products'!D1256</x:f>
        <x:v>Both</x:v>
      </x:c>
      <x:c r="E1259" s="149" t="str">
        <x:f>'Master Products'!F1256</x:f>
        <x:v>Piece</x:v>
      </x:c>
      <x:c r="F1259" s="149" t="str">
        <x:f>IF('Master Products'!G1256="","",'Master Products'!G1256)</x:f>
      </x:c>
      <x:c r="G1259" s="149" t="str">
        <x:f>'Master Products'!I1256</x:f>
        <x:v>PKR</x:v>
      </x:c>
      <x:c r="H1259" s="133" t="n">
        <x:f>'Master Products'!L1256</x:f>
        <x:v>410</x:v>
      </x:c>
      <x:c r="I1259" s="133" t="n">
        <x:f>'Master Products'!M1256</x:f>
        <x:v>385</x:v>
      </x:c>
      <x:c r="J1259" s="133" t="str">
        <x:f>'Master Products'!U1256</x:f>
        <x:v>Source Valid</x:v>
      </x:c>
      <x:c r="K1259" s="133" t="n">
        <x:f>'Master Products'!N1256</x:f>
        <x:v>25</x:v>
      </x:c>
      <x:c r="L1259" s="148" t="n">
        <x:f>'Master Products'!O1256</x:f>
        <x:v>0.06097560975609756</x:v>
      </x:c>
      <x:c r="M1259" s="149" t="str">
        <x:f>'Master Products'!X1256</x:f>
        <x:v>Ready</x:v>
      </x:c>
      <x:c r="N1259" s="149" t="b">
        <x:f>'Master Products'!Y1256</x:f>
        <x:v>1</x:v>
      </x:c>
      <x:c r="O1259" s="149" t="str">
        <x:f>'Master Products'!AH1256</x:f>
        <x:v>WS-RATES:35:32</x:v>
      </x:c>
      <x:c r="P1259" s="149" t="str">
        <x:f>IF('Master Products'!AI1256="","",'Master Products'!AI1256)</x:f>
      </x:c>
      <x:c r="Q1259" s="149" t="str">
        <x:f>IF('Master Products'!AJ1256="","",'Master Products'!AJ1256)</x:f>
      </x:c>
      <x:c r="R1259" s="149" t="str">
        <x:f>IF('Master Products'!AK1256="","",'Master Products'!AK1256)</x:f>
      </x:c>
    </x:row>
    <x:row r="1260">
      <x:c r="A1260" s="149" t="str">
        <x:f>'Master Products'!A1257</x:f>
        <x:v>RS-001256</x:v>
      </x:c>
      <x:c r="B1260" s="149" t="str">
        <x:f>'Master Products'!B1257</x:f>
        <x:v>M&amp;G FASTER 10 DOUBLE PUNCH</x:v>
      </x:c>
      <x:c r="C1260" s="149" t="str">
        <x:f>'Master Products'!C1257</x:f>
        <x:v>STAPLERS</x:v>
      </x:c>
      <x:c r="D1260" s="149" t="str">
        <x:f>'Master Products'!D1257</x:f>
        <x:v>Both</x:v>
      </x:c>
      <x:c r="E1260" s="149" t="str">
        <x:f>'Master Products'!F1257</x:f>
        <x:v>Piece</x:v>
      </x:c>
      <x:c r="F1260" s="149" t="str">
        <x:f>IF('Master Products'!G1257="","",'Master Products'!G1257)</x:f>
      </x:c>
      <x:c r="G1260" s="149" t="str">
        <x:f>'Master Products'!I1257</x:f>
        <x:v>PKR</x:v>
      </x:c>
      <x:c r="H1260" s="133" t="n">
        <x:f>'Master Products'!L1257</x:f>
        <x:v>330</x:v>
      </x:c>
      <x:c r="I1260" s="133" t="n">
        <x:f>'Master Products'!M1257</x:f>
        <x:v>305</x:v>
      </x:c>
      <x:c r="J1260" s="133" t="str">
        <x:f>'Master Products'!U1257</x:f>
        <x:v>Source Valid</x:v>
      </x:c>
      <x:c r="K1260" s="133" t="n">
        <x:f>'Master Products'!N1257</x:f>
        <x:v>25</x:v>
      </x:c>
      <x:c r="L1260" s="148" t="n">
        <x:f>'Master Products'!O1257</x:f>
        <x:v>0.07575757575757576</x:v>
      </x:c>
      <x:c r="M1260" s="149" t="str">
        <x:f>'Master Products'!X1257</x:f>
        <x:v>Ready</x:v>
      </x:c>
      <x:c r="N1260" s="149" t="b">
        <x:f>'Master Products'!Y1257</x:f>
        <x:v>1</x:v>
      </x:c>
      <x:c r="O1260" s="149" t="str">
        <x:f>'Master Products'!AH1257</x:f>
        <x:v>WS-RATES:35:33</x:v>
      </x:c>
      <x:c r="P1260" s="149" t="str">
        <x:f>IF('Master Products'!AI1257="","",'Master Products'!AI1257)</x:f>
      </x:c>
      <x:c r="Q1260" s="149" t="str">
        <x:f>IF('Master Products'!AJ1257="","",'Master Products'!AJ1257)</x:f>
      </x:c>
      <x:c r="R1260" s="149" t="str">
        <x:f>IF('Master Products'!AK1257="","",'Master Products'!AK1257)</x:f>
      </x:c>
    </x:row>
    <x:row r="1261">
      <x:c r="A1261" s="149" t="str">
        <x:f>'Master Products'!A1258</x:f>
        <x:v>RS-001257</x:v>
      </x:c>
      <x:c r="B1261" s="149" t="str">
        <x:f>'Master Products'!B1258</x:f>
        <x:v>CUTTER MEDIUM</x:v>
      </x:c>
      <x:c r="C1261" s="149" t="str">
        <x:f>'Master Products'!C1258</x:f>
        <x:v>CUTTERS</x:v>
      </x:c>
      <x:c r="D1261" s="149" t="str">
        <x:f>'Master Products'!D1258</x:f>
        <x:v>Both</x:v>
      </x:c>
      <x:c r="E1261" s="149" t="str">
        <x:f>'Master Products'!F1258</x:f>
        <x:v>Piece</x:v>
      </x:c>
      <x:c r="F1261" s="149" t="str">
        <x:f>IF('Master Products'!G1258="","",'Master Products'!G1258)</x:f>
      </x:c>
      <x:c r="G1261" s="149" t="str">
        <x:f>'Master Products'!I1258</x:f>
        <x:v>PKR</x:v>
      </x:c>
      <x:c r="H1261" s="133" t="n">
        <x:f>'Master Products'!L1258</x:f>
        <x:v>140</x:v>
      </x:c>
      <x:c r="I1261" s="133" t="n">
        <x:f>'Master Products'!M1258</x:f>
        <x:v>115</x:v>
      </x:c>
      <x:c r="J1261" s="133" t="str">
        <x:f>'Master Products'!U1258</x:f>
        <x:v>Source Valid</x:v>
      </x:c>
      <x:c r="K1261" s="133" t="n">
        <x:f>'Master Products'!N1258</x:f>
        <x:v>25</x:v>
      </x:c>
      <x:c r="L1261" s="148" t="n">
        <x:f>'Master Products'!O1258</x:f>
        <x:v>0.17857142857142858</x:v>
      </x:c>
      <x:c r="M1261" s="149" t="str">
        <x:f>'Master Products'!X1258</x:f>
        <x:v>Ready</x:v>
      </x:c>
      <x:c r="N1261" s="149" t="b">
        <x:f>'Master Products'!Y1258</x:f>
        <x:v>1</x:v>
      </x:c>
      <x:c r="O1261" s="149" t="str">
        <x:f>'Master Products'!AH1258</x:f>
        <x:v>WS-RATES:35:34</x:v>
      </x:c>
      <x:c r="P1261" s="149" t="str">
        <x:f>IF('Master Products'!AI1258="","",'Master Products'!AI1258)</x:f>
      </x:c>
      <x:c r="Q1261" s="149" t="str">
        <x:f>IF('Master Products'!AJ1258="","",'Master Products'!AJ1258)</x:f>
      </x:c>
      <x:c r="R1261" s="149" t="str">
        <x:f>IF('Master Products'!AK1258="","",'Master Products'!AK1258)</x:f>
      </x:c>
    </x:row>
    <x:row r="1262">
      <x:c r="A1262" s="149" t="str">
        <x:f>'Master Products'!A1259</x:f>
        <x:v>RS-001258</x:v>
      </x:c>
      <x:c r="B1262" s="149" t="str">
        <x:f>'Master Products'!B1259</x:f>
        <x:v>TURBO CUT SHARPENER</x:v>
      </x:c>
      <x:c r="C1262" s="149" t="str">
        <x:f>'Master Products'!C1259</x:f>
        <x:v>SHARPNERS</x:v>
      </x:c>
      <x:c r="D1262" s="149" t="str">
        <x:f>'Master Products'!D1259</x:f>
        <x:v>Both</x:v>
      </x:c>
      <x:c r="E1262" s="149" t="str">
        <x:f>'Master Products'!F1259</x:f>
        <x:v>Piece</x:v>
      </x:c>
      <x:c r="F1262" s="149" t="str">
        <x:f>IF('Master Products'!G1259="","",'Master Products'!G1259)</x:f>
      </x:c>
      <x:c r="G1262" s="149" t="str">
        <x:f>'Master Products'!I1259</x:f>
        <x:v>PKR</x:v>
      </x:c>
      <x:c r="H1262" s="133" t="n">
        <x:f>'Master Products'!L1259</x:f>
        <x:v>550</x:v>
      </x:c>
      <x:c r="I1262" s="133" t="n">
        <x:f>'Master Products'!M1259</x:f>
        <x:v>525</x:v>
      </x:c>
      <x:c r="J1262" s="133" t="str">
        <x:f>'Master Products'!U1259</x:f>
        <x:v>Source Valid</x:v>
      </x:c>
      <x:c r="K1262" s="133" t="n">
        <x:f>'Master Products'!N1259</x:f>
        <x:v>25</x:v>
      </x:c>
      <x:c r="L1262" s="148" t="n">
        <x:f>'Master Products'!O1259</x:f>
        <x:v>0.045454545454545456</x:v>
      </x:c>
      <x:c r="M1262" s="149" t="str">
        <x:f>'Master Products'!X1259</x:f>
        <x:v>Ready</x:v>
      </x:c>
      <x:c r="N1262" s="149" t="b">
        <x:f>'Master Products'!Y1259</x:f>
        <x:v>1</x:v>
      </x:c>
      <x:c r="O1262" s="149" t="str">
        <x:f>'Master Products'!AH1259</x:f>
        <x:v>WS-RATES:35:35</x:v>
      </x:c>
      <x:c r="P1262" s="149" t="str">
        <x:f>IF('Master Products'!AI1259="","",'Master Products'!AI1259)</x:f>
      </x:c>
      <x:c r="Q1262" s="149" t="str">
        <x:f>IF('Master Products'!AJ1259="","",'Master Products'!AJ1259)</x:f>
      </x:c>
      <x:c r="R1262" s="149" t="str">
        <x:f>IF('Master Products'!AK1259="","",'Master Products'!AK1259)</x:f>
      </x:c>
    </x:row>
    <x:row r="1263">
      <x:c r="A1263" s="149" t="str">
        <x:f>'Master Products'!A1260</x:f>
        <x:v>RS-001259</x:v>
      </x:c>
      <x:c r="B1263" s="149" t="str">
        <x:f>'Master Products'!B1260</x:f>
        <x:v>DL DOUBLE HOLE PUNCH DL0820</x:v>
      </x:c>
      <x:c r="C1263" s="149" t="str">
        <x:f>'Master Products'!C1260</x:f>
        <x:v>STAPLERS</x:v>
      </x:c>
      <x:c r="D1263" s="149" t="str">
        <x:f>'Master Products'!D1260</x:f>
        <x:v>Both</x:v>
      </x:c>
      <x:c r="E1263" s="149" t="str">
        <x:f>'Master Products'!F1260</x:f>
        <x:v>Piece</x:v>
      </x:c>
      <x:c r="F1263" s="149" t="str">
        <x:f>IF('Master Products'!G1260="","",'Master Products'!G1260)</x:f>
      </x:c>
      <x:c r="G1263" s="149" t="str">
        <x:f>'Master Products'!I1260</x:f>
        <x:v>PKR</x:v>
      </x:c>
      <x:c r="H1263" s="133" t="n">
        <x:f>'Master Products'!L1260</x:f>
        <x:v>330</x:v>
      </x:c>
      <x:c r="I1263" s="133" t="n">
        <x:f>'Master Products'!M1260</x:f>
        <x:v>290</x:v>
      </x:c>
      <x:c r="J1263" s="133" t="str">
        <x:f>'Master Products'!U1260</x:f>
        <x:v>Source Valid</x:v>
      </x:c>
      <x:c r="K1263" s="133" t="n">
        <x:f>'Master Products'!N1260</x:f>
        <x:v>40</x:v>
      </x:c>
      <x:c r="L1263" s="148" t="n">
        <x:f>'Master Products'!O1260</x:f>
        <x:v>0.12121212121212122</x:v>
      </x:c>
      <x:c r="M1263" s="149" t="str">
        <x:f>'Master Products'!X1260</x:f>
        <x:v>Ready</x:v>
      </x:c>
      <x:c r="N1263" s="149" t="b">
        <x:f>'Master Products'!Y1260</x:f>
        <x:v>1</x:v>
      </x:c>
      <x:c r="O1263" s="149" t="str">
        <x:f>'Master Products'!AH1260</x:f>
        <x:v>WS-RATES:35:36</x:v>
      </x:c>
      <x:c r="P1263" s="149" t="str">
        <x:f>IF('Master Products'!AI1260="","",'Master Products'!AI1260)</x:f>
      </x:c>
      <x:c r="Q1263" s="149" t="str">
        <x:f>IF('Master Products'!AJ1260="","",'Master Products'!AJ1260)</x:f>
      </x:c>
      <x:c r="R1263" s="149" t="str">
        <x:f>IF('Master Products'!AK1260="","",'Master Products'!AK1260)</x:f>
      </x:c>
    </x:row>
    <x:row r="1264">
      <x:c r="A1264" s="149" t="str">
        <x:f>'Master Products'!A1261</x:f>
        <x:v>RS-001260</x:v>
      </x:c>
      <x:c r="B1264" s="149" t="str">
        <x:f>'Master Products'!B1261</x:f>
        <x:v>DL DOUBLE HOLE PUNCH DL8230</x:v>
      </x:c>
      <x:c r="C1264" s="149" t="str">
        <x:f>'Master Products'!C1261</x:f>
        <x:v>STAPLERS</x:v>
      </x:c>
      <x:c r="D1264" s="149" t="str">
        <x:f>'Master Products'!D1261</x:f>
        <x:v>Both</x:v>
      </x:c>
      <x:c r="E1264" s="149" t="str">
        <x:f>'Master Products'!F1261</x:f>
        <x:v>Piece</x:v>
      </x:c>
      <x:c r="F1264" s="149" t="str">
        <x:f>IF('Master Products'!G1261="","",'Master Products'!G1261)</x:f>
      </x:c>
      <x:c r="G1264" s="149" t="str">
        <x:f>'Master Products'!I1261</x:f>
        <x:v>PKR</x:v>
      </x:c>
      <x:c r="H1264" s="133" t="n">
        <x:f>'Master Products'!L1261</x:f>
        <x:v>200</x:v>
      </x:c>
      <x:c r="I1264" s="133" t="n">
        <x:f>'Master Products'!M1261</x:f>
        <x:v>170</x:v>
      </x:c>
      <x:c r="J1264" s="133" t="str">
        <x:f>'Master Products'!U1261</x:f>
        <x:v>Source Valid</x:v>
      </x:c>
      <x:c r="K1264" s="133" t="n">
        <x:f>'Master Products'!N1261</x:f>
        <x:v>30</x:v>
      </x:c>
      <x:c r="L1264" s="148" t="n">
        <x:f>'Master Products'!O1261</x:f>
        <x:v>0.15</x:v>
      </x:c>
      <x:c r="M1264" s="149" t="str">
        <x:f>'Master Products'!X1261</x:f>
        <x:v>Ready</x:v>
      </x:c>
      <x:c r="N1264" s="149" t="b">
        <x:f>'Master Products'!Y1261</x:f>
        <x:v>1</x:v>
      </x:c>
      <x:c r="O1264" s="149" t="str">
        <x:f>'Master Products'!AH1261</x:f>
        <x:v>WS-RATES:35:37</x:v>
      </x:c>
      <x:c r="P1264" s="149" t="str">
        <x:f>IF('Master Products'!AI1261="","",'Master Products'!AI1261)</x:f>
      </x:c>
      <x:c r="Q1264" s="149" t="str">
        <x:f>IF('Master Products'!AJ1261="","",'Master Products'!AJ1261)</x:f>
      </x:c>
      <x:c r="R1264" s="149" t="str">
        <x:f>IF('Master Products'!AK1261="","",'Master Products'!AK1261)</x:f>
      </x:c>
    </x:row>
    <x:row r="1265">
      <x:c r="A1265" s="149" t="str">
        <x:f>'Master Products'!A1262</x:f>
        <x:v>RS-001261</x:v>
      </x:c>
      <x:c r="B1265" s="149" t="str">
        <x:f>'Master Products'!B1262</x:f>
        <x:v>DL DOUBLE HOLE PUNCH DL8250</x:v>
      </x:c>
      <x:c r="C1265" s="149" t="str">
        <x:f>'Master Products'!C1262</x:f>
        <x:v>STAPLERS</x:v>
      </x:c>
      <x:c r="D1265" s="149" t="str">
        <x:f>'Master Products'!D1262</x:f>
        <x:v>Both</x:v>
      </x:c>
      <x:c r="E1265" s="149" t="str">
        <x:f>'Master Products'!F1262</x:f>
        <x:v>Piece</x:v>
      </x:c>
      <x:c r="F1265" s="149" t="str">
        <x:f>IF('Master Products'!G1262="","",'Master Products'!G1262)</x:f>
      </x:c>
      <x:c r="G1265" s="149" t="str">
        <x:f>'Master Products'!I1262</x:f>
        <x:v>PKR</x:v>
      </x:c>
      <x:c r="H1265" s="133" t="n">
        <x:f>'Master Products'!L1262</x:f>
        <x:v>500</x:v>
      </x:c>
      <x:c r="I1265" s="133" t="n">
        <x:f>'Master Products'!M1262</x:f>
        <x:v>490</x:v>
      </x:c>
      <x:c r="J1265" s="133" t="str">
        <x:f>'Master Products'!U1262</x:f>
        <x:v>Source Valid</x:v>
      </x:c>
      <x:c r="K1265" s="133" t="n">
        <x:f>'Master Products'!N1262</x:f>
        <x:v>10</x:v>
      </x:c>
      <x:c r="L1265" s="148" t="n">
        <x:f>'Master Products'!O1262</x:f>
        <x:v>0.02</x:v>
      </x:c>
      <x:c r="M1265" s="149" t="str">
        <x:f>'Master Products'!X1262</x:f>
        <x:v>Ready</x:v>
      </x:c>
      <x:c r="N1265" s="149" t="b">
        <x:f>'Master Products'!Y1262</x:f>
        <x:v>1</x:v>
      </x:c>
      <x:c r="O1265" s="149" t="str">
        <x:f>'Master Products'!AH1262</x:f>
        <x:v>WS-RATES:36:2</x:v>
      </x:c>
      <x:c r="P1265" s="149" t="str">
        <x:f>IF('Master Products'!AI1262="","",'Master Products'!AI1262)</x:f>
      </x:c>
      <x:c r="Q1265" s="149" t="str">
        <x:f>IF('Master Products'!AJ1262="","",'Master Products'!AJ1262)</x:f>
      </x:c>
      <x:c r="R1265" s="149" t="str">
        <x:f>IF('Master Products'!AK1262="","",'Master Products'!AK1262)</x:f>
      </x:c>
    </x:row>
    <x:row r="1266">
      <x:c r="A1266" s="149" t="str">
        <x:f>'Master Products'!A1263</x:f>
        <x:v>RS-001262</x:v>
      </x:c>
      <x:c r="B1266" s="149" t="str">
        <x:f>'Master Products'!B1263</x:f>
        <x:v>(PAK/ZSI/LAPTOP/SM/DOLPHIN) M</x:v>
      </x:c>
      <x:c r="C1266" s="149" t="str">
        <x:f>'Master Products'!C1263</x:f>
        <x:v>GEOMATRIES</x:v>
      </x:c>
      <x:c r="D1266" s="149" t="str">
        <x:f>'Master Products'!D1263</x:f>
        <x:v>Both</x:v>
      </x:c>
      <x:c r="E1266" s="149" t="str">
        <x:f>'Master Products'!F1263</x:f>
        <x:v>Piece</x:v>
      </x:c>
      <x:c r="F1266" s="149" t="str">
        <x:f>IF('Master Products'!G1263="","",'Master Products'!G1263)</x:f>
      </x:c>
      <x:c r="G1266" s="149" t="str">
        <x:f>'Master Products'!I1263</x:f>
        <x:v>PKR</x:v>
      </x:c>
      <x:c r="H1266" s="133" t="n">
        <x:f>'Master Products'!L1263</x:f>
        <x:v>90</x:v>
      </x:c>
      <x:c r="I1266" s="133" t="n">
        <x:f>'Master Products'!M1263</x:f>
        <x:v>75</x:v>
      </x:c>
      <x:c r="J1266" s="133" t="str">
        <x:f>'Master Products'!U1263</x:f>
        <x:v>Source Valid</x:v>
      </x:c>
      <x:c r="K1266" s="133" t="n">
        <x:f>'Master Products'!N1263</x:f>
        <x:v>15</x:v>
      </x:c>
      <x:c r="L1266" s="148" t="n">
        <x:f>'Master Products'!O1263</x:f>
        <x:v>0.16666666666666666</x:v>
      </x:c>
      <x:c r="M1266" s="149" t="str">
        <x:f>'Master Products'!X1263</x:f>
        <x:v>Ready</x:v>
      </x:c>
      <x:c r="N1266" s="149" t="b">
        <x:f>'Master Products'!Y1263</x:f>
        <x:v>1</x:v>
      </x:c>
      <x:c r="O1266" s="149" t="str">
        <x:f>'Master Products'!AH1263</x:f>
        <x:v>WS-RATES:36:3</x:v>
      </x:c>
      <x:c r="P1266" s="149" t="str">
        <x:f>IF('Master Products'!AI1263="","",'Master Products'!AI1263)</x:f>
      </x:c>
      <x:c r="Q1266" s="149" t="str">
        <x:f>IF('Master Products'!AJ1263="","",'Master Products'!AJ1263)</x:f>
      </x:c>
      <x:c r="R1266" s="149" t="str">
        <x:f>IF('Master Products'!AK1263="","",'Master Products'!AK1263)</x:f>
      </x:c>
    </x:row>
    <x:row r="1267">
      <x:c r="A1267" s="149" t="str">
        <x:f>'Master Products'!A1264</x:f>
        <x:v>RS-001263</x:v>
      </x:c>
      <x:c r="B1267" s="149" t="str">
        <x:f>'Master Products'!B1264</x:f>
        <x:v>DL ONE HOLE PUNCH DL1101</x:v>
      </x:c>
      <x:c r="C1267" s="149" t="str">
        <x:f>'Master Products'!C1264</x:f>
        <x:v>STAPLERS</x:v>
      </x:c>
      <x:c r="D1267" s="149" t="str">
        <x:f>'Master Products'!D1264</x:f>
        <x:v>Both</x:v>
      </x:c>
      <x:c r="E1267" s="149" t="str">
        <x:f>'Master Products'!F1264</x:f>
        <x:v>Piece</x:v>
      </x:c>
      <x:c r="F1267" s="149" t="str">
        <x:f>IF('Master Products'!G1264="","",'Master Products'!G1264)</x:f>
      </x:c>
      <x:c r="G1267" s="149" t="str">
        <x:f>'Master Products'!I1264</x:f>
        <x:v>PKR</x:v>
      </x:c>
      <x:c r="H1267" s="133" t="n">
        <x:f>'Master Products'!L1264</x:f>
        <x:v>165</x:v>
      </x:c>
      <x:c r="I1267" s="133" t="n">
        <x:f>'Master Products'!M1264</x:f>
        <x:v>150</x:v>
      </x:c>
      <x:c r="J1267" s="133" t="str">
        <x:f>'Master Products'!U1264</x:f>
        <x:v>Corrected Wholesale</x:v>
      </x:c>
      <x:c r="K1267" s="133" t="n">
        <x:f>'Master Products'!N1264</x:f>
        <x:v>15</x:v>
      </x:c>
      <x:c r="L1267" s="148" t="n">
        <x:f>'Master Products'!O1264</x:f>
        <x:v>0.09090909090909091</x:v>
      </x:c>
      <x:c r="M1267" s="149" t="str">
        <x:f>'Master Products'!X1264</x:f>
        <x:v>Ready with Mock Price</x:v>
      </x:c>
      <x:c r="N1267" s="149" t="b">
        <x:f>'Master Products'!Y1264</x:f>
        <x:v>1</x:v>
      </x:c>
      <x:c r="O1267" s="149" t="str">
        <x:f>'Master Products'!AH1264</x:f>
        <x:v>WS-RATES:36:4</x:v>
      </x:c>
      <x:c r="P1267" s="149" t="str">
        <x:f>IF('Master Products'!AI1264="","",'Master Products'!AI1264)</x:f>
      </x:c>
      <x:c r="Q1267" s="149" t="str">
        <x:f>IF('Master Products'!AJ1264="","",'Master Products'!AJ1264)</x:f>
      </x:c>
      <x:c r="R1267" s="149" t="str">
        <x:f>IF('Master Products'!AK1264="","",'Master Products'!AK1264)</x:f>
      </x:c>
    </x:row>
    <x:row r="1268">
      <x:c r="A1268" s="149" t="str">
        <x:f>'Master Products'!A1265</x:f>
        <x:v>RS-001264</x:v>
      </x:c>
      <x:c r="B1268" s="149" t="str">
        <x:f>'Master Products'!B1265</x:f>
        <x:v>NYX ERASER 40 PCS</x:v>
      </x:c>
      <x:c r="C1268" s="149" t="str">
        <x:f>'Master Products'!C1265</x:f>
        <x:v>ERASERS</x:v>
      </x:c>
      <x:c r="D1268" s="149" t="str">
        <x:f>'Master Products'!D1265</x:f>
        <x:v>Wholesale/Bulk</x:v>
      </x:c>
      <x:c r="E1268" s="149" t="str">
        <x:f>'Master Products'!F1265</x:f>
        <x:v>Pack</x:v>
      </x:c>
      <x:c r="F1268" s="149" t="n">
        <x:f>IF('Master Products'!G1265="","",'Master Products'!G1265)</x:f>
        <x:v>40</x:v>
      </x:c>
      <x:c r="G1268" s="149" t="str">
        <x:f>'Master Products'!I1265</x:f>
        <x:v>PKR</x:v>
      </x:c>
      <x:c r="H1268" s="133" t="n">
        <x:f>'Master Products'!L1265</x:f>
        <x:v>280</x:v>
      </x:c>
      <x:c r="I1268" s="133" t="n">
        <x:f>'Master Products'!M1265</x:f>
        <x:v>240</x:v>
      </x:c>
      <x:c r="J1268" s="133" t="str">
        <x:f>'Master Products'!U1265</x:f>
        <x:v>Source Valid</x:v>
      </x:c>
      <x:c r="K1268" s="133" t="n">
        <x:f>'Master Products'!N1265</x:f>
        <x:v>40</x:v>
      </x:c>
      <x:c r="L1268" s="148" t="n">
        <x:f>'Master Products'!O1265</x:f>
        <x:v>0.14285714285714285</x:v>
      </x:c>
      <x:c r="M1268" s="149" t="str">
        <x:f>'Master Products'!X1265</x:f>
        <x:v>Ready</x:v>
      </x:c>
      <x:c r="N1268" s="149" t="b">
        <x:f>'Master Products'!Y1265</x:f>
        <x:v>1</x:v>
      </x:c>
      <x:c r="O1268" s="149" t="str">
        <x:f>'Master Products'!AH1265</x:f>
        <x:v>WS-RATES:36:5</x:v>
      </x:c>
      <x:c r="P1268" s="149" t="str">
        <x:f>IF('Master Products'!AI1265="","",'Master Products'!AI1265)</x:f>
      </x:c>
      <x:c r="Q1268" s="149" t="str">
        <x:f>IF('Master Products'!AJ1265="","",'Master Products'!AJ1265)</x:f>
      </x:c>
      <x:c r="R1268" s="149" t="str">
        <x:f>IF('Master Products'!AK1265="","",'Master Products'!AK1265)</x:f>
      </x:c>
    </x:row>
    <x:row r="1269">
      <x:c r="A1269" s="149" t="str">
        <x:f>'Master Products'!A1266</x:f>
        <x:v>RS-001265</x:v>
      </x:c>
      <x:c r="B1269" s="149" t="str">
        <x:f>'Master Products'!B1266</x:f>
        <x:v>B72 ERASER</x:v>
      </x:c>
      <x:c r="C1269" s="149" t="str">
        <x:f>'Master Products'!C1266</x:f>
        <x:v>ERASERS</x:v>
      </x:c>
      <x:c r="D1269" s="149" t="str">
        <x:f>'Master Products'!D1266</x:f>
        <x:v>Both</x:v>
      </x:c>
      <x:c r="E1269" s="149" t="str">
        <x:f>'Master Products'!F1266</x:f>
        <x:v>Piece</x:v>
      </x:c>
      <x:c r="F1269" s="149" t="str">
        <x:f>IF('Master Products'!G1266="","",'Master Products'!G1266)</x:f>
      </x:c>
      <x:c r="G1269" s="149" t="str">
        <x:f>'Master Products'!I1266</x:f>
        <x:v>PKR</x:v>
      </x:c>
      <x:c r="H1269" s="133" t="n">
        <x:f>'Master Products'!L1266</x:f>
        <x:v>310</x:v>
      </x:c>
      <x:c r="I1269" s="133" t="n">
        <x:f>'Master Products'!M1266</x:f>
        <x:v>282</x:v>
      </x:c>
      <x:c r="J1269" s="133" t="str">
        <x:f>'Master Products'!U1266</x:f>
        <x:v>Source Valid</x:v>
      </x:c>
      <x:c r="K1269" s="133" t="n">
        <x:f>'Master Products'!N1266</x:f>
        <x:v>28</x:v>
      </x:c>
      <x:c r="L1269" s="148" t="n">
        <x:f>'Master Products'!O1266</x:f>
        <x:v>0.09032258064516129</x:v>
      </x:c>
      <x:c r="M1269" s="149" t="str">
        <x:f>'Master Products'!X1266</x:f>
        <x:v>Ready</x:v>
      </x:c>
      <x:c r="N1269" s="149" t="b">
        <x:f>'Master Products'!Y1266</x:f>
        <x:v>1</x:v>
      </x:c>
      <x:c r="O1269" s="149" t="str">
        <x:f>'Master Products'!AH1266</x:f>
        <x:v>WS-RATES:36:6</x:v>
      </x:c>
      <x:c r="P1269" s="149" t="str">
        <x:f>IF('Master Products'!AI1266="","",'Master Products'!AI1266)</x:f>
      </x:c>
      <x:c r="Q1269" s="149" t="str">
        <x:f>IF('Master Products'!AJ1266="","",'Master Products'!AJ1266)</x:f>
      </x:c>
      <x:c r="R1269" s="149" t="str">
        <x:f>IF('Master Products'!AK1266="","",'Master Products'!AK1266)</x:f>
      </x:c>
    </x:row>
    <x:row r="1270">
      <x:c r="A1270" s="149" t="str">
        <x:f>'Master Products'!A1267</x:f>
        <x:v>RS-001266</x:v>
      </x:c>
      <x:c r="B1270" s="149" t="str">
        <x:f>'Master Products'!B1267</x:f>
        <x:v>FOX JUNIOR POSTER COLOUR</x:v>
      </x:c>
      <x:c r="C1270" s="149" t="str">
        <x:f>'Master Products'!C1267</x:f>
        <x:v>POSTER COLORS</x:v>
      </x:c>
      <x:c r="D1270" s="149" t="str">
        <x:f>'Master Products'!D1267</x:f>
        <x:v>Both</x:v>
      </x:c>
      <x:c r="E1270" s="149" t="str">
        <x:f>'Master Products'!F1267</x:f>
        <x:v>Piece</x:v>
      </x:c>
      <x:c r="F1270" s="149" t="str">
        <x:f>IF('Master Products'!G1267="","",'Master Products'!G1267)</x:f>
      </x:c>
      <x:c r="G1270" s="149" t="str">
        <x:f>'Master Products'!I1267</x:f>
        <x:v>PKR</x:v>
      </x:c>
      <x:c r="H1270" s="133" t="n">
        <x:f>'Master Products'!L1267</x:f>
        <x:v>210</x:v>
      </x:c>
      <x:c r="I1270" s="133" t="n">
        <x:f>'Master Products'!M1267</x:f>
        <x:v>185</x:v>
      </x:c>
      <x:c r="J1270" s="133" t="str">
        <x:f>'Master Products'!U1267</x:f>
        <x:v>Source Valid</x:v>
      </x:c>
      <x:c r="K1270" s="133" t="n">
        <x:f>'Master Products'!N1267</x:f>
        <x:v>25</x:v>
      </x:c>
      <x:c r="L1270" s="148" t="n">
        <x:f>'Master Products'!O1267</x:f>
        <x:v>0.11904761904761904</x:v>
      </x:c>
      <x:c r="M1270" s="149" t="str">
        <x:f>'Master Products'!X1267</x:f>
        <x:v>Ready</x:v>
      </x:c>
      <x:c r="N1270" s="149" t="b">
        <x:f>'Master Products'!Y1267</x:f>
        <x:v>1</x:v>
      </x:c>
      <x:c r="O1270" s="149" t="str">
        <x:f>'Master Products'!AH1267</x:f>
        <x:v>WS-RATES:36:7</x:v>
      </x:c>
      <x:c r="P1270" s="149" t="str">
        <x:f>IF('Master Products'!AI1267="","",'Master Products'!AI1267)</x:f>
      </x:c>
      <x:c r="Q1270" s="149" t="str">
        <x:f>IF('Master Products'!AJ1267="","",'Master Products'!AJ1267)</x:f>
      </x:c>
      <x:c r="R1270" s="149" t="str">
        <x:f>IF('Master Products'!AK1267="","",'Master Products'!AK1267)</x:f>
      </x:c>
    </x:row>
    <x:row r="1271">
      <x:c r="A1271" s="149" t="str">
        <x:f>'Master Products'!A1268</x:f>
        <x:v>RS-001267</x:v>
      </x:c>
      <x:c r="B1271" s="149" t="str">
        <x:f>'Master Products'!B1268</x:f>
        <x:v>KITA ERASER NO 723</x:v>
      </x:c>
      <x:c r="C1271" s="149" t="str">
        <x:f>'Master Products'!C1268</x:f>
        <x:v>ERASERS</x:v>
      </x:c>
      <x:c r="D1271" s="149" t="str">
        <x:f>'Master Products'!D1268</x:f>
        <x:v>Both</x:v>
      </x:c>
      <x:c r="E1271" s="149" t="str">
        <x:f>'Master Products'!F1268</x:f>
        <x:v>Piece</x:v>
      </x:c>
      <x:c r="F1271" s="149" t="str">
        <x:f>IF('Master Products'!G1268="","",'Master Products'!G1268)</x:f>
      </x:c>
      <x:c r="G1271" s="149" t="str">
        <x:f>'Master Products'!I1268</x:f>
        <x:v>PKR</x:v>
      </x:c>
      <x:c r="H1271" s="133" t="n">
        <x:f>'Master Products'!L1268</x:f>
        <x:v>350</x:v>
      </x:c>
      <x:c r="I1271" s="133" t="n">
        <x:f>'Master Products'!M1268</x:f>
        <x:v>295</x:v>
      </x:c>
      <x:c r="J1271" s="133" t="str">
        <x:f>'Master Products'!U1268</x:f>
        <x:v>Source Valid</x:v>
      </x:c>
      <x:c r="K1271" s="133" t="n">
        <x:f>'Master Products'!N1268</x:f>
        <x:v>55</x:v>
      </x:c>
      <x:c r="L1271" s="148" t="n">
        <x:f>'Master Products'!O1268</x:f>
        <x:v>0.15714285714285714</x:v>
      </x:c>
      <x:c r="M1271" s="149" t="str">
        <x:f>'Master Products'!X1268</x:f>
        <x:v>Ready</x:v>
      </x:c>
      <x:c r="N1271" s="149" t="b">
        <x:f>'Master Products'!Y1268</x:f>
        <x:v>1</x:v>
      </x:c>
      <x:c r="O1271" s="149" t="str">
        <x:f>'Master Products'!AH1268</x:f>
        <x:v>WS-RATES:36:8</x:v>
      </x:c>
      <x:c r="P1271" s="149" t="str">
        <x:f>IF('Master Products'!AI1268="","",'Master Products'!AI1268)</x:f>
      </x:c>
      <x:c r="Q1271" s="149" t="str">
        <x:f>IF('Master Products'!AJ1268="","",'Master Products'!AJ1268)</x:f>
      </x:c>
      <x:c r="R1271" s="149" t="str">
        <x:f>IF('Master Products'!AK1268="","",'Master Products'!AK1268)</x:f>
      </x:c>
    </x:row>
    <x:row r="1272">
      <x:c r="A1272" s="149" t="str">
        <x:f>'Master Products'!A1269</x:f>
        <x:v>RS-001268</x:v>
      </x:c>
      <x:c r="B1272" s="149" t="str">
        <x:f>'Master Products'!B1269</x:f>
        <x:v>KITA ERASRER K720</x:v>
      </x:c>
      <x:c r="C1272" s="149" t="str">
        <x:f>'Master Products'!C1269</x:f>
        <x:v>ERASERS</x:v>
      </x:c>
      <x:c r="D1272" s="149" t="str">
        <x:f>'Master Products'!D1269</x:f>
        <x:v>Both</x:v>
      </x:c>
      <x:c r="E1272" s="149" t="str">
        <x:f>'Master Products'!F1269</x:f>
        <x:v>Piece</x:v>
      </x:c>
      <x:c r="F1272" s="149" t="str">
        <x:f>IF('Master Products'!G1269="","",'Master Products'!G1269)</x:f>
      </x:c>
      <x:c r="G1272" s="149" t="str">
        <x:f>'Master Products'!I1269</x:f>
        <x:v>PKR</x:v>
      </x:c>
      <x:c r="H1272" s="133" t="n">
        <x:f>'Master Products'!L1269</x:f>
        <x:v>310</x:v>
      </x:c>
      <x:c r="I1272" s="133" t="n">
        <x:f>'Master Products'!M1269</x:f>
        <x:v>270</x:v>
      </x:c>
      <x:c r="J1272" s="133" t="str">
        <x:f>'Master Products'!U1269</x:f>
        <x:v>Source Valid</x:v>
      </x:c>
      <x:c r="K1272" s="133" t="n">
        <x:f>'Master Products'!N1269</x:f>
        <x:v>40</x:v>
      </x:c>
      <x:c r="L1272" s="148" t="n">
        <x:f>'Master Products'!O1269</x:f>
        <x:v>0.12903225806451613</x:v>
      </x:c>
      <x:c r="M1272" s="149" t="str">
        <x:f>'Master Products'!X1269</x:f>
        <x:v>Ready</x:v>
      </x:c>
      <x:c r="N1272" s="149" t="b">
        <x:f>'Master Products'!Y1269</x:f>
        <x:v>1</x:v>
      </x:c>
      <x:c r="O1272" s="149" t="str">
        <x:f>'Master Products'!AH1269</x:f>
        <x:v>WS-RATES:36:9</x:v>
      </x:c>
      <x:c r="P1272" s="149" t="str">
        <x:f>IF('Master Products'!AI1269="","",'Master Products'!AI1269)</x:f>
      </x:c>
      <x:c r="Q1272" s="149" t="str">
        <x:f>IF('Master Products'!AJ1269="","",'Master Products'!AJ1269)</x:f>
      </x:c>
      <x:c r="R1272" s="149" t="str">
        <x:f>IF('Master Products'!AK1269="","",'Master Products'!AK1269)</x:f>
      </x:c>
    </x:row>
    <x:row r="1273">
      <x:c r="A1273" s="149" t="str">
        <x:f>'Master Products'!A1270</x:f>
        <x:v>RS-001269</x:v>
      </x:c>
      <x:c r="B1273" s="149" t="str">
        <x:f>'Master Products'!B1270</x:f>
        <x:v>CHAMPION POSTER COLOUR 6+1</x:v>
      </x:c>
      <x:c r="C1273" s="149" t="str">
        <x:f>'Master Products'!C1270</x:f>
        <x:v>POSTER COLORS</x:v>
      </x:c>
      <x:c r="D1273" s="149" t="str">
        <x:f>'Master Products'!D1270</x:f>
        <x:v>Both</x:v>
      </x:c>
      <x:c r="E1273" s="149" t="str">
        <x:f>'Master Products'!F1270</x:f>
        <x:v>Pack</x:v>
      </x:c>
      <x:c r="F1273" s="149" t="n">
        <x:f>IF('Master Products'!G1270="","",'Master Products'!G1270)</x:f>
        <x:v>7</x:v>
      </x:c>
      <x:c r="G1273" s="149" t="str">
        <x:f>'Master Products'!I1270</x:f>
        <x:v>PKR</x:v>
      </x:c>
      <x:c r="H1273" s="133" t="n">
        <x:f>'Master Products'!L1270</x:f>
        <x:v>120</x:v>
      </x:c>
      <x:c r="I1273" s="133" t="n">
        <x:f>'Master Products'!M1270</x:f>
        <x:v>100</x:v>
      </x:c>
      <x:c r="J1273" s="133" t="str">
        <x:f>'Master Products'!U1270</x:f>
        <x:v>Source Valid</x:v>
      </x:c>
      <x:c r="K1273" s="133" t="n">
        <x:f>'Master Products'!N1270</x:f>
        <x:v>20</x:v>
      </x:c>
      <x:c r="L1273" s="148" t="n">
        <x:f>'Master Products'!O1270</x:f>
        <x:v>0.16666666666666666</x:v>
      </x:c>
      <x:c r="M1273" s="149" t="str">
        <x:f>'Master Products'!X1270</x:f>
        <x:v>Ready</x:v>
      </x:c>
      <x:c r="N1273" s="149" t="b">
        <x:f>'Master Products'!Y1270</x:f>
        <x:v>1</x:v>
      </x:c>
      <x:c r="O1273" s="149" t="str">
        <x:f>'Master Products'!AH1270</x:f>
        <x:v>WS-RATES:36:10</x:v>
      </x:c>
      <x:c r="P1273" s="149" t="str">
        <x:f>IF('Master Products'!AI1270="","",'Master Products'!AI1270)</x:f>
      </x:c>
      <x:c r="Q1273" s="149" t="str">
        <x:f>IF('Master Products'!AJ1270="","",'Master Products'!AJ1270)</x:f>
      </x:c>
      <x:c r="R1273" s="149" t="str">
        <x:f>IF('Master Products'!AK1270="","",'Master Products'!AK1270)</x:f>
      </x:c>
    </x:row>
    <x:row r="1274">
      <x:c r="A1274" s="149" t="str">
        <x:f>'Master Products'!A1271</x:f>
        <x:v>RS-001270</x:v>
      </x:c>
      <x:c r="B1274" s="149" t="str">
        <x:f>'Master Products'!B1271</x:f>
        <x:v>MILAN ERASER 4080</x:v>
      </x:c>
      <x:c r="C1274" s="149" t="str">
        <x:f>'Master Products'!C1271</x:f>
        <x:v>ERASERS</x:v>
      </x:c>
      <x:c r="D1274" s="149" t="str">
        <x:f>'Master Products'!D1271</x:f>
        <x:v>Both</x:v>
      </x:c>
      <x:c r="E1274" s="149" t="str">
        <x:f>'Master Products'!F1271</x:f>
        <x:v>Piece</x:v>
      </x:c>
      <x:c r="F1274" s="149" t="str">
        <x:f>IF('Master Products'!G1271="","",'Master Products'!G1271)</x:f>
      </x:c>
      <x:c r="G1274" s="149" t="str">
        <x:f>'Master Products'!I1271</x:f>
        <x:v>PKR</x:v>
      </x:c>
      <x:c r="H1274" s="133" t="n">
        <x:f>'Master Products'!L1271</x:f>
        <x:v>490</x:v>
      </x:c>
      <x:c r="I1274" s="133" t="n">
        <x:f>'Master Products'!M1271</x:f>
        <x:v>450</x:v>
      </x:c>
      <x:c r="J1274" s="133" t="str">
        <x:f>'Master Products'!U1271</x:f>
        <x:v>Source Valid</x:v>
      </x:c>
      <x:c r="K1274" s="133" t="n">
        <x:f>'Master Products'!N1271</x:f>
        <x:v>40</x:v>
      </x:c>
      <x:c r="L1274" s="148" t="n">
        <x:f>'Master Products'!O1271</x:f>
        <x:v>0.08163265306122448</x:v>
      </x:c>
      <x:c r="M1274" s="149" t="str">
        <x:f>'Master Products'!X1271</x:f>
        <x:v>Ready</x:v>
      </x:c>
      <x:c r="N1274" s="149" t="b">
        <x:f>'Master Products'!Y1271</x:f>
        <x:v>1</x:v>
      </x:c>
      <x:c r="O1274" s="149" t="str">
        <x:f>'Master Products'!AH1271</x:f>
        <x:v>WS-RATES:36:11</x:v>
      </x:c>
      <x:c r="P1274" s="149" t="str">
        <x:f>IF('Master Products'!AI1271="","",'Master Products'!AI1271)</x:f>
      </x:c>
      <x:c r="Q1274" s="149" t="str">
        <x:f>IF('Master Products'!AJ1271="","",'Master Products'!AJ1271)</x:f>
      </x:c>
      <x:c r="R1274" s="149" t="str">
        <x:f>IF('Master Products'!AK1271="","",'Master Products'!AK1271)</x:f>
      </x:c>
    </x:row>
    <x:row r="1275">
      <x:c r="A1275" s="149" t="str">
        <x:f>'Master Products'!A1272</x:f>
        <x:v>RS-001271</x:v>
      </x:c>
      <x:c r="B1275" s="149" t="str">
        <x:f>'Master Products'!B1272</x:f>
        <x:v>FOX POSTER COLOUR 6+1</x:v>
      </x:c>
      <x:c r="C1275" s="149" t="str">
        <x:f>'Master Products'!C1272</x:f>
        <x:v>POSTER COLORS</x:v>
      </x:c>
      <x:c r="D1275" s="149" t="str">
        <x:f>'Master Products'!D1272</x:f>
        <x:v>Both</x:v>
      </x:c>
      <x:c r="E1275" s="149" t="str">
        <x:f>'Master Products'!F1272</x:f>
        <x:v>Pack</x:v>
      </x:c>
      <x:c r="F1275" s="149" t="n">
        <x:f>IF('Master Products'!G1272="","",'Master Products'!G1272)</x:f>
        <x:v>7</x:v>
      </x:c>
      <x:c r="G1275" s="149" t="str">
        <x:f>'Master Products'!I1272</x:f>
        <x:v>PKR</x:v>
      </x:c>
      <x:c r="H1275" s="133" t="n">
        <x:f>'Master Products'!L1272</x:f>
        <x:v>120</x:v>
      </x:c>
      <x:c r="I1275" s="133" t="n">
        <x:f>'Master Products'!M1272</x:f>
        <x:v>100</x:v>
      </x:c>
      <x:c r="J1275" s="133" t="str">
        <x:f>'Master Products'!U1272</x:f>
        <x:v>Source Valid</x:v>
      </x:c>
      <x:c r="K1275" s="133" t="n">
        <x:f>'Master Products'!N1272</x:f>
        <x:v>20</x:v>
      </x:c>
      <x:c r="L1275" s="148" t="n">
        <x:f>'Master Products'!O1272</x:f>
        <x:v>0.16666666666666666</x:v>
      </x:c>
      <x:c r="M1275" s="149" t="str">
        <x:f>'Master Products'!X1272</x:f>
        <x:v>Ready</x:v>
      </x:c>
      <x:c r="N1275" s="149" t="b">
        <x:f>'Master Products'!Y1272</x:f>
        <x:v>1</x:v>
      </x:c>
      <x:c r="O1275" s="149" t="str">
        <x:f>'Master Products'!AH1272</x:f>
        <x:v>WS-RATES:36:12</x:v>
      </x:c>
      <x:c r="P1275" s="149" t="str">
        <x:f>IF('Master Products'!AI1272="","",'Master Products'!AI1272)</x:f>
      </x:c>
      <x:c r="Q1275" s="149" t="str">
        <x:f>IF('Master Products'!AJ1272="","",'Master Products'!AJ1272)</x:f>
      </x:c>
      <x:c r="R1275" s="149" t="str">
        <x:f>IF('Master Products'!AK1272="","",'Master Products'!AK1272)</x:f>
      </x:c>
    </x:row>
    <x:row r="1276">
      <x:c r="A1276" s="149" t="str">
        <x:f>'Master Products'!A1273</x:f>
        <x:v>RS-001272</x:v>
      </x:c>
      <x:c r="B1276" s="149" t="str">
        <x:f>'Master Products'!B1273</x:f>
        <x:v>NEXT/FS SHARPNER 48 PCS</x:v>
      </x:c>
      <x:c r="C1276" s="149" t="str">
        <x:f>'Master Products'!C1273</x:f>
        <x:v>SHARPNERS</x:v>
      </x:c>
      <x:c r="D1276" s="149" t="str">
        <x:f>'Master Products'!D1273</x:f>
        <x:v>Wholesale/Bulk</x:v>
      </x:c>
      <x:c r="E1276" s="149" t="str">
        <x:f>'Master Products'!F1273</x:f>
        <x:v>Pack</x:v>
      </x:c>
      <x:c r="F1276" s="149" t="n">
        <x:f>IF('Master Products'!G1273="","",'Master Products'!G1273)</x:f>
        <x:v>48</x:v>
      </x:c>
      <x:c r="G1276" s="149" t="str">
        <x:f>'Master Products'!I1273</x:f>
        <x:v>PKR</x:v>
      </x:c>
      <x:c r="H1276" s="133" t="n">
        <x:f>'Master Products'!L1273</x:f>
        <x:v>230</x:v>
      </x:c>
      <x:c r="I1276" s="133" t="n">
        <x:f>'Master Products'!M1273</x:f>
        <x:v>180</x:v>
      </x:c>
      <x:c r="J1276" s="133" t="str">
        <x:f>'Master Products'!U1273</x:f>
        <x:v>Source Valid</x:v>
      </x:c>
      <x:c r="K1276" s="133" t="n">
        <x:f>'Master Products'!N1273</x:f>
        <x:v>50</x:v>
      </x:c>
      <x:c r="L1276" s="148" t="n">
        <x:f>'Master Products'!O1273</x:f>
        <x:v>0.21739130434782608</x:v>
      </x:c>
      <x:c r="M1276" s="149" t="str">
        <x:f>'Master Products'!X1273</x:f>
        <x:v>Ready</x:v>
      </x:c>
      <x:c r="N1276" s="149" t="b">
        <x:f>'Master Products'!Y1273</x:f>
        <x:v>1</x:v>
      </x:c>
      <x:c r="O1276" s="149" t="str">
        <x:f>'Master Products'!AH1273</x:f>
        <x:v>WS-RATES:36:13</x:v>
      </x:c>
      <x:c r="P1276" s="149" t="str">
        <x:f>IF('Master Products'!AI1273="","",'Master Products'!AI1273)</x:f>
      </x:c>
      <x:c r="Q1276" s="149" t="str">
        <x:f>IF('Master Products'!AJ1273="","",'Master Products'!AJ1273)</x:f>
      </x:c>
      <x:c r="R1276" s="149" t="str">
        <x:f>IF('Master Products'!AK1273="","",'Master Products'!AK1273)</x:f>
      </x:c>
    </x:row>
    <x:row r="1277">
      <x:c r="A1277" s="149" t="str">
        <x:f>'Master Products'!A1274</x:f>
        <x:v>RS-001273</x:v>
      </x:c>
      <x:c r="B1277" s="149" t="str">
        <x:f>'Master Products'!B1274</x:f>
        <x:v>ARTIST POSTER COLOUR JUNIOR</x:v>
      </x:c>
      <x:c r="C1277" s="149" t="str">
        <x:f>'Master Products'!C1274</x:f>
        <x:v>POSTER COLORS</x:v>
      </x:c>
      <x:c r="D1277" s="149" t="str">
        <x:f>'Master Products'!D1274</x:f>
        <x:v>Both</x:v>
      </x:c>
      <x:c r="E1277" s="149" t="str">
        <x:f>'Master Products'!F1274</x:f>
        <x:v>Piece</x:v>
      </x:c>
      <x:c r="F1277" s="149" t="str">
        <x:f>IF('Master Products'!G1274="","",'Master Products'!G1274)</x:f>
      </x:c>
      <x:c r="G1277" s="149" t="str">
        <x:f>'Master Products'!I1274</x:f>
        <x:v>PKR</x:v>
      </x:c>
      <x:c r="H1277" s="133" t="n">
        <x:f>'Master Products'!L1274</x:f>
        <x:v>210</x:v>
      </x:c>
      <x:c r="I1277" s="133" t="n">
        <x:f>'Master Products'!M1274</x:f>
        <x:v>185</x:v>
      </x:c>
      <x:c r="J1277" s="133" t="str">
        <x:f>'Master Products'!U1274</x:f>
        <x:v>Source Valid</x:v>
      </x:c>
      <x:c r="K1277" s="133" t="n">
        <x:f>'Master Products'!N1274</x:f>
        <x:v>25</x:v>
      </x:c>
      <x:c r="L1277" s="148" t="n">
        <x:f>'Master Products'!O1274</x:f>
        <x:v>0.11904761904761904</x:v>
      </x:c>
      <x:c r="M1277" s="149" t="str">
        <x:f>'Master Products'!X1274</x:f>
        <x:v>Ready</x:v>
      </x:c>
      <x:c r="N1277" s="149" t="b">
        <x:f>'Master Products'!Y1274</x:f>
        <x:v>1</x:v>
      </x:c>
      <x:c r="O1277" s="149" t="str">
        <x:f>'Master Products'!AH1274</x:f>
        <x:v>WS-RATES:36:14</x:v>
      </x:c>
      <x:c r="P1277" s="149" t="str">
        <x:f>IF('Master Products'!AI1274="","",'Master Products'!AI1274)</x:f>
      </x:c>
      <x:c r="Q1277" s="149" t="str">
        <x:f>IF('Master Products'!AJ1274="","",'Master Products'!AJ1274)</x:f>
      </x:c>
      <x:c r="R1277" s="149" t="str">
        <x:f>IF('Master Products'!AK1274="","",'Master Products'!AK1274)</x:f>
      </x:c>
    </x:row>
    <x:row r="1278">
      <x:c r="A1278" s="149" t="str">
        <x:f>'Master Products'!A1275</x:f>
        <x:v>RS-001274</x:v>
      </x:c>
      <x:c r="B1278" s="149" t="str">
        <x:f>'Master Products'!B1275</x:f>
        <x:v>ARTIST POSTER COLOUR 6+1</x:v>
      </x:c>
      <x:c r="C1278" s="149" t="str">
        <x:f>'Master Products'!C1275</x:f>
        <x:v>POSTER COLORS</x:v>
      </x:c>
      <x:c r="D1278" s="149" t="str">
        <x:f>'Master Products'!D1275</x:f>
        <x:v>Both</x:v>
      </x:c>
      <x:c r="E1278" s="149" t="str">
        <x:f>'Master Products'!F1275</x:f>
        <x:v>Pack</x:v>
      </x:c>
      <x:c r="F1278" s="149" t="n">
        <x:f>IF('Master Products'!G1275="","",'Master Products'!G1275)</x:f>
        <x:v>7</x:v>
      </x:c>
      <x:c r="G1278" s="149" t="str">
        <x:f>'Master Products'!I1275</x:f>
        <x:v>PKR</x:v>
      </x:c>
      <x:c r="H1278" s="133" t="n">
        <x:f>'Master Products'!L1275</x:f>
        <x:v>130</x:v>
      </x:c>
      <x:c r="I1278" s="133" t="n">
        <x:f>'Master Products'!M1275</x:f>
        <x:v>100</x:v>
      </x:c>
      <x:c r="J1278" s="133" t="str">
        <x:f>'Master Products'!U1275</x:f>
        <x:v>Source Valid</x:v>
      </x:c>
      <x:c r="K1278" s="133" t="n">
        <x:f>'Master Products'!N1275</x:f>
        <x:v>30</x:v>
      </x:c>
      <x:c r="L1278" s="148" t="n">
        <x:f>'Master Products'!O1275</x:f>
        <x:v>0.23076923076923078</x:v>
      </x:c>
      <x:c r="M1278" s="149" t="str">
        <x:f>'Master Products'!X1275</x:f>
        <x:v>Ready</x:v>
      </x:c>
      <x:c r="N1278" s="149" t="b">
        <x:f>'Master Products'!Y1275</x:f>
        <x:v>1</x:v>
      </x:c>
      <x:c r="O1278" s="149" t="str">
        <x:f>'Master Products'!AH1275</x:f>
        <x:v>WS-RATES:36:15</x:v>
      </x:c>
      <x:c r="P1278" s="149" t="str">
        <x:f>IF('Master Products'!AI1275="","",'Master Products'!AI1275)</x:f>
      </x:c>
      <x:c r="Q1278" s="149" t="str">
        <x:f>IF('Master Products'!AJ1275="","",'Master Products'!AJ1275)</x:f>
      </x:c>
      <x:c r="R1278" s="149" t="str">
        <x:f>IF('Master Products'!AK1275="","",'Master Products'!AK1275)</x:f>
      </x:c>
    </x:row>
    <x:row r="1279">
      <x:c r="A1279" s="149" t="str">
        <x:f>'Master Products'!A1276</x:f>
        <x:v>RS-001275</x:v>
      </x:c>
      <x:c r="B1279" s="149" t="str">
        <x:f>'Master Products'!B1276</x:f>
        <x:v>PAK SHARPNER 5 SALE</x:v>
      </x:c>
      <x:c r="C1279" s="149" t="str">
        <x:f>'Master Products'!C1276</x:f>
        <x:v>SHARPNERS</x:v>
      </x:c>
      <x:c r="D1279" s="149" t="str">
        <x:f>'Master Products'!D1276</x:f>
        <x:v>Both</x:v>
      </x:c>
      <x:c r="E1279" s="149" t="str">
        <x:f>'Master Products'!F1276</x:f>
        <x:v>Piece</x:v>
      </x:c>
      <x:c r="F1279" s="149" t="str">
        <x:f>IF('Master Products'!G1276="","",'Master Products'!G1276)</x:f>
      </x:c>
      <x:c r="G1279" s="149" t="str">
        <x:f>'Master Products'!I1276</x:f>
        <x:v>PKR</x:v>
      </x:c>
      <x:c r="H1279" s="133" t="n">
        <x:f>'Master Products'!L1276</x:f>
        <x:v>240</x:v>
      </x:c>
      <x:c r="I1279" s="133" t="n">
        <x:f>'Master Products'!M1276</x:f>
        <x:v>225</x:v>
      </x:c>
      <x:c r="J1279" s="133" t="str">
        <x:f>'Master Products'!U1276</x:f>
        <x:v>Source Valid</x:v>
      </x:c>
      <x:c r="K1279" s="133" t="n">
        <x:f>'Master Products'!N1276</x:f>
        <x:v>15</x:v>
      </x:c>
      <x:c r="L1279" s="148" t="n">
        <x:f>'Master Products'!O1276</x:f>
        <x:v>0.0625</x:v>
      </x:c>
      <x:c r="M1279" s="149" t="str">
        <x:f>'Master Products'!X1276</x:f>
        <x:v>Ready</x:v>
      </x:c>
      <x:c r="N1279" s="149" t="b">
        <x:f>'Master Products'!Y1276</x:f>
        <x:v>1</x:v>
      </x:c>
      <x:c r="O1279" s="149" t="str">
        <x:f>'Master Products'!AH1276</x:f>
        <x:v>WS-RATES:36:16</x:v>
      </x:c>
      <x:c r="P1279" s="149" t="str">
        <x:f>IF('Master Products'!AI1276="","",'Master Products'!AI1276)</x:f>
      </x:c>
      <x:c r="Q1279" s="149" t="str">
        <x:f>IF('Master Products'!AJ1276="","",'Master Products'!AJ1276)</x:f>
      </x:c>
      <x:c r="R1279" s="149" t="str">
        <x:f>IF('Master Products'!AK1276="","",'Master Products'!AK1276)</x:f>
      </x:c>
    </x:row>
    <x:row r="1280">
      <x:c r="A1280" s="149" t="str">
        <x:f>'Master Products'!A1277</x:f>
        <x:v>RS-001276</x:v>
      </x:c>
      <x:c r="B1280" s="149" t="str">
        <x:f>'Master Products'!B1277</x:f>
        <x:v>PAK SHARPNER 10 SALE</x:v>
      </x:c>
      <x:c r="C1280" s="149" t="str">
        <x:f>'Master Products'!C1277</x:f>
        <x:v>SHARPNERS</x:v>
      </x:c>
      <x:c r="D1280" s="149" t="str">
        <x:f>'Master Products'!D1277</x:f>
        <x:v>Both</x:v>
      </x:c>
      <x:c r="E1280" s="149" t="str">
        <x:f>'Master Products'!F1277</x:f>
        <x:v>Piece</x:v>
      </x:c>
      <x:c r="F1280" s="149" t="str">
        <x:f>IF('Master Products'!G1277="","",'Master Products'!G1277)</x:f>
      </x:c>
      <x:c r="G1280" s="149" t="str">
        <x:f>'Master Products'!I1277</x:f>
        <x:v>PKR</x:v>
      </x:c>
      <x:c r="H1280" s="133" t="n">
        <x:f>'Master Products'!L1277</x:f>
        <x:v>210</x:v>
      </x:c>
      <x:c r="I1280" s="133" t="n">
        <x:f>'Master Products'!M1277</x:f>
        <x:v>190</x:v>
      </x:c>
      <x:c r="J1280" s="133" t="str">
        <x:f>'Master Products'!U1277</x:f>
        <x:v>Source Valid</x:v>
      </x:c>
      <x:c r="K1280" s="133" t="n">
        <x:f>'Master Products'!N1277</x:f>
        <x:v>20</x:v>
      </x:c>
      <x:c r="L1280" s="148" t="n">
        <x:f>'Master Products'!O1277</x:f>
        <x:v>0.09523809523809523</x:v>
      </x:c>
      <x:c r="M1280" s="149" t="str">
        <x:f>'Master Products'!X1277</x:f>
        <x:v>Ready</x:v>
      </x:c>
      <x:c r="N1280" s="149" t="b">
        <x:f>'Master Products'!Y1277</x:f>
        <x:v>1</x:v>
      </x:c>
      <x:c r="O1280" s="149" t="str">
        <x:f>'Master Products'!AH1277</x:f>
        <x:v>WS-RATES:36:17</x:v>
      </x:c>
      <x:c r="P1280" s="149" t="str">
        <x:f>IF('Master Products'!AI1277="","",'Master Products'!AI1277)</x:f>
      </x:c>
      <x:c r="Q1280" s="149" t="str">
        <x:f>IF('Master Products'!AJ1277="","",'Master Products'!AJ1277)</x:f>
      </x:c>
      <x:c r="R1280" s="149" t="str">
        <x:f>IF('Master Products'!AK1277="","",'Master Products'!AK1277)</x:f>
      </x:c>
    </x:row>
    <x:row r="1281">
      <x:c r="A1281" s="149" t="str">
        <x:f>'Master Products'!A1278</x:f>
        <x:v>RS-001277</x:v>
      </x:c>
      <x:c r="B1281" s="149" t="str">
        <x:f>'Master Products'!B1278</x:f>
        <x:v>KITA ERASER K760</x:v>
      </x:c>
      <x:c r="C1281" s="149" t="str">
        <x:f>'Master Products'!C1278</x:f>
        <x:v>ERASERS</x:v>
      </x:c>
      <x:c r="D1281" s="149" t="str">
        <x:f>'Master Products'!D1278</x:f>
        <x:v>Both</x:v>
      </x:c>
      <x:c r="E1281" s="149" t="str">
        <x:f>'Master Products'!F1278</x:f>
        <x:v>Piece</x:v>
      </x:c>
      <x:c r="F1281" s="149" t="str">
        <x:f>IF('Master Products'!G1278="","",'Master Products'!G1278)</x:f>
      </x:c>
      <x:c r="G1281" s="149" t="str">
        <x:f>'Master Products'!I1278</x:f>
        <x:v>PKR</x:v>
      </x:c>
      <x:c r="H1281" s="133" t="n">
        <x:f>'Master Products'!L1278</x:f>
        <x:v>250</x:v>
      </x:c>
      <x:c r="I1281" s="133" t="n">
        <x:f>'Master Products'!M1278</x:f>
        <x:v>225</x:v>
      </x:c>
      <x:c r="J1281" s="133" t="str">
        <x:f>'Master Products'!U1278</x:f>
        <x:v>Source Valid</x:v>
      </x:c>
      <x:c r="K1281" s="133" t="n">
        <x:f>'Master Products'!N1278</x:f>
        <x:v>25</x:v>
      </x:c>
      <x:c r="L1281" s="148" t="n">
        <x:f>'Master Products'!O1278</x:f>
        <x:v>0.1</x:v>
      </x:c>
      <x:c r="M1281" s="149" t="str">
        <x:f>'Master Products'!X1278</x:f>
        <x:v>Ready</x:v>
      </x:c>
      <x:c r="N1281" s="149" t="b">
        <x:f>'Master Products'!Y1278</x:f>
        <x:v>1</x:v>
      </x:c>
      <x:c r="O1281" s="149" t="str">
        <x:f>'Master Products'!AH1278</x:f>
        <x:v>WS-RATES:36:18</x:v>
      </x:c>
      <x:c r="P1281" s="149" t="str">
        <x:f>IF('Master Products'!AI1278="","",'Master Products'!AI1278)</x:f>
      </x:c>
      <x:c r="Q1281" s="149" t="str">
        <x:f>IF('Master Products'!AJ1278="","",'Master Products'!AJ1278)</x:f>
      </x:c>
      <x:c r="R1281" s="149" t="str">
        <x:f>IF('Master Products'!AK1278="","",'Master Products'!AK1278)</x:f>
      </x:c>
    </x:row>
    <x:row r="1282">
      <x:c r="A1282" s="149" t="str">
        <x:f>'Master Products'!A1279</x:f>
        <x:v>RS-001278</x:v>
      </x:c>
      <x:c r="B1282" s="149" t="str">
        <x:f>'Master Products'!B1279</x:f>
        <x:v>DG 50 ERASER</x:v>
      </x:c>
      <x:c r="C1282" s="149" t="str">
        <x:f>'Master Products'!C1279</x:f>
        <x:v>ERASERS</x:v>
      </x:c>
      <x:c r="D1282" s="149" t="str">
        <x:f>'Master Products'!D1279</x:f>
        <x:v>Both</x:v>
      </x:c>
      <x:c r="E1282" s="149" t="str">
        <x:f>'Master Products'!F1279</x:f>
        <x:v>Piece</x:v>
      </x:c>
      <x:c r="F1282" s="149" t="str">
        <x:f>IF('Master Products'!G1279="","",'Master Products'!G1279)</x:f>
      </x:c>
      <x:c r="G1282" s="149" t="str">
        <x:f>'Master Products'!I1279</x:f>
        <x:v>PKR</x:v>
      </x:c>
      <x:c r="H1282" s="133" t="n">
        <x:f>'Master Products'!L1279</x:f>
        <x:v>700</x:v>
      </x:c>
      <x:c r="I1282" s="133" t="n">
        <x:f>'Master Products'!M1279</x:f>
        <x:v>660</x:v>
      </x:c>
      <x:c r="J1282" s="133" t="str">
        <x:f>'Master Products'!U1279</x:f>
        <x:v>Source Valid</x:v>
      </x:c>
      <x:c r="K1282" s="133" t="n">
        <x:f>'Master Products'!N1279</x:f>
        <x:v>40</x:v>
      </x:c>
      <x:c r="L1282" s="148" t="n">
        <x:f>'Master Products'!O1279</x:f>
        <x:v>0.05714285714285714</x:v>
      </x:c>
      <x:c r="M1282" s="149" t="str">
        <x:f>'Master Products'!X1279</x:f>
        <x:v>Ready</x:v>
      </x:c>
      <x:c r="N1282" s="149" t="b">
        <x:f>'Master Products'!Y1279</x:f>
        <x:v>1</x:v>
      </x:c>
      <x:c r="O1282" s="149" t="str">
        <x:f>'Master Products'!AH1279</x:f>
        <x:v>WS-RATES:36:19</x:v>
      </x:c>
      <x:c r="P1282" s="149" t="str">
        <x:f>IF('Master Products'!AI1279="","",'Master Products'!AI1279)</x:f>
      </x:c>
      <x:c r="Q1282" s="149" t="str">
        <x:f>IF('Master Products'!AJ1279="","",'Master Products'!AJ1279)</x:f>
      </x:c>
      <x:c r="R1282" s="149" t="str">
        <x:f>IF('Master Products'!AK1279="","",'Master Products'!AK1279)</x:f>
      </x:c>
    </x:row>
    <x:row r="1283">
      <x:c r="A1283" s="149" t="str">
        <x:f>'Master Products'!A1280</x:f>
        <x:v>RS-001279</x:v>
      </x:c>
      <x:c r="B1283" s="149" t="str">
        <x:f>'Master Products'!B1280</x:f>
        <x:v>OREGA JUNIOR POSTER COLOUR</x:v>
      </x:c>
      <x:c r="C1283" s="149" t="str">
        <x:f>'Master Products'!C1280</x:f>
        <x:v>POSTER COLORS</x:v>
      </x:c>
      <x:c r="D1283" s="149" t="str">
        <x:f>'Master Products'!D1280</x:f>
        <x:v>Both</x:v>
      </x:c>
      <x:c r="E1283" s="149" t="str">
        <x:f>'Master Products'!F1280</x:f>
        <x:v>Piece</x:v>
      </x:c>
      <x:c r="F1283" s="149" t="str">
        <x:f>IF('Master Products'!G1280="","",'Master Products'!G1280)</x:f>
      </x:c>
      <x:c r="G1283" s="149" t="str">
        <x:f>'Master Products'!I1280</x:f>
        <x:v>PKR</x:v>
      </x:c>
      <x:c r="H1283" s="133" t="n">
        <x:f>'Master Products'!L1280</x:f>
        <x:v>210</x:v>
      </x:c>
      <x:c r="I1283" s="133" t="n">
        <x:f>'Master Products'!M1280</x:f>
        <x:v>185</x:v>
      </x:c>
      <x:c r="J1283" s="133" t="str">
        <x:f>'Master Products'!U1280</x:f>
        <x:v>Source Valid</x:v>
      </x:c>
      <x:c r="K1283" s="133" t="n">
        <x:f>'Master Products'!N1280</x:f>
        <x:v>25</x:v>
      </x:c>
      <x:c r="L1283" s="148" t="n">
        <x:f>'Master Products'!O1280</x:f>
        <x:v>0.11904761904761904</x:v>
      </x:c>
      <x:c r="M1283" s="149" t="str">
        <x:f>'Master Products'!X1280</x:f>
        <x:v>Ready</x:v>
      </x:c>
      <x:c r="N1283" s="149" t="b">
        <x:f>'Master Products'!Y1280</x:f>
        <x:v>1</x:v>
      </x:c>
      <x:c r="O1283" s="149" t="str">
        <x:f>'Master Products'!AH1280</x:f>
        <x:v>WS-RATES:36:20</x:v>
      </x:c>
      <x:c r="P1283" s="149" t="str">
        <x:f>IF('Master Products'!AI1280="","",'Master Products'!AI1280)</x:f>
      </x:c>
      <x:c r="Q1283" s="149" t="str">
        <x:f>IF('Master Products'!AJ1280="","",'Master Products'!AJ1280)</x:f>
      </x:c>
      <x:c r="R1283" s="149" t="str">
        <x:f>IF('Master Products'!AK1280="","",'Master Products'!AK1280)</x:f>
      </x:c>
    </x:row>
    <x:row r="1284">
      <x:c r="A1284" s="149" t="str">
        <x:f>'Master Products'!A1281</x:f>
        <x:v>RS-001280</x:v>
      </x:c>
      <x:c r="B1284" s="149" t="str">
        <x:f>'Master Products'!B1281</x:f>
        <x:v>GLUE GUN (LARGE)</x:v>
      </x:c>
      <x:c r="C1284" s="149" t="str">
        <x:f>'Master Products'!C1281</x:f>
        <x:v>GLUE GUN</x:v>
      </x:c>
      <x:c r="D1284" s="149" t="str">
        <x:f>'Master Products'!D1281</x:f>
        <x:v>Both</x:v>
      </x:c>
      <x:c r="E1284" s="149" t="str">
        <x:f>'Master Products'!F1281</x:f>
        <x:v>Piece</x:v>
      </x:c>
      <x:c r="F1284" s="149" t="str">
        <x:f>IF('Master Products'!G1281="","",'Master Products'!G1281)</x:f>
      </x:c>
      <x:c r="G1284" s="149" t="str">
        <x:f>'Master Products'!I1281</x:f>
        <x:v>PKR</x:v>
      </x:c>
      <x:c r="H1284" s="133" t="n">
        <x:f>'Master Products'!L1281</x:f>
        <x:v>420</x:v>
      </x:c>
      <x:c r="I1284" s="133" t="n">
        <x:f>'Master Products'!M1281</x:f>
        <x:v>350</x:v>
      </x:c>
      <x:c r="J1284" s="133" t="str">
        <x:f>'Master Products'!U1281</x:f>
        <x:v>Source Valid</x:v>
      </x:c>
      <x:c r="K1284" s="133" t="n">
        <x:f>'Master Products'!N1281</x:f>
        <x:v>70</x:v>
      </x:c>
      <x:c r="L1284" s="148" t="n">
        <x:f>'Master Products'!O1281</x:f>
        <x:v>0.16666666666666666</x:v>
      </x:c>
      <x:c r="M1284" s="149" t="str">
        <x:f>'Master Products'!X1281</x:f>
        <x:v>Ready</x:v>
      </x:c>
      <x:c r="N1284" s="149" t="b">
        <x:f>'Master Products'!Y1281</x:f>
        <x:v>1</x:v>
      </x:c>
      <x:c r="O1284" s="149" t="str">
        <x:f>'Master Products'!AH1281</x:f>
        <x:v>WS-RATES:36:21</x:v>
      </x:c>
      <x:c r="P1284" s="149" t="str">
        <x:f>IF('Master Products'!AI1281="","",'Master Products'!AI1281)</x:f>
      </x:c>
      <x:c r="Q1284" s="149" t="str">
        <x:f>IF('Master Products'!AJ1281="","",'Master Products'!AJ1281)</x:f>
      </x:c>
      <x:c r="R1284" s="149" t="str">
        <x:f>IF('Master Products'!AK1281="","",'Master Products'!AK1281)</x:f>
      </x:c>
    </x:row>
    <x:row r="1285">
      <x:c r="A1285" s="149" t="str">
        <x:f>'Master Products'!A1282</x:f>
        <x:v>RS-001281</x:v>
      </x:c>
      <x:c r="B1285" s="149" t="str">
        <x:f>'Master Products'!B1282</x:f>
        <x:v>OREGA 6+1 POSTER COLOUR</x:v>
      </x:c>
      <x:c r="C1285" s="149" t="str">
        <x:f>'Master Products'!C1282</x:f>
        <x:v>POSTER COLORS</x:v>
      </x:c>
      <x:c r="D1285" s="149" t="str">
        <x:f>'Master Products'!D1282</x:f>
        <x:v>Both</x:v>
      </x:c>
      <x:c r="E1285" s="149" t="str">
        <x:f>'Master Products'!F1282</x:f>
        <x:v>Pack</x:v>
      </x:c>
      <x:c r="F1285" s="149" t="n">
        <x:f>IF('Master Products'!G1282="","",'Master Products'!G1282)</x:f>
        <x:v>7</x:v>
      </x:c>
      <x:c r="G1285" s="149" t="str">
        <x:f>'Master Products'!I1282</x:f>
        <x:v>PKR</x:v>
      </x:c>
      <x:c r="H1285" s="133" t="n">
        <x:f>'Master Products'!L1282</x:f>
        <x:v>130</x:v>
      </x:c>
      <x:c r="I1285" s="133" t="n">
        <x:f>'Master Products'!M1282</x:f>
        <x:v>100</x:v>
      </x:c>
      <x:c r="J1285" s="133" t="str">
        <x:f>'Master Products'!U1282</x:f>
        <x:v>Source Valid</x:v>
      </x:c>
      <x:c r="K1285" s="133" t="n">
        <x:f>'Master Products'!N1282</x:f>
        <x:v>30</x:v>
      </x:c>
      <x:c r="L1285" s="148" t="n">
        <x:f>'Master Products'!O1282</x:f>
        <x:v>0.23076923076923078</x:v>
      </x:c>
      <x:c r="M1285" s="149" t="str">
        <x:f>'Master Products'!X1282</x:f>
        <x:v>Ready</x:v>
      </x:c>
      <x:c r="N1285" s="149" t="b">
        <x:f>'Master Products'!Y1282</x:f>
        <x:v>1</x:v>
      </x:c>
      <x:c r="O1285" s="149" t="str">
        <x:f>'Master Products'!AH1282</x:f>
        <x:v>WS-RATES:36:22</x:v>
      </x:c>
      <x:c r="P1285" s="149" t="str">
        <x:f>IF('Master Products'!AI1282="","",'Master Products'!AI1282)</x:f>
      </x:c>
      <x:c r="Q1285" s="149" t="str">
        <x:f>IF('Master Products'!AJ1282="","",'Master Products'!AJ1282)</x:f>
      </x:c>
      <x:c r="R1285" s="149" t="str">
        <x:f>IF('Master Products'!AK1282="","",'Master Products'!AK1282)</x:f>
      </x:c>
    </x:row>
    <x:row r="1286">
      <x:c r="A1286" s="149" t="str">
        <x:f>'Master Products'!A1283</x:f>
        <x:v>RS-001282</x:v>
      </x:c>
      <x:c r="B1286" s="149" t="str">
        <x:f>'Master Products'!B1283</x:f>
        <x:v>GLUE GUN (MEDIUM)</x:v>
      </x:c>
      <x:c r="C1286" s="149" t="str">
        <x:f>'Master Products'!C1283</x:f>
        <x:v>GLUE GUN</x:v>
      </x:c>
      <x:c r="D1286" s="149" t="str">
        <x:f>'Master Products'!D1283</x:f>
        <x:v>Both</x:v>
      </x:c>
      <x:c r="E1286" s="149" t="str">
        <x:f>'Master Products'!F1283</x:f>
        <x:v>Piece</x:v>
      </x:c>
      <x:c r="F1286" s="149" t="str">
        <x:f>IF('Master Products'!G1283="","",'Master Products'!G1283)</x:f>
      </x:c>
      <x:c r="G1286" s="149" t="str">
        <x:f>'Master Products'!I1283</x:f>
        <x:v>PKR</x:v>
      </x:c>
      <x:c r="H1286" s="133" t="n">
        <x:f>'Master Products'!L1283</x:f>
        <x:v>310</x:v>
      </x:c>
      <x:c r="I1286" s="133" t="n">
        <x:f>'Master Products'!M1283</x:f>
        <x:v>260</x:v>
      </x:c>
      <x:c r="J1286" s="133" t="str">
        <x:f>'Master Products'!U1283</x:f>
        <x:v>Source Valid</x:v>
      </x:c>
      <x:c r="K1286" s="133" t="n">
        <x:f>'Master Products'!N1283</x:f>
        <x:v>50</x:v>
      </x:c>
      <x:c r="L1286" s="148" t="n">
        <x:f>'Master Products'!O1283</x:f>
        <x:v>0.16129032258064516</x:v>
      </x:c>
      <x:c r="M1286" s="149" t="str">
        <x:f>'Master Products'!X1283</x:f>
        <x:v>Ready</x:v>
      </x:c>
      <x:c r="N1286" s="149" t="b">
        <x:f>'Master Products'!Y1283</x:f>
        <x:v>1</x:v>
      </x:c>
      <x:c r="O1286" s="149" t="str">
        <x:f>'Master Products'!AH1283</x:f>
        <x:v>WS-RATES:36:23</x:v>
      </x:c>
      <x:c r="P1286" s="149" t="str">
        <x:f>IF('Master Products'!AI1283="","",'Master Products'!AI1283)</x:f>
      </x:c>
      <x:c r="Q1286" s="149" t="str">
        <x:f>IF('Master Products'!AJ1283="","",'Master Products'!AJ1283)</x:f>
      </x:c>
      <x:c r="R1286" s="149" t="str">
        <x:f>IF('Master Products'!AK1283="","",'Master Products'!AK1283)</x:f>
      </x:c>
    </x:row>
    <x:row r="1287">
      <x:c r="A1287" s="149" t="str">
        <x:f>'Master Products'!A1284</x:f>
        <x:v>RS-001283</x:v>
      </x:c>
      <x:c r="B1287" s="149" t="str">
        <x:f>'Master Products'!B1284</x:f>
        <x:v>GLITTER PEN 6PCS (FIRST)</x:v>
      </x:c>
      <x:c r="C1287" s="149" t="str">
        <x:f>'Master Products'!C1284</x:f>
        <x:v>CHINA</x:v>
      </x:c>
      <x:c r="D1287" s="149" t="str">
        <x:f>'Master Products'!D1284</x:f>
        <x:v>Wholesale/Bulk</x:v>
      </x:c>
      <x:c r="E1287" s="149" t="str">
        <x:f>'Master Products'!F1284</x:f>
        <x:v>Pack</x:v>
      </x:c>
      <x:c r="F1287" s="149" t="n">
        <x:f>IF('Master Products'!G1284="","",'Master Products'!G1284)</x:f>
        <x:v>6</x:v>
      </x:c>
      <x:c r="G1287" s="149" t="str">
        <x:f>'Master Products'!I1284</x:f>
        <x:v>PKR</x:v>
      </x:c>
      <x:c r="H1287" s="133" t="n">
        <x:f>'Master Products'!L1284</x:f>
        <x:v>150</x:v>
      </x:c>
      <x:c r="I1287" s="133" t="n">
        <x:f>'Master Products'!M1284</x:f>
        <x:v>122</x:v>
      </x:c>
      <x:c r="J1287" s="133" t="str">
        <x:f>'Master Products'!U1284</x:f>
        <x:v>Source Valid</x:v>
      </x:c>
      <x:c r="K1287" s="133" t="n">
        <x:f>'Master Products'!N1284</x:f>
        <x:v>28</x:v>
      </x:c>
      <x:c r="L1287" s="148" t="n">
        <x:f>'Master Products'!O1284</x:f>
        <x:v>0.18666666666666668</x:v>
      </x:c>
      <x:c r="M1287" s="149" t="str">
        <x:f>'Master Products'!X1284</x:f>
        <x:v>Ready</x:v>
      </x:c>
      <x:c r="N1287" s="149" t="b">
        <x:f>'Master Products'!Y1284</x:f>
        <x:v>1</x:v>
      </x:c>
      <x:c r="O1287" s="149" t="str">
        <x:f>'Master Products'!AH1284</x:f>
        <x:v>WS-RATES:36:24</x:v>
      </x:c>
      <x:c r="P1287" s="149" t="str">
        <x:f>IF('Master Products'!AI1284="","",'Master Products'!AI1284)</x:f>
      </x:c>
      <x:c r="Q1287" s="149" t="str">
        <x:f>IF('Master Products'!AJ1284="","",'Master Products'!AJ1284)</x:f>
      </x:c>
      <x:c r="R1287" s="149" t="str">
        <x:f>IF('Master Products'!AK1284="","",'Master Products'!AK1284)</x:f>
      </x:c>
    </x:row>
    <x:row r="1288">
      <x:c r="A1288" s="149" t="str">
        <x:f>'Master Products'!A1285</x:f>
        <x:v>RS-001284</x:v>
      </x:c>
      <x:c r="B1288" s="149" t="str">
        <x:f>'Master Products'!B1285</x:f>
        <x:v>GLITTER PEN 12 PCS</x:v>
      </x:c>
      <x:c r="C1288" s="149" t="str">
        <x:f>'Master Products'!C1285</x:f>
        <x:v>CHINA</x:v>
      </x:c>
      <x:c r="D1288" s="149" t="str">
        <x:f>'Master Products'!D1285</x:f>
        <x:v>Wholesale/Bulk</x:v>
      </x:c>
      <x:c r="E1288" s="149" t="str">
        <x:f>'Master Products'!F1285</x:f>
        <x:v>Pack</x:v>
      </x:c>
      <x:c r="F1288" s="149" t="n">
        <x:f>IF('Master Products'!G1285="","",'Master Products'!G1285)</x:f>
        <x:v>12</x:v>
      </x:c>
      <x:c r="G1288" s="149" t="str">
        <x:f>'Master Products'!I1285</x:f>
        <x:v>PKR</x:v>
      </x:c>
      <x:c r="H1288" s="133" t="n">
        <x:f>'Master Products'!L1285</x:f>
        <x:v>260</x:v>
      </x:c>
      <x:c r="I1288" s="133" t="n">
        <x:f>'Master Products'!M1285</x:f>
        <x:v>240</x:v>
      </x:c>
      <x:c r="J1288" s="133" t="str">
        <x:f>'Master Products'!U1285</x:f>
        <x:v>Source Valid</x:v>
      </x:c>
      <x:c r="K1288" s="133" t="n">
        <x:f>'Master Products'!N1285</x:f>
        <x:v>20</x:v>
      </x:c>
      <x:c r="L1288" s="148" t="n">
        <x:f>'Master Products'!O1285</x:f>
        <x:v>0.07692307692307693</x:v>
      </x:c>
      <x:c r="M1288" s="149" t="str">
        <x:f>'Master Products'!X1285</x:f>
        <x:v>Ready</x:v>
      </x:c>
      <x:c r="N1288" s="149" t="b">
        <x:f>'Master Products'!Y1285</x:f>
        <x:v>1</x:v>
      </x:c>
      <x:c r="O1288" s="149" t="str">
        <x:f>'Master Products'!AH1285</x:f>
        <x:v>WS-RATES:36:25</x:v>
      </x:c>
      <x:c r="P1288" s="149" t="str">
        <x:f>IF('Master Products'!AI1285="","",'Master Products'!AI1285)</x:f>
      </x:c>
      <x:c r="Q1288" s="149" t="str">
        <x:f>IF('Master Products'!AJ1285="","",'Master Products'!AJ1285)</x:f>
      </x:c>
      <x:c r="R1288" s="149" t="str">
        <x:f>IF('Master Products'!AK1285="","",'Master Products'!AK1285)</x:f>
      </x:c>
    </x:row>
    <x:row r="1289">
      <x:c r="A1289" s="149" t="str">
        <x:f>'Master Products'!A1286</x:f>
        <x:v>RS-001285</x:v>
      </x:c>
      <x:c r="B1289" s="149" t="str">
        <x:f>'Master Products'!B1286</x:f>
        <x:v>GLUE GUN (SMALL)</x:v>
      </x:c>
      <x:c r="C1289" s="149" t="str">
        <x:f>'Master Products'!C1286</x:f>
        <x:v>GLUE GUN</x:v>
      </x:c>
      <x:c r="D1289" s="149" t="str">
        <x:f>'Master Products'!D1286</x:f>
        <x:v>Both</x:v>
      </x:c>
      <x:c r="E1289" s="149" t="str">
        <x:f>'Master Products'!F1286</x:f>
        <x:v>Piece</x:v>
      </x:c>
      <x:c r="F1289" s="149" t="str">
        <x:f>IF('Master Products'!G1286="","",'Master Products'!G1286)</x:f>
      </x:c>
      <x:c r="G1289" s="149" t="str">
        <x:f>'Master Products'!I1286</x:f>
        <x:v>PKR</x:v>
      </x:c>
      <x:c r="H1289" s="133" t="n">
        <x:f>'Master Products'!L1286</x:f>
        <x:v>210</x:v>
      </x:c>
      <x:c r="I1289" s="133" t="n">
        <x:f>'Master Products'!M1286</x:f>
        <x:v>160</x:v>
      </x:c>
      <x:c r="J1289" s="133" t="str">
        <x:f>'Master Products'!U1286</x:f>
        <x:v>Source Valid</x:v>
      </x:c>
      <x:c r="K1289" s="133" t="n">
        <x:f>'Master Products'!N1286</x:f>
        <x:v>50</x:v>
      </x:c>
      <x:c r="L1289" s="148" t="n">
        <x:f>'Master Products'!O1286</x:f>
        <x:v>0.23809523809523808</x:v>
      </x:c>
      <x:c r="M1289" s="149" t="str">
        <x:f>'Master Products'!X1286</x:f>
        <x:v>Ready</x:v>
      </x:c>
      <x:c r="N1289" s="149" t="b">
        <x:f>'Master Products'!Y1286</x:f>
        <x:v>1</x:v>
      </x:c>
      <x:c r="O1289" s="149" t="str">
        <x:f>'Master Products'!AH1286</x:f>
        <x:v>WS-RATES:36:26</x:v>
      </x:c>
      <x:c r="P1289" s="149" t="str">
        <x:f>IF('Master Products'!AI1286="","",'Master Products'!AI1286)</x:f>
      </x:c>
      <x:c r="Q1289" s="149" t="str">
        <x:f>IF('Master Products'!AJ1286="","",'Master Products'!AJ1286)</x:f>
      </x:c>
      <x:c r="R1289" s="149" t="str">
        <x:f>IF('Master Products'!AK1286="","",'Master Products'!AK1286)</x:f>
      </x:c>
    </x:row>
    <x:row r="1290">
      <x:c r="A1290" s="149" t="str">
        <x:f>'Master Products'!A1287</x:f>
        <x:v>RS-001286</x:v>
      </x:c>
      <x:c r="B1290" s="149" t="str">
        <x:f>'Master Products'!B1287</x:f>
        <x:v>RUBBER BAND 150gm PACKET</x:v>
      </x:c>
      <x:c r="C1290" s="149" t="str">
        <x:f>'Master Products'!C1287</x:f>
        <x:v>CHINA</x:v>
      </x:c>
      <x:c r="D1290" s="149" t="str">
        <x:f>'Master Products'!D1287</x:f>
        <x:v>Both</x:v>
      </x:c>
      <x:c r="E1290" s="149" t="str">
        <x:f>'Master Products'!F1287</x:f>
        <x:v>Pack</x:v>
      </x:c>
      <x:c r="F1290" s="149" t="str">
        <x:f>IF('Master Products'!G1287="","",'Master Products'!G1287)</x:f>
      </x:c>
      <x:c r="G1290" s="149" t="str">
        <x:f>'Master Products'!I1287</x:f>
        <x:v>PKR</x:v>
      </x:c>
      <x:c r="H1290" s="133" t="n">
        <x:f>'Master Products'!L1287</x:f>
        <x:v>190</x:v>
      </x:c>
      <x:c r="I1290" s="133" t="n">
        <x:f>'Master Products'!M1287</x:f>
        <x:v>170</x:v>
      </x:c>
      <x:c r="J1290" s="133" t="str">
        <x:f>'Master Products'!U1287</x:f>
        <x:v>Source Valid</x:v>
      </x:c>
      <x:c r="K1290" s="133" t="n">
        <x:f>'Master Products'!N1287</x:f>
        <x:v>20</x:v>
      </x:c>
      <x:c r="L1290" s="148" t="n">
        <x:f>'Master Products'!O1287</x:f>
        <x:v>0.10526315789473684</x:v>
      </x:c>
      <x:c r="M1290" s="149" t="str">
        <x:f>'Master Products'!X1287</x:f>
        <x:v>Ready</x:v>
      </x:c>
      <x:c r="N1290" s="149" t="b">
        <x:f>'Master Products'!Y1287</x:f>
        <x:v>1</x:v>
      </x:c>
      <x:c r="O1290" s="149" t="str">
        <x:f>'Master Products'!AH1287</x:f>
        <x:v>WS-RATES:36:27</x:v>
      </x:c>
      <x:c r="P1290" s="149" t="str">
        <x:f>IF('Master Products'!AI1287="","",'Master Products'!AI1287)</x:f>
      </x:c>
      <x:c r="Q1290" s="149" t="str">
        <x:f>IF('Master Products'!AJ1287="","",'Master Products'!AJ1287)</x:f>
      </x:c>
      <x:c r="R1290" s="149" t="str">
        <x:f>IF('Master Products'!AK1287="","",'Master Products'!AK1287)</x:f>
      </x:c>
    </x:row>
    <x:row r="1291">
      <x:c r="A1291" s="149" t="str">
        <x:f>'Master Products'!A1288</x:f>
        <x:v>RS-001287</x:v>
      </x:c>
      <x:c r="B1291" s="149" t="str">
        <x:f>'Master Products'!B1288</x:f>
        <x:v>RUBBER BAND 300gm PACKET</x:v>
      </x:c>
      <x:c r="C1291" s="149" t="str">
        <x:f>'Master Products'!C1288</x:f>
        <x:v>CHINA</x:v>
      </x:c>
      <x:c r="D1291" s="149" t="str">
        <x:f>'Master Products'!D1288</x:f>
        <x:v>Both</x:v>
      </x:c>
      <x:c r="E1291" s="149" t="str">
        <x:f>'Master Products'!F1288</x:f>
        <x:v>Pack</x:v>
      </x:c>
      <x:c r="F1291" s="149" t="str">
        <x:f>IF('Master Products'!G1288="","",'Master Products'!G1288)</x:f>
      </x:c>
      <x:c r="G1291" s="149" t="str">
        <x:f>'Master Products'!I1288</x:f>
        <x:v>PKR</x:v>
      </x:c>
      <x:c r="H1291" s="133" t="n">
        <x:f>'Master Products'!L1288</x:f>
        <x:v>380</x:v>
      </x:c>
      <x:c r="I1291" s="133" t="n">
        <x:f>'Master Products'!M1288</x:f>
        <x:v>340</x:v>
      </x:c>
      <x:c r="J1291" s="133" t="str">
        <x:f>'Master Products'!U1288</x:f>
        <x:v>Source Valid</x:v>
      </x:c>
      <x:c r="K1291" s="133" t="n">
        <x:f>'Master Products'!N1288</x:f>
        <x:v>40</x:v>
      </x:c>
      <x:c r="L1291" s="148" t="n">
        <x:f>'Master Products'!O1288</x:f>
        <x:v>0.10526315789473684</x:v>
      </x:c>
      <x:c r="M1291" s="149" t="str">
        <x:f>'Master Products'!X1288</x:f>
        <x:v>Ready</x:v>
      </x:c>
      <x:c r="N1291" s="149" t="b">
        <x:f>'Master Products'!Y1288</x:f>
        <x:v>1</x:v>
      </x:c>
      <x:c r="O1291" s="149" t="str">
        <x:f>'Master Products'!AH1288</x:f>
        <x:v>WS-RATES:36:28</x:v>
      </x:c>
      <x:c r="P1291" s="149" t="str">
        <x:f>IF('Master Products'!AI1288="","",'Master Products'!AI1288)</x:f>
      </x:c>
      <x:c r="Q1291" s="149" t="str">
        <x:f>IF('Master Products'!AJ1288="","",'Master Products'!AJ1288)</x:f>
      </x:c>
      <x:c r="R1291" s="149" t="str">
        <x:f>IF('Master Products'!AK1288="","",'Master Products'!AK1288)</x:f>
      </x:c>
    </x:row>
    <x:row r="1292">
      <x:c r="A1292" s="149" t="str">
        <x:f>'Master Products'!A1289</x:f>
        <x:v>RS-001288</x:v>
      </x:c>
      <x:c r="B1292" s="149" t="str">
        <x:f>'Master Products'!B1289</x:f>
        <x:v>RUBBER BAND BOX</x:v>
      </x:c>
      <x:c r="C1292" s="149" t="str">
        <x:f>'Master Products'!C1289</x:f>
        <x:v>CHINA</x:v>
      </x:c>
      <x:c r="D1292" s="149" t="str">
        <x:f>'Master Products'!D1289</x:f>
        <x:v>Both</x:v>
      </x:c>
      <x:c r="E1292" s="149" t="str">
        <x:f>'Master Products'!F1289</x:f>
        <x:v>Box</x:v>
      </x:c>
      <x:c r="F1292" s="149" t="str">
        <x:f>IF('Master Products'!G1289="","",'Master Products'!G1289)</x:f>
      </x:c>
      <x:c r="G1292" s="149" t="str">
        <x:f>'Master Products'!I1289</x:f>
        <x:v>PKR</x:v>
      </x:c>
      <x:c r="H1292" s="133" t="n">
        <x:f>'Master Products'!L1289</x:f>
        <x:v>40</x:v>
      </x:c>
      <x:c r="I1292" s="133" t="n">
        <x:f>'Master Products'!M1289</x:f>
        <x:v>35</x:v>
      </x:c>
      <x:c r="J1292" s="133" t="str">
        <x:f>'Master Products'!U1289</x:f>
        <x:v>Source Valid</x:v>
      </x:c>
      <x:c r="K1292" s="133" t="n">
        <x:f>'Master Products'!N1289</x:f>
        <x:v>5</x:v>
      </x:c>
      <x:c r="L1292" s="148" t="n">
        <x:f>'Master Products'!O1289</x:f>
        <x:v>0.125</x:v>
      </x:c>
      <x:c r="M1292" s="149" t="str">
        <x:f>'Master Products'!X1289</x:f>
        <x:v>Ready</x:v>
      </x:c>
      <x:c r="N1292" s="149" t="b">
        <x:f>'Master Products'!Y1289</x:f>
        <x:v>1</x:v>
      </x:c>
      <x:c r="O1292" s="149" t="str">
        <x:f>'Master Products'!AH1289</x:f>
        <x:v>WS-RATES:36:29</x:v>
      </x:c>
      <x:c r="P1292" s="149" t="str">
        <x:f>IF('Master Products'!AI1289="","",'Master Products'!AI1289)</x:f>
      </x:c>
      <x:c r="Q1292" s="149" t="str">
        <x:f>IF('Master Products'!AJ1289="","",'Master Products'!AJ1289)</x:f>
      </x:c>
      <x:c r="R1292" s="149" t="str">
        <x:f>IF('Master Products'!AK1289="","",'Master Products'!AK1289)</x:f>
      </x:c>
    </x:row>
    <x:row r="1293">
      <x:c r="A1293" s="149" t="str">
        <x:f>'Master Products'!A1290</x:f>
        <x:v>RS-001289</x:v>
      </x:c>
      <x:c r="B1293" s="149" t="str">
        <x:f>'Master Products'!B1290</x:f>
        <x:v>ROSHNAI</x:v>
      </x:c>
      <x:c r="C1293" s="149" t="str">
        <x:f>'Master Products'!C1290</x:f>
        <x:v>CHINA</x:v>
      </x:c>
      <x:c r="D1293" s="149" t="str">
        <x:f>'Master Products'!D1290</x:f>
        <x:v>Both</x:v>
      </x:c>
      <x:c r="E1293" s="149" t="str">
        <x:f>'Master Products'!F1290</x:f>
        <x:v>Piece</x:v>
      </x:c>
      <x:c r="F1293" s="149" t="str">
        <x:f>IF('Master Products'!G1290="","",'Master Products'!G1290)</x:f>
      </x:c>
      <x:c r="G1293" s="149" t="str">
        <x:f>'Master Products'!I1290</x:f>
        <x:v>PKR</x:v>
      </x:c>
      <x:c r="H1293" s="133" t="n">
        <x:f>'Master Products'!L1290</x:f>
        <x:v>55</x:v>
      </x:c>
      <x:c r="I1293" s="133" t="n">
        <x:f>'Master Products'!M1290</x:f>
        <x:v>42</x:v>
      </x:c>
      <x:c r="J1293" s="133" t="str">
        <x:f>'Master Products'!U1290</x:f>
        <x:v>Source Valid</x:v>
      </x:c>
      <x:c r="K1293" s="133" t="n">
        <x:f>'Master Products'!N1290</x:f>
        <x:v>13</x:v>
      </x:c>
      <x:c r="L1293" s="148" t="n">
        <x:f>'Master Products'!O1290</x:f>
        <x:v>0.23636363636363636</x:v>
      </x:c>
      <x:c r="M1293" s="149" t="str">
        <x:f>'Master Products'!X1290</x:f>
        <x:v>Ready</x:v>
      </x:c>
      <x:c r="N1293" s="149" t="b">
        <x:f>'Master Products'!Y1290</x:f>
        <x:v>1</x:v>
      </x:c>
      <x:c r="O1293" s="149" t="str">
        <x:f>'Master Products'!AH1290</x:f>
        <x:v>WS-RATES:36:30</x:v>
      </x:c>
      <x:c r="P1293" s="149" t="str">
        <x:f>IF('Master Products'!AI1290="","",'Master Products'!AI1290)</x:f>
      </x:c>
      <x:c r="Q1293" s="149" t="str">
        <x:f>IF('Master Products'!AJ1290="","",'Master Products'!AJ1290)</x:f>
      </x:c>
      <x:c r="R1293" s="149" t="str">
        <x:f>IF('Master Products'!AK1290="","",'Master Products'!AK1290)</x:f>
      </x:c>
    </x:row>
    <x:row r="1294">
      <x:c r="A1294" s="149" t="str">
        <x:f>'Master Products'!A1291</x:f>
        <x:v>RS-001290</x:v>
      </x:c>
      <x:c r="B1294" s="149" t="str">
        <x:f>'Master Products'!B1291</x:f>
        <x:v>MR 13 DAIRY</x:v>
      </x:c>
      <x:c r="C1294" s="149" t="str">
        <x:f>'Master Products'!C1291</x:f>
        <x:v>DIARIES</x:v>
      </x:c>
      <x:c r="D1294" s="149" t="str">
        <x:f>'Master Products'!D1291</x:f>
        <x:v>Both</x:v>
      </x:c>
      <x:c r="E1294" s="149" t="str">
        <x:f>'Master Products'!F1291</x:f>
        <x:v>Piece</x:v>
      </x:c>
      <x:c r="F1294" s="149" t="str">
        <x:f>IF('Master Products'!G1291="","",'Master Products'!G1291)</x:f>
      </x:c>
      <x:c r="G1294" s="149" t="str">
        <x:f>'Master Products'!I1291</x:f>
        <x:v>PKR</x:v>
      </x:c>
      <x:c r="H1294" s="133" t="n">
        <x:f>'Master Products'!L1291</x:f>
        <x:v>520</x:v>
      </x:c>
      <x:c r="I1294" s="133" t="n">
        <x:f>'Master Products'!M1291</x:f>
        <x:v>495</x:v>
      </x:c>
      <x:c r="J1294" s="133" t="str">
        <x:f>'Master Products'!U1291</x:f>
        <x:v>Source Valid</x:v>
      </x:c>
      <x:c r="K1294" s="133" t="n">
        <x:f>'Master Products'!N1291</x:f>
        <x:v>25</x:v>
      </x:c>
      <x:c r="L1294" s="148" t="n">
        <x:f>'Master Products'!O1291</x:f>
        <x:v>0.04807692307692308</x:v>
      </x:c>
      <x:c r="M1294" s="149" t="str">
        <x:f>'Master Products'!X1291</x:f>
        <x:v>Ready</x:v>
      </x:c>
      <x:c r="N1294" s="149" t="b">
        <x:f>'Master Products'!Y1291</x:f>
        <x:v>1</x:v>
      </x:c>
      <x:c r="O1294" s="149" t="str">
        <x:f>'Master Products'!AH1291</x:f>
        <x:v>WS-RATES:36:31</x:v>
      </x:c>
      <x:c r="P1294" s="149" t="str">
        <x:f>IF('Master Products'!AI1291="","",'Master Products'!AI1291)</x:f>
      </x:c>
      <x:c r="Q1294" s="149" t="str">
        <x:f>IF('Master Products'!AJ1291="","",'Master Products'!AJ1291)</x:f>
      </x:c>
      <x:c r="R1294" s="149" t="str">
        <x:f>IF('Master Products'!AK1291="","",'Master Products'!AK1291)</x:f>
      </x:c>
    </x:row>
    <x:row r="1295">
      <x:c r="A1295" s="149" t="str">
        <x:f>'Master Products'!A1292</x:f>
        <x:v>RS-001291</x:v>
      </x:c>
      <x:c r="B1295" s="149" t="str">
        <x:f>'Master Products'!B1292</x:f>
        <x:v>RUBBER BAND PATTA</x:v>
      </x:c>
      <x:c r="C1295" s="149" t="str">
        <x:f>'Master Products'!C1292</x:f>
        <x:v>CHINA</x:v>
      </x:c>
      <x:c r="D1295" s="149" t="str">
        <x:f>'Master Products'!D1292</x:f>
        <x:v>Both</x:v>
      </x:c>
      <x:c r="E1295" s="149" t="str">
        <x:f>'Master Products'!F1292</x:f>
        <x:v>Piece</x:v>
      </x:c>
      <x:c r="F1295" s="149" t="str">
        <x:f>IF('Master Products'!G1292="","",'Master Products'!G1292)</x:f>
      </x:c>
      <x:c r="G1295" s="149" t="str">
        <x:f>'Master Products'!I1292</x:f>
        <x:v>PKR</x:v>
      </x:c>
      <x:c r="H1295" s="133" t="n">
        <x:f>'Master Products'!L1292</x:f>
        <x:v>85</x:v>
      </x:c>
      <x:c r="I1295" s="133" t="n">
        <x:f>'Master Products'!M1292</x:f>
        <x:v>72</x:v>
      </x:c>
      <x:c r="J1295" s="133" t="str">
        <x:f>'Master Products'!U1292</x:f>
        <x:v>Source Valid</x:v>
      </x:c>
      <x:c r="K1295" s="133" t="n">
        <x:f>'Master Products'!N1292</x:f>
        <x:v>13</x:v>
      </x:c>
      <x:c r="L1295" s="148" t="n">
        <x:f>'Master Products'!O1292</x:f>
        <x:v>0.15294117647058825</x:v>
      </x:c>
      <x:c r="M1295" s="149" t="str">
        <x:f>'Master Products'!X1292</x:f>
        <x:v>Ready</x:v>
      </x:c>
      <x:c r="N1295" s="149" t="b">
        <x:f>'Master Products'!Y1292</x:f>
        <x:v>1</x:v>
      </x:c>
      <x:c r="O1295" s="149" t="str">
        <x:f>'Master Products'!AH1292</x:f>
        <x:v>WS-RATES:36:32</x:v>
      </x:c>
      <x:c r="P1295" s="149" t="str">
        <x:f>IF('Master Products'!AI1292="","",'Master Products'!AI1292)</x:f>
      </x:c>
      <x:c r="Q1295" s="149" t="str">
        <x:f>IF('Master Products'!AJ1292="","",'Master Products'!AJ1292)</x:f>
      </x:c>
      <x:c r="R1295" s="149" t="str">
        <x:f>IF('Master Products'!AK1292="","",'Master Products'!AK1292)</x:f>
      </x:c>
    </x:row>
    <x:row r="1296">
      <x:c r="A1296" s="149" t="str">
        <x:f>'Master Products'!A1293</x:f>
        <x:v>RS-001292</x:v>
      </x:c>
      <x:c r="B1296" s="149" t="str">
        <x:f>'Master Products'!B1293</x:f>
        <x:v>MK 10 DAIRY</x:v>
      </x:c>
      <x:c r="C1296" s="149" t="str">
        <x:f>'Master Products'!C1293</x:f>
        <x:v>DIARIES</x:v>
      </x:c>
      <x:c r="D1296" s="149" t="str">
        <x:f>'Master Products'!D1293</x:f>
        <x:v>Both</x:v>
      </x:c>
      <x:c r="E1296" s="149" t="str">
        <x:f>'Master Products'!F1293</x:f>
        <x:v>Piece</x:v>
      </x:c>
      <x:c r="F1296" s="149" t="str">
        <x:f>IF('Master Products'!G1293="","",'Master Products'!G1293)</x:f>
      </x:c>
      <x:c r="G1296" s="149" t="str">
        <x:f>'Master Products'!I1293</x:f>
        <x:v>PKR</x:v>
      </x:c>
      <x:c r="H1296" s="133" t="n">
        <x:f>'Master Products'!L1293</x:f>
        <x:v>520</x:v>
      </x:c>
      <x:c r="I1296" s="133" t="n">
        <x:f>'Master Products'!M1293</x:f>
        <x:v>469.255722408514</x:v>
      </x:c>
      <x:c r="J1296" s="133" t="str">
        <x:f>'Master Products'!U1293</x:f>
        <x:v>Source Valid</x:v>
      </x:c>
      <x:c r="K1296" s="133" t="n">
        <x:f>'Master Products'!N1293</x:f>
        <x:v>50.744277591486025</x:v>
      </x:c>
      <x:c r="L1296" s="148" t="n">
        <x:f>'Master Products'!O1293</x:f>
        <x:v>0.0975851492143962</x:v>
      </x:c>
      <x:c r="M1296" s="149" t="str">
        <x:f>'Master Products'!X1293</x:f>
        <x:v>Ready</x:v>
      </x:c>
      <x:c r="N1296" s="149" t="b">
        <x:f>'Master Products'!Y1293</x:f>
        <x:v>1</x:v>
      </x:c>
      <x:c r="O1296" s="149" t="str">
        <x:f>'Master Products'!AH1293</x:f>
        <x:v>WS-RATES:36:33</x:v>
      </x:c>
      <x:c r="P1296" s="149" t="str">
        <x:f>IF('Master Products'!AI1293="","",'Master Products'!AI1293)</x:f>
      </x:c>
      <x:c r="Q1296" s="149" t="str">
        <x:f>IF('Master Products'!AJ1293="","",'Master Products'!AJ1293)</x:f>
      </x:c>
      <x:c r="R1296" s="149" t="str">
        <x:f>IF('Master Products'!AK1293="","",'Master Products'!AK1293)</x:f>
      </x:c>
    </x:row>
    <x:row r="1297">
      <x:c r="A1297" s="149" t="str">
        <x:f>'Master Products'!A1294</x:f>
        <x:v>RS-001293</x:v>
      </x:c>
      <x:c r="B1297" s="149" t="str">
        <x:f>'Master Products'!B1294</x:f>
        <x:v>MK 12 DAIRY</x:v>
      </x:c>
      <x:c r="C1297" s="149" t="str">
        <x:f>'Master Products'!C1294</x:f>
        <x:v>DIARIES</x:v>
      </x:c>
      <x:c r="D1297" s="149" t="str">
        <x:f>'Master Products'!D1294</x:f>
        <x:v>Both</x:v>
      </x:c>
      <x:c r="E1297" s="149" t="str">
        <x:f>'Master Products'!F1294</x:f>
        <x:v>Piece</x:v>
      </x:c>
      <x:c r="F1297" s="149" t="str">
        <x:f>IF('Master Products'!G1294="","",'Master Products'!G1294)</x:f>
      </x:c>
      <x:c r="G1297" s="149" t="str">
        <x:f>'Master Products'!I1294</x:f>
        <x:v>PKR</x:v>
      </x:c>
      <x:c r="H1297" s="133" t="n">
        <x:f>'Master Products'!L1294</x:f>
        <x:v>640</x:v>
      </x:c>
      <x:c r="I1297" s="133" t="n">
        <x:f>'Master Products'!M1294</x:f>
        <x:v>615</x:v>
      </x:c>
      <x:c r="J1297" s="133" t="str">
        <x:f>'Master Products'!U1294</x:f>
        <x:v>Source Valid</x:v>
      </x:c>
      <x:c r="K1297" s="133" t="n">
        <x:f>'Master Products'!N1294</x:f>
        <x:v>25</x:v>
      </x:c>
      <x:c r="L1297" s="148" t="n">
        <x:f>'Master Products'!O1294</x:f>
        <x:v>0.0390625</x:v>
      </x:c>
      <x:c r="M1297" s="149" t="str">
        <x:f>'Master Products'!X1294</x:f>
        <x:v>Ready</x:v>
      </x:c>
      <x:c r="N1297" s="149" t="b">
        <x:f>'Master Products'!Y1294</x:f>
        <x:v>1</x:v>
      </x:c>
      <x:c r="O1297" s="149" t="str">
        <x:f>'Master Products'!AH1294</x:f>
        <x:v>WS-RATES:36:34</x:v>
      </x:c>
      <x:c r="P1297" s="149" t="str">
        <x:f>IF('Master Products'!AI1294="","",'Master Products'!AI1294)</x:f>
      </x:c>
      <x:c r="Q1297" s="149" t="str">
        <x:f>IF('Master Products'!AJ1294="","",'Master Products'!AJ1294)</x:f>
      </x:c>
      <x:c r="R1297" s="149" t="str">
        <x:f>IF('Master Products'!AK1294="","",'Master Products'!AK1294)</x:f>
      </x:c>
    </x:row>
    <x:row r="1298">
      <x:c r="A1298" s="149" t="str">
        <x:f>'Master Products'!A1295</x:f>
        <x:v>RS-001294</x:v>
      </x:c>
      <x:c r="B1298" s="149" t="str">
        <x:f>'Master Products'!B1295</x:f>
        <x:v>PLAY DOUGH</x:v>
      </x:c>
      <x:c r="C1298" s="149" t="str">
        <x:f>'Master Products'!C1295</x:f>
        <x:v>CHINA</x:v>
      </x:c>
      <x:c r="D1298" s="149" t="str">
        <x:f>'Master Products'!D1295</x:f>
        <x:v>Both</x:v>
      </x:c>
      <x:c r="E1298" s="149" t="str">
        <x:f>'Master Products'!F1295</x:f>
        <x:v>Piece</x:v>
      </x:c>
      <x:c r="F1298" s="149" t="str">
        <x:f>IF('Master Products'!G1295="","",'Master Products'!G1295)</x:f>
      </x:c>
      <x:c r="G1298" s="149" t="str">
        <x:f>'Master Products'!I1295</x:f>
        <x:v>PKR</x:v>
      </x:c>
      <x:c r="H1298" s="133" t="n">
        <x:f>'Master Products'!L1295</x:f>
        <x:v>47</x:v>
      </x:c>
      <x:c r="I1298" s="133" t="n">
        <x:f>'Master Products'!M1295</x:f>
        <x:v>43</x:v>
      </x:c>
      <x:c r="J1298" s="133" t="str">
        <x:f>'Master Products'!U1295</x:f>
        <x:v>Source Valid</x:v>
      </x:c>
      <x:c r="K1298" s="133" t="n">
        <x:f>'Master Products'!N1295</x:f>
        <x:v>4</x:v>
      </x:c>
      <x:c r="L1298" s="148" t="n">
        <x:f>'Master Products'!O1295</x:f>
        <x:v>0.0851063829787234</x:v>
      </x:c>
      <x:c r="M1298" s="149" t="str">
        <x:f>'Master Products'!X1295</x:f>
        <x:v>Ready</x:v>
      </x:c>
      <x:c r="N1298" s="149" t="b">
        <x:f>'Master Products'!Y1295</x:f>
        <x:v>1</x:v>
      </x:c>
      <x:c r="O1298" s="149" t="str">
        <x:f>'Master Products'!AH1295</x:f>
        <x:v>WS-RATES:36:35</x:v>
      </x:c>
      <x:c r="P1298" s="149" t="str">
        <x:f>IF('Master Products'!AI1295="","",'Master Products'!AI1295)</x:f>
      </x:c>
      <x:c r="Q1298" s="149" t="str">
        <x:f>IF('Master Products'!AJ1295="","",'Master Products'!AJ1295)</x:f>
      </x:c>
      <x:c r="R1298" s="149" t="str">
        <x:f>IF('Master Products'!AK1295="","",'Master Products'!AK1295)</x:f>
      </x:c>
    </x:row>
    <x:row r="1299">
      <x:c r="A1299" s="149" t="str">
        <x:f>'Master Products'!A1296</x:f>
        <x:v>RS-001295</x:v>
      </x:c>
      <x:c r="B1299" s="149" t="str">
        <x:f>'Master Products'!B1296</x:f>
        <x:v>MR 12 DAIRY</x:v>
      </x:c>
      <x:c r="C1299" s="149" t="str">
        <x:f>'Master Products'!C1296</x:f>
        <x:v>DIARIES</x:v>
      </x:c>
      <x:c r="D1299" s="149" t="str">
        <x:f>'Master Products'!D1296</x:f>
        <x:v>Both</x:v>
      </x:c>
      <x:c r="E1299" s="149" t="str">
        <x:f>'Master Products'!F1296</x:f>
        <x:v>Piece</x:v>
      </x:c>
      <x:c r="F1299" s="149" t="str">
        <x:f>IF('Master Products'!G1296="","",'Master Products'!G1296)</x:f>
      </x:c>
      <x:c r="G1299" s="149" t="str">
        <x:f>'Master Products'!I1296</x:f>
        <x:v>PKR</x:v>
      </x:c>
      <x:c r="H1299" s="133" t="n">
        <x:f>'Master Products'!L1296</x:f>
        <x:v>420</x:v>
      </x:c>
      <x:c r="I1299" s="133" t="n">
        <x:f>'Master Products'!M1296</x:f>
        <x:v>395</x:v>
      </x:c>
      <x:c r="J1299" s="133" t="str">
        <x:f>'Master Products'!U1296</x:f>
        <x:v>Source Valid</x:v>
      </x:c>
      <x:c r="K1299" s="133" t="n">
        <x:f>'Master Products'!N1296</x:f>
        <x:v>25</x:v>
      </x:c>
      <x:c r="L1299" s="148" t="n">
        <x:f>'Master Products'!O1296</x:f>
        <x:v>0.05952380952380952</x:v>
      </x:c>
      <x:c r="M1299" s="149" t="str">
        <x:f>'Master Products'!X1296</x:f>
        <x:v>Ready</x:v>
      </x:c>
      <x:c r="N1299" s="149" t="b">
        <x:f>'Master Products'!Y1296</x:f>
        <x:v>1</x:v>
      </x:c>
      <x:c r="O1299" s="149" t="str">
        <x:f>'Master Products'!AH1296</x:f>
        <x:v>WS-RATES:36:36</x:v>
      </x:c>
      <x:c r="P1299" s="149" t="str">
        <x:f>IF('Master Products'!AI1296="","",'Master Products'!AI1296)</x:f>
      </x:c>
      <x:c r="Q1299" s="149" t="str">
        <x:f>IF('Master Products'!AJ1296="","",'Master Products'!AJ1296)</x:f>
      </x:c>
      <x:c r="R1299" s="149" t="str">
        <x:f>IF('Master Products'!AK1296="","",'Master Products'!AK1296)</x:f>
      </x:c>
    </x:row>
    <x:row r="1300">
      <x:c r="A1300" s="149" t="str">
        <x:f>'Master Products'!A1297</x:f>
        <x:v>RS-001296</x:v>
      </x:c>
      <x:c r="B1300" s="149" t="str">
        <x:f>'Master Products'!B1297</x:f>
        <x:v>MK 8 DAIRY</x:v>
      </x:c>
      <x:c r="C1300" s="149" t="str">
        <x:f>'Master Products'!C1297</x:f>
        <x:v>DIARIES</x:v>
      </x:c>
      <x:c r="D1300" s="149" t="str">
        <x:f>'Master Products'!D1297</x:f>
        <x:v>Both</x:v>
      </x:c>
      <x:c r="E1300" s="149" t="str">
        <x:f>'Master Products'!F1297</x:f>
        <x:v>Piece</x:v>
      </x:c>
      <x:c r="F1300" s="149" t="str">
        <x:f>IF('Master Products'!G1297="","",'Master Products'!G1297)</x:f>
      </x:c>
      <x:c r="G1300" s="149" t="str">
        <x:f>'Master Products'!I1297</x:f>
        <x:v>PKR</x:v>
      </x:c>
      <x:c r="H1300" s="133" t="n">
        <x:f>'Master Products'!L1297</x:f>
        <x:v>420</x:v>
      </x:c>
      <x:c r="I1300" s="133" t="n">
        <x:f>'Master Products'!M1297</x:f>
        <x:v>395</x:v>
      </x:c>
      <x:c r="J1300" s="133" t="str">
        <x:f>'Master Products'!U1297</x:f>
        <x:v>Source Valid</x:v>
      </x:c>
      <x:c r="K1300" s="133" t="n">
        <x:f>'Master Products'!N1297</x:f>
        <x:v>25</x:v>
      </x:c>
      <x:c r="L1300" s="148" t="n">
        <x:f>'Master Products'!O1297</x:f>
        <x:v>0.05952380952380952</x:v>
      </x:c>
      <x:c r="M1300" s="149" t="str">
        <x:f>'Master Products'!X1297</x:f>
        <x:v>Ready</x:v>
      </x:c>
      <x:c r="N1300" s="149" t="b">
        <x:f>'Master Products'!Y1297</x:f>
        <x:v>1</x:v>
      </x:c>
      <x:c r="O1300" s="149" t="str">
        <x:f>'Master Products'!AH1297</x:f>
        <x:v>WS-RATES:36:37</x:v>
      </x:c>
      <x:c r="P1300" s="149" t="str">
        <x:f>IF('Master Products'!AI1297="","",'Master Products'!AI1297)</x:f>
      </x:c>
      <x:c r="Q1300" s="149" t="str">
        <x:f>IF('Master Products'!AJ1297="","",'Master Products'!AJ1297)</x:f>
      </x:c>
      <x:c r="R1300" s="149" t="str">
        <x:f>IF('Master Products'!AK1297="","",'Master Products'!AK1297)</x:f>
      </x:c>
    </x:row>
    <x:row r="1301">
      <x:c r="A1301" s="149" t="str">
        <x:f>'Master Products'!A1298</x:f>
        <x:v>RS-001297</x:v>
      </x:c>
      <x:c r="B1301" s="149" t="str">
        <x:f>'Master Products'!B1298</x:f>
        <x:v>MR 14 DAIRY</x:v>
      </x:c>
      <x:c r="C1301" s="149" t="str">
        <x:f>'Master Products'!C1298</x:f>
        <x:v>DIARIES</x:v>
      </x:c>
      <x:c r="D1301" s="149" t="str">
        <x:f>'Master Products'!D1298</x:f>
        <x:v>Both</x:v>
      </x:c>
      <x:c r="E1301" s="149" t="str">
        <x:f>'Master Products'!F1298</x:f>
        <x:v>Piece</x:v>
      </x:c>
      <x:c r="F1301" s="149" t="str">
        <x:f>IF('Master Products'!G1298="","",'Master Products'!G1298)</x:f>
      </x:c>
      <x:c r="G1301" s="149" t="str">
        <x:f>'Master Products'!I1298</x:f>
        <x:v>PKR</x:v>
      </x:c>
      <x:c r="H1301" s="133" t="n">
        <x:f>'Master Products'!L1298</x:f>
        <x:v>400</x:v>
      </x:c>
      <x:c r="I1301" s="133" t="n">
        <x:f>'Master Products'!M1298</x:f>
        <x:v>375</x:v>
      </x:c>
      <x:c r="J1301" s="133" t="str">
        <x:f>'Master Products'!U1298</x:f>
        <x:v>Source Valid</x:v>
      </x:c>
      <x:c r="K1301" s="133" t="n">
        <x:f>'Master Products'!N1298</x:f>
        <x:v>25</x:v>
      </x:c>
      <x:c r="L1301" s="148" t="n">
        <x:f>'Master Products'!O1298</x:f>
        <x:v>0.0625</x:v>
      </x:c>
      <x:c r="M1301" s="149" t="str">
        <x:f>'Master Products'!X1298</x:f>
        <x:v>Ready</x:v>
      </x:c>
      <x:c r="N1301" s="149" t="b">
        <x:f>'Master Products'!Y1298</x:f>
        <x:v>1</x:v>
      </x:c>
      <x:c r="O1301" s="149" t="str">
        <x:f>'Master Products'!AH1298</x:f>
        <x:v>WS-RATES:37:2</x:v>
      </x:c>
      <x:c r="P1301" s="149" t="str">
        <x:f>IF('Master Products'!AI1298="","",'Master Products'!AI1298)</x:f>
      </x:c>
      <x:c r="Q1301" s="149" t="str">
        <x:f>IF('Master Products'!AJ1298="","",'Master Products'!AJ1298)</x:f>
      </x:c>
      <x:c r="R1301" s="149" t="str">
        <x:f>IF('Master Products'!AK1298="","",'Master Products'!AK1298)</x:f>
      </x:c>
    </x:row>
    <x:row r="1302">
      <x:c r="A1302" s="149" t="str">
        <x:f>'Master Products'!A1299</x:f>
        <x:v>RS-001298</x:v>
      </x:c>
      <x:c r="B1302" s="149" t="str">
        <x:f>'Master Products'!B1299</x:f>
        <x:v>MR 25 DAIRY</x:v>
      </x:c>
      <x:c r="C1302" s="149" t="str">
        <x:f>'Master Products'!C1299</x:f>
        <x:v>DIARIES</x:v>
      </x:c>
      <x:c r="D1302" s="149" t="str">
        <x:f>'Master Products'!D1299</x:f>
        <x:v>Both</x:v>
      </x:c>
      <x:c r="E1302" s="149" t="str">
        <x:f>'Master Products'!F1299</x:f>
        <x:v>Piece</x:v>
      </x:c>
      <x:c r="F1302" s="149" t="str">
        <x:f>IF('Master Products'!G1299="","",'Master Products'!G1299)</x:f>
      </x:c>
      <x:c r="G1302" s="149" t="str">
        <x:f>'Master Products'!I1299</x:f>
        <x:v>PKR</x:v>
      </x:c>
      <x:c r="H1302" s="133" t="n">
        <x:f>'Master Products'!L1299</x:f>
        <x:v>380</x:v>
      </x:c>
      <x:c r="I1302" s="133" t="n">
        <x:f>'Master Products'!M1299</x:f>
        <x:v>355</x:v>
      </x:c>
      <x:c r="J1302" s="133" t="str">
        <x:f>'Master Products'!U1299</x:f>
        <x:v>Source Valid</x:v>
      </x:c>
      <x:c r="K1302" s="133" t="n">
        <x:f>'Master Products'!N1299</x:f>
        <x:v>25</x:v>
      </x:c>
      <x:c r="L1302" s="148" t="n">
        <x:f>'Master Products'!O1299</x:f>
        <x:v>0.06578947368421052</x:v>
      </x:c>
      <x:c r="M1302" s="149" t="str">
        <x:f>'Master Products'!X1299</x:f>
        <x:v>Ready</x:v>
      </x:c>
      <x:c r="N1302" s="149" t="b">
        <x:f>'Master Products'!Y1299</x:f>
        <x:v>1</x:v>
      </x:c>
      <x:c r="O1302" s="149" t="str">
        <x:f>'Master Products'!AH1299</x:f>
        <x:v>WS-RATES:37:3</x:v>
      </x:c>
      <x:c r="P1302" s="149" t="str">
        <x:f>IF('Master Products'!AI1299="","",'Master Products'!AI1299)</x:f>
      </x:c>
      <x:c r="Q1302" s="149" t="str">
        <x:f>IF('Master Products'!AJ1299="","",'Master Products'!AJ1299)</x:f>
      </x:c>
      <x:c r="R1302" s="149" t="str">
        <x:f>IF('Master Products'!AK1299="","",'Master Products'!AK1299)</x:f>
      </x:c>
    </x:row>
    <x:row r="1303">
      <x:c r="A1303" s="149" t="str">
        <x:f>'Master Products'!A1300</x:f>
        <x:v>RS-001299</x:v>
      </x:c>
      <x:c r="B1303" s="149" t="str">
        <x:f>'Master Products'!B1300</x:f>
        <x:v>MK 5 DAIRY</x:v>
      </x:c>
      <x:c r="C1303" s="149" t="str">
        <x:f>'Master Products'!C1300</x:f>
        <x:v>DIARIES</x:v>
      </x:c>
      <x:c r="D1303" s="149" t="str">
        <x:f>'Master Products'!D1300</x:f>
        <x:v>Both</x:v>
      </x:c>
      <x:c r="E1303" s="149" t="str">
        <x:f>'Master Products'!F1300</x:f>
        <x:v>Piece</x:v>
      </x:c>
      <x:c r="F1303" s="149" t="str">
        <x:f>IF('Master Products'!G1300="","",'Master Products'!G1300)</x:f>
      </x:c>
      <x:c r="G1303" s="149" t="str">
        <x:f>'Master Products'!I1300</x:f>
        <x:v>PKR</x:v>
      </x:c>
      <x:c r="H1303" s="133" t="n">
        <x:f>'Master Products'!L1300</x:f>
        <x:v>300</x:v>
      </x:c>
      <x:c r="I1303" s="133" t="n">
        <x:f>'Master Products'!M1300</x:f>
        <x:v>270</x:v>
      </x:c>
      <x:c r="J1303" s="133" t="str">
        <x:f>'Master Products'!U1300</x:f>
        <x:v>Corrected Buying</x:v>
      </x:c>
      <x:c r="K1303" s="133" t="n">
        <x:f>'Master Products'!N1300</x:f>
        <x:v>30</x:v>
      </x:c>
      <x:c r="L1303" s="148" t="n">
        <x:f>'Master Products'!O1300</x:f>
        <x:v>0.1</x:v>
      </x:c>
      <x:c r="M1303" s="149" t="str">
        <x:f>'Master Products'!X1300</x:f>
        <x:v>Ready with Mock Price</x:v>
      </x:c>
      <x:c r="N1303" s="149" t="b">
        <x:f>'Master Products'!Y1300</x:f>
        <x:v>1</x:v>
      </x:c>
      <x:c r="O1303" s="149" t="str">
        <x:f>'Master Products'!AH1300</x:f>
        <x:v>WS-RATES:37:4</x:v>
      </x:c>
      <x:c r="P1303" s="149" t="str">
        <x:f>IF('Master Products'!AI1300="","",'Master Products'!AI1300)</x:f>
      </x:c>
      <x:c r="Q1303" s="149" t="str">
        <x:f>IF('Master Products'!AJ1300="","",'Master Products'!AJ1300)</x:f>
      </x:c>
      <x:c r="R1303" s="149" t="str">
        <x:f>IF('Master Products'!AK1300="","",'Master Products'!AK1300)</x:f>
      </x:c>
    </x:row>
    <x:row r="1304">
      <x:c r="A1304" s="149" t="str">
        <x:f>'Master Products'!A1301</x:f>
        <x:v>RS-001300</x:v>
      </x:c>
      <x:c r="B1304" s="149" t="str">
        <x:f>'Master Products'!B1301</x:f>
        <x:v>ZIGZAG SCISSOR</x:v>
      </x:c>
      <x:c r="C1304" s="149" t="str">
        <x:f>'Master Products'!C1301</x:f>
        <x:v>SCISSOR</x:v>
      </x:c>
      <x:c r="D1304" s="149" t="str">
        <x:f>'Master Products'!D1301</x:f>
        <x:v>Both</x:v>
      </x:c>
      <x:c r="E1304" s="149" t="str">
        <x:f>'Master Products'!F1301</x:f>
        <x:v>Piece</x:v>
      </x:c>
      <x:c r="F1304" s="149" t="str">
        <x:f>IF('Master Products'!G1301="","",'Master Products'!G1301)</x:f>
      </x:c>
      <x:c r="G1304" s="149" t="str">
        <x:f>'Master Products'!I1301</x:f>
        <x:v>PKR</x:v>
      </x:c>
      <x:c r="H1304" s="133" t="n">
        <x:f>'Master Products'!L1301</x:f>
        <x:v>800</x:v>
      </x:c>
      <x:c r="I1304" s="133" t="n">
        <x:f>'Master Products'!M1301</x:f>
        <x:v>780</x:v>
      </x:c>
      <x:c r="J1304" s="133" t="str">
        <x:f>'Master Products'!U1301</x:f>
        <x:v>Source Valid</x:v>
      </x:c>
      <x:c r="K1304" s="133" t="n">
        <x:f>'Master Products'!N1301</x:f>
        <x:v>20</x:v>
      </x:c>
      <x:c r="L1304" s="148" t="n">
        <x:f>'Master Products'!O1301</x:f>
        <x:v>0.025</x:v>
      </x:c>
      <x:c r="M1304" s="149" t="str">
        <x:f>'Master Products'!X1301</x:f>
        <x:v>Ready</x:v>
      </x:c>
      <x:c r="N1304" s="149" t="b">
        <x:f>'Master Products'!Y1301</x:f>
        <x:v>1</x:v>
      </x:c>
      <x:c r="O1304" s="149" t="str">
        <x:f>'Master Products'!AH1301</x:f>
        <x:v>WS-RATES:37:5</x:v>
      </x:c>
      <x:c r="P1304" s="149" t="str">
        <x:f>IF('Master Products'!AI1301="","",'Master Products'!AI1301)</x:f>
      </x:c>
      <x:c r="Q1304" s="149" t="str">
        <x:f>IF('Master Products'!AJ1301="","",'Master Products'!AJ1301)</x:f>
      </x:c>
      <x:c r="R1304" s="149" t="str">
        <x:f>IF('Master Products'!AK1301="","",'Master Products'!AK1301)</x:f>
      </x:c>
    </x:row>
    <x:row r="1305">
      <x:c r="A1305" s="149" t="str">
        <x:f>'Master Products'!A1302</x:f>
        <x:v>RS-001301</x:v>
      </x:c>
      <x:c r="B1305" s="149" t="str">
        <x:f>'Master Products'!B1302</x:f>
        <x:v>MC 30 DAIRY</x:v>
      </x:c>
      <x:c r="C1305" s="149" t="str">
        <x:f>'Master Products'!C1302</x:f>
        <x:v>DIARIES</x:v>
      </x:c>
      <x:c r="D1305" s="149" t="str">
        <x:f>'Master Products'!D1302</x:f>
        <x:v>Both</x:v>
      </x:c>
      <x:c r="E1305" s="149" t="str">
        <x:f>'Master Products'!F1302</x:f>
        <x:v>Piece</x:v>
      </x:c>
      <x:c r="F1305" s="149" t="str">
        <x:f>IF('Master Products'!G1302="","",'Master Products'!G1302)</x:f>
      </x:c>
      <x:c r="G1305" s="149" t="str">
        <x:f>'Master Products'!I1302</x:f>
        <x:v>PKR</x:v>
      </x:c>
      <x:c r="H1305" s="133" t="n">
        <x:f>'Master Products'!L1302</x:f>
        <x:v>450</x:v>
      </x:c>
      <x:c r="I1305" s="133" t="n">
        <x:f>'Master Products'!M1302</x:f>
        <x:v>406.28</x:v>
      </x:c>
      <x:c r="J1305" s="133" t="str">
        <x:f>'Master Products'!U1302</x:f>
        <x:v>Source Valid</x:v>
      </x:c>
      <x:c r="K1305" s="133" t="n">
        <x:f>'Master Products'!N1302</x:f>
        <x:v>43.72000000000003</x:v>
      </x:c>
      <x:c r="L1305" s="148" t="n">
        <x:f>'Master Products'!O1302</x:f>
        <x:v>0.09715555555555562</x:v>
      </x:c>
      <x:c r="M1305" s="149" t="str">
        <x:f>'Master Products'!X1302</x:f>
        <x:v>Ready</x:v>
      </x:c>
      <x:c r="N1305" s="149" t="b">
        <x:f>'Master Products'!Y1302</x:f>
        <x:v>1</x:v>
      </x:c>
      <x:c r="O1305" s="149" t="str">
        <x:f>'Master Products'!AH1302</x:f>
        <x:v>WS-RATES:37:6</x:v>
      </x:c>
      <x:c r="P1305" s="149" t="str">
        <x:f>IF('Master Products'!AI1302="","",'Master Products'!AI1302)</x:f>
      </x:c>
      <x:c r="Q1305" s="149" t="str">
        <x:f>IF('Master Products'!AJ1302="","",'Master Products'!AJ1302)</x:f>
      </x:c>
      <x:c r="R1305" s="149" t="str">
        <x:f>IF('Master Products'!AK1302="","",'Master Products'!AK1302)</x:f>
      </x:c>
    </x:row>
    <x:row r="1306">
      <x:c r="A1306" s="149" t="str">
        <x:f>'Master Products'!A1303</x:f>
        <x:v>RS-001302</x:v>
      </x:c>
      <x:c r="B1306" s="149" t="str">
        <x:f>'Master Products'!B1303</x:f>
        <x:v>LK 12 DAIRY</x:v>
      </x:c>
      <x:c r="C1306" s="149" t="str">
        <x:f>'Master Products'!C1303</x:f>
        <x:v>DIARIES</x:v>
      </x:c>
      <x:c r="D1306" s="149" t="str">
        <x:f>'Master Products'!D1303</x:f>
        <x:v>Both</x:v>
      </x:c>
      <x:c r="E1306" s="149" t="str">
        <x:f>'Master Products'!F1303</x:f>
        <x:v>Piece</x:v>
      </x:c>
      <x:c r="F1306" s="149" t="str">
        <x:f>IF('Master Products'!G1303="","",'Master Products'!G1303)</x:f>
      </x:c>
      <x:c r="G1306" s="149" t="str">
        <x:f>'Master Products'!I1303</x:f>
        <x:v>PKR</x:v>
      </x:c>
      <x:c r="H1306" s="133" t="n">
        <x:f>'Master Products'!L1303</x:f>
        <x:v>590</x:v>
      </x:c>
      <x:c r="I1306" s="133" t="n">
        <x:f>'Master Products'!M1303</x:f>
        <x:v>565</x:v>
      </x:c>
      <x:c r="J1306" s="133" t="str">
        <x:f>'Master Products'!U1303</x:f>
        <x:v>Source Valid</x:v>
      </x:c>
      <x:c r="K1306" s="133" t="n">
        <x:f>'Master Products'!N1303</x:f>
        <x:v>25</x:v>
      </x:c>
      <x:c r="L1306" s="148" t="n">
        <x:f>'Master Products'!O1303</x:f>
        <x:v>0.0423728813559322</x:v>
      </x:c>
      <x:c r="M1306" s="149" t="str">
        <x:f>'Master Products'!X1303</x:f>
        <x:v>Ready</x:v>
      </x:c>
      <x:c r="N1306" s="149" t="b">
        <x:f>'Master Products'!Y1303</x:f>
        <x:v>1</x:v>
      </x:c>
      <x:c r="O1306" s="149" t="str">
        <x:f>'Master Products'!AH1303</x:f>
        <x:v>WS-RATES:37:7</x:v>
      </x:c>
      <x:c r="P1306" s="149" t="str">
        <x:f>IF('Master Products'!AI1303="","",'Master Products'!AI1303)</x:f>
      </x:c>
      <x:c r="Q1306" s="149" t="str">
        <x:f>IF('Master Products'!AJ1303="","",'Master Products'!AJ1303)</x:f>
      </x:c>
      <x:c r="R1306" s="149" t="str">
        <x:f>IF('Master Products'!AK1303="","",'Master Products'!AK1303)</x:f>
      </x:c>
    </x:row>
    <x:row r="1307">
      <x:c r="A1307" s="149" t="str">
        <x:f>'Master Products'!A1304</x:f>
        <x:v>RS-001303</x:v>
      </x:c>
      <x:c r="B1307" s="149" t="str">
        <x:f>'Master Products'!B1304</x:f>
        <x:v>720 NUMBER SCISSOR</x:v>
      </x:c>
      <x:c r="C1307" s="149" t="str">
        <x:f>'Master Products'!C1304</x:f>
        <x:v>SCISSOR</x:v>
      </x:c>
      <x:c r="D1307" s="149" t="str">
        <x:f>'Master Products'!D1304</x:f>
        <x:v>Both</x:v>
      </x:c>
      <x:c r="E1307" s="149" t="str">
        <x:f>'Master Products'!F1304</x:f>
        <x:v>Piece</x:v>
      </x:c>
      <x:c r="F1307" s="149" t="str">
        <x:f>IF('Master Products'!G1304="","",'Master Products'!G1304)</x:f>
      </x:c>
      <x:c r="G1307" s="149" t="str">
        <x:f>'Master Products'!I1304</x:f>
        <x:v>PKR</x:v>
      </x:c>
      <x:c r="H1307" s="133" t="n">
        <x:f>'Master Products'!L1304</x:f>
        <x:v>720</x:v>
      </x:c>
      <x:c r="I1307" s="133" t="n">
        <x:f>'Master Products'!M1304</x:f>
        <x:v>680</x:v>
      </x:c>
      <x:c r="J1307" s="133" t="str">
        <x:f>'Master Products'!U1304</x:f>
        <x:v>Source Valid</x:v>
      </x:c>
      <x:c r="K1307" s="133" t="n">
        <x:f>'Master Products'!N1304</x:f>
        <x:v>40</x:v>
      </x:c>
      <x:c r="L1307" s="148" t="n">
        <x:f>'Master Products'!O1304</x:f>
        <x:v>0.05555555555555555</x:v>
      </x:c>
      <x:c r="M1307" s="149" t="str">
        <x:f>'Master Products'!X1304</x:f>
        <x:v>Ready</x:v>
      </x:c>
      <x:c r="N1307" s="149" t="b">
        <x:f>'Master Products'!Y1304</x:f>
        <x:v>1</x:v>
      </x:c>
      <x:c r="O1307" s="149" t="str">
        <x:f>'Master Products'!AH1304</x:f>
        <x:v>WS-RATES:37:8</x:v>
      </x:c>
      <x:c r="P1307" s="149" t="str">
        <x:f>IF('Master Products'!AI1304="","",'Master Products'!AI1304)</x:f>
      </x:c>
      <x:c r="Q1307" s="149" t="str">
        <x:f>IF('Master Products'!AJ1304="","",'Master Products'!AJ1304)</x:f>
      </x:c>
      <x:c r="R1307" s="149" t="str">
        <x:f>IF('Master Products'!AK1304="","",'Master Products'!AK1304)</x:f>
      </x:c>
    </x:row>
    <x:row r="1308">
      <x:c r="A1308" s="149" t="str">
        <x:f>'Master Products'!A1305</x:f>
        <x:v>RS-001304</x:v>
      </x:c>
      <x:c r="B1308" s="149" t="str">
        <x:f>'Master Products'!B1305</x:f>
        <x:v>LK 10 DAIRY</x:v>
      </x:c>
      <x:c r="C1308" s="149" t="str">
        <x:f>'Master Products'!C1305</x:f>
        <x:v>DIARIES</x:v>
      </x:c>
      <x:c r="D1308" s="149" t="str">
        <x:f>'Master Products'!D1305</x:f>
        <x:v>Both</x:v>
      </x:c>
      <x:c r="E1308" s="149" t="str">
        <x:f>'Master Products'!F1305</x:f>
        <x:v>Piece</x:v>
      </x:c>
      <x:c r="F1308" s="149" t="str">
        <x:f>IF('Master Products'!G1305="","",'Master Products'!G1305)</x:f>
      </x:c>
      <x:c r="G1308" s="149" t="str">
        <x:f>'Master Products'!I1305</x:f>
        <x:v>PKR</x:v>
      </x:c>
      <x:c r="H1308" s="133" t="n">
        <x:f>'Master Products'!L1305</x:f>
        <x:v>480</x:v>
      </x:c>
      <x:c r="I1308" s="133" t="n">
        <x:f>'Master Products'!M1305</x:f>
        <x:v>455</x:v>
      </x:c>
      <x:c r="J1308" s="133" t="str">
        <x:f>'Master Products'!U1305</x:f>
        <x:v>Source Valid</x:v>
      </x:c>
      <x:c r="K1308" s="133" t="n">
        <x:f>'Master Products'!N1305</x:f>
        <x:v>25</x:v>
      </x:c>
      <x:c r="L1308" s="148" t="n">
        <x:f>'Master Products'!O1305</x:f>
        <x:v>0.052083333333333336</x:v>
      </x:c>
      <x:c r="M1308" s="149" t="str">
        <x:f>'Master Products'!X1305</x:f>
        <x:v>Ready</x:v>
      </x:c>
      <x:c r="N1308" s="149" t="b">
        <x:f>'Master Products'!Y1305</x:f>
        <x:v>1</x:v>
      </x:c>
      <x:c r="O1308" s="149" t="str">
        <x:f>'Master Products'!AH1305</x:f>
        <x:v>WS-RATES:37:9</x:v>
      </x:c>
      <x:c r="P1308" s="149" t="str">
        <x:f>IF('Master Products'!AI1305="","",'Master Products'!AI1305)</x:f>
      </x:c>
      <x:c r="Q1308" s="149" t="str">
        <x:f>IF('Master Products'!AJ1305="","",'Master Products'!AJ1305)</x:f>
      </x:c>
      <x:c r="R1308" s="149" t="str">
        <x:f>IF('Master Products'!AK1305="","",'Master Products'!AK1305)</x:f>
      </x:c>
    </x:row>
    <x:row r="1309">
      <x:c r="A1309" s="149" t="str">
        <x:f>'Master Products'!A1306</x:f>
        <x:v>RS-001305</x:v>
      </x:c>
      <x:c r="B1309" s="149" t="str">
        <x:f>'Master Products'!B1306</x:f>
        <x:v>THUMB PIN COLOUR FULL 40pcs</x:v>
      </x:c>
      <x:c r="C1309" s="149" t="str">
        <x:f>'Master Products'!C1306</x:f>
        <x:v>CHINA</x:v>
      </x:c>
      <x:c r="D1309" s="149" t="str">
        <x:f>'Master Products'!D1306</x:f>
        <x:v>Both</x:v>
      </x:c>
      <x:c r="E1309" s="149" t="str">
        <x:f>'Master Products'!F1306</x:f>
        <x:v>Pack</x:v>
      </x:c>
      <x:c r="F1309" s="149" t="n">
        <x:f>IF('Master Products'!G1306="","",'Master Products'!G1306)</x:f>
        <x:v>40</x:v>
      </x:c>
      <x:c r="G1309" s="149" t="str">
        <x:f>'Master Products'!I1306</x:f>
        <x:v>PKR</x:v>
      </x:c>
      <x:c r="H1309" s="133" t="n">
        <x:f>'Master Products'!L1306</x:f>
        <x:v>60</x:v>
      </x:c>
      <x:c r="I1309" s="133" t="n">
        <x:f>'Master Products'!M1306</x:f>
        <x:v>50</x:v>
      </x:c>
      <x:c r="J1309" s="133" t="str">
        <x:f>'Master Products'!U1306</x:f>
        <x:v>Source Valid</x:v>
      </x:c>
      <x:c r="K1309" s="133" t="n">
        <x:f>'Master Products'!N1306</x:f>
        <x:v>10</x:v>
      </x:c>
      <x:c r="L1309" s="148" t="n">
        <x:f>'Master Products'!O1306</x:f>
        <x:v>0.16666666666666666</x:v>
      </x:c>
      <x:c r="M1309" s="149" t="str">
        <x:f>'Master Products'!X1306</x:f>
        <x:v>Ready</x:v>
      </x:c>
      <x:c r="N1309" s="149" t="b">
        <x:f>'Master Products'!Y1306</x:f>
        <x:v>1</x:v>
      </x:c>
      <x:c r="O1309" s="149" t="str">
        <x:f>'Master Products'!AH1306</x:f>
        <x:v>WS-RATES:37:10</x:v>
      </x:c>
      <x:c r="P1309" s="149" t="str">
        <x:f>IF('Master Products'!AI1306="","",'Master Products'!AI1306)</x:f>
      </x:c>
      <x:c r="Q1309" s="149" t="str">
        <x:f>IF('Master Products'!AJ1306="","",'Master Products'!AJ1306)</x:f>
      </x:c>
      <x:c r="R1309" s="149" t="str">
        <x:f>IF('Master Products'!AK1306="","",'Master Products'!AK1306)</x:f>
      </x:c>
    </x:row>
    <x:row r="1310">
      <x:c r="A1310" s="149" t="str">
        <x:f>'Master Products'!A1307</x:f>
        <x:v>RS-001306</x:v>
      </x:c>
      <x:c r="B1310" s="149" t="str">
        <x:f>'Master Products'!B1307</x:f>
        <x:v>LK 8 DAIRY</x:v>
      </x:c>
      <x:c r="C1310" s="149" t="str">
        <x:f>'Master Products'!C1307</x:f>
        <x:v>DIARIES</x:v>
      </x:c>
      <x:c r="D1310" s="149" t="str">
        <x:f>'Master Products'!D1307</x:f>
        <x:v>Both</x:v>
      </x:c>
      <x:c r="E1310" s="149" t="str">
        <x:f>'Master Products'!F1307</x:f>
        <x:v>Piece</x:v>
      </x:c>
      <x:c r="F1310" s="149" t="str">
        <x:f>IF('Master Products'!G1307="","",'Master Products'!G1307)</x:f>
      </x:c>
      <x:c r="G1310" s="149" t="str">
        <x:f>'Master Products'!I1307</x:f>
        <x:v>PKR</x:v>
      </x:c>
      <x:c r="H1310" s="133" t="n">
        <x:f>'Master Products'!L1307</x:f>
        <x:v>400</x:v>
      </x:c>
      <x:c r="I1310" s="133" t="n">
        <x:f>'Master Products'!M1307</x:f>
        <x:v>275</x:v>
      </x:c>
      <x:c r="J1310" s="133" t="str">
        <x:f>'Master Products'!U1307</x:f>
        <x:v>Source Valid</x:v>
      </x:c>
      <x:c r="K1310" s="133" t="n">
        <x:f>'Master Products'!N1307</x:f>
        <x:v>125</x:v>
      </x:c>
      <x:c r="L1310" s="148" t="n">
        <x:f>'Master Products'!O1307</x:f>
        <x:v>0.3125</x:v>
      </x:c>
      <x:c r="M1310" s="149" t="str">
        <x:f>'Master Products'!X1307</x:f>
        <x:v>Ready</x:v>
      </x:c>
      <x:c r="N1310" s="149" t="b">
        <x:f>'Master Products'!Y1307</x:f>
        <x:v>1</x:v>
      </x:c>
      <x:c r="O1310" s="149" t="str">
        <x:f>'Master Products'!AH1307</x:f>
        <x:v>WS-RATES:37:11</x:v>
      </x:c>
      <x:c r="P1310" s="149" t="str">
        <x:f>IF('Master Products'!AI1307="","",'Master Products'!AI1307)</x:f>
      </x:c>
      <x:c r="Q1310" s="149" t="str">
        <x:f>IF('Master Products'!AJ1307="","",'Master Products'!AJ1307)</x:f>
      </x:c>
      <x:c r="R1310" s="149" t="str">
        <x:f>IF('Master Products'!AK1307="","",'Master Products'!AK1307)</x:f>
      </x:c>
    </x:row>
    <x:row r="1311">
      <x:c r="A1311" s="149" t="str">
        <x:f>'Master Products'!A1308</x:f>
        <x:v>RS-001307</x:v>
      </x:c>
      <x:c r="B1311" s="149" t="str">
        <x:f>'Master Products'!B1308</x:f>
        <x:v>580 NUMBER SCISSOR</x:v>
      </x:c>
      <x:c r="C1311" s="149" t="str">
        <x:f>'Master Products'!C1308</x:f>
        <x:v>SCISSOR</x:v>
      </x:c>
      <x:c r="D1311" s="149" t="str">
        <x:f>'Master Products'!D1308</x:f>
        <x:v>Both</x:v>
      </x:c>
      <x:c r="E1311" s="149" t="str">
        <x:f>'Master Products'!F1308</x:f>
        <x:v>Piece</x:v>
      </x:c>
      <x:c r="F1311" s="149" t="str">
        <x:f>IF('Master Products'!G1308="","",'Master Products'!G1308)</x:f>
      </x:c>
      <x:c r="G1311" s="149" t="str">
        <x:f>'Master Products'!I1308</x:f>
        <x:v>PKR</x:v>
      </x:c>
      <x:c r="H1311" s="133" t="n">
        <x:f>'Master Products'!L1308</x:f>
        <x:v>580</x:v>
      </x:c>
      <x:c r="I1311" s="133" t="n">
        <x:f>'Master Products'!M1308</x:f>
        <x:v>470</x:v>
      </x:c>
      <x:c r="J1311" s="133" t="str">
        <x:f>'Master Products'!U1308</x:f>
        <x:v>Source Valid</x:v>
      </x:c>
      <x:c r="K1311" s="133" t="n">
        <x:f>'Master Products'!N1308</x:f>
        <x:v>110</x:v>
      </x:c>
      <x:c r="L1311" s="148" t="n">
        <x:f>'Master Products'!O1308</x:f>
        <x:v>0.1896551724137931</x:v>
      </x:c>
      <x:c r="M1311" s="149" t="str">
        <x:f>'Master Products'!X1308</x:f>
        <x:v>Ready</x:v>
      </x:c>
      <x:c r="N1311" s="149" t="b">
        <x:f>'Master Products'!Y1308</x:f>
        <x:v>1</x:v>
      </x:c>
      <x:c r="O1311" s="149" t="str">
        <x:f>'Master Products'!AH1308</x:f>
        <x:v>WS-RATES:37:12</x:v>
      </x:c>
      <x:c r="P1311" s="149" t="str">
        <x:f>IF('Master Products'!AI1308="","",'Master Products'!AI1308)</x:f>
      </x:c>
      <x:c r="Q1311" s="149" t="str">
        <x:f>IF('Master Products'!AJ1308="","",'Master Products'!AJ1308)</x:f>
      </x:c>
      <x:c r="R1311" s="149" t="str">
        <x:f>IF('Master Products'!AK1308="","",'Master Products'!AK1308)</x:f>
      </x:c>
    </x:row>
    <x:row r="1312">
      <x:c r="A1312" s="149" t="str">
        <x:f>'Master Products'!A1309</x:f>
        <x:v>RS-001308</x:v>
      </x:c>
      <x:c r="B1312" s="149" t="str">
        <x:f>'Master Products'!B1309</x:f>
        <x:v>LK 6 DAIRY</x:v>
      </x:c>
      <x:c r="C1312" s="149" t="str">
        <x:f>'Master Products'!C1309</x:f>
        <x:v>DIARIES</x:v>
      </x:c>
      <x:c r="D1312" s="149" t="str">
        <x:f>'Master Products'!D1309</x:f>
        <x:v>Both</x:v>
      </x:c>
      <x:c r="E1312" s="149" t="str">
        <x:f>'Master Products'!F1309</x:f>
        <x:v>Piece</x:v>
      </x:c>
      <x:c r="F1312" s="149" t="str">
        <x:f>IF('Master Products'!G1309="","",'Master Products'!G1309)</x:f>
      </x:c>
      <x:c r="G1312" s="149" t="str">
        <x:f>'Master Products'!I1309</x:f>
        <x:v>PKR</x:v>
      </x:c>
      <x:c r="H1312" s="133" t="n">
        <x:f>'Master Products'!L1309</x:f>
        <x:v>320</x:v>
      </x:c>
      <x:c r="I1312" s="133" t="n">
        <x:f>'Master Products'!M1309</x:f>
        <x:v>295</x:v>
      </x:c>
      <x:c r="J1312" s="133" t="str">
        <x:f>'Master Products'!U1309</x:f>
        <x:v>Source Valid</x:v>
      </x:c>
      <x:c r="K1312" s="133" t="n">
        <x:f>'Master Products'!N1309</x:f>
        <x:v>25</x:v>
      </x:c>
      <x:c r="L1312" s="148" t="n">
        <x:f>'Master Products'!O1309</x:f>
        <x:v>0.078125</x:v>
      </x:c>
      <x:c r="M1312" s="149" t="str">
        <x:f>'Master Products'!X1309</x:f>
        <x:v>Ready</x:v>
      </x:c>
      <x:c r="N1312" s="149" t="b">
        <x:f>'Master Products'!Y1309</x:f>
        <x:v>1</x:v>
      </x:c>
      <x:c r="O1312" s="149" t="str">
        <x:f>'Master Products'!AH1309</x:f>
        <x:v>WS-RATES:37:13</x:v>
      </x:c>
      <x:c r="P1312" s="149" t="str">
        <x:f>IF('Master Products'!AI1309="","",'Master Products'!AI1309)</x:f>
      </x:c>
      <x:c r="Q1312" s="149" t="str">
        <x:f>IF('Master Products'!AJ1309="","",'Master Products'!AJ1309)</x:f>
      </x:c>
      <x:c r="R1312" s="149" t="str">
        <x:f>IF('Master Products'!AK1309="","",'Master Products'!AK1309)</x:f>
      </x:c>
    </x:row>
    <x:row r="1313">
      <x:c r="A1313" s="149" t="str">
        <x:f>'Master Products'!A1310</x:f>
        <x:v>RS-001309</x:v>
      </x:c>
      <x:c r="B1313" s="149" t="str">
        <x:f>'Master Products'!B1310</x:f>
        <x:v>MR 3 DAIRY</x:v>
      </x:c>
      <x:c r="C1313" s="149" t="str">
        <x:f>'Master Products'!C1310</x:f>
        <x:v>DIARIES</x:v>
      </x:c>
      <x:c r="D1313" s="149" t="str">
        <x:f>'Master Products'!D1310</x:f>
        <x:v>Both</x:v>
      </x:c>
      <x:c r="E1313" s="149" t="str">
        <x:f>'Master Products'!F1310</x:f>
        <x:v>Piece</x:v>
      </x:c>
      <x:c r="F1313" s="149" t="str">
        <x:f>IF('Master Products'!G1310="","",'Master Products'!G1310)</x:f>
      </x:c>
      <x:c r="G1313" s="149" t="str">
        <x:f>'Master Products'!I1310</x:f>
        <x:v>PKR</x:v>
      </x:c>
      <x:c r="H1313" s="133" t="n">
        <x:f>'Master Products'!L1310</x:f>
        <x:v>320</x:v>
      </x:c>
      <x:c r="I1313" s="133" t="n">
        <x:f>'Master Products'!M1310</x:f>
        <x:v>295</x:v>
      </x:c>
      <x:c r="J1313" s="133" t="str">
        <x:f>'Master Products'!U1310</x:f>
        <x:v>Source Valid</x:v>
      </x:c>
      <x:c r="K1313" s="133" t="n">
        <x:f>'Master Products'!N1310</x:f>
        <x:v>25</x:v>
      </x:c>
      <x:c r="L1313" s="148" t="n">
        <x:f>'Master Products'!O1310</x:f>
        <x:v>0.078125</x:v>
      </x:c>
      <x:c r="M1313" s="149" t="str">
        <x:f>'Master Products'!X1310</x:f>
        <x:v>Ready</x:v>
      </x:c>
      <x:c r="N1313" s="149" t="b">
        <x:f>'Master Products'!Y1310</x:f>
        <x:v>1</x:v>
      </x:c>
      <x:c r="O1313" s="149" t="str">
        <x:f>'Master Products'!AH1310</x:f>
        <x:v>WS-RATES:37:14</x:v>
      </x:c>
      <x:c r="P1313" s="149" t="str">
        <x:f>IF('Master Products'!AI1310="","",'Master Products'!AI1310)</x:f>
      </x:c>
      <x:c r="Q1313" s="149" t="str">
        <x:f>IF('Master Products'!AJ1310="","",'Master Products'!AJ1310)</x:f>
      </x:c>
      <x:c r="R1313" s="149" t="str">
        <x:f>IF('Master Products'!AK1310="","",'Master Products'!AK1310)</x:f>
      </x:c>
    </x:row>
    <x:row r="1314">
      <x:c r="A1314" s="149" t="str">
        <x:f>'Master Products'!A1311</x:f>
        <x:v>RS-001310</x:v>
      </x:c>
      <x:c r="B1314" s="149" t="str">
        <x:f>'Master Products'!B1311</x:f>
        <x:v>MR 2 DAIRY</x:v>
      </x:c>
      <x:c r="C1314" s="149" t="str">
        <x:f>'Master Products'!C1311</x:f>
        <x:v>DIARIES</x:v>
      </x:c>
      <x:c r="D1314" s="149" t="str">
        <x:f>'Master Products'!D1311</x:f>
        <x:v>Both</x:v>
      </x:c>
      <x:c r="E1314" s="149" t="str">
        <x:f>'Master Products'!F1311</x:f>
        <x:v>Piece</x:v>
      </x:c>
      <x:c r="F1314" s="149" t="str">
        <x:f>IF('Master Products'!G1311="","",'Master Products'!G1311)</x:f>
      </x:c>
      <x:c r="G1314" s="149" t="str">
        <x:f>'Master Products'!I1311</x:f>
        <x:v>PKR</x:v>
      </x:c>
      <x:c r="H1314" s="133" t="n">
        <x:f>'Master Products'!L1311</x:f>
        <x:v>240</x:v>
      </x:c>
      <x:c r="I1314" s="133" t="n">
        <x:f>'Master Products'!M1311</x:f>
        <x:v>215</x:v>
      </x:c>
      <x:c r="J1314" s="133" t="str">
        <x:f>'Master Products'!U1311</x:f>
        <x:v>Source Valid</x:v>
      </x:c>
      <x:c r="K1314" s="133" t="n">
        <x:f>'Master Products'!N1311</x:f>
        <x:v>25</x:v>
      </x:c>
      <x:c r="L1314" s="148" t="n">
        <x:f>'Master Products'!O1311</x:f>
        <x:v>0.10416666666666667</x:v>
      </x:c>
      <x:c r="M1314" s="149" t="str">
        <x:f>'Master Products'!X1311</x:f>
        <x:v>Ready</x:v>
      </x:c>
      <x:c r="N1314" s="149" t="b">
        <x:f>'Master Products'!Y1311</x:f>
        <x:v>1</x:v>
      </x:c>
      <x:c r="O1314" s="149" t="str">
        <x:f>'Master Products'!AH1311</x:f>
        <x:v>WS-RATES:37:15</x:v>
      </x:c>
      <x:c r="P1314" s="149" t="str">
        <x:f>IF('Master Products'!AI1311="","",'Master Products'!AI1311)</x:f>
      </x:c>
      <x:c r="Q1314" s="149" t="str">
        <x:f>IF('Master Products'!AJ1311="","",'Master Products'!AJ1311)</x:f>
      </x:c>
      <x:c r="R1314" s="149" t="str">
        <x:f>IF('Master Products'!AK1311="","",'Master Products'!AK1311)</x:f>
      </x:c>
    </x:row>
    <x:row r="1315">
      <x:c r="A1315" s="149" t="str">
        <x:f>'Master Products'!A1312</x:f>
        <x:v>RS-001311</x:v>
      </x:c>
      <x:c r="B1315" s="149" t="str">
        <x:f>'Master Products'!B1312</x:f>
        <x:v>CUTTER PATTA (LARGE)</x:v>
      </x:c>
      <x:c r="C1315" s="149" t="str">
        <x:f>'Master Products'!C1312</x:f>
        <x:v>CHINA</x:v>
      </x:c>
      <x:c r="D1315" s="149" t="str">
        <x:f>'Master Products'!D1312</x:f>
        <x:v>Both</x:v>
      </x:c>
      <x:c r="E1315" s="149" t="str">
        <x:f>'Master Products'!F1312</x:f>
        <x:v>Piece</x:v>
      </x:c>
      <x:c r="F1315" s="149" t="str">
        <x:f>IF('Master Products'!G1312="","",'Master Products'!G1312)</x:f>
      </x:c>
      <x:c r="G1315" s="149" t="str">
        <x:f>'Master Products'!I1312</x:f>
        <x:v>PKR</x:v>
      </x:c>
      <x:c r="H1315" s="133" t="n">
        <x:f>'Master Products'!L1312</x:f>
        <x:v>300</x:v>
      </x:c>
      <x:c r="I1315" s="133" t="n">
        <x:f>'Master Products'!M1312</x:f>
        <x:v>265</x:v>
      </x:c>
      <x:c r="J1315" s="133" t="str">
        <x:f>'Master Products'!U1312</x:f>
        <x:v>Source Valid</x:v>
      </x:c>
      <x:c r="K1315" s="133" t="n">
        <x:f>'Master Products'!N1312</x:f>
        <x:v>35</x:v>
      </x:c>
      <x:c r="L1315" s="148" t="n">
        <x:f>'Master Products'!O1312</x:f>
        <x:v>0.11666666666666667</x:v>
      </x:c>
      <x:c r="M1315" s="149" t="str">
        <x:f>'Master Products'!X1312</x:f>
        <x:v>Ready</x:v>
      </x:c>
      <x:c r="N1315" s="149" t="b">
        <x:f>'Master Products'!Y1312</x:f>
        <x:v>1</x:v>
      </x:c>
      <x:c r="O1315" s="149" t="str">
        <x:f>'Master Products'!AH1312</x:f>
        <x:v>WS-RATES:37:16</x:v>
      </x:c>
      <x:c r="P1315" s="149" t="str">
        <x:f>IF('Master Products'!AI1312="","",'Master Products'!AI1312)</x:f>
      </x:c>
      <x:c r="Q1315" s="149" t="str">
        <x:f>IF('Master Products'!AJ1312="","",'Master Products'!AJ1312)</x:f>
      </x:c>
      <x:c r="R1315" s="149" t="str">
        <x:f>IF('Master Products'!AK1312="","",'Master Products'!AK1312)</x:f>
      </x:c>
    </x:row>
    <x:row r="1316">
      <x:c r="A1316" s="149" t="str">
        <x:f>'Master Products'!A1313</x:f>
        <x:v>RS-001312</x:v>
      </x:c>
      <x:c r="B1316" s="149" t="str">
        <x:f>'Master Products'!B1313</x:f>
        <x:v>MR 1 DAIRY</x:v>
      </x:c>
      <x:c r="C1316" s="149" t="str">
        <x:f>'Master Products'!C1313</x:f>
        <x:v>DIARIES</x:v>
      </x:c>
      <x:c r="D1316" s="149" t="str">
        <x:f>'Master Products'!D1313</x:f>
        <x:v>Both</x:v>
      </x:c>
      <x:c r="E1316" s="149" t="str">
        <x:f>'Master Products'!F1313</x:f>
        <x:v>Piece</x:v>
      </x:c>
      <x:c r="F1316" s="149" t="str">
        <x:f>IF('Master Products'!G1313="","",'Master Products'!G1313)</x:f>
      </x:c>
      <x:c r="G1316" s="149" t="str">
        <x:f>'Master Products'!I1313</x:f>
        <x:v>PKR</x:v>
      </x:c>
      <x:c r="H1316" s="133" t="n">
        <x:f>'Master Products'!L1313</x:f>
        <x:v>190</x:v>
      </x:c>
      <x:c r="I1316" s="133" t="n">
        <x:f>'Master Products'!M1313</x:f>
        <x:v>171</x:v>
      </x:c>
      <x:c r="J1316" s="133" t="str">
        <x:f>'Master Products'!U1313</x:f>
        <x:v>Mocked Buying</x:v>
      </x:c>
      <x:c r="K1316" s="133" t="n">
        <x:f>'Master Products'!N1313</x:f>
        <x:v>19</x:v>
      </x:c>
      <x:c r="L1316" s="148" t="n">
        <x:f>'Master Products'!O1313</x:f>
        <x:v>0.1</x:v>
      </x:c>
      <x:c r="M1316" s="149" t="str">
        <x:f>'Master Products'!X1313</x:f>
        <x:v>Ready with Mock Price</x:v>
      </x:c>
      <x:c r="N1316" s="149" t="b">
        <x:f>'Master Products'!Y1313</x:f>
        <x:v>1</x:v>
      </x:c>
      <x:c r="O1316" s="149" t="str">
        <x:f>'Master Products'!AH1313</x:f>
        <x:v>WS-RATES:37:17</x:v>
      </x:c>
      <x:c r="P1316" s="149" t="str">
        <x:f>IF('Master Products'!AI1313="","",'Master Products'!AI1313)</x:f>
      </x:c>
      <x:c r="Q1316" s="149" t="str">
        <x:f>IF('Master Products'!AJ1313="","",'Master Products'!AJ1313)</x:f>
      </x:c>
      <x:c r="R1316" s="149" t="str">
        <x:f>IF('Master Products'!AK1313="","",'Master Products'!AK1313)</x:f>
      </x:c>
    </x:row>
    <x:row r="1317">
      <x:c r="A1317" s="149" t="str">
        <x:f>'Master Products'!A1314</x:f>
        <x:v>RS-001313</x:v>
      </x:c>
      <x:c r="B1317" s="149" t="str">
        <x:f>'Master Products'!B1314</x:f>
        <x:v>CUTTER PATTA (SMALL)</x:v>
      </x:c>
      <x:c r="C1317" s="149" t="str">
        <x:f>'Master Products'!C1314</x:f>
        <x:v>CHINA</x:v>
      </x:c>
      <x:c r="D1317" s="149" t="str">
        <x:f>'Master Products'!D1314</x:f>
        <x:v>Both</x:v>
      </x:c>
      <x:c r="E1317" s="149" t="str">
        <x:f>'Master Products'!F1314</x:f>
        <x:v>Piece</x:v>
      </x:c>
      <x:c r="F1317" s="149" t="str">
        <x:f>IF('Master Products'!G1314="","",'Master Products'!G1314)</x:f>
      </x:c>
      <x:c r="G1317" s="149" t="str">
        <x:f>'Master Products'!I1314</x:f>
        <x:v>PKR</x:v>
      </x:c>
      <x:c r="H1317" s="133" t="n">
        <x:f>'Master Products'!L1314</x:f>
        <x:v>230</x:v>
      </x:c>
      <x:c r="I1317" s="133" t="n">
        <x:f>'Master Products'!M1314</x:f>
        <x:v>200</x:v>
      </x:c>
      <x:c r="J1317" s="133" t="str">
        <x:f>'Master Products'!U1314</x:f>
        <x:v>Source Valid</x:v>
      </x:c>
      <x:c r="K1317" s="133" t="n">
        <x:f>'Master Products'!N1314</x:f>
        <x:v>30</x:v>
      </x:c>
      <x:c r="L1317" s="148" t="n">
        <x:f>'Master Products'!O1314</x:f>
        <x:v>0.13043478260869565</x:v>
      </x:c>
      <x:c r="M1317" s="149" t="str">
        <x:f>'Master Products'!X1314</x:f>
        <x:v>Ready</x:v>
      </x:c>
      <x:c r="N1317" s="149" t="b">
        <x:f>'Master Products'!Y1314</x:f>
        <x:v>1</x:v>
      </x:c>
      <x:c r="O1317" s="149" t="str">
        <x:f>'Master Products'!AH1314</x:f>
        <x:v>WS-RATES:37:18</x:v>
      </x:c>
      <x:c r="P1317" s="149" t="str">
        <x:f>IF('Master Products'!AI1314="","",'Master Products'!AI1314)</x:f>
      </x:c>
      <x:c r="Q1317" s="149" t="str">
        <x:f>IF('Master Products'!AJ1314="","",'Master Products'!AJ1314)</x:f>
      </x:c>
      <x:c r="R1317" s="149" t="str">
        <x:f>IF('Master Products'!AK1314="","",'Master Products'!AK1314)</x:f>
      </x:c>
    </x:row>
    <x:row r="1318">
      <x:c r="A1318" s="149" t="str">
        <x:f>'Master Products'!A1315</x:f>
        <x:v>RS-001314</x:v>
      </x:c>
      <x:c r="B1318" s="149" t="str">
        <x:f>'Master Products'!B1315</x:f>
        <x:v>Z4 POCKET DAIRY NORMAL</x:v>
      </x:c>
      <x:c r="C1318" s="149" t="str">
        <x:f>'Master Products'!C1315</x:f>
        <x:v>DIARIES</x:v>
      </x:c>
      <x:c r="D1318" s="149" t="str">
        <x:f>'Master Products'!D1315</x:f>
        <x:v>Both</x:v>
      </x:c>
      <x:c r="E1318" s="149" t="str">
        <x:f>'Master Products'!F1315</x:f>
        <x:v>Piece</x:v>
      </x:c>
      <x:c r="F1318" s="149" t="str">
        <x:f>IF('Master Products'!G1315="","",'Master Products'!G1315)</x:f>
      </x:c>
      <x:c r="G1318" s="149" t="str">
        <x:f>'Master Products'!I1315</x:f>
        <x:v>PKR</x:v>
      </x:c>
      <x:c r="H1318" s="133" t="n">
        <x:f>'Master Products'!L1315</x:f>
        <x:v>85</x:v>
      </x:c>
      <x:c r="I1318" s="133" t="n">
        <x:f>'Master Products'!M1315</x:f>
        <x:v>72</x:v>
      </x:c>
      <x:c r="J1318" s="133" t="str">
        <x:f>'Master Products'!U1315</x:f>
        <x:v>Source Valid</x:v>
      </x:c>
      <x:c r="K1318" s="133" t="n">
        <x:f>'Master Products'!N1315</x:f>
        <x:v>13</x:v>
      </x:c>
      <x:c r="L1318" s="148" t="n">
        <x:f>'Master Products'!O1315</x:f>
        <x:v>0.15294117647058825</x:v>
      </x:c>
      <x:c r="M1318" s="149" t="str">
        <x:f>'Master Products'!X1315</x:f>
        <x:v>Ready</x:v>
      </x:c>
      <x:c r="N1318" s="149" t="b">
        <x:f>'Master Products'!Y1315</x:f>
        <x:v>1</x:v>
      </x:c>
      <x:c r="O1318" s="149" t="str">
        <x:f>'Master Products'!AH1315</x:f>
        <x:v>WS-RATES:37:19</x:v>
      </x:c>
      <x:c r="P1318" s="149" t="str">
        <x:f>IF('Master Products'!AI1315="","",'Master Products'!AI1315)</x:f>
      </x:c>
      <x:c r="Q1318" s="149" t="str">
        <x:f>IF('Master Products'!AJ1315="","",'Master Products'!AJ1315)</x:f>
      </x:c>
      <x:c r="R1318" s="149" t="str">
        <x:f>IF('Master Products'!AK1315="","",'Master Products'!AK1315)</x:f>
      </x:c>
    </x:row>
    <x:row r="1319">
      <x:c r="A1319" s="149" t="str">
        <x:f>'Master Products'!A1316</x:f>
        <x:v>RS-001315</x:v>
      </x:c>
      <x:c r="B1319" s="149" t="str">
        <x:f>'Master Products'!B1316</x:f>
        <x:v>Z4 POCKET DAIRY BUTTON</x:v>
      </x:c>
      <x:c r="C1319" s="149" t="str">
        <x:f>'Master Products'!C1316</x:f>
        <x:v>DIARIES</x:v>
      </x:c>
      <x:c r="D1319" s="149" t="str">
        <x:f>'Master Products'!D1316</x:f>
        <x:v>Both</x:v>
      </x:c>
      <x:c r="E1319" s="149" t="str">
        <x:f>'Master Products'!F1316</x:f>
        <x:v>Piece</x:v>
      </x:c>
      <x:c r="F1319" s="149" t="str">
        <x:f>IF('Master Products'!G1316="","",'Master Products'!G1316)</x:f>
      </x:c>
      <x:c r="G1319" s="149" t="str">
        <x:f>'Master Products'!I1316</x:f>
        <x:v>PKR</x:v>
      </x:c>
      <x:c r="H1319" s="133" t="n">
        <x:f>'Master Products'!L1316</x:f>
        <x:v>110</x:v>
      </x:c>
      <x:c r="I1319" s="133" t="n">
        <x:f>'Master Products'!M1316</x:f>
        <x:v>95</x:v>
      </x:c>
      <x:c r="J1319" s="133" t="str">
        <x:f>'Master Products'!U1316</x:f>
        <x:v>Source Valid</x:v>
      </x:c>
      <x:c r="K1319" s="133" t="n">
        <x:f>'Master Products'!N1316</x:f>
        <x:v>15</x:v>
      </x:c>
      <x:c r="L1319" s="148" t="n">
        <x:f>'Master Products'!O1316</x:f>
        <x:v>0.13636363636363635</x:v>
      </x:c>
      <x:c r="M1319" s="149" t="str">
        <x:f>'Master Products'!X1316</x:f>
        <x:v>Ready</x:v>
      </x:c>
      <x:c r="N1319" s="149" t="b">
        <x:f>'Master Products'!Y1316</x:f>
        <x:v>1</x:v>
      </x:c>
      <x:c r="O1319" s="149" t="str">
        <x:f>'Master Products'!AH1316</x:f>
        <x:v>WS-RATES:37:20</x:v>
      </x:c>
      <x:c r="P1319" s="149" t="str">
        <x:f>IF('Master Products'!AI1316="","",'Master Products'!AI1316)</x:f>
      </x:c>
      <x:c r="Q1319" s="149" t="str">
        <x:f>IF('Master Products'!AJ1316="","",'Master Products'!AJ1316)</x:f>
      </x:c>
      <x:c r="R1319" s="149" t="str">
        <x:f>IF('Master Products'!AK1316="","",'Master Products'!AK1316)</x:f>
      </x:c>
    </x:row>
    <x:row r="1320">
      <x:c r="A1320" s="149" t="str">
        <x:f>'Master Products'!A1317</x:f>
        <x:v>RS-001316</x:v>
      </x:c>
      <x:c r="B1320" s="149" t="str">
        <x:f>'Master Products'!B1317</x:f>
        <x:v>BINDER CLIP 32mm</x:v>
      </x:c>
      <x:c r="C1320" s="149" t="str">
        <x:f>'Master Products'!C1317</x:f>
        <x:v>CHINA</x:v>
      </x:c>
      <x:c r="D1320" s="149" t="str">
        <x:f>'Master Products'!D1317</x:f>
        <x:v>Both</x:v>
      </x:c>
      <x:c r="E1320" s="149" t="str">
        <x:f>'Master Products'!F1317</x:f>
        <x:v>Piece</x:v>
      </x:c>
      <x:c r="F1320" s="149" t="str">
        <x:f>IF('Master Products'!G1317="","",'Master Products'!G1317)</x:f>
      </x:c>
      <x:c r="G1320" s="149" t="str">
        <x:f>'Master Products'!I1317</x:f>
        <x:v>PKR</x:v>
      </x:c>
      <x:c r="H1320" s="133" t="n">
        <x:f>'Master Products'!L1317</x:f>
        <x:v>150</x:v>
      </x:c>
      <x:c r="I1320" s="133" t="n">
        <x:f>'Master Products'!M1317</x:f>
        <x:v>110</x:v>
      </x:c>
      <x:c r="J1320" s="133" t="str">
        <x:f>'Master Products'!U1317</x:f>
        <x:v>Source Valid</x:v>
      </x:c>
      <x:c r="K1320" s="133" t="n">
        <x:f>'Master Products'!N1317</x:f>
        <x:v>40</x:v>
      </x:c>
      <x:c r="L1320" s="148" t="n">
        <x:f>'Master Products'!O1317</x:f>
        <x:v>0.26666666666666666</x:v>
      </x:c>
      <x:c r="M1320" s="149" t="str">
        <x:f>'Master Products'!X1317</x:f>
        <x:v>Ready</x:v>
      </x:c>
      <x:c r="N1320" s="149" t="b">
        <x:f>'Master Products'!Y1317</x:f>
        <x:v>1</x:v>
      </x:c>
      <x:c r="O1320" s="149" t="str">
        <x:f>'Master Products'!AH1317</x:f>
        <x:v>WS-RATES:37:21</x:v>
      </x:c>
      <x:c r="P1320" s="149" t="str">
        <x:f>IF('Master Products'!AI1317="","",'Master Products'!AI1317)</x:f>
      </x:c>
      <x:c r="Q1320" s="149" t="str">
        <x:f>IF('Master Products'!AJ1317="","",'Master Products'!AJ1317)</x:f>
      </x:c>
      <x:c r="R1320" s="149" t="str">
        <x:f>IF('Master Products'!AK1317="","",'Master Products'!AK1317)</x:f>
      </x:c>
    </x:row>
    <x:row r="1321">
      <x:c r="A1321" s="149" t="str">
        <x:f>'Master Products'!A1318</x:f>
        <x:v>RS-001317</x:v>
      </x:c>
      <x:c r="B1321" s="149" t="str">
        <x:f>'Master Products'!B1318</x:f>
        <x:v>Z3 POCKET DAIRY</x:v>
      </x:c>
      <x:c r="C1321" s="149" t="str">
        <x:f>'Master Products'!C1318</x:f>
        <x:v>DIARIES</x:v>
      </x:c>
      <x:c r="D1321" s="149" t="str">
        <x:f>'Master Products'!D1318</x:f>
        <x:v>Both</x:v>
      </x:c>
      <x:c r="E1321" s="149" t="str">
        <x:f>'Master Products'!F1318</x:f>
        <x:v>Piece</x:v>
      </x:c>
      <x:c r="F1321" s="149" t="str">
        <x:f>IF('Master Products'!G1318="","",'Master Products'!G1318)</x:f>
      </x:c>
      <x:c r="G1321" s="149" t="str">
        <x:f>'Master Products'!I1318</x:f>
        <x:v>PKR</x:v>
      </x:c>
      <x:c r="H1321" s="133" t="n">
        <x:f>'Master Products'!L1318</x:f>
        <x:v>68</x:v>
      </x:c>
      <x:c r="I1321" s="133" t="n">
        <x:f>'Master Products'!M1318</x:f>
        <x:v>53</x:v>
      </x:c>
      <x:c r="J1321" s="133" t="str">
        <x:f>'Master Products'!U1318</x:f>
        <x:v>Source Valid</x:v>
      </x:c>
      <x:c r="K1321" s="133" t="n">
        <x:f>'Master Products'!N1318</x:f>
        <x:v>15</x:v>
      </x:c>
      <x:c r="L1321" s="148" t="n">
        <x:f>'Master Products'!O1318</x:f>
        <x:v>0.22058823529411764</x:v>
      </x:c>
      <x:c r="M1321" s="149" t="str">
        <x:f>'Master Products'!X1318</x:f>
        <x:v>Ready</x:v>
      </x:c>
      <x:c r="N1321" s="149" t="b">
        <x:f>'Master Products'!Y1318</x:f>
        <x:v>1</x:v>
      </x:c>
      <x:c r="O1321" s="149" t="str">
        <x:f>'Master Products'!AH1318</x:f>
        <x:v>WS-RATES:37:22</x:v>
      </x:c>
      <x:c r="P1321" s="149" t="str">
        <x:f>IF('Master Products'!AI1318="","",'Master Products'!AI1318)</x:f>
      </x:c>
      <x:c r="Q1321" s="149" t="str">
        <x:f>IF('Master Products'!AJ1318="","",'Master Products'!AJ1318)</x:f>
      </x:c>
      <x:c r="R1321" s="149" t="str">
        <x:f>IF('Master Products'!AK1318="","",'Master Products'!AK1318)</x:f>
      </x:c>
    </x:row>
    <x:row r="1322">
      <x:c r="A1322" s="149" t="str">
        <x:f>'Master Products'!A1319</x:f>
        <x:v>RS-001318</x:v>
      </x:c>
      <x:c r="B1322" s="149" t="str">
        <x:f>'Master Products'!B1319</x:f>
        <x:v>Z2 POCKET DAIRY</x:v>
      </x:c>
      <x:c r="C1322" s="149" t="str">
        <x:f>'Master Products'!C1319</x:f>
        <x:v>DIARIES</x:v>
      </x:c>
      <x:c r="D1322" s="149" t="str">
        <x:f>'Master Products'!D1319</x:f>
        <x:v>Both</x:v>
      </x:c>
      <x:c r="E1322" s="149" t="str">
        <x:f>'Master Products'!F1319</x:f>
        <x:v>Piece</x:v>
      </x:c>
      <x:c r="F1322" s="149" t="str">
        <x:f>IF('Master Products'!G1319="","",'Master Products'!G1319)</x:f>
      </x:c>
      <x:c r="G1322" s="149" t="str">
        <x:f>'Master Products'!I1319</x:f>
        <x:v>PKR</x:v>
      </x:c>
      <x:c r="H1322" s="133" t="n">
        <x:f>'Master Products'!L1319</x:f>
        <x:v>36</x:v>
      </x:c>
      <x:c r="I1322" s="133" t="n">
        <x:f>'Master Products'!M1319</x:f>
        <x:v>28</x:v>
      </x:c>
      <x:c r="J1322" s="133" t="str">
        <x:f>'Master Products'!U1319</x:f>
        <x:v>Source Valid</x:v>
      </x:c>
      <x:c r="K1322" s="133" t="n">
        <x:f>'Master Products'!N1319</x:f>
        <x:v>8</x:v>
      </x:c>
      <x:c r="L1322" s="148" t="n">
        <x:f>'Master Products'!O1319</x:f>
        <x:v>0.2222222222222222</x:v>
      </x:c>
      <x:c r="M1322" s="149" t="str">
        <x:f>'Master Products'!X1319</x:f>
        <x:v>Ready</x:v>
      </x:c>
      <x:c r="N1322" s="149" t="b">
        <x:f>'Master Products'!Y1319</x:f>
        <x:v>1</x:v>
      </x:c>
      <x:c r="O1322" s="149" t="str">
        <x:f>'Master Products'!AH1319</x:f>
        <x:v>WS-RATES:37:23</x:v>
      </x:c>
      <x:c r="P1322" s="149" t="str">
        <x:f>IF('Master Products'!AI1319="","",'Master Products'!AI1319)</x:f>
      </x:c>
      <x:c r="Q1322" s="149" t="str">
        <x:f>IF('Master Products'!AJ1319="","",'Master Products'!AJ1319)</x:f>
      </x:c>
      <x:c r="R1322" s="149" t="str">
        <x:f>IF('Master Products'!AK1319="","",'Master Products'!AK1319)</x:f>
      </x:c>
    </x:row>
    <x:row r="1323">
      <x:c r="A1323" s="149" t="str">
        <x:f>'Master Products'!A1320</x:f>
        <x:v>RS-001319</x:v>
      </x:c>
      <x:c r="B1323" s="149" t="str">
        <x:f>'Master Products'!B1320</x:f>
        <x:v>BINDER CLIP 51mm</x:v>
      </x:c>
      <x:c r="C1323" s="149" t="str">
        <x:f>'Master Products'!C1320</x:f>
        <x:v>CHINA</x:v>
      </x:c>
      <x:c r="D1323" s="149" t="str">
        <x:f>'Master Products'!D1320</x:f>
        <x:v>Both</x:v>
      </x:c>
      <x:c r="E1323" s="149" t="str">
        <x:f>'Master Products'!F1320</x:f>
        <x:v>Piece</x:v>
      </x:c>
      <x:c r="F1323" s="149" t="str">
        <x:f>IF('Master Products'!G1320="","",'Master Products'!G1320)</x:f>
      </x:c>
      <x:c r="G1323" s="149" t="str">
        <x:f>'Master Products'!I1320</x:f>
        <x:v>PKR</x:v>
      </x:c>
      <x:c r="H1323" s="133" t="n">
        <x:f>'Master Products'!L1320</x:f>
        <x:v>320</x:v>
      </x:c>
      <x:c r="I1323" s="133" t="n">
        <x:f>'Master Products'!M1320</x:f>
        <x:v>290</x:v>
      </x:c>
      <x:c r="J1323" s="133" t="str">
        <x:f>'Master Products'!U1320</x:f>
        <x:v>Source Valid</x:v>
      </x:c>
      <x:c r="K1323" s="133" t="n">
        <x:f>'Master Products'!N1320</x:f>
        <x:v>30</x:v>
      </x:c>
      <x:c r="L1323" s="148" t="n">
        <x:f>'Master Products'!O1320</x:f>
        <x:v>0.09375</x:v>
      </x:c>
      <x:c r="M1323" s="149" t="str">
        <x:f>'Master Products'!X1320</x:f>
        <x:v>Ready</x:v>
      </x:c>
      <x:c r="N1323" s="149" t="b">
        <x:f>'Master Products'!Y1320</x:f>
        <x:v>1</x:v>
      </x:c>
      <x:c r="O1323" s="149" t="str">
        <x:f>'Master Products'!AH1320</x:f>
        <x:v>WS-RATES:37:24</x:v>
      </x:c>
      <x:c r="P1323" s="149" t="str">
        <x:f>IF('Master Products'!AI1320="","",'Master Products'!AI1320)</x:f>
      </x:c>
      <x:c r="Q1323" s="149" t="str">
        <x:f>IF('Master Products'!AJ1320="","",'Master Products'!AJ1320)</x:f>
      </x:c>
      <x:c r="R1323" s="149" t="str">
        <x:f>IF('Master Products'!AK1320="","",'Master Products'!AK1320)</x:f>
      </x:c>
    </x:row>
    <x:row r="1324">
      <x:c r="A1324" s="149" t="str">
        <x:f>'Master Products'!A1321</x:f>
        <x:v>RS-001320</x:v>
      </x:c>
      <x:c r="B1324" s="149" t="str">
        <x:f>'Master Products'!B1321</x:f>
        <x:v>BINDER CLIP 41mm</x:v>
      </x:c>
      <x:c r="C1324" s="149" t="str">
        <x:f>'Master Products'!C1321</x:f>
        <x:v>CHINA</x:v>
      </x:c>
      <x:c r="D1324" s="149" t="str">
        <x:f>'Master Products'!D1321</x:f>
        <x:v>Both</x:v>
      </x:c>
      <x:c r="E1324" s="149" t="str">
        <x:f>'Master Products'!F1321</x:f>
        <x:v>Piece</x:v>
      </x:c>
      <x:c r="F1324" s="149" t="str">
        <x:f>IF('Master Products'!G1321="","",'Master Products'!G1321)</x:f>
      </x:c>
      <x:c r="G1324" s="149" t="str">
        <x:f>'Master Products'!I1321</x:f>
        <x:v>PKR</x:v>
      </x:c>
      <x:c r="H1324" s="133" t="n">
        <x:f>'Master Products'!L1321</x:f>
        <x:v>210</x:v>
      </x:c>
      <x:c r="I1324" s="133" t="n">
        <x:f>'Master Products'!M1321</x:f>
        <x:v>185</x:v>
      </x:c>
      <x:c r="J1324" s="133" t="str">
        <x:f>'Master Products'!U1321</x:f>
        <x:v>Source Valid</x:v>
      </x:c>
      <x:c r="K1324" s="133" t="n">
        <x:f>'Master Products'!N1321</x:f>
        <x:v>25</x:v>
      </x:c>
      <x:c r="L1324" s="148" t="n">
        <x:f>'Master Products'!O1321</x:f>
        <x:v>0.11904761904761904</x:v>
      </x:c>
      <x:c r="M1324" s="149" t="str">
        <x:f>'Master Products'!X1321</x:f>
        <x:v>Ready</x:v>
      </x:c>
      <x:c r="N1324" s="149" t="b">
        <x:f>'Master Products'!Y1321</x:f>
        <x:v>1</x:v>
      </x:c>
      <x:c r="O1324" s="149" t="str">
        <x:f>'Master Products'!AH1321</x:f>
        <x:v>WS-RATES:37:25</x:v>
      </x:c>
      <x:c r="P1324" s="149" t="str">
        <x:f>IF('Master Products'!AI1321="","",'Master Products'!AI1321)</x:f>
      </x:c>
      <x:c r="Q1324" s="149" t="str">
        <x:f>IF('Master Products'!AJ1321="","",'Master Products'!AJ1321)</x:f>
      </x:c>
      <x:c r="R1324" s="149" t="str">
        <x:f>IF('Master Products'!AK1321="","",'Master Products'!AK1321)</x:f>
      </x:c>
    </x:row>
    <x:row r="1325">
      <x:c r="A1325" s="149" t="str">
        <x:f>'Master Products'!A1322</x:f>
        <x:v>RS-001321</x:v>
      </x:c>
      <x:c r="B1325" s="149" t="str">
        <x:f>'Master Products'!B1322</x:f>
        <x:v>Z1 POCKET DAIRY</x:v>
      </x:c>
      <x:c r="C1325" s="149" t="str">
        <x:f>'Master Products'!C1322</x:f>
        <x:v>DIARIES</x:v>
      </x:c>
      <x:c r="D1325" s="149" t="str">
        <x:f>'Master Products'!D1322</x:f>
        <x:v>Both</x:v>
      </x:c>
      <x:c r="E1325" s="149" t="str">
        <x:f>'Master Products'!F1322</x:f>
        <x:v>Piece</x:v>
      </x:c>
      <x:c r="F1325" s="149" t="str">
        <x:f>IF('Master Products'!G1322="","",'Master Products'!G1322)</x:f>
      </x:c>
      <x:c r="G1325" s="149" t="str">
        <x:f>'Master Products'!I1322</x:f>
        <x:v>PKR</x:v>
      </x:c>
      <x:c r="H1325" s="133" t="n">
        <x:f>'Master Products'!L1322</x:f>
        <x:v>21</x:v>
      </x:c>
      <x:c r="I1325" s="133" t="n">
        <x:f>'Master Products'!M1322</x:f>
        <x:v>15</x:v>
      </x:c>
      <x:c r="J1325" s="133" t="str">
        <x:f>'Master Products'!U1322</x:f>
        <x:v>Source Valid</x:v>
      </x:c>
      <x:c r="K1325" s="133" t="n">
        <x:f>'Master Products'!N1322</x:f>
        <x:v>6</x:v>
      </x:c>
      <x:c r="L1325" s="148" t="n">
        <x:f>'Master Products'!O1322</x:f>
        <x:v>0.2857142857142857</x:v>
      </x:c>
      <x:c r="M1325" s="149" t="str">
        <x:f>'Master Products'!X1322</x:f>
        <x:v>Ready</x:v>
      </x:c>
      <x:c r="N1325" s="149" t="b">
        <x:f>'Master Products'!Y1322</x:f>
        <x:v>1</x:v>
      </x:c>
      <x:c r="O1325" s="149" t="str">
        <x:f>'Master Products'!AH1322</x:f>
        <x:v>WS-RATES:37:26</x:v>
      </x:c>
      <x:c r="P1325" s="149" t="str">
        <x:f>IF('Master Products'!AI1322="","",'Master Products'!AI1322)</x:f>
      </x:c>
      <x:c r="Q1325" s="149" t="str">
        <x:f>IF('Master Products'!AJ1322="","",'Master Products'!AJ1322)</x:f>
      </x:c>
      <x:c r="R1325" s="149" t="str">
        <x:f>IF('Master Products'!AK1322="","",'Master Products'!AK1322)</x:f>
      </x:c>
    </x:row>
    <x:row r="1326">
      <x:c r="A1326" s="149" t="str">
        <x:f>'Master Products'!A1323</x:f>
        <x:v>RS-001322</x:v>
      </x:c>
      <x:c r="B1326" s="149" t="str">
        <x:f>'Master Products'!B1323</x:f>
        <x:v>BINDER CLIP 25mm</x:v>
      </x:c>
      <x:c r="C1326" s="149" t="str">
        <x:f>'Master Products'!C1323</x:f>
        <x:v>CHINA</x:v>
      </x:c>
      <x:c r="D1326" s="149" t="str">
        <x:f>'Master Products'!D1323</x:f>
        <x:v>Both</x:v>
      </x:c>
      <x:c r="E1326" s="149" t="str">
        <x:f>'Master Products'!F1323</x:f>
        <x:v>Piece</x:v>
      </x:c>
      <x:c r="F1326" s="149" t="str">
        <x:f>IF('Master Products'!G1323="","",'Master Products'!G1323)</x:f>
      </x:c>
      <x:c r="G1326" s="149" t="str">
        <x:f>'Master Products'!I1323</x:f>
        <x:v>PKR</x:v>
      </x:c>
      <x:c r="H1326" s="133" t="n">
        <x:f>'Master Products'!L1323</x:f>
        <x:v>100</x:v>
      </x:c>
      <x:c r="I1326" s="133" t="n">
        <x:f>'Master Products'!M1323</x:f>
        <x:v>80</x:v>
      </x:c>
      <x:c r="J1326" s="133" t="str">
        <x:f>'Master Products'!U1323</x:f>
        <x:v>Source Valid</x:v>
      </x:c>
      <x:c r="K1326" s="133" t="n">
        <x:f>'Master Products'!N1323</x:f>
        <x:v>20</x:v>
      </x:c>
      <x:c r="L1326" s="148" t="n">
        <x:f>'Master Products'!O1323</x:f>
        <x:v>0.2</x:v>
      </x:c>
      <x:c r="M1326" s="149" t="str">
        <x:f>'Master Products'!X1323</x:f>
        <x:v>Ready</x:v>
      </x:c>
      <x:c r="N1326" s="149" t="b">
        <x:f>'Master Products'!Y1323</x:f>
        <x:v>1</x:v>
      </x:c>
      <x:c r="O1326" s="149" t="str">
        <x:f>'Master Products'!AH1323</x:f>
        <x:v>WS-RATES:37:27</x:v>
      </x:c>
      <x:c r="P1326" s="149" t="str">
        <x:f>IF('Master Products'!AI1323="","",'Master Products'!AI1323)</x:f>
      </x:c>
      <x:c r="Q1326" s="149" t="str">
        <x:f>IF('Master Products'!AJ1323="","",'Master Products'!AJ1323)</x:f>
      </x:c>
      <x:c r="R1326" s="149" t="str">
        <x:f>IF('Master Products'!AK1323="","",'Master Products'!AK1323)</x:f>
      </x:c>
    </x:row>
    <x:row r="1327">
      <x:c r="A1327" s="149" t="str">
        <x:f>'Master Products'!A1324</x:f>
        <x:v>RS-001323</x:v>
      </x:c>
      <x:c r="B1327" s="149" t="str">
        <x:f>'Master Products'!B1324</x:f>
        <x:v>BINDER CLIP COLOUR FULL 51mm</x:v>
      </x:c>
      <x:c r="C1327" s="149" t="str">
        <x:f>'Master Products'!C1324</x:f>
        <x:v>CHINA</x:v>
      </x:c>
      <x:c r="D1327" s="149" t="str">
        <x:f>'Master Products'!D1324</x:f>
        <x:v>Both</x:v>
      </x:c>
      <x:c r="E1327" s="149" t="str">
        <x:f>'Master Products'!F1324</x:f>
        <x:v>Piece</x:v>
      </x:c>
      <x:c r="F1327" s="149" t="str">
        <x:f>IF('Master Products'!G1324="","",'Master Products'!G1324)</x:f>
      </x:c>
      <x:c r="G1327" s="149" t="str">
        <x:f>'Master Products'!I1324</x:f>
        <x:v>PKR</x:v>
      </x:c>
      <x:c r="H1327" s="133" t="n">
        <x:f>'Master Products'!L1324</x:f>
        <x:v>300</x:v>
      </x:c>
      <x:c r="I1327" s="133" t="n">
        <x:f>'Master Products'!M1324</x:f>
        <x:v>270</x:v>
      </x:c>
      <x:c r="J1327" s="133" t="str">
        <x:f>'Master Products'!U1324</x:f>
        <x:v>Source Valid</x:v>
      </x:c>
      <x:c r="K1327" s="133" t="n">
        <x:f>'Master Products'!N1324</x:f>
        <x:v>30</x:v>
      </x:c>
      <x:c r="L1327" s="148" t="n">
        <x:f>'Master Products'!O1324</x:f>
        <x:v>0.1</x:v>
      </x:c>
      <x:c r="M1327" s="149" t="str">
        <x:f>'Master Products'!X1324</x:f>
        <x:v>Ready</x:v>
      </x:c>
      <x:c r="N1327" s="149" t="b">
        <x:f>'Master Products'!Y1324</x:f>
        <x:v>1</x:v>
      </x:c>
      <x:c r="O1327" s="149" t="str">
        <x:f>'Master Products'!AH1324</x:f>
        <x:v>WS-RATES:37:28</x:v>
      </x:c>
      <x:c r="P1327" s="149" t="str">
        <x:f>IF('Master Products'!AI1324="","",'Master Products'!AI1324)</x:f>
      </x:c>
      <x:c r="Q1327" s="149" t="str">
        <x:f>IF('Master Products'!AJ1324="","",'Master Products'!AJ1324)</x:f>
      </x:c>
      <x:c r="R1327" s="149" t="str">
        <x:f>IF('Master Products'!AK1324="","",'Master Products'!AK1324)</x:f>
      </x:c>
    </x:row>
    <x:row r="1328">
      <x:c r="A1328" s="149" t="str">
        <x:f>'Master Products'!A1325</x:f>
        <x:v>RS-001324</x:v>
      </x:c>
      <x:c r="B1328" s="149" t="str">
        <x:f>'Master Products'!B1325</x:f>
        <x:v>BINDER CLIP COLOUR FULL 41mm</x:v>
      </x:c>
      <x:c r="C1328" s="149" t="str">
        <x:f>'Master Products'!C1325</x:f>
        <x:v>CHINA</x:v>
      </x:c>
      <x:c r="D1328" s="149" t="str">
        <x:f>'Master Products'!D1325</x:f>
        <x:v>Both</x:v>
      </x:c>
      <x:c r="E1328" s="149" t="str">
        <x:f>'Master Products'!F1325</x:f>
        <x:v>Piece</x:v>
      </x:c>
      <x:c r="F1328" s="149" t="str">
        <x:f>IF('Master Products'!G1325="","",'Master Products'!G1325)</x:f>
      </x:c>
      <x:c r="G1328" s="149" t="str">
        <x:f>'Master Products'!I1325</x:f>
        <x:v>PKR</x:v>
      </x:c>
      <x:c r="H1328" s="133" t="n">
        <x:f>'Master Products'!L1325</x:f>
        <x:v>500</x:v>
      </x:c>
      <x:c r="I1328" s="133" t="n">
        <x:f>'Master Products'!M1325</x:f>
        <x:v>450</x:v>
      </x:c>
      <x:c r="J1328" s="133" t="str">
        <x:f>'Master Products'!U1325</x:f>
        <x:v>Source Valid</x:v>
      </x:c>
      <x:c r="K1328" s="133" t="n">
        <x:f>'Master Products'!N1325</x:f>
        <x:v>50</x:v>
      </x:c>
      <x:c r="L1328" s="148" t="n">
        <x:f>'Master Products'!O1325</x:f>
        <x:v>0.1</x:v>
      </x:c>
      <x:c r="M1328" s="149" t="str">
        <x:f>'Master Products'!X1325</x:f>
        <x:v>Ready</x:v>
      </x:c>
      <x:c r="N1328" s="149" t="b">
        <x:f>'Master Products'!Y1325</x:f>
        <x:v>1</x:v>
      </x:c>
      <x:c r="O1328" s="149" t="str">
        <x:f>'Master Products'!AH1325</x:f>
        <x:v>WS-RATES:37:29</x:v>
      </x:c>
      <x:c r="P1328" s="149" t="str">
        <x:f>IF('Master Products'!AI1325="","",'Master Products'!AI1325)</x:f>
      </x:c>
      <x:c r="Q1328" s="149" t="str">
        <x:f>IF('Master Products'!AJ1325="","",'Master Products'!AJ1325)</x:f>
      </x:c>
      <x:c r="R1328" s="149" t="str">
        <x:f>IF('Master Products'!AK1325="","",'Master Products'!AK1325)</x:f>
      </x:c>
    </x:row>
    <x:row r="1329">
      <x:c r="A1329" s="149" t="str">
        <x:f>'Master Products'!A1326</x:f>
        <x:v>RS-001325</x:v>
      </x:c>
      <x:c r="B1329" s="149" t="str">
        <x:f>'Master Products'!B1326</x:f>
        <x:v>HARD BOARD LUDO LARGE</x:v>
      </x:c>
      <x:c r="C1329" s="149" t="str">
        <x:f>'Master Products'!C1326</x:f>
        <x:v>LUDO</x:v>
      </x:c>
      <x:c r="D1329" s="149" t="str">
        <x:f>'Master Products'!D1326</x:f>
        <x:v>Both</x:v>
      </x:c>
      <x:c r="E1329" s="149" t="str">
        <x:f>'Master Products'!F1326</x:f>
        <x:v>Piece</x:v>
      </x:c>
      <x:c r="F1329" s="149" t="str">
        <x:f>IF('Master Products'!G1326="","",'Master Products'!G1326)</x:f>
      </x:c>
      <x:c r="G1329" s="149" t="str">
        <x:f>'Master Products'!I1326</x:f>
        <x:v>PKR</x:v>
      </x:c>
      <x:c r="H1329" s="133" t="n">
        <x:f>'Master Products'!L1326</x:f>
        <x:v>430</x:v>
      </x:c>
      <x:c r="I1329" s="133" t="n">
        <x:f>'Master Products'!M1326</x:f>
        <x:v>380</x:v>
      </x:c>
      <x:c r="J1329" s="133" t="str">
        <x:f>'Master Products'!U1326</x:f>
        <x:v>Source Valid</x:v>
      </x:c>
      <x:c r="K1329" s="133" t="n">
        <x:f>'Master Products'!N1326</x:f>
        <x:v>50</x:v>
      </x:c>
      <x:c r="L1329" s="148" t="n">
        <x:f>'Master Products'!O1326</x:f>
        <x:v>0.11627906976744186</x:v>
      </x:c>
      <x:c r="M1329" s="149" t="str">
        <x:f>'Master Products'!X1326</x:f>
        <x:v>Ready</x:v>
      </x:c>
      <x:c r="N1329" s="149" t="b">
        <x:f>'Master Products'!Y1326</x:f>
        <x:v>1</x:v>
      </x:c>
      <x:c r="O1329" s="149" t="str">
        <x:f>'Master Products'!AH1326</x:f>
        <x:v>WS-RATES:37:30</x:v>
      </x:c>
      <x:c r="P1329" s="149" t="str">
        <x:f>IF('Master Products'!AI1326="","",'Master Products'!AI1326)</x:f>
      </x:c>
      <x:c r="Q1329" s="149" t="str">
        <x:f>IF('Master Products'!AJ1326="","",'Master Products'!AJ1326)</x:f>
      </x:c>
      <x:c r="R1329" s="149" t="str">
        <x:f>IF('Master Products'!AK1326="","",'Master Products'!AK1326)</x:f>
      </x:c>
    </x:row>
    <x:row r="1330">
      <x:c r="A1330" s="149" t="str">
        <x:f>'Master Products'!A1327</x:f>
        <x:v>RS-001326</x:v>
      </x:c>
      <x:c r="B1330" s="149" t="str">
        <x:f>'Master Products'!B1327</x:f>
        <x:v>HARD BOARD LUDO SMALL</x:v>
      </x:c>
      <x:c r="C1330" s="149" t="str">
        <x:f>'Master Products'!C1327</x:f>
        <x:v>LUDO</x:v>
      </x:c>
      <x:c r="D1330" s="149" t="str">
        <x:f>'Master Products'!D1327</x:f>
        <x:v>Both</x:v>
      </x:c>
      <x:c r="E1330" s="149" t="str">
        <x:f>'Master Products'!F1327</x:f>
        <x:v>Piece</x:v>
      </x:c>
      <x:c r="F1330" s="149" t="str">
        <x:f>IF('Master Products'!G1327="","",'Master Products'!G1327)</x:f>
      </x:c>
      <x:c r="G1330" s="149" t="str">
        <x:f>'Master Products'!I1327</x:f>
        <x:v>PKR</x:v>
      </x:c>
      <x:c r="H1330" s="133" t="n">
        <x:f>'Master Products'!L1327</x:f>
        <x:v>250</x:v>
      </x:c>
      <x:c r="I1330" s="133" t="n">
        <x:f>'Master Products'!M1327</x:f>
        <x:v>206</x:v>
      </x:c>
      <x:c r="J1330" s="133" t="str">
        <x:f>'Master Products'!U1327</x:f>
        <x:v>Source Valid</x:v>
      </x:c>
      <x:c r="K1330" s="133" t="n">
        <x:f>'Master Products'!N1327</x:f>
        <x:v>44</x:v>
      </x:c>
      <x:c r="L1330" s="148" t="n">
        <x:f>'Master Products'!O1327</x:f>
        <x:v>0.176</x:v>
      </x:c>
      <x:c r="M1330" s="149" t="str">
        <x:f>'Master Products'!X1327</x:f>
        <x:v>Ready</x:v>
      </x:c>
      <x:c r="N1330" s="149" t="b">
        <x:f>'Master Products'!Y1327</x:f>
        <x:v>1</x:v>
      </x:c>
      <x:c r="O1330" s="149" t="str">
        <x:f>'Master Products'!AH1327</x:f>
        <x:v>WS-RATES:37:31</x:v>
      </x:c>
      <x:c r="P1330" s="149" t="str">
        <x:f>IF('Master Products'!AI1327="","",'Master Products'!AI1327)</x:f>
      </x:c>
      <x:c r="Q1330" s="149" t="str">
        <x:f>IF('Master Products'!AJ1327="","",'Master Products'!AJ1327)</x:f>
      </x:c>
      <x:c r="R1330" s="149" t="str">
        <x:f>IF('Master Products'!AK1327="","",'Master Products'!AK1327)</x:f>
      </x:c>
    </x:row>
    <x:row r="1331">
      <x:c r="A1331" s="149" t="str">
        <x:f>'Master Products'!A1328</x:f>
        <x:v>RS-001327</x:v>
      </x:c>
      <x:c r="B1331" s="149" t="str">
        <x:f>'Master Products'!B1328</x:f>
        <x:v>LUDO XXL</x:v>
      </x:c>
      <x:c r="C1331" s="149" t="str">
        <x:f>'Master Products'!C1328</x:f>
        <x:v>LUDO</x:v>
      </x:c>
      <x:c r="D1331" s="149" t="str">
        <x:f>'Master Products'!D1328</x:f>
        <x:v>Both</x:v>
      </x:c>
      <x:c r="E1331" s="149" t="str">
        <x:f>'Master Products'!F1328</x:f>
        <x:v>Piece</x:v>
      </x:c>
      <x:c r="F1331" s="149" t="str">
        <x:f>IF('Master Products'!G1328="","",'Master Products'!G1328)</x:f>
      </x:c>
      <x:c r="G1331" s="149" t="str">
        <x:f>'Master Products'!I1328</x:f>
        <x:v>PKR</x:v>
      </x:c>
      <x:c r="H1331" s="133" t="n">
        <x:f>'Master Products'!L1328</x:f>
        <x:v>200</x:v>
      </x:c>
      <x:c r="I1331" s="133" t="n">
        <x:f>'Master Products'!M1328</x:f>
        <x:v>155</x:v>
      </x:c>
      <x:c r="J1331" s="133" t="str">
        <x:f>'Master Products'!U1328</x:f>
        <x:v>Source Valid</x:v>
      </x:c>
      <x:c r="K1331" s="133" t="n">
        <x:f>'Master Products'!N1328</x:f>
        <x:v>45</x:v>
      </x:c>
      <x:c r="L1331" s="148" t="n">
        <x:f>'Master Products'!O1328</x:f>
        <x:v>0.225</x:v>
      </x:c>
      <x:c r="M1331" s="149" t="str">
        <x:f>'Master Products'!X1328</x:f>
        <x:v>Ready</x:v>
      </x:c>
      <x:c r="N1331" s="149" t="b">
        <x:f>'Master Products'!Y1328</x:f>
        <x:v>1</x:v>
      </x:c>
      <x:c r="O1331" s="149" t="str">
        <x:f>'Master Products'!AH1328</x:f>
        <x:v>WS-RATES:37:32</x:v>
      </x:c>
      <x:c r="P1331" s="149" t="str">
        <x:f>IF('Master Products'!AI1328="","",'Master Products'!AI1328)</x:f>
      </x:c>
      <x:c r="Q1331" s="149" t="str">
        <x:f>IF('Master Products'!AJ1328="","",'Master Products'!AJ1328)</x:f>
      </x:c>
      <x:c r="R1331" s="149" t="str">
        <x:f>IF('Master Products'!AK1328="","",'Master Products'!AK1328)</x:f>
      </x:c>
    </x:row>
    <x:row r="1332">
      <x:c r="A1332" s="149" t="str">
        <x:f>'Master Products'!A1329</x:f>
        <x:v>RS-001328</x:v>
      </x:c>
      <x:c r="B1332" s="149" t="str">
        <x:f>'Master Products'!B1329</x:f>
        <x:v>LUDO LARGE</x:v>
      </x:c>
      <x:c r="C1332" s="149" t="str">
        <x:f>'Master Products'!C1329</x:f>
        <x:v>LUDO</x:v>
      </x:c>
      <x:c r="D1332" s="149" t="str">
        <x:f>'Master Products'!D1329</x:f>
        <x:v>Both</x:v>
      </x:c>
      <x:c r="E1332" s="149" t="str">
        <x:f>'Master Products'!F1329</x:f>
        <x:v>Piece</x:v>
      </x:c>
      <x:c r="F1332" s="149" t="str">
        <x:f>IF('Master Products'!G1329="","",'Master Products'!G1329)</x:f>
      </x:c>
      <x:c r="G1332" s="149" t="str">
        <x:f>'Master Products'!I1329</x:f>
        <x:v>PKR</x:v>
      </x:c>
      <x:c r="H1332" s="133" t="n">
        <x:f>'Master Products'!L1329</x:f>
        <x:v>150</x:v>
      </x:c>
      <x:c r="I1332" s="133" t="n">
        <x:f>'Master Products'!M1329</x:f>
        <x:v>135</x:v>
      </x:c>
      <x:c r="J1332" s="133" t="str">
        <x:f>'Master Products'!U1329</x:f>
        <x:v>Source Valid</x:v>
      </x:c>
      <x:c r="K1332" s="133" t="n">
        <x:f>'Master Products'!N1329</x:f>
        <x:v>15</x:v>
      </x:c>
      <x:c r="L1332" s="148" t="n">
        <x:f>'Master Products'!O1329</x:f>
        <x:v>0.1</x:v>
      </x:c>
      <x:c r="M1332" s="149" t="str">
        <x:f>'Master Products'!X1329</x:f>
        <x:v>Ready</x:v>
      </x:c>
      <x:c r="N1332" s="149" t="b">
        <x:f>'Master Products'!Y1329</x:f>
        <x:v>1</x:v>
      </x:c>
      <x:c r="O1332" s="149" t="str">
        <x:f>'Master Products'!AH1329</x:f>
        <x:v>WS-RATES:37:33</x:v>
      </x:c>
      <x:c r="P1332" s="149" t="str">
        <x:f>IF('Master Products'!AI1329="","",'Master Products'!AI1329)</x:f>
      </x:c>
      <x:c r="Q1332" s="149" t="str">
        <x:f>IF('Master Products'!AJ1329="","",'Master Products'!AJ1329)</x:f>
      </x:c>
      <x:c r="R1332" s="149" t="str">
        <x:f>IF('Master Products'!AK1329="","",'Master Products'!AK1329)</x:f>
      </x:c>
    </x:row>
    <x:row r="1333">
      <x:c r="A1333" s="149" t="str">
        <x:f>'Master Products'!A1330</x:f>
        <x:v>RS-001329</x:v>
      </x:c>
      <x:c r="B1333" s="149" t="str">
        <x:f>'Master Products'!B1330</x:f>
        <x:v>LUDO MEDIUM</x:v>
      </x:c>
      <x:c r="C1333" s="149" t="str">
        <x:f>'Master Products'!C1330</x:f>
        <x:v>LUDO</x:v>
      </x:c>
      <x:c r="D1333" s="149" t="str">
        <x:f>'Master Products'!D1330</x:f>
        <x:v>Both</x:v>
      </x:c>
      <x:c r="E1333" s="149" t="str">
        <x:f>'Master Products'!F1330</x:f>
        <x:v>Piece</x:v>
      </x:c>
      <x:c r="F1333" s="149" t="str">
        <x:f>IF('Master Products'!G1330="","",'Master Products'!G1330)</x:f>
      </x:c>
      <x:c r="G1333" s="149" t="str">
        <x:f>'Master Products'!I1330</x:f>
        <x:v>PKR</x:v>
      </x:c>
      <x:c r="H1333" s="133" t="n">
        <x:f>'Master Products'!L1330</x:f>
        <x:v>100</x:v>
      </x:c>
      <x:c r="I1333" s="133" t="n">
        <x:f>'Master Products'!M1330</x:f>
        <x:v>85</x:v>
      </x:c>
      <x:c r="J1333" s="133" t="str">
        <x:f>'Master Products'!U1330</x:f>
        <x:v>Source Valid</x:v>
      </x:c>
      <x:c r="K1333" s="133" t="n">
        <x:f>'Master Products'!N1330</x:f>
        <x:v>15</x:v>
      </x:c>
      <x:c r="L1333" s="148" t="n">
        <x:f>'Master Products'!O1330</x:f>
        <x:v>0.15</x:v>
      </x:c>
      <x:c r="M1333" s="149" t="str">
        <x:f>'Master Products'!X1330</x:f>
        <x:v>Ready</x:v>
      </x:c>
      <x:c r="N1333" s="149" t="b">
        <x:f>'Master Products'!Y1330</x:f>
        <x:v>1</x:v>
      </x:c>
      <x:c r="O1333" s="149" t="str">
        <x:f>'Master Products'!AH1330</x:f>
        <x:v>WS-RATES:37:34</x:v>
      </x:c>
      <x:c r="P1333" s="149" t="str">
        <x:f>IF('Master Products'!AI1330="","",'Master Products'!AI1330)</x:f>
      </x:c>
      <x:c r="Q1333" s="149" t="str">
        <x:f>IF('Master Products'!AJ1330="","",'Master Products'!AJ1330)</x:f>
      </x:c>
      <x:c r="R1333" s="149" t="str">
        <x:f>IF('Master Products'!AK1330="","",'Master Products'!AK1330)</x:f>
      </x:c>
    </x:row>
    <x:row r="1334">
      <x:c r="A1334" s="149" t="str">
        <x:f>'Master Products'!A1331</x:f>
        <x:v>RS-001330</x:v>
      </x:c>
      <x:c r="B1334" s="149" t="str">
        <x:f>'Master Products'!B1331</x:f>
        <x:v>CHEATING PEN</x:v>
      </x:c>
      <x:c r="C1334" s="149" t="str">
        <x:f>'Master Products'!C1331</x:f>
        <x:v>CHINA</x:v>
      </x:c>
      <x:c r="D1334" s="149" t="str">
        <x:f>'Master Products'!D1331</x:f>
        <x:v>Both</x:v>
      </x:c>
      <x:c r="E1334" s="149" t="str">
        <x:f>'Master Products'!F1331</x:f>
        <x:v>Piece</x:v>
      </x:c>
      <x:c r="F1334" s="149" t="str">
        <x:f>IF('Master Products'!G1331="","",'Master Products'!G1331)</x:f>
      </x:c>
      <x:c r="G1334" s="149" t="str">
        <x:f>'Master Products'!I1331</x:f>
        <x:v>PKR</x:v>
      </x:c>
      <x:c r="H1334" s="133" t="n">
        <x:f>'Master Products'!L1331</x:f>
        <x:v>35</x:v>
      </x:c>
      <x:c r="I1334" s="133" t="n">
        <x:f>'Master Products'!M1331</x:f>
        <x:v>28</x:v>
      </x:c>
      <x:c r="J1334" s="133" t="str">
        <x:f>'Master Products'!U1331</x:f>
        <x:v>Source Valid</x:v>
      </x:c>
      <x:c r="K1334" s="133" t="n">
        <x:f>'Master Products'!N1331</x:f>
        <x:v>7</x:v>
      </x:c>
      <x:c r="L1334" s="148" t="n">
        <x:f>'Master Products'!O1331</x:f>
        <x:v>0.2</x:v>
      </x:c>
      <x:c r="M1334" s="149" t="str">
        <x:f>'Master Products'!X1331</x:f>
        <x:v>Ready</x:v>
      </x:c>
      <x:c r="N1334" s="149" t="b">
        <x:f>'Master Products'!Y1331</x:f>
        <x:v>1</x:v>
      </x:c>
      <x:c r="O1334" s="149" t="str">
        <x:f>'Master Products'!AH1331</x:f>
        <x:v>WS-RATES:37:35</x:v>
      </x:c>
      <x:c r="P1334" s="149" t="str">
        <x:f>IF('Master Products'!AI1331="","",'Master Products'!AI1331)</x:f>
      </x:c>
      <x:c r="Q1334" s="149" t="str">
        <x:f>IF('Master Products'!AJ1331="","",'Master Products'!AJ1331)</x:f>
      </x:c>
      <x:c r="R1334" s="149" t="str">
        <x:f>IF('Master Products'!AK1331="","",'Master Products'!AK1331)</x:f>
      </x:c>
    </x:row>
    <x:row r="1335">
      <x:c r="A1335" s="149" t="str">
        <x:f>'Master Products'!A1332</x:f>
        <x:v>RS-001331</x:v>
      </x:c>
      <x:c r="B1335" s="149" t="str">
        <x:f>'Master Products'!B1332</x:f>
        <x:v>LUDO SMALL</x:v>
      </x:c>
      <x:c r="C1335" s="149" t="str">
        <x:f>'Master Products'!C1332</x:f>
        <x:v>LUDO</x:v>
      </x:c>
      <x:c r="D1335" s="149" t="str">
        <x:f>'Master Products'!D1332</x:f>
        <x:v>Both</x:v>
      </x:c>
      <x:c r="E1335" s="149" t="str">
        <x:f>'Master Products'!F1332</x:f>
        <x:v>Piece</x:v>
      </x:c>
      <x:c r="F1335" s="149" t="str">
        <x:f>IF('Master Products'!G1332="","",'Master Products'!G1332)</x:f>
      </x:c>
      <x:c r="G1335" s="149" t="str">
        <x:f>'Master Products'!I1332</x:f>
        <x:v>PKR</x:v>
      </x:c>
      <x:c r="H1335" s="133" t="n">
        <x:f>'Master Products'!L1332</x:f>
        <x:v>75</x:v>
      </x:c>
      <x:c r="I1335" s="133" t="n">
        <x:f>'Master Products'!M1332</x:f>
        <x:v>60</x:v>
      </x:c>
      <x:c r="J1335" s="133" t="str">
        <x:f>'Master Products'!U1332</x:f>
        <x:v>Source Valid</x:v>
      </x:c>
      <x:c r="K1335" s="133" t="n">
        <x:f>'Master Products'!N1332</x:f>
        <x:v>15</x:v>
      </x:c>
      <x:c r="L1335" s="148" t="n">
        <x:f>'Master Products'!O1332</x:f>
        <x:v>0.2</x:v>
      </x:c>
      <x:c r="M1335" s="149" t="str">
        <x:f>'Master Products'!X1332</x:f>
        <x:v>Ready</x:v>
      </x:c>
      <x:c r="N1335" s="149" t="b">
        <x:f>'Master Products'!Y1332</x:f>
        <x:v>1</x:v>
      </x:c>
      <x:c r="O1335" s="149" t="str">
        <x:f>'Master Products'!AH1332</x:f>
        <x:v>WS-RATES:37:36</x:v>
      </x:c>
      <x:c r="P1335" s="149" t="str">
        <x:f>IF('Master Products'!AI1332="","",'Master Products'!AI1332)</x:f>
      </x:c>
      <x:c r="Q1335" s="149" t="str">
        <x:f>IF('Master Products'!AJ1332="","",'Master Products'!AJ1332)</x:f>
      </x:c>
      <x:c r="R1335" s="149" t="str">
        <x:f>IF('Master Products'!AK1332="","",'Master Products'!AK1332)</x:f>
      </x:c>
    </x:row>
    <x:row r="1336">
      <x:c r="A1336" s="149" t="str">
        <x:f>'Master Products'!A1333</x:f>
        <x:v>RS-001332</x:v>
      </x:c>
      <x:c r="B1336" s="149" t="str">
        <x:f>'Master Products'!B1333</x:f>
        <x:v>SHUTTLE MAVIS 500 (6 PCS)</x:v>
      </x:c>
      <x:c r="C1336" s="149" t="str">
        <x:f>'Master Products'!C1333</x:f>
        <x:v>RACKETS</x:v>
      </x:c>
      <x:c r="D1336" s="149" t="str">
        <x:f>'Master Products'!D1333</x:f>
        <x:v>Wholesale/Bulk</x:v>
      </x:c>
      <x:c r="E1336" s="149" t="str">
        <x:f>'Master Products'!F1333</x:f>
        <x:v>Pack</x:v>
      </x:c>
      <x:c r="F1336" s="149" t="n">
        <x:f>IF('Master Products'!G1333="","",'Master Products'!G1333)</x:f>
        <x:v>6</x:v>
      </x:c>
      <x:c r="G1336" s="149" t="str">
        <x:f>'Master Products'!I1333</x:f>
        <x:v>PKR</x:v>
      </x:c>
      <x:c r="H1336" s="133" t="n">
        <x:f>'Master Products'!L1333</x:f>
        <x:v>360</x:v>
      </x:c>
      <x:c r="I1336" s="133" t="n">
        <x:f>'Master Products'!M1333</x:f>
        <x:v>320</x:v>
      </x:c>
      <x:c r="J1336" s="133" t="str">
        <x:f>'Master Products'!U1333</x:f>
        <x:v>Source Valid</x:v>
      </x:c>
      <x:c r="K1336" s="133" t="n">
        <x:f>'Master Products'!N1333</x:f>
        <x:v>40</x:v>
      </x:c>
      <x:c r="L1336" s="148" t="n">
        <x:f>'Master Products'!O1333</x:f>
        <x:v>0.1111111111111111</x:v>
      </x:c>
      <x:c r="M1336" s="149" t="str">
        <x:f>'Master Products'!X1333</x:f>
        <x:v>Ready</x:v>
      </x:c>
      <x:c r="N1336" s="149" t="b">
        <x:f>'Master Products'!Y1333</x:f>
        <x:v>1</x:v>
      </x:c>
      <x:c r="O1336" s="149" t="str">
        <x:f>'Master Products'!AH1333</x:f>
        <x:v>WS-RATES:37:37</x:v>
      </x:c>
      <x:c r="P1336" s="149" t="str">
        <x:f>IF('Master Products'!AI1333="","",'Master Products'!AI1333)</x:f>
      </x:c>
      <x:c r="Q1336" s="149" t="str">
        <x:f>IF('Master Products'!AJ1333="","",'Master Products'!AJ1333)</x:f>
      </x:c>
      <x:c r="R1336" s="149" t="str">
        <x:f>IF('Master Products'!AK1333="","",'Master Products'!AK1333)</x:f>
      </x:c>
    </x:row>
    <x:row r="1337">
      <x:c r="A1337" s="149" t="str">
        <x:f>'Master Products'!A1334</x:f>
        <x:v>RS-001333</x:v>
      </x:c>
      <x:c r="B1337" s="149" t="str">
        <x:f>'Master Products'!B1334</x:f>
        <x:v>SHUTTLE TRUMP PLASTIC (6 PCS</x:v>
      </x:c>
      <x:c r="C1337" s="149" t="str">
        <x:f>'Master Products'!C1334</x:f>
        <x:v>RACKETS</x:v>
      </x:c>
      <x:c r="D1337" s="149" t="str">
        <x:f>'Master Products'!D1334</x:f>
        <x:v>Both</x:v>
      </x:c>
      <x:c r="E1337" s="149" t="str">
        <x:f>'Master Products'!F1334</x:f>
        <x:v>Pack</x:v>
      </x:c>
      <x:c r="F1337" s="149" t="n">
        <x:f>IF('Master Products'!G1334="","",'Master Products'!G1334)</x:f>
        <x:v>6</x:v>
      </x:c>
      <x:c r="G1337" s="149" t="str">
        <x:f>'Master Products'!I1334</x:f>
        <x:v>PKR</x:v>
      </x:c>
      <x:c r="H1337" s="133" t="n">
        <x:f>'Master Products'!L1334</x:f>
        <x:v>480</x:v>
      </x:c>
      <x:c r="I1337" s="133" t="n">
        <x:f>'Master Products'!M1334</x:f>
        <x:v>420</x:v>
      </x:c>
      <x:c r="J1337" s="133" t="str">
        <x:f>'Master Products'!U1334</x:f>
        <x:v>Source Valid</x:v>
      </x:c>
      <x:c r="K1337" s="133" t="n">
        <x:f>'Master Products'!N1334</x:f>
        <x:v>60</x:v>
      </x:c>
      <x:c r="L1337" s="148" t="n">
        <x:f>'Master Products'!O1334</x:f>
        <x:v>0.125</x:v>
      </x:c>
      <x:c r="M1337" s="149" t="str">
        <x:f>'Master Products'!X1334</x:f>
        <x:v>Ready</x:v>
      </x:c>
      <x:c r="N1337" s="149" t="b">
        <x:f>'Master Products'!Y1334</x:f>
        <x:v>1</x:v>
      </x:c>
      <x:c r="O1337" s="149" t="str">
        <x:f>'Master Products'!AH1334</x:f>
        <x:v>WS-RATES:38:2</x:v>
      </x:c>
      <x:c r="P1337" s="149" t="str">
        <x:f>IF('Master Products'!AI1334="","",'Master Products'!AI1334)</x:f>
      </x:c>
      <x:c r="Q1337" s="149" t="str">
        <x:f>IF('Master Products'!AJ1334="","",'Master Products'!AJ1334)</x:f>
      </x:c>
      <x:c r="R1337" s="149" t="str">
        <x:f>IF('Master Products'!AK1334="","",'Master Products'!AK1334)</x:f>
      </x:c>
    </x:row>
    <x:row r="1338">
      <x:c r="A1338" s="149" t="str">
        <x:f>'Master Products'!A1335</x:f>
        <x:v>RS-001334</x:v>
      </x:c>
      <x:c r="B1338" s="149" t="str">
        <x:f>'Master Products'!B1335</x:f>
        <x:v>SHUTTLE ASHRAF</x:v>
      </x:c>
      <x:c r="C1338" s="149" t="str">
        <x:f>'Master Products'!C1335</x:f>
        <x:v>RACKETS</x:v>
      </x:c>
      <x:c r="D1338" s="149" t="str">
        <x:f>'Master Products'!D1335</x:f>
        <x:v>Both</x:v>
      </x:c>
      <x:c r="E1338" s="149" t="str">
        <x:f>'Master Products'!F1335</x:f>
        <x:v>Piece</x:v>
      </x:c>
      <x:c r="F1338" s="149" t="str">
        <x:f>IF('Master Products'!G1335="","",'Master Products'!G1335)</x:f>
      </x:c>
      <x:c r="G1338" s="149" t="str">
        <x:f>'Master Products'!I1335</x:f>
        <x:v>PKR</x:v>
      </x:c>
      <x:c r="H1338" s="133" t="n">
        <x:f>'Master Products'!L1335</x:f>
        <x:v>720</x:v>
      </x:c>
      <x:c r="I1338" s="133" t="n">
        <x:f>'Master Products'!M1335</x:f>
        <x:v>600</x:v>
      </x:c>
      <x:c r="J1338" s="133" t="str">
        <x:f>'Master Products'!U1335</x:f>
        <x:v>Source Valid</x:v>
      </x:c>
      <x:c r="K1338" s="133" t="n">
        <x:f>'Master Products'!N1335</x:f>
        <x:v>120</x:v>
      </x:c>
      <x:c r="L1338" s="148" t="n">
        <x:f>'Master Products'!O1335</x:f>
        <x:v>0.16666666666666666</x:v>
      </x:c>
      <x:c r="M1338" s="149" t="str">
        <x:f>'Master Products'!X1335</x:f>
        <x:v>Ready</x:v>
      </x:c>
      <x:c r="N1338" s="149" t="b">
        <x:f>'Master Products'!Y1335</x:f>
        <x:v>1</x:v>
      </x:c>
      <x:c r="O1338" s="149" t="str">
        <x:f>'Master Products'!AH1335</x:f>
        <x:v>WS-RATES:38:3</x:v>
      </x:c>
      <x:c r="P1338" s="149" t="str">
        <x:f>IF('Master Products'!AI1335="","",'Master Products'!AI1335)</x:f>
      </x:c>
      <x:c r="Q1338" s="149" t="str">
        <x:f>IF('Master Products'!AJ1335="","",'Master Products'!AJ1335)</x:f>
      </x:c>
      <x:c r="R1338" s="149" t="str">
        <x:f>IF('Master Products'!AK1335="","",'Master Products'!AK1335)</x:f>
      </x:c>
    </x:row>
    <x:row r="1339">
      <x:c r="A1339" s="149" t="str">
        <x:f>'Master Products'!A1336</x:f>
        <x:v>RS-001335</x:v>
      </x:c>
      <x:c r="B1339" s="149" t="str">
        <x:f>'Master Products'!B1336</x:f>
        <x:v>SHUTTLE SHAFIQUE GOLD</x:v>
      </x:c>
      <x:c r="C1339" s="149" t="str">
        <x:f>'Master Products'!C1336</x:f>
        <x:v>RACKETS</x:v>
      </x:c>
      <x:c r="D1339" s="149" t="str">
        <x:f>'Master Products'!D1336</x:f>
        <x:v>Both</x:v>
      </x:c>
      <x:c r="E1339" s="149" t="str">
        <x:f>'Master Products'!F1336</x:f>
        <x:v>Piece</x:v>
      </x:c>
      <x:c r="F1339" s="149" t="str">
        <x:f>IF('Master Products'!G1336="","",'Master Products'!G1336)</x:f>
      </x:c>
      <x:c r="G1339" s="149" t="str">
        <x:f>'Master Products'!I1336</x:f>
        <x:v>PKR</x:v>
      </x:c>
      <x:c r="H1339" s="133" t="n">
        <x:f>'Master Products'!L1336</x:f>
        <x:v>1320</x:v>
      </x:c>
      <x:c r="I1339" s="133" t="n">
        <x:f>'Master Products'!M1336</x:f>
        <x:v>1100</x:v>
      </x:c>
      <x:c r="J1339" s="133" t="str">
        <x:f>'Master Products'!U1336</x:f>
        <x:v>Corrected Wholesale</x:v>
      </x:c>
      <x:c r="K1339" s="133" t="n">
        <x:f>'Master Products'!N1336</x:f>
        <x:v>220</x:v>
      </x:c>
      <x:c r="L1339" s="148" t="n">
        <x:f>'Master Products'!O1336</x:f>
        <x:v>0.16666666666666666</x:v>
      </x:c>
      <x:c r="M1339" s="149" t="str">
        <x:f>'Master Products'!X1336</x:f>
        <x:v>Ready with Mock Price</x:v>
      </x:c>
      <x:c r="N1339" s="149" t="b">
        <x:f>'Master Products'!Y1336</x:f>
        <x:v>1</x:v>
      </x:c>
      <x:c r="O1339" s="149" t="str">
        <x:f>'Master Products'!AH1336</x:f>
        <x:v>WS-RATES:38:4</x:v>
      </x:c>
      <x:c r="P1339" s="149" t="str">
        <x:f>IF('Master Products'!AI1336="","",'Master Products'!AI1336)</x:f>
      </x:c>
      <x:c r="Q1339" s="149" t="str">
        <x:f>IF('Master Products'!AJ1336="","",'Master Products'!AJ1336)</x:f>
      </x:c>
      <x:c r="R1339" s="149" t="str">
        <x:f>IF('Master Products'!AK1336="","",'Master Products'!AK1336)</x:f>
      </x:c>
    </x:row>
    <x:row r="1340">
      <x:c r="A1340" s="149" t="str">
        <x:f>'Master Products'!A1337</x:f>
        <x:v>RS-001336</x:v>
      </x:c>
      <x:c r="B1340" s="149" t="str">
        <x:f>'Master Products'!B1337</x:f>
        <x:v>FILE SEPARATOR 10</x:v>
      </x:c>
      <x:c r="C1340" s="149" t="str">
        <x:f>'Master Products'!C1337</x:f>
        <x:v>FILE</x:v>
      </x:c>
      <x:c r="D1340" s="149" t="str">
        <x:f>'Master Products'!D1337</x:f>
        <x:v>Both</x:v>
      </x:c>
      <x:c r="E1340" s="149" t="str">
        <x:f>'Master Products'!F1337</x:f>
        <x:v>Piece</x:v>
      </x:c>
      <x:c r="F1340" s="149" t="str">
        <x:f>IF('Master Products'!G1337="","",'Master Products'!G1337)</x:f>
      </x:c>
      <x:c r="G1340" s="149" t="str">
        <x:f>'Master Products'!I1337</x:f>
        <x:v>PKR</x:v>
      </x:c>
      <x:c r="H1340" s="133" t="n">
        <x:f>'Master Products'!L1337</x:f>
        <x:v>90</x:v>
      </x:c>
      <x:c r="I1340" s="133" t="n">
        <x:f>'Master Products'!M1337</x:f>
        <x:v>75</x:v>
      </x:c>
      <x:c r="J1340" s="133" t="str">
        <x:f>'Master Products'!U1337</x:f>
        <x:v>Source Valid</x:v>
      </x:c>
      <x:c r="K1340" s="133" t="n">
        <x:f>'Master Products'!N1337</x:f>
        <x:v>15</x:v>
      </x:c>
      <x:c r="L1340" s="148" t="n">
        <x:f>'Master Products'!O1337</x:f>
        <x:v>0.16666666666666666</x:v>
      </x:c>
      <x:c r="M1340" s="149" t="str">
        <x:f>'Master Products'!X1337</x:f>
        <x:v>Ready</x:v>
      </x:c>
      <x:c r="N1340" s="149" t="b">
        <x:f>'Master Products'!Y1337</x:f>
        <x:v>1</x:v>
      </x:c>
      <x:c r="O1340" s="149" t="str">
        <x:f>'Master Products'!AH1337</x:f>
        <x:v>WS-RATES:38:5</x:v>
      </x:c>
      <x:c r="P1340" s="149" t="str">
        <x:f>IF('Master Products'!AI1337="","",'Master Products'!AI1337)</x:f>
      </x:c>
      <x:c r="Q1340" s="149" t="str">
        <x:f>IF('Master Products'!AJ1337="","",'Master Products'!AJ1337)</x:f>
      </x:c>
      <x:c r="R1340" s="149" t="str">
        <x:f>IF('Master Products'!AK1337="","",'Master Products'!AK1337)</x:f>
      </x:c>
    </x:row>
    <x:row r="1341">
      <x:c r="A1341" s="149" t="str">
        <x:f>'Master Products'!A1338</x:f>
        <x:v>RS-001337</x:v>
      </x:c>
      <x:c r="B1341" s="149" t="str">
        <x:f>'Master Products'!B1338</x:f>
        <x:v>PLASTIC ROLL 100 METER (6mm)</x:v>
      </x:c>
      <x:c r="C1341" s="149" t="str">
        <x:f>'Master Products'!C1338</x:f>
        <x:v>NEW LIFE</x:v>
      </x:c>
      <x:c r="D1341" s="149" t="str">
        <x:f>'Master Products'!D1338</x:f>
        <x:v>Both</x:v>
      </x:c>
      <x:c r="E1341" s="149" t="str">
        <x:f>'Master Products'!F1338</x:f>
        <x:v>Piece</x:v>
      </x:c>
      <x:c r="F1341" s="149" t="str">
        <x:f>IF('Master Products'!G1338="","",'Master Products'!G1338)</x:f>
      </x:c>
      <x:c r="G1341" s="149" t="str">
        <x:f>'Master Products'!I1338</x:f>
        <x:v>PKR</x:v>
      </x:c>
      <x:c r="H1341" s="133" t="n">
        <x:f>'Master Products'!L1338</x:f>
        <x:v>9000</x:v>
      </x:c>
      <x:c r="I1341" s="133" t="n">
        <x:f>'Master Products'!M1338</x:f>
        <x:v>8500</x:v>
      </x:c>
      <x:c r="J1341" s="133" t="str">
        <x:f>'Master Products'!U1338</x:f>
        <x:v>Source Valid</x:v>
      </x:c>
      <x:c r="K1341" s="133" t="n">
        <x:f>'Master Products'!N1338</x:f>
        <x:v>500</x:v>
      </x:c>
      <x:c r="L1341" s="148" t="n">
        <x:f>'Master Products'!O1338</x:f>
        <x:v>0.05555555555555555</x:v>
      </x:c>
      <x:c r="M1341" s="149" t="str">
        <x:f>'Master Products'!X1338</x:f>
        <x:v>Ready</x:v>
      </x:c>
      <x:c r="N1341" s="149" t="b">
        <x:f>'Master Products'!Y1338</x:f>
        <x:v>1</x:v>
      </x:c>
      <x:c r="O1341" s="149" t="str">
        <x:f>'Master Products'!AH1338</x:f>
        <x:v>WS-RATES:38:6</x:v>
      </x:c>
      <x:c r="P1341" s="149" t="str">
        <x:f>IF('Master Products'!AI1338="","",'Master Products'!AI1338)</x:f>
      </x:c>
      <x:c r="Q1341" s="149" t="str">
        <x:f>IF('Master Products'!AJ1338="","",'Master Products'!AJ1338)</x:f>
      </x:c>
      <x:c r="R1341" s="149" t="str">
        <x:f>IF('Master Products'!AK1338="","",'Master Products'!AK1338)</x:f>
      </x:c>
    </x:row>
    <x:row r="1342">
      <x:c r="A1342" s="149" t="str">
        <x:f>'Master Products'!A1339</x:f>
        <x:v>RS-001338</x:v>
      </x:c>
      <x:c r="B1342" s="149" t="str">
        <x:f>'Master Products'!B1339</x:f>
        <x:v>RACKET BABY B</x:v>
      </x:c>
      <x:c r="C1342" s="149" t="str">
        <x:f>'Master Products'!C1339</x:f>
        <x:v>RACKETS</x:v>
      </x:c>
      <x:c r="D1342" s="149" t="str">
        <x:f>'Master Products'!D1339</x:f>
        <x:v>Both</x:v>
      </x:c>
      <x:c r="E1342" s="149" t="str">
        <x:f>'Master Products'!F1339</x:f>
        <x:v>Piece</x:v>
      </x:c>
      <x:c r="F1342" s="149" t="str">
        <x:f>IF('Master Products'!G1339="","",'Master Products'!G1339)</x:f>
      </x:c>
      <x:c r="G1342" s="149" t="str">
        <x:f>'Master Products'!I1339</x:f>
        <x:v>PKR</x:v>
      </x:c>
      <x:c r="H1342" s="133" t="n">
        <x:f>'Master Products'!L1339</x:f>
        <x:v>320</x:v>
      </x:c>
      <x:c r="I1342" s="133" t="n">
        <x:f>'Master Products'!M1339</x:f>
        <x:v>290</x:v>
      </x:c>
      <x:c r="J1342" s="133" t="str">
        <x:f>'Master Products'!U1339</x:f>
        <x:v>Source Valid</x:v>
      </x:c>
      <x:c r="K1342" s="133" t="n">
        <x:f>'Master Products'!N1339</x:f>
        <x:v>30</x:v>
      </x:c>
      <x:c r="L1342" s="148" t="n">
        <x:f>'Master Products'!O1339</x:f>
        <x:v>0.09375</x:v>
      </x:c>
      <x:c r="M1342" s="149" t="str">
        <x:f>'Master Products'!X1339</x:f>
        <x:v>Ready</x:v>
      </x:c>
      <x:c r="N1342" s="149" t="b">
        <x:f>'Master Products'!Y1339</x:f>
        <x:v>1</x:v>
      </x:c>
      <x:c r="O1342" s="149" t="str">
        <x:f>'Master Products'!AH1339</x:f>
        <x:v>WS-RATES:38:7</x:v>
      </x:c>
      <x:c r="P1342" s="149" t="str">
        <x:f>IF('Master Products'!AI1339="","",'Master Products'!AI1339)</x:f>
      </x:c>
      <x:c r="Q1342" s="149" t="str">
        <x:f>IF('Master Products'!AJ1339="","",'Master Products'!AJ1339)</x:f>
      </x:c>
      <x:c r="R1342" s="149" t="str">
        <x:f>IF('Master Products'!AK1339="","",'Master Products'!AK1339)</x:f>
      </x:c>
    </x:row>
    <x:row r="1343">
      <x:c r="A1343" s="149" t="str">
        <x:f>'Master Products'!A1340</x:f>
        <x:v>RS-001339</x:v>
      </x:c>
      <x:c r="B1343" s="149" t="str">
        <x:f>'Master Products'!B1340</x:f>
        <x:v>RACKET BABY A</x:v>
      </x:c>
      <x:c r="C1343" s="149" t="str">
        <x:f>'Master Products'!C1340</x:f>
        <x:v>RACKETS</x:v>
      </x:c>
      <x:c r="D1343" s="149" t="str">
        <x:f>'Master Products'!D1340</x:f>
        <x:v>Both</x:v>
      </x:c>
      <x:c r="E1343" s="149" t="str">
        <x:f>'Master Products'!F1340</x:f>
        <x:v>Piece</x:v>
      </x:c>
      <x:c r="F1343" s="149" t="str">
        <x:f>IF('Master Products'!G1340="","",'Master Products'!G1340)</x:f>
      </x:c>
      <x:c r="G1343" s="149" t="str">
        <x:f>'Master Products'!I1340</x:f>
        <x:v>PKR</x:v>
      </x:c>
      <x:c r="H1343" s="133" t="n">
        <x:f>'Master Products'!L1340</x:f>
        <x:v>380</x:v>
      </x:c>
      <x:c r="I1343" s="133" t="n">
        <x:f>'Master Products'!M1340</x:f>
        <x:v>320</x:v>
      </x:c>
      <x:c r="J1343" s="133" t="str">
        <x:f>'Master Products'!U1340</x:f>
        <x:v>Source Valid</x:v>
      </x:c>
      <x:c r="K1343" s="133" t="n">
        <x:f>'Master Products'!N1340</x:f>
        <x:v>60</x:v>
      </x:c>
      <x:c r="L1343" s="148" t="n">
        <x:f>'Master Products'!O1340</x:f>
        <x:v>0.15789473684210525</x:v>
      </x:c>
      <x:c r="M1343" s="149" t="str">
        <x:f>'Master Products'!X1340</x:f>
        <x:v>Ready</x:v>
      </x:c>
      <x:c r="N1343" s="149" t="b">
        <x:f>'Master Products'!Y1340</x:f>
        <x:v>1</x:v>
      </x:c>
      <x:c r="O1343" s="149" t="str">
        <x:f>'Master Products'!AH1340</x:f>
        <x:v>WS-RATES:38:8</x:v>
      </x:c>
      <x:c r="P1343" s="149" t="str">
        <x:f>IF('Master Products'!AI1340="","",'Master Products'!AI1340)</x:f>
      </x:c>
      <x:c r="Q1343" s="149" t="str">
        <x:f>IF('Master Products'!AJ1340="","",'Master Products'!AJ1340)</x:f>
      </x:c>
      <x:c r="R1343" s="149" t="str">
        <x:f>IF('Master Products'!AK1340="","",'Master Products'!AK1340)</x:f>
      </x:c>
    </x:row>
    <x:row r="1344">
      <x:c r="A1344" s="149" t="str">
        <x:f>'Master Products'!A1341</x:f>
        <x:v>RS-001340</x:v>
      </x:c>
      <x:c r="B1344" s="149" t="str">
        <x:f>'Master Products'!B1341</x:f>
        <x:v>RACKET JALI</x:v>
      </x:c>
      <x:c r="C1344" s="149" t="str">
        <x:f>'Master Products'!C1341</x:f>
        <x:v>RACKETS</x:v>
      </x:c>
      <x:c r="D1344" s="149" t="str">
        <x:f>'Master Products'!D1341</x:f>
        <x:v>Both</x:v>
      </x:c>
      <x:c r="E1344" s="149" t="str">
        <x:f>'Master Products'!F1341</x:f>
        <x:v>Piece</x:v>
      </x:c>
      <x:c r="F1344" s="149" t="str">
        <x:f>IF('Master Products'!G1341="","",'Master Products'!G1341)</x:f>
      </x:c>
      <x:c r="G1344" s="149" t="str">
        <x:f>'Master Products'!I1341</x:f>
        <x:v>PKR</x:v>
      </x:c>
      <x:c r="H1344" s="133" t="n">
        <x:f>'Master Products'!L1341</x:f>
        <x:v>500</x:v>
      </x:c>
      <x:c r="I1344" s="133" t="n">
        <x:f>'Master Products'!M1341</x:f>
        <x:v>450</x:v>
      </x:c>
      <x:c r="J1344" s="133" t="str">
        <x:f>'Master Products'!U1341</x:f>
        <x:v>Source Valid</x:v>
      </x:c>
      <x:c r="K1344" s="133" t="n">
        <x:f>'Master Products'!N1341</x:f>
        <x:v>50</x:v>
      </x:c>
      <x:c r="L1344" s="148" t="n">
        <x:f>'Master Products'!O1341</x:f>
        <x:v>0.1</x:v>
      </x:c>
      <x:c r="M1344" s="149" t="str">
        <x:f>'Master Products'!X1341</x:f>
        <x:v>Ready</x:v>
      </x:c>
      <x:c r="N1344" s="149" t="b">
        <x:f>'Master Products'!Y1341</x:f>
        <x:v>1</x:v>
      </x:c>
      <x:c r="O1344" s="149" t="str">
        <x:f>'Master Products'!AH1341</x:f>
        <x:v>WS-RATES:38:9</x:v>
      </x:c>
      <x:c r="P1344" s="149" t="str">
        <x:f>IF('Master Products'!AI1341="","",'Master Products'!AI1341)</x:f>
      </x:c>
      <x:c r="Q1344" s="149" t="str">
        <x:f>IF('Master Products'!AJ1341="","",'Master Products'!AJ1341)</x:f>
      </x:c>
      <x:c r="R1344" s="149" t="str">
        <x:f>IF('Master Products'!AK1341="","",'Master Products'!AK1341)</x:f>
      </x:c>
    </x:row>
    <x:row r="1345">
      <x:c r="A1345" s="149" t="str">
        <x:f>'Master Products'!A1342</x:f>
        <x:v>RS-001341</x:v>
      </x:c>
      <x:c r="B1345" s="149" t="str">
        <x:f>'Master Products'!B1342</x:f>
        <x:v>PLASTIC ROLL 50 METER</x:v>
      </x:c>
      <x:c r="C1345" s="149" t="str">
        <x:f>'Master Products'!C1342</x:f>
        <x:v>NEW LIFE</x:v>
      </x:c>
      <x:c r="D1345" s="149" t="str">
        <x:f>'Master Products'!D1342</x:f>
        <x:v>Both</x:v>
      </x:c>
      <x:c r="E1345" s="149" t="str">
        <x:f>'Master Products'!F1342</x:f>
        <x:v>Piece</x:v>
      </x:c>
      <x:c r="F1345" s="149" t="str">
        <x:f>IF('Master Products'!G1342="","",'Master Products'!G1342)</x:f>
      </x:c>
      <x:c r="G1345" s="149" t="str">
        <x:f>'Master Products'!I1342</x:f>
        <x:v>PKR</x:v>
      </x:c>
      <x:c r="H1345" s="133" t="n">
        <x:f>'Master Products'!L1342</x:f>
        <x:v>5100</x:v>
      </x:c>
      <x:c r="I1345" s="133" t="n">
        <x:f>'Master Products'!M1342</x:f>
        <x:v>4870</x:v>
      </x:c>
      <x:c r="J1345" s="133" t="str">
        <x:f>'Master Products'!U1342</x:f>
        <x:v>Source Valid</x:v>
      </x:c>
      <x:c r="K1345" s="133" t="n">
        <x:f>'Master Products'!N1342</x:f>
        <x:v>230</x:v>
      </x:c>
      <x:c r="L1345" s="148" t="n">
        <x:f>'Master Products'!O1342</x:f>
        <x:v>0.045098039215686274</x:v>
      </x:c>
      <x:c r="M1345" s="149" t="str">
        <x:f>'Master Products'!X1342</x:f>
        <x:v>Ready</x:v>
      </x:c>
      <x:c r="N1345" s="149" t="b">
        <x:f>'Master Products'!Y1342</x:f>
        <x:v>1</x:v>
      </x:c>
      <x:c r="O1345" s="149" t="str">
        <x:f>'Master Products'!AH1342</x:f>
        <x:v>WS-RATES:38:10</x:v>
      </x:c>
      <x:c r="P1345" s="149" t="str">
        <x:f>IF('Master Products'!AI1342="","",'Master Products'!AI1342)</x:f>
      </x:c>
      <x:c r="Q1345" s="149" t="str">
        <x:f>IF('Master Products'!AJ1342="","",'Master Products'!AJ1342)</x:f>
      </x:c>
      <x:c r="R1345" s="149" t="str">
        <x:f>IF('Master Products'!AK1342="","",'Master Products'!AK1342)</x:f>
      </x:c>
    </x:row>
    <x:row r="1346">
      <x:c r="A1346" s="149" t="str">
        <x:f>'Master Products'!A1343</x:f>
        <x:v>RS-001342</x:v>
      </x:c>
      <x:c r="B1346" s="149" t="str">
        <x:f>'Master Products'!B1343</x:f>
        <x:v>RACKET 5 STAR</x:v>
      </x:c>
      <x:c r="C1346" s="149" t="str">
        <x:f>'Master Products'!C1343</x:f>
        <x:v>RACKETS</x:v>
      </x:c>
      <x:c r="D1346" s="149" t="str">
        <x:f>'Master Products'!D1343</x:f>
        <x:v>Both</x:v>
      </x:c>
      <x:c r="E1346" s="149" t="str">
        <x:f>'Master Products'!F1343</x:f>
        <x:v>Piece</x:v>
      </x:c>
      <x:c r="F1346" s="149" t="str">
        <x:f>IF('Master Products'!G1343="","",'Master Products'!G1343)</x:f>
      </x:c>
      <x:c r="G1346" s="149" t="str">
        <x:f>'Master Products'!I1343</x:f>
        <x:v>PKR</x:v>
      </x:c>
      <x:c r="H1346" s="133" t="n">
        <x:f>'Master Products'!L1343</x:f>
        <x:v>650</x:v>
      </x:c>
      <x:c r="I1346" s="133" t="n">
        <x:f>'Master Products'!M1343</x:f>
        <x:v>570</x:v>
      </x:c>
      <x:c r="J1346" s="133" t="str">
        <x:f>'Master Products'!U1343</x:f>
        <x:v>Source Valid</x:v>
      </x:c>
      <x:c r="K1346" s="133" t="n">
        <x:f>'Master Products'!N1343</x:f>
        <x:v>80</x:v>
      </x:c>
      <x:c r="L1346" s="148" t="n">
        <x:f>'Master Products'!O1343</x:f>
        <x:v>0.12307692307692308</x:v>
      </x:c>
      <x:c r="M1346" s="149" t="str">
        <x:f>'Master Products'!X1343</x:f>
        <x:v>Ready</x:v>
      </x:c>
      <x:c r="N1346" s="149" t="b">
        <x:f>'Master Products'!Y1343</x:f>
        <x:v>1</x:v>
      </x:c>
      <x:c r="O1346" s="149" t="str">
        <x:f>'Master Products'!AH1343</x:f>
        <x:v>WS-RATES:38:11</x:v>
      </x:c>
      <x:c r="P1346" s="149" t="str">
        <x:f>IF('Master Products'!AI1343="","",'Master Products'!AI1343)</x:f>
      </x:c>
      <x:c r="Q1346" s="149" t="str">
        <x:f>IF('Master Products'!AJ1343="","",'Master Products'!AJ1343)</x:f>
      </x:c>
      <x:c r="R1346" s="149" t="str">
        <x:f>IF('Master Products'!AK1343="","",'Master Products'!AK1343)</x:f>
      </x:c>
    </x:row>
    <x:row r="1347">
      <x:c r="A1347" s="149" t="str">
        <x:f>'Master Products'!A1344</x:f>
        <x:v>RS-001343</x:v>
      </x:c>
      <x:c r="B1347" s="149" t="str">
        <x:f>'Master Products'!B1344</x:f>
        <x:v>CRAPE PAPER</x:v>
      </x:c>
      <x:c r="C1347" s="149" t="str">
        <x:f>'Master Products'!C1344</x:f>
        <x:v>NEW LIFE</x:v>
      </x:c>
      <x:c r="D1347" s="149" t="str">
        <x:f>'Master Products'!D1344</x:f>
        <x:v>Both</x:v>
      </x:c>
      <x:c r="E1347" s="149" t="str">
        <x:f>'Master Products'!F1344</x:f>
        <x:v>Piece</x:v>
      </x:c>
      <x:c r="F1347" s="149" t="str">
        <x:f>IF('Master Products'!G1344="","",'Master Products'!G1344)</x:f>
      </x:c>
      <x:c r="G1347" s="149" t="str">
        <x:f>'Master Products'!I1344</x:f>
        <x:v>PKR</x:v>
      </x:c>
      <x:c r="H1347" s="133" t="n">
        <x:f>'Master Products'!L1344</x:f>
        <x:v>300</x:v>
      </x:c>
      <x:c r="I1347" s="133" t="n">
        <x:f>'Master Products'!M1344</x:f>
        <x:v>260</x:v>
      </x:c>
      <x:c r="J1347" s="133" t="str">
        <x:f>'Master Products'!U1344</x:f>
        <x:v>Source Valid</x:v>
      </x:c>
      <x:c r="K1347" s="133" t="n">
        <x:f>'Master Products'!N1344</x:f>
        <x:v>40</x:v>
      </x:c>
      <x:c r="L1347" s="148" t="n">
        <x:f>'Master Products'!O1344</x:f>
        <x:v>0.13333333333333333</x:v>
      </x:c>
      <x:c r="M1347" s="149" t="str">
        <x:f>'Master Products'!X1344</x:f>
        <x:v>Ready</x:v>
      </x:c>
      <x:c r="N1347" s="149" t="b">
        <x:f>'Master Products'!Y1344</x:f>
        <x:v>1</x:v>
      </x:c>
      <x:c r="O1347" s="149" t="str">
        <x:f>'Master Products'!AH1344</x:f>
        <x:v>WS-RATES:38:12</x:v>
      </x:c>
      <x:c r="P1347" s="149" t="str">
        <x:f>IF('Master Products'!AI1344="","",'Master Products'!AI1344)</x:f>
      </x:c>
      <x:c r="Q1347" s="149" t="str">
        <x:f>IF('Master Products'!AJ1344="","",'Master Products'!AJ1344)</x:f>
      </x:c>
      <x:c r="R1347" s="149" t="str">
        <x:f>IF('Master Products'!AK1344="","",'Master Products'!AK1344)</x:f>
      </x:c>
    </x:row>
    <x:row r="1348">
      <x:c r="A1348" s="149" t="str">
        <x:f>'Master Products'!A1345</x:f>
        <x:v>RS-001344</x:v>
      </x:c>
      <x:c r="B1348" s="149" t="str">
        <x:f>'Master Products'!B1345</x:f>
        <x:v>RACKET ASHAWAY</x:v>
      </x:c>
      <x:c r="C1348" s="149" t="str">
        <x:f>'Master Products'!C1345</x:f>
        <x:v>RACKETS</x:v>
      </x:c>
      <x:c r="D1348" s="149" t="str">
        <x:f>'Master Products'!D1345</x:f>
        <x:v>Both</x:v>
      </x:c>
      <x:c r="E1348" s="149" t="str">
        <x:f>'Master Products'!F1345</x:f>
        <x:v>Piece</x:v>
      </x:c>
      <x:c r="F1348" s="149" t="str">
        <x:f>IF('Master Products'!G1345="","",'Master Products'!G1345)</x:f>
      </x:c>
      <x:c r="G1348" s="149" t="str">
        <x:f>'Master Products'!I1345</x:f>
        <x:v>PKR</x:v>
      </x:c>
      <x:c r="H1348" s="133" t="n">
        <x:f>'Master Products'!L1345</x:f>
        <x:v>1200</x:v>
      </x:c>
      <x:c r="I1348" s="133" t="n">
        <x:f>'Master Products'!M1345</x:f>
        <x:v>1120</x:v>
      </x:c>
      <x:c r="J1348" s="133" t="str">
        <x:f>'Master Products'!U1345</x:f>
        <x:v>Source Valid</x:v>
      </x:c>
      <x:c r="K1348" s="133" t="n">
        <x:f>'Master Products'!N1345</x:f>
        <x:v>80</x:v>
      </x:c>
      <x:c r="L1348" s="148" t="n">
        <x:f>'Master Products'!O1345</x:f>
        <x:v>0.06666666666666667</x:v>
      </x:c>
      <x:c r="M1348" s="149" t="str">
        <x:f>'Master Products'!X1345</x:f>
        <x:v>Ready</x:v>
      </x:c>
      <x:c r="N1348" s="149" t="b">
        <x:f>'Master Products'!Y1345</x:f>
        <x:v>1</x:v>
      </x:c>
      <x:c r="O1348" s="149" t="str">
        <x:f>'Master Products'!AH1345</x:f>
        <x:v>WS-RATES:38:13</x:v>
      </x:c>
      <x:c r="P1348" s="149" t="str">
        <x:f>IF('Master Products'!AI1345="","",'Master Products'!AI1345)</x:f>
      </x:c>
      <x:c r="Q1348" s="149" t="str">
        <x:f>IF('Master Products'!AJ1345="","",'Master Products'!AJ1345)</x:f>
      </x:c>
      <x:c r="R1348" s="149" t="str">
        <x:f>IF('Master Products'!AK1345="","",'Master Products'!AK1345)</x:f>
      </x:c>
    </x:row>
    <x:row r="1349">
      <x:c r="A1349" s="149" t="str">
        <x:f>'Master Products'!A1346</x:f>
        <x:v>RS-001345</x:v>
      </x:c>
      <x:c r="B1349" s="149" t="str">
        <x:f>'Master Products'!B1346</x:f>
        <x:v>CRAFT PAPER 12PCS</x:v>
      </x:c>
      <x:c r="C1349" s="149" t="str">
        <x:f>'Master Products'!C1346</x:f>
        <x:v>NEW LIFE</x:v>
      </x:c>
      <x:c r="D1349" s="149" t="str">
        <x:f>'Master Products'!D1346</x:f>
        <x:v>Wholesale/Bulk</x:v>
      </x:c>
      <x:c r="E1349" s="149" t="str">
        <x:f>'Master Products'!F1346</x:f>
        <x:v>Pack</x:v>
      </x:c>
      <x:c r="F1349" s="149" t="n">
        <x:f>IF('Master Products'!G1346="","",'Master Products'!G1346)</x:f>
        <x:v>12</x:v>
      </x:c>
      <x:c r="G1349" s="149" t="str">
        <x:f>'Master Products'!I1346</x:f>
        <x:v>PKR</x:v>
      </x:c>
      <x:c r="H1349" s="133" t="n">
        <x:f>'Master Products'!L1346</x:f>
        <x:v>80</x:v>
      </x:c>
      <x:c r="I1349" s="133" t="n">
        <x:f>'Master Products'!M1346</x:f>
        <x:v>60</x:v>
      </x:c>
      <x:c r="J1349" s="133" t="str">
        <x:f>'Master Products'!U1346</x:f>
        <x:v>Source Valid</x:v>
      </x:c>
      <x:c r="K1349" s="133" t="n">
        <x:f>'Master Products'!N1346</x:f>
        <x:v>20</x:v>
      </x:c>
      <x:c r="L1349" s="148" t="n">
        <x:f>'Master Products'!O1346</x:f>
        <x:v>0.25</x:v>
      </x:c>
      <x:c r="M1349" s="149" t="str">
        <x:f>'Master Products'!X1346</x:f>
        <x:v>Ready</x:v>
      </x:c>
      <x:c r="N1349" s="149" t="b">
        <x:f>'Master Products'!Y1346</x:f>
        <x:v>1</x:v>
      </x:c>
      <x:c r="O1349" s="149" t="str">
        <x:f>'Master Products'!AH1346</x:f>
        <x:v>WS-RATES:38:14</x:v>
      </x:c>
      <x:c r="P1349" s="149" t="str">
        <x:f>IF('Master Products'!AI1346="","",'Master Products'!AI1346)</x:f>
      </x:c>
      <x:c r="Q1349" s="149" t="str">
        <x:f>IF('Master Products'!AJ1346="","",'Master Products'!AJ1346)</x:f>
      </x:c>
      <x:c r="R1349" s="149" t="str">
        <x:f>IF('Master Products'!AK1346="","",'Master Products'!AK1346)</x:f>
      </x:c>
    </x:row>
    <x:row r="1350">
      <x:c r="A1350" s="149" t="str">
        <x:f>'Master Products'!A1347</x:f>
        <x:v>RS-001346</x:v>
      </x:c>
      <x:c r="B1350" s="149" t="str">
        <x:f>'Master Products'!B1347</x:f>
        <x:v>BUTTER PAPER (CUTT) PACK</x:v>
      </x:c>
      <x:c r="C1350" s="149" t="str">
        <x:f>'Master Products'!C1347</x:f>
        <x:v>NEW LIFE</x:v>
      </x:c>
      <x:c r="D1350" s="149" t="str">
        <x:f>'Master Products'!D1347</x:f>
        <x:v>Both</x:v>
      </x:c>
      <x:c r="E1350" s="149" t="str">
        <x:f>'Master Products'!F1347</x:f>
        <x:v>Pack</x:v>
      </x:c>
      <x:c r="F1350" s="149" t="str">
        <x:f>IF('Master Products'!G1347="","",'Master Products'!G1347)</x:f>
      </x:c>
      <x:c r="G1350" s="149" t="str">
        <x:f>'Master Products'!I1347</x:f>
        <x:v>PKR</x:v>
      </x:c>
      <x:c r="H1350" s="133" t="n">
        <x:f>'Master Products'!L1347</x:f>
        <x:v>550</x:v>
      </x:c>
      <x:c r="I1350" s="133" t="n">
        <x:f>'Master Products'!M1347</x:f>
        <x:v>450</x:v>
      </x:c>
      <x:c r="J1350" s="133" t="str">
        <x:f>'Master Products'!U1347</x:f>
        <x:v>Source Valid</x:v>
      </x:c>
      <x:c r="K1350" s="133" t="n">
        <x:f>'Master Products'!N1347</x:f>
        <x:v>100</x:v>
      </x:c>
      <x:c r="L1350" s="148" t="n">
        <x:f>'Master Products'!O1347</x:f>
        <x:v>0.18181818181818182</x:v>
      </x:c>
      <x:c r="M1350" s="149" t="str">
        <x:f>'Master Products'!X1347</x:f>
        <x:v>Ready</x:v>
      </x:c>
      <x:c r="N1350" s="149" t="b">
        <x:f>'Master Products'!Y1347</x:f>
        <x:v>1</x:v>
      </x:c>
      <x:c r="O1350" s="149" t="str">
        <x:f>'Master Products'!AH1347</x:f>
        <x:v>WS-RATES:38:15</x:v>
      </x:c>
      <x:c r="P1350" s="149" t="str">
        <x:f>IF('Master Products'!AI1347="","",'Master Products'!AI1347)</x:f>
      </x:c>
      <x:c r="Q1350" s="149" t="str">
        <x:f>IF('Master Products'!AJ1347="","",'Master Products'!AJ1347)</x:f>
      </x:c>
      <x:c r="R1350" s="149" t="str">
        <x:f>IF('Master Products'!AK1347="","",'Master Products'!AK1347)</x:f>
      </x:c>
    </x:row>
    <x:row r="1351">
      <x:c r="A1351" s="149" t="str">
        <x:f>'Master Products'!A1348</x:f>
        <x:v>RS-001347</x:v>
      </x:c>
      <x:c r="B1351" s="149" t="str">
        <x:f>'Master Products'!B1348</x:f>
        <x:v>COLOURING BOOK (HANDLE)</x:v>
      </x:c>
      <x:c r="C1351" s="149" t="str">
        <x:f>'Master Products'!C1348</x:f>
        <x:v>CHINA</x:v>
      </x:c>
      <x:c r="D1351" s="149" t="str">
        <x:f>'Master Products'!D1348</x:f>
        <x:v>Both</x:v>
      </x:c>
      <x:c r="E1351" s="149" t="str">
        <x:f>'Master Products'!F1348</x:f>
        <x:v>Piece</x:v>
      </x:c>
      <x:c r="F1351" s="149" t="str">
        <x:f>IF('Master Products'!G1348="","",'Master Products'!G1348)</x:f>
      </x:c>
      <x:c r="G1351" s="149" t="str">
        <x:f>'Master Products'!I1348</x:f>
        <x:v>PKR</x:v>
      </x:c>
      <x:c r="H1351" s="133" t="n">
        <x:f>'Master Products'!L1348</x:f>
        <x:v>420</x:v>
      </x:c>
      <x:c r="I1351" s="133" t="n">
        <x:f>'Master Products'!M1348</x:f>
        <x:v>390</x:v>
      </x:c>
      <x:c r="J1351" s="133" t="str">
        <x:f>'Master Products'!U1348</x:f>
        <x:v>Source Valid</x:v>
      </x:c>
      <x:c r="K1351" s="133" t="n">
        <x:f>'Master Products'!N1348</x:f>
        <x:v>30</x:v>
      </x:c>
      <x:c r="L1351" s="148" t="n">
        <x:f>'Master Products'!O1348</x:f>
        <x:v>0.07142857142857142</x:v>
      </x:c>
      <x:c r="M1351" s="149" t="str">
        <x:f>'Master Products'!X1348</x:f>
        <x:v>Ready</x:v>
      </x:c>
      <x:c r="N1351" s="149" t="b">
        <x:f>'Master Products'!Y1348</x:f>
        <x:v>1</x:v>
      </x:c>
      <x:c r="O1351" s="149" t="str">
        <x:f>'Master Products'!AH1348</x:f>
        <x:v>WS-RATES:38:16</x:v>
      </x:c>
      <x:c r="P1351" s="149" t="str">
        <x:f>IF('Master Products'!AI1348="","",'Master Products'!AI1348)</x:f>
      </x:c>
      <x:c r="Q1351" s="149" t="str">
        <x:f>IF('Master Products'!AJ1348="","",'Master Products'!AJ1348)</x:f>
      </x:c>
      <x:c r="R1351" s="149" t="str">
        <x:f>IF('Master Products'!AK1348="","",'Master Products'!AK1348)</x:f>
      </x:c>
    </x:row>
    <x:row r="1352">
      <x:c r="A1352" s="149" t="str">
        <x:f>'Master Products'!A1349</x:f>
        <x:v>RS-001348</x:v>
      </x:c>
      <x:c r="B1352" s="149" t="str">
        <x:f>'Master Products'!B1349</x:f>
        <x:v>COLOURING BOOK (LARGE) 24PCS</x:v>
      </x:c>
      <x:c r="C1352" s="149" t="str">
        <x:f>'Master Products'!C1349</x:f>
        <x:v>CHINA</x:v>
      </x:c>
      <x:c r="D1352" s="149" t="str">
        <x:f>'Master Products'!D1349</x:f>
        <x:v>Both</x:v>
      </x:c>
      <x:c r="E1352" s="149" t="str">
        <x:f>'Master Products'!F1349</x:f>
        <x:v>Pack</x:v>
      </x:c>
      <x:c r="F1352" s="149" t="n">
        <x:f>IF('Master Products'!G1349="","",'Master Products'!G1349)</x:f>
        <x:v>24</x:v>
      </x:c>
      <x:c r="G1352" s="149" t="str">
        <x:f>'Master Products'!I1349</x:f>
        <x:v>PKR</x:v>
      </x:c>
      <x:c r="H1352" s="133" t="n">
        <x:f>'Master Products'!L1349</x:f>
        <x:v>480</x:v>
      </x:c>
      <x:c r="I1352" s="133" t="n">
        <x:f>'Master Products'!M1349</x:f>
        <x:v>450</x:v>
      </x:c>
      <x:c r="J1352" s="133" t="str">
        <x:f>'Master Products'!U1349</x:f>
        <x:v>Source Valid</x:v>
      </x:c>
      <x:c r="K1352" s="133" t="n">
        <x:f>'Master Products'!N1349</x:f>
        <x:v>30</x:v>
      </x:c>
      <x:c r="L1352" s="148" t="n">
        <x:f>'Master Products'!O1349</x:f>
        <x:v>0.0625</x:v>
      </x:c>
      <x:c r="M1352" s="149" t="str">
        <x:f>'Master Products'!X1349</x:f>
        <x:v>Ready</x:v>
      </x:c>
      <x:c r="N1352" s="149" t="b">
        <x:f>'Master Products'!Y1349</x:f>
        <x:v>1</x:v>
      </x:c>
      <x:c r="O1352" s="149" t="str">
        <x:f>'Master Products'!AH1349</x:f>
        <x:v>WS-RATES:38:17</x:v>
      </x:c>
      <x:c r="P1352" s="149" t="str">
        <x:f>IF('Master Products'!AI1349="","",'Master Products'!AI1349)</x:f>
      </x:c>
      <x:c r="Q1352" s="149" t="str">
        <x:f>IF('Master Products'!AJ1349="","",'Master Products'!AJ1349)</x:f>
      </x:c>
      <x:c r="R1352" s="149" t="str">
        <x:f>IF('Master Products'!AK1349="","",'Master Products'!AK1349)</x:f>
      </x:c>
    </x:row>
    <x:row r="1353">
      <x:c r="A1353" s="149" t="str">
        <x:f>'Master Products'!A1350</x:f>
        <x:v>RS-001349</x:v>
      </x:c>
      <x:c r="B1353" s="149" t="str">
        <x:f>'Master Products'!B1350</x:f>
        <x:v>BUTTER PAPER 12PCS</x:v>
      </x:c>
      <x:c r="C1353" s="149" t="str">
        <x:f>'Master Products'!C1350</x:f>
        <x:v>NEW LIFE</x:v>
      </x:c>
      <x:c r="D1353" s="149" t="str">
        <x:f>'Master Products'!D1350</x:f>
        <x:v>Wholesale/Bulk</x:v>
      </x:c>
      <x:c r="E1353" s="149" t="str">
        <x:f>'Master Products'!F1350</x:f>
        <x:v>Pack</x:v>
      </x:c>
      <x:c r="F1353" s="149" t="n">
        <x:f>IF('Master Products'!G1350="","",'Master Products'!G1350)</x:f>
        <x:v>12</x:v>
      </x:c>
      <x:c r="G1353" s="149" t="str">
        <x:f>'Master Products'!I1350</x:f>
        <x:v>PKR</x:v>
      </x:c>
      <x:c r="H1353" s="133" t="n">
        <x:f>'Master Products'!L1350</x:f>
        <x:v>75</x:v>
      </x:c>
      <x:c r="I1353" s="133" t="n">
        <x:f>'Master Products'!M1350</x:f>
        <x:v>65</x:v>
      </x:c>
      <x:c r="J1353" s="133" t="str">
        <x:f>'Master Products'!U1350</x:f>
        <x:v>Source Valid</x:v>
      </x:c>
      <x:c r="K1353" s="133" t="n">
        <x:f>'Master Products'!N1350</x:f>
        <x:v>10</x:v>
      </x:c>
      <x:c r="L1353" s="148" t="n">
        <x:f>'Master Products'!O1350</x:f>
        <x:v>0.13333333333333333</x:v>
      </x:c>
      <x:c r="M1353" s="149" t="str">
        <x:f>'Master Products'!X1350</x:f>
        <x:v>Ready</x:v>
      </x:c>
      <x:c r="N1353" s="149" t="b">
        <x:f>'Master Products'!Y1350</x:f>
        <x:v>1</x:v>
      </x:c>
      <x:c r="O1353" s="149" t="str">
        <x:f>'Master Products'!AH1350</x:f>
        <x:v>WS-RATES:38:18</x:v>
      </x:c>
      <x:c r="P1353" s="149" t="str">
        <x:f>IF('Master Products'!AI1350="","",'Master Products'!AI1350)</x:f>
      </x:c>
      <x:c r="Q1353" s="149" t="str">
        <x:f>IF('Master Products'!AJ1350="","",'Master Products'!AJ1350)</x:f>
      </x:c>
      <x:c r="R1353" s="149" t="str">
        <x:f>IF('Master Products'!AK1350="","",'Master Products'!AK1350)</x:f>
      </x:c>
    </x:row>
    <x:row r="1354">
      <x:c r="A1354" s="149" t="str">
        <x:f>'Master Products'!A1351</x:f>
        <x:v>RS-001350</x:v>
      </x:c>
      <x:c r="B1354" s="149" t="str">
        <x:f>'Master Products'!B1351</x:f>
        <x:v>RACKET EMINENT A+ 777</x:v>
      </x:c>
      <x:c r="C1354" s="149" t="str">
        <x:f>'Master Products'!C1351</x:f>
        <x:v>RACKETS</x:v>
      </x:c>
      <x:c r="D1354" s="149" t="str">
        <x:f>'Master Products'!D1351</x:f>
        <x:v>Both</x:v>
      </x:c>
      <x:c r="E1354" s="149" t="str">
        <x:f>'Master Products'!F1351</x:f>
        <x:v>Piece</x:v>
      </x:c>
      <x:c r="F1354" s="149" t="str">
        <x:f>IF('Master Products'!G1351="","",'Master Products'!G1351)</x:f>
      </x:c>
      <x:c r="G1354" s="149" t="str">
        <x:f>'Master Products'!I1351</x:f>
        <x:v>PKR</x:v>
      </x:c>
      <x:c r="H1354" s="133" t="n">
        <x:f>'Master Products'!L1351</x:f>
        <x:v>1200</x:v>
      </x:c>
      <x:c r="I1354" s="133" t="n">
        <x:f>'Master Products'!M1351</x:f>
        <x:v>980</x:v>
      </x:c>
      <x:c r="J1354" s="133" t="str">
        <x:f>'Master Products'!U1351</x:f>
        <x:v>Source Valid</x:v>
      </x:c>
      <x:c r="K1354" s="133" t="n">
        <x:f>'Master Products'!N1351</x:f>
        <x:v>220</x:v>
      </x:c>
      <x:c r="L1354" s="148" t="n">
        <x:f>'Master Products'!O1351</x:f>
        <x:v>0.18333333333333332</x:v>
      </x:c>
      <x:c r="M1354" s="149" t="str">
        <x:f>'Master Products'!X1351</x:f>
        <x:v>Ready</x:v>
      </x:c>
      <x:c r="N1354" s="149" t="b">
        <x:f>'Master Products'!Y1351</x:f>
        <x:v>1</x:v>
      </x:c>
      <x:c r="O1354" s="149" t="str">
        <x:f>'Master Products'!AH1351</x:f>
        <x:v>WS-RATES:38:19</x:v>
      </x:c>
      <x:c r="P1354" s="149" t="str">
        <x:f>IF('Master Products'!AI1351="","",'Master Products'!AI1351)</x:f>
      </x:c>
      <x:c r="Q1354" s="149" t="str">
        <x:f>IF('Master Products'!AJ1351="","",'Master Products'!AJ1351)</x:f>
      </x:c>
      <x:c r="R1354" s="149" t="str">
        <x:f>IF('Master Products'!AK1351="","",'Master Products'!AK1351)</x:f>
      </x:c>
    </x:row>
    <x:row r="1355">
      <x:c r="A1355" s="149" t="str">
        <x:f>'Master Products'!A1352</x:f>
        <x:v>RS-001351</x:v>
      </x:c>
      <x:c r="B1355" s="149" t="str">
        <x:f>'Master Products'!B1352</x:f>
        <x:v>CHAMKEELI SHEET 96 PCS</x:v>
      </x:c>
      <x:c r="C1355" s="149" t="str">
        <x:f>'Master Products'!C1352</x:f>
        <x:v>NEW LIFE</x:v>
      </x:c>
      <x:c r="D1355" s="149" t="str">
        <x:f>'Master Products'!D1352</x:f>
        <x:v>Wholesale/Bulk</x:v>
      </x:c>
      <x:c r="E1355" s="149" t="str">
        <x:f>'Master Products'!F1352</x:f>
        <x:v>Pack</x:v>
      </x:c>
      <x:c r="F1355" s="149" t="n">
        <x:f>IF('Master Products'!G1352="","",'Master Products'!G1352)</x:f>
        <x:v>96</x:v>
      </x:c>
      <x:c r="G1355" s="149" t="str">
        <x:f>'Master Products'!I1352</x:f>
        <x:v>PKR</x:v>
      </x:c>
      <x:c r="H1355" s="133" t="n">
        <x:f>'Master Products'!L1352</x:f>
        <x:v>740</x:v>
      </x:c>
      <x:c r="I1355" s="133" t="n">
        <x:f>'Master Products'!M1352</x:f>
        <x:v>660</x:v>
      </x:c>
      <x:c r="J1355" s="133" t="str">
        <x:f>'Master Products'!U1352</x:f>
        <x:v>Source Valid</x:v>
      </x:c>
      <x:c r="K1355" s="133" t="n">
        <x:f>'Master Products'!N1352</x:f>
        <x:v>80</x:v>
      </x:c>
      <x:c r="L1355" s="148" t="n">
        <x:f>'Master Products'!O1352</x:f>
        <x:v>0.10810810810810811</x:v>
      </x:c>
      <x:c r="M1355" s="149" t="str">
        <x:f>'Master Products'!X1352</x:f>
        <x:v>Ready</x:v>
      </x:c>
      <x:c r="N1355" s="149" t="b">
        <x:f>'Master Products'!Y1352</x:f>
        <x:v>1</x:v>
      </x:c>
      <x:c r="O1355" s="149" t="str">
        <x:f>'Master Products'!AH1352</x:f>
        <x:v>WS-RATES:38:20</x:v>
      </x:c>
      <x:c r="P1355" s="149" t="str">
        <x:f>IF('Master Products'!AI1352="","",'Master Products'!AI1352)</x:f>
      </x:c>
      <x:c r="Q1355" s="149" t="str">
        <x:f>IF('Master Products'!AJ1352="","",'Master Products'!AJ1352)</x:f>
      </x:c>
      <x:c r="R1355" s="149" t="str">
        <x:f>IF('Master Products'!AK1352="","",'Master Products'!AK1352)</x:f>
      </x:c>
    </x:row>
    <x:row r="1356">
      <x:c r="A1356" s="149" t="str">
        <x:f>'Master Products'!A1353</x:f>
        <x:v>RS-001352</x:v>
      </x:c>
      <x:c r="B1356" s="149" t="str">
        <x:f>'Master Products'!B1353</x:f>
        <x:v>FANCY SHEET 20 PCS</x:v>
      </x:c>
      <x:c r="C1356" s="149" t="str">
        <x:f>'Master Products'!C1353</x:f>
        <x:v>NEW LIFE</x:v>
      </x:c>
      <x:c r="D1356" s="149" t="str">
        <x:f>'Master Products'!D1353</x:f>
        <x:v>Wholesale/Bulk</x:v>
      </x:c>
      <x:c r="E1356" s="149" t="str">
        <x:f>'Master Products'!F1353</x:f>
        <x:v>Pack</x:v>
      </x:c>
      <x:c r="F1356" s="149" t="n">
        <x:f>IF('Master Products'!G1353="","",'Master Products'!G1353)</x:f>
        <x:v>20</x:v>
      </x:c>
      <x:c r="G1356" s="149" t="str">
        <x:f>'Master Products'!I1353</x:f>
        <x:v>PKR</x:v>
      </x:c>
      <x:c r="H1356" s="133" t="n">
        <x:f>'Master Products'!L1353</x:f>
        <x:v>420</x:v>
      </x:c>
      <x:c r="I1356" s="133" t="n">
        <x:f>'Master Products'!M1353</x:f>
        <x:v>268.333333333333</x:v>
      </x:c>
      <x:c r="J1356" s="133" t="str">
        <x:f>'Master Products'!U1353</x:f>
        <x:v>Source Valid</x:v>
      </x:c>
      <x:c r="K1356" s="133" t="n">
        <x:f>'Master Products'!N1353</x:f>
        <x:v>151.66666666666703</x:v>
      </x:c>
      <x:c r="L1356" s="148" t="n">
        <x:f>'Master Products'!O1353</x:f>
        <x:v>0.361111111111112</x:v>
      </x:c>
      <x:c r="M1356" s="149" t="str">
        <x:f>'Master Products'!X1353</x:f>
        <x:v>Ready</x:v>
      </x:c>
      <x:c r="N1356" s="149" t="b">
        <x:f>'Master Products'!Y1353</x:f>
        <x:v>1</x:v>
      </x:c>
      <x:c r="O1356" s="149" t="str">
        <x:f>'Master Products'!AH1353</x:f>
        <x:v>WS-RATES:38:21</x:v>
      </x:c>
      <x:c r="P1356" s="149" t="str">
        <x:f>IF('Master Products'!AI1353="","",'Master Products'!AI1353)</x:f>
      </x:c>
      <x:c r="Q1356" s="149" t="str">
        <x:f>IF('Master Products'!AJ1353="","",'Master Products'!AJ1353)</x:f>
      </x:c>
      <x:c r="R1356" s="149" t="str">
        <x:f>IF('Master Products'!AK1353="","",'Master Products'!AK1353)</x:f>
      </x:c>
    </x:row>
    <x:row r="1357">
      <x:c r="A1357" s="149" t="str">
        <x:f>'Master Products'!A1354</x:f>
        <x:v>RS-001353</x:v>
      </x:c>
      <x:c r="B1357" s="149" t="str">
        <x:f>'Master Products'!B1354</x:f>
        <x:v>BILL GATTA SMALL</x:v>
      </x:c>
      <x:c r="C1357" s="149" t="str">
        <x:f>'Master Products'!C1354</x:f>
        <x:v>CLIP BOARD</x:v>
      </x:c>
      <x:c r="D1357" s="149" t="str">
        <x:f>'Master Products'!D1354</x:f>
        <x:v>Both</x:v>
      </x:c>
      <x:c r="E1357" s="149" t="str">
        <x:f>'Master Products'!F1354</x:f>
        <x:v>Piece</x:v>
      </x:c>
      <x:c r="F1357" s="149" t="str">
        <x:f>IF('Master Products'!G1354="","",'Master Products'!G1354)</x:f>
      </x:c>
      <x:c r="G1357" s="149" t="str">
        <x:f>'Master Products'!I1354</x:f>
        <x:v>PKR</x:v>
      </x:c>
      <x:c r="H1357" s="133" t="n">
        <x:f>'Master Products'!L1354</x:f>
        <x:v>50</x:v>
      </x:c>
      <x:c r="I1357" s="133" t="n">
        <x:f>'Master Products'!M1354</x:f>
        <x:v>42</x:v>
      </x:c>
      <x:c r="J1357" s="133" t="str">
        <x:f>'Master Products'!U1354</x:f>
        <x:v>Source Valid</x:v>
      </x:c>
      <x:c r="K1357" s="133" t="n">
        <x:f>'Master Products'!N1354</x:f>
        <x:v>8</x:v>
      </x:c>
      <x:c r="L1357" s="148" t="n">
        <x:f>'Master Products'!O1354</x:f>
        <x:v>0.16</x:v>
      </x:c>
      <x:c r="M1357" s="149" t="str">
        <x:f>'Master Products'!X1354</x:f>
        <x:v>Ready</x:v>
      </x:c>
      <x:c r="N1357" s="149" t="b">
        <x:f>'Master Products'!Y1354</x:f>
        <x:v>1</x:v>
      </x:c>
      <x:c r="O1357" s="149" t="str">
        <x:f>'Master Products'!AH1354</x:f>
        <x:v>WS-RATES:38:22</x:v>
      </x:c>
      <x:c r="P1357" s="149" t="str">
        <x:f>IF('Master Products'!AI1354="","",'Master Products'!AI1354)</x:f>
      </x:c>
      <x:c r="Q1357" s="149" t="str">
        <x:f>IF('Master Products'!AJ1354="","",'Master Products'!AJ1354)</x:f>
      </x:c>
      <x:c r="R1357" s="149" t="str">
        <x:f>IF('Master Products'!AK1354="","",'Master Products'!AK1354)</x:f>
      </x:c>
    </x:row>
    <x:row r="1358">
      <x:c r="A1358" s="149" t="str">
        <x:f>'Master Products'!A1355</x:f>
        <x:v>RS-001354</x:v>
      </x:c>
      <x:c r="B1358" s="149" t="str">
        <x:f>'Master Products'!B1355</x:f>
        <x:v>COLOURING BOOK (MEDIUM)</x:v>
      </x:c>
      <x:c r="C1358" s="149" t="str">
        <x:f>'Master Products'!C1355</x:f>
        <x:v>CHINA</x:v>
      </x:c>
      <x:c r="D1358" s="149" t="str">
        <x:f>'Master Products'!D1355</x:f>
        <x:v>Both</x:v>
      </x:c>
      <x:c r="E1358" s="149" t="str">
        <x:f>'Master Products'!F1355</x:f>
        <x:v>Piece</x:v>
      </x:c>
      <x:c r="F1358" s="149" t="str">
        <x:f>IF('Master Products'!G1355="","",'Master Products'!G1355)</x:f>
      </x:c>
      <x:c r="G1358" s="149" t="str">
        <x:f>'Master Products'!I1355</x:f>
        <x:v>PKR</x:v>
      </x:c>
      <x:c r="H1358" s="133" t="n">
        <x:f>'Master Products'!L1355</x:f>
        <x:v>240</x:v>
      </x:c>
      <x:c r="I1358" s="133" t="n">
        <x:f>'Master Products'!M1355</x:f>
        <x:v>200</x:v>
      </x:c>
      <x:c r="J1358" s="133" t="str">
        <x:f>'Master Products'!U1355</x:f>
        <x:v>Source Valid</x:v>
      </x:c>
      <x:c r="K1358" s="133" t="n">
        <x:f>'Master Products'!N1355</x:f>
        <x:v>40</x:v>
      </x:c>
      <x:c r="L1358" s="148" t="n">
        <x:f>'Master Products'!O1355</x:f>
        <x:v>0.16666666666666666</x:v>
      </x:c>
      <x:c r="M1358" s="149" t="str">
        <x:f>'Master Products'!X1355</x:f>
        <x:v>Ready</x:v>
      </x:c>
      <x:c r="N1358" s="149" t="b">
        <x:f>'Master Products'!Y1355</x:f>
        <x:v>1</x:v>
      </x:c>
      <x:c r="O1358" s="149" t="str">
        <x:f>'Master Products'!AH1355</x:f>
        <x:v>WS-RATES:38:23</x:v>
      </x:c>
      <x:c r="P1358" s="149" t="str">
        <x:f>IF('Master Products'!AI1355="","",'Master Products'!AI1355)</x:f>
      </x:c>
      <x:c r="Q1358" s="149" t="str">
        <x:f>IF('Master Products'!AJ1355="","",'Master Products'!AJ1355)</x:f>
      </x:c>
      <x:c r="R1358" s="149" t="str">
        <x:f>IF('Master Products'!AK1355="","",'Master Products'!AK1355)</x:f>
      </x:c>
    </x:row>
    <x:row r="1359">
      <x:c r="A1359" s="149" t="str">
        <x:f>'Master Products'!A1356</x:f>
        <x:v>RS-001355</x:v>
      </x:c>
      <x:c r="B1359" s="149" t="str">
        <x:f>'Master Products'!B1356</x:f>
        <x:v>COLOURING BOOK (SMALL)</x:v>
      </x:c>
      <x:c r="C1359" s="149" t="str">
        <x:f>'Master Products'!C1356</x:f>
        <x:v>CHINA</x:v>
      </x:c>
      <x:c r="D1359" s="149" t="str">
        <x:f>'Master Products'!D1356</x:f>
        <x:v>Both</x:v>
      </x:c>
      <x:c r="E1359" s="149" t="str">
        <x:f>'Master Products'!F1356</x:f>
        <x:v>Piece</x:v>
      </x:c>
      <x:c r="F1359" s="149" t="str">
        <x:f>IF('Master Products'!G1356="","",'Master Products'!G1356)</x:f>
      </x:c>
      <x:c r="G1359" s="149" t="str">
        <x:f>'Master Products'!I1356</x:f>
        <x:v>PKR</x:v>
      </x:c>
      <x:c r="H1359" s="133" t="n">
        <x:f>'Master Products'!L1356</x:f>
        <x:v>120</x:v>
      </x:c>
      <x:c r="I1359" s="133" t="n">
        <x:f>'Master Products'!M1356</x:f>
        <x:v>90</x:v>
      </x:c>
      <x:c r="J1359" s="133" t="str">
        <x:f>'Master Products'!U1356</x:f>
        <x:v>Source Valid</x:v>
      </x:c>
      <x:c r="K1359" s="133" t="n">
        <x:f>'Master Products'!N1356</x:f>
        <x:v>30</x:v>
      </x:c>
      <x:c r="L1359" s="148" t="n">
        <x:f>'Master Products'!O1356</x:f>
        <x:v>0.25</x:v>
      </x:c>
      <x:c r="M1359" s="149" t="str">
        <x:f>'Master Products'!X1356</x:f>
        <x:v>Ready</x:v>
      </x:c>
      <x:c r="N1359" s="149" t="b">
        <x:f>'Master Products'!Y1356</x:f>
        <x:v>1</x:v>
      </x:c>
      <x:c r="O1359" s="149" t="str">
        <x:f>'Master Products'!AH1356</x:f>
        <x:v>WS-RATES:38:24</x:v>
      </x:c>
      <x:c r="P1359" s="149" t="str">
        <x:f>IF('Master Products'!AI1356="","",'Master Products'!AI1356)</x:f>
      </x:c>
      <x:c r="Q1359" s="149" t="str">
        <x:f>IF('Master Products'!AJ1356="","",'Master Products'!AJ1356)</x:f>
      </x:c>
      <x:c r="R1359" s="149" t="str">
        <x:f>IF('Master Products'!AK1356="","",'Master Products'!AK1356)</x:f>
      </x:c>
    </x:row>
    <x:row r="1360">
      <x:c r="A1360" s="149" t="str">
        <x:f>'Master Products'!A1357</x:f>
        <x:v>RS-001356</x:v>
      </x:c>
      <x:c r="B1360" s="149" t="str">
        <x:f>'Master Products'!B1357</x:f>
        <x:v>FOAMIC GLITTER</x:v>
      </x:c>
      <x:c r="C1360" s="149" t="str">
        <x:f>'Master Products'!C1357</x:f>
        <x:v>GLITTER SHEETS</x:v>
      </x:c>
      <x:c r="D1360" s="149" t="str">
        <x:f>'Master Products'!D1357</x:f>
        <x:v>Both</x:v>
      </x:c>
      <x:c r="E1360" s="149" t="str">
        <x:f>'Master Products'!F1357</x:f>
        <x:v>Piece</x:v>
      </x:c>
      <x:c r="F1360" s="149" t="str">
        <x:f>IF('Master Products'!G1357="","",'Master Products'!G1357)</x:f>
      </x:c>
      <x:c r="G1360" s="149" t="str">
        <x:f>'Master Products'!I1357</x:f>
        <x:v>PKR</x:v>
      </x:c>
      <x:c r="H1360" s="133" t="n">
        <x:f>'Master Products'!L1357</x:f>
        <x:v>270</x:v>
      </x:c>
      <x:c r="I1360" s="133" t="n">
        <x:f>'Master Products'!M1357</x:f>
        <x:v>250</x:v>
      </x:c>
      <x:c r="J1360" s="133" t="str">
        <x:f>'Master Products'!U1357</x:f>
        <x:v>Source Valid</x:v>
      </x:c>
      <x:c r="K1360" s="133" t="n">
        <x:f>'Master Products'!N1357</x:f>
        <x:v>20</x:v>
      </x:c>
      <x:c r="L1360" s="148" t="n">
        <x:f>'Master Products'!O1357</x:f>
        <x:v>0.07407407407407407</x:v>
      </x:c>
      <x:c r="M1360" s="149" t="str">
        <x:f>'Master Products'!X1357</x:f>
        <x:v>Ready</x:v>
      </x:c>
      <x:c r="N1360" s="149" t="b">
        <x:f>'Master Products'!Y1357</x:f>
        <x:v>1</x:v>
      </x:c>
      <x:c r="O1360" s="149" t="str">
        <x:f>'Master Products'!AH1357</x:f>
        <x:v>WS-RATES:38:25</x:v>
      </x:c>
      <x:c r="P1360" s="149" t="str">
        <x:f>IF('Master Products'!AI1357="","",'Master Products'!AI1357)</x:f>
      </x:c>
      <x:c r="Q1360" s="149" t="str">
        <x:f>IF('Master Products'!AJ1357="","",'Master Products'!AJ1357)</x:f>
      </x:c>
      <x:c r="R1360" s="149" t="str">
        <x:f>IF('Master Products'!AK1357="","",'Master Products'!AK1357)</x:f>
      </x:c>
    </x:row>
    <x:row r="1361">
      <x:c r="A1361" s="149" t="str">
        <x:f>'Master Products'!A1358</x:f>
        <x:v>RS-001357</x:v>
      </x:c>
      <x:c r="B1361" s="149" t="str">
        <x:f>'Master Products'!B1358</x:f>
        <x:v>FOAM BALL LARGE(1PCS)</x:v>
      </x:c>
      <x:c r="C1361" s="149" t="str">
        <x:f>'Master Products'!C1358</x:f>
        <x:v>BALL</x:v>
      </x:c>
      <x:c r="D1361" s="149" t="str">
        <x:f>'Master Products'!D1358</x:f>
        <x:v>Both</x:v>
      </x:c>
      <x:c r="E1361" s="149" t="str">
        <x:f>'Master Products'!F1358</x:f>
        <x:v>Piece</x:v>
      </x:c>
      <x:c r="F1361" s="149" t="n">
        <x:f>IF('Master Products'!G1358="","",'Master Products'!G1358)</x:f>
        <x:v>1</x:v>
      </x:c>
      <x:c r="G1361" s="149" t="str">
        <x:f>'Master Products'!I1358</x:f>
        <x:v>PKR</x:v>
      </x:c>
      <x:c r="H1361" s="133" t="n">
        <x:f>'Master Products'!L1358</x:f>
        <x:v>130</x:v>
      </x:c>
      <x:c r="I1361" s="133" t="n">
        <x:f>'Master Products'!M1358</x:f>
        <x:v>120</x:v>
      </x:c>
      <x:c r="J1361" s="133" t="str">
        <x:f>'Master Products'!U1358</x:f>
        <x:v>Source Valid</x:v>
      </x:c>
      <x:c r="K1361" s="133" t="n">
        <x:f>'Master Products'!N1358</x:f>
        <x:v>10</x:v>
      </x:c>
      <x:c r="L1361" s="148" t="n">
        <x:f>'Master Products'!O1358</x:f>
        <x:v>0.07692307692307693</x:v>
      </x:c>
      <x:c r="M1361" s="149" t="str">
        <x:f>'Master Products'!X1358</x:f>
        <x:v>Ready</x:v>
      </x:c>
      <x:c r="N1361" s="149" t="b">
        <x:f>'Master Products'!Y1358</x:f>
        <x:v>1</x:v>
      </x:c>
      <x:c r="O1361" s="149" t="str">
        <x:f>'Master Products'!AH1358</x:f>
        <x:v>WS-RATES:38:26</x:v>
      </x:c>
      <x:c r="P1361" s="149" t="str">
        <x:f>IF('Master Products'!AI1358="","",'Master Products'!AI1358)</x:f>
      </x:c>
      <x:c r="Q1361" s="149" t="str">
        <x:f>IF('Master Products'!AJ1358="","",'Master Products'!AJ1358)</x:f>
      </x:c>
      <x:c r="R1361" s="149" t="str">
        <x:f>IF('Master Products'!AK1358="","",'Master Products'!AK1358)</x:f>
      </x:c>
    </x:row>
    <x:row r="1362">
      <x:c r="A1362" s="149" t="str">
        <x:f>'Master Products'!A1359</x:f>
        <x:v>RS-001358</x:v>
      </x:c>
      <x:c r="B1362" s="149" t="str">
        <x:f>'Master Products'!B1359</x:f>
        <x:v>PLASTIC SHEET B</x:v>
      </x:c>
      <x:c r="C1362" s="149" t="str">
        <x:f>'Master Products'!C1359</x:f>
        <x:v>GLITTER SHEETS</x:v>
      </x:c>
      <x:c r="D1362" s="149" t="str">
        <x:f>'Master Products'!D1359</x:f>
        <x:v>Both</x:v>
      </x:c>
      <x:c r="E1362" s="149" t="str">
        <x:f>'Master Products'!F1359</x:f>
        <x:v>Piece</x:v>
      </x:c>
      <x:c r="F1362" s="149" t="str">
        <x:f>IF('Master Products'!G1359="","",'Master Products'!G1359)</x:f>
      </x:c>
      <x:c r="G1362" s="149" t="str">
        <x:f>'Master Products'!I1359</x:f>
        <x:v>PKR</x:v>
      </x:c>
      <x:c r="H1362" s="133" t="n">
        <x:f>'Master Products'!L1359</x:f>
        <x:v>1100</x:v>
      </x:c>
      <x:c r="I1362" s="133" t="n">
        <x:f>'Master Products'!M1359</x:f>
        <x:v>950</x:v>
      </x:c>
      <x:c r="J1362" s="133" t="str">
        <x:f>'Master Products'!U1359</x:f>
        <x:v>Source Valid</x:v>
      </x:c>
      <x:c r="K1362" s="133" t="n">
        <x:f>'Master Products'!N1359</x:f>
        <x:v>150</x:v>
      </x:c>
      <x:c r="L1362" s="148" t="n">
        <x:f>'Master Products'!O1359</x:f>
        <x:v>0.13636363636363635</x:v>
      </x:c>
      <x:c r="M1362" s="149" t="str">
        <x:f>'Master Products'!X1359</x:f>
        <x:v>Ready</x:v>
      </x:c>
      <x:c r="N1362" s="149" t="b">
        <x:f>'Master Products'!Y1359</x:f>
        <x:v>1</x:v>
      </x:c>
      <x:c r="O1362" s="149" t="str">
        <x:f>'Master Products'!AH1359</x:f>
        <x:v>WS-RATES:38:27</x:v>
      </x:c>
      <x:c r="P1362" s="149" t="str">
        <x:f>IF('Master Products'!AI1359="","",'Master Products'!AI1359)</x:f>
      </x:c>
      <x:c r="Q1362" s="149" t="str">
        <x:f>IF('Master Products'!AJ1359="","",'Master Products'!AJ1359)</x:f>
      </x:c>
      <x:c r="R1362" s="149" t="str">
        <x:f>IF('Master Products'!AK1359="","",'Master Products'!AK1359)</x:f>
      </x:c>
    </x:row>
    <x:row r="1363">
      <x:c r="A1363" s="149" t="str">
        <x:f>'Master Products'!A1360</x:f>
        <x:v>RS-001359</x:v>
      </x:c>
      <x:c r="B1363" s="149" t="str">
        <x:f>'Master Products'!B1360</x:f>
        <x:v>FOAM BALL MEDIUM(1PCS)</x:v>
      </x:c>
      <x:c r="C1363" s="149" t="str">
        <x:f>'Master Products'!C1360</x:f>
        <x:v>BALL</x:v>
      </x:c>
      <x:c r="D1363" s="149" t="str">
        <x:f>'Master Products'!D1360</x:f>
        <x:v>Both</x:v>
      </x:c>
      <x:c r="E1363" s="149" t="str">
        <x:f>'Master Products'!F1360</x:f>
        <x:v>Piece</x:v>
      </x:c>
      <x:c r="F1363" s="149" t="n">
        <x:f>IF('Master Products'!G1360="","",'Master Products'!G1360)</x:f>
        <x:v>1</x:v>
      </x:c>
      <x:c r="G1363" s="149" t="str">
        <x:f>'Master Products'!I1360</x:f>
        <x:v>PKR</x:v>
      </x:c>
      <x:c r="H1363" s="133" t="n">
        <x:f>'Master Products'!L1360</x:f>
        <x:v>65</x:v>
      </x:c>
      <x:c r="I1363" s="133" t="n">
        <x:f>'Master Products'!M1360</x:f>
        <x:v>54</x:v>
      </x:c>
      <x:c r="J1363" s="133" t="str">
        <x:f>'Master Products'!U1360</x:f>
        <x:v>Source Valid</x:v>
      </x:c>
      <x:c r="K1363" s="133" t="n">
        <x:f>'Master Products'!N1360</x:f>
        <x:v>11</x:v>
      </x:c>
      <x:c r="L1363" s="148" t="n">
        <x:f>'Master Products'!O1360</x:f>
        <x:v>0.16923076923076924</x:v>
      </x:c>
      <x:c r="M1363" s="149" t="str">
        <x:f>'Master Products'!X1360</x:f>
        <x:v>Ready</x:v>
      </x:c>
      <x:c r="N1363" s="149" t="b">
        <x:f>'Master Products'!Y1360</x:f>
        <x:v>1</x:v>
      </x:c>
      <x:c r="O1363" s="149" t="str">
        <x:f>'Master Products'!AH1360</x:f>
        <x:v>WS-RATES:38:28</x:v>
      </x:c>
      <x:c r="P1363" s="149" t="str">
        <x:f>IF('Master Products'!AI1360="","",'Master Products'!AI1360)</x:f>
      </x:c>
      <x:c r="Q1363" s="149" t="str">
        <x:f>IF('Master Products'!AJ1360="","",'Master Products'!AJ1360)</x:f>
      </x:c>
      <x:c r="R1363" s="149" t="str">
        <x:f>IF('Master Products'!AK1360="","",'Master Products'!AK1360)</x:f>
      </x:c>
    </x:row>
    <x:row r="1364">
      <x:c r="A1364" s="149" t="str">
        <x:f>'Master Products'!A1361</x:f>
        <x:v>RS-001360</x:v>
      </x:c>
      <x:c r="B1364" s="149" t="str">
        <x:f>'Master Products'!B1361</x:f>
        <x:v>PLASTIC SHEET A</x:v>
      </x:c>
      <x:c r="C1364" s="149" t="str">
        <x:f>'Master Products'!C1361</x:f>
        <x:v>GLITTER SHEETS</x:v>
      </x:c>
      <x:c r="D1364" s="149" t="str">
        <x:f>'Master Products'!D1361</x:f>
        <x:v>Both</x:v>
      </x:c>
      <x:c r="E1364" s="149" t="str">
        <x:f>'Master Products'!F1361</x:f>
        <x:v>Piece</x:v>
      </x:c>
      <x:c r="F1364" s="149" t="str">
        <x:f>IF('Master Products'!G1361="","",'Master Products'!G1361)</x:f>
      </x:c>
      <x:c r="G1364" s="149" t="str">
        <x:f>'Master Products'!I1361</x:f>
        <x:v>PKR</x:v>
      </x:c>
      <x:c r="H1364" s="133" t="n">
        <x:f>'Master Products'!L1361</x:f>
        <x:v>1520</x:v>
      </x:c>
      <x:c r="I1364" s="133" t="n">
        <x:f>'Master Products'!M1361</x:f>
        <x:v>1400</x:v>
      </x:c>
      <x:c r="J1364" s="133" t="str">
        <x:f>'Master Products'!U1361</x:f>
        <x:v>Source Valid</x:v>
      </x:c>
      <x:c r="K1364" s="133" t="n">
        <x:f>'Master Products'!N1361</x:f>
        <x:v>120</x:v>
      </x:c>
      <x:c r="L1364" s="148" t="n">
        <x:f>'Master Products'!O1361</x:f>
        <x:v>0.07894736842105263</x:v>
      </x:c>
      <x:c r="M1364" s="149" t="str">
        <x:f>'Master Products'!X1361</x:f>
        <x:v>Ready</x:v>
      </x:c>
      <x:c r="N1364" s="149" t="b">
        <x:f>'Master Products'!Y1361</x:f>
        <x:v>1</x:v>
      </x:c>
      <x:c r="O1364" s="149" t="str">
        <x:f>'Master Products'!AH1361</x:f>
        <x:v>WS-RATES:38:29</x:v>
      </x:c>
      <x:c r="P1364" s="149" t="str">
        <x:f>IF('Master Products'!AI1361="","",'Master Products'!AI1361)</x:f>
      </x:c>
      <x:c r="Q1364" s="149" t="str">
        <x:f>IF('Master Products'!AJ1361="","",'Master Products'!AJ1361)</x:f>
      </x:c>
      <x:c r="R1364" s="149" t="str">
        <x:f>IF('Master Products'!AK1361="","",'Master Products'!AK1361)</x:f>
      </x:c>
    </x:row>
    <x:row r="1365">
      <x:c r="A1365" s="149" t="str">
        <x:f>'Master Products'!A1362</x:f>
        <x:v>RS-001361</x:v>
      </x:c>
      <x:c r="B1365" s="149" t="str">
        <x:f>'Master Products'!B1362</x:f>
        <x:v>PLASTIC SHEET A+ (GREEN+BLAC</x:v>
      </x:c>
      <x:c r="C1365" s="149" t="str">
        <x:f>'Master Products'!C1362</x:f>
        <x:v>GLITTER SHEETS</x:v>
      </x:c>
      <x:c r="D1365" s="149" t="str">
        <x:f>'Master Products'!D1362</x:f>
        <x:v>Both</x:v>
      </x:c>
      <x:c r="E1365" s="149" t="str">
        <x:f>'Master Products'!F1362</x:f>
        <x:v>Piece</x:v>
      </x:c>
      <x:c r="F1365" s="149" t="str">
        <x:f>IF('Master Products'!G1362="","",'Master Products'!G1362)</x:f>
      </x:c>
      <x:c r="G1365" s="149" t="str">
        <x:f>'Master Products'!I1362</x:f>
        <x:v>PKR</x:v>
      </x:c>
      <x:c r="H1365" s="133" t="n">
        <x:f>'Master Products'!L1362</x:f>
        <x:v>2200</x:v>
      </x:c>
      <x:c r="I1365" s="133" t="n">
        <x:f>'Master Products'!M1362</x:f>
        <x:v>1350</x:v>
      </x:c>
      <x:c r="J1365" s="133" t="str">
        <x:f>'Master Products'!U1362</x:f>
        <x:v>Source Valid</x:v>
      </x:c>
      <x:c r="K1365" s="133" t="n">
        <x:f>'Master Products'!N1362</x:f>
        <x:v>850</x:v>
      </x:c>
      <x:c r="L1365" s="148" t="n">
        <x:f>'Master Products'!O1362</x:f>
        <x:v>0.38636363636363635</x:v>
      </x:c>
      <x:c r="M1365" s="149" t="str">
        <x:f>'Master Products'!X1362</x:f>
        <x:v>Ready</x:v>
      </x:c>
      <x:c r="N1365" s="149" t="b">
        <x:f>'Master Products'!Y1362</x:f>
        <x:v>1</x:v>
      </x:c>
      <x:c r="O1365" s="149" t="str">
        <x:f>'Master Products'!AH1362</x:f>
        <x:v>WS-RATES:38:30</x:v>
      </x:c>
      <x:c r="P1365" s="149" t="str">
        <x:f>IF('Master Products'!AI1362="","",'Master Products'!AI1362)</x:f>
      </x:c>
      <x:c r="Q1365" s="149" t="str">
        <x:f>IF('Master Products'!AJ1362="","",'Master Products'!AJ1362)</x:f>
      </x:c>
      <x:c r="R1365" s="149" t="str">
        <x:f>IF('Master Products'!AK1362="","",'Master Products'!AK1362)</x:f>
      </x:c>
    </x:row>
    <x:row r="1366">
      <x:c r="A1366" s="149" t="str">
        <x:f>'Master Products'!A1363</x:f>
        <x:v>RS-001362</x:v>
      </x:c>
      <x:c r="B1366" s="149" t="str">
        <x:f>'Master Products'!B1363</x:f>
        <x:v>FOAM BALL SMALL(1PCS)</x:v>
      </x:c>
      <x:c r="C1366" s="149" t="str">
        <x:f>'Master Products'!C1363</x:f>
        <x:v>BALL</x:v>
      </x:c>
      <x:c r="D1366" s="149" t="str">
        <x:f>'Master Products'!D1363</x:f>
        <x:v>Both</x:v>
      </x:c>
      <x:c r="E1366" s="149" t="str">
        <x:f>'Master Products'!F1363</x:f>
        <x:v>Piece</x:v>
      </x:c>
      <x:c r="F1366" s="149" t="n">
        <x:f>IF('Master Products'!G1363="","",'Master Products'!G1363)</x:f>
        <x:v>1</x:v>
      </x:c>
      <x:c r="G1366" s="149" t="str">
        <x:f>'Master Products'!I1363</x:f>
        <x:v>PKR</x:v>
      </x:c>
      <x:c r="H1366" s="133" t="n">
        <x:f>'Master Products'!L1363</x:f>
        <x:v>45</x:v>
      </x:c>
      <x:c r="I1366" s="133" t="n">
        <x:f>'Master Products'!M1363</x:f>
        <x:v>39</x:v>
      </x:c>
      <x:c r="J1366" s="133" t="str">
        <x:f>'Master Products'!U1363</x:f>
        <x:v>Source Valid</x:v>
      </x:c>
      <x:c r="K1366" s="133" t="n">
        <x:f>'Master Products'!N1363</x:f>
        <x:v>6</x:v>
      </x:c>
      <x:c r="L1366" s="148" t="n">
        <x:f>'Master Products'!O1363</x:f>
        <x:v>0.13333333333333333</x:v>
      </x:c>
      <x:c r="M1366" s="149" t="str">
        <x:f>'Master Products'!X1363</x:f>
        <x:v>Ready</x:v>
      </x:c>
      <x:c r="N1366" s="149" t="b">
        <x:f>'Master Products'!Y1363</x:f>
        <x:v>1</x:v>
      </x:c>
      <x:c r="O1366" s="149" t="str">
        <x:f>'Master Products'!AH1363</x:f>
        <x:v>WS-RATES:38:31</x:v>
      </x:c>
      <x:c r="P1366" s="149" t="str">
        <x:f>IF('Master Products'!AI1363="","",'Master Products'!AI1363)</x:f>
      </x:c>
      <x:c r="Q1366" s="149" t="str">
        <x:f>IF('Master Products'!AJ1363="","",'Master Products'!AJ1363)</x:f>
      </x:c>
      <x:c r="R1366" s="149" t="str">
        <x:f>IF('Master Products'!AK1363="","",'Master Products'!AK1363)</x:f>
      </x:c>
    </x:row>
    <x:row r="1367">
      <x:c r="A1367" s="149" t="str">
        <x:f>'Master Products'!A1364</x:f>
        <x:v>RS-001363</x:v>
      </x:c>
      <x:c r="B1367" s="149" t="str">
        <x:f>'Master Products'!B1364</x:f>
        <x:v>PLASTIC SHEET A+ RED</x:v>
      </x:c>
      <x:c r="C1367" s="149" t="str">
        <x:f>'Master Products'!C1364</x:f>
        <x:v>GLITTER SHEETS</x:v>
      </x:c>
      <x:c r="D1367" s="149" t="str">
        <x:f>'Master Products'!D1364</x:f>
        <x:v>Both</x:v>
      </x:c>
      <x:c r="E1367" s="149" t="str">
        <x:f>'Master Products'!F1364</x:f>
        <x:v>Piece</x:v>
      </x:c>
      <x:c r="F1367" s="149" t="str">
        <x:f>IF('Master Products'!G1364="","",'Master Products'!G1364)</x:f>
      </x:c>
      <x:c r="G1367" s="149" t="str">
        <x:f>'Master Products'!I1364</x:f>
        <x:v>PKR</x:v>
      </x:c>
      <x:c r="H1367" s="133" t="n">
        <x:f>'Master Products'!L1364</x:f>
        <x:v>2350</x:v>
      </x:c>
      <x:c r="I1367" s="133" t="n">
        <x:f>'Master Products'!M1364</x:f>
        <x:v>2180</x:v>
      </x:c>
      <x:c r="J1367" s="133" t="str">
        <x:f>'Master Products'!U1364</x:f>
        <x:v>Source Valid</x:v>
      </x:c>
      <x:c r="K1367" s="133" t="n">
        <x:f>'Master Products'!N1364</x:f>
        <x:v>170</x:v>
      </x:c>
      <x:c r="L1367" s="148" t="n">
        <x:f>'Master Products'!O1364</x:f>
        <x:v>0.07234042553191489</x:v>
      </x:c>
      <x:c r="M1367" s="149" t="str">
        <x:f>'Master Products'!X1364</x:f>
        <x:v>Ready</x:v>
      </x:c>
      <x:c r="N1367" s="149" t="b">
        <x:f>'Master Products'!Y1364</x:f>
        <x:v>1</x:v>
      </x:c>
      <x:c r="O1367" s="149" t="str">
        <x:f>'Master Products'!AH1364</x:f>
        <x:v>WS-RATES:38:32</x:v>
      </x:c>
      <x:c r="P1367" s="149" t="str">
        <x:f>IF('Master Products'!AI1364="","",'Master Products'!AI1364)</x:f>
      </x:c>
      <x:c r="Q1367" s="149" t="str">
        <x:f>IF('Master Products'!AJ1364="","",'Master Products'!AJ1364)</x:f>
      </x:c>
      <x:c r="R1367" s="149" t="str">
        <x:f>IF('Master Products'!AK1364="","",'Master Products'!AK1364)</x:f>
      </x:c>
    </x:row>
    <x:row r="1368">
      <x:c r="A1368" s="149" t="str">
        <x:f>'Master Products'!A1365</x:f>
        <x:v>RS-001364</x:v>
      </x:c>
      <x:c r="B1368" s="149" t="str">
        <x:f>'Master Products'!B1365</x:f>
        <x:v>STICKY NOTE FANCY</x:v>
      </x:c>
      <x:c r="C1368" s="149" t="str">
        <x:f>'Master Products'!C1365</x:f>
        <x:v>CHINA</x:v>
      </x:c>
      <x:c r="D1368" s="149" t="str">
        <x:f>'Master Products'!D1365</x:f>
        <x:v>Both</x:v>
      </x:c>
      <x:c r="E1368" s="149" t="str">
        <x:f>'Master Products'!F1365</x:f>
        <x:v>Piece</x:v>
      </x:c>
      <x:c r="F1368" s="149" t="str">
        <x:f>IF('Master Products'!G1365="","",'Master Products'!G1365)</x:f>
      </x:c>
      <x:c r="G1368" s="149" t="str">
        <x:f>'Master Products'!I1365</x:f>
        <x:v>PKR</x:v>
      </x:c>
      <x:c r="H1368" s="133" t="n">
        <x:f>'Master Products'!L1365</x:f>
        <x:v>75</x:v>
      </x:c>
      <x:c r="I1368" s="133" t="n">
        <x:f>'Master Products'!M1365</x:f>
        <x:v>66</x:v>
      </x:c>
      <x:c r="J1368" s="133" t="str">
        <x:f>'Master Products'!U1365</x:f>
        <x:v>Source Valid</x:v>
      </x:c>
      <x:c r="K1368" s="133" t="n">
        <x:f>'Master Products'!N1365</x:f>
        <x:v>9</x:v>
      </x:c>
      <x:c r="L1368" s="148" t="n">
        <x:f>'Master Products'!O1365</x:f>
        <x:v>0.12</x:v>
      </x:c>
      <x:c r="M1368" s="149" t="str">
        <x:f>'Master Products'!X1365</x:f>
        <x:v>Ready</x:v>
      </x:c>
      <x:c r="N1368" s="149" t="b">
        <x:f>'Master Products'!Y1365</x:f>
        <x:v>1</x:v>
      </x:c>
      <x:c r="O1368" s="149" t="str">
        <x:f>'Master Products'!AH1365</x:f>
        <x:v>WS-RATES:38:33</x:v>
      </x:c>
      <x:c r="P1368" s="149" t="str">
        <x:f>IF('Master Products'!AI1365="","",'Master Products'!AI1365)</x:f>
      </x:c>
      <x:c r="Q1368" s="149" t="str">
        <x:f>IF('Master Products'!AJ1365="","",'Master Products'!AJ1365)</x:f>
      </x:c>
      <x:c r="R1368" s="149" t="str">
        <x:f>IF('Master Products'!AK1365="","",'Master Products'!AK1365)</x:f>
      </x:c>
    </x:row>
    <x:row r="1369">
      <x:c r="A1369" s="149" t="str">
        <x:f>'Master Products'!A1366</x:f>
        <x:v>RS-001365</x:v>
      </x:c>
      <x:c r="B1369" s="149" t="str">
        <x:f>'Master Products'!B1366</x:f>
        <x:v>GIFT PAPER</x:v>
      </x:c>
      <x:c r="C1369" s="149" t="str">
        <x:f>'Master Products'!C1366</x:f>
        <x:v>GLITTER SHEETS</x:v>
      </x:c>
      <x:c r="D1369" s="149" t="str">
        <x:f>'Master Products'!D1366</x:f>
        <x:v>Both</x:v>
      </x:c>
      <x:c r="E1369" s="149" t="str">
        <x:f>'Master Products'!F1366</x:f>
        <x:v>Piece</x:v>
      </x:c>
      <x:c r="F1369" s="149" t="str">
        <x:f>IF('Master Products'!G1366="","",'Master Products'!G1366)</x:f>
      </x:c>
      <x:c r="G1369" s="149" t="str">
        <x:f>'Master Products'!I1366</x:f>
        <x:v>PKR</x:v>
      </x:c>
      <x:c r="H1369" s="133" t="n">
        <x:f>'Master Products'!L1366</x:f>
        <x:v>11.67</x:v>
      </x:c>
      <x:c r="I1369" s="133" t="n">
        <x:f>'Master Products'!M1366</x:f>
        <x:v>10</x:v>
      </x:c>
      <x:c r="J1369" s="133" t="str">
        <x:f>'Master Products'!U1366</x:f>
        <x:v>Source Valid</x:v>
      </x:c>
      <x:c r="K1369" s="133" t="n">
        <x:f>'Master Products'!N1366</x:f>
        <x:v>1.67</x:v>
      </x:c>
      <x:c r="L1369" s="148" t="n">
        <x:f>'Master Products'!O1366</x:f>
        <x:v>0.143101970865467</x:v>
      </x:c>
      <x:c r="M1369" s="149" t="str">
        <x:f>'Master Products'!X1366</x:f>
        <x:v>Ready</x:v>
      </x:c>
      <x:c r="N1369" s="149" t="b">
        <x:f>'Master Products'!Y1366</x:f>
        <x:v>1</x:v>
      </x:c>
      <x:c r="O1369" s="149" t="str">
        <x:f>'Master Products'!AH1366</x:f>
        <x:v>WS-RATES:38:34</x:v>
      </x:c>
      <x:c r="P1369" s="149" t="str">
        <x:f>IF('Master Products'!AI1366="","",'Master Products'!AI1366)</x:f>
      </x:c>
      <x:c r="Q1369" s="149" t="str">
        <x:f>IF('Master Products'!AJ1366="","",'Master Products'!AJ1366)</x:f>
      </x:c>
      <x:c r="R1369" s="149" t="str">
        <x:f>IF('Master Products'!AK1366="","",'Master Products'!AK1366)</x:f>
      </x:c>
    </x:row>
    <x:row r="1370">
      <x:c r="A1370" s="149" t="str">
        <x:f>'Master Products'!A1367</x:f>
        <x:v>RS-001366</x:v>
      </x:c>
      <x:c r="B1370" s="149" t="str">
        <x:f>'Master Products'!B1367</x:f>
        <x:v>BALOON BIRTHDAY (R 2.5)</x:v>
      </x:c>
      <x:c r="C1370" s="149" t="str">
        <x:f>'Master Products'!C1367</x:f>
        <x:v>BALLOONS</x:v>
      </x:c>
      <x:c r="D1370" s="149" t="str">
        <x:f>'Master Products'!D1367</x:f>
        <x:v>Both</x:v>
      </x:c>
      <x:c r="E1370" s="149" t="str">
        <x:f>'Master Products'!F1367</x:f>
        <x:v>Piece</x:v>
      </x:c>
      <x:c r="F1370" s="149" t="str">
        <x:f>IF('Master Products'!G1367="","",'Master Products'!G1367)</x:f>
      </x:c>
      <x:c r="G1370" s="149" t="str">
        <x:f>'Master Products'!I1367</x:f>
        <x:v>PKR</x:v>
      </x:c>
      <x:c r="H1370" s="133" t="n">
        <x:f>'Master Products'!L1367</x:f>
        <x:v>340</x:v>
      </x:c>
      <x:c r="I1370" s="133" t="n">
        <x:f>'Master Products'!M1367</x:f>
        <x:v>315</x:v>
      </x:c>
      <x:c r="J1370" s="133" t="str">
        <x:f>'Master Products'!U1367</x:f>
        <x:v>Source Valid</x:v>
      </x:c>
      <x:c r="K1370" s="133" t="n">
        <x:f>'Master Products'!N1367</x:f>
        <x:v>25</x:v>
      </x:c>
      <x:c r="L1370" s="148" t="n">
        <x:f>'Master Products'!O1367</x:f>
        <x:v>0.07352941176470588</x:v>
      </x:c>
      <x:c r="M1370" s="149" t="str">
        <x:f>'Master Products'!X1367</x:f>
        <x:v>Ready</x:v>
      </x:c>
      <x:c r="N1370" s="149" t="b">
        <x:f>'Master Products'!Y1367</x:f>
        <x:v>1</x:v>
      </x:c>
      <x:c r="O1370" s="149" t="str">
        <x:f>'Master Products'!AH1367</x:f>
        <x:v>WS-RATES:38:35</x:v>
      </x:c>
      <x:c r="P1370" s="149" t="str">
        <x:f>IF('Master Products'!AI1367="","",'Master Products'!AI1367)</x:f>
      </x:c>
      <x:c r="Q1370" s="149" t="str">
        <x:f>IF('Master Products'!AJ1367="","",'Master Products'!AJ1367)</x:f>
      </x:c>
      <x:c r="R1370" s="149" t="str">
        <x:f>IF('Master Products'!AK1367="","",'Master Products'!AK1367)</x:f>
      </x:c>
    </x:row>
    <x:row r="1371">
      <x:c r="A1371" s="149" t="str">
        <x:f>'Master Products'!A1368</x:f>
        <x:v>RS-001367</x:v>
      </x:c>
      <x:c r="B1371" s="149" t="str">
        <x:f>'Master Products'!B1368</x:f>
        <x:v>BALOON MULTI SMALL</x:v>
      </x:c>
      <x:c r="C1371" s="149" t="str">
        <x:f>'Master Products'!C1368</x:f>
        <x:v>BALLOONS</x:v>
      </x:c>
      <x:c r="D1371" s="149" t="str">
        <x:f>'Master Products'!D1368</x:f>
        <x:v>Both</x:v>
      </x:c>
      <x:c r="E1371" s="149" t="str">
        <x:f>'Master Products'!F1368</x:f>
        <x:v>Piece</x:v>
      </x:c>
      <x:c r="F1371" s="149" t="str">
        <x:f>IF('Master Products'!G1368="","",'Master Products'!G1368)</x:f>
      </x:c>
      <x:c r="G1371" s="149" t="str">
        <x:f>'Master Products'!I1368</x:f>
        <x:v>PKR</x:v>
      </x:c>
      <x:c r="H1371" s="133" t="n">
        <x:f>'Master Products'!L1368</x:f>
        <x:v>130</x:v>
      </x:c>
      <x:c r="I1371" s="133" t="n">
        <x:f>'Master Products'!M1368</x:f>
        <x:v>108</x:v>
      </x:c>
      <x:c r="J1371" s="133" t="str">
        <x:f>'Master Products'!U1368</x:f>
        <x:v>Source Valid</x:v>
      </x:c>
      <x:c r="K1371" s="133" t="n">
        <x:f>'Master Products'!N1368</x:f>
        <x:v>22</x:v>
      </x:c>
      <x:c r="L1371" s="148" t="n">
        <x:f>'Master Products'!O1368</x:f>
        <x:v>0.16923076923076924</x:v>
      </x:c>
      <x:c r="M1371" s="149" t="str">
        <x:f>'Master Products'!X1368</x:f>
        <x:v>Ready</x:v>
      </x:c>
      <x:c r="N1371" s="149" t="b">
        <x:f>'Master Products'!Y1368</x:f>
        <x:v>1</x:v>
      </x:c>
      <x:c r="O1371" s="149" t="str">
        <x:f>'Master Products'!AH1368</x:f>
        <x:v>WS-RATES:38:36</x:v>
      </x:c>
      <x:c r="P1371" s="149" t="str">
        <x:f>IF('Master Products'!AI1368="","",'Master Products'!AI1368)</x:f>
      </x:c>
      <x:c r="Q1371" s="149" t="str">
        <x:f>IF('Master Products'!AJ1368="","",'Master Products'!AJ1368)</x:f>
      </x:c>
      <x:c r="R1371" s="149" t="str">
        <x:f>IF('Master Products'!AK1368="","",'Master Products'!AK1368)</x:f>
      </x:c>
    </x:row>
    <x:row r="1372">
      <x:c r="A1372" s="149" t="str">
        <x:f>'Master Products'!A1369</x:f>
        <x:v>RS-001368</x:v>
      </x:c>
      <x:c r="B1372" s="149" t="str">
        <x:f>'Master Products'!B1369</x:f>
        <x:v>GLAZE SHEET</x:v>
      </x:c>
      <x:c r="C1372" s="149" t="str">
        <x:f>'Master Products'!C1369</x:f>
        <x:v>GLITTER SHEETS</x:v>
      </x:c>
      <x:c r="D1372" s="149" t="str">
        <x:f>'Master Products'!D1369</x:f>
        <x:v>Both</x:v>
      </x:c>
      <x:c r="E1372" s="149" t="str">
        <x:f>'Master Products'!F1369</x:f>
        <x:v>Piece</x:v>
      </x:c>
      <x:c r="F1372" s="149" t="str">
        <x:f>IF('Master Products'!G1369="","",'Master Products'!G1369)</x:f>
      </x:c>
      <x:c r="G1372" s="149" t="str">
        <x:f>'Master Products'!I1369</x:f>
        <x:v>PKR</x:v>
      </x:c>
      <x:c r="H1372" s="133" t="n">
        <x:f>'Master Products'!L1369</x:f>
        <x:v>12.5</x:v>
      </x:c>
      <x:c r="I1372" s="133" t="n">
        <x:f>'Master Products'!M1369</x:f>
        <x:v>10.8</x:v>
      </x:c>
      <x:c r="J1372" s="133" t="str">
        <x:f>'Master Products'!U1369</x:f>
        <x:v>Source Valid</x:v>
      </x:c>
      <x:c r="K1372" s="133" t="n">
        <x:f>'Master Products'!N1369</x:f>
        <x:v>1.6999999999999993</x:v>
      </x:c>
      <x:c r="L1372" s="148" t="n">
        <x:f>'Master Products'!O1369</x:f>
        <x:v>0.13599999999999995</x:v>
      </x:c>
      <x:c r="M1372" s="149" t="str">
        <x:f>'Master Products'!X1369</x:f>
        <x:v>Ready</x:v>
      </x:c>
      <x:c r="N1372" s="149" t="b">
        <x:f>'Master Products'!Y1369</x:f>
        <x:v>1</x:v>
      </x:c>
      <x:c r="O1372" s="149" t="str">
        <x:f>'Master Products'!AH1369</x:f>
        <x:v>WS-RATES:38:37</x:v>
      </x:c>
      <x:c r="P1372" s="149" t="str">
        <x:f>IF('Master Products'!AI1369="","",'Master Products'!AI1369)</x:f>
      </x:c>
      <x:c r="Q1372" s="149" t="str">
        <x:f>IF('Master Products'!AJ1369="","",'Master Products'!AJ1369)</x:f>
      </x:c>
      <x:c r="R1372" s="149" t="str">
        <x:f>IF('Master Products'!AK1369="","",'Master Products'!AK1369)</x:f>
      </x:c>
    </x:row>
    <x:row r="1373">
      <x:c r="A1373" s="149" t="str">
        <x:f>'Master Products'!A1370</x:f>
        <x:v>RS-001369</x:v>
      </x:c>
      <x:c r="B1373" s="149" t="str">
        <x:f>'Master Products'!B1370</x:f>
        <x:v>BALOON SHINE (50PCS)</x:v>
      </x:c>
      <x:c r="C1373" s="149" t="str">
        <x:f>'Master Products'!C1370</x:f>
        <x:v>BALLOONS</x:v>
      </x:c>
      <x:c r="D1373" s="149" t="str">
        <x:f>'Master Products'!D1370</x:f>
        <x:v>Wholesale/Bulk</x:v>
      </x:c>
      <x:c r="E1373" s="149" t="str">
        <x:f>'Master Products'!F1370</x:f>
        <x:v>Pack</x:v>
      </x:c>
      <x:c r="F1373" s="149" t="n">
        <x:f>IF('Master Products'!G1370="","",'Master Products'!G1370)</x:f>
        <x:v>50</x:v>
      </x:c>
      <x:c r="G1373" s="149" t="str">
        <x:f>'Master Products'!I1370</x:f>
        <x:v>PKR</x:v>
      </x:c>
      <x:c r="H1373" s="133" t="n">
        <x:f>'Master Products'!L1370</x:f>
        <x:v>280</x:v>
      </x:c>
      <x:c r="I1373" s="133" t="n">
        <x:f>'Master Products'!M1370</x:f>
        <x:v>265</x:v>
      </x:c>
      <x:c r="J1373" s="133" t="str">
        <x:f>'Master Products'!U1370</x:f>
        <x:v>Source Valid</x:v>
      </x:c>
      <x:c r="K1373" s="133" t="n">
        <x:f>'Master Products'!N1370</x:f>
        <x:v>15</x:v>
      </x:c>
      <x:c r="L1373" s="148" t="n">
        <x:f>'Master Products'!O1370</x:f>
        <x:v>0.05357142857142857</x:v>
      </x:c>
      <x:c r="M1373" s="149" t="str">
        <x:f>'Master Products'!X1370</x:f>
        <x:v>Ready</x:v>
      </x:c>
      <x:c r="N1373" s="149" t="b">
        <x:f>'Master Products'!Y1370</x:f>
        <x:v>1</x:v>
      </x:c>
      <x:c r="O1373" s="149" t="str">
        <x:f>'Master Products'!AH1370</x:f>
        <x:v>WS-RATES:39:2</x:v>
      </x:c>
      <x:c r="P1373" s="149" t="str">
        <x:f>IF('Master Products'!AI1370="","",'Master Products'!AI1370)</x:f>
      </x:c>
      <x:c r="Q1373" s="149" t="str">
        <x:f>IF('Master Products'!AJ1370="","",'Master Products'!AJ1370)</x:f>
      </x:c>
      <x:c r="R1373" s="149" t="str">
        <x:f>IF('Master Products'!AK1370="","",'Master Products'!AK1370)</x:f>
      </x:c>
    </x:row>
    <x:row r="1374">
      <x:c r="A1374" s="149" t="str">
        <x:f>'Master Products'!A1371</x:f>
        <x:v>RS-001370</x:v>
      </x:c>
      <x:c r="B1374" s="149" t="str">
        <x:f>'Master Products'!B1371</x:f>
        <x:v>STICKY NOTE COLOUR 3x5</x:v>
      </x:c>
      <x:c r="C1374" s="149" t="str">
        <x:f>'Master Products'!C1371</x:f>
        <x:v>CHINA</x:v>
      </x:c>
      <x:c r="D1374" s="149" t="str">
        <x:f>'Master Products'!D1371</x:f>
        <x:v>Both</x:v>
      </x:c>
      <x:c r="E1374" s="149" t="str">
        <x:f>'Master Products'!F1371</x:f>
        <x:v>Piece</x:v>
      </x:c>
      <x:c r="F1374" s="149" t="str">
        <x:f>IF('Master Products'!G1371="","",'Master Products'!G1371)</x:f>
      </x:c>
      <x:c r="G1374" s="149" t="str">
        <x:f>'Master Products'!I1371</x:f>
        <x:v>PKR</x:v>
      </x:c>
      <x:c r="H1374" s="133" t="n">
        <x:f>'Master Products'!L1371</x:f>
        <x:v>120</x:v>
      </x:c>
      <x:c r="I1374" s="133" t="n">
        <x:f>'Master Products'!M1371</x:f>
        <x:v>114</x:v>
      </x:c>
      <x:c r="J1374" s="133" t="str">
        <x:f>'Master Products'!U1371</x:f>
        <x:v>Source Valid</x:v>
      </x:c>
      <x:c r="K1374" s="133" t="n">
        <x:f>'Master Products'!N1371</x:f>
        <x:v>6</x:v>
      </x:c>
      <x:c r="L1374" s="148" t="n">
        <x:f>'Master Products'!O1371</x:f>
        <x:v>0.05</x:v>
      </x:c>
      <x:c r="M1374" s="149" t="str">
        <x:f>'Master Products'!X1371</x:f>
        <x:v>Ready</x:v>
      </x:c>
      <x:c r="N1374" s="149" t="b">
        <x:f>'Master Products'!Y1371</x:f>
        <x:v>1</x:v>
      </x:c>
      <x:c r="O1374" s="149" t="str">
        <x:f>'Master Products'!AH1371</x:f>
        <x:v>WS-RATES:39:3</x:v>
      </x:c>
      <x:c r="P1374" s="149" t="str">
        <x:f>IF('Master Products'!AI1371="","",'Master Products'!AI1371)</x:f>
      </x:c>
      <x:c r="Q1374" s="149" t="str">
        <x:f>IF('Master Products'!AJ1371="","",'Master Products'!AJ1371)</x:f>
      </x:c>
      <x:c r="R1374" s="149" t="str">
        <x:f>IF('Master Products'!AK1371="","",'Master Products'!AK1371)</x:f>
      </x:c>
    </x:row>
    <x:row r="1375">
      <x:c r="A1375" s="149" t="str">
        <x:f>'Master Products'!A1372</x:f>
        <x:v>RS-001371</x:v>
      </x:c>
      <x:c r="B1375" s="149" t="str">
        <x:f>'Master Products'!B1372</x:f>
        <x:v>BALOON SMALL 500PCS</x:v>
      </x:c>
      <x:c r="C1375" s="149" t="str">
        <x:f>'Master Products'!C1372</x:f>
        <x:v>BALLOONS</x:v>
      </x:c>
      <x:c r="D1375" s="149" t="str">
        <x:f>'Master Products'!D1372</x:f>
        <x:v>Wholesale/Bulk</x:v>
      </x:c>
      <x:c r="E1375" s="149" t="str">
        <x:f>'Master Products'!F1372</x:f>
        <x:v>Pack</x:v>
      </x:c>
      <x:c r="F1375" s="149" t="n">
        <x:f>IF('Master Products'!G1372="","",'Master Products'!G1372)</x:f>
        <x:v>500</x:v>
      </x:c>
      <x:c r="G1375" s="149" t="str">
        <x:f>'Master Products'!I1372</x:f>
        <x:v>PKR</x:v>
      </x:c>
      <x:c r="H1375" s="133" t="n">
        <x:f>'Master Products'!L1372</x:f>
        <x:v>180</x:v>
      </x:c>
      <x:c r="I1375" s="133" t="n">
        <x:f>'Master Products'!M1372</x:f>
        <x:v>160</x:v>
      </x:c>
      <x:c r="J1375" s="133" t="str">
        <x:f>'Master Products'!U1372</x:f>
        <x:v>Source Valid</x:v>
      </x:c>
      <x:c r="K1375" s="133" t="n">
        <x:f>'Master Products'!N1372</x:f>
        <x:v>20</x:v>
      </x:c>
      <x:c r="L1375" s="148" t="n">
        <x:f>'Master Products'!O1372</x:f>
        <x:v>0.1111111111111111</x:v>
      </x:c>
      <x:c r="M1375" s="149" t="str">
        <x:f>'Master Products'!X1372</x:f>
        <x:v>Ready</x:v>
      </x:c>
      <x:c r="N1375" s="149" t="b">
        <x:f>'Master Products'!Y1372</x:f>
        <x:v>1</x:v>
      </x:c>
      <x:c r="O1375" s="149" t="str">
        <x:f>'Master Products'!AH1372</x:f>
        <x:v>WS-RATES:39:4</x:v>
      </x:c>
      <x:c r="P1375" s="149" t="str">
        <x:f>IF('Master Products'!AI1372="","",'Master Products'!AI1372)</x:f>
      </x:c>
      <x:c r="Q1375" s="149" t="str">
        <x:f>IF('Master Products'!AJ1372="","",'Master Products'!AJ1372)</x:f>
      </x:c>
      <x:c r="R1375" s="149" t="str">
        <x:f>IF('Master Products'!AK1372="","",'Master Products'!AK1372)</x:f>
      </x:c>
    </x:row>
    <x:row r="1376">
      <x:c r="A1376" s="149" t="str">
        <x:f>'Master Products'!A1373</x:f>
        <x:v>RS-001372</x:v>
      </x:c>
      <x:c r="B1376" s="149" t="str">
        <x:f>'Master Products'!B1373</x:f>
        <x:v>BALOON SINGLE COLOUR PANDA</x:v>
      </x:c>
      <x:c r="C1376" s="149" t="str">
        <x:f>'Master Products'!C1373</x:f>
        <x:v>BALLOONS</x:v>
      </x:c>
      <x:c r="D1376" s="149" t="str">
        <x:f>'Master Products'!D1373</x:f>
        <x:v>Both</x:v>
      </x:c>
      <x:c r="E1376" s="149" t="str">
        <x:f>'Master Products'!F1373</x:f>
        <x:v>Piece</x:v>
      </x:c>
      <x:c r="F1376" s="149" t="str">
        <x:f>IF('Master Products'!G1373="","",'Master Products'!G1373)</x:f>
      </x:c>
      <x:c r="G1376" s="149" t="str">
        <x:f>'Master Products'!I1373</x:f>
        <x:v>PKR</x:v>
      </x:c>
      <x:c r="H1376" s="133" t="n">
        <x:f>'Master Products'!L1373</x:f>
        <x:v>280</x:v>
      </x:c>
      <x:c r="I1376" s="133" t="n">
        <x:f>'Master Products'!M1373</x:f>
        <x:v>260</x:v>
      </x:c>
      <x:c r="J1376" s="133" t="str">
        <x:f>'Master Products'!U1373</x:f>
        <x:v>Corrected Wholesale</x:v>
      </x:c>
      <x:c r="K1376" s="133" t="n">
        <x:f>'Master Products'!N1373</x:f>
        <x:v>20</x:v>
      </x:c>
      <x:c r="L1376" s="148" t="n">
        <x:f>'Master Products'!O1373</x:f>
        <x:v>0.07142857142857142</x:v>
      </x:c>
      <x:c r="M1376" s="149" t="str">
        <x:f>'Master Products'!X1373</x:f>
        <x:v>Ready with Mock Price</x:v>
      </x:c>
      <x:c r="N1376" s="149" t="b">
        <x:f>'Master Products'!Y1373</x:f>
        <x:v>1</x:v>
      </x:c>
      <x:c r="O1376" s="149" t="str">
        <x:f>'Master Products'!AH1373</x:f>
        <x:v>WS-RATES:39:5</x:v>
      </x:c>
      <x:c r="P1376" s="149" t="str">
        <x:f>IF('Master Products'!AI1373="","",'Master Products'!AI1373)</x:f>
      </x:c>
      <x:c r="Q1376" s="149" t="str">
        <x:f>IF('Master Products'!AJ1373="","",'Master Products'!AJ1373)</x:f>
      </x:c>
      <x:c r="R1376" s="149" t="str">
        <x:f>IF('Master Products'!AK1373="","",'Master Products'!AK1373)</x:f>
      </x:c>
    </x:row>
    <x:row r="1377">
      <x:c r="A1377" s="149" t="str">
        <x:f>'Master Products'!A1374</x:f>
        <x:v>RS-001373</x:v>
      </x:c>
      <x:c r="B1377" s="149" t="str">
        <x:f>'Master Products'!B1374</x:f>
        <x:v>LUDO GOTI MEDIUM (BOX)</x:v>
      </x:c>
      <x:c r="C1377" s="149" t="str">
        <x:f>'Master Products'!C1374</x:f>
        <x:v>LUDO DANA + GOTI</x:v>
      </x:c>
      <x:c r="D1377" s="149" t="str">
        <x:f>'Master Products'!D1374</x:f>
        <x:v>Both</x:v>
      </x:c>
      <x:c r="E1377" s="149" t="str">
        <x:f>'Master Products'!F1374</x:f>
        <x:v>Box</x:v>
      </x:c>
      <x:c r="F1377" s="149" t="str">
        <x:f>IF('Master Products'!G1374="","",'Master Products'!G1374)</x:f>
      </x:c>
      <x:c r="G1377" s="149" t="str">
        <x:f>'Master Products'!I1374</x:f>
        <x:v>PKR</x:v>
      </x:c>
      <x:c r="H1377" s="133" t="n">
        <x:f>'Master Products'!L1374</x:f>
        <x:v>23</x:v>
      </x:c>
      <x:c r="I1377" s="133" t="n">
        <x:f>'Master Products'!M1374</x:f>
        <x:v>15</x:v>
      </x:c>
      <x:c r="J1377" s="133" t="str">
        <x:f>'Master Products'!U1374</x:f>
        <x:v>Source Valid</x:v>
      </x:c>
      <x:c r="K1377" s="133" t="n">
        <x:f>'Master Products'!N1374</x:f>
        <x:v>8</x:v>
      </x:c>
      <x:c r="L1377" s="148" t="n">
        <x:f>'Master Products'!O1374</x:f>
        <x:v>0.34782608695652173</x:v>
      </x:c>
      <x:c r="M1377" s="149" t="str">
        <x:f>'Master Products'!X1374</x:f>
        <x:v>Ready</x:v>
      </x:c>
      <x:c r="N1377" s="149" t="b">
        <x:f>'Master Products'!Y1374</x:f>
        <x:v>1</x:v>
      </x:c>
      <x:c r="O1377" s="149" t="str">
        <x:f>'Master Products'!AH1374</x:f>
        <x:v>WS-RATES:39:6</x:v>
      </x:c>
      <x:c r="P1377" s="149" t="str">
        <x:f>IF('Master Products'!AI1374="","",'Master Products'!AI1374)</x:f>
      </x:c>
      <x:c r="Q1377" s="149" t="str">
        <x:f>IF('Master Products'!AJ1374="","",'Master Products'!AJ1374)</x:f>
      </x:c>
      <x:c r="R1377" s="149" t="str">
        <x:f>IF('Master Products'!AK1374="","",'Master Products'!AK1374)</x:f>
      </x:c>
    </x:row>
    <x:row r="1378">
      <x:c r="A1378" s="149" t="str">
        <x:f>'Master Products'!A1375</x:f>
        <x:v>RS-001374</x:v>
      </x:c>
      <x:c r="B1378" s="149" t="str">
        <x:f>'Master Products'!B1375</x:f>
        <x:v>STICKY NOTE YELLOW 3x5</x:v>
      </x:c>
      <x:c r="C1378" s="149" t="str">
        <x:f>'Master Products'!C1375</x:f>
        <x:v>CHINA</x:v>
      </x:c>
      <x:c r="D1378" s="149" t="str">
        <x:f>'Master Products'!D1375</x:f>
        <x:v>Both</x:v>
      </x:c>
      <x:c r="E1378" s="149" t="str">
        <x:f>'Master Products'!F1375</x:f>
        <x:v>Piece</x:v>
      </x:c>
      <x:c r="F1378" s="149" t="str">
        <x:f>IF('Master Products'!G1375="","",'Master Products'!G1375)</x:f>
      </x:c>
      <x:c r="G1378" s="149" t="str">
        <x:f>'Master Products'!I1375</x:f>
        <x:v>PKR</x:v>
      </x:c>
      <x:c r="H1378" s="133" t="n">
        <x:f>'Master Products'!L1375</x:f>
        <x:v>105</x:v>
      </x:c>
      <x:c r="I1378" s="133" t="n">
        <x:f>'Master Products'!M1375</x:f>
        <x:v>100</x:v>
      </x:c>
      <x:c r="J1378" s="133" t="str">
        <x:f>'Master Products'!U1375</x:f>
        <x:v>Source Valid</x:v>
      </x:c>
      <x:c r="K1378" s="133" t="n">
        <x:f>'Master Products'!N1375</x:f>
        <x:v>5</x:v>
      </x:c>
      <x:c r="L1378" s="148" t="n">
        <x:f>'Master Products'!O1375</x:f>
        <x:v>0.047619047619047616</x:v>
      </x:c>
      <x:c r="M1378" s="149" t="str">
        <x:f>'Master Products'!X1375</x:f>
        <x:v>Ready</x:v>
      </x:c>
      <x:c r="N1378" s="149" t="b">
        <x:f>'Master Products'!Y1375</x:f>
        <x:v>1</x:v>
      </x:c>
      <x:c r="O1378" s="149" t="str">
        <x:f>'Master Products'!AH1375</x:f>
        <x:v>WS-RATES:39:7</x:v>
      </x:c>
      <x:c r="P1378" s="149" t="str">
        <x:f>IF('Master Products'!AI1375="","",'Master Products'!AI1375)</x:f>
      </x:c>
      <x:c r="Q1378" s="149" t="str">
        <x:f>IF('Master Products'!AJ1375="","",'Master Products'!AJ1375)</x:f>
      </x:c>
      <x:c r="R1378" s="149" t="str">
        <x:f>IF('Master Products'!AK1375="","",'Master Products'!AK1375)</x:f>
      </x:c>
    </x:row>
    <x:row r="1379">
      <x:c r="A1379" s="149" t="str">
        <x:f>'Master Products'!A1376</x:f>
        <x:v>RS-001375</x:v>
      </x:c>
      <x:c r="B1379" s="149" t="str">
        <x:f>'Master Products'!B1376</x:f>
        <x:v>LUDO GOTI JAR LARGE</x:v>
      </x:c>
      <x:c r="C1379" s="149" t="str">
        <x:f>'Master Products'!C1376</x:f>
        <x:v>LUDO DANA + GOTI</x:v>
      </x:c>
      <x:c r="D1379" s="149" t="str">
        <x:f>'Master Products'!D1376</x:f>
        <x:v>Wholesale/Bulk</x:v>
      </x:c>
      <x:c r="E1379" s="149" t="str">
        <x:f>'Master Products'!F1376</x:f>
        <x:v>Jar</x:v>
      </x:c>
      <x:c r="F1379" s="149" t="str">
        <x:f>IF('Master Products'!G1376="","",'Master Products'!G1376)</x:f>
      </x:c>
      <x:c r="G1379" s="149" t="str">
        <x:f>'Master Products'!I1376</x:f>
        <x:v>PKR</x:v>
      </x:c>
      <x:c r="H1379" s="133" t="n">
        <x:f>'Master Products'!L1376</x:f>
        <x:v>75</x:v>
      </x:c>
      <x:c r="I1379" s="133" t="n">
        <x:f>'Master Products'!M1376</x:f>
        <x:v>60</x:v>
      </x:c>
      <x:c r="J1379" s="133" t="str">
        <x:f>'Master Products'!U1376</x:f>
        <x:v>Source Valid</x:v>
      </x:c>
      <x:c r="K1379" s="133" t="n">
        <x:f>'Master Products'!N1376</x:f>
        <x:v>15</x:v>
      </x:c>
      <x:c r="L1379" s="148" t="n">
        <x:f>'Master Products'!O1376</x:f>
        <x:v>0.2</x:v>
      </x:c>
      <x:c r="M1379" s="149" t="str">
        <x:f>'Master Products'!X1376</x:f>
        <x:v>Ready</x:v>
      </x:c>
      <x:c r="N1379" s="149" t="b">
        <x:f>'Master Products'!Y1376</x:f>
        <x:v>1</x:v>
      </x:c>
      <x:c r="O1379" s="149" t="str">
        <x:f>'Master Products'!AH1376</x:f>
        <x:v>WS-RATES:39:8</x:v>
      </x:c>
      <x:c r="P1379" s="149" t="str">
        <x:f>IF('Master Products'!AI1376="","",'Master Products'!AI1376)</x:f>
      </x:c>
      <x:c r="Q1379" s="149" t="str">
        <x:f>IF('Master Products'!AJ1376="","",'Master Products'!AJ1376)</x:f>
      </x:c>
      <x:c r="R1379" s="149" t="str">
        <x:f>IF('Master Products'!AK1376="","",'Master Products'!AK1376)</x:f>
      </x:c>
    </x:row>
    <x:row r="1380">
      <x:c r="A1380" s="149" t="str">
        <x:f>'Master Products'!A1377</x:f>
        <x:v>RS-001376</x:v>
      </x:c>
      <x:c r="B1380" s="149" t="str">
        <x:f>'Master Products'!B1377</x:f>
        <x:v>COLOUR PAPER 250PCS</x:v>
      </x:c>
      <x:c r="C1380" s="149" t="str">
        <x:f>'Master Products'!C1377</x:f>
        <x:v>COLOUR PAPER</x:v>
      </x:c>
      <x:c r="D1380" s="149" t="str">
        <x:f>'Master Products'!D1377</x:f>
        <x:v>Wholesale/Bulk</x:v>
      </x:c>
      <x:c r="E1380" s="149" t="str">
        <x:f>'Master Products'!F1377</x:f>
        <x:v>Pack</x:v>
      </x:c>
      <x:c r="F1380" s="149" t="n">
        <x:f>IF('Master Products'!G1377="","",'Master Products'!G1377)</x:f>
        <x:v>250</x:v>
      </x:c>
      <x:c r="G1380" s="149" t="str">
        <x:f>'Master Products'!I1377</x:f>
        <x:v>PKR</x:v>
      </x:c>
      <x:c r="H1380" s="133" t="n">
        <x:f>'Master Products'!L1377</x:f>
        <x:v>700</x:v>
      </x:c>
      <x:c r="I1380" s="133" t="n">
        <x:f>'Master Products'!M1377</x:f>
        <x:v>560</x:v>
      </x:c>
      <x:c r="J1380" s="133" t="str">
        <x:f>'Master Products'!U1377</x:f>
        <x:v>Source Valid</x:v>
      </x:c>
      <x:c r="K1380" s="133" t="n">
        <x:f>'Master Products'!N1377</x:f>
        <x:v>140</x:v>
      </x:c>
      <x:c r="L1380" s="148" t="n">
        <x:f>'Master Products'!O1377</x:f>
        <x:v>0.2</x:v>
      </x:c>
      <x:c r="M1380" s="149" t="str">
        <x:f>'Master Products'!X1377</x:f>
        <x:v>Ready</x:v>
      </x:c>
      <x:c r="N1380" s="149" t="b">
        <x:f>'Master Products'!Y1377</x:f>
        <x:v>1</x:v>
      </x:c>
      <x:c r="O1380" s="149" t="str">
        <x:f>'Master Products'!AH1377</x:f>
        <x:v>WS-RATES:39:9</x:v>
      </x:c>
      <x:c r="P1380" s="149" t="str">
        <x:f>IF('Master Products'!AI1377="","",'Master Products'!AI1377)</x:f>
      </x:c>
      <x:c r="Q1380" s="149" t="str">
        <x:f>IF('Master Products'!AJ1377="","",'Master Products'!AJ1377)</x:f>
      </x:c>
      <x:c r="R1380" s="149" t="str">
        <x:f>IF('Master Products'!AK1377="","",'Master Products'!AK1377)</x:f>
      </x:c>
    </x:row>
    <x:row r="1381">
      <x:c r="A1381" s="149" t="str">
        <x:f>'Master Products'!A1378</x:f>
        <x:v>RS-001377</x:v>
      </x:c>
      <x:c r="B1381" s="149" t="str">
        <x:f>'Master Products'!B1378</x:f>
        <x:v>LUDO GOTI JAR MEDIUM</x:v>
      </x:c>
      <x:c r="C1381" s="149" t="str">
        <x:f>'Master Products'!C1378</x:f>
        <x:v>LUDO DANA + GOTI</x:v>
      </x:c>
      <x:c r="D1381" s="149" t="str">
        <x:f>'Master Products'!D1378</x:f>
        <x:v>Wholesale/Bulk</x:v>
      </x:c>
      <x:c r="E1381" s="149" t="str">
        <x:f>'Master Products'!F1378</x:f>
        <x:v>Jar</x:v>
      </x:c>
      <x:c r="F1381" s="149" t="str">
        <x:f>IF('Master Products'!G1378="","",'Master Products'!G1378)</x:f>
      </x:c>
      <x:c r="G1381" s="149" t="str">
        <x:f>'Master Products'!I1378</x:f>
        <x:v>PKR</x:v>
      </x:c>
      <x:c r="H1381" s="133" t="n">
        <x:f>'Master Products'!L1378</x:f>
        <x:v>60</x:v>
      </x:c>
      <x:c r="I1381" s="133" t="n">
        <x:f>'Master Products'!M1378</x:f>
        <x:v>45</x:v>
      </x:c>
      <x:c r="J1381" s="133" t="str">
        <x:f>'Master Products'!U1378</x:f>
        <x:v>Source Valid</x:v>
      </x:c>
      <x:c r="K1381" s="133" t="n">
        <x:f>'Master Products'!N1378</x:f>
        <x:v>15</x:v>
      </x:c>
      <x:c r="L1381" s="148" t="n">
        <x:f>'Master Products'!O1378</x:f>
        <x:v>0.25</x:v>
      </x:c>
      <x:c r="M1381" s="149" t="str">
        <x:f>'Master Products'!X1378</x:f>
        <x:v>Ready</x:v>
      </x:c>
      <x:c r="N1381" s="149" t="b">
        <x:f>'Master Products'!Y1378</x:f>
        <x:v>1</x:v>
      </x:c>
      <x:c r="O1381" s="149" t="str">
        <x:f>'Master Products'!AH1378</x:f>
        <x:v>WS-RATES:39:10</x:v>
      </x:c>
      <x:c r="P1381" s="149" t="str">
        <x:f>IF('Master Products'!AI1378="","",'Master Products'!AI1378)</x:f>
      </x:c>
      <x:c r="Q1381" s="149" t="str">
        <x:f>IF('Master Products'!AJ1378="","",'Master Products'!AJ1378)</x:f>
      </x:c>
      <x:c r="R1381" s="149" t="str">
        <x:f>IF('Master Products'!AK1378="","",'Master Products'!AK1378)</x:f>
      </x:c>
    </x:row>
    <x:row r="1382">
      <x:c r="A1382" s="149" t="str">
        <x:f>'Master Products'!A1379</x:f>
        <x:v>RS-001378</x:v>
      </x:c>
      <x:c r="B1382" s="149" t="str">
        <x:f>'Master Products'!B1379</x:f>
        <x:v>LUDO GOTI JAR SMALL</x:v>
      </x:c>
      <x:c r="C1382" s="149" t="str">
        <x:f>'Master Products'!C1379</x:f>
        <x:v>LUDO DANA + GOTI</x:v>
      </x:c>
      <x:c r="D1382" s="149" t="str">
        <x:f>'Master Products'!D1379</x:f>
        <x:v>Wholesale/Bulk</x:v>
      </x:c>
      <x:c r="E1382" s="149" t="str">
        <x:f>'Master Products'!F1379</x:f>
        <x:v>Jar</x:v>
      </x:c>
      <x:c r="F1382" s="149" t="str">
        <x:f>IF('Master Products'!G1379="","",'Master Products'!G1379)</x:f>
      </x:c>
      <x:c r="G1382" s="149" t="str">
        <x:f>'Master Products'!I1379</x:f>
        <x:v>PKR</x:v>
      </x:c>
      <x:c r="H1382" s="133" t="n">
        <x:f>'Master Products'!L1379</x:f>
        <x:v>45</x:v>
      </x:c>
      <x:c r="I1382" s="133" t="n">
        <x:f>'Master Products'!M1379</x:f>
        <x:v>35</x:v>
      </x:c>
      <x:c r="J1382" s="133" t="str">
        <x:f>'Master Products'!U1379</x:f>
        <x:v>Source Valid</x:v>
      </x:c>
      <x:c r="K1382" s="133" t="n">
        <x:f>'Master Products'!N1379</x:f>
        <x:v>10</x:v>
      </x:c>
      <x:c r="L1382" s="148" t="n">
        <x:f>'Master Products'!O1379</x:f>
        <x:v>0.2222222222222222</x:v>
      </x:c>
      <x:c r="M1382" s="149" t="str">
        <x:f>'Master Products'!X1379</x:f>
        <x:v>Ready</x:v>
      </x:c>
      <x:c r="N1382" s="149" t="b">
        <x:f>'Master Products'!Y1379</x:f>
        <x:v>1</x:v>
      </x:c>
      <x:c r="O1382" s="149" t="str">
        <x:f>'Master Products'!AH1379</x:f>
        <x:v>WS-RATES:39:11</x:v>
      </x:c>
      <x:c r="P1382" s="149" t="str">
        <x:f>IF('Master Products'!AI1379="","",'Master Products'!AI1379)</x:f>
      </x:c>
      <x:c r="Q1382" s="149" t="str">
        <x:f>IF('Master Products'!AJ1379="","",'Master Products'!AJ1379)</x:f>
      </x:c>
      <x:c r="R1382" s="149" t="str">
        <x:f>IF('Master Products'!AK1379="","",'Master Products'!AK1379)</x:f>
      </x:c>
    </x:row>
    <x:row r="1383">
      <x:c r="A1383" s="149" t="str">
        <x:f>'Master Products'!A1380</x:f>
        <x:v>RS-001379</x:v>
      </x:c>
      <x:c r="B1383" s="149" t="str">
        <x:f>'Master Products'!B1380</x:f>
        <x:v>COLOUR PAPER SINGLE COLOUR</x:v>
      </x:c>
      <x:c r="C1383" s="149" t="str">
        <x:f>'Master Products'!C1380</x:f>
        <x:v>COLOUR PAPER</x:v>
      </x:c>
      <x:c r="D1383" s="149" t="str">
        <x:f>'Master Products'!D1380</x:f>
        <x:v>Both</x:v>
      </x:c>
      <x:c r="E1383" s="149" t="str">
        <x:f>'Master Products'!F1380</x:f>
        <x:v>Piece</x:v>
      </x:c>
      <x:c r="F1383" s="149" t="str">
        <x:f>IF('Master Products'!G1380="","",'Master Products'!G1380)</x:f>
      </x:c>
      <x:c r="G1383" s="149" t="str">
        <x:f>'Master Products'!I1380</x:f>
        <x:v>PKR</x:v>
      </x:c>
      <x:c r="H1383" s="133" t="n">
        <x:f>'Master Products'!L1380</x:f>
        <x:v>310</x:v>
      </x:c>
      <x:c r="I1383" s="133" t="n">
        <x:f>'Master Products'!M1380</x:f>
        <x:v>210</x:v>
      </x:c>
      <x:c r="J1383" s="133" t="str">
        <x:f>'Master Products'!U1380</x:f>
        <x:v>Source Valid</x:v>
      </x:c>
      <x:c r="K1383" s="133" t="n">
        <x:f>'Master Products'!N1380</x:f>
        <x:v>100</x:v>
      </x:c>
      <x:c r="L1383" s="148" t="n">
        <x:f>'Master Products'!O1380</x:f>
        <x:v>0.3225806451612903</x:v>
      </x:c>
      <x:c r="M1383" s="149" t="str">
        <x:f>'Master Products'!X1380</x:f>
        <x:v>Ready</x:v>
      </x:c>
      <x:c r="N1383" s="149" t="b">
        <x:f>'Master Products'!Y1380</x:f>
        <x:v>1</x:v>
      </x:c>
      <x:c r="O1383" s="149" t="str">
        <x:f>'Master Products'!AH1380</x:f>
        <x:v>WS-RATES:39:12</x:v>
      </x:c>
      <x:c r="P1383" s="149" t="str">
        <x:f>IF('Master Products'!AI1380="","",'Master Products'!AI1380)</x:f>
      </x:c>
      <x:c r="Q1383" s="149" t="str">
        <x:f>IF('Master Products'!AJ1380="","",'Master Products'!AJ1380)</x:f>
      </x:c>
      <x:c r="R1383" s="149" t="str">
        <x:f>IF('Master Products'!AK1380="","",'Master Products'!AK1380)</x:f>
      </x:c>
    </x:row>
    <x:row r="1384">
      <x:c r="A1384" s="149" t="str">
        <x:f>'Master Products'!A1381</x:f>
        <x:v>RS-001380</x:v>
      </x:c>
      <x:c r="B1384" s="149" t="str">
        <x:f>'Master Products'!B1381</x:f>
        <x:v>STICKY NOTE YELLOW 3x4</x:v>
      </x:c>
      <x:c r="C1384" s="149" t="str">
        <x:f>'Master Products'!C1381</x:f>
        <x:v>CHINA</x:v>
      </x:c>
      <x:c r="D1384" s="149" t="str">
        <x:f>'Master Products'!D1381</x:f>
        <x:v>Both</x:v>
      </x:c>
      <x:c r="E1384" s="149" t="str">
        <x:f>'Master Products'!F1381</x:f>
        <x:v>Piece</x:v>
      </x:c>
      <x:c r="F1384" s="149" t="str">
        <x:f>IF('Master Products'!G1381="","",'Master Products'!G1381)</x:f>
      </x:c>
      <x:c r="G1384" s="149" t="str">
        <x:f>'Master Products'!I1381</x:f>
        <x:v>PKR</x:v>
      </x:c>
      <x:c r="H1384" s="133" t="n">
        <x:f>'Master Products'!L1381</x:f>
        <x:v>90</x:v>
      </x:c>
      <x:c r="I1384" s="133" t="n">
        <x:f>'Master Products'!M1381</x:f>
        <x:v>85</x:v>
      </x:c>
      <x:c r="J1384" s="133" t="str">
        <x:f>'Master Products'!U1381</x:f>
        <x:v>Source Valid</x:v>
      </x:c>
      <x:c r="K1384" s="133" t="n">
        <x:f>'Master Products'!N1381</x:f>
        <x:v>5</x:v>
      </x:c>
      <x:c r="L1384" s="148" t="n">
        <x:f>'Master Products'!O1381</x:f>
        <x:v>0.05555555555555555</x:v>
      </x:c>
      <x:c r="M1384" s="149" t="str">
        <x:f>'Master Products'!X1381</x:f>
        <x:v>Ready</x:v>
      </x:c>
      <x:c r="N1384" s="149" t="b">
        <x:f>'Master Products'!Y1381</x:f>
        <x:v>1</x:v>
      </x:c>
      <x:c r="O1384" s="149" t="str">
        <x:f>'Master Products'!AH1381</x:f>
        <x:v>WS-RATES:39:13</x:v>
      </x:c>
      <x:c r="P1384" s="149" t="str">
        <x:f>IF('Master Products'!AI1381="","",'Master Products'!AI1381)</x:f>
      </x:c>
      <x:c r="Q1384" s="149" t="str">
        <x:f>IF('Master Products'!AJ1381="","",'Master Products'!AJ1381)</x:f>
      </x:c>
      <x:c r="R1384" s="149" t="str">
        <x:f>IF('Master Products'!AK1381="","",'Master Products'!AK1381)</x:f>
      </x:c>
    </x:row>
    <x:row r="1385">
      <x:c r="A1385" s="149" t="str">
        <x:f>'Master Products'!A1382</x:f>
        <x:v>RS-001381</x:v>
      </x:c>
      <x:c r="B1385" s="149" t="str">
        <x:f>'Master Products'!B1382</x:f>
        <x:v>WOODEN SCALE (B)</x:v>
      </x:c>
      <x:c r="C1385" s="149" t="str">
        <x:f>'Master Products'!C1382</x:f>
        <x:v>SCALES</x:v>
      </x:c>
      <x:c r="D1385" s="149" t="str">
        <x:f>'Master Products'!D1382</x:f>
        <x:v>Both</x:v>
      </x:c>
      <x:c r="E1385" s="149" t="str">
        <x:f>'Master Products'!F1382</x:f>
        <x:v>Piece</x:v>
      </x:c>
      <x:c r="F1385" s="149" t="str">
        <x:f>IF('Master Products'!G1382="","",'Master Products'!G1382)</x:f>
      </x:c>
      <x:c r="G1385" s="149" t="str">
        <x:f>'Master Products'!I1382</x:f>
        <x:v>PKR</x:v>
      </x:c>
      <x:c r="H1385" s="133" t="n">
        <x:f>'Master Products'!L1382</x:f>
        <x:v>65</x:v>
      </x:c>
      <x:c r="I1385" s="133" t="n">
        <x:f>'Master Products'!M1382</x:f>
        <x:v>55</x:v>
      </x:c>
      <x:c r="J1385" s="133" t="str">
        <x:f>'Master Products'!U1382</x:f>
        <x:v>Source Valid</x:v>
      </x:c>
      <x:c r="K1385" s="133" t="n">
        <x:f>'Master Products'!N1382</x:f>
        <x:v>10</x:v>
      </x:c>
      <x:c r="L1385" s="148" t="n">
        <x:f>'Master Products'!O1382</x:f>
        <x:v>0.15384615384615385</x:v>
      </x:c>
      <x:c r="M1385" s="149" t="str">
        <x:f>'Master Products'!X1382</x:f>
        <x:v>Ready</x:v>
      </x:c>
      <x:c r="N1385" s="149" t="b">
        <x:f>'Master Products'!Y1382</x:f>
        <x:v>1</x:v>
      </x:c>
      <x:c r="O1385" s="149" t="str">
        <x:f>'Master Products'!AH1382</x:f>
        <x:v>WS-RATES:39:14</x:v>
      </x:c>
      <x:c r="P1385" s="149" t="str">
        <x:f>IF('Master Products'!AI1382="","",'Master Products'!AI1382)</x:f>
      </x:c>
      <x:c r="Q1385" s="149" t="str">
        <x:f>IF('Master Products'!AJ1382="","",'Master Products'!AJ1382)</x:f>
      </x:c>
      <x:c r="R1385" s="149" t="str">
        <x:f>IF('Master Products'!AK1382="","",'Master Products'!AK1382)</x:f>
      </x:c>
    </x:row>
    <x:row r="1386">
      <x:c r="A1386" s="149" t="str">
        <x:f>'Master Products'!A1383</x:f>
        <x:v>RS-001382</x:v>
      </x:c>
      <x:c r="B1386" s="149" t="str">
        <x:f>'Master Products'!B1383</x:f>
        <x:v>SILVER CHART</x:v>
      </x:c>
      <x:c r="C1386" s="149" t="str">
        <x:f>'Master Products'!C1383</x:f>
        <x:v>CHARTS</x:v>
      </x:c>
      <x:c r="D1386" s="149" t="str">
        <x:f>'Master Products'!D1383</x:f>
        <x:v>Both</x:v>
      </x:c>
      <x:c r="E1386" s="149" t="str">
        <x:f>'Master Products'!F1383</x:f>
        <x:v>Piece</x:v>
      </x:c>
      <x:c r="F1386" s="149" t="str">
        <x:f>IF('Master Products'!G1383="","",'Master Products'!G1383)</x:f>
      </x:c>
      <x:c r="G1386" s="149" t="str">
        <x:f>'Master Products'!I1383</x:f>
        <x:v>PKR</x:v>
      </x:c>
      <x:c r="H1386" s="133" t="n">
        <x:f>'Master Products'!L1383</x:f>
        <x:v>80</x:v>
      </x:c>
      <x:c r="I1386" s="133" t="n">
        <x:f>'Master Products'!M1383</x:f>
        <x:v>70</x:v>
      </x:c>
      <x:c r="J1386" s="133" t="str">
        <x:f>'Master Products'!U1383</x:f>
        <x:v>Source Valid</x:v>
      </x:c>
      <x:c r="K1386" s="133" t="n">
        <x:f>'Master Products'!N1383</x:f>
        <x:v>10</x:v>
      </x:c>
      <x:c r="L1386" s="148" t="n">
        <x:f>'Master Products'!O1383</x:f>
        <x:v>0.125</x:v>
      </x:c>
      <x:c r="M1386" s="149" t="str">
        <x:f>'Master Products'!X1383</x:f>
        <x:v>Ready</x:v>
      </x:c>
      <x:c r="N1386" s="149" t="b">
        <x:f>'Master Products'!Y1383</x:f>
        <x:v>1</x:v>
      </x:c>
      <x:c r="O1386" s="149" t="str">
        <x:f>'Master Products'!AH1383</x:f>
        <x:v>WS-RATES:39:15</x:v>
      </x:c>
      <x:c r="P1386" s="149" t="str">
        <x:f>IF('Master Products'!AI1383="","",'Master Products'!AI1383)</x:f>
      </x:c>
      <x:c r="Q1386" s="149" t="str">
        <x:f>IF('Master Products'!AJ1383="","",'Master Products'!AJ1383)</x:f>
      </x:c>
      <x:c r="R1386" s="149" t="str">
        <x:f>IF('Master Products'!AK1383="","",'Master Products'!AK1383)</x:f>
      </x:c>
    </x:row>
    <x:row r="1387">
      <x:c r="A1387" s="149" t="str">
        <x:f>'Master Products'!A1384</x:f>
        <x:v>RS-001383</x:v>
      </x:c>
      <x:c r="B1387" s="149" t="str">
        <x:f>'Master Products'!B1384</x:f>
        <x:v>WOODEN SCALE (A)</x:v>
      </x:c>
      <x:c r="C1387" s="149" t="str">
        <x:f>'Master Products'!C1384</x:f>
        <x:v>SCALES</x:v>
      </x:c>
      <x:c r="D1387" s="149" t="str">
        <x:f>'Master Products'!D1384</x:f>
        <x:v>Both</x:v>
      </x:c>
      <x:c r="E1387" s="149" t="str">
        <x:f>'Master Products'!F1384</x:f>
        <x:v>Piece</x:v>
      </x:c>
      <x:c r="F1387" s="149" t="str">
        <x:f>IF('Master Products'!G1384="","",'Master Products'!G1384)</x:f>
      </x:c>
      <x:c r="G1387" s="149" t="str">
        <x:f>'Master Products'!I1384</x:f>
        <x:v>PKR</x:v>
      </x:c>
      <x:c r="H1387" s="133" t="n">
        <x:f>'Master Products'!L1384</x:f>
        <x:v>90</x:v>
      </x:c>
      <x:c r="I1387" s="133" t="n">
        <x:f>'Master Products'!M1384</x:f>
        <x:v>85</x:v>
      </x:c>
      <x:c r="J1387" s="133" t="str">
        <x:f>'Master Products'!U1384</x:f>
        <x:v>Source Valid</x:v>
      </x:c>
      <x:c r="K1387" s="133" t="n">
        <x:f>'Master Products'!N1384</x:f>
        <x:v>5</x:v>
      </x:c>
      <x:c r="L1387" s="148" t="n">
        <x:f>'Master Products'!O1384</x:f>
        <x:v>0.05555555555555555</x:v>
      </x:c>
      <x:c r="M1387" s="149" t="str">
        <x:f>'Master Products'!X1384</x:f>
        <x:v>Ready</x:v>
      </x:c>
      <x:c r="N1387" s="149" t="b">
        <x:f>'Master Products'!Y1384</x:f>
        <x:v>1</x:v>
      </x:c>
      <x:c r="O1387" s="149" t="str">
        <x:f>'Master Products'!AH1384</x:f>
        <x:v>WS-RATES:39:16</x:v>
      </x:c>
      <x:c r="P1387" s="149" t="str">
        <x:f>IF('Master Products'!AI1384="","",'Master Products'!AI1384)</x:f>
      </x:c>
      <x:c r="Q1387" s="149" t="str">
        <x:f>IF('Master Products'!AJ1384="","",'Master Products'!AJ1384)</x:f>
      </x:c>
      <x:c r="R1387" s="149" t="str">
        <x:f>IF('Master Products'!AK1384="","",'Master Products'!AK1384)</x:f>
      </x:c>
    </x:row>
    <x:row r="1388">
      <x:c r="A1388" s="149" t="str">
        <x:f>'Master Products'!A1385</x:f>
        <x:v>RS-001384</x:v>
      </x:c>
      <x:c r="B1388" s="149" t="str">
        <x:f>'Master Products'!B1385</x:f>
        <x:v>STICKY NOTE COLOUR 3x4</x:v>
      </x:c>
      <x:c r="C1388" s="149" t="str">
        <x:f>'Master Products'!C1385</x:f>
        <x:v>CHINA</x:v>
      </x:c>
      <x:c r="D1388" s="149" t="str">
        <x:f>'Master Products'!D1385</x:f>
        <x:v>Both</x:v>
      </x:c>
      <x:c r="E1388" s="149" t="str">
        <x:f>'Master Products'!F1385</x:f>
        <x:v>Piece</x:v>
      </x:c>
      <x:c r="F1388" s="149" t="str">
        <x:f>IF('Master Products'!G1385="","",'Master Products'!G1385)</x:f>
      </x:c>
      <x:c r="G1388" s="149" t="str">
        <x:f>'Master Products'!I1385</x:f>
        <x:v>PKR</x:v>
      </x:c>
      <x:c r="H1388" s="133" t="n">
        <x:f>'Master Products'!L1385</x:f>
        <x:v>105</x:v>
      </x:c>
      <x:c r="I1388" s="133" t="n">
        <x:f>'Master Products'!M1385</x:f>
        <x:v>97</x:v>
      </x:c>
      <x:c r="J1388" s="133" t="str">
        <x:f>'Master Products'!U1385</x:f>
        <x:v>Source Valid</x:v>
      </x:c>
      <x:c r="K1388" s="133" t="n">
        <x:f>'Master Products'!N1385</x:f>
        <x:v>8</x:v>
      </x:c>
      <x:c r="L1388" s="148" t="n">
        <x:f>'Master Products'!O1385</x:f>
        <x:v>0.0761904761904762</x:v>
      </x:c>
      <x:c r="M1388" s="149" t="str">
        <x:f>'Master Products'!X1385</x:f>
        <x:v>Ready</x:v>
      </x:c>
      <x:c r="N1388" s="149" t="b">
        <x:f>'Master Products'!Y1385</x:f>
        <x:v>1</x:v>
      </x:c>
      <x:c r="O1388" s="149" t="str">
        <x:f>'Master Products'!AH1385</x:f>
        <x:v>WS-RATES:39:17</x:v>
      </x:c>
      <x:c r="P1388" s="149" t="str">
        <x:f>IF('Master Products'!AI1385="","",'Master Products'!AI1385)</x:f>
      </x:c>
      <x:c r="Q1388" s="149" t="str">
        <x:f>IF('Master Products'!AJ1385="","",'Master Products'!AJ1385)</x:f>
      </x:c>
      <x:c r="R1388" s="149" t="str">
        <x:f>IF('Master Products'!AK1385="","",'Master Products'!AK1385)</x:f>
      </x:c>
    </x:row>
    <x:row r="1389">
      <x:c r="A1389" s="149" t="str">
        <x:f>'Master Products'!A1386</x:f>
        <x:v>RS-001385</x:v>
      </x:c>
      <x:c r="B1389" s="149" t="str">
        <x:f>'Master Products'!B1386</x:f>
        <x:v>GOLDEN CHART</x:v>
      </x:c>
      <x:c r="C1389" s="149" t="str">
        <x:f>'Master Products'!C1386</x:f>
        <x:v>CHARTS</x:v>
      </x:c>
      <x:c r="D1389" s="149" t="str">
        <x:f>'Master Products'!D1386</x:f>
        <x:v>Both</x:v>
      </x:c>
      <x:c r="E1389" s="149" t="str">
        <x:f>'Master Products'!F1386</x:f>
        <x:v>Piece</x:v>
      </x:c>
      <x:c r="F1389" s="149" t="str">
        <x:f>IF('Master Products'!G1386="","",'Master Products'!G1386)</x:f>
      </x:c>
      <x:c r="G1389" s="149" t="str">
        <x:f>'Master Products'!I1386</x:f>
        <x:v>PKR</x:v>
      </x:c>
      <x:c r="H1389" s="133" t="n">
        <x:f>'Master Products'!L1386</x:f>
        <x:v>85</x:v>
      </x:c>
      <x:c r="I1389" s="133" t="n">
        <x:f>'Master Products'!M1386</x:f>
        <x:v>75</x:v>
      </x:c>
      <x:c r="J1389" s="133" t="str">
        <x:f>'Master Products'!U1386</x:f>
        <x:v>Source Valid</x:v>
      </x:c>
      <x:c r="K1389" s="133" t="n">
        <x:f>'Master Products'!N1386</x:f>
        <x:v>10</x:v>
      </x:c>
      <x:c r="L1389" s="148" t="n">
        <x:f>'Master Products'!O1386</x:f>
        <x:v>0.11764705882352941</x:v>
      </x:c>
      <x:c r="M1389" s="149" t="str">
        <x:f>'Master Products'!X1386</x:f>
        <x:v>Ready</x:v>
      </x:c>
      <x:c r="N1389" s="149" t="b">
        <x:f>'Master Products'!Y1386</x:f>
        <x:v>1</x:v>
      </x:c>
      <x:c r="O1389" s="149" t="str">
        <x:f>'Master Products'!AH1386</x:f>
        <x:v>WS-RATES:39:18</x:v>
      </x:c>
      <x:c r="P1389" s="149" t="str">
        <x:f>IF('Master Products'!AI1386="","",'Master Products'!AI1386)</x:f>
      </x:c>
      <x:c r="Q1389" s="149" t="str">
        <x:f>IF('Master Products'!AJ1386="","",'Master Products'!AJ1386)</x:f>
      </x:c>
      <x:c r="R1389" s="149" t="str">
        <x:f>IF('Master Products'!AK1386="","",'Master Products'!AK1386)</x:f>
      </x:c>
    </x:row>
    <x:row r="1390">
      <x:c r="A1390" s="149" t="str">
        <x:f>'Master Products'!A1387</x:f>
        <x:v>RS-001386</x:v>
      </x:c>
      <x:c r="B1390" s="149" t="str">
        <x:f>'Master Products'!B1387</x:f>
        <x:v>CHINA WATER COLOUR (1pcs)</x:v>
      </x:c>
      <x:c r="C1390" s="149" t="str">
        <x:f>'Master Products'!C1387</x:f>
        <x:v>WATER COLORS</x:v>
      </x:c>
      <x:c r="D1390" s="149" t="str">
        <x:f>'Master Products'!D1387</x:f>
        <x:v>Both</x:v>
      </x:c>
      <x:c r="E1390" s="149" t="str">
        <x:f>'Master Products'!F1387</x:f>
        <x:v>Piece</x:v>
      </x:c>
      <x:c r="F1390" s="149" t="n">
        <x:f>IF('Master Products'!G1387="","",'Master Products'!G1387)</x:f>
        <x:v>1</x:v>
      </x:c>
      <x:c r="G1390" s="149" t="str">
        <x:f>'Master Products'!I1387</x:f>
        <x:v>PKR</x:v>
      </x:c>
      <x:c r="H1390" s="133" t="n">
        <x:f>'Master Products'!L1387</x:f>
        <x:v>31</x:v>
      </x:c>
      <x:c r="I1390" s="133" t="n">
        <x:f>'Master Products'!M1387</x:f>
        <x:v>27</x:v>
      </x:c>
      <x:c r="J1390" s="133" t="str">
        <x:f>'Master Products'!U1387</x:f>
        <x:v>Source Valid</x:v>
      </x:c>
      <x:c r="K1390" s="133" t="n">
        <x:f>'Master Products'!N1387</x:f>
        <x:v>4</x:v>
      </x:c>
      <x:c r="L1390" s="148" t="n">
        <x:f>'Master Products'!O1387</x:f>
        <x:v>0.12903225806451613</x:v>
      </x:c>
      <x:c r="M1390" s="149" t="str">
        <x:f>'Master Products'!X1387</x:f>
        <x:v>Ready</x:v>
      </x:c>
      <x:c r="N1390" s="149" t="b">
        <x:f>'Master Products'!Y1387</x:f>
        <x:v>1</x:v>
      </x:c>
      <x:c r="O1390" s="149" t="str">
        <x:f>'Master Products'!AH1387</x:f>
        <x:v>WS-RATES:39:19</x:v>
      </x:c>
      <x:c r="P1390" s="149" t="str">
        <x:f>IF('Master Products'!AI1387="","",'Master Products'!AI1387)</x:f>
      </x:c>
      <x:c r="Q1390" s="149" t="str">
        <x:f>IF('Master Products'!AJ1387="","",'Master Products'!AJ1387)</x:f>
      </x:c>
      <x:c r="R1390" s="149" t="str">
        <x:f>IF('Master Products'!AK1387="","",'Master Products'!AK1387)</x:f>
      </x:c>
    </x:row>
    <x:row r="1391">
      <x:c r="A1391" s="149" t="str">
        <x:f>'Master Products'!A1388</x:f>
        <x:v>RS-001387</x:v>
      </x:c>
      <x:c r="B1391" s="149" t="str">
        <x:f>'Master Products'!B1388</x:f>
        <x:v>SOFT CHART COLOUR 120 G</x:v>
      </x:c>
      <x:c r="C1391" s="149" t="str">
        <x:f>'Master Products'!C1388</x:f>
        <x:v>CHARTS</x:v>
      </x:c>
      <x:c r="D1391" s="149" t="str">
        <x:f>'Master Products'!D1388</x:f>
        <x:v>Both</x:v>
      </x:c>
      <x:c r="E1391" s="149" t="str">
        <x:f>'Master Products'!F1388</x:f>
        <x:v>Piece</x:v>
      </x:c>
      <x:c r="F1391" s="149" t="str">
        <x:f>IF('Master Products'!G1388="","",'Master Products'!G1388)</x:f>
      </x:c>
      <x:c r="G1391" s="149" t="str">
        <x:f>'Master Products'!I1388</x:f>
        <x:v>PKR</x:v>
      </x:c>
      <x:c r="H1391" s="133" t="n">
        <x:f>'Master Products'!L1388</x:f>
        <x:v>23</x:v>
      </x:c>
      <x:c r="I1391" s="133" t="n">
        <x:f>'Master Products'!M1388</x:f>
        <x:v>20</x:v>
      </x:c>
      <x:c r="J1391" s="133" t="str">
        <x:f>'Master Products'!U1388</x:f>
        <x:v>Source Valid</x:v>
      </x:c>
      <x:c r="K1391" s="133" t="n">
        <x:f>'Master Products'!N1388</x:f>
        <x:v>3</x:v>
      </x:c>
      <x:c r="L1391" s="148" t="n">
        <x:f>'Master Products'!O1388</x:f>
        <x:v>0.13043478260869565</x:v>
      </x:c>
      <x:c r="M1391" s="149" t="str">
        <x:f>'Master Products'!X1388</x:f>
        <x:v>Ready</x:v>
      </x:c>
      <x:c r="N1391" s="149" t="b">
        <x:f>'Master Products'!Y1388</x:f>
        <x:v>1</x:v>
      </x:c>
      <x:c r="O1391" s="149" t="str">
        <x:f>'Master Products'!AH1388</x:f>
        <x:v>WS-RATES:39:20</x:v>
      </x:c>
      <x:c r="P1391" s="149" t="str">
        <x:f>IF('Master Products'!AI1388="","",'Master Products'!AI1388)</x:f>
      </x:c>
      <x:c r="Q1391" s="149" t="str">
        <x:f>IF('Master Products'!AJ1388="","",'Master Products'!AJ1388)</x:f>
      </x:c>
      <x:c r="R1391" s="149" t="str">
        <x:f>IF('Master Products'!AK1388="","",'Master Products'!AK1388)</x:f>
      </x:c>
    </x:row>
    <x:row r="1392">
      <x:c r="A1392" s="149" t="str">
        <x:f>'Master Products'!A1389</x:f>
        <x:v>RS-001388</x:v>
      </x:c>
      <x:c r="B1392" s="149" t="str">
        <x:f>'Master Products'!B1389</x:f>
        <x:v>STICKY NOTE 3x4 LIGHT COLOUR</x:v>
      </x:c>
      <x:c r="C1392" s="149" t="str">
        <x:f>'Master Products'!C1389</x:f>
        <x:v>CHINA</x:v>
      </x:c>
      <x:c r="D1392" s="149" t="str">
        <x:f>'Master Products'!D1389</x:f>
        <x:v>Both</x:v>
      </x:c>
      <x:c r="E1392" s="149" t="str">
        <x:f>'Master Products'!F1389</x:f>
        <x:v>Piece</x:v>
      </x:c>
      <x:c r="F1392" s="149" t="str">
        <x:f>IF('Master Products'!G1389="","",'Master Products'!G1389)</x:f>
      </x:c>
      <x:c r="G1392" s="149" t="str">
        <x:f>'Master Products'!I1389</x:f>
        <x:v>PKR</x:v>
      </x:c>
      <x:c r="H1392" s="133" t="n">
        <x:f>'Master Products'!L1389</x:f>
        <x:v>75</x:v>
      </x:c>
      <x:c r="I1392" s="133" t="n">
        <x:f>'Master Products'!M1389</x:f>
        <x:v>70</x:v>
      </x:c>
      <x:c r="J1392" s="133" t="str">
        <x:f>'Master Products'!U1389</x:f>
        <x:v>Source Valid</x:v>
      </x:c>
      <x:c r="K1392" s="133" t="n">
        <x:f>'Master Products'!N1389</x:f>
        <x:v>5</x:v>
      </x:c>
      <x:c r="L1392" s="148" t="n">
        <x:f>'Master Products'!O1389</x:f>
        <x:v>0.06666666666666667</x:v>
      </x:c>
      <x:c r="M1392" s="149" t="str">
        <x:f>'Master Products'!X1389</x:f>
        <x:v>Ready</x:v>
      </x:c>
      <x:c r="N1392" s="149" t="b">
        <x:f>'Master Products'!Y1389</x:f>
        <x:v>1</x:v>
      </x:c>
      <x:c r="O1392" s="149" t="str">
        <x:f>'Master Products'!AH1389</x:f>
        <x:v>WS-RATES:39:21</x:v>
      </x:c>
      <x:c r="P1392" s="149" t="str">
        <x:f>IF('Master Products'!AI1389="","",'Master Products'!AI1389)</x:f>
      </x:c>
      <x:c r="Q1392" s="149" t="str">
        <x:f>IF('Master Products'!AJ1389="","",'Master Products'!AJ1389)</x:f>
      </x:c>
      <x:c r="R1392" s="149" t="str">
        <x:f>IF('Master Products'!AK1389="","",'Master Products'!AK1389)</x:f>
      </x:c>
    </x:row>
    <x:row r="1393">
      <x:c r="A1393" s="149" t="str">
        <x:f>'Master Products'!A1390</x:f>
        <x:v>RS-001389</x:v>
      </x:c>
      <x:c r="B1393" s="149" t="str">
        <x:f>'Master Products'!B1390</x:f>
        <x:v>PEN CONTAINER SMALL</x:v>
      </x:c>
      <x:c r="C1393" s="149" t="str">
        <x:f>'Master Products'!C1390</x:f>
        <x:v>CHINA</x:v>
      </x:c>
      <x:c r="D1393" s="149" t="str">
        <x:f>'Master Products'!D1390</x:f>
        <x:v>Both</x:v>
      </x:c>
      <x:c r="E1393" s="149" t="str">
        <x:f>'Master Products'!F1390</x:f>
        <x:v>Piece</x:v>
      </x:c>
      <x:c r="F1393" s="149" t="str">
        <x:f>IF('Master Products'!G1390="","",'Master Products'!G1390)</x:f>
      </x:c>
      <x:c r="G1393" s="149" t="str">
        <x:f>'Master Products'!I1390</x:f>
        <x:v>PKR</x:v>
      </x:c>
      <x:c r="H1393" s="133" t="n">
        <x:f>'Master Products'!L1390</x:f>
        <x:v>140</x:v>
      </x:c>
      <x:c r="I1393" s="133" t="n">
        <x:f>'Master Products'!M1390</x:f>
        <x:v>125</x:v>
      </x:c>
      <x:c r="J1393" s="133" t="str">
        <x:f>'Master Products'!U1390</x:f>
        <x:v>Source Valid</x:v>
      </x:c>
      <x:c r="K1393" s="133" t="n">
        <x:f>'Master Products'!N1390</x:f>
        <x:v>15</x:v>
      </x:c>
      <x:c r="L1393" s="148" t="n">
        <x:f>'Master Products'!O1390</x:f>
        <x:v>0.10714285714285714</x:v>
      </x:c>
      <x:c r="M1393" s="149" t="str">
        <x:f>'Master Products'!X1390</x:f>
        <x:v>Ready</x:v>
      </x:c>
      <x:c r="N1393" s="149" t="b">
        <x:f>'Master Products'!Y1390</x:f>
        <x:v>1</x:v>
      </x:c>
      <x:c r="O1393" s="149" t="str">
        <x:f>'Master Products'!AH1390</x:f>
        <x:v>WS-RATES:39:22</x:v>
      </x:c>
      <x:c r="P1393" s="149" t="str">
        <x:f>IF('Master Products'!AI1390="","",'Master Products'!AI1390)</x:f>
      </x:c>
      <x:c r="Q1393" s="149" t="str">
        <x:f>IF('Master Products'!AJ1390="","",'Master Products'!AJ1390)</x:f>
      </x:c>
      <x:c r="R1393" s="149" t="str">
        <x:f>IF('Master Products'!AK1390="","",'Master Products'!AK1390)</x:f>
      </x:c>
    </x:row>
    <x:row r="1394">
      <x:c r="A1394" s="149" t="str">
        <x:f>'Master Products'!A1391</x:f>
        <x:v>RS-001390</x:v>
      </x:c>
      <x:c r="B1394" s="149" t="str">
        <x:f>'Master Products'!B1391</x:f>
        <x:v>TISSUE</x:v>
      </x:c>
      <x:c r="C1394" s="149" t="str">
        <x:f>'Master Products'!C1391</x:f>
        <x:v>CHINA</x:v>
      </x:c>
      <x:c r="D1394" s="149" t="str">
        <x:f>'Master Products'!D1391</x:f>
        <x:v>Both</x:v>
      </x:c>
      <x:c r="E1394" s="149" t="str">
        <x:f>'Master Products'!F1391</x:f>
        <x:v>Piece</x:v>
      </x:c>
      <x:c r="F1394" s="149" t="str">
        <x:f>IF('Master Products'!G1391="","",'Master Products'!G1391)</x:f>
      </x:c>
      <x:c r="G1394" s="149" t="str">
        <x:f>'Master Products'!I1391</x:f>
        <x:v>PKR</x:v>
      </x:c>
      <x:c r="H1394" s="133" t="n">
        <x:f>'Master Products'!L1391</x:f>
        <x:v>140</x:v>
      </x:c>
      <x:c r="I1394" s="133" t="n">
        <x:f>'Master Products'!M1391</x:f>
        <x:v>125</x:v>
      </x:c>
      <x:c r="J1394" s="133" t="str">
        <x:f>'Master Products'!U1391</x:f>
        <x:v>Source Valid</x:v>
      </x:c>
      <x:c r="K1394" s="133" t="n">
        <x:f>'Master Products'!N1391</x:f>
        <x:v>15</x:v>
      </x:c>
      <x:c r="L1394" s="148" t="n">
        <x:f>'Master Products'!O1391</x:f>
        <x:v>0.10714285714285714</x:v>
      </x:c>
      <x:c r="M1394" s="149" t="str">
        <x:f>'Master Products'!X1391</x:f>
        <x:v>Ready</x:v>
      </x:c>
      <x:c r="N1394" s="149" t="b">
        <x:f>'Master Products'!Y1391</x:f>
        <x:v>1</x:v>
      </x:c>
      <x:c r="O1394" s="149" t="str">
        <x:f>'Master Products'!AH1391</x:f>
        <x:v>WS-RATES:39:23</x:v>
      </x:c>
      <x:c r="P1394" s="149" t="str">
        <x:f>IF('Master Products'!AI1391="","",'Master Products'!AI1391)</x:f>
      </x:c>
      <x:c r="Q1394" s="149" t="str">
        <x:f>IF('Master Products'!AJ1391="","",'Master Products'!AJ1391)</x:f>
      </x:c>
      <x:c r="R1394" s="149" t="str">
        <x:f>IF('Master Products'!AK1391="","",'Master Products'!AK1391)</x:f>
      </x:c>
    </x:row>
    <x:row r="1395">
      <x:c r="A1395" s="149" t="str">
        <x:f>'Master Products'!A1392</x:f>
        <x:v>RS-001391</x:v>
      </x:c>
      <x:c r="B1395" s="149" t="str">
        <x:f>'Master Products'!B1392</x:f>
        <x:v>STICKY NOTE COLOUR CUT</x:v>
      </x:c>
      <x:c r="C1395" s="149" t="str">
        <x:f>'Master Products'!C1392</x:f>
        <x:v>CHINA</x:v>
      </x:c>
      <x:c r="D1395" s="149" t="str">
        <x:f>'Master Products'!D1392</x:f>
        <x:v>Both</x:v>
      </x:c>
      <x:c r="E1395" s="149" t="str">
        <x:f>'Master Products'!F1392</x:f>
        <x:v>Piece</x:v>
      </x:c>
      <x:c r="F1395" s="149" t="str">
        <x:f>IF('Master Products'!G1392="","",'Master Products'!G1392)</x:f>
      </x:c>
      <x:c r="G1395" s="149" t="str">
        <x:f>'Master Products'!I1392</x:f>
        <x:v>PKR</x:v>
      </x:c>
      <x:c r="H1395" s="133" t="n">
        <x:f>'Master Products'!L1392</x:f>
        <x:v>65</x:v>
      </x:c>
      <x:c r="I1395" s="133" t="n">
        <x:f>'Master Products'!M1392</x:f>
        <x:v>60</x:v>
      </x:c>
      <x:c r="J1395" s="133" t="str">
        <x:f>'Master Products'!U1392</x:f>
        <x:v>Source Valid</x:v>
      </x:c>
      <x:c r="K1395" s="133" t="n">
        <x:f>'Master Products'!N1392</x:f>
        <x:v>5</x:v>
      </x:c>
      <x:c r="L1395" s="148" t="n">
        <x:f>'Master Products'!O1392</x:f>
        <x:v>0.07692307692307693</x:v>
      </x:c>
      <x:c r="M1395" s="149" t="str">
        <x:f>'Master Products'!X1392</x:f>
        <x:v>Ready</x:v>
      </x:c>
      <x:c r="N1395" s="149" t="b">
        <x:f>'Master Products'!Y1392</x:f>
        <x:v>1</x:v>
      </x:c>
      <x:c r="O1395" s="149" t="str">
        <x:f>'Master Products'!AH1392</x:f>
        <x:v>WS-RATES:39:24</x:v>
      </x:c>
      <x:c r="P1395" s="149" t="str">
        <x:f>IF('Master Products'!AI1392="","",'Master Products'!AI1392)</x:f>
      </x:c>
      <x:c r="Q1395" s="149" t="str">
        <x:f>IF('Master Products'!AJ1392="","",'Master Products'!AJ1392)</x:f>
      </x:c>
      <x:c r="R1395" s="149" t="str">
        <x:f>IF('Master Products'!AK1392="","",'Master Products'!AK1392)</x:f>
      </x:c>
    </x:row>
    <x:row r="1396">
      <x:c r="A1396" s="149" t="str">
        <x:f>'Master Products'!A1393</x:f>
        <x:v>RS-001392</x:v>
      </x:c>
      <x:c r="B1396" s="149" t="str">
        <x:f>'Master Products'!B1393</x:f>
        <x:v>WHITE CHART 180 GRAM</x:v>
      </x:c>
      <x:c r="C1396" s="149" t="str">
        <x:f>'Master Products'!C1393</x:f>
        <x:v>CHARTS</x:v>
      </x:c>
      <x:c r="D1396" s="149" t="str">
        <x:f>'Master Products'!D1393</x:f>
        <x:v>Both</x:v>
      </x:c>
      <x:c r="E1396" s="149" t="str">
        <x:f>'Master Products'!F1393</x:f>
        <x:v>Piece</x:v>
      </x:c>
      <x:c r="F1396" s="149" t="str">
        <x:f>IF('Master Products'!G1393="","",'Master Products'!G1393)</x:f>
      </x:c>
      <x:c r="G1396" s="149" t="str">
        <x:f>'Master Products'!I1393</x:f>
        <x:v>PKR</x:v>
      </x:c>
      <x:c r="H1396" s="133" t="n">
        <x:f>'Master Products'!L1393</x:f>
        <x:v>33</x:v>
      </x:c>
      <x:c r="I1396" s="133" t="n">
        <x:f>'Master Products'!M1393</x:f>
        <x:v>30</x:v>
      </x:c>
      <x:c r="J1396" s="133" t="str">
        <x:f>'Master Products'!U1393</x:f>
        <x:v>Source Valid</x:v>
      </x:c>
      <x:c r="K1396" s="133" t="n">
        <x:f>'Master Products'!N1393</x:f>
        <x:v>3</x:v>
      </x:c>
      <x:c r="L1396" s="148" t="n">
        <x:f>'Master Products'!O1393</x:f>
        <x:v>0.09090909090909091</x:v>
      </x:c>
      <x:c r="M1396" s="149" t="str">
        <x:f>'Master Products'!X1393</x:f>
        <x:v>Ready</x:v>
      </x:c>
      <x:c r="N1396" s="149" t="b">
        <x:f>'Master Products'!Y1393</x:f>
        <x:v>1</x:v>
      </x:c>
      <x:c r="O1396" s="149" t="str">
        <x:f>'Master Products'!AH1393</x:f>
        <x:v>WS-RATES:39:25</x:v>
      </x:c>
      <x:c r="P1396" s="149" t="str">
        <x:f>IF('Master Products'!AI1393="","",'Master Products'!AI1393)</x:f>
      </x:c>
      <x:c r="Q1396" s="149" t="str">
        <x:f>IF('Master Products'!AJ1393="","",'Master Products'!AJ1393)</x:f>
      </x:c>
      <x:c r="R1396" s="149" t="str">
        <x:f>IF('Master Products'!AK1393="","",'Master Products'!AK1393)</x:f>
      </x:c>
    </x:row>
    <x:row r="1397">
      <x:c r="A1397" s="149" t="str">
        <x:f>'Master Products'!A1394</x:f>
        <x:v>RS-001393</x:v>
      </x:c>
      <x:c r="B1397" s="149" t="str">
        <x:f>'Master Products'!B1394</x:f>
        <x:v>HAND GRIP ADJUSTABLE (COUNT</x:v>
      </x:c>
      <x:c r="C1397" s="149" t="str">
        <x:f>'Master Products'!C1394</x:f>
        <x:v>HAND GRIP</x:v>
      </x:c>
      <x:c r="D1397" s="149" t="str">
        <x:f>'Master Products'!D1394</x:f>
        <x:v>Both</x:v>
      </x:c>
      <x:c r="E1397" s="149" t="str">
        <x:f>'Master Products'!F1394</x:f>
        <x:v>Piece</x:v>
      </x:c>
      <x:c r="F1397" s="149" t="str">
        <x:f>IF('Master Products'!G1394="","",'Master Products'!G1394)</x:f>
      </x:c>
      <x:c r="G1397" s="149" t="str">
        <x:f>'Master Products'!I1394</x:f>
        <x:v>PKR</x:v>
      </x:c>
      <x:c r="H1397" s="133" t="n">
        <x:f>'Master Products'!L1394</x:f>
        <x:v>420</x:v>
      </x:c>
      <x:c r="I1397" s="133" t="n">
        <x:f>'Master Products'!M1394</x:f>
        <x:v>380</x:v>
      </x:c>
      <x:c r="J1397" s="133" t="str">
        <x:f>'Master Products'!U1394</x:f>
        <x:v>Source Valid</x:v>
      </x:c>
      <x:c r="K1397" s="133" t="n">
        <x:f>'Master Products'!N1394</x:f>
        <x:v>40</x:v>
      </x:c>
      <x:c r="L1397" s="148" t="n">
        <x:f>'Master Products'!O1394</x:f>
        <x:v>0.09523809523809523</x:v>
      </x:c>
      <x:c r="M1397" s="149" t="str">
        <x:f>'Master Products'!X1394</x:f>
        <x:v>Ready</x:v>
      </x:c>
      <x:c r="N1397" s="149" t="b">
        <x:f>'Master Products'!Y1394</x:f>
        <x:v>1</x:v>
      </x:c>
      <x:c r="O1397" s="149" t="str">
        <x:f>'Master Products'!AH1394</x:f>
        <x:v>WS-RATES:39:26</x:v>
      </x:c>
      <x:c r="P1397" s="149" t="str">
        <x:f>IF('Master Products'!AI1394="","",'Master Products'!AI1394)</x:f>
      </x:c>
      <x:c r="Q1397" s="149" t="str">
        <x:f>IF('Master Products'!AJ1394="","",'Master Products'!AJ1394)</x:f>
      </x:c>
      <x:c r="R1397" s="149" t="str">
        <x:f>IF('Master Products'!AK1394="","",'Master Products'!AK1394)</x:f>
      </x:c>
    </x:row>
    <x:row r="1398">
      <x:c r="A1398" s="149" t="str">
        <x:f>'Master Products'!A1395</x:f>
        <x:v>RS-001394</x:v>
      </x:c>
      <x:c r="B1398" s="149" t="str">
        <x:f>'Master Products'!B1395</x:f>
        <x:v>HAND GRIP PATA GP</x:v>
      </x:c>
      <x:c r="C1398" s="149" t="str">
        <x:f>'Master Products'!C1395</x:f>
        <x:v>HAND GRIP</x:v>
      </x:c>
      <x:c r="D1398" s="149" t="str">
        <x:f>'Master Products'!D1395</x:f>
        <x:v>Both</x:v>
      </x:c>
      <x:c r="E1398" s="149" t="str">
        <x:f>'Master Products'!F1395</x:f>
        <x:v>Piece</x:v>
      </x:c>
      <x:c r="F1398" s="149" t="str">
        <x:f>IF('Master Products'!G1395="","",'Master Products'!G1395)</x:f>
      </x:c>
      <x:c r="G1398" s="149" t="str">
        <x:f>'Master Products'!I1395</x:f>
        <x:v>PKR</x:v>
      </x:c>
      <x:c r="H1398" s="133" t="n">
        <x:f>'Master Products'!L1395</x:f>
        <x:v>250</x:v>
      </x:c>
      <x:c r="I1398" s="133" t="n">
        <x:f>'Master Products'!M1395</x:f>
        <x:v>220</x:v>
      </x:c>
      <x:c r="J1398" s="133" t="str">
        <x:f>'Master Products'!U1395</x:f>
        <x:v>Source Valid</x:v>
      </x:c>
      <x:c r="K1398" s="133" t="n">
        <x:f>'Master Products'!N1395</x:f>
        <x:v>30</x:v>
      </x:c>
      <x:c r="L1398" s="148" t="n">
        <x:f>'Master Products'!O1395</x:f>
        <x:v>0.12</x:v>
      </x:c>
      <x:c r="M1398" s="149" t="str">
        <x:f>'Master Products'!X1395</x:f>
        <x:v>Ready</x:v>
      </x:c>
      <x:c r="N1398" s="149" t="b">
        <x:f>'Master Products'!Y1395</x:f>
        <x:v>1</x:v>
      </x:c>
      <x:c r="O1398" s="149" t="str">
        <x:f>'Master Products'!AH1395</x:f>
        <x:v>WS-RATES:39:27</x:v>
      </x:c>
      <x:c r="P1398" s="149" t="str">
        <x:f>IF('Master Products'!AI1395="","",'Master Products'!AI1395)</x:f>
      </x:c>
      <x:c r="Q1398" s="149" t="str">
        <x:f>IF('Master Products'!AJ1395="","",'Master Products'!AJ1395)</x:f>
      </x:c>
      <x:c r="R1398" s="149" t="str">
        <x:f>IF('Master Products'!AK1395="","",'Master Products'!AK1395)</x:f>
      </x:c>
    </x:row>
    <x:row r="1399">
      <x:c r="A1399" s="149" t="str">
        <x:f>'Master Products'!A1396</x:f>
        <x:v>RS-001395</x:v>
      </x:c>
      <x:c r="B1399" s="149" t="str">
        <x:f>'Master Products'!B1396</x:f>
        <x:v>WHITE CHART 150 GRAM</x:v>
      </x:c>
      <x:c r="C1399" s="149" t="str">
        <x:f>'Master Products'!C1396</x:f>
        <x:v>CHARTS</x:v>
      </x:c>
      <x:c r="D1399" s="149" t="str">
        <x:f>'Master Products'!D1396</x:f>
        <x:v>Both</x:v>
      </x:c>
      <x:c r="E1399" s="149" t="str">
        <x:f>'Master Products'!F1396</x:f>
        <x:v>Piece</x:v>
      </x:c>
      <x:c r="F1399" s="149" t="str">
        <x:f>IF('Master Products'!G1396="","",'Master Products'!G1396)</x:f>
      </x:c>
      <x:c r="G1399" s="149" t="str">
        <x:f>'Master Products'!I1396</x:f>
        <x:v>PKR</x:v>
      </x:c>
      <x:c r="H1399" s="133" t="n">
        <x:f>'Master Products'!L1396</x:f>
        <x:v>27</x:v>
      </x:c>
      <x:c r="I1399" s="133" t="n">
        <x:f>'Master Products'!M1396</x:f>
        <x:v>24.5</x:v>
      </x:c>
      <x:c r="J1399" s="133" t="str">
        <x:f>'Master Products'!U1396</x:f>
        <x:v>Source Valid</x:v>
      </x:c>
      <x:c r="K1399" s="133" t="n">
        <x:f>'Master Products'!N1396</x:f>
        <x:v>2.5</x:v>
      </x:c>
      <x:c r="L1399" s="148" t="n">
        <x:f>'Master Products'!O1396</x:f>
        <x:v>0.09259259259259259</x:v>
      </x:c>
      <x:c r="M1399" s="149" t="str">
        <x:f>'Master Products'!X1396</x:f>
        <x:v>Ready</x:v>
      </x:c>
      <x:c r="N1399" s="149" t="b">
        <x:f>'Master Products'!Y1396</x:f>
        <x:v>1</x:v>
      </x:c>
      <x:c r="O1399" s="149" t="str">
        <x:f>'Master Products'!AH1396</x:f>
        <x:v>WS-RATES:39:28</x:v>
      </x:c>
      <x:c r="P1399" s="149" t="str">
        <x:f>IF('Master Products'!AI1396="","",'Master Products'!AI1396)</x:f>
      </x:c>
      <x:c r="Q1399" s="149" t="str">
        <x:f>IF('Master Products'!AJ1396="","",'Master Products'!AJ1396)</x:f>
      </x:c>
      <x:c r="R1399" s="149" t="str">
        <x:f>IF('Master Products'!AK1396="","",'Master Products'!AK1396)</x:f>
      </x:c>
    </x:row>
    <x:row r="1400">
      <x:c r="A1400" s="149" t="str">
        <x:f>'Master Products'!A1397</x:f>
        <x:v>RS-001396</x:v>
      </x:c>
      <x:c r="B1400" s="149" t="str">
        <x:f>'Master Products'!B1397</x:f>
        <x:v>HAND GRIP BOX GP</x:v>
      </x:c>
      <x:c r="C1400" s="149" t="str">
        <x:f>'Master Products'!C1397</x:f>
        <x:v>HAND GRIP</x:v>
      </x:c>
      <x:c r="D1400" s="149" t="str">
        <x:f>'Master Products'!D1397</x:f>
        <x:v>Both</x:v>
      </x:c>
      <x:c r="E1400" s="149" t="str">
        <x:f>'Master Products'!F1397</x:f>
        <x:v>Box</x:v>
      </x:c>
      <x:c r="F1400" s="149" t="str">
        <x:f>IF('Master Products'!G1397="","",'Master Products'!G1397)</x:f>
      </x:c>
      <x:c r="G1400" s="149" t="str">
        <x:f>'Master Products'!I1397</x:f>
        <x:v>PKR</x:v>
      </x:c>
      <x:c r="H1400" s="133" t="n">
        <x:f>'Master Products'!L1397</x:f>
        <x:v>240</x:v>
      </x:c>
      <x:c r="I1400" s="133" t="n">
        <x:f>'Master Products'!M1397</x:f>
        <x:v>200</x:v>
      </x:c>
      <x:c r="J1400" s="133" t="str">
        <x:f>'Master Products'!U1397</x:f>
        <x:v>Source Valid</x:v>
      </x:c>
      <x:c r="K1400" s="133" t="n">
        <x:f>'Master Products'!N1397</x:f>
        <x:v>40</x:v>
      </x:c>
      <x:c r="L1400" s="148" t="n">
        <x:f>'Master Products'!O1397</x:f>
        <x:v>0.16666666666666666</x:v>
      </x:c>
      <x:c r="M1400" s="149" t="str">
        <x:f>'Master Products'!X1397</x:f>
        <x:v>Ready</x:v>
      </x:c>
      <x:c r="N1400" s="149" t="b">
        <x:f>'Master Products'!Y1397</x:f>
        <x:v>1</x:v>
      </x:c>
      <x:c r="O1400" s="149" t="str">
        <x:f>'Master Products'!AH1397</x:f>
        <x:v>WS-RATES:39:29</x:v>
      </x:c>
      <x:c r="P1400" s="149" t="str">
        <x:f>IF('Master Products'!AI1397="","",'Master Products'!AI1397)</x:f>
      </x:c>
      <x:c r="Q1400" s="149" t="str">
        <x:f>IF('Master Products'!AJ1397="","",'Master Products'!AJ1397)</x:f>
      </x:c>
      <x:c r="R1400" s="149" t="str">
        <x:f>IF('Master Products'!AK1397="","",'Master Products'!AK1397)</x:f>
      </x:c>
    </x:row>
    <x:row r="1401">
      <x:c r="A1401" s="149" t="str">
        <x:f>'Master Products'!A1398</x:f>
        <x:v>RS-001397</x:v>
      </x:c>
      <x:c r="B1401" s="149" t="str">
        <x:f>'Master Products'!B1398</x:f>
        <x:v>STICKY NOTE COLOUR 3x3</x:v>
      </x:c>
      <x:c r="C1401" s="149" t="str">
        <x:f>'Master Products'!C1398</x:f>
        <x:v>CHINA</x:v>
      </x:c>
      <x:c r="D1401" s="149" t="str">
        <x:f>'Master Products'!D1398</x:f>
        <x:v>Both</x:v>
      </x:c>
      <x:c r="E1401" s="149" t="str">
        <x:f>'Master Products'!F1398</x:f>
        <x:v>Piece</x:v>
      </x:c>
      <x:c r="F1401" s="149" t="str">
        <x:f>IF('Master Products'!G1398="","",'Master Products'!G1398)</x:f>
      </x:c>
      <x:c r="G1401" s="149" t="str">
        <x:f>'Master Products'!I1398</x:f>
        <x:v>PKR</x:v>
      </x:c>
      <x:c r="H1401" s="133" t="n">
        <x:f>'Master Products'!L1398</x:f>
        <x:v>60</x:v>
      </x:c>
      <x:c r="I1401" s="133" t="n">
        <x:f>'Master Products'!M1398</x:f>
        <x:v>55</x:v>
      </x:c>
      <x:c r="J1401" s="133" t="str">
        <x:f>'Master Products'!U1398</x:f>
        <x:v>Source Valid</x:v>
      </x:c>
      <x:c r="K1401" s="133" t="n">
        <x:f>'Master Products'!N1398</x:f>
        <x:v>5</x:v>
      </x:c>
      <x:c r="L1401" s="148" t="n">
        <x:f>'Master Products'!O1398</x:f>
        <x:v>0.08333333333333333</x:v>
      </x:c>
      <x:c r="M1401" s="149" t="str">
        <x:f>'Master Products'!X1398</x:f>
        <x:v>Ready</x:v>
      </x:c>
      <x:c r="N1401" s="149" t="b">
        <x:f>'Master Products'!Y1398</x:f>
        <x:v>1</x:v>
      </x:c>
      <x:c r="O1401" s="149" t="str">
        <x:f>'Master Products'!AH1398</x:f>
        <x:v>WS-RATES:39:30</x:v>
      </x:c>
      <x:c r="P1401" s="149" t="str">
        <x:f>IF('Master Products'!AI1398="","",'Master Products'!AI1398)</x:f>
      </x:c>
      <x:c r="Q1401" s="149" t="str">
        <x:f>IF('Master Products'!AJ1398="","",'Master Products'!AJ1398)</x:f>
      </x:c>
      <x:c r="R1401" s="149" t="str">
        <x:f>IF('Master Products'!AK1398="","",'Master Products'!AK1398)</x:f>
      </x:c>
    </x:row>
    <x:row r="1402">
      <x:c r="A1402" s="149" t="str">
        <x:f>'Master Products'!A1399</x:f>
        <x:v>RS-001398</x:v>
      </x:c>
      <x:c r="B1402" s="149" t="str">
        <x:f>'Master Products'!B1399</x:f>
        <x:v>HAND GRIP R203</x:v>
      </x:c>
      <x:c r="C1402" s="149" t="str">
        <x:f>'Master Products'!C1399</x:f>
        <x:v>HAND GRIP</x:v>
      </x:c>
      <x:c r="D1402" s="149" t="str">
        <x:f>'Master Products'!D1399</x:f>
        <x:v>Both</x:v>
      </x:c>
      <x:c r="E1402" s="149" t="str">
        <x:f>'Master Products'!F1399</x:f>
        <x:v>Piece</x:v>
      </x:c>
      <x:c r="F1402" s="149" t="str">
        <x:f>IF('Master Products'!G1399="","",'Master Products'!G1399)</x:f>
      </x:c>
      <x:c r="G1402" s="149" t="str">
        <x:f>'Master Products'!I1399</x:f>
        <x:v>PKR</x:v>
      </x:c>
      <x:c r="H1402" s="133" t="n">
        <x:f>'Master Products'!L1399</x:f>
        <x:v>270</x:v>
      </x:c>
      <x:c r="I1402" s="133" t="n">
        <x:f>'Master Products'!M1399</x:f>
        <x:v>230</x:v>
      </x:c>
      <x:c r="J1402" s="133" t="str">
        <x:f>'Master Products'!U1399</x:f>
        <x:v>Source Valid</x:v>
      </x:c>
      <x:c r="K1402" s="133" t="n">
        <x:f>'Master Products'!N1399</x:f>
        <x:v>40</x:v>
      </x:c>
      <x:c r="L1402" s="148" t="n">
        <x:f>'Master Products'!O1399</x:f>
        <x:v>0.14814814814814814</x:v>
      </x:c>
      <x:c r="M1402" s="149" t="str">
        <x:f>'Master Products'!X1399</x:f>
        <x:v>Ready</x:v>
      </x:c>
      <x:c r="N1402" s="149" t="b">
        <x:f>'Master Products'!Y1399</x:f>
        <x:v>1</x:v>
      </x:c>
      <x:c r="O1402" s="149" t="str">
        <x:f>'Master Products'!AH1399</x:f>
        <x:v>WS-RATES:39:31</x:v>
      </x:c>
      <x:c r="P1402" s="149" t="str">
        <x:f>IF('Master Products'!AI1399="","",'Master Products'!AI1399)</x:f>
      </x:c>
      <x:c r="Q1402" s="149" t="str">
        <x:f>IF('Master Products'!AJ1399="","",'Master Products'!AJ1399)</x:f>
      </x:c>
      <x:c r="R1402" s="149" t="str">
        <x:f>IF('Master Products'!AK1399="","",'Master Products'!AK1399)</x:f>
      </x:c>
    </x:row>
    <x:row r="1403">
      <x:c r="A1403" s="149" t="str">
        <x:f>'Master Products'!A1400</x:f>
        <x:v>RS-001399</x:v>
      </x:c>
      <x:c r="B1403" s="149" t="str">
        <x:f>'Master Products'!B1400</x:f>
        <x:v>WHITE CHART 120 GRAM</x:v>
      </x:c>
      <x:c r="C1403" s="149" t="str">
        <x:f>'Master Products'!C1400</x:f>
        <x:v>CHARTS</x:v>
      </x:c>
      <x:c r="D1403" s="149" t="str">
        <x:f>'Master Products'!D1400</x:f>
        <x:v>Both</x:v>
      </x:c>
      <x:c r="E1403" s="149" t="str">
        <x:f>'Master Products'!F1400</x:f>
        <x:v>Piece</x:v>
      </x:c>
      <x:c r="F1403" s="149" t="str">
        <x:f>IF('Master Products'!G1400="","",'Master Products'!G1400)</x:f>
      </x:c>
      <x:c r="G1403" s="149" t="str">
        <x:f>'Master Products'!I1400</x:f>
        <x:v>PKR</x:v>
      </x:c>
      <x:c r="H1403" s="133" t="n">
        <x:f>'Master Products'!L1400</x:f>
        <x:v>23</x:v>
      </x:c>
      <x:c r="I1403" s="133" t="n">
        <x:f>'Master Products'!M1400</x:f>
        <x:v>20</x:v>
      </x:c>
      <x:c r="J1403" s="133" t="str">
        <x:f>'Master Products'!U1400</x:f>
        <x:v>Source Valid</x:v>
      </x:c>
      <x:c r="K1403" s="133" t="n">
        <x:f>'Master Products'!N1400</x:f>
        <x:v>3</x:v>
      </x:c>
      <x:c r="L1403" s="148" t="n">
        <x:f>'Master Products'!O1400</x:f>
        <x:v>0.13043478260869565</x:v>
      </x:c>
      <x:c r="M1403" s="149" t="str">
        <x:f>'Master Products'!X1400</x:f>
        <x:v>Ready</x:v>
      </x:c>
      <x:c r="N1403" s="149" t="b">
        <x:f>'Master Products'!Y1400</x:f>
        <x:v>1</x:v>
      </x:c>
      <x:c r="O1403" s="149" t="str">
        <x:f>'Master Products'!AH1400</x:f>
        <x:v>WS-RATES:39:32</x:v>
      </x:c>
      <x:c r="P1403" s="149" t="str">
        <x:f>IF('Master Products'!AI1400="","",'Master Products'!AI1400)</x:f>
      </x:c>
      <x:c r="Q1403" s="149" t="str">
        <x:f>IF('Master Products'!AJ1400="","",'Master Products'!AJ1400)</x:f>
      </x:c>
      <x:c r="R1403" s="149" t="str">
        <x:f>IF('Master Products'!AK1400="","",'Master Products'!AK1400)</x:f>
      </x:c>
    </x:row>
    <x:row r="1404">
      <x:c r="A1404" s="149" t="str">
        <x:f>'Master Products'!A1401</x:f>
        <x:v>RS-001400</x:v>
      </x:c>
      <x:c r="B1404" s="149" t="str">
        <x:f>'Master Products'!B1401</x:f>
        <x:v>JUMPING ROPE HALF FOAM</x:v>
      </x:c>
      <x:c r="C1404" s="149" t="str">
        <x:f>'Master Products'!C1401</x:f>
        <x:v>CHINA</x:v>
      </x:c>
      <x:c r="D1404" s="149" t="str">
        <x:f>'Master Products'!D1401</x:f>
        <x:v>Both</x:v>
      </x:c>
      <x:c r="E1404" s="149" t="str">
        <x:f>'Master Products'!F1401</x:f>
        <x:v>Piece</x:v>
      </x:c>
      <x:c r="F1404" s="149" t="str">
        <x:f>IF('Master Products'!G1401="","",'Master Products'!G1401)</x:f>
      </x:c>
      <x:c r="G1404" s="149" t="str">
        <x:f>'Master Products'!I1401</x:f>
        <x:v>PKR</x:v>
      </x:c>
      <x:c r="H1404" s="133" t="n">
        <x:f>'Master Products'!L1401</x:f>
        <x:v>300</x:v>
      </x:c>
      <x:c r="I1404" s="133" t="n">
        <x:f>'Master Products'!M1401</x:f>
        <x:v>270</x:v>
      </x:c>
      <x:c r="J1404" s="133" t="str">
        <x:f>'Master Products'!U1401</x:f>
        <x:v>Source Valid</x:v>
      </x:c>
      <x:c r="K1404" s="133" t="n">
        <x:f>'Master Products'!N1401</x:f>
        <x:v>30</x:v>
      </x:c>
      <x:c r="L1404" s="148" t="n">
        <x:f>'Master Products'!O1401</x:f>
        <x:v>0.1</x:v>
      </x:c>
      <x:c r="M1404" s="149" t="str">
        <x:f>'Master Products'!X1401</x:f>
        <x:v>Ready</x:v>
      </x:c>
      <x:c r="N1404" s="149" t="b">
        <x:f>'Master Products'!Y1401</x:f>
        <x:v>1</x:v>
      </x:c>
      <x:c r="O1404" s="149" t="str">
        <x:f>'Master Products'!AH1401</x:f>
        <x:v>WS-RATES:39:33</x:v>
      </x:c>
      <x:c r="P1404" s="149" t="str">
        <x:f>IF('Master Products'!AI1401="","",'Master Products'!AI1401)</x:f>
      </x:c>
      <x:c r="Q1404" s="149" t="str">
        <x:f>IF('Master Products'!AJ1401="","",'Master Products'!AJ1401)</x:f>
      </x:c>
      <x:c r="R1404" s="149" t="str">
        <x:f>IF('Master Products'!AK1401="","",'Master Products'!AK1401)</x:f>
      </x:c>
    </x:row>
    <x:row r="1405">
      <x:c r="A1405" s="149" t="str">
        <x:f>'Master Products'!A1402</x:f>
        <x:v>RS-001401</x:v>
      </x:c>
      <x:c r="B1405" s="149" t="str">
        <x:f>'Master Products'!B1402</x:f>
        <x:v>STICKY NOTE YELLOW 3x3</x:v>
      </x:c>
      <x:c r="C1405" s="149" t="str">
        <x:f>'Master Products'!C1402</x:f>
        <x:v>CHINA</x:v>
      </x:c>
      <x:c r="D1405" s="149" t="str">
        <x:f>'Master Products'!D1402</x:f>
        <x:v>Both</x:v>
      </x:c>
      <x:c r="E1405" s="149" t="str">
        <x:f>'Master Products'!F1402</x:f>
        <x:v>Piece</x:v>
      </x:c>
      <x:c r="F1405" s="149" t="str">
        <x:f>IF('Master Products'!G1402="","",'Master Products'!G1402)</x:f>
      </x:c>
      <x:c r="G1405" s="149" t="str">
        <x:f>'Master Products'!I1402</x:f>
        <x:v>PKR</x:v>
      </x:c>
      <x:c r="H1405" s="133" t="n">
        <x:f>'Master Products'!L1402</x:f>
        <x:v>55</x:v>
      </x:c>
      <x:c r="I1405" s="133" t="n">
        <x:f>'Master Products'!M1402</x:f>
        <x:v>50</x:v>
      </x:c>
      <x:c r="J1405" s="133" t="str">
        <x:f>'Master Products'!U1402</x:f>
        <x:v>Source Valid</x:v>
      </x:c>
      <x:c r="K1405" s="133" t="n">
        <x:f>'Master Products'!N1402</x:f>
        <x:v>5</x:v>
      </x:c>
      <x:c r="L1405" s="148" t="n">
        <x:f>'Master Products'!O1402</x:f>
        <x:v>0.09090909090909091</x:v>
      </x:c>
      <x:c r="M1405" s="149" t="str">
        <x:f>'Master Products'!X1402</x:f>
        <x:v>Ready</x:v>
      </x:c>
      <x:c r="N1405" s="149" t="b">
        <x:f>'Master Products'!Y1402</x:f>
        <x:v>1</x:v>
      </x:c>
      <x:c r="O1405" s="149" t="str">
        <x:f>'Master Products'!AH1402</x:f>
        <x:v>WS-RATES:39:34</x:v>
      </x:c>
      <x:c r="P1405" s="149" t="str">
        <x:f>IF('Master Products'!AI1402="","",'Master Products'!AI1402)</x:f>
      </x:c>
      <x:c r="Q1405" s="149" t="str">
        <x:f>IF('Master Products'!AJ1402="","",'Master Products'!AJ1402)</x:f>
      </x:c>
      <x:c r="R1405" s="149" t="str">
        <x:f>IF('Master Products'!AK1402="","",'Master Products'!AK1402)</x:f>
      </x:c>
    </x:row>
    <x:row r="1406">
      <x:c r="A1406" s="149" t="str">
        <x:f>'Master Products'!A1403</x:f>
        <x:v>RS-001402</x:v>
      </x:c>
      <x:c r="B1406" s="149" t="str">
        <x:f>'Master Products'!B1403</x:f>
        <x:v>JUMPING ROPE FULL FOAM</x:v>
      </x:c>
      <x:c r="C1406" s="149" t="str">
        <x:f>'Master Products'!C1403</x:f>
        <x:v>CHINA</x:v>
      </x:c>
      <x:c r="D1406" s="149" t="str">
        <x:f>'Master Products'!D1403</x:f>
        <x:v>Both</x:v>
      </x:c>
      <x:c r="E1406" s="149" t="str">
        <x:f>'Master Products'!F1403</x:f>
        <x:v>Piece</x:v>
      </x:c>
      <x:c r="F1406" s="149" t="str">
        <x:f>IF('Master Products'!G1403="","",'Master Products'!G1403)</x:f>
      </x:c>
      <x:c r="G1406" s="149" t="str">
        <x:f>'Master Products'!I1403</x:f>
        <x:v>PKR</x:v>
      </x:c>
      <x:c r="H1406" s="133" t="n">
        <x:f>'Master Products'!L1403</x:f>
        <x:v>330</x:v>
      </x:c>
      <x:c r="I1406" s="133" t="n">
        <x:f>'Master Products'!M1403</x:f>
        <x:v>300</x:v>
      </x:c>
      <x:c r="J1406" s="133" t="str">
        <x:f>'Master Products'!U1403</x:f>
        <x:v>Source Valid</x:v>
      </x:c>
      <x:c r="K1406" s="133" t="n">
        <x:f>'Master Products'!N1403</x:f>
        <x:v>30</x:v>
      </x:c>
      <x:c r="L1406" s="148" t="n">
        <x:f>'Master Products'!O1403</x:f>
        <x:v>0.09090909090909091</x:v>
      </x:c>
      <x:c r="M1406" s="149" t="str">
        <x:f>'Master Products'!X1403</x:f>
        <x:v>Ready</x:v>
      </x:c>
      <x:c r="N1406" s="149" t="b">
        <x:f>'Master Products'!Y1403</x:f>
        <x:v>1</x:v>
      </x:c>
      <x:c r="O1406" s="149" t="str">
        <x:f>'Master Products'!AH1403</x:f>
        <x:v>WS-RATES:39:35</x:v>
      </x:c>
      <x:c r="P1406" s="149" t="str">
        <x:f>IF('Master Products'!AI1403="","",'Master Products'!AI1403)</x:f>
      </x:c>
      <x:c r="Q1406" s="149" t="str">
        <x:f>IF('Master Products'!AJ1403="","",'Master Products'!AJ1403)</x:f>
      </x:c>
      <x:c r="R1406" s="149" t="str">
        <x:f>IF('Master Products'!AK1403="","",'Master Products'!AK1403)</x:f>
      </x:c>
    </x:row>
    <x:row r="1407">
      <x:c r="A1407" s="149" t="str">
        <x:f>'Master Products'!A1404</x:f>
        <x:v>RS-001403</x:v>
      </x:c>
      <x:c r="B1407" s="149" t="str">
        <x:f>'Master Products'!B1404</x:f>
        <x:v>JUMPING ROPE BEEDS</x:v>
      </x:c>
      <x:c r="C1407" s="149" t="str">
        <x:f>'Master Products'!C1404</x:f>
        <x:v>CHINA</x:v>
      </x:c>
      <x:c r="D1407" s="149" t="str">
        <x:f>'Master Products'!D1404</x:f>
        <x:v>Both</x:v>
      </x:c>
      <x:c r="E1407" s="149" t="str">
        <x:f>'Master Products'!F1404</x:f>
        <x:v>Piece</x:v>
      </x:c>
      <x:c r="F1407" s="149" t="str">
        <x:f>IF('Master Products'!G1404="","",'Master Products'!G1404)</x:f>
      </x:c>
      <x:c r="G1407" s="149" t="str">
        <x:f>'Master Products'!I1404</x:f>
        <x:v>PKR</x:v>
      </x:c>
      <x:c r="H1407" s="133" t="n">
        <x:f>'Master Products'!L1404</x:f>
        <x:v>350</x:v>
      </x:c>
      <x:c r="I1407" s="133" t="n">
        <x:f>'Master Products'!M1404</x:f>
        <x:v>320</x:v>
      </x:c>
      <x:c r="J1407" s="133" t="str">
        <x:f>'Master Products'!U1404</x:f>
        <x:v>Source Valid</x:v>
      </x:c>
      <x:c r="K1407" s="133" t="n">
        <x:f>'Master Products'!N1404</x:f>
        <x:v>30</x:v>
      </x:c>
      <x:c r="L1407" s="148" t="n">
        <x:f>'Master Products'!O1404</x:f>
        <x:v>0.08571428571428572</x:v>
      </x:c>
      <x:c r="M1407" s="149" t="str">
        <x:f>'Master Products'!X1404</x:f>
        <x:v>Ready</x:v>
      </x:c>
      <x:c r="N1407" s="149" t="b">
        <x:f>'Master Products'!Y1404</x:f>
        <x:v>1</x:v>
      </x:c>
      <x:c r="O1407" s="149" t="str">
        <x:f>'Master Products'!AH1404</x:f>
        <x:v>WS-RATES:39:36</x:v>
      </x:c>
      <x:c r="P1407" s="149" t="str">
        <x:f>IF('Master Products'!AI1404="","",'Master Products'!AI1404)</x:f>
      </x:c>
      <x:c r="Q1407" s="149" t="str">
        <x:f>IF('Master Products'!AJ1404="","",'Master Products'!AJ1404)</x:f>
      </x:c>
      <x:c r="R1407" s="149" t="str">
        <x:f>IF('Master Products'!AK1404="","",'Master Products'!AK1404)</x:f>
      </x:c>
    </x:row>
    <x:row r="1408">
      <x:c r="A1408" s="149" t="str">
        <x:f>'Master Products'!A1405</x:f>
        <x:v>RS-001404</x:v>
      </x:c>
      <x:c r="B1408" s="149" t="str">
        <x:f>'Master Products'!B1405</x:f>
        <x:v>STICKY NOTE ARROW 5PCS</x:v>
      </x:c>
      <x:c r="C1408" s="149" t="str">
        <x:f>'Master Products'!C1405</x:f>
        <x:v>CHINA</x:v>
      </x:c>
      <x:c r="D1408" s="149" t="str">
        <x:f>'Master Products'!D1405</x:f>
        <x:v>Wholesale/Bulk</x:v>
      </x:c>
      <x:c r="E1408" s="149" t="str">
        <x:f>'Master Products'!F1405</x:f>
        <x:v>Pack</x:v>
      </x:c>
      <x:c r="F1408" s="149" t="n">
        <x:f>IF('Master Products'!G1405="","",'Master Products'!G1405)</x:f>
        <x:v>5</x:v>
      </x:c>
      <x:c r="G1408" s="149" t="str">
        <x:f>'Master Products'!I1405</x:f>
        <x:v>PKR</x:v>
      </x:c>
      <x:c r="H1408" s="133" t="n">
        <x:f>'Master Products'!L1405</x:f>
        <x:v>42</x:v>
      </x:c>
      <x:c r="I1408" s="133" t="n">
        <x:f>'Master Products'!M1405</x:f>
        <x:v>35</x:v>
      </x:c>
      <x:c r="J1408" s="133" t="str">
        <x:f>'Master Products'!U1405</x:f>
        <x:v>Source Valid</x:v>
      </x:c>
      <x:c r="K1408" s="133" t="n">
        <x:f>'Master Products'!N1405</x:f>
        <x:v>7</x:v>
      </x:c>
      <x:c r="L1408" s="148" t="n">
        <x:f>'Master Products'!O1405</x:f>
        <x:v>0.16666666666666666</x:v>
      </x:c>
      <x:c r="M1408" s="149" t="str">
        <x:f>'Master Products'!X1405</x:f>
        <x:v>Ready</x:v>
      </x:c>
      <x:c r="N1408" s="149" t="b">
        <x:f>'Master Products'!Y1405</x:f>
        <x:v>1</x:v>
      </x:c>
      <x:c r="O1408" s="149" t="str">
        <x:f>'Master Products'!AH1405</x:f>
        <x:v>WS-RATES:39:37</x:v>
      </x:c>
      <x:c r="P1408" s="149" t="str">
        <x:f>IF('Master Products'!AI1405="","",'Master Products'!AI1405)</x:f>
      </x:c>
      <x:c r="Q1408" s="149" t="str">
        <x:f>IF('Master Products'!AJ1405="","",'Master Products'!AJ1405)</x:f>
      </x:c>
      <x:c r="R1408" s="149" t="str">
        <x:f>IF('Master Products'!AK1405="","",'Master Products'!AK1405)</x:f>
      </x:c>
    </x:row>
    <x:row r="1409">
      <x:c r="A1409" s="149" t="str">
        <x:f>'Master Products'!A1406</x:f>
        <x:v>RS-001405</x:v>
      </x:c>
      <x:c r="B1409" s="149" t="str">
        <x:f>'Master Products'!B1406</x:f>
        <x:v>BAT GRIP IMRAN</x:v>
      </x:c>
      <x:c r="C1409" s="149" t="str">
        <x:f>'Master Products'!C1406</x:f>
        <x:v>BAT GRIP</x:v>
      </x:c>
      <x:c r="D1409" s="149" t="str">
        <x:f>'Master Products'!D1406</x:f>
        <x:v>Both</x:v>
      </x:c>
      <x:c r="E1409" s="149" t="str">
        <x:f>'Master Products'!F1406</x:f>
        <x:v>Piece</x:v>
      </x:c>
      <x:c r="F1409" s="149" t="str">
        <x:f>IF('Master Products'!G1406="","",'Master Products'!G1406)</x:f>
      </x:c>
      <x:c r="G1409" s="149" t="str">
        <x:f>'Master Products'!I1406</x:f>
        <x:v>PKR</x:v>
      </x:c>
      <x:c r="H1409" s="133" t="n">
        <x:f>'Master Products'!L1406</x:f>
        <x:v>800</x:v>
      </x:c>
      <x:c r="I1409" s="133" t="n">
        <x:f>'Master Products'!M1406</x:f>
        <x:v>650</x:v>
      </x:c>
      <x:c r="J1409" s="133" t="str">
        <x:f>'Master Products'!U1406</x:f>
        <x:v>Source Valid</x:v>
      </x:c>
      <x:c r="K1409" s="133" t="n">
        <x:f>'Master Products'!N1406</x:f>
        <x:v>150</x:v>
      </x:c>
      <x:c r="L1409" s="148" t="n">
        <x:f>'Master Products'!O1406</x:f>
        <x:v>0.1875</x:v>
      </x:c>
      <x:c r="M1409" s="149" t="str">
        <x:f>'Master Products'!X1406</x:f>
        <x:v>Ready</x:v>
      </x:c>
      <x:c r="N1409" s="149" t="b">
        <x:f>'Master Products'!Y1406</x:f>
        <x:v>1</x:v>
      </x:c>
      <x:c r="O1409" s="149" t="str">
        <x:f>'Master Products'!AH1406</x:f>
        <x:v>WS-RATES:40:2</x:v>
      </x:c>
      <x:c r="P1409" s="149" t="str">
        <x:f>IF('Master Products'!AI1406="","",'Master Products'!AI1406)</x:f>
      </x:c>
      <x:c r="Q1409" s="149" t="str">
        <x:f>IF('Master Products'!AJ1406="","",'Master Products'!AJ1406)</x:f>
      </x:c>
      <x:c r="R1409" s="149" t="str">
        <x:f>IF('Master Products'!AK1406="","",'Master Products'!AK1406)</x:f>
      </x:c>
    </x:row>
    <x:row r="1410">
      <x:c r="A1410" s="149" t="str">
        <x:f>'Master Products'!A1407</x:f>
        <x:v>RS-001406</x:v>
      </x:c>
      <x:c r="B1410" s="149" t="str">
        <x:f>'Master Products'!B1407</x:f>
        <x:v>HARD CHART COLOUR</x:v>
      </x:c>
      <x:c r="C1410" s="149" t="str">
        <x:f>'Master Products'!C1407</x:f>
        <x:v>CHARTS</x:v>
      </x:c>
      <x:c r="D1410" s="149" t="str">
        <x:f>'Master Products'!D1407</x:f>
        <x:v>Both</x:v>
      </x:c>
      <x:c r="E1410" s="149" t="str">
        <x:f>'Master Products'!F1407</x:f>
        <x:v>Piece</x:v>
      </x:c>
      <x:c r="F1410" s="149" t="str">
        <x:f>IF('Master Products'!G1407="","",'Master Products'!G1407)</x:f>
      </x:c>
      <x:c r="G1410" s="149" t="str">
        <x:f>'Master Products'!I1407</x:f>
        <x:v>PKR</x:v>
      </x:c>
      <x:c r="H1410" s="133" t="n">
        <x:f>'Master Products'!L1407</x:f>
        <x:v>25</x:v>
      </x:c>
      <x:c r="I1410" s="133" t="n">
        <x:f>'Master Products'!M1407</x:f>
        <x:v>21.5</x:v>
      </x:c>
      <x:c r="J1410" s="133" t="str">
        <x:f>'Master Products'!U1407</x:f>
        <x:v>Source Valid</x:v>
      </x:c>
      <x:c r="K1410" s="133" t="n">
        <x:f>'Master Products'!N1407</x:f>
        <x:v>3.5</x:v>
      </x:c>
      <x:c r="L1410" s="148" t="n">
        <x:f>'Master Products'!O1407</x:f>
        <x:v>0.14</x:v>
      </x:c>
      <x:c r="M1410" s="149" t="str">
        <x:f>'Master Products'!X1407</x:f>
        <x:v>Ready</x:v>
      </x:c>
      <x:c r="N1410" s="149" t="b">
        <x:f>'Master Products'!Y1407</x:f>
        <x:v>1</x:v>
      </x:c>
      <x:c r="O1410" s="149" t="str">
        <x:f>'Master Products'!AH1407</x:f>
        <x:v>WS-RATES:40:3</x:v>
      </x:c>
      <x:c r="P1410" s="149" t="str">
        <x:f>IF('Master Products'!AI1407="","",'Master Products'!AI1407)</x:f>
      </x:c>
      <x:c r="Q1410" s="149" t="str">
        <x:f>IF('Master Products'!AJ1407="","",'Master Products'!AJ1407)</x:f>
      </x:c>
      <x:c r="R1410" s="149" t="str">
        <x:f>IF('Master Products'!AK1407="","",'Master Products'!AK1407)</x:f>
      </x:c>
    </x:row>
    <x:row r="1411">
      <x:c r="A1411" s="149" t="str">
        <x:f>'Master Products'!A1408</x:f>
        <x:v>RS-001407</x:v>
      </x:c>
      <x:c r="B1411" s="149" t="str">
        <x:f>'Master Products'!B1408</x:f>
        <x:v>BAT GRIP (A)</x:v>
      </x:c>
      <x:c r="C1411" s="149" t="str">
        <x:f>'Master Products'!C1408</x:f>
        <x:v>BAT GRIP</x:v>
      </x:c>
      <x:c r="D1411" s="149" t="str">
        <x:f>'Master Products'!D1408</x:f>
        <x:v>Both</x:v>
      </x:c>
      <x:c r="E1411" s="149" t="str">
        <x:f>'Master Products'!F1408</x:f>
        <x:v>Piece</x:v>
      </x:c>
      <x:c r="F1411" s="149" t="str">
        <x:f>IF('Master Products'!G1408="","",'Master Products'!G1408)</x:f>
      </x:c>
      <x:c r="G1411" s="149" t="str">
        <x:f>'Master Products'!I1408</x:f>
        <x:v>PKR</x:v>
      </x:c>
      <x:c r="H1411" s="133" t="n">
        <x:f>'Master Products'!L1408</x:f>
        <x:v>950</x:v>
      </x:c>
      <x:c r="I1411" s="133" t="n">
        <x:f>'Master Products'!M1408</x:f>
        <x:v>850</x:v>
      </x:c>
      <x:c r="J1411" s="133" t="str">
        <x:f>'Master Products'!U1408</x:f>
        <x:v>Source Valid</x:v>
      </x:c>
      <x:c r="K1411" s="133" t="n">
        <x:f>'Master Products'!N1408</x:f>
        <x:v>100</x:v>
      </x:c>
      <x:c r="L1411" s="148" t="n">
        <x:f>'Master Products'!O1408</x:f>
        <x:v>0.10526315789473684</x:v>
      </x:c>
      <x:c r="M1411" s="149" t="str">
        <x:f>'Master Products'!X1408</x:f>
        <x:v>Ready</x:v>
      </x:c>
      <x:c r="N1411" s="149" t="b">
        <x:f>'Master Products'!Y1408</x:f>
        <x:v>1</x:v>
      </x:c>
      <x:c r="O1411" s="149" t="str">
        <x:f>'Master Products'!AH1408</x:f>
        <x:v>WS-RATES:40:4</x:v>
      </x:c>
      <x:c r="P1411" s="149" t="str">
        <x:f>IF('Master Products'!AI1408="","",'Master Products'!AI1408)</x:f>
      </x:c>
      <x:c r="Q1411" s="149" t="str">
        <x:f>IF('Master Products'!AJ1408="","",'Master Products'!AJ1408)</x:f>
      </x:c>
      <x:c r="R1411" s="149" t="str">
        <x:f>IF('Master Products'!AK1408="","",'Master Products'!AK1408)</x:f>
      </x:c>
    </x:row>
    <x:row r="1412">
      <x:c r="A1412" s="149" t="str">
        <x:f>'Master Products'!A1409</x:f>
        <x:v>RS-001408</x:v>
      </x:c>
      <x:c r="B1412" s="149" t="str">
        <x:f>'Master Products'!B1409</x:f>
        <x:v>STICKY NOTE ARROW 10PCS</x:v>
      </x:c>
      <x:c r="C1412" s="149" t="str">
        <x:f>'Master Products'!C1409</x:f>
        <x:v>CHINA</x:v>
      </x:c>
      <x:c r="D1412" s="149" t="str">
        <x:f>'Master Products'!D1409</x:f>
        <x:v>Wholesale/Bulk</x:v>
      </x:c>
      <x:c r="E1412" s="149" t="str">
        <x:f>'Master Products'!F1409</x:f>
        <x:v>Pack</x:v>
      </x:c>
      <x:c r="F1412" s="149" t="n">
        <x:f>IF('Master Products'!G1409="","",'Master Products'!G1409)</x:f>
        <x:v>10</x:v>
      </x:c>
      <x:c r="G1412" s="149" t="str">
        <x:f>'Master Products'!I1409</x:f>
        <x:v>PKR</x:v>
      </x:c>
      <x:c r="H1412" s="133" t="n">
        <x:f>'Master Products'!L1409</x:f>
        <x:v>75</x:v>
      </x:c>
      <x:c r="I1412" s="133" t="n">
        <x:f>'Master Products'!M1409</x:f>
        <x:v>65</x:v>
      </x:c>
      <x:c r="J1412" s="133" t="str">
        <x:f>'Master Products'!U1409</x:f>
        <x:v>Source Valid</x:v>
      </x:c>
      <x:c r="K1412" s="133" t="n">
        <x:f>'Master Products'!N1409</x:f>
        <x:v>10</x:v>
      </x:c>
      <x:c r="L1412" s="148" t="n">
        <x:f>'Master Products'!O1409</x:f>
        <x:v>0.13333333333333333</x:v>
      </x:c>
      <x:c r="M1412" s="149" t="str">
        <x:f>'Master Products'!X1409</x:f>
        <x:v>Ready</x:v>
      </x:c>
      <x:c r="N1412" s="149" t="b">
        <x:f>'Master Products'!Y1409</x:f>
        <x:v>1</x:v>
      </x:c>
      <x:c r="O1412" s="149" t="str">
        <x:f>'Master Products'!AH1409</x:f>
        <x:v>WS-RATES:40:5</x:v>
      </x:c>
      <x:c r="P1412" s="149" t="str">
        <x:f>IF('Master Products'!AI1409="","",'Master Products'!AI1409)</x:f>
      </x:c>
      <x:c r="Q1412" s="149" t="str">
        <x:f>IF('Master Products'!AJ1409="","",'Master Products'!AJ1409)</x:f>
      </x:c>
      <x:c r="R1412" s="149" t="str">
        <x:f>IF('Master Products'!AK1409="","",'Master Products'!AK1409)</x:f>
      </x:c>
    </x:row>
    <x:row r="1413">
      <x:c r="A1413" s="149" t="str">
        <x:f>'Master Products'!A1410</x:f>
        <x:v>RS-001409</x:v>
      </x:c>
      <x:c r="B1413" s="149" t="str">
        <x:f>'Master Products'!B1410</x:f>
        <x:v>CUBE CURTAIN</x:v>
      </x:c>
      <x:c r="C1413" s="149" t="str">
        <x:f>'Master Products'!C1410</x:f>
        <x:v>DISPLAY</x:v>
      </x:c>
      <x:c r="D1413" s="149" t="str">
        <x:f>'Master Products'!D1410</x:f>
        <x:v>Both</x:v>
      </x:c>
      <x:c r="E1413" s="149" t="str">
        <x:f>'Master Products'!F1410</x:f>
        <x:v>Piece</x:v>
      </x:c>
      <x:c r="F1413" s="149" t="str">
        <x:f>IF('Master Products'!G1410="","",'Master Products'!G1410)</x:f>
      </x:c>
      <x:c r="G1413" s="149" t="str">
        <x:f>'Master Products'!I1410</x:f>
        <x:v>PKR</x:v>
      </x:c>
      <x:c r="H1413" s="133" t="n">
        <x:f>'Master Products'!L1410</x:f>
        <x:v>140</x:v>
      </x:c>
      <x:c r="I1413" s="133" t="n">
        <x:f>'Master Products'!M1410</x:f>
        <x:v>100</x:v>
      </x:c>
      <x:c r="J1413" s="133" t="str">
        <x:f>'Master Products'!U1410</x:f>
        <x:v>Source Valid</x:v>
      </x:c>
      <x:c r="K1413" s="133" t="n">
        <x:f>'Master Products'!N1410</x:f>
        <x:v>40</x:v>
      </x:c>
      <x:c r="L1413" s="148" t="n">
        <x:f>'Master Products'!O1410</x:f>
        <x:v>0.2857142857142857</x:v>
      </x:c>
      <x:c r="M1413" s="149" t="str">
        <x:f>'Master Products'!X1410</x:f>
        <x:v>Ready</x:v>
      </x:c>
      <x:c r="N1413" s="149" t="b">
        <x:f>'Master Products'!Y1410</x:f>
        <x:v>1</x:v>
      </x:c>
      <x:c r="O1413" s="149" t="str">
        <x:f>'Master Products'!AH1410</x:f>
        <x:v>WS-RATES:40:6</x:v>
      </x:c>
      <x:c r="P1413" s="149" t="str">
        <x:f>IF('Master Products'!AI1410="","",'Master Products'!AI1410)</x:f>
      </x:c>
      <x:c r="Q1413" s="149" t="str">
        <x:f>IF('Master Products'!AJ1410="","",'Master Products'!AJ1410)</x:f>
      </x:c>
      <x:c r="R1413" s="149" t="str">
        <x:f>IF('Master Products'!AK1410="","",'Master Products'!AK1410)</x:f>
      </x:c>
    </x:row>
    <x:row r="1414">
      <x:c r="A1414" s="149" t="str">
        <x:f>'Master Products'!A1411</x:f>
        <x:v>RS-001410</x:v>
      </x:c>
      <x:c r="B1414" s="149" t="str">
        <x:f>'Master Products'!B1411</x:f>
        <x:v>ZIGZAG CURTAIN</x:v>
      </x:c>
      <x:c r="C1414" s="149" t="str">
        <x:f>'Master Products'!C1411</x:f>
        <x:v>DISPLAY</x:v>
      </x:c>
      <x:c r="D1414" s="149" t="str">
        <x:f>'Master Products'!D1411</x:f>
        <x:v>Both</x:v>
      </x:c>
      <x:c r="E1414" s="149" t="str">
        <x:f>'Master Products'!F1411</x:f>
        <x:v>Piece</x:v>
      </x:c>
      <x:c r="F1414" s="149" t="str">
        <x:f>IF('Master Products'!G1411="","",'Master Products'!G1411)</x:f>
      </x:c>
      <x:c r="G1414" s="149" t="str">
        <x:f>'Master Products'!I1411</x:f>
        <x:v>PKR</x:v>
      </x:c>
      <x:c r="H1414" s="133" t="n">
        <x:f>'Master Products'!L1411</x:f>
        <x:v>140</x:v>
      </x:c>
      <x:c r="I1414" s="133" t="n">
        <x:f>'Master Products'!M1411</x:f>
        <x:v>100</x:v>
      </x:c>
      <x:c r="J1414" s="133" t="str">
        <x:f>'Master Products'!U1411</x:f>
        <x:v>Source Valid</x:v>
      </x:c>
      <x:c r="K1414" s="133" t="n">
        <x:f>'Master Products'!N1411</x:f>
        <x:v>40</x:v>
      </x:c>
      <x:c r="L1414" s="148" t="n">
        <x:f>'Master Products'!O1411</x:f>
        <x:v>0.2857142857142857</x:v>
      </x:c>
      <x:c r="M1414" s="149" t="str">
        <x:f>'Master Products'!X1411</x:f>
        <x:v>Ready</x:v>
      </x:c>
      <x:c r="N1414" s="149" t="b">
        <x:f>'Master Products'!Y1411</x:f>
        <x:v>1</x:v>
      </x:c>
      <x:c r="O1414" s="149" t="str">
        <x:f>'Master Products'!AH1411</x:f>
        <x:v>WS-RATES:40:7</x:v>
      </x:c>
      <x:c r="P1414" s="149" t="str">
        <x:f>IF('Master Products'!AI1411="","",'Master Products'!AI1411)</x:f>
      </x:c>
      <x:c r="Q1414" s="149" t="str">
        <x:f>IF('Master Products'!AJ1411="","",'Master Products'!AJ1411)</x:f>
      </x:c>
      <x:c r="R1414" s="149" t="str">
        <x:f>IF('Master Products'!AK1411="","",'Master Products'!AK1411)</x:f>
      </x:c>
    </x:row>
    <x:row r="1415">
      <x:c r="A1415" s="149" t="str">
        <x:f>'Master Products'!A1412</x:f>
        <x:v>RS-001411</x:v>
      </x:c>
      <x:c r="B1415" s="149" t="str">
        <x:f>'Master Products'!B1412</x:f>
        <x:v>BABY BOY DISPLAY</x:v>
      </x:c>
      <x:c r="C1415" s="149" t="str">
        <x:f>'Master Products'!C1412</x:f>
        <x:v>DISPLAY</x:v>
      </x:c>
      <x:c r="D1415" s="149" t="str">
        <x:f>'Master Products'!D1412</x:f>
        <x:v>Wholesale/Bulk</x:v>
      </x:c>
      <x:c r="E1415" s="149" t="str">
        <x:f>'Master Products'!F1412</x:f>
        <x:v>Piece</x:v>
      </x:c>
      <x:c r="F1415" s="149" t="str">
        <x:f>IF('Master Products'!G1412="","",'Master Products'!G1412)</x:f>
      </x:c>
      <x:c r="G1415" s="149" t="str">
        <x:f>'Master Products'!I1412</x:f>
        <x:v>PKR</x:v>
      </x:c>
      <x:c r="H1415" s="133" t="n">
        <x:f>'Master Products'!L1412</x:f>
        <x:v>185</x:v>
      </x:c>
      <x:c r="I1415" s="133" t="n">
        <x:f>'Master Products'!M1412</x:f>
        <x:v>170</x:v>
      </x:c>
      <x:c r="J1415" s="133" t="str">
        <x:f>'Master Products'!U1412</x:f>
        <x:v>Source Valid</x:v>
      </x:c>
      <x:c r="K1415" s="133" t="n">
        <x:f>'Master Products'!N1412</x:f>
        <x:v>15</x:v>
      </x:c>
      <x:c r="L1415" s="148" t="n">
        <x:f>'Master Products'!O1412</x:f>
        <x:v>0.08108108108108109</x:v>
      </x:c>
      <x:c r="M1415" s="149" t="str">
        <x:f>'Master Products'!X1412</x:f>
        <x:v>Ready</x:v>
      </x:c>
      <x:c r="N1415" s="149" t="b">
        <x:f>'Master Products'!Y1412</x:f>
        <x:v>1</x:v>
      </x:c>
      <x:c r="O1415" s="149" t="str">
        <x:f>'Master Products'!AH1412</x:f>
        <x:v>WS-RATES:40:8</x:v>
      </x:c>
      <x:c r="P1415" s="149" t="str">
        <x:f>IF('Master Products'!AI1412="","",'Master Products'!AI1412)</x:f>
      </x:c>
      <x:c r="Q1415" s="149" t="str">
        <x:f>IF('Master Products'!AJ1412="","",'Master Products'!AJ1412)</x:f>
      </x:c>
      <x:c r="R1415" s="149" t="str">
        <x:f>IF('Master Products'!AK1412="","",'Master Products'!AK1412)</x:f>
      </x:c>
    </x:row>
    <x:row r="1416">
      <x:c r="A1416" s="149" t="str">
        <x:f>'Master Products'!A1413</x:f>
        <x:v>RS-001412</x:v>
      </x:c>
      <x:c r="B1416" s="149" t="str">
        <x:f>'Master Products'!B1413</x:f>
        <x:v>BIRTHDAY GIRL DISPLAY</x:v>
      </x:c>
      <x:c r="C1416" s="149" t="str">
        <x:f>'Master Products'!C1413</x:f>
        <x:v>DISPLAY</x:v>
      </x:c>
      <x:c r="D1416" s="149" t="str">
        <x:f>'Master Products'!D1413</x:f>
        <x:v>Wholesale/Bulk</x:v>
      </x:c>
      <x:c r="E1416" s="149" t="str">
        <x:f>'Master Products'!F1413</x:f>
        <x:v>Piece</x:v>
      </x:c>
      <x:c r="F1416" s="149" t="str">
        <x:f>IF('Master Products'!G1413="","",'Master Products'!G1413)</x:f>
      </x:c>
      <x:c r="G1416" s="149" t="str">
        <x:f>'Master Products'!I1413</x:f>
        <x:v>PKR</x:v>
      </x:c>
      <x:c r="H1416" s="133" t="n">
        <x:f>'Master Products'!L1413</x:f>
        <x:v>200</x:v>
      </x:c>
      <x:c r="I1416" s="133" t="n">
        <x:f>'Master Products'!M1413</x:f>
        <x:v>180</x:v>
      </x:c>
      <x:c r="J1416" s="133" t="str">
        <x:f>'Master Products'!U1413</x:f>
        <x:v>Source Valid</x:v>
      </x:c>
      <x:c r="K1416" s="133" t="n">
        <x:f>'Master Products'!N1413</x:f>
        <x:v>20</x:v>
      </x:c>
      <x:c r="L1416" s="148" t="n">
        <x:f>'Master Products'!O1413</x:f>
        <x:v>0.1</x:v>
      </x:c>
      <x:c r="M1416" s="149" t="str">
        <x:f>'Master Products'!X1413</x:f>
        <x:v>Ready</x:v>
      </x:c>
      <x:c r="N1416" s="149" t="b">
        <x:f>'Master Products'!Y1413</x:f>
        <x:v>1</x:v>
      </x:c>
      <x:c r="O1416" s="149" t="str">
        <x:f>'Master Products'!AH1413</x:f>
        <x:v>WS-RATES:40:9</x:v>
      </x:c>
      <x:c r="P1416" s="149" t="str">
        <x:f>IF('Master Products'!AI1413="","",'Master Products'!AI1413)</x:f>
      </x:c>
      <x:c r="Q1416" s="149" t="str">
        <x:f>IF('Master Products'!AJ1413="","",'Master Products'!AJ1413)</x:f>
      </x:c>
      <x:c r="R1416" s="149" t="str">
        <x:f>IF('Master Products'!AK1413="","",'Master Products'!AK1413)</x:f>
      </x:c>
    </x:row>
    <x:row r="1417">
      <x:c r="A1417" s="149" t="str">
        <x:f>'Master Products'!A1414</x:f>
        <x:v>RS-001413</x:v>
      </x:c>
      <x:c r="B1417" s="149" t="str">
        <x:f>'Master Products'!B1414</x:f>
        <x:v>MEHENDI DISPLAY</x:v>
      </x:c>
      <x:c r="C1417" s="149" t="str">
        <x:f>'Master Products'!C1414</x:f>
        <x:v>DISPLAY</x:v>
      </x:c>
      <x:c r="D1417" s="149" t="str">
        <x:f>'Master Products'!D1414</x:f>
        <x:v>Wholesale/Bulk</x:v>
      </x:c>
      <x:c r="E1417" s="149" t="str">
        <x:f>'Master Products'!F1414</x:f>
        <x:v>Piece</x:v>
      </x:c>
      <x:c r="F1417" s="149" t="str">
        <x:f>IF('Master Products'!G1414="","",'Master Products'!G1414)</x:f>
      </x:c>
      <x:c r="G1417" s="149" t="str">
        <x:f>'Master Products'!I1414</x:f>
        <x:v>PKR</x:v>
      </x:c>
      <x:c r="H1417" s="133" t="n">
        <x:f>'Master Products'!L1414</x:f>
        <x:v>160</x:v>
      </x:c>
      <x:c r="I1417" s="133" t="n">
        <x:f>'Master Products'!M1414</x:f>
        <x:v>125</x:v>
      </x:c>
      <x:c r="J1417" s="133" t="str">
        <x:f>'Master Products'!U1414</x:f>
        <x:v>Source Valid</x:v>
      </x:c>
      <x:c r="K1417" s="133" t="n">
        <x:f>'Master Products'!N1414</x:f>
        <x:v>35</x:v>
      </x:c>
      <x:c r="L1417" s="148" t="n">
        <x:f>'Master Products'!O1414</x:f>
        <x:v>0.21875</x:v>
      </x:c>
      <x:c r="M1417" s="149" t="str">
        <x:f>'Master Products'!X1414</x:f>
        <x:v>Ready</x:v>
      </x:c>
      <x:c r="N1417" s="149" t="b">
        <x:f>'Master Products'!Y1414</x:f>
        <x:v>1</x:v>
      </x:c>
      <x:c r="O1417" s="149" t="str">
        <x:f>'Master Products'!AH1414</x:f>
        <x:v>WS-RATES:40:10</x:v>
      </x:c>
      <x:c r="P1417" s="149" t="str">
        <x:f>IF('Master Products'!AI1414="","",'Master Products'!AI1414)</x:f>
      </x:c>
      <x:c r="Q1417" s="149" t="str">
        <x:f>IF('Master Products'!AJ1414="","",'Master Products'!AJ1414)</x:f>
      </x:c>
      <x:c r="R1417" s="149" t="str">
        <x:f>IF('Master Products'!AK1414="","",'Master Products'!AK1414)</x:f>
      </x:c>
    </x:row>
    <x:row r="1418">
      <x:c r="A1418" s="149" t="str">
        <x:f>'Master Products'!A1415</x:f>
        <x:v>RS-001414</x:v>
      </x:c>
      <x:c r="B1418" s="149" t="str">
        <x:f>'Master Products'!B1415</x:f>
        <x:v>WELCOME BOY DISPLAY</x:v>
      </x:c>
      <x:c r="C1418" s="149" t="str">
        <x:f>'Master Products'!C1415</x:f>
        <x:v>DISPLAY</x:v>
      </x:c>
      <x:c r="D1418" s="149" t="str">
        <x:f>'Master Products'!D1415</x:f>
        <x:v>Wholesale/Bulk</x:v>
      </x:c>
      <x:c r="E1418" s="149" t="str">
        <x:f>'Master Products'!F1415</x:f>
        <x:v>Piece</x:v>
      </x:c>
      <x:c r="F1418" s="149" t="str">
        <x:f>IF('Master Products'!G1415="","",'Master Products'!G1415)</x:f>
      </x:c>
      <x:c r="G1418" s="149" t="str">
        <x:f>'Master Products'!I1415</x:f>
        <x:v>PKR</x:v>
      </x:c>
      <x:c r="H1418" s="133" t="n">
        <x:f>'Master Products'!L1415</x:f>
        <x:v>245</x:v>
      </x:c>
      <x:c r="I1418" s="133" t="n">
        <x:f>'Master Products'!M1415</x:f>
        <x:v>230</x:v>
      </x:c>
      <x:c r="J1418" s="133" t="str">
        <x:f>'Master Products'!U1415</x:f>
        <x:v>Source Valid</x:v>
      </x:c>
      <x:c r="K1418" s="133" t="n">
        <x:f>'Master Products'!N1415</x:f>
        <x:v>15</x:v>
      </x:c>
      <x:c r="L1418" s="148" t="n">
        <x:f>'Master Products'!O1415</x:f>
        <x:v>0.061224489795918366</x:v>
      </x:c>
      <x:c r="M1418" s="149" t="str">
        <x:f>'Master Products'!X1415</x:f>
        <x:v>Ready</x:v>
      </x:c>
      <x:c r="N1418" s="149" t="b">
        <x:f>'Master Products'!Y1415</x:f>
        <x:v>1</x:v>
      </x:c>
      <x:c r="O1418" s="149" t="str">
        <x:f>'Master Products'!AH1415</x:f>
        <x:v>WS-RATES:40:11</x:v>
      </x:c>
      <x:c r="P1418" s="149" t="str">
        <x:f>IF('Master Products'!AI1415="","",'Master Products'!AI1415)</x:f>
      </x:c>
      <x:c r="Q1418" s="149" t="str">
        <x:f>IF('Master Products'!AJ1415="","",'Master Products'!AJ1415)</x:f>
      </x:c>
      <x:c r="R1418" s="149" t="str">
        <x:f>IF('Master Products'!AK1415="","",'Master Products'!AK1415)</x:f>
      </x:c>
    </x:row>
    <x:row r="1419">
      <x:c r="A1419" s="149" t="str">
        <x:f>'Master Products'!A1416</x:f>
        <x:v>RS-001415</x:v>
      </x:c>
      <x:c r="B1419" s="149" t="str">
        <x:f>'Master Products'!B1416</x:f>
        <x:v>HAPPY BIRTHDAY DISPLAY</x:v>
      </x:c>
      <x:c r="C1419" s="149" t="str">
        <x:f>'Master Products'!C1416</x:f>
        <x:v>DISPLAY</x:v>
      </x:c>
      <x:c r="D1419" s="149" t="str">
        <x:f>'Master Products'!D1416</x:f>
        <x:v>Wholesale/Bulk</x:v>
      </x:c>
      <x:c r="E1419" s="149" t="str">
        <x:f>'Master Products'!F1416</x:f>
        <x:v>Piece</x:v>
      </x:c>
      <x:c r="F1419" s="149" t="str">
        <x:f>IF('Master Products'!G1416="","",'Master Products'!G1416)</x:f>
      </x:c>
      <x:c r="G1419" s="149" t="str">
        <x:f>'Master Products'!I1416</x:f>
        <x:v>PKR</x:v>
      </x:c>
      <x:c r="H1419" s="133" t="n">
        <x:f>'Master Products'!L1416</x:f>
        <x:v>170</x:v>
      </x:c>
      <x:c r="I1419" s="133" t="n">
        <x:f>'Master Products'!M1416</x:f>
        <x:v>135</x:v>
      </x:c>
      <x:c r="J1419" s="133" t="str">
        <x:f>'Master Products'!U1416</x:f>
        <x:v>Source Valid</x:v>
      </x:c>
      <x:c r="K1419" s="133" t="n">
        <x:f>'Master Products'!N1416</x:f>
        <x:v>35</x:v>
      </x:c>
      <x:c r="L1419" s="148" t="n">
        <x:f>'Master Products'!O1416</x:f>
        <x:v>0.20588235294117646</x:v>
      </x:c>
      <x:c r="M1419" s="149" t="str">
        <x:f>'Master Products'!X1416</x:f>
        <x:v>Ready</x:v>
      </x:c>
      <x:c r="N1419" s="149" t="b">
        <x:f>'Master Products'!Y1416</x:f>
        <x:v>1</x:v>
      </x:c>
      <x:c r="O1419" s="149" t="str">
        <x:f>'Master Products'!AH1416</x:f>
        <x:v>WS-RATES:40:12</x:v>
      </x:c>
      <x:c r="P1419" s="149" t="str">
        <x:f>IF('Master Products'!AI1416="","",'Master Products'!AI1416)</x:f>
      </x:c>
      <x:c r="Q1419" s="149" t="str">
        <x:f>IF('Master Products'!AJ1416="","",'Master Products'!AJ1416)</x:f>
      </x:c>
      <x:c r="R1419" s="149" t="str">
        <x:f>IF('Master Products'!AK1416="","",'Master Products'!AK1416)</x:f>
      </x:c>
    </x:row>
    <x:row r="1420">
      <x:c r="A1420" s="149" t="str">
        <x:f>'Master Products'!A1417</x:f>
        <x:v>RS-001416</x:v>
      </x:c>
      <x:c r="B1420" s="149" t="str">
        <x:f>'Master Products'!B1417</x:f>
        <x:v>GATTA GRAPH COPY</x:v>
      </x:c>
      <x:c r="C1420" s="149" t="str">
        <x:f>'Master Products'!C1417</x:f>
        <x:v>PRACTICAL COPY</x:v>
      </x:c>
      <x:c r="D1420" s="149" t="str">
        <x:f>'Master Products'!D1417</x:f>
        <x:v>Both</x:v>
      </x:c>
      <x:c r="E1420" s="149" t="str">
        <x:f>'Master Products'!F1417</x:f>
        <x:v>Piece</x:v>
      </x:c>
      <x:c r="F1420" s="149" t="str">
        <x:f>IF('Master Products'!G1417="","",'Master Products'!G1417)</x:f>
      </x:c>
      <x:c r="G1420" s="149" t="str">
        <x:f>'Master Products'!I1417</x:f>
        <x:v>PKR</x:v>
      </x:c>
      <x:c r="H1420" s="133" t="n">
        <x:f>'Master Products'!L1417</x:f>
        <x:v>250</x:v>
      </x:c>
      <x:c r="I1420" s="133" t="n">
        <x:f>'Master Products'!M1417</x:f>
        <x:v>220</x:v>
      </x:c>
      <x:c r="J1420" s="133" t="str">
        <x:f>'Master Products'!U1417</x:f>
        <x:v>Source Valid</x:v>
      </x:c>
      <x:c r="K1420" s="133" t="n">
        <x:f>'Master Products'!N1417</x:f>
        <x:v>30</x:v>
      </x:c>
      <x:c r="L1420" s="148" t="n">
        <x:f>'Master Products'!O1417</x:f>
        <x:v>0.12</x:v>
      </x:c>
      <x:c r="M1420" s="149" t="str">
        <x:f>'Master Products'!X1417</x:f>
        <x:v>Ready</x:v>
      </x:c>
      <x:c r="N1420" s="149" t="b">
        <x:f>'Master Products'!Y1417</x:f>
        <x:v>1</x:v>
      </x:c>
      <x:c r="O1420" s="149" t="str">
        <x:f>'Master Products'!AH1417</x:f>
        <x:v>WS-RATES:40:13</x:v>
      </x:c>
      <x:c r="P1420" s="149" t="str">
        <x:f>IF('Master Products'!AI1417="","",'Master Products'!AI1417)</x:f>
      </x:c>
      <x:c r="Q1420" s="149" t="str">
        <x:f>IF('Master Products'!AJ1417="","",'Master Products'!AJ1417)</x:f>
      </x:c>
      <x:c r="R1420" s="149" t="str">
        <x:f>IF('Master Products'!AK1417="","",'Master Products'!AK1417)</x:f>
      </x:c>
    </x:row>
    <x:row r="1421">
      <x:c r="A1421" s="149" t="str">
        <x:f>'Master Products'!A1418</x:f>
        <x:v>RS-001417</x:v>
      </x:c>
      <x:c r="B1421" s="149" t="str">
        <x:f>'Master Products'!B1418</x:f>
        <x:v>IMP PRACTICAL COPY</x:v>
      </x:c>
      <x:c r="C1421" s="149" t="str">
        <x:f>'Master Products'!C1418</x:f>
        <x:v>PRACTICAL COPY</x:v>
      </x:c>
      <x:c r="D1421" s="149" t="str">
        <x:f>'Master Products'!D1418</x:f>
        <x:v>Both</x:v>
      </x:c>
      <x:c r="E1421" s="149" t="str">
        <x:f>'Master Products'!F1418</x:f>
        <x:v>Piece</x:v>
      </x:c>
      <x:c r="F1421" s="149" t="str">
        <x:f>IF('Master Products'!G1418="","",'Master Products'!G1418)</x:f>
      </x:c>
      <x:c r="G1421" s="149" t="str">
        <x:f>'Master Products'!I1418</x:f>
        <x:v>PKR</x:v>
      </x:c>
      <x:c r="H1421" s="133" t="n">
        <x:f>'Master Products'!L1418</x:f>
        <x:v>360</x:v>
      </x:c>
      <x:c r="I1421" s="133" t="n">
        <x:f>'Master Products'!M1418</x:f>
        <x:v>320</x:v>
      </x:c>
      <x:c r="J1421" s="133" t="str">
        <x:f>'Master Products'!U1418</x:f>
        <x:v>Source Valid</x:v>
      </x:c>
      <x:c r="K1421" s="133" t="n">
        <x:f>'Master Products'!N1418</x:f>
        <x:v>40</x:v>
      </x:c>
      <x:c r="L1421" s="148" t="n">
        <x:f>'Master Products'!O1418</x:f>
        <x:v>0.1111111111111111</x:v>
      </x:c>
      <x:c r="M1421" s="149" t="str">
        <x:f>'Master Products'!X1418</x:f>
        <x:v>Ready</x:v>
      </x:c>
      <x:c r="N1421" s="149" t="b">
        <x:f>'Master Products'!Y1418</x:f>
        <x:v>1</x:v>
      </x:c>
      <x:c r="O1421" s="149" t="str">
        <x:f>'Master Products'!AH1418</x:f>
        <x:v>WS-RATES:40:14</x:v>
      </x:c>
      <x:c r="P1421" s="149" t="str">
        <x:f>IF('Master Products'!AI1418="","",'Master Products'!AI1418)</x:f>
      </x:c>
      <x:c r="Q1421" s="149" t="str">
        <x:f>IF('Master Products'!AJ1418="","",'Master Products'!AJ1418)</x:f>
      </x:c>
      <x:c r="R1421" s="149" t="str">
        <x:f>IF('Master Products'!AK1418="","",'Master Products'!AK1418)</x:f>
      </x:c>
    </x:row>
    <x:row r="1422">
      <x:c r="A1422" s="149" t="str">
        <x:f>'Master Products'!A1419</x:f>
        <x:v>RS-001418</x:v>
      </x:c>
      <x:c r="B1422" s="149" t="str">
        <x:f>'Master Products'!B1419</x:f>
        <x:v>WELCOME DISPLAY</x:v>
      </x:c>
      <x:c r="C1422" s="149" t="str">
        <x:f>'Master Products'!C1419</x:f>
        <x:v>DISPLAY</x:v>
      </x:c>
      <x:c r="D1422" s="149" t="str">
        <x:f>'Master Products'!D1419</x:f>
        <x:v>Wholesale/Bulk</x:v>
      </x:c>
      <x:c r="E1422" s="149" t="str">
        <x:f>'Master Products'!F1419</x:f>
        <x:v>Piece</x:v>
      </x:c>
      <x:c r="F1422" s="149" t="str">
        <x:f>IF('Master Products'!G1419="","",'Master Products'!G1419)</x:f>
      </x:c>
      <x:c r="G1422" s="149" t="str">
        <x:f>'Master Products'!I1419</x:f>
        <x:v>PKR</x:v>
      </x:c>
      <x:c r="H1422" s="133" t="n">
        <x:f>'Master Products'!L1419</x:f>
        <x:v>150</x:v>
      </x:c>
      <x:c r="I1422" s="133" t="n">
        <x:f>'Master Products'!M1419</x:f>
        <x:v>115</x:v>
      </x:c>
      <x:c r="J1422" s="133" t="str">
        <x:f>'Master Products'!U1419</x:f>
        <x:v>Source Valid</x:v>
      </x:c>
      <x:c r="K1422" s="133" t="n">
        <x:f>'Master Products'!N1419</x:f>
        <x:v>35</x:v>
      </x:c>
      <x:c r="L1422" s="148" t="n">
        <x:f>'Master Products'!O1419</x:f>
        <x:v>0.23333333333333334</x:v>
      </x:c>
      <x:c r="M1422" s="149" t="str">
        <x:f>'Master Products'!X1419</x:f>
        <x:v>Ready</x:v>
      </x:c>
      <x:c r="N1422" s="149" t="b">
        <x:f>'Master Products'!Y1419</x:f>
        <x:v>1</x:v>
      </x:c>
      <x:c r="O1422" s="149" t="str">
        <x:f>'Master Products'!AH1419</x:f>
        <x:v>WS-RATES:40:15</x:v>
      </x:c>
      <x:c r="P1422" s="149" t="str">
        <x:f>IF('Master Products'!AI1419="","",'Master Products'!AI1419)</x:f>
      </x:c>
      <x:c r="Q1422" s="149" t="str">
        <x:f>IF('Master Products'!AJ1419="","",'Master Products'!AJ1419)</x:f>
      </x:c>
      <x:c r="R1422" s="149" t="str">
        <x:f>IF('Master Products'!AK1419="","",'Master Products'!AK1419)</x:f>
      </x:c>
    </x:row>
    <x:row r="1423">
      <x:c r="A1423" s="149" t="str">
        <x:f>'Master Products'!A1420</x:f>
        <x:v>RS-001419</x:v>
      </x:c>
      <x:c r="B1423" s="149" t="str">
        <x:f>'Master Products'!B1420</x:f>
        <x:v>BAAT PAKKI DISPLAY</x:v>
      </x:c>
      <x:c r="C1423" s="149" t="str">
        <x:f>'Master Products'!C1420</x:f>
        <x:v>DISPLAY</x:v>
      </x:c>
      <x:c r="D1423" s="149" t="str">
        <x:f>'Master Products'!D1420</x:f>
        <x:v>Wholesale/Bulk</x:v>
      </x:c>
      <x:c r="E1423" s="149" t="str">
        <x:f>'Master Products'!F1420</x:f>
        <x:v>Piece</x:v>
      </x:c>
      <x:c r="F1423" s="149" t="str">
        <x:f>IF('Master Products'!G1420="","",'Master Products'!G1420)</x:f>
      </x:c>
      <x:c r="G1423" s="149" t="str">
        <x:f>'Master Products'!I1420</x:f>
        <x:v>PKR</x:v>
      </x:c>
      <x:c r="H1423" s="133" t="n">
        <x:f>'Master Products'!L1420</x:f>
        <x:v>190</x:v>
      </x:c>
      <x:c r="I1423" s="133" t="n">
        <x:f>'Master Products'!M1420</x:f>
        <x:v>165</x:v>
      </x:c>
      <x:c r="J1423" s="133" t="str">
        <x:f>'Master Products'!U1420</x:f>
        <x:v>Source Valid</x:v>
      </x:c>
      <x:c r="K1423" s="133" t="n">
        <x:f>'Master Products'!N1420</x:f>
        <x:v>25</x:v>
      </x:c>
      <x:c r="L1423" s="148" t="n">
        <x:f>'Master Products'!O1420</x:f>
        <x:v>0.13157894736842105</x:v>
      </x:c>
      <x:c r="M1423" s="149" t="str">
        <x:f>'Master Products'!X1420</x:f>
        <x:v>Ready</x:v>
      </x:c>
      <x:c r="N1423" s="149" t="b">
        <x:f>'Master Products'!Y1420</x:f>
        <x:v>1</x:v>
      </x:c>
      <x:c r="O1423" s="149" t="str">
        <x:f>'Master Products'!AH1420</x:f>
        <x:v>WS-RATES:40:16</x:v>
      </x:c>
      <x:c r="P1423" s="149" t="str">
        <x:f>IF('Master Products'!AI1420="","",'Master Products'!AI1420)</x:f>
      </x:c>
      <x:c r="Q1423" s="149" t="str">
        <x:f>IF('Master Products'!AJ1420="","",'Master Products'!AJ1420)</x:f>
      </x:c>
      <x:c r="R1423" s="149" t="str">
        <x:f>IF('Master Products'!AK1420="","",'Master Products'!AK1420)</x:f>
      </x:c>
    </x:row>
    <x:row r="1424">
      <x:c r="A1424" s="149" t="str">
        <x:f>'Master Products'!A1421</x:f>
        <x:v>RS-001420</x:v>
      </x:c>
      <x:c r="B1424" s="149" t="str">
        <x:f>'Master Products'!B1421</x:f>
        <x:v>P8 PRACTICAL COPY</x:v>
      </x:c>
      <x:c r="C1424" s="149" t="str">
        <x:f>'Master Products'!C1421</x:f>
        <x:v>PRACTICAL COPY</x:v>
      </x:c>
      <x:c r="D1424" s="149" t="str">
        <x:f>'Master Products'!D1421</x:f>
        <x:v>Both</x:v>
      </x:c>
      <x:c r="E1424" s="149" t="str">
        <x:f>'Master Products'!F1421</x:f>
        <x:v>Piece</x:v>
      </x:c>
      <x:c r="F1424" s="149" t="str">
        <x:f>IF('Master Products'!G1421="","",'Master Products'!G1421)</x:f>
      </x:c>
      <x:c r="G1424" s="149" t="str">
        <x:f>'Master Products'!I1421</x:f>
        <x:v>PKR</x:v>
      </x:c>
      <x:c r="H1424" s="133" t="n">
        <x:f>'Master Products'!L1421</x:f>
        <x:v>235</x:v>
      </x:c>
      <x:c r="I1424" s="133" t="n">
        <x:f>'Master Products'!M1421</x:f>
        <x:v>215</x:v>
      </x:c>
      <x:c r="J1424" s="133" t="str">
        <x:f>'Master Products'!U1421</x:f>
        <x:v>Source Valid</x:v>
      </x:c>
      <x:c r="K1424" s="133" t="n">
        <x:f>'Master Products'!N1421</x:f>
        <x:v>20</x:v>
      </x:c>
      <x:c r="L1424" s="148" t="n">
        <x:f>'Master Products'!O1421</x:f>
        <x:v>0.0851063829787234</x:v>
      </x:c>
      <x:c r="M1424" s="149" t="str">
        <x:f>'Master Products'!X1421</x:f>
        <x:v>Ready</x:v>
      </x:c>
      <x:c r="N1424" s="149" t="b">
        <x:f>'Master Products'!Y1421</x:f>
        <x:v>1</x:v>
      </x:c>
      <x:c r="O1424" s="149" t="str">
        <x:f>'Master Products'!AH1421</x:f>
        <x:v>WS-RATES:40:17</x:v>
      </x:c>
      <x:c r="P1424" s="149" t="str">
        <x:f>IF('Master Products'!AI1421="","",'Master Products'!AI1421)</x:f>
      </x:c>
      <x:c r="Q1424" s="149" t="str">
        <x:f>IF('Master Products'!AJ1421="","",'Master Products'!AJ1421)</x:f>
      </x:c>
      <x:c r="R1424" s="149" t="str">
        <x:f>IF('Master Products'!AK1421="","",'Master Products'!AK1421)</x:f>
      </x:c>
    </x:row>
    <x:row r="1425">
      <x:c r="A1425" s="149" t="str">
        <x:f>'Master Products'!A1422</x:f>
        <x:v>RS-001421</x:v>
      </x:c>
      <x:c r="B1425" s="149" t="str">
        <x:f>'Master Products'!B1422</x:f>
        <x:v>P7 PRACTICAL COPY</x:v>
      </x:c>
      <x:c r="C1425" s="149" t="str">
        <x:f>'Master Products'!C1422</x:f>
        <x:v>PRACTICAL COPY</x:v>
      </x:c>
      <x:c r="D1425" s="149" t="str">
        <x:f>'Master Products'!D1422</x:f>
        <x:v>Both</x:v>
      </x:c>
      <x:c r="E1425" s="149" t="str">
        <x:f>'Master Products'!F1422</x:f>
        <x:v>Piece</x:v>
      </x:c>
      <x:c r="F1425" s="149" t="str">
        <x:f>IF('Master Products'!G1422="","",'Master Products'!G1422)</x:f>
      </x:c>
      <x:c r="G1425" s="149" t="str">
        <x:f>'Master Products'!I1422</x:f>
        <x:v>PKR</x:v>
      </x:c>
      <x:c r="H1425" s="133" t="n">
        <x:f>'Master Products'!L1422</x:f>
        <x:v>210</x:v>
      </x:c>
      <x:c r="I1425" s="133" t="n">
        <x:f>'Master Products'!M1422</x:f>
        <x:v>195</x:v>
      </x:c>
      <x:c r="J1425" s="133" t="str">
        <x:f>'Master Products'!U1422</x:f>
        <x:v>Source Valid</x:v>
      </x:c>
      <x:c r="K1425" s="133" t="n">
        <x:f>'Master Products'!N1422</x:f>
        <x:v>15</x:v>
      </x:c>
      <x:c r="L1425" s="148" t="n">
        <x:f>'Master Products'!O1422</x:f>
        <x:v>0.07142857142857142</x:v>
      </x:c>
      <x:c r="M1425" s="149" t="str">
        <x:f>'Master Products'!X1422</x:f>
        <x:v>Ready</x:v>
      </x:c>
      <x:c r="N1425" s="149" t="b">
        <x:f>'Master Products'!Y1422</x:f>
        <x:v>1</x:v>
      </x:c>
      <x:c r="O1425" s="149" t="str">
        <x:f>'Master Products'!AH1422</x:f>
        <x:v>WS-RATES:40:18</x:v>
      </x:c>
      <x:c r="P1425" s="149" t="str">
        <x:f>IF('Master Products'!AI1422="","",'Master Products'!AI1422)</x:f>
      </x:c>
      <x:c r="Q1425" s="149" t="str">
        <x:f>IF('Master Products'!AJ1422="","",'Master Products'!AJ1422)</x:f>
      </x:c>
      <x:c r="R1425" s="149" t="str">
        <x:f>IF('Master Products'!AK1422="","",'Master Products'!AK1422)</x:f>
      </x:c>
    </x:row>
    <x:row r="1426">
      <x:c r="A1426" s="149" t="str">
        <x:f>'Master Products'!A1423</x:f>
        <x:v>RS-001422</x:v>
      </x:c>
      <x:c r="B1426" s="149" t="str">
        <x:f>'Master Products'!B1423</x:f>
        <x:v>BRIDE TO BE DISPLAY</x:v>
      </x:c>
      <x:c r="C1426" s="149" t="str">
        <x:f>'Master Products'!C1423</x:f>
        <x:v>DISPLAY</x:v>
      </x:c>
      <x:c r="D1426" s="149" t="str">
        <x:f>'Master Products'!D1423</x:f>
        <x:v>Wholesale/Bulk</x:v>
      </x:c>
      <x:c r="E1426" s="149" t="str">
        <x:f>'Master Products'!F1423</x:f>
        <x:v>Piece</x:v>
      </x:c>
      <x:c r="F1426" s="149" t="str">
        <x:f>IF('Master Products'!G1423="","",'Master Products'!G1423)</x:f>
      </x:c>
      <x:c r="G1426" s="149" t="str">
        <x:f>'Master Products'!I1423</x:f>
        <x:v>PKR</x:v>
      </x:c>
      <x:c r="H1426" s="133" t="n">
        <x:f>'Master Products'!L1423</x:f>
        <x:v>190</x:v>
      </x:c>
      <x:c r="I1426" s="133" t="n">
        <x:f>'Master Products'!M1423</x:f>
        <x:v>165</x:v>
      </x:c>
      <x:c r="J1426" s="133" t="str">
        <x:f>'Master Products'!U1423</x:f>
        <x:v>Source Valid</x:v>
      </x:c>
      <x:c r="K1426" s="133" t="n">
        <x:f>'Master Products'!N1423</x:f>
        <x:v>25</x:v>
      </x:c>
      <x:c r="L1426" s="148" t="n">
        <x:f>'Master Products'!O1423</x:f>
        <x:v>0.13157894736842105</x:v>
      </x:c>
      <x:c r="M1426" s="149" t="str">
        <x:f>'Master Products'!X1423</x:f>
        <x:v>Ready</x:v>
      </x:c>
      <x:c r="N1426" s="149" t="b">
        <x:f>'Master Products'!Y1423</x:f>
        <x:v>1</x:v>
      </x:c>
      <x:c r="O1426" s="149" t="str">
        <x:f>'Master Products'!AH1423</x:f>
        <x:v>WS-RATES:40:19</x:v>
      </x:c>
      <x:c r="P1426" s="149" t="str">
        <x:f>IF('Master Products'!AI1423="","",'Master Products'!AI1423)</x:f>
      </x:c>
      <x:c r="Q1426" s="149" t="str">
        <x:f>IF('Master Products'!AJ1423="","",'Master Products'!AJ1423)</x:f>
      </x:c>
      <x:c r="R1426" s="149" t="str">
        <x:f>IF('Master Products'!AK1423="","",'Master Products'!AK1423)</x:f>
      </x:c>
    </x:row>
    <x:row r="1427">
      <x:c r="A1427" s="149" t="str">
        <x:f>'Master Products'!A1424</x:f>
        <x:v>RS-001423</x:v>
      </x:c>
      <x:c r="B1427" s="149" t="str">
        <x:f>'Master Products'!B1424</x:f>
        <x:v>UMRAH MUBARAK DISPLAY</x:v>
      </x:c>
      <x:c r="C1427" s="149" t="str">
        <x:f>'Master Products'!C1424</x:f>
        <x:v>DISPLAY</x:v>
      </x:c>
      <x:c r="D1427" s="149" t="str">
        <x:f>'Master Products'!D1424</x:f>
        <x:v>Wholesale/Bulk</x:v>
      </x:c>
      <x:c r="E1427" s="149" t="str">
        <x:f>'Master Products'!F1424</x:f>
        <x:v>Piece</x:v>
      </x:c>
      <x:c r="F1427" s="149" t="str">
        <x:f>IF('Master Products'!G1424="","",'Master Products'!G1424)</x:f>
      </x:c>
      <x:c r="G1427" s="149" t="str">
        <x:f>'Master Products'!I1424</x:f>
        <x:v>PKR</x:v>
      </x:c>
      <x:c r="H1427" s="133" t="n">
        <x:f>'Master Products'!L1424</x:f>
        <x:v>210</x:v>
      </x:c>
      <x:c r="I1427" s="133" t="n">
        <x:f>'Master Products'!M1424</x:f>
        <x:v>165</x:v>
      </x:c>
      <x:c r="J1427" s="133" t="str">
        <x:f>'Master Products'!U1424</x:f>
        <x:v>Source Valid</x:v>
      </x:c>
      <x:c r="K1427" s="133" t="n">
        <x:f>'Master Products'!N1424</x:f>
        <x:v>45</x:v>
      </x:c>
      <x:c r="L1427" s="148" t="n">
        <x:f>'Master Products'!O1424</x:f>
        <x:v>0.21428571428571427</x:v>
      </x:c>
      <x:c r="M1427" s="149" t="str">
        <x:f>'Master Products'!X1424</x:f>
        <x:v>Ready</x:v>
      </x:c>
      <x:c r="N1427" s="149" t="b">
        <x:f>'Master Products'!Y1424</x:f>
        <x:v>1</x:v>
      </x:c>
      <x:c r="O1427" s="149" t="str">
        <x:f>'Master Products'!AH1424</x:f>
        <x:v>WS-RATES:40:20</x:v>
      </x:c>
      <x:c r="P1427" s="149" t="str">
        <x:f>IF('Master Products'!AI1424="","",'Master Products'!AI1424)</x:f>
      </x:c>
      <x:c r="Q1427" s="149" t="str">
        <x:f>IF('Master Products'!AJ1424="","",'Master Products'!AJ1424)</x:f>
      </x:c>
      <x:c r="R1427" s="149" t="str">
        <x:f>IF('Master Products'!AK1424="","",'Master Products'!AK1424)</x:f>
      </x:c>
    </x:row>
    <x:row r="1428">
      <x:c r="A1428" s="149" t="str">
        <x:f>'Master Products'!A1425</x:f>
        <x:v>RS-001424</x:v>
      </x:c>
      <x:c r="B1428" s="149" t="str">
        <x:f>'Master Products'!B1425</x:f>
        <x:v>P6 PRACTICAL COPY</x:v>
      </x:c>
      <x:c r="C1428" s="149" t="str">
        <x:f>'Master Products'!C1425</x:f>
        <x:v>PRACTICAL COPY</x:v>
      </x:c>
      <x:c r="D1428" s="149" t="str">
        <x:f>'Master Products'!D1425</x:f>
        <x:v>Both</x:v>
      </x:c>
      <x:c r="E1428" s="149" t="str">
        <x:f>'Master Products'!F1425</x:f>
        <x:v>Piece</x:v>
      </x:c>
      <x:c r="F1428" s="149" t="str">
        <x:f>IF('Master Products'!G1425="","",'Master Products'!G1425)</x:f>
      </x:c>
      <x:c r="G1428" s="149" t="str">
        <x:f>'Master Products'!I1425</x:f>
        <x:v>PKR</x:v>
      </x:c>
      <x:c r="H1428" s="133" t="n">
        <x:f>'Master Products'!L1425</x:f>
        <x:v>190</x:v>
      </x:c>
      <x:c r="I1428" s="133" t="n">
        <x:f>'Master Products'!M1425</x:f>
        <x:v>175</x:v>
      </x:c>
      <x:c r="J1428" s="133" t="str">
        <x:f>'Master Products'!U1425</x:f>
        <x:v>Source Valid</x:v>
      </x:c>
      <x:c r="K1428" s="133" t="n">
        <x:f>'Master Products'!N1425</x:f>
        <x:v>15</x:v>
      </x:c>
      <x:c r="L1428" s="148" t="n">
        <x:f>'Master Products'!O1425</x:f>
        <x:v>0.07894736842105263</x:v>
      </x:c>
      <x:c r="M1428" s="149" t="str">
        <x:f>'Master Products'!X1425</x:f>
        <x:v>Ready</x:v>
      </x:c>
      <x:c r="N1428" s="149" t="b">
        <x:f>'Master Products'!Y1425</x:f>
        <x:v>1</x:v>
      </x:c>
      <x:c r="O1428" s="149" t="str">
        <x:f>'Master Products'!AH1425</x:f>
        <x:v>WS-RATES:40:21</x:v>
      </x:c>
      <x:c r="P1428" s="149" t="str">
        <x:f>IF('Master Products'!AI1425="","",'Master Products'!AI1425)</x:f>
      </x:c>
      <x:c r="Q1428" s="149" t="str">
        <x:f>IF('Master Products'!AJ1425="","",'Master Products'!AJ1425)</x:f>
      </x:c>
      <x:c r="R1428" s="149" t="str">
        <x:f>IF('Master Products'!AK1425="","",'Master Products'!AK1425)</x:f>
      </x:c>
    </x:row>
    <x:row r="1429">
      <x:c r="A1429" s="149" t="str">
        <x:f>'Master Products'!A1426</x:f>
        <x:v>RS-001425</x:v>
      </x:c>
      <x:c r="B1429" s="149" t="str">
        <x:f>'Master Products'!B1426</x:f>
        <x:v>RASM E HINA DISPLAY</x:v>
      </x:c>
      <x:c r="C1429" s="149" t="str">
        <x:f>'Master Products'!C1426</x:f>
        <x:v>DISPLAY</x:v>
      </x:c>
      <x:c r="D1429" s="149" t="str">
        <x:f>'Master Products'!D1426</x:f>
        <x:v>Wholesale/Bulk</x:v>
      </x:c>
      <x:c r="E1429" s="149" t="str">
        <x:f>'Master Products'!F1426</x:f>
        <x:v>Piece</x:v>
      </x:c>
      <x:c r="F1429" s="149" t="str">
        <x:f>IF('Master Products'!G1426="","",'Master Products'!G1426)</x:f>
      </x:c>
      <x:c r="G1429" s="149" t="str">
        <x:f>'Master Products'!I1426</x:f>
        <x:v>PKR</x:v>
      </x:c>
      <x:c r="H1429" s="133" t="n">
        <x:f>'Master Products'!L1426</x:f>
        <x:v>200</x:v>
      </x:c>
      <x:c r="I1429" s="133" t="n">
        <x:f>'Master Products'!M1426</x:f>
        <x:v>180</x:v>
      </x:c>
      <x:c r="J1429" s="133" t="str">
        <x:f>'Master Products'!U1426</x:f>
        <x:v>Source Valid</x:v>
      </x:c>
      <x:c r="K1429" s="133" t="n">
        <x:f>'Master Products'!N1426</x:f>
        <x:v>20</x:v>
      </x:c>
      <x:c r="L1429" s="148" t="n">
        <x:f>'Master Products'!O1426</x:f>
        <x:v>0.1</x:v>
      </x:c>
      <x:c r="M1429" s="149" t="str">
        <x:f>'Master Products'!X1426</x:f>
        <x:v>Ready</x:v>
      </x:c>
      <x:c r="N1429" s="149" t="b">
        <x:f>'Master Products'!Y1426</x:f>
        <x:v>1</x:v>
      </x:c>
      <x:c r="O1429" s="149" t="str">
        <x:f>'Master Products'!AH1426</x:f>
        <x:v>WS-RATES:40:22</x:v>
      </x:c>
      <x:c r="P1429" s="149" t="str">
        <x:f>IF('Master Products'!AI1426="","",'Master Products'!AI1426)</x:f>
      </x:c>
      <x:c r="Q1429" s="149" t="str">
        <x:f>IF('Master Products'!AJ1426="","",'Master Products'!AJ1426)</x:f>
      </x:c>
      <x:c r="R1429" s="149" t="str">
        <x:f>IF('Master Products'!AK1426="","",'Master Products'!AK1426)</x:f>
      </x:c>
    </x:row>
    <x:row r="1430">
      <x:c r="A1430" s="149" t="str">
        <x:f>'Master Products'!A1427</x:f>
        <x:v>RS-001426</x:v>
      </x:c>
      <x:c r="B1430" s="149" t="str">
        <x:f>'Master Products'!B1427</x:f>
        <x:v>P5 PRATICAL COPY</x:v>
      </x:c>
      <x:c r="C1430" s="149" t="str">
        <x:f>'Master Products'!C1427</x:f>
        <x:v>PRACTICAL COPY</x:v>
      </x:c>
      <x:c r="D1430" s="149" t="str">
        <x:f>'Master Products'!D1427</x:f>
        <x:v>Both</x:v>
      </x:c>
      <x:c r="E1430" s="149" t="str">
        <x:f>'Master Products'!F1427</x:f>
        <x:v>Piece</x:v>
      </x:c>
      <x:c r="F1430" s="149" t="str">
        <x:f>IF('Master Products'!G1427="","",'Master Products'!G1427)</x:f>
      </x:c>
      <x:c r="G1430" s="149" t="str">
        <x:f>'Master Products'!I1427</x:f>
        <x:v>PKR</x:v>
      </x:c>
      <x:c r="H1430" s="133" t="n">
        <x:f>'Master Products'!L1427</x:f>
        <x:v>165</x:v>
      </x:c>
      <x:c r="I1430" s="133" t="n">
        <x:f>'Master Products'!M1427</x:f>
        <x:v>150</x:v>
      </x:c>
      <x:c r="J1430" s="133" t="str">
        <x:f>'Master Products'!U1427</x:f>
        <x:v>Source Valid</x:v>
      </x:c>
      <x:c r="K1430" s="133" t="n">
        <x:f>'Master Products'!N1427</x:f>
        <x:v>15</x:v>
      </x:c>
      <x:c r="L1430" s="148" t="n">
        <x:f>'Master Products'!O1427</x:f>
        <x:v>0.09090909090909091</x:v>
      </x:c>
      <x:c r="M1430" s="149" t="str">
        <x:f>'Master Products'!X1427</x:f>
        <x:v>Ready</x:v>
      </x:c>
      <x:c r="N1430" s="149" t="b">
        <x:f>'Master Products'!Y1427</x:f>
        <x:v>1</x:v>
      </x:c>
      <x:c r="O1430" s="149" t="str">
        <x:f>'Master Products'!AH1427</x:f>
        <x:v>WS-RATES:40:23</x:v>
      </x:c>
      <x:c r="P1430" s="149" t="str">
        <x:f>IF('Master Products'!AI1427="","",'Master Products'!AI1427)</x:f>
      </x:c>
      <x:c r="Q1430" s="149" t="str">
        <x:f>IF('Master Products'!AJ1427="","",'Master Products'!AJ1427)</x:f>
      </x:c>
      <x:c r="R1430" s="149" t="str">
        <x:f>IF('Master Products'!AK1427="","",'Master Products'!AK1427)</x:f>
      </x:c>
    </x:row>
    <x:row r="1431">
      <x:c r="A1431" s="149" t="str">
        <x:f>'Master Products'!A1428</x:f>
        <x:v>RS-001427</x:v>
      </x:c>
      <x:c r="B1431" s="149" t="str">
        <x:f>'Master Products'!B1428</x:f>
        <x:v>P4 PRACTICAL COPY</x:v>
      </x:c>
      <x:c r="C1431" s="149" t="str">
        <x:f>'Master Products'!C1428</x:f>
        <x:v>PRACTICAL COPY</x:v>
      </x:c>
      <x:c r="D1431" s="149" t="str">
        <x:f>'Master Products'!D1428</x:f>
        <x:v>Both</x:v>
      </x:c>
      <x:c r="E1431" s="149" t="str">
        <x:f>'Master Products'!F1428</x:f>
        <x:v>Piece</x:v>
      </x:c>
      <x:c r="F1431" s="149" t="str">
        <x:f>IF('Master Products'!G1428="","",'Master Products'!G1428)</x:f>
      </x:c>
      <x:c r="G1431" s="149" t="str">
        <x:f>'Master Products'!I1428</x:f>
        <x:v>PKR</x:v>
      </x:c>
      <x:c r="H1431" s="133" t="n">
        <x:f>'Master Products'!L1428</x:f>
        <x:v>145</x:v>
      </x:c>
      <x:c r="I1431" s="133" t="n">
        <x:f>'Master Products'!M1428</x:f>
        <x:v>130</x:v>
      </x:c>
      <x:c r="J1431" s="133" t="str">
        <x:f>'Master Products'!U1428</x:f>
        <x:v>Source Valid</x:v>
      </x:c>
      <x:c r="K1431" s="133" t="n">
        <x:f>'Master Products'!N1428</x:f>
        <x:v>15</x:v>
      </x:c>
      <x:c r="L1431" s="148" t="n">
        <x:f>'Master Products'!O1428</x:f>
        <x:v>0.10344827586206896</x:v>
      </x:c>
      <x:c r="M1431" s="149" t="str">
        <x:f>'Master Products'!X1428</x:f>
        <x:v>Ready</x:v>
      </x:c>
      <x:c r="N1431" s="149" t="b">
        <x:f>'Master Products'!Y1428</x:f>
        <x:v>1</x:v>
      </x:c>
      <x:c r="O1431" s="149" t="str">
        <x:f>'Master Products'!AH1428</x:f>
        <x:v>WS-RATES:40:24</x:v>
      </x:c>
      <x:c r="P1431" s="149" t="str">
        <x:f>IF('Master Products'!AI1428="","",'Master Products'!AI1428)</x:f>
      </x:c>
      <x:c r="Q1431" s="149" t="str">
        <x:f>IF('Master Products'!AJ1428="","",'Master Products'!AJ1428)</x:f>
      </x:c>
      <x:c r="R1431" s="149" t="str">
        <x:f>IF('Master Products'!AK1428="","",'Master Products'!AK1428)</x:f>
      </x:c>
    </x:row>
    <x:row r="1432">
      <x:c r="A1432" s="149" t="str">
        <x:f>'Master Products'!A1429</x:f>
        <x:v>RS-001428</x:v>
      </x:c>
      <x:c r="B1432" s="149" t="str">
        <x:f>'Master Products'!B1429</x:f>
        <x:v>BRIDAL SHOWER DISPLAY</x:v>
      </x:c>
      <x:c r="C1432" s="149" t="str">
        <x:f>'Master Products'!C1429</x:f>
        <x:v>DISPLAY</x:v>
      </x:c>
      <x:c r="D1432" s="149" t="str">
        <x:f>'Master Products'!D1429</x:f>
        <x:v>Wholesale/Bulk</x:v>
      </x:c>
      <x:c r="E1432" s="149" t="str">
        <x:f>'Master Products'!F1429</x:f>
        <x:v>Piece</x:v>
      </x:c>
      <x:c r="F1432" s="149" t="str">
        <x:f>IF('Master Products'!G1429="","",'Master Products'!G1429)</x:f>
      </x:c>
      <x:c r="G1432" s="149" t="str">
        <x:f>'Master Products'!I1429</x:f>
        <x:v>PKR</x:v>
      </x:c>
      <x:c r="H1432" s="133" t="n">
        <x:f>'Master Products'!L1429</x:f>
        <x:v>210</x:v>
      </x:c>
      <x:c r="I1432" s="133" t="n">
        <x:f>'Master Products'!M1429</x:f>
        <x:v>200</x:v>
      </x:c>
      <x:c r="J1432" s="133" t="str">
        <x:f>'Master Products'!U1429</x:f>
        <x:v>Source Valid</x:v>
      </x:c>
      <x:c r="K1432" s="133" t="n">
        <x:f>'Master Products'!N1429</x:f>
        <x:v>10</x:v>
      </x:c>
      <x:c r="L1432" s="148" t="n">
        <x:f>'Master Products'!O1429</x:f>
        <x:v>0.047619047619047616</x:v>
      </x:c>
      <x:c r="M1432" s="149" t="str">
        <x:f>'Master Products'!X1429</x:f>
        <x:v>Ready</x:v>
      </x:c>
      <x:c r="N1432" s="149" t="b">
        <x:f>'Master Products'!Y1429</x:f>
        <x:v>1</x:v>
      </x:c>
      <x:c r="O1432" s="149" t="str">
        <x:f>'Master Products'!AH1429</x:f>
        <x:v>WS-RATES:40:25</x:v>
      </x:c>
      <x:c r="P1432" s="149" t="str">
        <x:f>IF('Master Products'!AI1429="","",'Master Products'!AI1429)</x:f>
      </x:c>
      <x:c r="Q1432" s="149" t="str">
        <x:f>IF('Master Products'!AJ1429="","",'Master Products'!AJ1429)</x:f>
      </x:c>
      <x:c r="R1432" s="149" t="str">
        <x:f>IF('Master Products'!AK1429="","",'Master Products'!AK1429)</x:f>
      </x:c>
    </x:row>
    <x:row r="1433">
      <x:c r="A1433" s="149" t="str">
        <x:f>'Master Products'!A1430</x:f>
        <x:v>RS-001429</x:v>
      </x:c>
      <x:c r="B1433" s="149" t="str">
        <x:f>'Master Products'!B1430</x:f>
        <x:v>ENGAGED DISPLAY</x:v>
      </x:c>
      <x:c r="C1433" s="149" t="str">
        <x:f>'Master Products'!C1430</x:f>
        <x:v>DISPLAY</x:v>
      </x:c>
      <x:c r="D1433" s="149" t="str">
        <x:f>'Master Products'!D1430</x:f>
        <x:v>Wholesale/Bulk</x:v>
      </x:c>
      <x:c r="E1433" s="149" t="str">
        <x:f>'Master Products'!F1430</x:f>
        <x:v>Piece</x:v>
      </x:c>
      <x:c r="F1433" s="149" t="str">
        <x:f>IF('Master Products'!G1430="","",'Master Products'!G1430)</x:f>
      </x:c>
      <x:c r="G1433" s="149" t="str">
        <x:f>'Master Products'!I1430</x:f>
        <x:v>PKR</x:v>
      </x:c>
      <x:c r="H1433" s="133" t="n">
        <x:f>'Master Products'!L1430</x:f>
        <x:v>180</x:v>
      </x:c>
      <x:c r="I1433" s="133" t="n">
        <x:f>'Master Products'!M1430</x:f>
        <x:v>155</x:v>
      </x:c>
      <x:c r="J1433" s="133" t="str">
        <x:f>'Master Products'!U1430</x:f>
        <x:v>Source Valid</x:v>
      </x:c>
      <x:c r="K1433" s="133" t="n">
        <x:f>'Master Products'!N1430</x:f>
        <x:v>25</x:v>
      </x:c>
      <x:c r="L1433" s="148" t="n">
        <x:f>'Master Products'!O1430</x:f>
        <x:v>0.1388888888888889</x:v>
      </x:c>
      <x:c r="M1433" s="149" t="str">
        <x:f>'Master Products'!X1430</x:f>
        <x:v>Ready</x:v>
      </x:c>
      <x:c r="N1433" s="149" t="b">
        <x:f>'Master Products'!Y1430</x:f>
        <x:v>1</x:v>
      </x:c>
      <x:c r="O1433" s="149" t="str">
        <x:f>'Master Products'!AH1430</x:f>
        <x:v>WS-RATES:40:26</x:v>
      </x:c>
      <x:c r="P1433" s="149" t="str">
        <x:f>IF('Master Products'!AI1430="","",'Master Products'!AI1430)</x:f>
      </x:c>
      <x:c r="Q1433" s="149" t="str">
        <x:f>IF('Master Products'!AJ1430="","",'Master Products'!AJ1430)</x:f>
      </x:c>
      <x:c r="R1433" s="149" t="str">
        <x:f>IF('Master Products'!AK1430="","",'Master Products'!AK1430)</x:f>
      </x:c>
    </x:row>
    <x:row r="1434">
      <x:c r="A1434" s="149" t="str">
        <x:f>'Master Products'!A1431</x:f>
        <x:v>RS-001430</x:v>
      </x:c>
      <x:c r="B1434" s="149" t="str">
        <x:f>'Master Products'!B1431</x:f>
        <x:v>QALAM LAKRI</x:v>
      </x:c>
      <x:c r="C1434" s="149" t="str">
        <x:f>'Master Products'!C1431</x:f>
        <x:v>CHINA</x:v>
      </x:c>
      <x:c r="D1434" s="149" t="str">
        <x:f>'Master Products'!D1431</x:f>
        <x:v>Both</x:v>
      </x:c>
      <x:c r="E1434" s="149" t="str">
        <x:f>'Master Products'!F1431</x:f>
        <x:v>Piece</x:v>
      </x:c>
      <x:c r="F1434" s="149" t="str">
        <x:f>IF('Master Products'!G1431="","",'Master Products'!G1431)</x:f>
      </x:c>
      <x:c r="G1434" s="149" t="str">
        <x:f>'Master Products'!I1431</x:f>
        <x:v>PKR</x:v>
      </x:c>
      <x:c r="H1434" s="133" t="n">
        <x:f>'Master Products'!L1431</x:f>
        <x:v>40</x:v>
      </x:c>
      <x:c r="I1434" s="133" t="n">
        <x:f>'Master Products'!M1431</x:f>
        <x:v>25</x:v>
      </x:c>
      <x:c r="J1434" s="133" t="str">
        <x:f>'Master Products'!U1431</x:f>
        <x:v>Source Valid</x:v>
      </x:c>
      <x:c r="K1434" s="133" t="n">
        <x:f>'Master Products'!N1431</x:f>
        <x:v>15</x:v>
      </x:c>
      <x:c r="L1434" s="148" t="n">
        <x:f>'Master Products'!O1431</x:f>
        <x:v>0.375</x:v>
      </x:c>
      <x:c r="M1434" s="149" t="str">
        <x:f>'Master Products'!X1431</x:f>
        <x:v>Ready</x:v>
      </x:c>
      <x:c r="N1434" s="149" t="b">
        <x:f>'Master Products'!Y1431</x:f>
        <x:v>1</x:v>
      </x:c>
      <x:c r="O1434" s="149" t="str">
        <x:f>'Master Products'!AH1431</x:f>
        <x:v>WS-RATES:40:27</x:v>
      </x:c>
      <x:c r="P1434" s="149" t="str">
        <x:f>IF('Master Products'!AI1431="","",'Master Products'!AI1431)</x:f>
      </x:c>
      <x:c r="Q1434" s="149" t="str">
        <x:f>IF('Master Products'!AJ1431="","",'Master Products'!AJ1431)</x:f>
      </x:c>
      <x:c r="R1434" s="149" t="str">
        <x:f>IF('Master Products'!AK1431="","",'Master Products'!AK1431)</x:f>
      </x:c>
    </x:row>
    <x:row r="1435">
      <x:c r="A1435" s="149" t="str">
        <x:f>'Master Products'!A1432</x:f>
        <x:v>RS-001431</x:v>
      </x:c>
      <x:c r="B1435" s="149" t="str">
        <x:f>'Master Products'!B1432</x:f>
        <x:v>P3 PRACTICAL COPY</x:v>
      </x:c>
      <x:c r="C1435" s="149" t="str">
        <x:f>'Master Products'!C1432</x:f>
        <x:v>PRACTICAL COPY</x:v>
      </x:c>
      <x:c r="D1435" s="149" t="str">
        <x:f>'Master Products'!D1432</x:f>
        <x:v>Both</x:v>
      </x:c>
      <x:c r="E1435" s="149" t="str">
        <x:f>'Master Products'!F1432</x:f>
        <x:v>Piece</x:v>
      </x:c>
      <x:c r="F1435" s="149" t="str">
        <x:f>IF('Master Products'!G1432="","",'Master Products'!G1432)</x:f>
      </x:c>
      <x:c r="G1435" s="149" t="str">
        <x:f>'Master Products'!I1432</x:f>
        <x:v>PKR</x:v>
      </x:c>
      <x:c r="H1435" s="133" t="n">
        <x:f>'Master Products'!L1432</x:f>
        <x:v>120</x:v>
      </x:c>
      <x:c r="I1435" s="133" t="n">
        <x:f>'Master Products'!M1432</x:f>
        <x:v>105</x:v>
      </x:c>
      <x:c r="J1435" s="133" t="str">
        <x:f>'Master Products'!U1432</x:f>
        <x:v>Source Valid</x:v>
      </x:c>
      <x:c r="K1435" s="133" t="n">
        <x:f>'Master Products'!N1432</x:f>
        <x:v>15</x:v>
      </x:c>
      <x:c r="L1435" s="148" t="n">
        <x:f>'Master Products'!O1432</x:f>
        <x:v>0.125</x:v>
      </x:c>
      <x:c r="M1435" s="149" t="str">
        <x:f>'Master Products'!X1432</x:f>
        <x:v>Ready</x:v>
      </x:c>
      <x:c r="N1435" s="149" t="b">
        <x:f>'Master Products'!Y1432</x:f>
        <x:v>1</x:v>
      </x:c>
      <x:c r="O1435" s="149" t="str">
        <x:f>'Master Products'!AH1432</x:f>
        <x:v>WS-RATES:40:28</x:v>
      </x:c>
      <x:c r="P1435" s="149" t="str">
        <x:f>IF('Master Products'!AI1432="","",'Master Products'!AI1432)</x:f>
      </x:c>
      <x:c r="Q1435" s="149" t="str">
        <x:f>IF('Master Products'!AJ1432="","",'Master Products'!AJ1432)</x:f>
      </x:c>
      <x:c r="R1435" s="149" t="str">
        <x:f>IF('Master Products'!AK1432="","",'Master Products'!AK1432)</x:f>
      </x:c>
    </x:row>
    <x:row r="1436">
      <x:c r="A1436" s="149" t="str">
        <x:f>'Master Products'!A1433</x:f>
        <x:v>RS-001432</x:v>
      </x:c>
      <x:c r="B1436" s="149" t="str">
        <x:f>'Master Products'!B1433</x:f>
        <x:v>QABOOL HAI DISPLAY</x:v>
      </x:c>
      <x:c r="C1436" s="149" t="str">
        <x:f>'Master Products'!C1433</x:f>
        <x:v>DISPLAY</x:v>
      </x:c>
      <x:c r="D1436" s="149" t="str">
        <x:f>'Master Products'!D1433</x:f>
        <x:v>Wholesale/Bulk</x:v>
      </x:c>
      <x:c r="E1436" s="149" t="str">
        <x:f>'Master Products'!F1433</x:f>
        <x:v>Piece</x:v>
      </x:c>
      <x:c r="F1436" s="149" t="str">
        <x:f>IF('Master Products'!G1433="","",'Master Products'!G1433)</x:f>
      </x:c>
      <x:c r="G1436" s="149" t="str">
        <x:f>'Master Products'!I1433</x:f>
        <x:v>PKR</x:v>
      </x:c>
      <x:c r="H1436" s="133" t="n">
        <x:f>'Master Products'!L1433</x:f>
        <x:v>205</x:v>
      </x:c>
      <x:c r="I1436" s="133" t="n">
        <x:f>'Master Products'!M1433</x:f>
        <x:v>185</x:v>
      </x:c>
      <x:c r="J1436" s="133" t="str">
        <x:f>'Master Products'!U1433</x:f>
        <x:v>Source Valid</x:v>
      </x:c>
      <x:c r="K1436" s="133" t="n">
        <x:f>'Master Products'!N1433</x:f>
        <x:v>20</x:v>
      </x:c>
      <x:c r="L1436" s="148" t="n">
        <x:f>'Master Products'!O1433</x:f>
        <x:v>0.0975609756097561</x:v>
      </x:c>
      <x:c r="M1436" s="149" t="str">
        <x:f>'Master Products'!X1433</x:f>
        <x:v>Ready</x:v>
      </x:c>
      <x:c r="N1436" s="149" t="b">
        <x:f>'Master Products'!Y1433</x:f>
        <x:v>1</x:v>
      </x:c>
      <x:c r="O1436" s="149" t="str">
        <x:f>'Master Products'!AH1433</x:f>
        <x:v>WS-RATES:40:29</x:v>
      </x:c>
      <x:c r="P1436" s="149" t="str">
        <x:f>IF('Master Products'!AI1433="","",'Master Products'!AI1433)</x:f>
      </x:c>
      <x:c r="Q1436" s="149" t="str">
        <x:f>IF('Master Products'!AJ1433="","",'Master Products'!AJ1433)</x:f>
      </x:c>
      <x:c r="R1436" s="149" t="str">
        <x:f>IF('Master Products'!AK1433="","",'Master Products'!AK1433)</x:f>
      </x:c>
    </x:row>
    <x:row r="1437">
      <x:c r="A1437" s="149" t="str">
        <x:f>'Master Products'!A1434</x:f>
        <x:v>RS-001433</x:v>
      </x:c>
      <x:c r="B1437" s="149" t="str">
        <x:f>'Master Products'!B1434</x:f>
        <x:v>P2 PRACTICAL COPY</x:v>
      </x:c>
      <x:c r="C1437" s="149" t="str">
        <x:f>'Master Products'!C1434</x:f>
        <x:v>PRACTICAL COPY</x:v>
      </x:c>
      <x:c r="D1437" s="149" t="str">
        <x:f>'Master Products'!D1434</x:f>
        <x:v>Both</x:v>
      </x:c>
      <x:c r="E1437" s="149" t="str">
        <x:f>'Master Products'!F1434</x:f>
        <x:v>Piece</x:v>
      </x:c>
      <x:c r="F1437" s="149" t="str">
        <x:f>IF('Master Products'!G1434="","",'Master Products'!G1434)</x:f>
      </x:c>
      <x:c r="G1437" s="149" t="str">
        <x:f>'Master Products'!I1434</x:f>
        <x:v>PKR</x:v>
      </x:c>
      <x:c r="H1437" s="133" t="n">
        <x:f>'Master Products'!L1434</x:f>
        <x:v>95</x:v>
      </x:c>
      <x:c r="I1437" s="133" t="n">
        <x:f>'Master Products'!M1434</x:f>
        <x:v>85</x:v>
      </x:c>
      <x:c r="J1437" s="133" t="str">
        <x:f>'Master Products'!U1434</x:f>
        <x:v>Source Valid</x:v>
      </x:c>
      <x:c r="K1437" s="133" t="n">
        <x:f>'Master Products'!N1434</x:f>
        <x:v>10</x:v>
      </x:c>
      <x:c r="L1437" s="148" t="n">
        <x:f>'Master Products'!O1434</x:f>
        <x:v>0.10526315789473684</x:v>
      </x:c>
      <x:c r="M1437" s="149" t="str">
        <x:f>'Master Products'!X1434</x:f>
        <x:v>Ready</x:v>
      </x:c>
      <x:c r="N1437" s="149" t="b">
        <x:f>'Master Products'!Y1434</x:f>
        <x:v>1</x:v>
      </x:c>
      <x:c r="O1437" s="149" t="str">
        <x:f>'Master Products'!AH1434</x:f>
        <x:v>WS-RATES:40:30</x:v>
      </x:c>
      <x:c r="P1437" s="149" t="str">
        <x:f>IF('Master Products'!AI1434="","",'Master Products'!AI1434)</x:f>
      </x:c>
      <x:c r="Q1437" s="149" t="str">
        <x:f>IF('Master Products'!AJ1434="","",'Master Products'!AJ1434)</x:f>
      </x:c>
      <x:c r="R1437" s="149" t="str">
        <x:f>IF('Master Products'!AK1434="","",'Master Products'!AK1434)</x:f>
      </x:c>
    </x:row>
    <x:row r="1438">
      <x:c r="A1438" s="149" t="str">
        <x:f>'Master Products'!A1435</x:f>
        <x:v>RS-001434</x:v>
      </x:c>
      <x:c r="B1438" s="149" t="str">
        <x:f>'Master Products'!B1435</x:f>
        <x:v>DUSTER</x:v>
      </x:c>
      <x:c r="C1438" s="149" t="str">
        <x:f>'Master Products'!C1435</x:f>
        <x:v>CHINA</x:v>
      </x:c>
      <x:c r="D1438" s="149" t="str">
        <x:f>'Master Products'!D1435</x:f>
        <x:v>Both</x:v>
      </x:c>
      <x:c r="E1438" s="149" t="str">
        <x:f>'Master Products'!F1435</x:f>
        <x:v>Piece</x:v>
      </x:c>
      <x:c r="F1438" s="149" t="str">
        <x:f>IF('Master Products'!G1435="","",'Master Products'!G1435)</x:f>
      </x:c>
      <x:c r="G1438" s="149" t="str">
        <x:f>'Master Products'!I1435</x:f>
        <x:v>PKR</x:v>
      </x:c>
      <x:c r="H1438" s="133" t="n">
        <x:f>'Master Products'!L1435</x:f>
        <x:v>20</x:v>
      </x:c>
      <x:c r="I1438" s="133" t="n">
        <x:f>'Master Products'!M1435</x:f>
        <x:v>11</x:v>
      </x:c>
      <x:c r="J1438" s="133" t="str">
        <x:f>'Master Products'!U1435</x:f>
        <x:v>Source Valid</x:v>
      </x:c>
      <x:c r="K1438" s="133" t="n">
        <x:f>'Master Products'!N1435</x:f>
        <x:v>9</x:v>
      </x:c>
      <x:c r="L1438" s="148" t="n">
        <x:f>'Master Products'!O1435</x:f>
        <x:v>0.45</x:v>
      </x:c>
      <x:c r="M1438" s="149" t="str">
        <x:f>'Master Products'!X1435</x:f>
        <x:v>Ready</x:v>
      </x:c>
      <x:c r="N1438" s="149" t="b">
        <x:f>'Master Products'!Y1435</x:f>
        <x:v>1</x:v>
      </x:c>
      <x:c r="O1438" s="149" t="str">
        <x:f>'Master Products'!AH1435</x:f>
        <x:v>WS-RATES:40:31</x:v>
      </x:c>
      <x:c r="P1438" s="149" t="str">
        <x:f>IF('Master Products'!AI1435="","",'Master Products'!AI1435)</x:f>
      </x:c>
      <x:c r="Q1438" s="149" t="str">
        <x:f>IF('Master Products'!AJ1435="","",'Master Products'!AJ1435)</x:f>
      </x:c>
      <x:c r="R1438" s="149" t="str">
        <x:f>IF('Master Products'!AK1435="","",'Master Products'!AK1435)</x:f>
      </x:c>
    </x:row>
    <x:row r="1439">
      <x:c r="A1439" s="149" t="str">
        <x:f>'Master Products'!A1436</x:f>
        <x:v>RS-001435</x:v>
      </x:c>
      <x:c r="B1439" s="149" t="str">
        <x:f>'Master Products'!B1436</x:f>
        <x:v>DUSTER FOAM (PACK)</x:v>
      </x:c>
      <x:c r="C1439" s="149" t="str">
        <x:f>'Master Products'!C1436</x:f>
        <x:v>CHINA</x:v>
      </x:c>
      <x:c r="D1439" s="149" t="str">
        <x:f>'Master Products'!D1436</x:f>
        <x:v>Both</x:v>
      </x:c>
      <x:c r="E1439" s="149" t="str">
        <x:f>'Master Products'!F1436</x:f>
        <x:v>Pack</x:v>
      </x:c>
      <x:c r="F1439" s="149" t="str">
        <x:f>IF('Master Products'!G1436="","",'Master Products'!G1436)</x:f>
      </x:c>
      <x:c r="G1439" s="149" t="str">
        <x:f>'Master Products'!I1436</x:f>
        <x:v>PKR</x:v>
      </x:c>
      <x:c r="H1439" s="133" t="n">
        <x:f>'Master Products'!L1436</x:f>
        <x:v>250</x:v>
      </x:c>
      <x:c r="I1439" s="133" t="n">
        <x:f>'Master Products'!M1436</x:f>
        <x:v>180</x:v>
      </x:c>
      <x:c r="J1439" s="133" t="str">
        <x:f>'Master Products'!U1436</x:f>
        <x:v>Source Valid</x:v>
      </x:c>
      <x:c r="K1439" s="133" t="n">
        <x:f>'Master Products'!N1436</x:f>
        <x:v>70</x:v>
      </x:c>
      <x:c r="L1439" s="148" t="n">
        <x:f>'Master Products'!O1436</x:f>
        <x:v>0.28</x:v>
      </x:c>
      <x:c r="M1439" s="149" t="str">
        <x:f>'Master Products'!X1436</x:f>
        <x:v>Ready</x:v>
      </x:c>
      <x:c r="N1439" s="149" t="b">
        <x:f>'Master Products'!Y1436</x:f>
        <x:v>1</x:v>
      </x:c>
      <x:c r="O1439" s="149" t="str">
        <x:f>'Master Products'!AH1436</x:f>
        <x:v>WS-RATES:40:32</x:v>
      </x:c>
      <x:c r="P1439" s="149" t="str">
        <x:f>IF('Master Products'!AI1436="","",'Master Products'!AI1436)</x:f>
      </x:c>
      <x:c r="Q1439" s="149" t="str">
        <x:f>IF('Master Products'!AJ1436="","",'Master Products'!AJ1436)</x:f>
      </x:c>
      <x:c r="R1439" s="149" t="str">
        <x:f>IF('Master Products'!AK1436="","",'Master Products'!AK1436)</x:f>
      </x:c>
    </x:row>
    <x:row r="1440">
      <x:c r="A1440" s="149" t="str">
        <x:f>'Master Products'!A1437</x:f>
        <x:v>RS-001436</x:v>
      </x:c>
      <x:c r="B1440" s="149" t="str">
        <x:f>'Master Products'!B1437</x:f>
        <x:v>BIRTHDAY CAP 3</x:v>
      </x:c>
      <x:c r="C1440" s="149" t="str">
        <x:f>'Master Products'!C1437</x:f>
        <x:v>BIRTHDAY</x:v>
      </x:c>
      <x:c r="D1440" s="149" t="str">
        <x:f>'Master Products'!D1437</x:f>
        <x:v>Both</x:v>
      </x:c>
      <x:c r="E1440" s="149" t="str">
        <x:f>'Master Products'!F1437</x:f>
        <x:v>Piece</x:v>
      </x:c>
      <x:c r="F1440" s="149" t="str">
        <x:f>IF('Master Products'!G1437="","",'Master Products'!G1437)</x:f>
      </x:c>
      <x:c r="G1440" s="149" t="str">
        <x:f>'Master Products'!I1437</x:f>
        <x:v>PKR</x:v>
      </x:c>
      <x:c r="H1440" s="133" t="n">
        <x:f>'Master Products'!L1437</x:f>
        <x:v>65</x:v>
      </x:c>
      <x:c r="I1440" s="133" t="n">
        <x:f>'Master Products'!M1437</x:f>
        <x:v>41</x:v>
      </x:c>
      <x:c r="J1440" s="133" t="str">
        <x:f>'Master Products'!U1437</x:f>
        <x:v>Source Valid</x:v>
      </x:c>
      <x:c r="K1440" s="133" t="n">
        <x:f>'Master Products'!N1437</x:f>
        <x:v>24</x:v>
      </x:c>
      <x:c r="L1440" s="148" t="n">
        <x:f>'Master Products'!O1437</x:f>
        <x:v>0.36923076923076925</x:v>
      </x:c>
      <x:c r="M1440" s="149" t="str">
        <x:f>'Master Products'!X1437</x:f>
        <x:v>Ready</x:v>
      </x:c>
      <x:c r="N1440" s="149" t="b">
        <x:f>'Master Products'!Y1437</x:f>
        <x:v>1</x:v>
      </x:c>
      <x:c r="O1440" s="149" t="str">
        <x:f>'Master Products'!AH1437</x:f>
        <x:v>WS-RATES:40:33</x:v>
      </x:c>
      <x:c r="P1440" s="149" t="str">
        <x:f>IF('Master Products'!AI1437="","",'Master Products'!AI1437)</x:f>
      </x:c>
      <x:c r="Q1440" s="149" t="str">
        <x:f>IF('Master Products'!AJ1437="","",'Master Products'!AJ1437)</x:f>
      </x:c>
      <x:c r="R1440" s="149" t="str">
        <x:f>IF('Master Products'!AK1437="","",'Master Products'!AK1437)</x:f>
      </x:c>
    </x:row>
    <x:row r="1441">
      <x:c r="A1441" s="149" t="str">
        <x:f>'Master Products'!A1438</x:f>
        <x:v>RS-001437</x:v>
      </x:c>
      <x:c r="B1441" s="149" t="str">
        <x:f>'Master Products'!B1438</x:f>
        <x:v>BIRTHDAY CAP 2</x:v>
      </x:c>
      <x:c r="C1441" s="149" t="str">
        <x:f>'Master Products'!C1438</x:f>
        <x:v>BIRTHDAY</x:v>
      </x:c>
      <x:c r="D1441" s="149" t="str">
        <x:f>'Master Products'!D1438</x:f>
        <x:v>Both</x:v>
      </x:c>
      <x:c r="E1441" s="149" t="str">
        <x:f>'Master Products'!F1438</x:f>
        <x:v>Piece</x:v>
      </x:c>
      <x:c r="F1441" s="149" t="str">
        <x:f>IF('Master Products'!G1438="","",'Master Products'!G1438)</x:f>
      </x:c>
      <x:c r="G1441" s="149" t="str">
        <x:f>'Master Products'!I1438</x:f>
        <x:v>PKR</x:v>
      </x:c>
      <x:c r="H1441" s="133" t="n">
        <x:f>'Master Products'!L1438</x:f>
        <x:v>40</x:v>
      </x:c>
      <x:c r="I1441" s="133" t="n">
        <x:f>'Master Products'!M1438</x:f>
        <x:v>31</x:v>
      </x:c>
      <x:c r="J1441" s="133" t="str">
        <x:f>'Master Products'!U1438</x:f>
        <x:v>Source Valid</x:v>
      </x:c>
      <x:c r="K1441" s="133" t="n">
        <x:f>'Master Products'!N1438</x:f>
        <x:v>9</x:v>
      </x:c>
      <x:c r="L1441" s="148" t="n">
        <x:f>'Master Products'!O1438</x:f>
        <x:v>0.225</x:v>
      </x:c>
      <x:c r="M1441" s="149" t="str">
        <x:f>'Master Products'!X1438</x:f>
        <x:v>Ready</x:v>
      </x:c>
      <x:c r="N1441" s="149" t="b">
        <x:f>'Master Products'!Y1438</x:f>
        <x:v>1</x:v>
      </x:c>
      <x:c r="O1441" s="149" t="str">
        <x:f>'Master Products'!AH1438</x:f>
        <x:v>WS-RATES:40:34</x:v>
      </x:c>
      <x:c r="P1441" s="149" t="str">
        <x:f>IF('Master Products'!AI1438="","",'Master Products'!AI1438)</x:f>
      </x:c>
      <x:c r="Q1441" s="149" t="str">
        <x:f>IF('Master Products'!AJ1438="","",'Master Products'!AJ1438)</x:f>
      </x:c>
      <x:c r="R1441" s="149" t="str">
        <x:f>IF('Master Products'!AK1438="","",'Master Products'!AK1438)</x:f>
      </x:c>
    </x:row>
    <x:row r="1442">
      <x:c r="A1442" s="149" t="str">
        <x:f>'Master Products'!A1439</x:f>
        <x:v>RS-001438</x:v>
      </x:c>
      <x:c r="B1442" s="149" t="str">
        <x:f>'Master Products'!B1439</x:f>
        <x:v>MINI STAPLER PACK</x:v>
      </x:c>
      <x:c r="C1442" s="149" t="str">
        <x:f>'Master Products'!C1439</x:f>
        <x:v>CHINA</x:v>
      </x:c>
      <x:c r="D1442" s="149" t="str">
        <x:f>'Master Products'!D1439</x:f>
        <x:v>Both</x:v>
      </x:c>
      <x:c r="E1442" s="149" t="str">
        <x:f>'Master Products'!F1439</x:f>
        <x:v>Pack</x:v>
      </x:c>
      <x:c r="F1442" s="149" t="str">
        <x:f>IF('Master Products'!G1439="","",'Master Products'!G1439)</x:f>
      </x:c>
      <x:c r="G1442" s="149" t="str">
        <x:f>'Master Products'!I1439</x:f>
        <x:v>PKR</x:v>
      </x:c>
      <x:c r="H1442" s="133" t="n">
        <x:f>'Master Products'!L1439</x:f>
        <x:v>260</x:v>
      </x:c>
      <x:c r="I1442" s="133" t="n">
        <x:f>'Master Products'!M1439</x:f>
        <x:v>230</x:v>
      </x:c>
      <x:c r="J1442" s="133" t="str">
        <x:f>'Master Products'!U1439</x:f>
        <x:v>Source Valid</x:v>
      </x:c>
      <x:c r="K1442" s="133" t="n">
        <x:f>'Master Products'!N1439</x:f>
        <x:v>30</x:v>
      </x:c>
      <x:c r="L1442" s="148" t="n">
        <x:f>'Master Products'!O1439</x:f>
        <x:v>0.11538461538461539</x:v>
      </x:c>
      <x:c r="M1442" s="149" t="str">
        <x:f>'Master Products'!X1439</x:f>
        <x:v>Ready</x:v>
      </x:c>
      <x:c r="N1442" s="149" t="b">
        <x:f>'Master Products'!Y1439</x:f>
        <x:v>1</x:v>
      </x:c>
      <x:c r="O1442" s="149" t="str">
        <x:f>'Master Products'!AH1439</x:f>
        <x:v>WS-RATES:40:35</x:v>
      </x:c>
      <x:c r="P1442" s="149" t="str">
        <x:f>IF('Master Products'!AI1439="","",'Master Products'!AI1439)</x:f>
      </x:c>
      <x:c r="Q1442" s="149" t="str">
        <x:f>IF('Master Products'!AJ1439="","",'Master Products'!AJ1439)</x:f>
      </x:c>
      <x:c r="R1442" s="149" t="str">
        <x:f>IF('Master Products'!AK1439="","",'Master Products'!AK1439)</x:f>
      </x:c>
    </x:row>
    <x:row r="1443">
      <x:c r="A1443" s="149" t="str">
        <x:f>'Master Products'!A1440</x:f>
        <x:v>RS-001439</x:v>
      </x:c>
      <x:c r="B1443" s="149" t="str">
        <x:f>'Master Products'!B1440</x:f>
        <x:v>BIRTHDAY CAP 1</x:v>
      </x:c>
      <x:c r="C1443" s="149" t="str">
        <x:f>'Master Products'!C1440</x:f>
        <x:v>BIRTHDAY</x:v>
      </x:c>
      <x:c r="D1443" s="149" t="str">
        <x:f>'Master Products'!D1440</x:f>
        <x:v>Both</x:v>
      </x:c>
      <x:c r="E1443" s="149" t="str">
        <x:f>'Master Products'!F1440</x:f>
        <x:v>Piece</x:v>
      </x:c>
      <x:c r="F1443" s="149" t="str">
        <x:f>IF('Master Products'!G1440="","",'Master Products'!G1440)</x:f>
      </x:c>
      <x:c r="G1443" s="149" t="str">
        <x:f>'Master Products'!I1440</x:f>
        <x:v>PKR</x:v>
      </x:c>
      <x:c r="H1443" s="133" t="n">
        <x:f>'Master Products'!L1440</x:f>
        <x:v>30</x:v>
      </x:c>
      <x:c r="I1443" s="133" t="n">
        <x:f>'Master Products'!M1440</x:f>
        <x:v>19</x:v>
      </x:c>
      <x:c r="J1443" s="133" t="str">
        <x:f>'Master Products'!U1440</x:f>
        <x:v>Source Valid</x:v>
      </x:c>
      <x:c r="K1443" s="133" t="n">
        <x:f>'Master Products'!N1440</x:f>
        <x:v>11</x:v>
      </x:c>
      <x:c r="L1443" s="148" t="n">
        <x:f>'Master Products'!O1440</x:f>
        <x:v>0.36666666666666664</x:v>
      </x:c>
      <x:c r="M1443" s="149" t="str">
        <x:f>'Master Products'!X1440</x:f>
        <x:v>Ready</x:v>
      </x:c>
      <x:c r="N1443" s="149" t="b">
        <x:f>'Master Products'!Y1440</x:f>
        <x:v>1</x:v>
      </x:c>
      <x:c r="O1443" s="149" t="str">
        <x:f>'Master Products'!AH1440</x:f>
        <x:v>WS-RATES:40:36</x:v>
      </x:c>
      <x:c r="P1443" s="149" t="str">
        <x:f>IF('Master Products'!AI1440="","",'Master Products'!AI1440)</x:f>
      </x:c>
      <x:c r="Q1443" s="149" t="str">
        <x:f>IF('Master Products'!AJ1440="","",'Master Products'!AJ1440)</x:f>
      </x:c>
      <x:c r="R1443" s="149" t="str">
        <x:f>IF('Master Products'!AK1440="","",'Master Products'!AK1440)</x:f>
      </x:c>
    </x:row>
    <x:row r="1444">
      <x:c r="A1444" s="149" t="str">
        <x:f>'Master Products'!A1441</x:f>
        <x:v>RS-001440</x:v>
      </x:c>
      <x:c r="B1444" s="149" t="str">
        <x:f>'Master Products'!B1441</x:f>
        <x:v>BALOON BIRTHDAY R3</x:v>
      </x:c>
      <x:c r="C1444" s="149" t="str">
        <x:f>'Master Products'!C1441</x:f>
        <x:v>BALLOONS</x:v>
      </x:c>
      <x:c r="D1444" s="149" t="str">
        <x:f>'Master Products'!D1441</x:f>
        <x:v>Both</x:v>
      </x:c>
      <x:c r="E1444" s="149" t="str">
        <x:f>'Master Products'!F1441</x:f>
        <x:v>Piece</x:v>
      </x:c>
      <x:c r="F1444" s="149" t="str">
        <x:f>IF('Master Products'!G1441="","",'Master Products'!G1441)</x:f>
      </x:c>
      <x:c r="G1444" s="149" t="str">
        <x:f>'Master Products'!I1441</x:f>
        <x:v>PKR</x:v>
      </x:c>
      <x:c r="H1444" s="133" t="n">
        <x:f>'Master Products'!L1441</x:f>
        <x:v>380</x:v>
      </x:c>
      <x:c r="I1444" s="133" t="n">
        <x:f>'Master Products'!M1441</x:f>
        <x:v>350</x:v>
      </x:c>
      <x:c r="J1444" s="133" t="str">
        <x:f>'Master Products'!U1441</x:f>
        <x:v>Source Valid</x:v>
      </x:c>
      <x:c r="K1444" s="133" t="n">
        <x:f>'Master Products'!N1441</x:f>
        <x:v>30</x:v>
      </x:c>
      <x:c r="L1444" s="148" t="n">
        <x:f>'Master Products'!O1441</x:f>
        <x:v>0.07894736842105263</x:v>
      </x:c>
      <x:c r="M1444" s="149" t="str">
        <x:f>'Master Products'!X1441</x:f>
        <x:v>Ready</x:v>
      </x:c>
      <x:c r="N1444" s="149" t="b">
        <x:f>'Master Products'!Y1441</x:f>
        <x:v>1</x:v>
      </x:c>
      <x:c r="O1444" s="149" t="str">
        <x:f>'Master Products'!AH1441</x:f>
        <x:v>WS-RATES:40:37</x:v>
      </x:c>
      <x:c r="P1444" s="149" t="str">
        <x:f>IF('Master Products'!AI1441="","",'Master Products'!AI1441)</x:f>
      </x:c>
      <x:c r="Q1444" s="149" t="str">
        <x:f>IF('Master Products'!AJ1441="","",'Master Products'!AJ1441)</x:f>
      </x:c>
      <x:c r="R1444" s="149" t="str">
        <x:f>IF('Master Products'!AK1441="","",'Master Products'!AK1441)</x:f>
      </x:c>
    </x:row>
    <x:row r="1445">
      <x:c r="A1445" s="149" t="str">
        <x:f>'Master Products'!A1442</x:f>
        <x:v>RS-001441</x:v>
      </x:c>
      <x:c r="B1445" s="149" t="str">
        <x:f>'Master Products'!B1442</x:f>
        <x:v>SHOULDER BAG NO 7</x:v>
      </x:c>
      <x:c r="C1445" s="149" t="str">
        <x:f>'Master Products'!C1442</x:f>
        <x:v>BAGS</x:v>
      </x:c>
      <x:c r="D1445" s="149" t="str">
        <x:f>'Master Products'!D1442</x:f>
        <x:v>Both</x:v>
      </x:c>
      <x:c r="E1445" s="149" t="str">
        <x:f>'Master Products'!F1442</x:f>
        <x:v>Piece</x:v>
      </x:c>
      <x:c r="F1445" s="149" t="str">
        <x:f>IF('Master Products'!G1442="","",'Master Products'!G1442)</x:f>
      </x:c>
      <x:c r="G1445" s="149" t="str">
        <x:f>'Master Products'!I1442</x:f>
        <x:v>PKR</x:v>
      </x:c>
      <x:c r="H1445" s="133" t="n">
        <x:f>'Master Products'!L1442</x:f>
        <x:v>1320</x:v>
      </x:c>
      <x:c r="I1445" s="133" t="n">
        <x:f>'Master Products'!M1442</x:f>
        <x:v>1200</x:v>
      </x:c>
      <x:c r="J1445" s="133" t="str">
        <x:f>'Master Products'!U1442</x:f>
        <x:v>Source Valid</x:v>
      </x:c>
      <x:c r="K1445" s="133" t="n">
        <x:f>'Master Products'!N1442</x:f>
        <x:v>120</x:v>
      </x:c>
      <x:c r="L1445" s="148" t="n">
        <x:f>'Master Products'!O1442</x:f>
        <x:v>0.09090909090909091</x:v>
      </x:c>
      <x:c r="M1445" s="149" t="str">
        <x:f>'Master Products'!X1442</x:f>
        <x:v>Ready</x:v>
      </x:c>
      <x:c r="N1445" s="149" t="b">
        <x:f>'Master Products'!Y1442</x:f>
        <x:v>1</x:v>
      </x:c>
      <x:c r="O1445" s="149" t="str">
        <x:f>'Master Products'!AH1442</x:f>
        <x:v>WS-RATES:41:2</x:v>
      </x:c>
      <x:c r="P1445" s="149" t="str">
        <x:f>IF('Master Products'!AI1442="","",'Master Products'!AI1442)</x:f>
      </x:c>
      <x:c r="Q1445" s="149" t="str">
        <x:f>IF('Master Products'!AJ1442="","",'Master Products'!AJ1442)</x:f>
      </x:c>
      <x:c r="R1445" s="149" t="str">
        <x:f>IF('Master Products'!AK1442="","",'Master Products'!AK1442)</x:f>
      </x:c>
    </x:row>
    <x:row r="1446">
      <x:c r="A1446" s="149" t="str">
        <x:f>'Master Products'!A1443</x:f>
        <x:v>RS-001442</x:v>
      </x:c>
      <x:c r="B1446" s="149" t="str">
        <x:f>'Master Products'!B1443</x:f>
        <x:v>SHOULDER BAG NO 6</x:v>
      </x:c>
      <x:c r="C1446" s="149" t="str">
        <x:f>'Master Products'!C1443</x:f>
        <x:v>BAGS</x:v>
      </x:c>
      <x:c r="D1446" s="149" t="str">
        <x:f>'Master Products'!D1443</x:f>
        <x:v>Both</x:v>
      </x:c>
      <x:c r="E1446" s="149" t="str">
        <x:f>'Master Products'!F1443</x:f>
        <x:v>Piece</x:v>
      </x:c>
      <x:c r="F1446" s="149" t="str">
        <x:f>IF('Master Products'!G1443="","",'Master Products'!G1443)</x:f>
      </x:c>
      <x:c r="G1446" s="149" t="str">
        <x:f>'Master Products'!I1443</x:f>
        <x:v>PKR</x:v>
      </x:c>
      <x:c r="H1446" s="133" t="n">
        <x:f>'Master Products'!L1443</x:f>
        <x:v>1560</x:v>
      </x:c>
      <x:c r="I1446" s="133" t="n">
        <x:f>'Master Products'!M1443</x:f>
        <x:v>1380</x:v>
      </x:c>
      <x:c r="J1446" s="133" t="str">
        <x:f>'Master Products'!U1443</x:f>
        <x:v>Source Valid</x:v>
      </x:c>
      <x:c r="K1446" s="133" t="n">
        <x:f>'Master Products'!N1443</x:f>
        <x:v>180</x:v>
      </x:c>
      <x:c r="L1446" s="148" t="n">
        <x:f>'Master Products'!O1443</x:f>
        <x:v>0.11538461538461539</x:v>
      </x:c>
      <x:c r="M1446" s="149" t="str">
        <x:f>'Master Products'!X1443</x:f>
        <x:v>Ready</x:v>
      </x:c>
      <x:c r="N1446" s="149" t="b">
        <x:f>'Master Products'!Y1443</x:f>
        <x:v>1</x:v>
      </x:c>
      <x:c r="O1446" s="149" t="str">
        <x:f>'Master Products'!AH1443</x:f>
        <x:v>WS-RATES:41:3</x:v>
      </x:c>
      <x:c r="P1446" s="149" t="str">
        <x:f>IF('Master Products'!AI1443="","",'Master Products'!AI1443)</x:f>
      </x:c>
      <x:c r="Q1446" s="149" t="str">
        <x:f>IF('Master Products'!AJ1443="","",'Master Products'!AJ1443)</x:f>
      </x:c>
      <x:c r="R1446" s="149" t="str">
        <x:f>IF('Master Products'!AK1443="","",'Master Products'!AK1443)</x:f>
      </x:c>
    </x:row>
    <x:row r="1447">
      <x:c r="A1447" s="149" t="str">
        <x:f>'Master Products'!A1444</x:f>
        <x:v>RS-001443</x:v>
      </x:c>
      <x:c r="B1447" s="149" t="str">
        <x:f>'Master Products'!B1444</x:f>
        <x:v>ABC SCALE 4PCS</x:v>
      </x:c>
      <x:c r="C1447" s="149" t="str">
        <x:f>'Master Products'!C1444</x:f>
        <x:v>CHINA</x:v>
      </x:c>
      <x:c r="D1447" s="149" t="str">
        <x:f>'Master Products'!D1444</x:f>
        <x:v>Wholesale/Bulk</x:v>
      </x:c>
      <x:c r="E1447" s="149" t="str">
        <x:f>'Master Products'!F1444</x:f>
        <x:v>Pack</x:v>
      </x:c>
      <x:c r="F1447" s="149" t="n">
        <x:f>IF('Master Products'!G1444="","",'Master Products'!G1444)</x:f>
        <x:v>4</x:v>
      </x:c>
      <x:c r="G1447" s="149" t="str">
        <x:f>'Master Products'!I1444</x:f>
        <x:v>PKR</x:v>
      </x:c>
      <x:c r="H1447" s="133" t="n">
        <x:f>'Master Products'!L1444</x:f>
        <x:v>60</x:v>
      </x:c>
      <x:c r="I1447" s="133" t="n">
        <x:f>'Master Products'!M1444</x:f>
        <x:v>48</x:v>
      </x:c>
      <x:c r="J1447" s="133" t="str">
        <x:f>'Master Products'!U1444</x:f>
        <x:v>Source Valid</x:v>
      </x:c>
      <x:c r="K1447" s="133" t="n">
        <x:f>'Master Products'!N1444</x:f>
        <x:v>12</x:v>
      </x:c>
      <x:c r="L1447" s="148" t="n">
        <x:f>'Master Products'!O1444</x:f>
        <x:v>0.2</x:v>
      </x:c>
      <x:c r="M1447" s="149" t="str">
        <x:f>'Master Products'!X1444</x:f>
        <x:v>Ready</x:v>
      </x:c>
      <x:c r="N1447" s="149" t="b">
        <x:f>'Master Products'!Y1444</x:f>
        <x:v>1</x:v>
      </x:c>
      <x:c r="O1447" s="149" t="str">
        <x:f>'Master Products'!AH1444</x:f>
        <x:v>WS-RATES:41:4</x:v>
      </x:c>
      <x:c r="P1447" s="149" t="str">
        <x:f>IF('Master Products'!AI1444="","",'Master Products'!AI1444)</x:f>
      </x:c>
      <x:c r="Q1447" s="149" t="str">
        <x:f>IF('Master Products'!AJ1444="","",'Master Products'!AJ1444)</x:f>
      </x:c>
      <x:c r="R1447" s="149" t="str">
        <x:f>IF('Master Products'!AK1444="","",'Master Products'!AK1444)</x:f>
      </x:c>
    </x:row>
    <x:row r="1448">
      <x:c r="A1448" s="149" t="str">
        <x:f>'Master Products'!A1445</x:f>
        <x:v>RS-001444</x:v>
      </x:c>
      <x:c r="B1448" s="149" t="str">
        <x:f>'Master Products'!B1445</x:f>
        <x:v>SHOULDER BAG NO 5</x:v>
      </x:c>
      <x:c r="C1448" s="149" t="str">
        <x:f>'Master Products'!C1445</x:f>
        <x:v>BAGS</x:v>
      </x:c>
      <x:c r="D1448" s="149" t="str">
        <x:f>'Master Products'!D1445</x:f>
        <x:v>Both</x:v>
      </x:c>
      <x:c r="E1448" s="149" t="str">
        <x:f>'Master Products'!F1445</x:f>
        <x:v>Piece</x:v>
      </x:c>
      <x:c r="F1448" s="149" t="str">
        <x:f>IF('Master Products'!G1445="","",'Master Products'!G1445)</x:f>
      </x:c>
      <x:c r="G1448" s="149" t="str">
        <x:f>'Master Products'!I1445</x:f>
        <x:v>PKR</x:v>
      </x:c>
      <x:c r="H1448" s="133" t="n">
        <x:f>'Master Products'!L1445</x:f>
        <x:v>1320</x:v>
      </x:c>
      <x:c r="I1448" s="133" t="n">
        <x:f>'Master Products'!M1445</x:f>
        <x:v>1200</x:v>
      </x:c>
      <x:c r="J1448" s="133" t="str">
        <x:f>'Master Products'!U1445</x:f>
        <x:v>Source Valid</x:v>
      </x:c>
      <x:c r="K1448" s="133" t="n">
        <x:f>'Master Products'!N1445</x:f>
        <x:v>120</x:v>
      </x:c>
      <x:c r="L1448" s="148" t="n">
        <x:f>'Master Products'!O1445</x:f>
        <x:v>0.09090909090909091</x:v>
      </x:c>
      <x:c r="M1448" s="149" t="str">
        <x:f>'Master Products'!X1445</x:f>
        <x:v>Ready</x:v>
      </x:c>
      <x:c r="N1448" s="149" t="b">
        <x:f>'Master Products'!Y1445</x:f>
        <x:v>1</x:v>
      </x:c>
      <x:c r="O1448" s="149" t="str">
        <x:f>'Master Products'!AH1445</x:f>
        <x:v>WS-RATES:41:5</x:v>
      </x:c>
      <x:c r="P1448" s="149" t="str">
        <x:f>IF('Master Products'!AI1445="","",'Master Products'!AI1445)</x:f>
      </x:c>
      <x:c r="Q1448" s="149" t="str">
        <x:f>IF('Master Products'!AJ1445="","",'Master Products'!AJ1445)</x:f>
      </x:c>
      <x:c r="R1448" s="149" t="str">
        <x:f>IF('Master Products'!AK1445="","",'Master Products'!AK1445)</x:f>
      </x:c>
    </x:row>
    <x:row r="1449">
      <x:c r="A1449" s="149" t="str">
        <x:f>'Master Products'!A1446</x:f>
        <x:v>RS-001445</x:v>
      </x:c>
      <x:c r="B1449" s="149" t="str">
        <x:f>'Master Products'!B1446</x:f>
        <x:v>HAPPY BIRTTDAY CANDLE</x:v>
      </x:c>
      <x:c r="C1449" s="149" t="str">
        <x:f>'Master Products'!C1446</x:f>
        <x:v>CANDLES</x:v>
      </x:c>
      <x:c r="D1449" s="149" t="str">
        <x:f>'Master Products'!D1446</x:f>
        <x:v>Both</x:v>
      </x:c>
      <x:c r="E1449" s="149" t="str">
        <x:f>'Master Products'!F1446</x:f>
        <x:v>Piece</x:v>
      </x:c>
      <x:c r="F1449" s="149" t="str">
        <x:f>IF('Master Products'!G1446="","",'Master Products'!G1446)</x:f>
      </x:c>
      <x:c r="G1449" s="149" t="str">
        <x:f>'Master Products'!I1446</x:f>
        <x:v>PKR</x:v>
      </x:c>
      <x:c r="H1449" s="133" t="n">
        <x:f>'Master Products'!L1446</x:f>
        <x:v>80</x:v>
      </x:c>
      <x:c r="I1449" s="133" t="n">
        <x:f>'Master Products'!M1446</x:f>
        <x:v>70</x:v>
      </x:c>
      <x:c r="J1449" s="133" t="str">
        <x:f>'Master Products'!U1446</x:f>
        <x:v>Source Valid</x:v>
      </x:c>
      <x:c r="K1449" s="133" t="n">
        <x:f>'Master Products'!N1446</x:f>
        <x:v>10</x:v>
      </x:c>
      <x:c r="L1449" s="148" t="n">
        <x:f>'Master Products'!O1446</x:f>
        <x:v>0.125</x:v>
      </x:c>
      <x:c r="M1449" s="149" t="str">
        <x:f>'Master Products'!X1446</x:f>
        <x:v>Ready</x:v>
      </x:c>
      <x:c r="N1449" s="149" t="b">
        <x:f>'Master Products'!Y1446</x:f>
        <x:v>1</x:v>
      </x:c>
      <x:c r="O1449" s="149" t="str">
        <x:f>'Master Products'!AH1446</x:f>
        <x:v>WS-RATES:41:6</x:v>
      </x:c>
      <x:c r="P1449" s="149" t="str">
        <x:f>IF('Master Products'!AI1446="","",'Master Products'!AI1446)</x:f>
      </x:c>
      <x:c r="Q1449" s="149" t="str">
        <x:f>IF('Master Products'!AJ1446="","",'Master Products'!AJ1446)</x:f>
      </x:c>
      <x:c r="R1449" s="149" t="str">
        <x:f>IF('Master Products'!AK1446="","",'Master Products'!AK1446)</x:f>
      </x:c>
    </x:row>
    <x:row r="1450">
      <x:c r="A1450" s="149" t="str">
        <x:f>'Master Products'!A1447</x:f>
        <x:v>RS-001446</x:v>
      </x:c>
      <x:c r="B1450" s="149" t="str">
        <x:f>'Master Products'!B1447</x:f>
        <x:v>SHOULDER BAG NO 4</x:v>
      </x:c>
      <x:c r="C1450" s="149" t="str">
        <x:f>'Master Products'!C1447</x:f>
        <x:v>BAGS</x:v>
      </x:c>
      <x:c r="D1450" s="149" t="str">
        <x:f>'Master Products'!D1447</x:f>
        <x:v>Both</x:v>
      </x:c>
      <x:c r="E1450" s="149" t="str">
        <x:f>'Master Products'!F1447</x:f>
        <x:v>Piece</x:v>
      </x:c>
      <x:c r="F1450" s="149" t="str">
        <x:f>IF('Master Products'!G1447="","",'Master Products'!G1447)</x:f>
      </x:c>
      <x:c r="G1450" s="149" t="str">
        <x:f>'Master Products'!I1447</x:f>
        <x:v>PKR</x:v>
      </x:c>
      <x:c r="H1450" s="133" t="n">
        <x:f>'Master Products'!L1447</x:f>
        <x:v>1200</x:v>
      </x:c>
      <x:c r="I1450" s="133" t="n">
        <x:f>'Master Products'!M1447</x:f>
        <x:v>1080</x:v>
      </x:c>
      <x:c r="J1450" s="133" t="str">
        <x:f>'Master Products'!U1447</x:f>
        <x:v>Source Valid</x:v>
      </x:c>
      <x:c r="K1450" s="133" t="n">
        <x:f>'Master Products'!N1447</x:f>
        <x:v>120</x:v>
      </x:c>
      <x:c r="L1450" s="148" t="n">
        <x:f>'Master Products'!O1447</x:f>
        <x:v>0.1</x:v>
      </x:c>
      <x:c r="M1450" s="149" t="str">
        <x:f>'Master Products'!X1447</x:f>
        <x:v>Ready</x:v>
      </x:c>
      <x:c r="N1450" s="149" t="b">
        <x:f>'Master Products'!Y1447</x:f>
        <x:v>1</x:v>
      </x:c>
      <x:c r="O1450" s="149" t="str">
        <x:f>'Master Products'!AH1447</x:f>
        <x:v>WS-RATES:41:7</x:v>
      </x:c>
      <x:c r="P1450" s="149" t="str">
        <x:f>IF('Master Products'!AI1447="","",'Master Products'!AI1447)</x:f>
      </x:c>
      <x:c r="Q1450" s="149" t="str">
        <x:f>IF('Master Products'!AJ1447="","",'Master Products'!AJ1447)</x:f>
      </x:c>
      <x:c r="R1450" s="149" t="str">
        <x:f>IF('Master Products'!AK1447="","",'Master Products'!AK1447)</x:f>
      </x:c>
    </x:row>
    <x:row r="1451">
      <x:c r="A1451" s="149" t="str">
        <x:f>'Master Products'!A1448</x:f>
        <x:v>RS-001447</x:v>
      </x:c>
      <x:c r="B1451" s="149" t="str">
        <x:f>'Master Products'!B1448</x:f>
        <x:v>HAPPY BIRTHDAY CANDLE</x:v>
      </x:c>
      <x:c r="C1451" s="149" t="str">
        <x:f>'Master Products'!C1448</x:f>
        <x:v>CANDLES</x:v>
      </x:c>
      <x:c r="D1451" s="149" t="str">
        <x:f>'Master Products'!D1448</x:f>
        <x:v>Both</x:v>
      </x:c>
      <x:c r="E1451" s="149" t="str">
        <x:f>'Master Products'!F1448</x:f>
        <x:v>Piece</x:v>
      </x:c>
      <x:c r="F1451" s="149" t="str">
        <x:f>IF('Master Products'!G1448="","",'Master Products'!G1448)</x:f>
      </x:c>
      <x:c r="G1451" s="149" t="str">
        <x:f>'Master Products'!I1448</x:f>
        <x:v>PKR</x:v>
      </x:c>
      <x:c r="H1451" s="133" t="n">
        <x:f>'Master Products'!L1448</x:f>
        <x:v>80</x:v>
      </x:c>
      <x:c r="I1451" s="133" t="n">
        <x:f>'Master Products'!M1448</x:f>
        <x:v>70</x:v>
      </x:c>
      <x:c r="J1451" s="133" t="str">
        <x:f>'Master Products'!U1448</x:f>
        <x:v>Source Valid</x:v>
      </x:c>
      <x:c r="K1451" s="133" t="n">
        <x:f>'Master Products'!N1448</x:f>
        <x:v>10</x:v>
      </x:c>
      <x:c r="L1451" s="148" t="n">
        <x:f>'Master Products'!O1448</x:f>
        <x:v>0.125</x:v>
      </x:c>
      <x:c r="M1451" s="149" t="str">
        <x:f>'Master Products'!X1448</x:f>
        <x:v>Ready</x:v>
      </x:c>
      <x:c r="N1451" s="149" t="b">
        <x:f>'Master Products'!Y1448</x:f>
        <x:v>1</x:v>
      </x:c>
      <x:c r="O1451" s="149" t="str">
        <x:f>'Master Products'!AH1448</x:f>
        <x:v>WS-RATES:41:8</x:v>
      </x:c>
      <x:c r="P1451" s="149" t="str">
        <x:f>IF('Master Products'!AI1448="","",'Master Products'!AI1448)</x:f>
      </x:c>
      <x:c r="Q1451" s="149" t="str">
        <x:f>IF('Master Products'!AJ1448="","",'Master Products'!AJ1448)</x:f>
      </x:c>
      <x:c r="R1451" s="149" t="str">
        <x:f>IF('Master Products'!AK1448="","",'Master Products'!AK1448)</x:f>
      </x:c>
    </x:row>
    <x:row r="1452">
      <x:c r="A1452" s="149" t="str">
        <x:f>'Master Products'!A1449</x:f>
        <x:v>RS-001448</x:v>
      </x:c>
      <x:c r="B1452" s="149" t="str">
        <x:f>'Master Products'!B1449</x:f>
        <x:v>SHOULDER BAG NO 3</x:v>
      </x:c>
      <x:c r="C1452" s="149" t="str">
        <x:f>'Master Products'!C1449</x:f>
        <x:v>BAGS</x:v>
      </x:c>
      <x:c r="D1452" s="149" t="str">
        <x:f>'Master Products'!D1449</x:f>
        <x:v>Both</x:v>
      </x:c>
      <x:c r="E1452" s="149" t="str">
        <x:f>'Master Products'!F1449</x:f>
        <x:v>Piece</x:v>
      </x:c>
      <x:c r="F1452" s="149" t="str">
        <x:f>IF('Master Products'!G1449="","",'Master Products'!G1449)</x:f>
      </x:c>
      <x:c r="G1452" s="149" t="str">
        <x:f>'Master Products'!I1449</x:f>
        <x:v>PKR</x:v>
      </x:c>
      <x:c r="H1452" s="133" t="n">
        <x:f>'Master Products'!L1449</x:f>
        <x:v>900</x:v>
      </x:c>
      <x:c r="I1452" s="133" t="n">
        <x:f>'Master Products'!M1449</x:f>
        <x:v>780</x:v>
      </x:c>
      <x:c r="J1452" s="133" t="str">
        <x:f>'Master Products'!U1449</x:f>
        <x:v>Source Valid</x:v>
      </x:c>
      <x:c r="K1452" s="133" t="n">
        <x:f>'Master Products'!N1449</x:f>
        <x:v>120</x:v>
      </x:c>
      <x:c r="L1452" s="148" t="n">
        <x:f>'Master Products'!O1449</x:f>
        <x:v>0.13333333333333333</x:v>
      </x:c>
      <x:c r="M1452" s="149" t="str">
        <x:f>'Master Products'!X1449</x:f>
        <x:v>Ready</x:v>
      </x:c>
      <x:c r="N1452" s="149" t="b">
        <x:f>'Master Products'!Y1449</x:f>
        <x:v>1</x:v>
      </x:c>
      <x:c r="O1452" s="149" t="str">
        <x:f>'Master Products'!AH1449</x:f>
        <x:v>WS-RATES:41:9</x:v>
      </x:c>
      <x:c r="P1452" s="149" t="str">
        <x:f>IF('Master Products'!AI1449="","",'Master Products'!AI1449)</x:f>
      </x:c>
      <x:c r="Q1452" s="149" t="str">
        <x:f>IF('Master Products'!AJ1449="","",'Master Products'!AJ1449)</x:f>
      </x:c>
      <x:c r="R1452" s="149" t="str">
        <x:f>IF('Master Products'!AK1449="","",'Master Products'!AK1449)</x:f>
      </x:c>
    </x:row>
    <x:row r="1453">
      <x:c r="A1453" s="149" t="str">
        <x:f>'Master Products'!A1450</x:f>
        <x:v>RS-001449</x:v>
      </x:c>
      <x:c r="B1453" s="149" t="str">
        <x:f>'Master Products'!B1450</x:f>
        <x:v>SHOULDER BAG NO 2</x:v>
      </x:c>
      <x:c r="C1453" s="149" t="str">
        <x:f>'Master Products'!C1450</x:f>
        <x:v>BAGS</x:v>
      </x:c>
      <x:c r="D1453" s="149" t="str">
        <x:f>'Master Products'!D1450</x:f>
        <x:v>Both</x:v>
      </x:c>
      <x:c r="E1453" s="149" t="str">
        <x:f>'Master Products'!F1450</x:f>
        <x:v>Piece</x:v>
      </x:c>
      <x:c r="F1453" s="149" t="str">
        <x:f>IF('Master Products'!G1450="","",'Master Products'!G1450)</x:f>
      </x:c>
      <x:c r="G1453" s="149" t="str">
        <x:f>'Master Products'!I1450</x:f>
        <x:v>PKR</x:v>
      </x:c>
      <x:c r="H1453" s="133" t="n">
        <x:f>'Master Products'!L1450</x:f>
        <x:v>780</x:v>
      </x:c>
      <x:c r="I1453" s="133" t="n">
        <x:f>'Master Products'!M1450</x:f>
        <x:v>700</x:v>
      </x:c>
      <x:c r="J1453" s="133" t="str">
        <x:f>'Master Products'!U1450</x:f>
        <x:v>Source Valid</x:v>
      </x:c>
      <x:c r="K1453" s="133" t="n">
        <x:f>'Master Products'!N1450</x:f>
        <x:v>80</x:v>
      </x:c>
      <x:c r="L1453" s="148" t="n">
        <x:f>'Master Products'!O1450</x:f>
        <x:v>0.10256410256410256</x:v>
      </x:c>
      <x:c r="M1453" s="149" t="str">
        <x:f>'Master Products'!X1450</x:f>
        <x:v>Ready</x:v>
      </x:c>
      <x:c r="N1453" s="149" t="b">
        <x:f>'Master Products'!Y1450</x:f>
        <x:v>1</x:v>
      </x:c>
      <x:c r="O1453" s="149" t="str">
        <x:f>'Master Products'!AH1450</x:f>
        <x:v>WS-RATES:41:10</x:v>
      </x:c>
      <x:c r="P1453" s="149" t="str">
        <x:f>IF('Master Products'!AI1450="","",'Master Products'!AI1450)</x:f>
      </x:c>
      <x:c r="Q1453" s="149" t="str">
        <x:f>IF('Master Products'!AJ1450="","",'Master Products'!AJ1450)</x:f>
      </x:c>
      <x:c r="R1453" s="149" t="str">
        <x:f>IF('Master Products'!AK1450="","",'Master Products'!AK1450)</x:f>
      </x:c>
    </x:row>
    <x:row r="1454">
      <x:c r="A1454" s="149" t="str">
        <x:f>'Master Products'!A1451</x:f>
        <x:v>RS-001450</x:v>
      </x:c>
      <x:c r="B1454" s="149" t="str">
        <x:f>'Master Products'!B1451</x:f>
        <x:v>MASK POUCH BLACK</x:v>
      </x:c>
      <x:c r="C1454" s="149" t="str">
        <x:f>'Master Products'!C1451</x:f>
        <x:v>POUCH</x:v>
      </x:c>
      <x:c r="D1454" s="149" t="str">
        <x:f>'Master Products'!D1451</x:f>
        <x:v>Both</x:v>
      </x:c>
      <x:c r="E1454" s="149" t="str">
        <x:f>'Master Products'!F1451</x:f>
        <x:v>Piece</x:v>
      </x:c>
      <x:c r="F1454" s="149" t="str">
        <x:f>IF('Master Products'!G1451="","",'Master Products'!G1451)</x:f>
      </x:c>
      <x:c r="G1454" s="149" t="str">
        <x:f>'Master Products'!I1451</x:f>
        <x:v>PKR</x:v>
      </x:c>
      <x:c r="H1454" s="133" t="n">
        <x:f>'Master Products'!L1451</x:f>
        <x:v>100</x:v>
      </x:c>
      <x:c r="I1454" s="133" t="n">
        <x:f>'Master Products'!M1451</x:f>
        <x:v>85</x:v>
      </x:c>
      <x:c r="J1454" s="133" t="str">
        <x:f>'Master Products'!U1451</x:f>
        <x:v>Source Valid</x:v>
      </x:c>
      <x:c r="K1454" s="133" t="n">
        <x:f>'Master Products'!N1451</x:f>
        <x:v>15</x:v>
      </x:c>
      <x:c r="L1454" s="148" t="n">
        <x:f>'Master Products'!O1451</x:f>
        <x:v>0.15</x:v>
      </x:c>
      <x:c r="M1454" s="149" t="str">
        <x:f>'Master Products'!X1451</x:f>
        <x:v>Ready</x:v>
      </x:c>
      <x:c r="N1454" s="149" t="b">
        <x:f>'Master Products'!Y1451</x:f>
        <x:v>1</x:v>
      </x:c>
      <x:c r="O1454" s="149" t="str">
        <x:f>'Master Products'!AH1451</x:f>
        <x:v>WS-RATES:41:11</x:v>
      </x:c>
      <x:c r="P1454" s="149" t="str">
        <x:f>IF('Master Products'!AI1451="","",'Master Products'!AI1451)</x:f>
      </x:c>
      <x:c r="Q1454" s="149" t="str">
        <x:f>IF('Master Products'!AJ1451="","",'Master Products'!AJ1451)</x:f>
      </x:c>
      <x:c r="R1454" s="149" t="str">
        <x:f>IF('Master Products'!AK1451="","",'Master Products'!AK1451)</x:f>
      </x:c>
    </x:row>
    <x:row r="1455">
      <x:c r="A1455" s="149" t="str">
        <x:f>'Master Products'!A1452</x:f>
        <x:v>RS-001451</x:v>
      </x:c>
      <x:c r="B1455" s="149" t="str">
        <x:f>'Master Products'!B1452</x:f>
        <x:v>SKECH PENCIL (G/F)</x:v>
      </x:c>
      <x:c r="C1455" s="149" t="str">
        <x:f>'Master Products'!C1452</x:f>
        <x:v>PENCILS</x:v>
      </x:c>
      <x:c r="D1455" s="149" t="str">
        <x:f>'Master Products'!D1452</x:f>
        <x:v>Both</x:v>
      </x:c>
      <x:c r="E1455" s="149" t="str">
        <x:f>'Master Products'!F1452</x:f>
        <x:v>Piece</x:v>
      </x:c>
      <x:c r="F1455" s="149" t="str">
        <x:f>IF('Master Products'!G1452="","",'Master Products'!G1452)</x:f>
      </x:c>
      <x:c r="G1455" s="149" t="str">
        <x:f>'Master Products'!I1452</x:f>
        <x:v>PKR</x:v>
      </x:c>
      <x:c r="H1455" s="133" t="n">
        <x:f>'Master Products'!L1452</x:f>
        <x:v>190</x:v>
      </x:c>
      <x:c r="I1455" s="133" t="n">
        <x:f>'Master Products'!M1452</x:f>
        <x:v>180</x:v>
      </x:c>
      <x:c r="J1455" s="133" t="str">
        <x:f>'Master Products'!U1452</x:f>
        <x:v>Source Valid</x:v>
      </x:c>
      <x:c r="K1455" s="133" t="n">
        <x:f>'Master Products'!N1452</x:f>
        <x:v>10</x:v>
      </x:c>
      <x:c r="L1455" s="148" t="n">
        <x:f>'Master Products'!O1452</x:f>
        <x:v>0.05263157894736842</x:v>
      </x:c>
      <x:c r="M1455" s="149" t="str">
        <x:f>'Master Products'!X1452</x:f>
        <x:v>Ready</x:v>
      </x:c>
      <x:c r="N1455" s="149" t="b">
        <x:f>'Master Products'!Y1452</x:f>
        <x:v>1</x:v>
      </x:c>
      <x:c r="O1455" s="149" t="str">
        <x:f>'Master Products'!AH1452</x:f>
        <x:v>WS-RATES:41:12</x:v>
      </x:c>
      <x:c r="P1455" s="149" t="str">
        <x:f>IF('Master Products'!AI1452="","",'Master Products'!AI1452)</x:f>
      </x:c>
      <x:c r="Q1455" s="149" t="str">
        <x:f>IF('Master Products'!AJ1452="","",'Master Products'!AJ1452)</x:f>
      </x:c>
      <x:c r="R1455" s="149" t="str">
        <x:f>IF('Master Products'!AK1452="","",'Master Products'!AK1452)</x:f>
      </x:c>
    </x:row>
    <x:row r="1456">
      <x:c r="A1456" s="149" t="str">
        <x:f>'Master Products'!A1453</x:f>
        <x:v>RS-001452</x:v>
      </x:c>
      <x:c r="B1456" s="149" t="str">
        <x:f>'Master Products'!B1453</x:f>
        <x:v>SPARKING CANDLE CHINA SMALL</x:v>
      </x:c>
      <x:c r="C1456" s="149" t="str">
        <x:f>'Master Products'!C1453</x:f>
        <x:v>BIRTHDAY</x:v>
      </x:c>
      <x:c r="D1456" s="149" t="str">
        <x:f>'Master Products'!D1453</x:f>
        <x:v>Both</x:v>
      </x:c>
      <x:c r="E1456" s="149" t="str">
        <x:f>'Master Products'!F1453</x:f>
        <x:v>Piece</x:v>
      </x:c>
      <x:c r="F1456" s="149" t="str">
        <x:f>IF('Master Products'!G1453="","",'Master Products'!G1453)</x:f>
      </x:c>
      <x:c r="G1456" s="149" t="str">
        <x:f>'Master Products'!I1453</x:f>
        <x:v>PKR</x:v>
      </x:c>
      <x:c r="H1456" s="133" t="n">
        <x:f>'Master Products'!L1453</x:f>
        <x:v>230</x:v>
      </x:c>
      <x:c r="I1456" s="133" t="n">
        <x:f>'Master Products'!M1453</x:f>
        <x:v>200</x:v>
      </x:c>
      <x:c r="J1456" s="133" t="str">
        <x:f>'Master Products'!U1453</x:f>
        <x:v>Source Valid</x:v>
      </x:c>
      <x:c r="K1456" s="133" t="n">
        <x:f>'Master Products'!N1453</x:f>
        <x:v>30</x:v>
      </x:c>
      <x:c r="L1456" s="148" t="n">
        <x:f>'Master Products'!O1453</x:f>
        <x:v>0.13043478260869565</x:v>
      </x:c>
      <x:c r="M1456" s="149" t="str">
        <x:f>'Master Products'!X1453</x:f>
        <x:v>Ready</x:v>
      </x:c>
      <x:c r="N1456" s="149" t="b">
        <x:f>'Master Products'!Y1453</x:f>
        <x:v>1</x:v>
      </x:c>
      <x:c r="O1456" s="149" t="str">
        <x:f>'Master Products'!AH1453</x:f>
        <x:v>WS-RATES:41:13</x:v>
      </x:c>
      <x:c r="P1456" s="149" t="str">
        <x:f>IF('Master Products'!AI1453="","",'Master Products'!AI1453)</x:f>
      </x:c>
      <x:c r="Q1456" s="149" t="str">
        <x:f>IF('Master Products'!AJ1453="","",'Master Products'!AJ1453)</x:f>
      </x:c>
      <x:c r="R1456" s="149" t="str">
        <x:f>IF('Master Products'!AK1453="","",'Master Products'!AK1453)</x:f>
      </x:c>
    </x:row>
    <x:row r="1457">
      <x:c r="A1457" s="149" t="str">
        <x:f>'Master Products'!A1454</x:f>
        <x:v>RS-001453</x:v>
      </x:c>
      <x:c r="B1457" s="149" t="str">
        <x:f>'Master Products'!B1454</x:f>
        <x:v>SPARKING CANDLE CHINA MEDIU</x:v>
      </x:c>
      <x:c r="C1457" s="149" t="str">
        <x:f>'Master Products'!C1454</x:f>
        <x:v>BIRTHDAY</x:v>
      </x:c>
      <x:c r="D1457" s="149" t="str">
        <x:f>'Master Products'!D1454</x:f>
        <x:v>Both</x:v>
      </x:c>
      <x:c r="E1457" s="149" t="str">
        <x:f>'Master Products'!F1454</x:f>
        <x:v>Piece</x:v>
      </x:c>
      <x:c r="F1457" s="149" t="str">
        <x:f>IF('Master Products'!G1454="","",'Master Products'!G1454)</x:f>
      </x:c>
      <x:c r="G1457" s="149" t="str">
        <x:f>'Master Products'!I1454</x:f>
        <x:v>PKR</x:v>
      </x:c>
      <x:c r="H1457" s="133" t="n">
        <x:f>'Master Products'!L1454</x:f>
        <x:v>270</x:v>
      </x:c>
      <x:c r="I1457" s="133" t="n">
        <x:f>'Master Products'!M1454</x:f>
        <x:v>220</x:v>
      </x:c>
      <x:c r="J1457" s="133" t="str">
        <x:f>'Master Products'!U1454</x:f>
        <x:v>Source Valid</x:v>
      </x:c>
      <x:c r="K1457" s="133" t="n">
        <x:f>'Master Products'!N1454</x:f>
        <x:v>50</x:v>
      </x:c>
      <x:c r="L1457" s="148" t="n">
        <x:f>'Master Products'!O1454</x:f>
        <x:v>0.18518518518518517</x:v>
      </x:c>
      <x:c r="M1457" s="149" t="str">
        <x:f>'Master Products'!X1454</x:f>
        <x:v>Ready</x:v>
      </x:c>
      <x:c r="N1457" s="149" t="b">
        <x:f>'Master Products'!Y1454</x:f>
        <x:v>1</x:v>
      </x:c>
      <x:c r="O1457" s="149" t="str">
        <x:f>'Master Products'!AH1454</x:f>
        <x:v>WS-RATES:41:14</x:v>
      </x:c>
      <x:c r="P1457" s="149" t="str">
        <x:f>IF('Master Products'!AI1454="","",'Master Products'!AI1454)</x:f>
      </x:c>
      <x:c r="Q1457" s="149" t="str">
        <x:f>IF('Master Products'!AJ1454="","",'Master Products'!AJ1454)</x:f>
      </x:c>
      <x:c r="R1457" s="149" t="str">
        <x:f>IF('Master Products'!AK1454="","",'Master Products'!AK1454)</x:f>
      </x:c>
    </x:row>
    <x:row r="1458">
      <x:c r="A1458" s="149" t="str">
        <x:f>'Master Products'!A1455</x:f>
        <x:v>RS-001454</x:v>
      </x:c>
      <x:c r="B1458" s="149" t="str">
        <x:f>'Master Products'!B1455</x:f>
        <x:v>SPARKING CANDLE CHINA LARGE</x:v>
      </x:c>
      <x:c r="C1458" s="149" t="str">
        <x:f>'Master Products'!C1455</x:f>
        <x:v>BIRTHDAY</x:v>
      </x:c>
      <x:c r="D1458" s="149" t="str">
        <x:f>'Master Products'!D1455</x:f>
        <x:v>Both</x:v>
      </x:c>
      <x:c r="E1458" s="149" t="str">
        <x:f>'Master Products'!F1455</x:f>
        <x:v>Piece</x:v>
      </x:c>
      <x:c r="F1458" s="149" t="str">
        <x:f>IF('Master Products'!G1455="","",'Master Products'!G1455)</x:f>
      </x:c>
      <x:c r="G1458" s="149" t="str">
        <x:f>'Master Products'!I1455</x:f>
        <x:v>PKR</x:v>
      </x:c>
      <x:c r="H1458" s="133" t="n">
        <x:f>'Master Products'!L1455</x:f>
        <x:v>300</x:v>
      </x:c>
      <x:c r="I1458" s="133" t="n">
        <x:f>'Master Products'!M1455</x:f>
        <x:v>280</x:v>
      </x:c>
      <x:c r="J1458" s="133" t="str">
        <x:f>'Master Products'!U1455</x:f>
        <x:v>Source Valid</x:v>
      </x:c>
      <x:c r="K1458" s="133" t="n">
        <x:f>'Master Products'!N1455</x:f>
        <x:v>20</x:v>
      </x:c>
      <x:c r="L1458" s="148" t="n">
        <x:f>'Master Products'!O1455</x:f>
        <x:v>0.06666666666666667</x:v>
      </x:c>
      <x:c r="M1458" s="149" t="str">
        <x:f>'Master Products'!X1455</x:f>
        <x:v>Ready</x:v>
      </x:c>
      <x:c r="N1458" s="149" t="b">
        <x:f>'Master Products'!Y1455</x:f>
        <x:v>1</x:v>
      </x:c>
      <x:c r="O1458" s="149" t="str">
        <x:f>'Master Products'!AH1455</x:f>
        <x:v>WS-RATES:41:15</x:v>
      </x:c>
      <x:c r="P1458" s="149" t="str">
        <x:f>IF('Master Products'!AI1455="","",'Master Products'!AI1455)</x:f>
      </x:c>
      <x:c r="Q1458" s="149" t="str">
        <x:f>IF('Master Products'!AJ1455="","",'Master Products'!AJ1455)</x:f>
      </x:c>
      <x:c r="R1458" s="149" t="str">
        <x:f>IF('Master Products'!AK1455="","",'Master Products'!AK1455)</x:f>
      </x:c>
    </x:row>
    <x:row r="1459">
      <x:c r="A1459" s="149" t="str">
        <x:f>'Master Products'!A1456</x:f>
        <x:v>RS-001455</x:v>
      </x:c>
      <x:c r="B1459" s="149" t="str">
        <x:f>'Master Products'!B1456</x:f>
        <x:v>SPARKING CANDLE PAKISTAN ME</x:v>
      </x:c>
      <x:c r="C1459" s="149" t="str">
        <x:f>'Master Products'!C1456</x:f>
        <x:v>BIRTHDAY</x:v>
      </x:c>
      <x:c r="D1459" s="149" t="str">
        <x:f>'Master Products'!D1456</x:f>
        <x:v>Both</x:v>
      </x:c>
      <x:c r="E1459" s="149" t="str">
        <x:f>'Master Products'!F1456</x:f>
        <x:v>Piece</x:v>
      </x:c>
      <x:c r="F1459" s="149" t="str">
        <x:f>IF('Master Products'!G1456="","",'Master Products'!G1456)</x:f>
      </x:c>
      <x:c r="G1459" s="149" t="str">
        <x:f>'Master Products'!I1456</x:f>
        <x:v>PKR</x:v>
      </x:c>
      <x:c r="H1459" s="133" t="n">
        <x:f>'Master Products'!L1456</x:f>
        <x:v>300</x:v>
      </x:c>
      <x:c r="I1459" s="133" t="n">
        <x:f>'Master Products'!M1456</x:f>
        <x:v>280</x:v>
      </x:c>
      <x:c r="J1459" s="133" t="str">
        <x:f>'Master Products'!U1456</x:f>
        <x:v>Source Valid</x:v>
      </x:c>
      <x:c r="K1459" s="133" t="n">
        <x:f>'Master Products'!N1456</x:f>
        <x:v>20</x:v>
      </x:c>
      <x:c r="L1459" s="148" t="n">
        <x:f>'Master Products'!O1456</x:f>
        <x:v>0.06666666666666667</x:v>
      </x:c>
      <x:c r="M1459" s="149" t="str">
        <x:f>'Master Products'!X1456</x:f>
        <x:v>Ready</x:v>
      </x:c>
      <x:c r="N1459" s="149" t="b">
        <x:f>'Master Products'!Y1456</x:f>
        <x:v>1</x:v>
      </x:c>
      <x:c r="O1459" s="149" t="str">
        <x:f>'Master Products'!AH1456</x:f>
        <x:v>WS-RATES:41:16</x:v>
      </x:c>
      <x:c r="P1459" s="149" t="str">
        <x:f>IF('Master Products'!AI1456="","",'Master Products'!AI1456)</x:f>
      </x:c>
      <x:c r="Q1459" s="149" t="str">
        <x:f>IF('Master Products'!AJ1456="","",'Master Products'!AJ1456)</x:f>
      </x:c>
      <x:c r="R1459" s="149" t="str">
        <x:f>IF('Master Products'!AK1456="","",'Master Products'!AK1456)</x:f>
      </x:c>
    </x:row>
    <x:row r="1460">
      <x:c r="A1460" s="149" t="str">
        <x:f>'Master Products'!A1457</x:f>
        <x:v>RS-001456</x:v>
      </x:c>
      <x:c r="B1460" s="149" t="str">
        <x:f>'Master Products'!B1457</x:f>
        <x:v>SPARKING CANDLE PAKISTAN LAR</x:v>
      </x:c>
      <x:c r="C1460" s="149" t="str">
        <x:f>'Master Products'!C1457</x:f>
        <x:v>BIRTHDAY</x:v>
      </x:c>
      <x:c r="D1460" s="149" t="str">
        <x:f>'Master Products'!D1457</x:f>
        <x:v>Both</x:v>
      </x:c>
      <x:c r="E1460" s="149" t="str">
        <x:f>'Master Products'!F1457</x:f>
        <x:v>Piece</x:v>
      </x:c>
      <x:c r="F1460" s="149" t="str">
        <x:f>IF('Master Products'!G1457="","",'Master Products'!G1457)</x:f>
      </x:c>
      <x:c r="G1460" s="149" t="str">
        <x:f>'Master Products'!I1457</x:f>
        <x:v>PKR</x:v>
      </x:c>
      <x:c r="H1460" s="133" t="n">
        <x:f>'Master Products'!L1457</x:f>
        <x:v>350</x:v>
      </x:c>
      <x:c r="I1460" s="133" t="n">
        <x:f>'Master Products'!M1457</x:f>
        <x:v>330</x:v>
      </x:c>
      <x:c r="J1460" s="133" t="str">
        <x:f>'Master Products'!U1457</x:f>
        <x:v>Source Valid</x:v>
      </x:c>
      <x:c r="K1460" s="133" t="n">
        <x:f>'Master Products'!N1457</x:f>
        <x:v>20</x:v>
      </x:c>
      <x:c r="L1460" s="148" t="n">
        <x:f>'Master Products'!O1457</x:f>
        <x:v>0.05714285714285714</x:v>
      </x:c>
      <x:c r="M1460" s="149" t="str">
        <x:f>'Master Products'!X1457</x:f>
        <x:v>Ready</x:v>
      </x:c>
      <x:c r="N1460" s="149" t="b">
        <x:f>'Master Products'!Y1457</x:f>
        <x:v>1</x:v>
      </x:c>
      <x:c r="O1460" s="149" t="str">
        <x:f>'Master Products'!AH1457</x:f>
        <x:v>WS-RATES:41:17</x:v>
      </x:c>
      <x:c r="P1460" s="149" t="str">
        <x:f>IF('Master Products'!AI1457="","",'Master Products'!AI1457)</x:f>
      </x:c>
      <x:c r="Q1460" s="149" t="str">
        <x:f>IF('Master Products'!AJ1457="","",'Master Products'!AJ1457)</x:f>
      </x:c>
      <x:c r="R1460" s="149" t="str">
        <x:f>IF('Master Products'!AK1457="","",'Master Products'!AK1457)</x:f>
      </x:c>
    </x:row>
    <x:row r="1461">
      <x:c r="A1461" s="149" t="str">
        <x:f>'Master Products'!A1458</x:f>
        <x:v>RS-001457</x:v>
      </x:c>
      <x:c r="B1461" s="149" t="str">
        <x:f>'Master Products'!B1458</x:f>
        <x:v>SHOULDER BAG NO 1</x:v>
      </x:c>
      <x:c r="C1461" s="149" t="str">
        <x:f>'Master Products'!C1458</x:f>
        <x:v>BAGS</x:v>
      </x:c>
      <x:c r="D1461" s="149" t="str">
        <x:f>'Master Products'!D1458</x:f>
        <x:v>Both</x:v>
      </x:c>
      <x:c r="E1461" s="149" t="str">
        <x:f>'Master Products'!F1458</x:f>
        <x:v>Piece</x:v>
      </x:c>
      <x:c r="F1461" s="149" t="str">
        <x:f>IF('Master Products'!G1458="","",'Master Products'!G1458)</x:f>
      </x:c>
      <x:c r="G1461" s="149" t="str">
        <x:f>'Master Products'!I1458</x:f>
        <x:v>PKR</x:v>
      </x:c>
      <x:c r="H1461" s="133" t="n">
        <x:f>'Master Products'!L1458</x:f>
        <x:v>540</x:v>
      </x:c>
      <x:c r="I1461" s="133" t="n">
        <x:f>'Master Products'!M1458</x:f>
        <x:v>480</x:v>
      </x:c>
      <x:c r="J1461" s="133" t="str">
        <x:f>'Master Products'!U1458</x:f>
        <x:v>Source Valid</x:v>
      </x:c>
      <x:c r="K1461" s="133" t="n">
        <x:f>'Master Products'!N1458</x:f>
        <x:v>60</x:v>
      </x:c>
      <x:c r="L1461" s="148" t="n">
        <x:f>'Master Products'!O1458</x:f>
        <x:v>0.1111111111111111</x:v>
      </x:c>
      <x:c r="M1461" s="149" t="str">
        <x:f>'Master Products'!X1458</x:f>
        <x:v>Ready</x:v>
      </x:c>
      <x:c r="N1461" s="149" t="b">
        <x:f>'Master Products'!Y1458</x:f>
        <x:v>1</x:v>
      </x:c>
      <x:c r="O1461" s="149" t="str">
        <x:f>'Master Products'!AH1458</x:f>
        <x:v>WS-RATES:41:18</x:v>
      </x:c>
      <x:c r="P1461" s="149" t="str">
        <x:f>IF('Master Products'!AI1458="","",'Master Products'!AI1458)</x:f>
      </x:c>
      <x:c r="Q1461" s="149" t="str">
        <x:f>IF('Master Products'!AJ1458="","",'Master Products'!AJ1458)</x:f>
      </x:c>
      <x:c r="R1461" s="149" t="str">
        <x:f>IF('Master Products'!AK1458="","",'Master Products'!AK1458)</x:f>
      </x:c>
    </x:row>
    <x:row r="1462">
      <x:c r="A1462" s="149" t="str">
        <x:f>'Master Products'!A1459</x:f>
        <x:v>RS-001458</x:v>
      </x:c>
      <x:c r="B1462" s="149" t="str">
        <x:f>'Master Products'!B1459</x:f>
        <x:v>PLASTIC WHISTLE</x:v>
      </x:c>
      <x:c r="C1462" s="149" t="str">
        <x:f>'Master Products'!C1459</x:f>
        <x:v>CHINA</x:v>
      </x:c>
      <x:c r="D1462" s="149" t="str">
        <x:f>'Master Products'!D1459</x:f>
        <x:v>Both</x:v>
      </x:c>
      <x:c r="E1462" s="149" t="str">
        <x:f>'Master Products'!F1459</x:f>
        <x:v>Piece</x:v>
      </x:c>
      <x:c r="F1462" s="149" t="str">
        <x:f>IF('Master Products'!G1459="","",'Master Products'!G1459)</x:f>
      </x:c>
      <x:c r="G1462" s="149" t="str">
        <x:f>'Master Products'!I1459</x:f>
        <x:v>PKR</x:v>
      </x:c>
      <x:c r="H1462" s="133" t="n">
        <x:f>'Master Products'!L1459</x:f>
        <x:v>380</x:v>
      </x:c>
      <x:c r="I1462" s="133" t="n">
        <x:f>'Master Products'!M1459</x:f>
        <x:v>300</x:v>
      </x:c>
      <x:c r="J1462" s="133" t="str">
        <x:f>'Master Products'!U1459</x:f>
        <x:v>Source Valid</x:v>
      </x:c>
      <x:c r="K1462" s="133" t="n">
        <x:f>'Master Products'!N1459</x:f>
        <x:v>80</x:v>
      </x:c>
      <x:c r="L1462" s="148" t="n">
        <x:f>'Master Products'!O1459</x:f>
        <x:v>0.21052631578947367</x:v>
      </x:c>
      <x:c r="M1462" s="149" t="str">
        <x:f>'Master Products'!X1459</x:f>
        <x:v>Ready</x:v>
      </x:c>
      <x:c r="N1462" s="149" t="b">
        <x:f>'Master Products'!Y1459</x:f>
        <x:v>1</x:v>
      </x:c>
      <x:c r="O1462" s="149" t="str">
        <x:f>'Master Products'!AH1459</x:f>
        <x:v>WS-RATES:41:19</x:v>
      </x:c>
      <x:c r="P1462" s="149" t="str">
        <x:f>IF('Master Products'!AI1459="","",'Master Products'!AI1459)</x:f>
      </x:c>
      <x:c r="Q1462" s="149" t="str">
        <x:f>IF('Master Products'!AJ1459="","",'Master Products'!AJ1459)</x:f>
      </x:c>
      <x:c r="R1462" s="149" t="str">
        <x:f>IF('Master Products'!AK1459="","",'Master Products'!AK1459)</x:f>
      </x:c>
    </x:row>
    <x:row r="1463">
      <x:c r="A1463" s="149" t="str">
        <x:f>'Master Products'!A1460</x:f>
        <x:v>RS-001459</x:v>
      </x:c>
      <x:c r="B1463" s="149" t="str">
        <x:f>'Master Products'!B1460</x:f>
        <x:v>BIRTHDAY CANDLE PATA</x:v>
      </x:c>
      <x:c r="C1463" s="149" t="str">
        <x:f>'Master Products'!C1460</x:f>
        <x:v>BIRTHDAY</x:v>
      </x:c>
      <x:c r="D1463" s="149" t="str">
        <x:f>'Master Products'!D1460</x:f>
        <x:v>Both</x:v>
      </x:c>
      <x:c r="E1463" s="149" t="str">
        <x:f>'Master Products'!F1460</x:f>
        <x:v>Piece</x:v>
      </x:c>
      <x:c r="F1463" s="149" t="str">
        <x:f>IF('Master Products'!G1460="","",'Master Products'!G1460)</x:f>
      </x:c>
      <x:c r="G1463" s="149" t="str">
        <x:f>'Master Products'!I1460</x:f>
        <x:v>PKR</x:v>
      </x:c>
      <x:c r="H1463" s="133" t="n">
        <x:f>'Master Products'!L1460</x:f>
        <x:v>35</x:v>
      </x:c>
      <x:c r="I1463" s="133" t="n">
        <x:f>'Master Products'!M1460</x:f>
        <x:v>30</x:v>
      </x:c>
      <x:c r="J1463" s="133" t="str">
        <x:f>'Master Products'!U1460</x:f>
        <x:v>Source Valid</x:v>
      </x:c>
      <x:c r="K1463" s="133" t="n">
        <x:f>'Master Products'!N1460</x:f>
        <x:v>5</x:v>
      </x:c>
      <x:c r="L1463" s="148" t="n">
        <x:f>'Master Products'!O1460</x:f>
        <x:v>0.14285714285714285</x:v>
      </x:c>
      <x:c r="M1463" s="149" t="str">
        <x:f>'Master Products'!X1460</x:f>
        <x:v>Ready</x:v>
      </x:c>
      <x:c r="N1463" s="149" t="b">
        <x:f>'Master Products'!Y1460</x:f>
        <x:v>1</x:v>
      </x:c>
      <x:c r="O1463" s="149" t="str">
        <x:f>'Master Products'!AH1460</x:f>
        <x:v>WS-RATES:41:20</x:v>
      </x:c>
      <x:c r="P1463" s="149" t="str">
        <x:f>IF('Master Products'!AI1460="","",'Master Products'!AI1460)</x:f>
      </x:c>
      <x:c r="Q1463" s="149" t="str">
        <x:f>IF('Master Products'!AJ1460="","",'Master Products'!AJ1460)</x:f>
      </x:c>
      <x:c r="R1463" s="149" t="str">
        <x:f>IF('Master Products'!AK1460="","",'Master Products'!AK1460)</x:f>
      </x:c>
    </x:row>
    <x:row r="1464">
      <x:c r="A1464" s="149" t="str">
        <x:f>'Master Products'!A1461</x:f>
        <x:v>RS-001460</x:v>
      </x:c>
      <x:c r="B1464" s="149" t="str">
        <x:f>'Master Products'!B1461</x:f>
        <x:v>BIRTHDAY CANDLE</x:v>
      </x:c>
      <x:c r="C1464" s="149" t="str">
        <x:f>'Master Products'!C1461</x:f>
        <x:v>BIRTHDAY</x:v>
      </x:c>
      <x:c r="D1464" s="149" t="str">
        <x:f>'Master Products'!D1461</x:f>
        <x:v>Both</x:v>
      </x:c>
      <x:c r="E1464" s="149" t="str">
        <x:f>'Master Products'!F1461</x:f>
        <x:v>Piece</x:v>
      </x:c>
      <x:c r="F1464" s="149" t="str">
        <x:f>IF('Master Products'!G1461="","",'Master Products'!G1461)</x:f>
      </x:c>
      <x:c r="G1464" s="149" t="str">
        <x:f>'Master Products'!I1461</x:f>
        <x:v>PKR</x:v>
      </x:c>
      <x:c r="H1464" s="133" t="n">
        <x:f>'Master Products'!L1461</x:f>
        <x:v>270</x:v>
      </x:c>
      <x:c r="I1464" s="133" t="n">
        <x:f>'Master Products'!M1461</x:f>
        <x:v>260</x:v>
      </x:c>
      <x:c r="J1464" s="133" t="str">
        <x:f>'Master Products'!U1461</x:f>
        <x:v>Source Valid</x:v>
      </x:c>
      <x:c r="K1464" s="133" t="n">
        <x:f>'Master Products'!N1461</x:f>
        <x:v>10</x:v>
      </x:c>
      <x:c r="L1464" s="148" t="n">
        <x:f>'Master Products'!O1461</x:f>
        <x:v>0.037037037037037035</x:v>
      </x:c>
      <x:c r="M1464" s="149" t="str">
        <x:f>'Master Products'!X1461</x:f>
        <x:v>Ready</x:v>
      </x:c>
      <x:c r="N1464" s="149" t="b">
        <x:f>'Master Products'!Y1461</x:f>
        <x:v>1</x:v>
      </x:c>
      <x:c r="O1464" s="149" t="str">
        <x:f>'Master Products'!AH1461</x:f>
        <x:v>WS-RATES:41:21</x:v>
      </x:c>
      <x:c r="P1464" s="149" t="str">
        <x:f>IF('Master Products'!AI1461="","",'Master Products'!AI1461)</x:f>
      </x:c>
      <x:c r="Q1464" s="149" t="str">
        <x:f>IF('Master Products'!AJ1461="","",'Master Products'!AJ1461)</x:f>
      </x:c>
      <x:c r="R1464" s="149" t="str">
        <x:f>IF('Master Products'!AK1461="","",'Master Products'!AK1461)</x:f>
      </x:c>
    </x:row>
    <x:row r="1465">
      <x:c r="A1465" s="149" t="str">
        <x:f>'Master Products'!A1462</x:f>
        <x:v>RS-001461</x:v>
      </x:c>
      <x:c r="B1465" s="149" t="str">
        <x:f>'Master Products'!B1462</x:f>
        <x:v>TAPE DISPENSER OWNER (LARGE</x:v>
      </x:c>
      <x:c r="C1465" s="149" t="str">
        <x:f>'Master Products'!C1462</x:f>
        <x:v>CHINA</x:v>
      </x:c>
      <x:c r="D1465" s="149" t="str">
        <x:f>'Master Products'!D1462</x:f>
        <x:v>Both</x:v>
      </x:c>
      <x:c r="E1465" s="149" t="str">
        <x:f>'Master Products'!F1462</x:f>
        <x:v>Piece</x:v>
      </x:c>
      <x:c r="F1465" s="149" t="str">
        <x:f>IF('Master Products'!G1462="","",'Master Products'!G1462)</x:f>
      </x:c>
      <x:c r="G1465" s="149" t="str">
        <x:f>'Master Products'!I1462</x:f>
        <x:v>PKR</x:v>
      </x:c>
      <x:c r="H1465" s="133" t="n">
        <x:f>'Master Products'!L1462</x:f>
        <x:v>280</x:v>
      </x:c>
      <x:c r="I1465" s="133" t="n">
        <x:f>'Master Products'!M1462</x:f>
        <x:v>260</x:v>
      </x:c>
      <x:c r="J1465" s="133" t="str">
        <x:f>'Master Products'!U1462</x:f>
        <x:v>Source Valid</x:v>
      </x:c>
      <x:c r="K1465" s="133" t="n">
        <x:f>'Master Products'!N1462</x:f>
        <x:v>20</x:v>
      </x:c>
      <x:c r="L1465" s="148" t="n">
        <x:f>'Master Products'!O1462</x:f>
        <x:v>0.07142857142857142</x:v>
      </x:c>
      <x:c r="M1465" s="149" t="str">
        <x:f>'Master Products'!X1462</x:f>
        <x:v>Ready</x:v>
      </x:c>
      <x:c r="N1465" s="149" t="b">
        <x:f>'Master Products'!Y1462</x:f>
        <x:v>1</x:v>
      </x:c>
      <x:c r="O1465" s="149" t="str">
        <x:f>'Master Products'!AH1462</x:f>
        <x:v>WS-RATES:41:22</x:v>
      </x:c>
      <x:c r="P1465" s="149" t="str">
        <x:f>IF('Master Products'!AI1462="","",'Master Products'!AI1462)</x:f>
      </x:c>
      <x:c r="Q1465" s="149" t="str">
        <x:f>IF('Master Products'!AJ1462="","",'Master Products'!AJ1462)</x:f>
      </x:c>
      <x:c r="R1465" s="149" t="str">
        <x:f>IF('Master Products'!AK1462="","",'Master Products'!AK1462)</x:f>
      </x:c>
    </x:row>
    <x:row r="1466">
      <x:c r="A1466" s="149" t="str">
        <x:f>'Master Products'!A1463</x:f>
        <x:v>RS-001462</x:v>
      </x:c>
      <x:c r="B1466" s="149" t="str">
        <x:f>'Master Products'!B1463</x:f>
        <x:v>SUBJECT REGISTER NO 5</x:v>
      </x:c>
      <x:c r="C1466" s="149" t="str">
        <x:f>'Master Products'!C1463</x:f>
        <x:v>RING REGISTERS</x:v>
      </x:c>
      <x:c r="D1466" s="149" t="str">
        <x:f>'Master Products'!D1463</x:f>
        <x:v>Both</x:v>
      </x:c>
      <x:c r="E1466" s="149" t="str">
        <x:f>'Master Products'!F1463</x:f>
        <x:v>Piece</x:v>
      </x:c>
      <x:c r="F1466" s="149" t="str">
        <x:f>IF('Master Products'!G1463="","",'Master Products'!G1463)</x:f>
      </x:c>
      <x:c r="G1466" s="149" t="str">
        <x:f>'Master Products'!I1463</x:f>
        <x:v>PKR</x:v>
      </x:c>
      <x:c r="H1466" s="133" t="n">
        <x:f>'Master Products'!L1463</x:f>
        <x:v>300</x:v>
      </x:c>
      <x:c r="I1466" s="133" t="n">
        <x:f>'Master Products'!M1463</x:f>
        <x:v>270</x:v>
      </x:c>
      <x:c r="J1466" s="133" t="str">
        <x:f>'Master Products'!U1463</x:f>
        <x:v>Source Valid</x:v>
      </x:c>
      <x:c r="K1466" s="133" t="n">
        <x:f>'Master Products'!N1463</x:f>
        <x:v>30</x:v>
      </x:c>
      <x:c r="L1466" s="148" t="n">
        <x:f>'Master Products'!O1463</x:f>
        <x:v>0.1</x:v>
      </x:c>
      <x:c r="M1466" s="149" t="str">
        <x:f>'Master Products'!X1463</x:f>
        <x:v>Ready</x:v>
      </x:c>
      <x:c r="N1466" s="149" t="b">
        <x:f>'Master Products'!Y1463</x:f>
        <x:v>1</x:v>
      </x:c>
      <x:c r="O1466" s="149" t="str">
        <x:f>'Master Products'!AH1463</x:f>
        <x:v>WS-RATES:41:23</x:v>
      </x:c>
      <x:c r="P1466" s="149" t="str">
        <x:f>IF('Master Products'!AI1463="","",'Master Products'!AI1463)</x:f>
      </x:c>
      <x:c r="Q1466" s="149" t="str">
        <x:f>IF('Master Products'!AJ1463="","",'Master Products'!AJ1463)</x:f>
      </x:c>
      <x:c r="R1466" s="149" t="str">
        <x:f>IF('Master Products'!AK1463="","",'Master Products'!AK1463)</x:f>
      </x:c>
    </x:row>
    <x:row r="1467">
      <x:c r="A1467" s="149" t="str">
        <x:f>'Master Products'!A1464</x:f>
        <x:v>RS-001463</x:v>
      </x:c>
      <x:c r="B1467" s="149" t="str">
        <x:f>'Master Products'!B1464</x:f>
        <x:v>CAKE TOPPER SMALL</x:v>
      </x:c>
      <x:c r="C1467" s="149" t="str">
        <x:f>'Master Products'!C1464</x:f>
        <x:v>BIRTHDAY</x:v>
      </x:c>
      <x:c r="D1467" s="149" t="str">
        <x:f>'Master Products'!D1464</x:f>
        <x:v>Both</x:v>
      </x:c>
      <x:c r="E1467" s="149" t="str">
        <x:f>'Master Products'!F1464</x:f>
        <x:v>Piece</x:v>
      </x:c>
      <x:c r="F1467" s="149" t="str">
        <x:f>IF('Master Products'!G1464="","",'Master Products'!G1464)</x:f>
      </x:c>
      <x:c r="G1467" s="149" t="str">
        <x:f>'Master Products'!I1464</x:f>
        <x:v>PKR</x:v>
      </x:c>
      <x:c r="H1467" s="133" t="n">
        <x:f>'Master Products'!L1464</x:f>
        <x:v>70</x:v>
      </x:c>
      <x:c r="I1467" s="133" t="n">
        <x:f>'Master Products'!M1464</x:f>
        <x:v>60</x:v>
      </x:c>
      <x:c r="J1467" s="133" t="str">
        <x:f>'Master Products'!U1464</x:f>
        <x:v>Source Valid</x:v>
      </x:c>
      <x:c r="K1467" s="133" t="n">
        <x:f>'Master Products'!N1464</x:f>
        <x:v>10</x:v>
      </x:c>
      <x:c r="L1467" s="148" t="n">
        <x:f>'Master Products'!O1464</x:f>
        <x:v>0.14285714285714285</x:v>
      </x:c>
      <x:c r="M1467" s="149" t="str">
        <x:f>'Master Products'!X1464</x:f>
        <x:v>Ready</x:v>
      </x:c>
      <x:c r="N1467" s="149" t="b">
        <x:f>'Master Products'!Y1464</x:f>
        <x:v>1</x:v>
      </x:c>
      <x:c r="O1467" s="149" t="str">
        <x:f>'Master Products'!AH1464</x:f>
        <x:v>WS-RATES:41:24</x:v>
      </x:c>
      <x:c r="P1467" s="149" t="str">
        <x:f>IF('Master Products'!AI1464="","",'Master Products'!AI1464)</x:f>
      </x:c>
      <x:c r="Q1467" s="149" t="str">
        <x:f>IF('Master Products'!AJ1464="","",'Master Products'!AJ1464)</x:f>
      </x:c>
      <x:c r="R1467" s="149" t="str">
        <x:f>IF('Master Products'!AK1464="","",'Master Products'!AK1464)</x:f>
      </x:c>
    </x:row>
    <x:row r="1468">
      <x:c r="A1468" s="149" t="str">
        <x:f>'Master Products'!A1465</x:f>
        <x:v>RS-001464</x:v>
      </x:c>
      <x:c r="B1468" s="149" t="str">
        <x:f>'Master Products'!B1465</x:f>
        <x:v>SUBJECT REGISTER NO 6</x:v>
      </x:c>
      <x:c r="C1468" s="149" t="str">
        <x:f>'Master Products'!C1465</x:f>
        <x:v>RING REGISTERS</x:v>
      </x:c>
      <x:c r="D1468" s="149" t="str">
        <x:f>'Master Products'!D1465</x:f>
        <x:v>Both</x:v>
      </x:c>
      <x:c r="E1468" s="149" t="str">
        <x:f>'Master Products'!F1465</x:f>
        <x:v>Piece</x:v>
      </x:c>
      <x:c r="F1468" s="149" t="str">
        <x:f>IF('Master Products'!G1465="","",'Master Products'!G1465)</x:f>
      </x:c>
      <x:c r="G1468" s="149" t="str">
        <x:f>'Master Products'!I1465</x:f>
        <x:v>PKR</x:v>
      </x:c>
      <x:c r="H1468" s="133" t="n">
        <x:f>'Master Products'!L1465</x:f>
        <x:v>350</x:v>
      </x:c>
      <x:c r="I1468" s="133" t="n">
        <x:f>'Master Products'!M1465</x:f>
        <x:v>320</x:v>
      </x:c>
      <x:c r="J1468" s="133" t="str">
        <x:f>'Master Products'!U1465</x:f>
        <x:v>Source Valid</x:v>
      </x:c>
      <x:c r="K1468" s="133" t="n">
        <x:f>'Master Products'!N1465</x:f>
        <x:v>30</x:v>
      </x:c>
      <x:c r="L1468" s="148" t="n">
        <x:f>'Master Products'!O1465</x:f>
        <x:v>0.08571428571428572</x:v>
      </x:c>
      <x:c r="M1468" s="149" t="str">
        <x:f>'Master Products'!X1465</x:f>
        <x:v>Ready</x:v>
      </x:c>
      <x:c r="N1468" s="149" t="b">
        <x:f>'Master Products'!Y1465</x:f>
        <x:v>1</x:v>
      </x:c>
      <x:c r="O1468" s="149" t="str">
        <x:f>'Master Products'!AH1465</x:f>
        <x:v>WS-RATES:41:25</x:v>
      </x:c>
      <x:c r="P1468" s="149" t="str">
        <x:f>IF('Master Products'!AI1465="","",'Master Products'!AI1465)</x:f>
      </x:c>
      <x:c r="Q1468" s="149" t="str">
        <x:f>IF('Master Products'!AJ1465="","",'Master Products'!AJ1465)</x:f>
      </x:c>
      <x:c r="R1468" s="149" t="str">
        <x:f>IF('Master Products'!AK1465="","",'Master Products'!AK1465)</x:f>
      </x:c>
    </x:row>
    <x:row r="1469">
      <x:c r="A1469" s="149" t="str">
        <x:f>'Master Products'!A1466</x:f>
        <x:v>RS-001465</x:v>
      </x:c>
      <x:c r="B1469" s="149" t="str">
        <x:f>'Master Products'!B1466</x:f>
        <x:v>PARTY POPPER MEDIUM</x:v>
      </x:c>
      <x:c r="C1469" s="149" t="str">
        <x:f>'Master Products'!C1466</x:f>
        <x:v>BIRTHDAY</x:v>
      </x:c>
      <x:c r="D1469" s="149" t="str">
        <x:f>'Master Products'!D1466</x:f>
        <x:v>Both</x:v>
      </x:c>
      <x:c r="E1469" s="149" t="str">
        <x:f>'Master Products'!F1466</x:f>
        <x:v>Piece</x:v>
      </x:c>
      <x:c r="F1469" s="149" t="str">
        <x:f>IF('Master Products'!G1466="","",'Master Products'!G1466)</x:f>
      </x:c>
      <x:c r="G1469" s="149" t="str">
        <x:f>'Master Products'!I1466</x:f>
        <x:v>PKR</x:v>
      </x:c>
      <x:c r="H1469" s="133" t="n">
        <x:f>'Master Products'!L1466</x:f>
        <x:v>95</x:v>
      </x:c>
      <x:c r="I1469" s="133" t="n">
        <x:f>'Master Products'!M1466</x:f>
        <x:v>75</x:v>
      </x:c>
      <x:c r="J1469" s="133" t="str">
        <x:f>'Master Products'!U1466</x:f>
        <x:v>Source Valid</x:v>
      </x:c>
      <x:c r="K1469" s="133" t="n">
        <x:f>'Master Products'!N1466</x:f>
        <x:v>20</x:v>
      </x:c>
      <x:c r="L1469" s="148" t="n">
        <x:f>'Master Products'!O1466</x:f>
        <x:v>0.21052631578947367</x:v>
      </x:c>
      <x:c r="M1469" s="149" t="str">
        <x:f>'Master Products'!X1466</x:f>
        <x:v>Ready</x:v>
      </x:c>
      <x:c r="N1469" s="149" t="b">
        <x:f>'Master Products'!Y1466</x:f>
        <x:v>1</x:v>
      </x:c>
      <x:c r="O1469" s="149" t="str">
        <x:f>'Master Products'!AH1466</x:f>
        <x:v>WS-RATES:41:26</x:v>
      </x:c>
      <x:c r="P1469" s="149" t="str">
        <x:f>IF('Master Products'!AI1466="","",'Master Products'!AI1466)</x:f>
      </x:c>
      <x:c r="Q1469" s="149" t="str">
        <x:f>IF('Master Products'!AJ1466="","",'Master Products'!AJ1466)</x:f>
      </x:c>
      <x:c r="R1469" s="149" t="str">
        <x:f>IF('Master Products'!AK1466="","",'Master Products'!AK1466)</x:f>
      </x:c>
    </x:row>
    <x:row r="1470">
      <x:c r="A1470" s="149" t="str">
        <x:f>'Master Products'!A1467</x:f>
        <x:v>RS-001466</x:v>
      </x:c>
      <x:c r="B1470" s="149" t="str">
        <x:f>'Master Products'!B1467</x:f>
        <x:v>PARTY POPPER SMALL</x:v>
      </x:c>
      <x:c r="C1470" s="149" t="str">
        <x:f>'Master Products'!C1467</x:f>
        <x:v>BIRTHDAY</x:v>
      </x:c>
      <x:c r="D1470" s="149" t="str">
        <x:f>'Master Products'!D1467</x:f>
        <x:v>Both</x:v>
      </x:c>
      <x:c r="E1470" s="149" t="str">
        <x:f>'Master Products'!F1467</x:f>
        <x:v>Piece</x:v>
      </x:c>
      <x:c r="F1470" s="149" t="str">
        <x:f>IF('Master Products'!G1467="","",'Master Products'!G1467)</x:f>
      </x:c>
      <x:c r="G1470" s="149" t="str">
        <x:f>'Master Products'!I1467</x:f>
        <x:v>PKR</x:v>
      </x:c>
      <x:c r="H1470" s="133" t="n">
        <x:f>'Master Products'!L1467</x:f>
        <x:v>70</x:v>
      </x:c>
      <x:c r="I1470" s="133" t="n">
        <x:f>'Master Products'!M1467</x:f>
        <x:v>55</x:v>
      </x:c>
      <x:c r="J1470" s="133" t="str">
        <x:f>'Master Products'!U1467</x:f>
        <x:v>Source Valid</x:v>
      </x:c>
      <x:c r="K1470" s="133" t="n">
        <x:f>'Master Products'!N1467</x:f>
        <x:v>15</x:v>
      </x:c>
      <x:c r="L1470" s="148" t="n">
        <x:f>'Master Products'!O1467</x:f>
        <x:v>0.21428571428571427</x:v>
      </x:c>
      <x:c r="M1470" s="149" t="str">
        <x:f>'Master Products'!X1467</x:f>
        <x:v>Ready</x:v>
      </x:c>
      <x:c r="N1470" s="149" t="b">
        <x:f>'Master Products'!Y1467</x:f>
        <x:v>1</x:v>
      </x:c>
      <x:c r="O1470" s="149" t="str">
        <x:f>'Master Products'!AH1467</x:f>
        <x:v>WS-RATES:41:27</x:v>
      </x:c>
      <x:c r="P1470" s="149" t="str">
        <x:f>IF('Master Products'!AI1467="","",'Master Products'!AI1467)</x:f>
      </x:c>
      <x:c r="Q1470" s="149" t="str">
        <x:f>IF('Master Products'!AJ1467="","",'Master Products'!AJ1467)</x:f>
      </x:c>
      <x:c r="R1470" s="149" t="str">
        <x:f>IF('Master Products'!AK1467="","",'Master Products'!AK1467)</x:f>
      </x:c>
    </x:row>
    <x:row r="1471">
      <x:c r="A1471" s="149" t="str">
        <x:f>'Master Products'!A1468</x:f>
        <x:v>RS-001467</x:v>
      </x:c>
      <x:c r="B1471" s="149" t="str">
        <x:f>'Master Products'!B1468</x:f>
        <x:v>SUBJECT REGISTER NO 7</x:v>
      </x:c>
      <x:c r="C1471" s="149" t="str">
        <x:f>'Master Products'!C1468</x:f>
        <x:v>RING REGISTERS</x:v>
      </x:c>
      <x:c r="D1471" s="149" t="str">
        <x:f>'Master Products'!D1468</x:f>
        <x:v>Both</x:v>
      </x:c>
      <x:c r="E1471" s="149" t="str">
        <x:f>'Master Products'!F1468</x:f>
        <x:v>Piece</x:v>
      </x:c>
      <x:c r="F1471" s="149" t="str">
        <x:f>IF('Master Products'!G1468="","",'Master Products'!G1468)</x:f>
      </x:c>
      <x:c r="G1471" s="149" t="str">
        <x:f>'Master Products'!I1468</x:f>
        <x:v>PKR</x:v>
      </x:c>
      <x:c r="H1471" s="133" t="n">
        <x:f>'Master Products'!L1468</x:f>
        <x:v>420</x:v>
      </x:c>
      <x:c r="I1471" s="133" t="n">
        <x:f>'Master Products'!M1468</x:f>
        <x:v>390</x:v>
      </x:c>
      <x:c r="J1471" s="133" t="str">
        <x:f>'Master Products'!U1468</x:f>
        <x:v>Source Valid</x:v>
      </x:c>
      <x:c r="K1471" s="133" t="n">
        <x:f>'Master Products'!N1468</x:f>
        <x:v>30</x:v>
      </x:c>
      <x:c r="L1471" s="148" t="n">
        <x:f>'Master Products'!O1468</x:f>
        <x:v>0.07142857142857142</x:v>
      </x:c>
      <x:c r="M1471" s="149" t="str">
        <x:f>'Master Products'!X1468</x:f>
        <x:v>Ready</x:v>
      </x:c>
      <x:c r="N1471" s="149" t="b">
        <x:f>'Master Products'!Y1468</x:f>
        <x:v>1</x:v>
      </x:c>
      <x:c r="O1471" s="149" t="str">
        <x:f>'Master Products'!AH1468</x:f>
        <x:v>WS-RATES:41:28</x:v>
      </x:c>
      <x:c r="P1471" s="149" t="str">
        <x:f>IF('Master Products'!AI1468="","",'Master Products'!AI1468)</x:f>
      </x:c>
      <x:c r="Q1471" s="149" t="str">
        <x:f>IF('Master Products'!AJ1468="","",'Master Products'!AJ1468)</x:f>
      </x:c>
      <x:c r="R1471" s="149" t="str">
        <x:f>IF('Master Products'!AK1468="","",'Master Products'!AK1468)</x:f>
      </x:c>
    </x:row>
    <x:row r="1472">
      <x:c r="A1472" s="149" t="str">
        <x:f>'Master Products'!A1469</x:f>
        <x:v>RS-001468</x:v>
      </x:c>
      <x:c r="B1472" s="149" t="str">
        <x:f>'Master Products'!B1469</x:f>
        <x:v>TAPE DISPENSER OWNER (SMALL</x:v>
      </x:c>
      <x:c r="C1472" s="149" t="str">
        <x:f>'Master Products'!C1469</x:f>
        <x:v>CHINA</x:v>
      </x:c>
      <x:c r="D1472" s="149" t="str">
        <x:f>'Master Products'!D1469</x:f>
        <x:v>Both</x:v>
      </x:c>
      <x:c r="E1472" s="149" t="str">
        <x:f>'Master Products'!F1469</x:f>
        <x:v>Piece</x:v>
      </x:c>
      <x:c r="F1472" s="149" t="str">
        <x:f>IF('Master Products'!G1469="","",'Master Products'!G1469)</x:f>
      </x:c>
      <x:c r="G1472" s="149" t="str">
        <x:f>'Master Products'!I1469</x:f>
        <x:v>PKR</x:v>
      </x:c>
      <x:c r="H1472" s="133" t="n">
        <x:f>'Master Products'!L1469</x:f>
        <x:v>110</x:v>
      </x:c>
      <x:c r="I1472" s="133" t="n">
        <x:f>'Master Products'!M1469</x:f>
        <x:v>92</x:v>
      </x:c>
      <x:c r="J1472" s="133" t="str">
        <x:f>'Master Products'!U1469</x:f>
        <x:v>Source Valid</x:v>
      </x:c>
      <x:c r="K1472" s="133" t="n">
        <x:f>'Master Products'!N1469</x:f>
        <x:v>18</x:v>
      </x:c>
      <x:c r="L1472" s="148" t="n">
        <x:f>'Master Products'!O1469</x:f>
        <x:v>0.16363636363636364</x:v>
      </x:c>
      <x:c r="M1472" s="149" t="str">
        <x:f>'Master Products'!X1469</x:f>
        <x:v>Ready</x:v>
      </x:c>
      <x:c r="N1472" s="149" t="b">
        <x:f>'Master Products'!Y1469</x:f>
        <x:v>1</x:v>
      </x:c>
      <x:c r="O1472" s="149" t="str">
        <x:f>'Master Products'!AH1469</x:f>
        <x:v>WS-RATES:41:29</x:v>
      </x:c>
      <x:c r="P1472" s="149" t="str">
        <x:f>IF('Master Products'!AI1469="","",'Master Products'!AI1469)</x:f>
      </x:c>
      <x:c r="Q1472" s="149" t="str">
        <x:f>IF('Master Products'!AJ1469="","",'Master Products'!AJ1469)</x:f>
      </x:c>
      <x:c r="R1472" s="149" t="str">
        <x:f>IF('Master Products'!AK1469="","",'Master Products'!AK1469)</x:f>
      </x:c>
    </x:row>
    <x:row r="1473">
      <x:c r="A1473" s="149" t="str">
        <x:f>'Master Products'!A1470</x:f>
        <x:v>RS-001469</x:v>
      </x:c>
      <x:c r="B1473" s="149" t="str">
        <x:f>'Master Products'!B1470</x:f>
        <x:v>CUTE COLOURING BOOK SMALL</x:v>
      </x:c>
      <x:c r="C1473" s="149" t="str">
        <x:f>'Master Products'!C1470</x:f>
        <x:v>CHINA</x:v>
      </x:c>
      <x:c r="D1473" s="149" t="str">
        <x:f>'Master Products'!D1470</x:f>
        <x:v>Both</x:v>
      </x:c>
      <x:c r="E1473" s="149" t="str">
        <x:f>'Master Products'!F1470</x:f>
        <x:v>Piece</x:v>
      </x:c>
      <x:c r="F1473" s="149" t="str">
        <x:f>IF('Master Products'!G1470="","",'Master Products'!G1470)</x:f>
      </x:c>
      <x:c r="G1473" s="149" t="str">
        <x:f>'Master Products'!I1470</x:f>
        <x:v>PKR</x:v>
      </x:c>
      <x:c r="H1473" s="133" t="n">
        <x:f>'Master Products'!L1470</x:f>
        <x:v>480</x:v>
      </x:c>
      <x:c r="I1473" s="133" t="n">
        <x:f>'Master Products'!M1470</x:f>
        <x:v>440</x:v>
      </x:c>
      <x:c r="J1473" s="133" t="str">
        <x:f>'Master Products'!U1470</x:f>
        <x:v>Source Valid</x:v>
      </x:c>
      <x:c r="K1473" s="133" t="n">
        <x:f>'Master Products'!N1470</x:f>
        <x:v>40</x:v>
      </x:c>
      <x:c r="L1473" s="148" t="n">
        <x:f>'Master Products'!O1470</x:f>
        <x:v>0.08333333333333333</x:v>
      </x:c>
      <x:c r="M1473" s="149" t="str">
        <x:f>'Master Products'!X1470</x:f>
        <x:v>Ready</x:v>
      </x:c>
      <x:c r="N1473" s="149" t="b">
        <x:f>'Master Products'!Y1470</x:f>
        <x:v>1</x:v>
      </x:c>
      <x:c r="O1473" s="149" t="str">
        <x:f>'Master Products'!AH1470</x:f>
        <x:v>WS-RATES:41:30</x:v>
      </x:c>
      <x:c r="P1473" s="149" t="str">
        <x:f>IF('Master Products'!AI1470="","",'Master Products'!AI1470)</x:f>
      </x:c>
      <x:c r="Q1473" s="149" t="str">
        <x:f>IF('Master Products'!AJ1470="","",'Master Products'!AJ1470)</x:f>
      </x:c>
      <x:c r="R1473" s="149" t="str">
        <x:f>IF('Master Products'!AK1470="","",'Master Products'!AK1470)</x:f>
      </x:c>
    </x:row>
    <x:row r="1474">
      <x:c r="A1474" s="149" t="str">
        <x:f>'Master Products'!A1471</x:f>
        <x:v>RS-001470</x:v>
      </x:c>
      <x:c r="B1474" s="149" t="str">
        <x:f>'Master Products'!B1471</x:f>
        <x:v>SUBJECT REGISTER NO 8</x:v>
      </x:c>
      <x:c r="C1474" s="149" t="str">
        <x:f>'Master Products'!C1471</x:f>
        <x:v>RING REGISTERS</x:v>
      </x:c>
      <x:c r="D1474" s="149" t="str">
        <x:f>'Master Products'!D1471</x:f>
        <x:v>Both</x:v>
      </x:c>
      <x:c r="E1474" s="149" t="str">
        <x:f>'Master Products'!F1471</x:f>
        <x:v>Piece</x:v>
      </x:c>
      <x:c r="F1474" s="149" t="str">
        <x:f>IF('Master Products'!G1471="","",'Master Products'!G1471)</x:f>
      </x:c>
      <x:c r="G1474" s="149" t="str">
        <x:f>'Master Products'!I1471</x:f>
        <x:v>PKR</x:v>
      </x:c>
      <x:c r="H1474" s="133" t="n">
        <x:f>'Master Products'!L1471</x:f>
        <x:v>460</x:v>
      </x:c>
      <x:c r="I1474" s="133" t="n">
        <x:f>'Master Products'!M1471</x:f>
        <x:v>430</x:v>
      </x:c>
      <x:c r="J1474" s="133" t="str">
        <x:f>'Master Products'!U1471</x:f>
        <x:v>Source Valid</x:v>
      </x:c>
      <x:c r="K1474" s="133" t="n">
        <x:f>'Master Products'!N1471</x:f>
        <x:v>30</x:v>
      </x:c>
      <x:c r="L1474" s="148" t="n">
        <x:f>'Master Products'!O1471</x:f>
        <x:v>0.06521739130434782</x:v>
      </x:c>
      <x:c r="M1474" s="149" t="str">
        <x:f>'Master Products'!X1471</x:f>
        <x:v>Ready</x:v>
      </x:c>
      <x:c r="N1474" s="149" t="b">
        <x:f>'Master Products'!Y1471</x:f>
        <x:v>1</x:v>
      </x:c>
      <x:c r="O1474" s="149" t="str">
        <x:f>'Master Products'!AH1471</x:f>
        <x:v>WS-RATES:41:31</x:v>
      </x:c>
      <x:c r="P1474" s="149" t="str">
        <x:f>IF('Master Products'!AI1471="","",'Master Products'!AI1471)</x:f>
      </x:c>
      <x:c r="Q1474" s="149" t="str">
        <x:f>IF('Master Products'!AJ1471="","",'Master Products'!AJ1471)</x:f>
      </x:c>
      <x:c r="R1474" s="149" t="str">
        <x:f>IF('Master Products'!AK1471="","",'Master Products'!AK1471)</x:f>
      </x:c>
    </x:row>
    <x:row r="1475">
      <x:c r="A1475" s="149" t="str">
        <x:f>'Master Products'!A1472</x:f>
        <x:v>RS-001471</x:v>
      </x:c>
      <x:c r="B1475" s="149" t="str">
        <x:f>'Master Products'!B1472</x:f>
        <x:v>3 IN 1 QAIDA SMALL</x:v>
      </x:c>
      <x:c r="C1475" s="149" t="str">
        <x:f>'Master Products'!C1472</x:f>
        <x:v>QAIDA</x:v>
      </x:c>
      <x:c r="D1475" s="149" t="str">
        <x:f>'Master Products'!D1472</x:f>
        <x:v>Both</x:v>
      </x:c>
      <x:c r="E1475" s="149" t="str">
        <x:f>'Master Products'!F1472</x:f>
        <x:v>Piece</x:v>
      </x:c>
      <x:c r="F1475" s="149" t="str">
        <x:f>IF('Master Products'!G1472="","",'Master Products'!G1472)</x:f>
      </x:c>
      <x:c r="G1475" s="149" t="str">
        <x:f>'Master Products'!I1472</x:f>
        <x:v>PKR</x:v>
      </x:c>
      <x:c r="H1475" s="133" t="n">
        <x:f>'Master Products'!L1472</x:f>
        <x:v>58</x:v>
      </x:c>
      <x:c r="I1475" s="133" t="n">
        <x:f>'Master Products'!M1472</x:f>
        <x:v>45</x:v>
      </x:c>
      <x:c r="J1475" s="133" t="str">
        <x:f>'Master Products'!U1472</x:f>
        <x:v>Source Valid</x:v>
      </x:c>
      <x:c r="K1475" s="133" t="n">
        <x:f>'Master Products'!N1472</x:f>
        <x:v>13</x:v>
      </x:c>
      <x:c r="L1475" s="148" t="n">
        <x:f>'Master Products'!O1472</x:f>
        <x:v>0.22413793103448276</x:v>
      </x:c>
      <x:c r="M1475" s="149" t="str">
        <x:f>'Master Products'!X1472</x:f>
        <x:v>Ready</x:v>
      </x:c>
      <x:c r="N1475" s="149" t="b">
        <x:f>'Master Products'!Y1472</x:f>
        <x:v>1</x:v>
      </x:c>
      <x:c r="O1475" s="149" t="str">
        <x:f>'Master Products'!AH1472</x:f>
        <x:v>WS-RATES:41:32</x:v>
      </x:c>
      <x:c r="P1475" s="149" t="str">
        <x:f>IF('Master Products'!AI1472="","",'Master Products'!AI1472)</x:f>
      </x:c>
      <x:c r="Q1475" s="149" t="str">
        <x:f>IF('Master Products'!AJ1472="","",'Master Products'!AJ1472)</x:f>
      </x:c>
      <x:c r="R1475" s="149" t="str">
        <x:f>IF('Master Products'!AK1472="","",'Master Products'!AK1472)</x:f>
      </x:c>
    </x:row>
    <x:row r="1476">
      <x:c r="A1476" s="149" t="str">
        <x:f>'Master Products'!A1473</x:f>
        <x:v>RS-001472</x:v>
      </x:c>
      <x:c r="B1476" s="149" t="str">
        <x:f>'Master Products'!B1473</x:f>
        <x:v>AMOS CRAFT GLUE</x:v>
      </x:c>
      <x:c r="C1476" s="149" t="str">
        <x:f>'Master Products'!C1473</x:f>
        <x:v>GUM STICK</x:v>
      </x:c>
      <x:c r="D1476" s="149" t="str">
        <x:f>'Master Products'!D1473</x:f>
        <x:v>Both</x:v>
      </x:c>
      <x:c r="E1476" s="149" t="str">
        <x:f>'Master Products'!F1473</x:f>
        <x:v>Piece</x:v>
      </x:c>
      <x:c r="F1476" s="149" t="str">
        <x:f>IF('Master Products'!G1473="","",'Master Products'!G1473)</x:f>
      </x:c>
      <x:c r="G1476" s="149" t="str">
        <x:f>'Master Products'!I1473</x:f>
        <x:v>PKR</x:v>
      </x:c>
      <x:c r="H1476" s="133" t="n">
        <x:f>'Master Products'!L1473</x:f>
        <x:v>72</x:v>
      </x:c>
      <x:c r="I1476" s="133" t="n">
        <x:f>'Master Products'!M1473</x:f>
        <x:v>63</x:v>
      </x:c>
      <x:c r="J1476" s="133" t="str">
        <x:f>'Master Products'!U1473</x:f>
        <x:v>Source Valid</x:v>
      </x:c>
      <x:c r="K1476" s="133" t="n">
        <x:f>'Master Products'!N1473</x:f>
        <x:v>9</x:v>
      </x:c>
      <x:c r="L1476" s="148" t="n">
        <x:f>'Master Products'!O1473</x:f>
        <x:v>0.125</x:v>
      </x:c>
      <x:c r="M1476" s="149" t="str">
        <x:f>'Master Products'!X1473</x:f>
        <x:v>Ready</x:v>
      </x:c>
      <x:c r="N1476" s="149" t="b">
        <x:f>'Master Products'!Y1473</x:f>
        <x:v>1</x:v>
      </x:c>
      <x:c r="O1476" s="149" t="str">
        <x:f>'Master Products'!AH1473</x:f>
        <x:v>WS-RATES:41:33</x:v>
      </x:c>
      <x:c r="P1476" s="149" t="str">
        <x:f>IF('Master Products'!AI1473="","",'Master Products'!AI1473)</x:f>
      </x:c>
      <x:c r="Q1476" s="149" t="str">
        <x:f>IF('Master Products'!AJ1473="","",'Master Products'!AJ1473)</x:f>
      </x:c>
      <x:c r="R1476" s="149" t="str">
        <x:f>IF('Master Products'!AK1473="","",'Master Products'!AK1473)</x:f>
      </x:c>
    </x:row>
    <x:row r="1477">
      <x:c r="A1477" s="149" t="str">
        <x:f>'Master Products'!A1474</x:f>
        <x:v>RS-001473</x:v>
      </x:c>
      <x:c r="B1477" s="149" t="str">
        <x:f>'Master Products'!B1474</x:f>
        <x:v>RING DAIRY A7 24PCS</x:v>
      </x:c>
      <x:c r="C1477" s="149" t="str">
        <x:f>'Master Products'!C1474</x:f>
        <x:v>FANCY DIARIES</x:v>
      </x:c>
      <x:c r="D1477" s="149" t="str">
        <x:f>'Master Products'!D1474</x:f>
        <x:v>Wholesale/Bulk</x:v>
      </x:c>
      <x:c r="E1477" s="149" t="str">
        <x:f>'Master Products'!F1474</x:f>
        <x:v>Pack</x:v>
      </x:c>
      <x:c r="F1477" s="149" t="n">
        <x:f>IF('Master Products'!G1474="","",'Master Products'!G1474)</x:f>
        <x:v>24</x:v>
      </x:c>
      <x:c r="G1477" s="149" t="str">
        <x:f>'Master Products'!I1474</x:f>
        <x:v>PKR</x:v>
      </x:c>
      <x:c r="H1477" s="133" t="n">
        <x:f>'Master Products'!L1474</x:f>
        <x:v>2400</x:v>
      </x:c>
      <x:c r="I1477" s="133" t="n">
        <x:f>'Master Products'!M1474</x:f>
        <x:v>2030</x:v>
      </x:c>
      <x:c r="J1477" s="133" t="str">
        <x:f>'Master Products'!U1474</x:f>
        <x:v>Source Valid</x:v>
      </x:c>
      <x:c r="K1477" s="133" t="n">
        <x:f>'Master Products'!N1474</x:f>
        <x:v>370</x:v>
      </x:c>
      <x:c r="L1477" s="148" t="n">
        <x:f>'Master Products'!O1474</x:f>
        <x:v>0.15416666666666667</x:v>
      </x:c>
      <x:c r="M1477" s="149" t="str">
        <x:f>'Master Products'!X1474</x:f>
        <x:v>Ready</x:v>
      </x:c>
      <x:c r="N1477" s="149" t="b">
        <x:f>'Master Products'!Y1474</x:f>
        <x:v>1</x:v>
      </x:c>
      <x:c r="O1477" s="149" t="str">
        <x:f>'Master Products'!AH1474</x:f>
        <x:v>WS-RATES:41:34</x:v>
      </x:c>
      <x:c r="P1477" s="149" t="str">
        <x:f>IF('Master Products'!AI1474="","",'Master Products'!AI1474)</x:f>
      </x:c>
      <x:c r="Q1477" s="149" t="str">
        <x:f>IF('Master Products'!AJ1474="","",'Master Products'!AJ1474)</x:f>
      </x:c>
      <x:c r="R1477" s="149" t="str">
        <x:f>IF('Master Products'!AK1474="","",'Master Products'!AK1474)</x:f>
      </x:c>
    </x:row>
    <x:row r="1478">
      <x:c r="A1478" s="149" t="str">
        <x:f>'Master Products'!A1475</x:f>
        <x:v>RS-001474</x:v>
      </x:c>
      <x:c r="B1478" s="149" t="str">
        <x:f>'Master Products'!B1475</x:f>
        <x:v>WOODEN BAT (XXL)</x:v>
      </x:c>
      <x:c r="C1478" s="149" t="str">
        <x:f>'Master Products'!C1475</x:f>
        <x:v>BAT</x:v>
      </x:c>
      <x:c r="D1478" s="149" t="str">
        <x:f>'Master Products'!D1475</x:f>
        <x:v>Both</x:v>
      </x:c>
      <x:c r="E1478" s="149" t="str">
        <x:f>'Master Products'!F1475</x:f>
        <x:v>Piece</x:v>
      </x:c>
      <x:c r="F1478" s="149" t="str">
        <x:f>IF('Master Products'!G1475="","",'Master Products'!G1475)</x:f>
      </x:c>
      <x:c r="G1478" s="149" t="str">
        <x:f>'Master Products'!I1475</x:f>
        <x:v>PKR</x:v>
      </x:c>
      <x:c r="H1478" s="133" t="n">
        <x:f>'Master Products'!L1475</x:f>
        <x:v>1450</x:v>
      </x:c>
      <x:c r="I1478" s="133" t="n">
        <x:f>'Master Products'!M1475</x:f>
        <x:v>1150</x:v>
      </x:c>
      <x:c r="J1478" s="133" t="str">
        <x:f>'Master Products'!U1475</x:f>
        <x:v>Source Valid</x:v>
      </x:c>
      <x:c r="K1478" s="133" t="n">
        <x:f>'Master Products'!N1475</x:f>
        <x:v>300</x:v>
      </x:c>
      <x:c r="L1478" s="148" t="n">
        <x:f>'Master Products'!O1475</x:f>
        <x:v>0.20689655172413793</x:v>
      </x:c>
      <x:c r="M1478" s="149" t="str">
        <x:f>'Master Products'!X1475</x:f>
        <x:v>Ready</x:v>
      </x:c>
      <x:c r="N1478" s="149" t="b">
        <x:f>'Master Products'!Y1475</x:f>
        <x:v>1</x:v>
      </x:c>
      <x:c r="O1478" s="149" t="str">
        <x:f>'Master Products'!AH1475</x:f>
        <x:v>WS-RATES:41:35</x:v>
      </x:c>
      <x:c r="P1478" s="149" t="str">
        <x:f>IF('Master Products'!AI1475="","",'Master Products'!AI1475)</x:f>
      </x:c>
      <x:c r="Q1478" s="149" t="str">
        <x:f>IF('Master Products'!AJ1475="","",'Master Products'!AJ1475)</x:f>
      </x:c>
      <x:c r="R1478" s="149" t="str">
        <x:f>IF('Master Products'!AK1475="","",'Master Products'!AK1475)</x:f>
      </x:c>
    </x:row>
    <x:row r="1479">
      <x:c r="A1479" s="149" t="str">
        <x:f>'Master Products'!A1476</x:f>
        <x:v>RS-001475</x:v>
      </x:c>
      <x:c r="B1479" s="149" t="str">
        <x:f>'Master Products'!B1476</x:f>
        <x:v>A5 NOTEBOOK FANCY DAIRY</x:v>
      </x:c>
      <x:c r="C1479" s="149" t="str">
        <x:f>'Master Products'!C1476</x:f>
        <x:v>FANCY DIARIES</x:v>
      </x:c>
      <x:c r="D1479" s="149" t="str">
        <x:f>'Master Products'!D1476</x:f>
        <x:v>Both</x:v>
      </x:c>
      <x:c r="E1479" s="149" t="str">
        <x:f>'Master Products'!F1476</x:f>
        <x:v>Piece</x:v>
      </x:c>
      <x:c r="F1479" s="149" t="str">
        <x:f>IF('Master Products'!G1476="","",'Master Products'!G1476)</x:f>
      </x:c>
      <x:c r="G1479" s="149" t="str">
        <x:f>'Master Products'!I1476</x:f>
        <x:v>PKR</x:v>
      </x:c>
      <x:c r="H1479" s="133" t="n">
        <x:f>'Master Products'!L1476</x:f>
        <x:v>320</x:v>
      </x:c>
      <x:c r="I1479" s="133" t="n">
        <x:f>'Master Products'!M1476</x:f>
        <x:v>270</x:v>
      </x:c>
      <x:c r="J1479" s="133" t="str">
        <x:f>'Master Products'!U1476</x:f>
        <x:v>Source Valid</x:v>
      </x:c>
      <x:c r="K1479" s="133" t="n">
        <x:f>'Master Products'!N1476</x:f>
        <x:v>50</x:v>
      </x:c>
      <x:c r="L1479" s="148" t="n">
        <x:f>'Master Products'!O1476</x:f>
        <x:v>0.15625</x:v>
      </x:c>
      <x:c r="M1479" s="149" t="str">
        <x:f>'Master Products'!X1476</x:f>
        <x:v>Ready</x:v>
      </x:c>
      <x:c r="N1479" s="149" t="b">
        <x:f>'Master Products'!Y1476</x:f>
        <x:v>1</x:v>
      </x:c>
      <x:c r="O1479" s="149" t="str">
        <x:f>'Master Products'!AH1476</x:f>
        <x:v>WS-RATES:41:36</x:v>
      </x:c>
      <x:c r="P1479" s="149" t="str">
        <x:f>IF('Master Products'!AI1476="","",'Master Products'!AI1476)</x:f>
      </x:c>
      <x:c r="Q1479" s="149" t="str">
        <x:f>IF('Master Products'!AJ1476="","",'Master Products'!AJ1476)</x:f>
      </x:c>
      <x:c r="R1479" s="149" t="str">
        <x:f>IF('Master Products'!AK1476="","",'Master Products'!AK1476)</x:f>
      </x:c>
    </x:row>
    <x:row r="1480">
      <x:c r="A1480" s="149" t="str">
        <x:f>'Master Products'!A1477</x:f>
        <x:v>RS-001476</x:v>
      </x:c>
      <x:c r="B1480" s="149" t="str">
        <x:f>'Master Products'!B1477</x:f>
        <x:v>WOODEN BAT (L)</x:v>
      </x:c>
      <x:c r="C1480" s="149" t="str">
        <x:f>'Master Products'!C1477</x:f>
        <x:v>BAT</x:v>
      </x:c>
      <x:c r="D1480" s="149" t="str">
        <x:f>'Master Products'!D1477</x:f>
        <x:v>Both</x:v>
      </x:c>
      <x:c r="E1480" s="149" t="str">
        <x:f>'Master Products'!F1477</x:f>
        <x:v>Piece</x:v>
      </x:c>
      <x:c r="F1480" s="149" t="str">
        <x:f>IF('Master Products'!G1477="","",'Master Products'!G1477)</x:f>
      </x:c>
      <x:c r="G1480" s="149" t="str">
        <x:f>'Master Products'!I1477</x:f>
        <x:v>PKR</x:v>
      </x:c>
      <x:c r="H1480" s="133" t="n">
        <x:f>'Master Products'!L1477</x:f>
        <x:v>1050</x:v>
      </x:c>
      <x:c r="I1480" s="133" t="n">
        <x:f>'Master Products'!M1477</x:f>
        <x:v>900</x:v>
      </x:c>
      <x:c r="J1480" s="133" t="str">
        <x:f>'Master Products'!U1477</x:f>
        <x:v>Source Valid</x:v>
      </x:c>
      <x:c r="K1480" s="133" t="n">
        <x:f>'Master Products'!N1477</x:f>
        <x:v>150</x:v>
      </x:c>
      <x:c r="L1480" s="148" t="n">
        <x:f>'Master Products'!O1477</x:f>
        <x:v>0.14285714285714285</x:v>
      </x:c>
      <x:c r="M1480" s="149" t="str">
        <x:f>'Master Products'!X1477</x:f>
        <x:v>Ready</x:v>
      </x:c>
      <x:c r="N1480" s="149" t="b">
        <x:f>'Master Products'!Y1477</x:f>
        <x:v>1</x:v>
      </x:c>
      <x:c r="O1480" s="149" t="str">
        <x:f>'Master Products'!AH1477</x:f>
        <x:v>WS-RATES:41:37</x:v>
      </x:c>
      <x:c r="P1480" s="149" t="str">
        <x:f>IF('Master Products'!AI1477="","",'Master Products'!AI1477)</x:f>
      </x:c>
      <x:c r="Q1480" s="149" t="str">
        <x:f>IF('Master Products'!AJ1477="","",'Master Products'!AJ1477)</x:f>
      </x:c>
      <x:c r="R1480" s="149" t="str">
        <x:f>IF('Master Products'!AK1477="","",'Master Products'!AK1477)</x:f>
      </x:c>
    </x:row>
    <x:row r="1481">
      <x:c r="A1481" s="149" t="str">
        <x:f>'Master Products'!A1478</x:f>
        <x:v>RS-001477</x:v>
      </x:c>
      <x:c r="B1481" s="149" t="str">
        <x:f>'Master Products'!B1478</x:f>
        <x:v>COLOUR SMOKE</x:v>
      </x:c>
      <x:c r="C1481" s="149" t="str">
        <x:f>'Master Products'!C1478</x:f>
        <x:v>CHINA</x:v>
      </x:c>
      <x:c r="D1481" s="149" t="str">
        <x:f>'Master Products'!D1478</x:f>
        <x:v>Both</x:v>
      </x:c>
      <x:c r="E1481" s="149" t="str">
        <x:f>'Master Products'!F1478</x:f>
        <x:v>Piece</x:v>
      </x:c>
      <x:c r="F1481" s="149" t="str">
        <x:f>IF('Master Products'!G1478="","",'Master Products'!G1478)</x:f>
      </x:c>
      <x:c r="G1481" s="149" t="str">
        <x:f>'Master Products'!I1478</x:f>
        <x:v>PKR</x:v>
      </x:c>
      <x:c r="H1481" s="133" t="n">
        <x:f>'Master Products'!L1478</x:f>
        <x:v>190</x:v>
      </x:c>
      <x:c r="I1481" s="133" t="n">
        <x:f>'Master Products'!M1478</x:f>
        <x:v>145</x:v>
      </x:c>
      <x:c r="J1481" s="133" t="str">
        <x:f>'Master Products'!U1478</x:f>
        <x:v>Source Valid</x:v>
      </x:c>
      <x:c r="K1481" s="133" t="n">
        <x:f>'Master Products'!N1478</x:f>
        <x:v>45</x:v>
      </x:c>
      <x:c r="L1481" s="148" t="n">
        <x:f>'Master Products'!O1478</x:f>
        <x:v>0.23684210526315788</x:v>
      </x:c>
      <x:c r="M1481" s="149" t="str">
        <x:f>'Master Products'!X1478</x:f>
        <x:v>Ready</x:v>
      </x:c>
      <x:c r="N1481" s="149" t="b">
        <x:f>'Master Products'!Y1478</x:f>
        <x:v>1</x:v>
      </x:c>
      <x:c r="O1481" s="149" t="str">
        <x:f>'Master Products'!AH1478</x:f>
        <x:v>WS-RATES:42:2</x:v>
      </x:c>
      <x:c r="P1481" s="149" t="str">
        <x:f>IF('Master Products'!AI1478="","",'Master Products'!AI1478)</x:f>
      </x:c>
      <x:c r="Q1481" s="149" t="str">
        <x:f>IF('Master Products'!AJ1478="","",'Master Products'!AJ1478)</x:f>
      </x:c>
      <x:c r="R1481" s="149" t="str">
        <x:f>IF('Master Products'!AK1478="","",'Master Products'!AK1478)</x:f>
      </x:c>
    </x:row>
    <x:row r="1482">
      <x:c r="A1482" s="149" t="str">
        <x:f>'Master Products'!A1479</x:f>
        <x:v>RS-001478</x:v>
      </x:c>
      <x:c r="B1482" s="149" t="str">
        <x:f>'Master Products'!B1479</x:f>
        <x:v>MASK BLACK 50PCS</x:v>
      </x:c>
      <x:c r="C1482" s="149" t="str">
        <x:f>'Master Products'!C1479</x:f>
        <x:v>CHINA</x:v>
      </x:c>
      <x:c r="D1482" s="149" t="str">
        <x:f>'Master Products'!D1479</x:f>
        <x:v>Wholesale/Bulk</x:v>
      </x:c>
      <x:c r="E1482" s="149" t="str">
        <x:f>'Master Products'!F1479</x:f>
        <x:v>Pack</x:v>
      </x:c>
      <x:c r="F1482" s="149" t="n">
        <x:f>IF('Master Products'!G1479="","",'Master Products'!G1479)</x:f>
        <x:v>50</x:v>
      </x:c>
      <x:c r="G1482" s="149" t="str">
        <x:f>'Master Products'!I1479</x:f>
        <x:v>PKR</x:v>
      </x:c>
      <x:c r="H1482" s="133" t="n">
        <x:f>'Master Products'!L1479</x:f>
        <x:v>140</x:v>
      </x:c>
      <x:c r="I1482" s="133" t="n">
        <x:f>'Master Products'!M1479</x:f>
        <x:v>115</x:v>
      </x:c>
      <x:c r="J1482" s="133" t="str">
        <x:f>'Master Products'!U1479</x:f>
        <x:v>Source Valid</x:v>
      </x:c>
      <x:c r="K1482" s="133" t="n">
        <x:f>'Master Products'!N1479</x:f>
        <x:v>25</x:v>
      </x:c>
      <x:c r="L1482" s="148" t="n">
        <x:f>'Master Products'!O1479</x:f>
        <x:v>0.17857142857142858</x:v>
      </x:c>
      <x:c r="M1482" s="149" t="str">
        <x:f>'Master Products'!X1479</x:f>
        <x:v>Ready</x:v>
      </x:c>
      <x:c r="N1482" s="149" t="b">
        <x:f>'Master Products'!Y1479</x:f>
        <x:v>1</x:v>
      </x:c>
      <x:c r="O1482" s="149" t="str">
        <x:f>'Master Products'!AH1479</x:f>
        <x:v>WS-RATES:42:3</x:v>
      </x:c>
      <x:c r="P1482" s="149" t="str">
        <x:f>IF('Master Products'!AI1479="","",'Master Products'!AI1479)</x:f>
      </x:c>
      <x:c r="Q1482" s="149" t="str">
        <x:f>IF('Master Products'!AJ1479="","",'Master Products'!AJ1479)</x:f>
      </x:c>
      <x:c r="R1482" s="149" t="str">
        <x:f>IF('Master Products'!AK1479="","",'Master Products'!AK1479)</x:f>
      </x:c>
    </x:row>
    <x:row r="1483">
      <x:c r="A1483" s="149" t="str">
        <x:f>'Master Products'!A1480</x:f>
        <x:v>RS-001479</x:v>
      </x:c>
      <x:c r="B1483" s="149" t="str">
        <x:f>'Master Products'!B1480</x:f>
        <x:v>WOODEN BAT (ML)</x:v>
      </x:c>
      <x:c r="C1483" s="149" t="str">
        <x:f>'Master Products'!C1480</x:f>
        <x:v>BAT</x:v>
      </x:c>
      <x:c r="D1483" s="149" t="str">
        <x:f>'Master Products'!D1480</x:f>
        <x:v>Both</x:v>
      </x:c>
      <x:c r="E1483" s="149" t="str">
        <x:f>'Master Products'!F1480</x:f>
        <x:v>Piece</x:v>
      </x:c>
      <x:c r="F1483" s="149" t="str">
        <x:f>IF('Master Products'!G1480="","",'Master Products'!G1480)</x:f>
      </x:c>
      <x:c r="G1483" s="149" t="str">
        <x:f>'Master Products'!I1480</x:f>
        <x:v>PKR</x:v>
      </x:c>
      <x:c r="H1483" s="133" t="n">
        <x:f>'Master Products'!L1480</x:f>
        <x:v>700</x:v>
      </x:c>
      <x:c r="I1483" s="133" t="n">
        <x:f>'Master Products'!M1480</x:f>
        <x:v>680</x:v>
      </x:c>
      <x:c r="J1483" s="133" t="str">
        <x:f>'Master Products'!U1480</x:f>
        <x:v>Source Valid</x:v>
      </x:c>
      <x:c r="K1483" s="133" t="n">
        <x:f>'Master Products'!N1480</x:f>
        <x:v>20</x:v>
      </x:c>
      <x:c r="L1483" s="148" t="n">
        <x:f>'Master Products'!O1480</x:f>
        <x:v>0.02857142857142857</x:v>
      </x:c>
      <x:c r="M1483" s="149" t="str">
        <x:f>'Master Products'!X1480</x:f>
        <x:v>Ready</x:v>
      </x:c>
      <x:c r="N1483" s="149" t="b">
        <x:f>'Master Products'!Y1480</x:f>
        <x:v>1</x:v>
      </x:c>
      <x:c r="O1483" s="149" t="str">
        <x:f>'Master Products'!AH1480</x:f>
        <x:v>WS-RATES:42:4</x:v>
      </x:c>
      <x:c r="P1483" s="149" t="str">
        <x:f>IF('Master Products'!AI1480="","",'Master Products'!AI1480)</x:f>
      </x:c>
      <x:c r="Q1483" s="149" t="str">
        <x:f>IF('Master Products'!AJ1480="","",'Master Products'!AJ1480)</x:f>
      </x:c>
      <x:c r="R1483" s="149" t="str">
        <x:f>IF('Master Products'!AK1480="","",'Master Products'!AK1480)</x:f>
      </x:c>
    </x:row>
    <x:row r="1484">
      <x:c r="A1484" s="149" t="str">
        <x:f>'Master Products'!A1481</x:f>
        <x:v>RS-001480</x:v>
      </x:c>
      <x:c r="B1484" s="149" t="str">
        <x:f>'Master Products'!B1481</x:f>
        <x:v>MASK BLUE 50PCS</x:v>
      </x:c>
      <x:c r="C1484" s="149" t="str">
        <x:f>'Master Products'!C1481</x:f>
        <x:v>CHINA</x:v>
      </x:c>
      <x:c r="D1484" s="149" t="str">
        <x:f>'Master Products'!D1481</x:f>
        <x:v>Wholesale/Bulk</x:v>
      </x:c>
      <x:c r="E1484" s="149" t="str">
        <x:f>'Master Products'!F1481</x:f>
        <x:v>Pack</x:v>
      </x:c>
      <x:c r="F1484" s="149" t="n">
        <x:f>IF('Master Products'!G1481="","",'Master Products'!G1481)</x:f>
        <x:v>50</x:v>
      </x:c>
      <x:c r="G1484" s="149" t="str">
        <x:f>'Master Products'!I1481</x:f>
        <x:v>PKR</x:v>
      </x:c>
      <x:c r="H1484" s="133" t="n">
        <x:f>'Master Products'!L1481</x:f>
        <x:v>130</x:v>
      </x:c>
      <x:c r="I1484" s="133" t="n">
        <x:f>'Master Products'!M1481</x:f>
        <x:v>110</x:v>
      </x:c>
      <x:c r="J1484" s="133" t="str">
        <x:f>'Master Products'!U1481</x:f>
        <x:v>Source Valid</x:v>
      </x:c>
      <x:c r="K1484" s="133" t="n">
        <x:f>'Master Products'!N1481</x:f>
        <x:v>20</x:v>
      </x:c>
      <x:c r="L1484" s="148" t="n">
        <x:f>'Master Products'!O1481</x:f>
        <x:v>0.15384615384615385</x:v>
      </x:c>
      <x:c r="M1484" s="149" t="str">
        <x:f>'Master Products'!X1481</x:f>
        <x:v>Ready</x:v>
      </x:c>
      <x:c r="N1484" s="149" t="b">
        <x:f>'Master Products'!Y1481</x:f>
        <x:v>1</x:v>
      </x:c>
      <x:c r="O1484" s="149" t="str">
        <x:f>'Master Products'!AH1481</x:f>
        <x:v>WS-RATES:42:5</x:v>
      </x:c>
      <x:c r="P1484" s="149" t="str">
        <x:f>IF('Master Products'!AI1481="","",'Master Products'!AI1481)</x:f>
      </x:c>
      <x:c r="Q1484" s="149" t="str">
        <x:f>IF('Master Products'!AJ1481="","",'Master Products'!AJ1481)</x:f>
      </x:c>
      <x:c r="R1484" s="149" t="str">
        <x:f>IF('Master Products'!AK1481="","",'Master Products'!AK1481)</x:f>
      </x:c>
    </x:row>
    <x:row r="1485">
      <x:c r="A1485" s="149" t="str">
        <x:f>'Master Products'!A1482</x:f>
        <x:v>RS-001481</x:v>
      </x:c>
      <x:c r="B1485" s="149" t="str">
        <x:f>'Master Products'!B1482</x:f>
        <x:v>WOODEN BAT COLOUR(M)</x:v>
      </x:c>
      <x:c r="C1485" s="149" t="str">
        <x:f>'Master Products'!C1482</x:f>
        <x:v>BAT</x:v>
      </x:c>
      <x:c r="D1485" s="149" t="str">
        <x:f>'Master Products'!D1482</x:f>
        <x:v>Both</x:v>
      </x:c>
      <x:c r="E1485" s="149" t="str">
        <x:f>'Master Products'!F1482</x:f>
        <x:v>Piece</x:v>
      </x:c>
      <x:c r="F1485" s="149" t="str">
        <x:f>IF('Master Products'!G1482="","",'Master Products'!G1482)</x:f>
      </x:c>
      <x:c r="G1485" s="149" t="str">
        <x:f>'Master Products'!I1482</x:f>
        <x:v>PKR</x:v>
      </x:c>
      <x:c r="H1485" s="133" t="n">
        <x:f>'Master Products'!L1482</x:f>
        <x:v>500</x:v>
      </x:c>
      <x:c r="I1485" s="133" t="n">
        <x:f>'Master Products'!M1482</x:f>
        <x:v>450</x:v>
      </x:c>
      <x:c r="J1485" s="133" t="str">
        <x:f>'Master Products'!U1482</x:f>
        <x:v>Source Valid</x:v>
      </x:c>
      <x:c r="K1485" s="133" t="n">
        <x:f>'Master Products'!N1482</x:f>
        <x:v>50</x:v>
      </x:c>
      <x:c r="L1485" s="148" t="n">
        <x:f>'Master Products'!O1482</x:f>
        <x:v>0.1</x:v>
      </x:c>
      <x:c r="M1485" s="149" t="str">
        <x:f>'Master Products'!X1482</x:f>
        <x:v>Ready</x:v>
      </x:c>
      <x:c r="N1485" s="149" t="b">
        <x:f>'Master Products'!Y1482</x:f>
        <x:v>1</x:v>
      </x:c>
      <x:c r="O1485" s="149" t="str">
        <x:f>'Master Products'!AH1482</x:f>
        <x:v>WS-RATES:42:6</x:v>
      </x:c>
      <x:c r="P1485" s="149" t="str">
        <x:f>IF('Master Products'!AI1482="","",'Master Products'!AI1482)</x:f>
      </x:c>
      <x:c r="Q1485" s="149" t="str">
        <x:f>IF('Master Products'!AJ1482="","",'Master Products'!AJ1482)</x:f>
      </x:c>
      <x:c r="R1485" s="149" t="str">
        <x:f>IF('Master Products'!AK1482="","",'Master Products'!AK1482)</x:f>
      </x:c>
    </x:row>
    <x:row r="1486">
      <x:c r="A1486" s="149" t="str">
        <x:f>'Master Products'!A1483</x:f>
        <x:v>RS-001482</x:v>
      </x:c>
      <x:c r="B1486" s="149" t="str">
        <x:f>'Master Products'!B1483</x:f>
        <x:v>BULBULA PEN 1PC</x:v>
      </x:c>
      <x:c r="C1486" s="149" t="str">
        <x:f>'Master Products'!C1483</x:f>
        <x:v>BALL POINT</x:v>
      </x:c>
      <x:c r="D1486" s="149" t="str">
        <x:f>'Master Products'!D1483</x:f>
        <x:v>Both</x:v>
      </x:c>
      <x:c r="E1486" s="149" t="str">
        <x:f>'Master Products'!F1483</x:f>
        <x:v>Piece</x:v>
      </x:c>
      <x:c r="F1486" s="149" t="n">
        <x:f>IF('Master Products'!G1483="","",'Master Products'!G1483)</x:f>
        <x:v>1</x:v>
      </x:c>
      <x:c r="G1486" s="149" t="str">
        <x:f>'Master Products'!I1483</x:f>
        <x:v>PKR</x:v>
      </x:c>
      <x:c r="H1486" s="133" t="n">
        <x:f>'Master Products'!L1483</x:f>
        <x:v>55</x:v>
      </x:c>
      <x:c r="I1486" s="133" t="n">
        <x:f>'Master Products'!M1483</x:f>
        <x:v>50</x:v>
      </x:c>
      <x:c r="J1486" s="133" t="str">
        <x:f>'Master Products'!U1483</x:f>
        <x:v>Source Valid</x:v>
      </x:c>
      <x:c r="K1486" s="133" t="n">
        <x:f>'Master Products'!N1483</x:f>
        <x:v>5</x:v>
      </x:c>
      <x:c r="L1486" s="148" t="n">
        <x:f>'Master Products'!O1483</x:f>
        <x:v>0.09090909090909091</x:v>
      </x:c>
      <x:c r="M1486" s="149" t="str">
        <x:f>'Master Products'!X1483</x:f>
        <x:v>Ready</x:v>
      </x:c>
      <x:c r="N1486" s="149" t="b">
        <x:f>'Master Products'!Y1483</x:f>
        <x:v>1</x:v>
      </x:c>
      <x:c r="O1486" s="149" t="str">
        <x:f>'Master Products'!AH1483</x:f>
        <x:v>WS-RATES:42:7</x:v>
      </x:c>
      <x:c r="P1486" s="149" t="str">
        <x:f>IF('Master Products'!AI1483="","",'Master Products'!AI1483)</x:f>
      </x:c>
      <x:c r="Q1486" s="149" t="str">
        <x:f>IF('Master Products'!AJ1483="","",'Master Products'!AJ1483)</x:f>
      </x:c>
      <x:c r="R1486" s="149" t="str">
        <x:f>IF('Master Products'!AK1483="","",'Master Products'!AK1483)</x:f>
      </x:c>
    </x:row>
    <x:row r="1487">
      <x:c r="A1487" s="149" t="str">
        <x:f>'Master Products'!A1484</x:f>
        <x:v>RS-001483</x:v>
      </x:c>
      <x:c r="B1487" s="149" t="str">
        <x:f>'Master Products'!B1484</x:f>
        <x:v>SNOW SPRAY SMALL 6 KG</x:v>
      </x:c>
      <x:c r="C1487" s="149" t="str">
        <x:f>'Master Products'!C1484</x:f>
        <x:v>BIRTHDAY</x:v>
      </x:c>
      <x:c r="D1487" s="149" t="str">
        <x:f>'Master Products'!D1484</x:f>
        <x:v>Both</x:v>
      </x:c>
      <x:c r="E1487" s="149" t="str">
        <x:f>'Master Products'!F1484</x:f>
        <x:v>Piece</x:v>
      </x:c>
      <x:c r="F1487" s="149" t="str">
        <x:f>IF('Master Products'!G1484="","",'Master Products'!G1484)</x:f>
      </x:c>
      <x:c r="G1487" s="149" t="str">
        <x:f>'Master Products'!I1484</x:f>
        <x:v>PKR</x:v>
      </x:c>
      <x:c r="H1487" s="133" t="n">
        <x:f>'Master Products'!L1484</x:f>
        <x:v>90</x:v>
      </x:c>
      <x:c r="I1487" s="133" t="n">
        <x:f>'Master Products'!M1484</x:f>
        <x:v>82</x:v>
      </x:c>
      <x:c r="J1487" s="133" t="str">
        <x:f>'Master Products'!U1484</x:f>
        <x:v>Source Valid</x:v>
      </x:c>
      <x:c r="K1487" s="133" t="n">
        <x:f>'Master Products'!N1484</x:f>
        <x:v>8</x:v>
      </x:c>
      <x:c r="L1487" s="148" t="n">
        <x:f>'Master Products'!O1484</x:f>
        <x:v>0.08888888888888889</x:v>
      </x:c>
      <x:c r="M1487" s="149" t="str">
        <x:f>'Master Products'!X1484</x:f>
        <x:v>Ready</x:v>
      </x:c>
      <x:c r="N1487" s="149" t="b">
        <x:f>'Master Products'!Y1484</x:f>
        <x:v>1</x:v>
      </x:c>
      <x:c r="O1487" s="149" t="str">
        <x:f>'Master Products'!AH1484</x:f>
        <x:v>WS-RATES:42:8</x:v>
      </x:c>
      <x:c r="P1487" s="149" t="str">
        <x:f>IF('Master Products'!AI1484="","",'Master Products'!AI1484)</x:f>
      </x:c>
      <x:c r="Q1487" s="149" t="str">
        <x:f>IF('Master Products'!AJ1484="","",'Master Products'!AJ1484)</x:f>
      </x:c>
      <x:c r="R1487" s="149" t="str">
        <x:f>IF('Master Products'!AK1484="","",'Master Products'!AK1484)</x:f>
      </x:c>
    </x:row>
    <x:row r="1488">
      <x:c r="A1488" s="149" t="str">
        <x:f>'Master Products'!A1485</x:f>
        <x:v>RS-001484</x:v>
      </x:c>
      <x:c r="B1488" s="149" t="str">
        <x:f>'Master Products'!B1485</x:f>
        <x:v>WOODEN BAT (SM)</x:v>
      </x:c>
      <x:c r="C1488" s="149" t="str">
        <x:f>'Master Products'!C1485</x:f>
        <x:v>BAT</x:v>
      </x:c>
      <x:c r="D1488" s="149" t="str">
        <x:f>'Master Products'!D1485</x:f>
        <x:v>Both</x:v>
      </x:c>
      <x:c r="E1488" s="149" t="str">
        <x:f>'Master Products'!F1485</x:f>
        <x:v>Piece</x:v>
      </x:c>
      <x:c r="F1488" s="149" t="str">
        <x:f>IF('Master Products'!G1485="","",'Master Products'!G1485)</x:f>
      </x:c>
      <x:c r="G1488" s="149" t="str">
        <x:f>'Master Products'!I1485</x:f>
        <x:v>PKR</x:v>
      </x:c>
      <x:c r="H1488" s="133" t="n">
        <x:f>'Master Products'!L1485</x:f>
        <x:v>450</x:v>
      </x:c>
      <x:c r="I1488" s="133" t="n">
        <x:f>'Master Products'!M1485</x:f>
        <x:v>350</x:v>
      </x:c>
      <x:c r="J1488" s="133" t="str">
        <x:f>'Master Products'!U1485</x:f>
        <x:v>Source Valid</x:v>
      </x:c>
      <x:c r="K1488" s="133" t="n">
        <x:f>'Master Products'!N1485</x:f>
        <x:v>100</x:v>
      </x:c>
      <x:c r="L1488" s="148" t="n">
        <x:f>'Master Products'!O1485</x:f>
        <x:v>0.2222222222222222</x:v>
      </x:c>
      <x:c r="M1488" s="149" t="str">
        <x:f>'Master Products'!X1485</x:f>
        <x:v>Ready</x:v>
      </x:c>
      <x:c r="N1488" s="149" t="b">
        <x:f>'Master Products'!Y1485</x:f>
        <x:v>1</x:v>
      </x:c>
      <x:c r="O1488" s="149" t="str">
        <x:f>'Master Products'!AH1485</x:f>
        <x:v>WS-RATES:42:9</x:v>
      </x:c>
      <x:c r="P1488" s="149" t="str">
        <x:f>IF('Master Products'!AI1485="","",'Master Products'!AI1485)</x:f>
      </x:c>
      <x:c r="Q1488" s="149" t="str">
        <x:f>IF('Master Products'!AJ1485="","",'Master Products'!AJ1485)</x:f>
      </x:c>
      <x:c r="R1488" s="149" t="str">
        <x:f>IF('Master Products'!AK1485="","",'Master Products'!AK1485)</x:f>
      </x:c>
    </x:row>
    <x:row r="1489">
      <x:c r="A1489" s="149" t="str">
        <x:f>'Master Products'!A1486</x:f>
        <x:v>RS-001485</x:v>
      </x:c>
      <x:c r="B1489" s="149" t="str">
        <x:f>'Master Products'!B1486</x:f>
        <x:v>WOODEN BAT (S)</x:v>
      </x:c>
      <x:c r="C1489" s="149" t="str">
        <x:f>'Master Products'!C1486</x:f>
        <x:v>BAT</x:v>
      </x:c>
      <x:c r="D1489" s="149" t="str">
        <x:f>'Master Products'!D1486</x:f>
        <x:v>Both</x:v>
      </x:c>
      <x:c r="E1489" s="149" t="str">
        <x:f>'Master Products'!F1486</x:f>
        <x:v>Piece</x:v>
      </x:c>
      <x:c r="F1489" s="149" t="str">
        <x:f>IF('Master Products'!G1486="","",'Master Products'!G1486)</x:f>
      </x:c>
      <x:c r="G1489" s="149" t="str">
        <x:f>'Master Products'!I1486</x:f>
        <x:v>PKR</x:v>
      </x:c>
      <x:c r="H1489" s="133" t="n">
        <x:f>'Master Products'!L1486</x:f>
        <x:v>350</x:v>
      </x:c>
      <x:c r="I1489" s="133" t="n">
        <x:f>'Master Products'!M1486</x:f>
        <x:v>290</x:v>
      </x:c>
      <x:c r="J1489" s="133" t="str">
        <x:f>'Master Products'!U1486</x:f>
        <x:v>Source Valid</x:v>
      </x:c>
      <x:c r="K1489" s="133" t="n">
        <x:f>'Master Products'!N1486</x:f>
        <x:v>60</x:v>
      </x:c>
      <x:c r="L1489" s="148" t="n">
        <x:f>'Master Products'!O1486</x:f>
        <x:v>0.17142857142857143</x:v>
      </x:c>
      <x:c r="M1489" s="149" t="str">
        <x:f>'Master Products'!X1486</x:f>
        <x:v>Ready</x:v>
      </x:c>
      <x:c r="N1489" s="149" t="b">
        <x:f>'Master Products'!Y1486</x:f>
        <x:v>1</x:v>
      </x:c>
      <x:c r="O1489" s="149" t="str">
        <x:f>'Master Products'!AH1486</x:f>
        <x:v>WS-RATES:42:10</x:v>
      </x:c>
      <x:c r="P1489" s="149" t="str">
        <x:f>IF('Master Products'!AI1486="","",'Master Products'!AI1486)</x:f>
      </x:c>
      <x:c r="Q1489" s="149" t="str">
        <x:f>IF('Master Products'!AJ1486="","",'Master Products'!AJ1486)</x:f>
      </x:c>
      <x:c r="R1489" s="149" t="str">
        <x:f>IF('Master Products'!AK1486="","",'Master Products'!AK1486)</x:f>
      </x:c>
    </x:row>
    <x:row r="1490">
      <x:c r="A1490" s="149" t="str">
        <x:f>'Master Products'!A1487</x:f>
        <x:v>RS-001486</x:v>
      </x:c>
      <x:c r="B1490" s="149" t="str">
        <x:f>'Master Products'!B1487</x:f>
        <x:v>....</x:v>
      </x:c>
      <x:c r="C1490" s="149" t="str">
        <x:f>'Master Products'!C1487</x:f>
        <x:v>CHINA</x:v>
      </x:c>
      <x:c r="D1490" s="149" t="str">
        <x:f>'Master Products'!D1487</x:f>
        <x:v>Both</x:v>
      </x:c>
      <x:c r="E1490" s="149" t="str">
        <x:f>'Master Products'!F1487</x:f>
        <x:v>Piece</x:v>
      </x:c>
      <x:c r="F1490" s="149" t="str">
        <x:f>IF('Master Products'!G1487="","",'Master Products'!G1487)</x:f>
      </x:c>
      <x:c r="G1490" s="149" t="str">
        <x:f>'Master Products'!I1487</x:f>
        <x:v>PKR</x:v>
      </x:c>
      <x:c r="H1490" s="133" t="n">
        <x:f>'Master Products'!L1487</x:f>
        <x:v>65</x:v>
      </x:c>
      <x:c r="I1490" s="133" t="n">
        <x:f>'Master Products'!M1487</x:f>
        <x:v>62</x:v>
      </x:c>
      <x:c r="J1490" s="133" t="str">
        <x:f>'Master Products'!U1487</x:f>
        <x:v>Source Valid</x:v>
      </x:c>
      <x:c r="K1490" s="133" t="n">
        <x:f>'Master Products'!N1487</x:f>
        <x:v>3</x:v>
      </x:c>
      <x:c r="L1490" s="148" t="n">
        <x:f>'Master Products'!O1487</x:f>
        <x:v>0.046153846153846156</x:v>
      </x:c>
      <x:c r="M1490" s="149" t="str">
        <x:f>'Master Products'!X1487</x:f>
        <x:v>Ready</x:v>
      </x:c>
      <x:c r="N1490" s="149" t="b">
        <x:f>'Master Products'!Y1487</x:f>
        <x:v>1</x:v>
      </x:c>
      <x:c r="O1490" s="149" t="str">
        <x:f>'Master Products'!AH1487</x:f>
        <x:v>WS-RATES:42:11</x:v>
      </x:c>
      <x:c r="P1490" s="149" t="str">
        <x:f>IF('Master Products'!AI1487="","",'Master Products'!AI1487)</x:f>
      </x:c>
      <x:c r="Q1490" s="149" t="str">
        <x:f>IF('Master Products'!AJ1487="","",'Master Products'!AJ1487)</x:f>
      </x:c>
      <x:c r="R1490" s="149" t="str">
        <x:f>IF('Master Products'!AK1487="","",'Master Products'!AK1487)</x:f>
      </x:c>
    </x:row>
    <x:row r="1491">
      <x:c r="A1491" s="149" t="str">
        <x:f>'Master Products'!A1488</x:f>
        <x:v>RS-001487</x:v>
      </x:c>
      <x:c r="B1491" s="149" t="str">
        <x:f>'Master Products'!B1488</x:f>
        <x:v>SNOW SPRAY LARGE</x:v>
      </x:c>
      <x:c r="C1491" s="149" t="str">
        <x:f>'Master Products'!C1488</x:f>
        <x:v>BIRTHDAY</x:v>
      </x:c>
      <x:c r="D1491" s="149" t="str">
        <x:f>'Master Products'!D1488</x:f>
        <x:v>Both</x:v>
      </x:c>
      <x:c r="E1491" s="149" t="str">
        <x:f>'Master Products'!F1488</x:f>
        <x:v>Piece</x:v>
      </x:c>
      <x:c r="F1491" s="149" t="str">
        <x:f>IF('Master Products'!G1488="","",'Master Products'!G1488)</x:f>
      </x:c>
      <x:c r="G1491" s="149" t="str">
        <x:f>'Master Products'!I1488</x:f>
        <x:v>PKR</x:v>
      </x:c>
      <x:c r="H1491" s="133" t="n">
        <x:f>'Master Products'!L1488</x:f>
        <x:v>130</x:v>
      </x:c>
      <x:c r="I1491" s="133" t="n">
        <x:f>'Master Products'!M1488</x:f>
        <x:v>115</x:v>
      </x:c>
      <x:c r="J1491" s="133" t="str">
        <x:f>'Master Products'!U1488</x:f>
        <x:v>Source Valid</x:v>
      </x:c>
      <x:c r="K1491" s="133" t="n">
        <x:f>'Master Products'!N1488</x:f>
        <x:v>15</x:v>
      </x:c>
      <x:c r="L1491" s="148" t="n">
        <x:f>'Master Products'!O1488</x:f>
        <x:v>0.11538461538461539</x:v>
      </x:c>
      <x:c r="M1491" s="149" t="str">
        <x:f>'Master Products'!X1488</x:f>
        <x:v>Ready</x:v>
      </x:c>
      <x:c r="N1491" s="149" t="b">
        <x:f>'Master Products'!Y1488</x:f>
        <x:v>1</x:v>
      </x:c>
      <x:c r="O1491" s="149" t="str">
        <x:f>'Master Products'!AH1488</x:f>
        <x:v>WS-RATES:42:12</x:v>
      </x:c>
      <x:c r="P1491" s="149" t="str">
        <x:f>IF('Master Products'!AI1488="","",'Master Products'!AI1488)</x:f>
      </x:c>
      <x:c r="Q1491" s="149" t="str">
        <x:f>IF('Master Products'!AJ1488="","",'Master Products'!AJ1488)</x:f>
      </x:c>
      <x:c r="R1491" s="149" t="str">
        <x:f>IF('Master Products'!AK1488="","",'Master Products'!AK1488)</x:f>
      </x:c>
    </x:row>
    <x:row r="1492">
      <x:c r="A1492" s="149" t="str">
        <x:f>'Master Products'!A1489</x:f>
        <x:v>RS-001488</x:v>
      </x:c>
      <x:c r="B1492" s="149" t="str">
        <x:f>'Master Products'!B1489</x:f>
        <x:v>UMRAH SAVING BOX</x:v>
      </x:c>
      <x:c r="C1492" s="149" t="str">
        <x:f>'Master Products'!C1489</x:f>
        <x:v>CHINA</x:v>
      </x:c>
      <x:c r="D1492" s="149" t="str">
        <x:f>'Master Products'!D1489</x:f>
        <x:v>Both</x:v>
      </x:c>
      <x:c r="E1492" s="149" t="str">
        <x:f>'Master Products'!F1489</x:f>
        <x:v>Box</x:v>
      </x:c>
      <x:c r="F1492" s="149" t="str">
        <x:f>IF('Master Products'!G1489="","",'Master Products'!G1489)</x:f>
      </x:c>
      <x:c r="G1492" s="149" t="str">
        <x:f>'Master Products'!I1489</x:f>
        <x:v>PKR</x:v>
      </x:c>
      <x:c r="H1492" s="133" t="n">
        <x:f>'Master Products'!L1489</x:f>
        <x:v>240</x:v>
      </x:c>
      <x:c r="I1492" s="133" t="n">
        <x:f>'Master Products'!M1489</x:f>
        <x:v>230</x:v>
      </x:c>
      <x:c r="J1492" s="133" t="str">
        <x:f>'Master Products'!U1489</x:f>
        <x:v>Source Valid</x:v>
      </x:c>
      <x:c r="K1492" s="133" t="n">
        <x:f>'Master Products'!N1489</x:f>
        <x:v>10</x:v>
      </x:c>
      <x:c r="L1492" s="148" t="n">
        <x:f>'Master Products'!O1489</x:f>
        <x:v>0.041666666666666664</x:v>
      </x:c>
      <x:c r="M1492" s="149" t="str">
        <x:f>'Master Products'!X1489</x:f>
        <x:v>Ready</x:v>
      </x:c>
      <x:c r="N1492" s="149" t="b">
        <x:f>'Master Products'!Y1489</x:f>
        <x:v>1</x:v>
      </x:c>
      <x:c r="O1492" s="149" t="str">
        <x:f>'Master Products'!AH1489</x:f>
        <x:v>WS-RATES:42:13</x:v>
      </x:c>
      <x:c r="P1492" s="149" t="str">
        <x:f>IF('Master Products'!AI1489="","",'Master Products'!AI1489)</x:f>
      </x:c>
      <x:c r="Q1492" s="149" t="str">
        <x:f>IF('Master Products'!AJ1489="","",'Master Products'!AJ1489)</x:f>
      </x:c>
      <x:c r="R1492" s="149" t="str">
        <x:f>IF('Master Products'!AK1489="","",'Master Products'!AK1489)</x:f>
      </x:c>
    </x:row>
    <x:row r="1493">
      <x:c r="A1493" s="149" t="str">
        <x:f>'Master Products'!A1490</x:f>
        <x:v>RS-001489</x:v>
      </x:c>
      <x:c r="B1493" s="149" t="str">
        <x:f>'Master Products'!B1490</x:f>
        <x:v>DANTEL POWDER</x:v>
      </x:c>
      <x:c r="C1493" s="149" t="str">
        <x:f>'Master Products'!C1490</x:f>
        <x:v>BAT</x:v>
      </x:c>
      <x:c r="D1493" s="149" t="str">
        <x:f>'Master Products'!D1490</x:f>
        <x:v>Both</x:v>
      </x:c>
      <x:c r="E1493" s="149" t="str">
        <x:f>'Master Products'!F1490</x:f>
        <x:v>Piece</x:v>
      </x:c>
      <x:c r="F1493" s="149" t="str">
        <x:f>IF('Master Products'!G1490="","",'Master Products'!G1490)</x:f>
      </x:c>
      <x:c r="G1493" s="149" t="str">
        <x:f>'Master Products'!I1490</x:f>
        <x:v>PKR</x:v>
      </x:c>
      <x:c r="H1493" s="133" t="n">
        <x:f>'Master Products'!L1490</x:f>
        <x:v>360</x:v>
      </x:c>
      <x:c r="I1493" s="133" t="n">
        <x:f>'Master Products'!M1490</x:f>
        <x:v>320</x:v>
      </x:c>
      <x:c r="J1493" s="133" t="str">
        <x:f>'Master Products'!U1490</x:f>
        <x:v>Source Valid</x:v>
      </x:c>
      <x:c r="K1493" s="133" t="n">
        <x:f>'Master Products'!N1490</x:f>
        <x:v>40</x:v>
      </x:c>
      <x:c r="L1493" s="148" t="n">
        <x:f>'Master Products'!O1490</x:f>
        <x:v>0.1111111111111111</x:v>
      </x:c>
      <x:c r="M1493" s="149" t="str">
        <x:f>'Master Products'!X1490</x:f>
        <x:v>Ready</x:v>
      </x:c>
      <x:c r="N1493" s="149" t="b">
        <x:f>'Master Products'!Y1490</x:f>
        <x:v>1</x:v>
      </x:c>
      <x:c r="O1493" s="149" t="str">
        <x:f>'Master Products'!AH1490</x:f>
        <x:v>WS-RATES:42:14</x:v>
      </x:c>
      <x:c r="P1493" s="149" t="str">
        <x:f>IF('Master Products'!AI1490="","",'Master Products'!AI1490)</x:f>
      </x:c>
      <x:c r="Q1493" s="149" t="str">
        <x:f>IF('Master Products'!AJ1490="","",'Master Products'!AJ1490)</x:f>
      </x:c>
      <x:c r="R1493" s="149" t="str">
        <x:f>IF('Master Products'!AK1490="","",'Master Products'!AK1490)</x:f>
      </x:c>
    </x:row>
    <x:row r="1494">
      <x:c r="A1494" s="149" t="str">
        <x:f>'Master Products'!A1491</x:f>
        <x:v>RS-001490</x:v>
      </x:c>
      <x:c r="B1494" s="149" t="str">
        <x:f>'Master Products'!B1491</x:f>
        <x:v>PLASTIC WICKET SET</x:v>
      </x:c>
      <x:c r="C1494" s="149" t="str">
        <x:f>'Master Products'!C1491</x:f>
        <x:v>BAT</x:v>
      </x:c>
      <x:c r="D1494" s="149" t="str">
        <x:f>'Master Products'!D1491</x:f>
        <x:v>Both</x:v>
      </x:c>
      <x:c r="E1494" s="149" t="str">
        <x:f>'Master Products'!F1491</x:f>
        <x:v>Set</x:v>
      </x:c>
      <x:c r="F1494" s="149" t="str">
        <x:f>IF('Master Products'!G1491="","",'Master Products'!G1491)</x:f>
      </x:c>
      <x:c r="G1494" s="149" t="str">
        <x:f>'Master Products'!I1491</x:f>
        <x:v>PKR</x:v>
      </x:c>
      <x:c r="H1494" s="133" t="n">
        <x:f>'Master Products'!L1491</x:f>
        <x:v>180</x:v>
      </x:c>
      <x:c r="I1494" s="133" t="n">
        <x:f>'Master Products'!M1491</x:f>
        <x:v>145</x:v>
      </x:c>
      <x:c r="J1494" s="133" t="str">
        <x:f>'Master Products'!U1491</x:f>
        <x:v>Source Valid</x:v>
      </x:c>
      <x:c r="K1494" s="133" t="n">
        <x:f>'Master Products'!N1491</x:f>
        <x:v>35</x:v>
      </x:c>
      <x:c r="L1494" s="148" t="n">
        <x:f>'Master Products'!O1491</x:f>
        <x:v>0.19444444444444445</x:v>
      </x:c>
      <x:c r="M1494" s="149" t="str">
        <x:f>'Master Products'!X1491</x:f>
        <x:v>Ready</x:v>
      </x:c>
      <x:c r="N1494" s="149" t="b">
        <x:f>'Master Products'!Y1491</x:f>
        <x:v>1</x:v>
      </x:c>
      <x:c r="O1494" s="149" t="str">
        <x:f>'Master Products'!AH1491</x:f>
        <x:v>WS-RATES:42:15</x:v>
      </x:c>
      <x:c r="P1494" s="149" t="str">
        <x:f>IF('Master Products'!AI1491="","",'Master Products'!AI1491)</x:f>
      </x:c>
      <x:c r="Q1494" s="149" t="str">
        <x:f>IF('Master Products'!AJ1491="","",'Master Products'!AJ1491)</x:f>
      </x:c>
      <x:c r="R1494" s="149" t="str">
        <x:f>IF('Master Products'!AK1491="","",'Master Products'!AK1491)</x:f>
      </x:c>
    </x:row>
    <x:row r="1495">
      <x:c r="A1495" s="149" t="str">
        <x:f>'Master Products'!A1492</x:f>
        <x:v>RS-001491</x:v>
      </x:c>
      <x:c r="B1495" s="149" t="str">
        <x:f>'Master Products'!B1492</x:f>
        <x:v>CHINA MITTI FOAM</x:v>
      </x:c>
      <x:c r="C1495" s="149" t="str">
        <x:f>'Master Products'!C1492</x:f>
        <x:v>CLAY</x:v>
      </x:c>
      <x:c r="D1495" s="149" t="str">
        <x:f>'Master Products'!D1492</x:f>
        <x:v>Both</x:v>
      </x:c>
      <x:c r="E1495" s="149" t="str">
        <x:f>'Master Products'!F1492</x:f>
        <x:v>Piece</x:v>
      </x:c>
      <x:c r="F1495" s="149" t="str">
        <x:f>IF('Master Products'!G1492="","",'Master Products'!G1492)</x:f>
      </x:c>
      <x:c r="G1495" s="149" t="str">
        <x:f>'Master Products'!I1492</x:f>
        <x:v>PKR</x:v>
      </x:c>
      <x:c r="H1495" s="133" t="n">
        <x:f>'Master Products'!L1492</x:f>
        <x:v>75</x:v>
      </x:c>
      <x:c r="I1495" s="133" t="n">
        <x:f>'Master Products'!M1492</x:f>
        <x:v>64</x:v>
      </x:c>
      <x:c r="J1495" s="133" t="str">
        <x:f>'Master Products'!U1492</x:f>
        <x:v>Source Valid</x:v>
      </x:c>
      <x:c r="K1495" s="133" t="n">
        <x:f>'Master Products'!N1492</x:f>
        <x:v>11</x:v>
      </x:c>
      <x:c r="L1495" s="148" t="n">
        <x:f>'Master Products'!O1492</x:f>
        <x:v>0.14666666666666667</x:v>
      </x:c>
      <x:c r="M1495" s="149" t="str">
        <x:f>'Master Products'!X1492</x:f>
        <x:v>Ready</x:v>
      </x:c>
      <x:c r="N1495" s="149" t="b">
        <x:f>'Master Products'!Y1492</x:f>
        <x:v>1</x:v>
      </x:c>
      <x:c r="O1495" s="149" t="str">
        <x:f>'Master Products'!AH1492</x:f>
        <x:v>WS-RATES:42:16</x:v>
      </x:c>
      <x:c r="P1495" s="149" t="str">
        <x:f>IF('Master Products'!AI1492="","",'Master Products'!AI1492)</x:f>
      </x:c>
      <x:c r="Q1495" s="149" t="str">
        <x:f>IF('Master Products'!AJ1492="","",'Master Products'!AJ1492)</x:f>
      </x:c>
      <x:c r="R1495" s="149" t="str">
        <x:f>IF('Master Products'!AK1492="","",'Master Products'!AK1492)</x:f>
      </x:c>
    </x:row>
    <x:row r="1496">
      <x:c r="A1496" s="149" t="str">
        <x:f>'Master Products'!A1493</x:f>
        <x:v>RS-001492</x:v>
      </x:c>
      <x:c r="B1496" s="149" t="str">
        <x:f>'Master Products'!B1493</x:f>
        <x:v>CANVAS ROUND 8 INCH</x:v>
      </x:c>
      <x:c r="C1496" s="149" t="str">
        <x:f>'Master Products'!C1493</x:f>
        <x:v>CANVAS BOARD</x:v>
      </x:c>
      <x:c r="D1496" s="149" t="str">
        <x:f>'Master Products'!D1493</x:f>
        <x:v>Both</x:v>
      </x:c>
      <x:c r="E1496" s="149" t="str">
        <x:f>'Master Products'!F1493</x:f>
        <x:v>Piece</x:v>
      </x:c>
      <x:c r="F1496" s="149" t="str">
        <x:f>IF('Master Products'!G1493="","",'Master Products'!G1493)</x:f>
      </x:c>
      <x:c r="G1496" s="149" t="str">
        <x:f>'Master Products'!I1493</x:f>
        <x:v>PKR</x:v>
      </x:c>
      <x:c r="H1496" s="133" t="n">
        <x:f>'Master Products'!L1493</x:f>
        <x:v>180</x:v>
      </x:c>
      <x:c r="I1496" s="133" t="n">
        <x:f>'Master Products'!M1493</x:f>
        <x:v>170</x:v>
      </x:c>
      <x:c r="J1496" s="133" t="str">
        <x:f>'Master Products'!U1493</x:f>
        <x:v>Source Valid</x:v>
      </x:c>
      <x:c r="K1496" s="133" t="n">
        <x:f>'Master Products'!N1493</x:f>
        <x:v>10</x:v>
      </x:c>
      <x:c r="L1496" s="148" t="n">
        <x:f>'Master Products'!O1493</x:f>
        <x:v>0.05555555555555555</x:v>
      </x:c>
      <x:c r="M1496" s="149" t="str">
        <x:f>'Master Products'!X1493</x:f>
        <x:v>Ready</x:v>
      </x:c>
      <x:c r="N1496" s="149" t="b">
        <x:f>'Master Products'!Y1493</x:f>
        <x:v>1</x:v>
      </x:c>
      <x:c r="O1496" s="149" t="str">
        <x:f>'Master Products'!AH1493</x:f>
        <x:v>WS-RATES:42:17</x:v>
      </x:c>
      <x:c r="P1496" s="149" t="str">
        <x:f>IF('Master Products'!AI1493="","",'Master Products'!AI1493)</x:f>
      </x:c>
      <x:c r="Q1496" s="149" t="str">
        <x:f>IF('Master Products'!AJ1493="","",'Master Products'!AJ1493)</x:f>
      </x:c>
      <x:c r="R1496" s="149" t="str">
        <x:f>IF('Master Products'!AK1493="","",'Master Products'!AK1493)</x:f>
      </x:c>
    </x:row>
    <x:row r="1497">
      <x:c r="A1497" s="149" t="str">
        <x:f>'Master Products'!A1494</x:f>
        <x:v>RS-001493</x:v>
      </x:c>
      <x:c r="B1497" s="149" t="str">
        <x:f>'Master Products'!B1494</x:f>
        <x:v>CHARCOAL PENCIL PKT</x:v>
      </x:c>
      <x:c r="C1497" s="149" t="str">
        <x:f>'Master Products'!C1494</x:f>
        <x:v>PENCILS</x:v>
      </x:c>
      <x:c r="D1497" s="149" t="str">
        <x:f>'Master Products'!D1494</x:f>
        <x:v>Wholesale/Bulk</x:v>
      </x:c>
      <x:c r="E1497" s="149" t="str">
        <x:f>'Master Products'!F1494</x:f>
        <x:v>Piece</x:v>
      </x:c>
      <x:c r="F1497" s="149" t="str">
        <x:f>IF('Master Products'!G1494="","",'Master Products'!G1494)</x:f>
      </x:c>
      <x:c r="G1497" s="149" t="str">
        <x:f>'Master Products'!I1494</x:f>
        <x:v>PKR</x:v>
      </x:c>
      <x:c r="H1497" s="133" t="n">
        <x:f>'Master Products'!L1494</x:f>
        <x:v>480</x:v>
      </x:c>
      <x:c r="I1497" s="133" t="n">
        <x:f>'Master Products'!M1494</x:f>
        <x:v>440</x:v>
      </x:c>
      <x:c r="J1497" s="133" t="str">
        <x:f>'Master Products'!U1494</x:f>
        <x:v>Source Valid</x:v>
      </x:c>
      <x:c r="K1497" s="133" t="n">
        <x:f>'Master Products'!N1494</x:f>
        <x:v>40</x:v>
      </x:c>
      <x:c r="L1497" s="148" t="n">
        <x:f>'Master Products'!O1494</x:f>
        <x:v>0.08333333333333333</x:v>
      </x:c>
      <x:c r="M1497" s="149" t="str">
        <x:f>'Master Products'!X1494</x:f>
        <x:v>Ready</x:v>
      </x:c>
      <x:c r="N1497" s="149" t="b">
        <x:f>'Master Products'!Y1494</x:f>
        <x:v>1</x:v>
      </x:c>
      <x:c r="O1497" s="149" t="str">
        <x:f>'Master Products'!AH1494</x:f>
        <x:v>WS-RATES:42:18</x:v>
      </x:c>
      <x:c r="P1497" s="149" t="str">
        <x:f>IF('Master Products'!AI1494="","",'Master Products'!AI1494)</x:f>
      </x:c>
      <x:c r="Q1497" s="149" t="str">
        <x:f>IF('Master Products'!AJ1494="","",'Master Products'!AJ1494)</x:f>
      </x:c>
      <x:c r="R1497" s="149" t="str">
        <x:f>IF('Master Products'!AK1494="","",'Master Products'!AK1494)</x:f>
      </x:c>
    </x:row>
    <x:row r="1498">
      <x:c r="A1498" s="149" t="str">
        <x:f>'Master Products'!A1495</x:f>
        <x:v>RS-001494</x:v>
      </x:c>
      <x:c r="B1498" s="149" t="str">
        <x:f>'Master Products'!B1495</x:f>
        <x:v>PLASTIC BAT NO 6</x:v>
      </x:c>
      <x:c r="C1498" s="149" t="str">
        <x:f>'Master Products'!C1495</x:f>
        <x:v>BAT</x:v>
      </x:c>
      <x:c r="D1498" s="149" t="str">
        <x:f>'Master Products'!D1495</x:f>
        <x:v>Both</x:v>
      </x:c>
      <x:c r="E1498" s="149" t="str">
        <x:f>'Master Products'!F1495</x:f>
        <x:v>Piece</x:v>
      </x:c>
      <x:c r="F1498" s="149" t="str">
        <x:f>IF('Master Products'!G1495="","",'Master Products'!G1495)</x:f>
      </x:c>
      <x:c r="G1498" s="149" t="str">
        <x:f>'Master Products'!I1495</x:f>
        <x:v>PKR</x:v>
      </x:c>
      <x:c r="H1498" s="133" t="n">
        <x:f>'Master Products'!L1495</x:f>
        <x:v>165</x:v>
      </x:c>
      <x:c r="I1498" s="133" t="n">
        <x:f>'Master Products'!M1495</x:f>
        <x:v>145</x:v>
      </x:c>
      <x:c r="J1498" s="133" t="str">
        <x:f>'Master Products'!U1495</x:f>
        <x:v>Source Valid</x:v>
      </x:c>
      <x:c r="K1498" s="133" t="n">
        <x:f>'Master Products'!N1495</x:f>
        <x:v>20</x:v>
      </x:c>
      <x:c r="L1498" s="148" t="n">
        <x:f>'Master Products'!O1495</x:f>
        <x:v>0.12121212121212122</x:v>
      </x:c>
      <x:c r="M1498" s="149" t="str">
        <x:f>'Master Products'!X1495</x:f>
        <x:v>Ready</x:v>
      </x:c>
      <x:c r="N1498" s="149" t="b">
        <x:f>'Master Products'!Y1495</x:f>
        <x:v>1</x:v>
      </x:c>
      <x:c r="O1498" s="149" t="str">
        <x:f>'Master Products'!AH1495</x:f>
        <x:v>WS-RATES:42:19</x:v>
      </x:c>
      <x:c r="P1498" s="149" t="str">
        <x:f>IF('Master Products'!AI1495="","",'Master Products'!AI1495)</x:f>
      </x:c>
      <x:c r="Q1498" s="149" t="str">
        <x:f>IF('Master Products'!AJ1495="","",'Master Products'!AJ1495)</x:f>
      </x:c>
      <x:c r="R1498" s="149" t="str">
        <x:f>IF('Master Products'!AK1495="","",'Master Products'!AK1495)</x:f>
      </x:c>
    </x:row>
    <x:row r="1499">
      <x:c r="A1499" s="149" t="str">
        <x:f>'Master Products'!A1496</x:f>
        <x:v>RS-001495</x:v>
      </x:c>
      <x:c r="B1499" s="149" t="str">
        <x:f>'Master Products'!B1496</x:f>
        <x:v>PLASTIC BAT NO 4</x:v>
      </x:c>
      <x:c r="C1499" s="149" t="str">
        <x:f>'Master Products'!C1496</x:f>
        <x:v>BAT</x:v>
      </x:c>
      <x:c r="D1499" s="149" t="str">
        <x:f>'Master Products'!D1496</x:f>
        <x:v>Both</x:v>
      </x:c>
      <x:c r="E1499" s="149" t="str">
        <x:f>'Master Products'!F1496</x:f>
        <x:v>Piece</x:v>
      </x:c>
      <x:c r="F1499" s="149" t="str">
        <x:f>IF('Master Products'!G1496="","",'Master Products'!G1496)</x:f>
      </x:c>
      <x:c r="G1499" s="149" t="str">
        <x:f>'Master Products'!I1496</x:f>
        <x:v>PKR</x:v>
      </x:c>
      <x:c r="H1499" s="133" t="n">
        <x:f>'Master Products'!L1496</x:f>
        <x:v>140</x:v>
      </x:c>
      <x:c r="I1499" s="133" t="n">
        <x:f>'Master Products'!M1496</x:f>
        <x:v>115</x:v>
      </x:c>
      <x:c r="J1499" s="133" t="str">
        <x:f>'Master Products'!U1496</x:f>
        <x:v>Source Valid</x:v>
      </x:c>
      <x:c r="K1499" s="133" t="n">
        <x:f>'Master Products'!N1496</x:f>
        <x:v>25</x:v>
      </x:c>
      <x:c r="L1499" s="148" t="n">
        <x:f>'Master Products'!O1496</x:f>
        <x:v>0.17857142857142858</x:v>
      </x:c>
      <x:c r="M1499" s="149" t="str">
        <x:f>'Master Products'!X1496</x:f>
        <x:v>Ready</x:v>
      </x:c>
      <x:c r="N1499" s="149" t="b">
        <x:f>'Master Products'!Y1496</x:f>
        <x:v>1</x:v>
      </x:c>
      <x:c r="O1499" s="149" t="str">
        <x:f>'Master Products'!AH1496</x:f>
        <x:v>WS-RATES:42:20</x:v>
      </x:c>
      <x:c r="P1499" s="149" t="str">
        <x:f>IF('Master Products'!AI1496="","",'Master Products'!AI1496)</x:f>
      </x:c>
      <x:c r="Q1499" s="149" t="str">
        <x:f>IF('Master Products'!AJ1496="","",'Master Products'!AJ1496)</x:f>
      </x:c>
      <x:c r="R1499" s="149" t="str">
        <x:f>IF('Master Products'!AK1496="","",'Master Products'!AK1496)</x:f>
      </x:c>
    </x:row>
    <x:row r="1500">
      <x:c r="A1500" s="149" t="str">
        <x:f>'Master Products'!A1497</x:f>
        <x:v>RS-001496</x:v>
      </x:c>
      <x:c r="B1500" s="149" t="str">
        <x:f>'Master Products'!B1497</x:f>
        <x:v>PLASTIC BAT NO 3</x:v>
      </x:c>
      <x:c r="C1500" s="149" t="str">
        <x:f>'Master Products'!C1497</x:f>
        <x:v>BAT</x:v>
      </x:c>
      <x:c r="D1500" s="149" t="str">
        <x:f>'Master Products'!D1497</x:f>
        <x:v>Both</x:v>
      </x:c>
      <x:c r="E1500" s="149" t="str">
        <x:f>'Master Products'!F1497</x:f>
        <x:v>Piece</x:v>
      </x:c>
      <x:c r="F1500" s="149" t="str">
        <x:f>IF('Master Products'!G1497="","",'Master Products'!G1497)</x:f>
      </x:c>
      <x:c r="G1500" s="149" t="str">
        <x:f>'Master Products'!I1497</x:f>
        <x:v>PKR</x:v>
      </x:c>
      <x:c r="H1500" s="133" t="n">
        <x:f>'Master Products'!L1497</x:f>
        <x:v>120</x:v>
      </x:c>
      <x:c r="I1500" s="133" t="n">
        <x:f>'Master Products'!M1497</x:f>
        <x:v>100</x:v>
      </x:c>
      <x:c r="J1500" s="133" t="str">
        <x:f>'Master Products'!U1497</x:f>
        <x:v>Source Valid</x:v>
      </x:c>
      <x:c r="K1500" s="133" t="n">
        <x:f>'Master Products'!N1497</x:f>
        <x:v>20</x:v>
      </x:c>
      <x:c r="L1500" s="148" t="n">
        <x:f>'Master Products'!O1497</x:f>
        <x:v>0.16666666666666666</x:v>
      </x:c>
      <x:c r="M1500" s="149" t="str">
        <x:f>'Master Products'!X1497</x:f>
        <x:v>Ready</x:v>
      </x:c>
      <x:c r="N1500" s="149" t="b">
        <x:f>'Master Products'!Y1497</x:f>
        <x:v>1</x:v>
      </x:c>
      <x:c r="O1500" s="149" t="str">
        <x:f>'Master Products'!AH1497</x:f>
        <x:v>WS-RATES:42:21</x:v>
      </x:c>
      <x:c r="P1500" s="149" t="str">
        <x:f>IF('Master Products'!AI1497="","",'Master Products'!AI1497)</x:f>
      </x:c>
      <x:c r="Q1500" s="149" t="str">
        <x:f>IF('Master Products'!AJ1497="","",'Master Products'!AJ1497)</x:f>
      </x:c>
      <x:c r="R1500" s="149" t="str">
        <x:f>IF('Master Products'!AK1497="","",'Master Products'!AK1497)</x:f>
      </x:c>
    </x:row>
    <x:row r="1501">
      <x:c r="A1501" s="149" t="str">
        <x:f>'Master Products'!A1498</x:f>
        <x:v>RS-001497</x:v>
      </x:c>
      <x:c r="B1501" s="149" t="str">
        <x:f>'Master Products'!B1498</x:f>
        <x:v>ICE CREAM STICK COLOUR (L)</x:v>
      </x:c>
      <x:c r="C1501" s="149" t="str">
        <x:f>'Master Products'!C1498</x:f>
        <x:v>STICKS</x:v>
      </x:c>
      <x:c r="D1501" s="149" t="str">
        <x:f>'Master Products'!D1498</x:f>
        <x:v>Both</x:v>
      </x:c>
      <x:c r="E1501" s="149" t="str">
        <x:f>'Master Products'!F1498</x:f>
        <x:v>Piece</x:v>
      </x:c>
      <x:c r="F1501" s="149" t="str">
        <x:f>IF('Master Products'!G1498="","",'Master Products'!G1498)</x:f>
      </x:c>
      <x:c r="G1501" s="149" t="str">
        <x:f>'Master Products'!I1498</x:f>
        <x:v>PKR</x:v>
      </x:c>
      <x:c r="H1501" s="133" t="n">
        <x:f>'Master Products'!L1498</x:f>
        <x:v>38</x:v>
      </x:c>
      <x:c r="I1501" s="133" t="n">
        <x:f>'Master Products'!M1498</x:f>
        <x:v>25</x:v>
      </x:c>
      <x:c r="J1501" s="133" t="str">
        <x:f>'Master Products'!U1498</x:f>
        <x:v>Source Valid</x:v>
      </x:c>
      <x:c r="K1501" s="133" t="n">
        <x:f>'Master Products'!N1498</x:f>
        <x:v>13</x:v>
      </x:c>
      <x:c r="L1501" s="148" t="n">
        <x:f>'Master Products'!O1498</x:f>
        <x:v>0.34210526315789475</x:v>
      </x:c>
      <x:c r="M1501" s="149" t="str">
        <x:f>'Master Products'!X1498</x:f>
        <x:v>Ready</x:v>
      </x:c>
      <x:c r="N1501" s="149" t="b">
        <x:f>'Master Products'!Y1498</x:f>
        <x:v>1</x:v>
      </x:c>
      <x:c r="O1501" s="149" t="str">
        <x:f>'Master Products'!AH1498</x:f>
        <x:v>WS-RATES:42:22</x:v>
      </x:c>
      <x:c r="P1501" s="149" t="str">
        <x:f>IF('Master Products'!AI1498="","",'Master Products'!AI1498)</x:f>
      </x:c>
      <x:c r="Q1501" s="149" t="str">
        <x:f>IF('Master Products'!AJ1498="","",'Master Products'!AJ1498)</x:f>
      </x:c>
      <x:c r="R1501" s="149" t="str">
        <x:f>IF('Master Products'!AK1498="","",'Master Products'!AK1498)</x:f>
      </x:c>
    </x:row>
    <x:row r="1502">
      <x:c r="A1502" s="149" t="str">
        <x:f>'Master Products'!A1499</x:f>
        <x:v>RS-001498</x:v>
      </x:c>
      <x:c r="B1502" s="149" t="str">
        <x:f>'Master Products'!B1499</x:f>
        <x:v>CANVAS ROUND 6 INCH</x:v>
      </x:c>
      <x:c r="C1502" s="149" t="str">
        <x:f>'Master Products'!C1499</x:f>
        <x:v>CANVAS BOARD</x:v>
      </x:c>
      <x:c r="D1502" s="149" t="str">
        <x:f>'Master Products'!D1499</x:f>
        <x:v>Both</x:v>
      </x:c>
      <x:c r="E1502" s="149" t="str">
        <x:f>'Master Products'!F1499</x:f>
        <x:v>Piece</x:v>
      </x:c>
      <x:c r="F1502" s="149" t="str">
        <x:f>IF('Master Products'!G1499="","",'Master Products'!G1499)</x:f>
      </x:c>
      <x:c r="G1502" s="149" t="str">
        <x:f>'Master Products'!I1499</x:f>
        <x:v>PKR</x:v>
      </x:c>
      <x:c r="H1502" s="133" t="n">
        <x:f>'Master Products'!L1499</x:f>
        <x:v>140</x:v>
      </x:c>
      <x:c r="I1502" s="133" t="n">
        <x:f>'Master Products'!M1499</x:f>
        <x:v>120</x:v>
      </x:c>
      <x:c r="J1502" s="133" t="str">
        <x:f>'Master Products'!U1499</x:f>
        <x:v>Source Valid</x:v>
      </x:c>
      <x:c r="K1502" s="133" t="n">
        <x:f>'Master Products'!N1499</x:f>
        <x:v>20</x:v>
      </x:c>
      <x:c r="L1502" s="148" t="n">
        <x:f>'Master Products'!O1499</x:f>
        <x:v>0.14285714285714285</x:v>
      </x:c>
      <x:c r="M1502" s="149" t="str">
        <x:f>'Master Products'!X1499</x:f>
        <x:v>Ready</x:v>
      </x:c>
      <x:c r="N1502" s="149" t="b">
        <x:f>'Master Products'!Y1499</x:f>
        <x:v>1</x:v>
      </x:c>
      <x:c r="O1502" s="149" t="str">
        <x:f>'Master Products'!AH1499</x:f>
        <x:v>WS-RATES:42:23</x:v>
      </x:c>
      <x:c r="P1502" s="149" t="str">
        <x:f>IF('Master Products'!AI1499="","",'Master Products'!AI1499)</x:f>
      </x:c>
      <x:c r="Q1502" s="149" t="str">
        <x:f>IF('Master Products'!AJ1499="","",'Master Products'!AJ1499)</x:f>
      </x:c>
      <x:c r="R1502" s="149" t="str">
        <x:f>IF('Master Products'!AK1499="","",'Master Products'!AK1499)</x:f>
      </x:c>
    </x:row>
    <x:row r="1503">
      <x:c r="A1503" s="149" t="str">
        <x:f>'Master Products'!A1500</x:f>
        <x:v>RS-001499</x:v>
      </x:c>
      <x:c r="B1503" s="149" t="str">
        <x:f>'Master Products'!B1500</x:f>
        <x:v>CANVAS 2X3</x:v>
      </x:c>
      <x:c r="C1503" s="149" t="str">
        <x:f>'Master Products'!C1500</x:f>
        <x:v>CANVAS BOARD</x:v>
      </x:c>
      <x:c r="D1503" s="149" t="str">
        <x:f>'Master Products'!D1500</x:f>
        <x:v>Both</x:v>
      </x:c>
      <x:c r="E1503" s="149" t="str">
        <x:f>'Master Products'!F1500</x:f>
        <x:v>Piece</x:v>
      </x:c>
      <x:c r="F1503" s="149" t="str">
        <x:f>IF('Master Products'!G1500="","",'Master Products'!G1500)</x:f>
      </x:c>
      <x:c r="G1503" s="149" t="str">
        <x:f>'Master Products'!I1500</x:f>
        <x:v>PKR</x:v>
      </x:c>
      <x:c r="H1503" s="133" t="n">
        <x:f>'Master Products'!L1500</x:f>
        <x:v>330</x:v>
      </x:c>
      <x:c r="I1503" s="133" t="n">
        <x:f>'Master Products'!M1500</x:f>
        <x:v>300</x:v>
      </x:c>
      <x:c r="J1503" s="133" t="str">
        <x:f>'Master Products'!U1500</x:f>
        <x:v>Source Valid</x:v>
      </x:c>
      <x:c r="K1503" s="133" t="n">
        <x:f>'Master Products'!N1500</x:f>
        <x:v>30</x:v>
      </x:c>
      <x:c r="L1503" s="148" t="n">
        <x:f>'Master Products'!O1500</x:f>
        <x:v>0.09090909090909091</x:v>
      </x:c>
      <x:c r="M1503" s="149" t="str">
        <x:f>'Master Products'!X1500</x:f>
        <x:v>Ready</x:v>
      </x:c>
      <x:c r="N1503" s="149" t="b">
        <x:f>'Master Products'!Y1500</x:f>
        <x:v>1</x:v>
      </x:c>
      <x:c r="O1503" s="149" t="str">
        <x:f>'Master Products'!AH1500</x:f>
        <x:v>WS-RATES:42:24</x:v>
      </x:c>
      <x:c r="P1503" s="149" t="str">
        <x:f>IF('Master Products'!AI1500="","",'Master Products'!AI1500)</x:f>
      </x:c>
      <x:c r="Q1503" s="149" t="str">
        <x:f>IF('Master Products'!AJ1500="","",'Master Products'!AJ1500)</x:f>
      </x:c>
      <x:c r="R1503" s="149" t="str">
        <x:f>IF('Master Products'!AK1500="","",'Master Products'!AK1500)</x:f>
      </x:c>
    </x:row>
    <x:row r="1504">
      <x:c r="A1504" s="149" t="str">
        <x:f>'Master Products'!A1501</x:f>
        <x:v>RS-001500</x:v>
      </x:c>
      <x:c r="B1504" s="149" t="str">
        <x:f>'Master Products'!B1501</x:f>
        <x:v>ICE CREAM STICK COLOUR (S)</x:v>
      </x:c>
      <x:c r="C1504" s="149" t="str">
        <x:f>'Master Products'!C1501</x:f>
        <x:v>STICKS</x:v>
      </x:c>
      <x:c r="D1504" s="149" t="str">
        <x:f>'Master Products'!D1501</x:f>
        <x:v>Both</x:v>
      </x:c>
      <x:c r="E1504" s="149" t="str">
        <x:f>'Master Products'!F1501</x:f>
        <x:v>Piece</x:v>
      </x:c>
      <x:c r="F1504" s="149" t="str">
        <x:f>IF('Master Products'!G1501="","",'Master Products'!G1501)</x:f>
      </x:c>
      <x:c r="G1504" s="149" t="str">
        <x:f>'Master Products'!I1501</x:f>
        <x:v>PKR</x:v>
      </x:c>
      <x:c r="H1504" s="133" t="n">
        <x:f>'Master Products'!L1501</x:f>
        <x:v>21</x:v>
      </x:c>
      <x:c r="I1504" s="133" t="n">
        <x:f>'Master Products'!M1501</x:f>
        <x:v>14</x:v>
      </x:c>
      <x:c r="J1504" s="133" t="str">
        <x:f>'Master Products'!U1501</x:f>
        <x:v>Source Valid</x:v>
      </x:c>
      <x:c r="K1504" s="133" t="n">
        <x:f>'Master Products'!N1501</x:f>
        <x:v>7</x:v>
      </x:c>
      <x:c r="L1504" s="148" t="n">
        <x:f>'Master Products'!O1501</x:f>
        <x:v>0.3333333333333333</x:v>
      </x:c>
      <x:c r="M1504" s="149" t="str">
        <x:f>'Master Products'!X1501</x:f>
        <x:v>Ready</x:v>
      </x:c>
      <x:c r="N1504" s="149" t="b">
        <x:f>'Master Products'!Y1501</x:f>
        <x:v>1</x:v>
      </x:c>
      <x:c r="O1504" s="149" t="str">
        <x:f>'Master Products'!AH1501</x:f>
        <x:v>WS-RATES:42:25</x:v>
      </x:c>
      <x:c r="P1504" s="149" t="str">
        <x:f>IF('Master Products'!AI1501="","",'Master Products'!AI1501)</x:f>
      </x:c>
      <x:c r="Q1504" s="149" t="str">
        <x:f>IF('Master Products'!AJ1501="","",'Master Products'!AJ1501)</x:f>
      </x:c>
      <x:c r="R1504" s="149" t="str">
        <x:f>IF('Master Products'!AK1501="","",'Master Products'!AK1501)</x:f>
      </x:c>
    </x:row>
    <x:row r="1505">
      <x:c r="A1505" s="149" t="str">
        <x:f>'Master Products'!A1502</x:f>
        <x:v>RS-001501</x:v>
      </x:c>
      <x:c r="B1505" s="149" t="str">
        <x:f>'Master Products'!B1502</x:f>
        <x:v>PLASTIC BAT NO 2</x:v>
      </x:c>
      <x:c r="C1505" s="149" t="str">
        <x:f>'Master Products'!C1502</x:f>
        <x:v>BAT</x:v>
      </x:c>
      <x:c r="D1505" s="149" t="str">
        <x:f>'Master Products'!D1502</x:f>
        <x:v>Both</x:v>
      </x:c>
      <x:c r="E1505" s="149" t="str">
        <x:f>'Master Products'!F1502</x:f>
        <x:v>Piece</x:v>
      </x:c>
      <x:c r="F1505" s="149" t="str">
        <x:f>IF('Master Products'!G1502="","",'Master Products'!G1502)</x:f>
      </x:c>
      <x:c r="G1505" s="149" t="str">
        <x:f>'Master Products'!I1502</x:f>
        <x:v>PKR</x:v>
      </x:c>
      <x:c r="H1505" s="133" t="n">
        <x:f>'Master Products'!L1502</x:f>
        <x:v>100</x:v>
      </x:c>
      <x:c r="I1505" s="133" t="n">
        <x:f>'Master Products'!M1502</x:f>
        <x:v>85</x:v>
      </x:c>
      <x:c r="J1505" s="133" t="str">
        <x:f>'Master Products'!U1502</x:f>
        <x:v>Source Valid</x:v>
      </x:c>
      <x:c r="K1505" s="133" t="n">
        <x:f>'Master Products'!N1502</x:f>
        <x:v>15</x:v>
      </x:c>
      <x:c r="L1505" s="148" t="n">
        <x:f>'Master Products'!O1502</x:f>
        <x:v>0.15</x:v>
      </x:c>
      <x:c r="M1505" s="149" t="str">
        <x:f>'Master Products'!X1502</x:f>
        <x:v>Ready</x:v>
      </x:c>
      <x:c r="N1505" s="149" t="b">
        <x:f>'Master Products'!Y1502</x:f>
        <x:v>1</x:v>
      </x:c>
      <x:c r="O1505" s="149" t="str">
        <x:f>'Master Products'!AH1502</x:f>
        <x:v>WS-RATES:42:26</x:v>
      </x:c>
      <x:c r="P1505" s="149" t="str">
        <x:f>IF('Master Products'!AI1502="","",'Master Products'!AI1502)</x:f>
      </x:c>
      <x:c r="Q1505" s="149" t="str">
        <x:f>IF('Master Products'!AJ1502="","",'Master Products'!AJ1502)</x:f>
      </x:c>
      <x:c r="R1505" s="149" t="str">
        <x:f>IF('Master Products'!AK1502="","",'Master Products'!AK1502)</x:f>
      </x:c>
    </x:row>
    <x:row r="1506">
      <x:c r="A1506" s="149" t="str">
        <x:f>'Master Products'!A1503</x:f>
        <x:v>RS-001502</x:v>
      </x:c>
      <x:c r="B1506" s="149" t="str">
        <x:f>'Master Products'!B1503</x:f>
        <x:v>CANVAS 1.5X1.5</x:v>
      </x:c>
      <x:c r="C1506" s="149" t="str">
        <x:f>'Master Products'!C1503</x:f>
        <x:v>CANVAS BOARD</x:v>
      </x:c>
      <x:c r="D1506" s="149" t="str">
        <x:f>'Master Products'!D1503</x:f>
        <x:v>Both</x:v>
      </x:c>
      <x:c r="E1506" s="149" t="str">
        <x:f>'Master Products'!F1503</x:f>
        <x:v>Piece</x:v>
      </x:c>
      <x:c r="F1506" s="149" t="str">
        <x:f>IF('Master Products'!G1503="","",'Master Products'!G1503)</x:f>
      </x:c>
      <x:c r="G1506" s="149" t="str">
        <x:f>'Master Products'!I1503</x:f>
        <x:v>PKR</x:v>
      </x:c>
      <x:c r="H1506" s="133" t="n">
        <x:f>'Master Products'!L1503</x:f>
        <x:v>140</x:v>
      </x:c>
      <x:c r="I1506" s="133" t="n">
        <x:f>'Master Products'!M1503</x:f>
        <x:v>115</x:v>
      </x:c>
      <x:c r="J1506" s="133" t="str">
        <x:f>'Master Products'!U1503</x:f>
        <x:v>Source Valid</x:v>
      </x:c>
      <x:c r="K1506" s="133" t="n">
        <x:f>'Master Products'!N1503</x:f>
        <x:v>25</x:v>
      </x:c>
      <x:c r="L1506" s="148" t="n">
        <x:f>'Master Products'!O1503</x:f>
        <x:v>0.17857142857142858</x:v>
      </x:c>
      <x:c r="M1506" s="149" t="str">
        <x:f>'Master Products'!X1503</x:f>
        <x:v>Ready</x:v>
      </x:c>
      <x:c r="N1506" s="149" t="b">
        <x:f>'Master Products'!Y1503</x:f>
        <x:v>1</x:v>
      </x:c>
      <x:c r="O1506" s="149" t="str">
        <x:f>'Master Products'!AH1503</x:f>
        <x:v>WS-RATES:42:27</x:v>
      </x:c>
      <x:c r="P1506" s="149" t="str">
        <x:f>IF('Master Products'!AI1503="","",'Master Products'!AI1503)</x:f>
      </x:c>
      <x:c r="Q1506" s="149" t="str">
        <x:f>IF('Master Products'!AJ1503="","",'Master Products'!AJ1503)</x:f>
      </x:c>
      <x:c r="R1506" s="149" t="str">
        <x:f>IF('Master Products'!AK1503="","",'Master Products'!AK1503)</x:f>
      </x:c>
    </x:row>
    <x:row r="1507">
      <x:c r="A1507" s="149" t="str">
        <x:f>'Master Products'!A1504</x:f>
        <x:v>RS-001503</x:v>
      </x:c>
      <x:c r="B1507" s="149" t="str">
        <x:f>'Master Products'!B1504</x:f>
        <x:v>CANVAS 2X2</x:v>
      </x:c>
      <x:c r="C1507" s="149" t="str">
        <x:f>'Master Products'!C1504</x:f>
        <x:v>CANVAS BOARD</x:v>
      </x:c>
      <x:c r="D1507" s="149" t="str">
        <x:f>'Master Products'!D1504</x:f>
        <x:v>Both</x:v>
      </x:c>
      <x:c r="E1507" s="149" t="str">
        <x:f>'Master Products'!F1504</x:f>
        <x:v>Piece</x:v>
      </x:c>
      <x:c r="F1507" s="149" t="str">
        <x:f>IF('Master Products'!G1504="","",'Master Products'!G1504)</x:f>
      </x:c>
      <x:c r="G1507" s="149" t="str">
        <x:f>'Master Products'!I1504</x:f>
        <x:v>PKR</x:v>
      </x:c>
      <x:c r="H1507" s="133" t="n">
        <x:f>'Master Products'!L1504</x:f>
        <x:v>230</x:v>
      </x:c>
      <x:c r="I1507" s="133" t="n">
        <x:f>'Master Products'!M1504</x:f>
        <x:v>200</x:v>
      </x:c>
      <x:c r="J1507" s="133" t="str">
        <x:f>'Master Products'!U1504</x:f>
        <x:v>Source Valid</x:v>
      </x:c>
      <x:c r="K1507" s="133" t="n">
        <x:f>'Master Products'!N1504</x:f>
        <x:v>30</x:v>
      </x:c>
      <x:c r="L1507" s="148" t="n">
        <x:f>'Master Products'!O1504</x:f>
        <x:v>0.13043478260869565</x:v>
      </x:c>
      <x:c r="M1507" s="149" t="str">
        <x:f>'Master Products'!X1504</x:f>
        <x:v>Ready</x:v>
      </x:c>
      <x:c r="N1507" s="149" t="b">
        <x:f>'Master Products'!Y1504</x:f>
        <x:v>1</x:v>
      </x:c>
      <x:c r="O1507" s="149" t="str">
        <x:f>'Master Products'!AH1504</x:f>
        <x:v>WS-RATES:42:28</x:v>
      </x:c>
      <x:c r="P1507" s="149" t="str">
        <x:f>IF('Master Products'!AI1504="","",'Master Products'!AI1504)</x:f>
      </x:c>
      <x:c r="Q1507" s="149" t="str">
        <x:f>IF('Master Products'!AJ1504="","",'Master Products'!AJ1504)</x:f>
      </x:c>
      <x:c r="R1507" s="149" t="str">
        <x:f>IF('Master Products'!AK1504="","",'Master Products'!AK1504)</x:f>
      </x:c>
    </x:row>
    <x:row r="1508">
      <x:c r="A1508" s="149" t="str">
        <x:f>'Master Products'!A1505</x:f>
        <x:v>RS-001504</x:v>
      </x:c>
      <x:c r="B1508" s="149" t="str">
        <x:f>'Master Products'!B1505</x:f>
        <x:v>PLASTIC BAT NO 1</x:v>
      </x:c>
      <x:c r="C1508" s="149" t="str">
        <x:f>'Master Products'!C1505</x:f>
        <x:v>BAT</x:v>
      </x:c>
      <x:c r="D1508" s="149" t="str">
        <x:f>'Master Products'!D1505</x:f>
        <x:v>Both</x:v>
      </x:c>
      <x:c r="E1508" s="149" t="str">
        <x:f>'Master Products'!F1505</x:f>
        <x:v>Piece</x:v>
      </x:c>
      <x:c r="F1508" s="149" t="str">
        <x:f>IF('Master Products'!G1505="","",'Master Products'!G1505)</x:f>
      </x:c>
      <x:c r="G1508" s="149" t="str">
        <x:f>'Master Products'!I1505</x:f>
        <x:v>PKR</x:v>
      </x:c>
      <x:c r="H1508" s="133" t="n">
        <x:f>'Master Products'!L1505</x:f>
        <x:v>90</x:v>
      </x:c>
      <x:c r="I1508" s="133" t="n">
        <x:f>'Master Products'!M1505</x:f>
        <x:v>80</x:v>
      </x:c>
      <x:c r="J1508" s="133" t="str">
        <x:f>'Master Products'!U1505</x:f>
        <x:v>Source Valid</x:v>
      </x:c>
      <x:c r="K1508" s="133" t="n">
        <x:f>'Master Products'!N1505</x:f>
        <x:v>10</x:v>
      </x:c>
      <x:c r="L1508" s="148" t="n">
        <x:f>'Master Products'!O1505</x:f>
        <x:v>0.1111111111111111</x:v>
      </x:c>
      <x:c r="M1508" s="149" t="str">
        <x:f>'Master Products'!X1505</x:f>
        <x:v>Ready</x:v>
      </x:c>
      <x:c r="N1508" s="149" t="b">
        <x:f>'Master Products'!Y1505</x:f>
        <x:v>1</x:v>
      </x:c>
      <x:c r="O1508" s="149" t="str">
        <x:f>'Master Products'!AH1505</x:f>
        <x:v>WS-RATES:42:29</x:v>
      </x:c>
      <x:c r="P1508" s="149" t="str">
        <x:f>IF('Master Products'!AI1505="","",'Master Products'!AI1505)</x:f>
      </x:c>
      <x:c r="Q1508" s="149" t="str">
        <x:f>IF('Master Products'!AJ1505="","",'Master Products'!AJ1505)</x:f>
      </x:c>
      <x:c r="R1508" s="149" t="str">
        <x:f>IF('Master Products'!AK1505="","",'Master Products'!AK1505)</x:f>
      </x:c>
    </x:row>
    <x:row r="1509">
      <x:c r="A1509" s="149" t="str">
        <x:f>'Master Products'!A1506</x:f>
        <x:v>RS-001505</x:v>
      </x:c>
      <x:c r="B1509" s="149" t="str">
        <x:f>'Master Products'!B1506</x:f>
        <x:v>ICE CREAM STICK WHITE (L)</x:v>
      </x:c>
      <x:c r="C1509" s="149" t="str">
        <x:f>'Master Products'!C1506</x:f>
        <x:v>STICKS</x:v>
      </x:c>
      <x:c r="D1509" s="149" t="str">
        <x:f>'Master Products'!D1506</x:f>
        <x:v>Both</x:v>
      </x:c>
      <x:c r="E1509" s="149" t="str">
        <x:f>'Master Products'!F1506</x:f>
        <x:v>Piece</x:v>
      </x:c>
      <x:c r="F1509" s="149" t="str">
        <x:f>IF('Master Products'!G1506="","",'Master Products'!G1506)</x:f>
      </x:c>
      <x:c r="G1509" s="149" t="str">
        <x:f>'Master Products'!I1506</x:f>
        <x:v>PKR</x:v>
      </x:c>
      <x:c r="H1509" s="133" t="n">
        <x:f>'Master Products'!L1506</x:f>
        <x:v>33</x:v>
      </x:c>
      <x:c r="I1509" s="133" t="n">
        <x:f>'Master Products'!M1506</x:f>
        <x:v>22</x:v>
      </x:c>
      <x:c r="J1509" s="133" t="str">
        <x:f>'Master Products'!U1506</x:f>
        <x:v>Source Valid</x:v>
      </x:c>
      <x:c r="K1509" s="133" t="n">
        <x:f>'Master Products'!N1506</x:f>
        <x:v>11</x:v>
      </x:c>
      <x:c r="L1509" s="148" t="n">
        <x:f>'Master Products'!O1506</x:f>
        <x:v>0.3333333333333333</x:v>
      </x:c>
      <x:c r="M1509" s="149" t="str">
        <x:f>'Master Products'!X1506</x:f>
        <x:v>Ready</x:v>
      </x:c>
      <x:c r="N1509" s="149" t="b">
        <x:f>'Master Products'!Y1506</x:f>
        <x:v>1</x:v>
      </x:c>
      <x:c r="O1509" s="149" t="str">
        <x:f>'Master Products'!AH1506</x:f>
        <x:v>WS-RATES:42:30</x:v>
      </x:c>
      <x:c r="P1509" s="149" t="str">
        <x:f>IF('Master Products'!AI1506="","",'Master Products'!AI1506)</x:f>
      </x:c>
      <x:c r="Q1509" s="149" t="str">
        <x:f>IF('Master Products'!AJ1506="","",'Master Products'!AJ1506)</x:f>
      </x:c>
      <x:c r="R1509" s="149" t="str">
        <x:f>IF('Master Products'!AK1506="","",'Master Products'!AK1506)</x:f>
      </x:c>
    </x:row>
    <x:row r="1510">
      <x:c r="A1510" s="149" t="str">
        <x:f>'Master Products'!A1507</x:f>
        <x:v>RS-001506</x:v>
      </x:c>
      <x:c r="B1510" s="149" t="str">
        <x:f>'Master Products'!B1507</x:f>
        <x:v>CANVAS 1.5X2</x:v>
      </x:c>
      <x:c r="C1510" s="149" t="str">
        <x:f>'Master Products'!C1507</x:f>
        <x:v>CANVAS BOARD</x:v>
      </x:c>
      <x:c r="D1510" s="149" t="str">
        <x:f>'Master Products'!D1507</x:f>
        <x:v>Both</x:v>
      </x:c>
      <x:c r="E1510" s="149" t="str">
        <x:f>'Master Products'!F1507</x:f>
        <x:v>Piece</x:v>
      </x:c>
      <x:c r="F1510" s="149" t="str">
        <x:f>IF('Master Products'!G1507="","",'Master Products'!G1507)</x:f>
      </x:c>
      <x:c r="G1510" s="149" t="str">
        <x:f>'Master Products'!I1507</x:f>
        <x:v>PKR</x:v>
      </x:c>
      <x:c r="H1510" s="133" t="n">
        <x:f>'Master Products'!L1507</x:f>
        <x:v>180</x:v>
      </x:c>
      <x:c r="I1510" s="133" t="n">
        <x:f>'Master Products'!M1507</x:f>
        <x:v>140</x:v>
      </x:c>
      <x:c r="J1510" s="133" t="str">
        <x:f>'Master Products'!U1507</x:f>
        <x:v>Source Valid</x:v>
      </x:c>
      <x:c r="K1510" s="133" t="n">
        <x:f>'Master Products'!N1507</x:f>
        <x:v>40</x:v>
      </x:c>
      <x:c r="L1510" s="148" t="n">
        <x:f>'Master Products'!O1507</x:f>
        <x:v>0.2222222222222222</x:v>
      </x:c>
      <x:c r="M1510" s="149" t="str">
        <x:f>'Master Products'!X1507</x:f>
        <x:v>Ready</x:v>
      </x:c>
      <x:c r="N1510" s="149" t="b">
        <x:f>'Master Products'!Y1507</x:f>
        <x:v>1</x:v>
      </x:c>
      <x:c r="O1510" s="149" t="str">
        <x:f>'Master Products'!AH1507</x:f>
        <x:v>WS-RATES:42:31</x:v>
      </x:c>
      <x:c r="P1510" s="149" t="str">
        <x:f>IF('Master Products'!AI1507="","",'Master Products'!AI1507)</x:f>
      </x:c>
      <x:c r="Q1510" s="149" t="str">
        <x:f>IF('Master Products'!AJ1507="","",'Master Products'!AJ1507)</x:f>
      </x:c>
      <x:c r="R1510" s="149" t="str">
        <x:f>IF('Master Products'!AK1507="","",'Master Products'!AK1507)</x:f>
      </x:c>
    </x:row>
    <x:row r="1511">
      <x:c r="A1511" s="149" t="str">
        <x:f>'Master Products'!A1508</x:f>
        <x:v>RS-001507</x:v>
      </x:c>
      <x:c r="B1511" s="149" t="str">
        <x:f>'Master Products'!B1508</x:f>
        <x:v>PLASTIC BAT NO 0</x:v>
      </x:c>
      <x:c r="C1511" s="149" t="str">
        <x:f>'Master Products'!C1508</x:f>
        <x:v>BAT</x:v>
      </x:c>
      <x:c r="D1511" s="149" t="str">
        <x:f>'Master Products'!D1508</x:f>
        <x:v>Both</x:v>
      </x:c>
      <x:c r="E1511" s="149" t="str">
        <x:f>'Master Products'!F1508</x:f>
        <x:v>Piece</x:v>
      </x:c>
      <x:c r="F1511" s="149" t="str">
        <x:f>IF('Master Products'!G1508="","",'Master Products'!G1508)</x:f>
      </x:c>
      <x:c r="G1511" s="149" t="str">
        <x:f>'Master Products'!I1508</x:f>
        <x:v>PKR</x:v>
      </x:c>
      <x:c r="H1511" s="133" t="n">
        <x:f>'Master Products'!L1508</x:f>
        <x:v>70</x:v>
      </x:c>
      <x:c r="I1511" s="133" t="n">
        <x:f>'Master Products'!M1508</x:f>
        <x:v>60</x:v>
      </x:c>
      <x:c r="J1511" s="133" t="str">
        <x:f>'Master Products'!U1508</x:f>
        <x:v>Source Valid</x:v>
      </x:c>
      <x:c r="K1511" s="133" t="n">
        <x:f>'Master Products'!N1508</x:f>
        <x:v>10</x:v>
      </x:c>
      <x:c r="L1511" s="148" t="n">
        <x:f>'Master Products'!O1508</x:f>
        <x:v>0.14285714285714285</x:v>
      </x:c>
      <x:c r="M1511" s="149" t="str">
        <x:f>'Master Products'!X1508</x:f>
        <x:v>Ready</x:v>
      </x:c>
      <x:c r="N1511" s="149" t="b">
        <x:f>'Master Products'!Y1508</x:f>
        <x:v>1</x:v>
      </x:c>
      <x:c r="O1511" s="149" t="str">
        <x:f>'Master Products'!AH1508</x:f>
        <x:v>WS-RATES:42:32</x:v>
      </x:c>
      <x:c r="P1511" s="149" t="str">
        <x:f>IF('Master Products'!AI1508="","",'Master Products'!AI1508)</x:f>
      </x:c>
      <x:c r="Q1511" s="149" t="str">
        <x:f>IF('Master Products'!AJ1508="","",'Master Products'!AJ1508)</x:f>
      </x:c>
      <x:c r="R1511" s="149" t="str">
        <x:f>IF('Master Products'!AK1508="","",'Master Products'!AK1508)</x:f>
      </x:c>
    </x:row>
    <x:row r="1512">
      <x:c r="A1512" s="149" t="str">
        <x:f>'Master Products'!A1509</x:f>
        <x:v>RS-001508</x:v>
      </x:c>
      <x:c r="B1512" s="149" t="str">
        <x:f>'Master Products'!B1509</x:f>
        <x:v>CANVAS 1X2</x:v>
      </x:c>
      <x:c r="C1512" s="149" t="str">
        <x:f>'Master Products'!C1509</x:f>
        <x:v>CANVAS BOARD</x:v>
      </x:c>
      <x:c r="D1512" s="149" t="str">
        <x:f>'Master Products'!D1509</x:f>
        <x:v>Both</x:v>
      </x:c>
      <x:c r="E1512" s="149" t="str">
        <x:f>'Master Products'!F1509</x:f>
        <x:v>Piece</x:v>
      </x:c>
      <x:c r="F1512" s="149" t="str">
        <x:f>IF('Master Products'!G1509="","",'Master Products'!G1509)</x:f>
      </x:c>
      <x:c r="G1512" s="149" t="str">
        <x:f>'Master Products'!I1509</x:f>
        <x:v>PKR</x:v>
      </x:c>
      <x:c r="H1512" s="133" t="n">
        <x:f>'Master Products'!L1509</x:f>
        <x:v>135</x:v>
      </x:c>
      <x:c r="I1512" s="133" t="n">
        <x:f>'Master Products'!M1509</x:f>
        <x:v>110</x:v>
      </x:c>
      <x:c r="J1512" s="133" t="str">
        <x:f>'Master Products'!U1509</x:f>
        <x:v>Source Valid</x:v>
      </x:c>
      <x:c r="K1512" s="133" t="n">
        <x:f>'Master Products'!N1509</x:f>
        <x:v>25</x:v>
      </x:c>
      <x:c r="L1512" s="148" t="n">
        <x:f>'Master Products'!O1509</x:f>
        <x:v>0.18518518518518517</x:v>
      </x:c>
      <x:c r="M1512" s="149" t="str">
        <x:f>'Master Products'!X1509</x:f>
        <x:v>Ready</x:v>
      </x:c>
      <x:c r="N1512" s="149" t="b">
        <x:f>'Master Products'!Y1509</x:f>
        <x:v>1</x:v>
      </x:c>
      <x:c r="O1512" s="149" t="str">
        <x:f>'Master Products'!AH1509</x:f>
        <x:v>WS-RATES:42:33</x:v>
      </x:c>
      <x:c r="P1512" s="149" t="str">
        <x:f>IF('Master Products'!AI1509="","",'Master Products'!AI1509)</x:f>
      </x:c>
      <x:c r="Q1512" s="149" t="str">
        <x:f>IF('Master Products'!AJ1509="","",'Master Products'!AJ1509)</x:f>
      </x:c>
      <x:c r="R1512" s="149" t="str">
        <x:f>IF('Master Products'!AK1509="","",'Master Products'!AK1509)</x:f>
      </x:c>
    </x:row>
    <x:row r="1513">
      <x:c r="A1513" s="149" t="str">
        <x:f>'Master Products'!A1510</x:f>
        <x:v>RS-001509</x:v>
      </x:c>
      <x:c r="B1513" s="149" t="str">
        <x:f>'Master Products'!B1510</x:f>
        <x:v>ICE CREAM STICK WHITE (S)</x:v>
      </x:c>
      <x:c r="C1513" s="149" t="str">
        <x:f>'Master Products'!C1510</x:f>
        <x:v>STICKS</x:v>
      </x:c>
      <x:c r="D1513" s="149" t="str">
        <x:f>'Master Products'!D1510</x:f>
        <x:v>Both</x:v>
      </x:c>
      <x:c r="E1513" s="149" t="str">
        <x:f>'Master Products'!F1510</x:f>
        <x:v>Piece</x:v>
      </x:c>
      <x:c r="F1513" s="149" t="str">
        <x:f>IF('Master Products'!G1510="","",'Master Products'!G1510)</x:f>
      </x:c>
      <x:c r="G1513" s="149" t="str">
        <x:f>'Master Products'!I1510</x:f>
        <x:v>PKR</x:v>
      </x:c>
      <x:c r="H1513" s="133" t="n">
        <x:f>'Master Products'!L1510</x:f>
        <x:v>16</x:v>
      </x:c>
      <x:c r="I1513" s="133" t="n">
        <x:f>'Master Products'!M1510</x:f>
        <x:v>10</x:v>
      </x:c>
      <x:c r="J1513" s="133" t="str">
        <x:f>'Master Products'!U1510</x:f>
        <x:v>Source Valid</x:v>
      </x:c>
      <x:c r="K1513" s="133" t="n">
        <x:f>'Master Products'!N1510</x:f>
        <x:v>6</x:v>
      </x:c>
      <x:c r="L1513" s="148" t="n">
        <x:f>'Master Products'!O1510</x:f>
        <x:v>0.375</x:v>
      </x:c>
      <x:c r="M1513" s="149" t="str">
        <x:f>'Master Products'!X1510</x:f>
        <x:v>Ready</x:v>
      </x:c>
      <x:c r="N1513" s="149" t="b">
        <x:f>'Master Products'!Y1510</x:f>
        <x:v>1</x:v>
      </x:c>
      <x:c r="O1513" s="149" t="str">
        <x:f>'Master Products'!AH1510</x:f>
        <x:v>WS-RATES:42:34</x:v>
      </x:c>
      <x:c r="P1513" s="149" t="str">
        <x:f>IF('Master Products'!AI1510="","",'Master Products'!AI1510)</x:f>
      </x:c>
      <x:c r="Q1513" s="149" t="str">
        <x:f>IF('Master Products'!AJ1510="","",'Master Products'!AJ1510)</x:f>
      </x:c>
      <x:c r="R1513" s="149" t="str">
        <x:f>IF('Master Products'!AK1510="","",'Master Products'!AK1510)</x:f>
      </x:c>
    </x:row>
    <x:row r="1514">
      <x:c r="A1514" s="149" t="str">
        <x:f>'Master Products'!A1511</x:f>
        <x:v>RS-001510</x:v>
      </x:c>
      <x:c r="B1514" s="149" t="str">
        <x:f>'Master Products'!B1511</x:f>
        <x:v>CANVAS 1X1.5</x:v>
      </x:c>
      <x:c r="C1514" s="149" t="str">
        <x:f>'Master Products'!C1511</x:f>
        <x:v>CANVAS BOARD</x:v>
      </x:c>
      <x:c r="D1514" s="149" t="str">
        <x:f>'Master Products'!D1511</x:f>
        <x:v>Both</x:v>
      </x:c>
      <x:c r="E1514" s="149" t="str">
        <x:f>'Master Products'!F1511</x:f>
        <x:v>Piece</x:v>
      </x:c>
      <x:c r="F1514" s="149" t="str">
        <x:f>IF('Master Products'!G1511="","",'Master Products'!G1511)</x:f>
      </x:c>
      <x:c r="G1514" s="149" t="str">
        <x:f>'Master Products'!I1511</x:f>
        <x:v>PKR</x:v>
      </x:c>
      <x:c r="H1514" s="133" t="n">
        <x:f>'Master Products'!L1511</x:f>
        <x:v>110</x:v>
      </x:c>
      <x:c r="I1514" s="133" t="n">
        <x:f>'Master Products'!M1511</x:f>
        <x:v>90</x:v>
      </x:c>
      <x:c r="J1514" s="133" t="str">
        <x:f>'Master Products'!U1511</x:f>
        <x:v>Source Valid</x:v>
      </x:c>
      <x:c r="K1514" s="133" t="n">
        <x:f>'Master Products'!N1511</x:f>
        <x:v>20</x:v>
      </x:c>
      <x:c r="L1514" s="148" t="n">
        <x:f>'Master Products'!O1511</x:f>
        <x:v>0.18181818181818182</x:v>
      </x:c>
      <x:c r="M1514" s="149" t="str">
        <x:f>'Master Products'!X1511</x:f>
        <x:v>Ready</x:v>
      </x:c>
      <x:c r="N1514" s="149" t="b">
        <x:f>'Master Products'!Y1511</x:f>
        <x:v>1</x:v>
      </x:c>
      <x:c r="O1514" s="149" t="str">
        <x:f>'Master Products'!AH1511</x:f>
        <x:v>WS-RATES:42:35</x:v>
      </x:c>
      <x:c r="P1514" s="149" t="str">
        <x:f>IF('Master Products'!AI1511="","",'Master Products'!AI1511)</x:f>
      </x:c>
      <x:c r="Q1514" s="149" t="str">
        <x:f>IF('Master Products'!AJ1511="","",'Master Products'!AJ1511)</x:f>
      </x:c>
      <x:c r="R1514" s="149" t="str">
        <x:f>IF('Master Products'!AK1511="","",'Master Products'!AK1511)</x:f>
      </x:c>
    </x:row>
    <x:row r="1515">
      <x:c r="A1515" s="149" t="str">
        <x:f>'Master Products'!A1512</x:f>
        <x:v>RS-001511</x:v>
      </x:c>
      <x:c r="B1515" s="149" t="str">
        <x:f>'Master Products'!B1512</x:f>
        <x:v>CANVAS 1X1</x:v>
      </x:c>
      <x:c r="C1515" s="149" t="str">
        <x:f>'Master Products'!C1512</x:f>
        <x:v>CANVAS BOARD</x:v>
      </x:c>
      <x:c r="D1515" s="149" t="str">
        <x:f>'Master Products'!D1512</x:f>
        <x:v>Both</x:v>
      </x:c>
      <x:c r="E1515" s="149" t="str">
        <x:f>'Master Products'!F1512</x:f>
        <x:v>Piece</x:v>
      </x:c>
      <x:c r="F1515" s="149" t="str">
        <x:f>IF('Master Products'!G1512="","",'Master Products'!G1512)</x:f>
      </x:c>
      <x:c r="G1515" s="149" t="str">
        <x:f>'Master Products'!I1512</x:f>
        <x:v>PKR</x:v>
      </x:c>
      <x:c r="H1515" s="133" t="n">
        <x:f>'Master Products'!L1512</x:f>
        <x:v>90</x:v>
      </x:c>
      <x:c r="I1515" s="133" t="n">
        <x:f>'Master Products'!M1512</x:f>
        <x:v>70</x:v>
      </x:c>
      <x:c r="J1515" s="133" t="str">
        <x:f>'Master Products'!U1512</x:f>
        <x:v>Source Valid</x:v>
      </x:c>
      <x:c r="K1515" s="133" t="n">
        <x:f>'Master Products'!N1512</x:f>
        <x:v>20</x:v>
      </x:c>
      <x:c r="L1515" s="148" t="n">
        <x:f>'Master Products'!O1512</x:f>
        <x:v>0.2222222222222222</x:v>
      </x:c>
      <x:c r="M1515" s="149" t="str">
        <x:f>'Master Products'!X1512</x:f>
        <x:v>Ready</x:v>
      </x:c>
      <x:c r="N1515" s="149" t="b">
        <x:f>'Master Products'!Y1512</x:f>
        <x:v>1</x:v>
      </x:c>
      <x:c r="O1515" s="149" t="str">
        <x:f>'Master Products'!AH1512</x:f>
        <x:v>WS-RATES:42:36</x:v>
      </x:c>
      <x:c r="P1515" s="149" t="str">
        <x:f>IF('Master Products'!AI1512="","",'Master Products'!AI1512)</x:f>
      </x:c>
      <x:c r="Q1515" s="149" t="str">
        <x:f>IF('Master Products'!AJ1512="","",'Master Products'!AJ1512)</x:f>
      </x:c>
      <x:c r="R1515" s="149" t="str">
        <x:f>IF('Master Products'!AK1512="","",'Master Products'!AK1512)</x:f>
      </x:c>
    </x:row>
    <x:row r="1516">
      <x:c r="A1516" s="149" t="str">
        <x:f>'Master Products'!A1513</x:f>
        <x:v>RS-001512</x:v>
      </x:c>
      <x:c r="B1516" s="149" t="str">
        <x:f>'Master Products'!B1513</x:f>
        <x:v>SLATE PAK ITEHAD</x:v>
      </x:c>
      <x:c r="C1516" s="149" t="str">
        <x:f>'Master Products'!C1513</x:f>
        <x:v>CHINA</x:v>
      </x:c>
      <x:c r="D1516" s="149" t="str">
        <x:f>'Master Products'!D1513</x:f>
        <x:v>Both</x:v>
      </x:c>
      <x:c r="E1516" s="149" t="str">
        <x:f>'Master Products'!F1513</x:f>
        <x:v>Piece</x:v>
      </x:c>
      <x:c r="F1516" s="149" t="str">
        <x:f>IF('Master Products'!G1513="","",'Master Products'!G1513)</x:f>
      </x:c>
      <x:c r="G1516" s="149" t="str">
        <x:f>'Master Products'!I1513</x:f>
        <x:v>PKR</x:v>
      </x:c>
      <x:c r="H1516" s="133" t="n">
        <x:f>'Master Products'!L1513</x:f>
        <x:v>120</x:v>
      </x:c>
      <x:c r="I1516" s="133" t="n">
        <x:f>'Master Products'!M1513</x:f>
        <x:v>110</x:v>
      </x:c>
      <x:c r="J1516" s="133" t="str">
        <x:f>'Master Products'!U1513</x:f>
        <x:v>Source Valid</x:v>
      </x:c>
      <x:c r="K1516" s="133" t="n">
        <x:f>'Master Products'!N1513</x:f>
        <x:v>10</x:v>
      </x:c>
      <x:c r="L1516" s="148" t="n">
        <x:f>'Master Products'!O1513</x:f>
        <x:v>0.08333333333333333</x:v>
      </x:c>
      <x:c r="M1516" s="149" t="str">
        <x:f>'Master Products'!X1513</x:f>
        <x:v>Ready</x:v>
      </x:c>
      <x:c r="N1516" s="149" t="b">
        <x:f>'Master Products'!Y1513</x:f>
        <x:v>1</x:v>
      </x:c>
      <x:c r="O1516" s="149" t="str">
        <x:f>'Master Products'!AH1513</x:f>
        <x:v>WS-RATES:42:37</x:v>
      </x:c>
      <x:c r="P1516" s="149" t="str">
        <x:f>IF('Master Products'!AI1513="","",'Master Products'!AI1513)</x:f>
      </x:c>
      <x:c r="Q1516" s="149" t="str">
        <x:f>IF('Master Products'!AJ1513="","",'Master Products'!AJ1513)</x:f>
      </x:c>
      <x:c r="R1516" s="149" t="str">
        <x:f>IF('Master Products'!AK1513="","",'Master Products'!AK1513)</x:f>
      </x:c>
    </x:row>
    <x:row r="1517">
      <x:c r="A1517" s="149" t="str">
        <x:f>'Master Products'!A1514</x:f>
        <x:v>RS-001513</x:v>
      </x:c>
      <x:c r="B1517" s="149" t="str">
        <x:f>'Master Products'!B1514</x:f>
        <x:v>PLASTIC BALL NO 85</x:v>
      </x:c>
      <x:c r="C1517" s="149" t="str">
        <x:f>'Master Products'!C1514</x:f>
        <x:v>BALL</x:v>
      </x:c>
      <x:c r="D1517" s="149" t="str">
        <x:f>'Master Products'!D1514</x:f>
        <x:v>Both</x:v>
      </x:c>
      <x:c r="E1517" s="149" t="str">
        <x:f>'Master Products'!F1514</x:f>
        <x:v>Piece</x:v>
      </x:c>
      <x:c r="F1517" s="149" t="str">
        <x:f>IF('Master Products'!G1514="","",'Master Products'!G1514)</x:f>
      </x:c>
      <x:c r="G1517" s="149" t="str">
        <x:f>'Master Products'!I1514</x:f>
        <x:v>PKR</x:v>
      </x:c>
      <x:c r="H1517" s="133" t="n">
        <x:f>'Master Products'!L1514</x:f>
        <x:v>85</x:v>
      </x:c>
      <x:c r="I1517" s="133" t="n">
        <x:f>'Master Products'!M1514</x:f>
        <x:v>75</x:v>
      </x:c>
      <x:c r="J1517" s="133" t="str">
        <x:f>'Master Products'!U1514</x:f>
        <x:v>Source Valid</x:v>
      </x:c>
      <x:c r="K1517" s="133" t="n">
        <x:f>'Master Products'!N1514</x:f>
        <x:v>10</x:v>
      </x:c>
      <x:c r="L1517" s="148" t="n">
        <x:f>'Master Products'!O1514</x:f>
        <x:v>0.11764705882352941</x:v>
      </x:c>
      <x:c r="M1517" s="149" t="str">
        <x:f>'Master Products'!X1514</x:f>
        <x:v>Ready</x:v>
      </x:c>
      <x:c r="N1517" s="149" t="b">
        <x:f>'Master Products'!Y1514</x:f>
        <x:v>1</x:v>
      </x:c>
      <x:c r="O1517" s="149" t="str">
        <x:f>'Master Products'!AH1514</x:f>
        <x:v>WS-RATES:43:2</x:v>
      </x:c>
      <x:c r="P1517" s="149" t="str">
        <x:f>IF('Master Products'!AI1514="","",'Master Products'!AI1514)</x:f>
      </x:c>
      <x:c r="Q1517" s="149" t="str">
        <x:f>IF('Master Products'!AJ1514="","",'Master Products'!AJ1514)</x:f>
      </x:c>
      <x:c r="R1517" s="149" t="str">
        <x:f>IF('Master Products'!AK1514="","",'Master Products'!AK1514)</x:f>
      </x:c>
    </x:row>
    <x:row r="1518">
      <x:c r="A1518" s="149" t="str">
        <x:f>'Master Products'!A1515</x:f>
        <x:v>RS-001514</x:v>
      </x:c>
      <x:c r="B1518" s="149" t="str">
        <x:f>'Master Products'!B1515</x:f>
        <x:v>CANVAS 10X10</x:v>
      </x:c>
      <x:c r="C1518" s="149" t="str">
        <x:f>'Master Products'!C1515</x:f>
        <x:v>CANVAS BOARD</x:v>
      </x:c>
      <x:c r="D1518" s="149" t="str">
        <x:f>'Master Products'!D1515</x:f>
        <x:v>Both</x:v>
      </x:c>
      <x:c r="E1518" s="149" t="str">
        <x:f>'Master Products'!F1515</x:f>
        <x:v>Piece</x:v>
      </x:c>
      <x:c r="F1518" s="149" t="str">
        <x:f>IF('Master Products'!G1515="","",'Master Products'!G1515)</x:f>
      </x:c>
      <x:c r="G1518" s="149" t="str">
        <x:f>'Master Products'!I1515</x:f>
        <x:v>PKR</x:v>
      </x:c>
      <x:c r="H1518" s="133" t="n">
        <x:f>'Master Products'!L1515</x:f>
        <x:v>80</x:v>
      </x:c>
      <x:c r="I1518" s="133" t="n">
        <x:f>'Master Products'!M1515</x:f>
        <x:v>65</x:v>
      </x:c>
      <x:c r="J1518" s="133" t="str">
        <x:f>'Master Products'!U1515</x:f>
        <x:v>Source Valid</x:v>
      </x:c>
      <x:c r="K1518" s="133" t="n">
        <x:f>'Master Products'!N1515</x:f>
        <x:v>15</x:v>
      </x:c>
      <x:c r="L1518" s="148" t="n">
        <x:f>'Master Products'!O1515</x:f>
        <x:v>0.1875</x:v>
      </x:c>
      <x:c r="M1518" s="149" t="str">
        <x:f>'Master Products'!X1515</x:f>
        <x:v>Ready</x:v>
      </x:c>
      <x:c r="N1518" s="149" t="b">
        <x:f>'Master Products'!Y1515</x:f>
        <x:v>1</x:v>
      </x:c>
      <x:c r="O1518" s="149" t="str">
        <x:f>'Master Products'!AH1515</x:f>
        <x:v>WS-RATES:43:3</x:v>
      </x:c>
      <x:c r="P1518" s="149" t="str">
        <x:f>IF('Master Products'!AI1515="","",'Master Products'!AI1515)</x:f>
      </x:c>
      <x:c r="Q1518" s="149" t="str">
        <x:f>IF('Master Products'!AJ1515="","",'Master Products'!AJ1515)</x:f>
      </x:c>
      <x:c r="R1518" s="149" t="str">
        <x:f>IF('Master Products'!AK1515="","",'Master Products'!AK1515)</x:f>
      </x:c>
    </x:row>
    <x:row r="1519">
      <x:c r="A1519" s="149" t="str">
        <x:f>'Master Products'!A1516</x:f>
        <x:v>RS-001515</x:v>
      </x:c>
      <x:c r="B1519" s="149" t="str">
        <x:f>'Master Products'!B1516</x:f>
        <x:v>CANVAS 8X8</x:v>
      </x:c>
      <x:c r="C1519" s="149" t="str">
        <x:f>'Master Products'!C1516</x:f>
        <x:v>CANVAS BOARD</x:v>
      </x:c>
      <x:c r="D1519" s="149" t="str">
        <x:f>'Master Products'!D1516</x:f>
        <x:v>Both</x:v>
      </x:c>
      <x:c r="E1519" s="149" t="str">
        <x:f>'Master Products'!F1516</x:f>
        <x:v>Piece</x:v>
      </x:c>
      <x:c r="F1519" s="149" t="str">
        <x:f>IF('Master Products'!G1516="","",'Master Products'!G1516)</x:f>
      </x:c>
      <x:c r="G1519" s="149" t="str">
        <x:f>'Master Products'!I1516</x:f>
        <x:v>PKR</x:v>
      </x:c>
      <x:c r="H1519" s="133" t="n">
        <x:f>'Master Products'!L1516</x:f>
        <x:v>75</x:v>
      </x:c>
      <x:c r="I1519" s="133" t="n">
        <x:f>'Master Products'!M1516</x:f>
        <x:v>55</x:v>
      </x:c>
      <x:c r="J1519" s="133" t="str">
        <x:f>'Master Products'!U1516</x:f>
        <x:v>Source Valid</x:v>
      </x:c>
      <x:c r="K1519" s="133" t="n">
        <x:f>'Master Products'!N1516</x:f>
        <x:v>20</x:v>
      </x:c>
      <x:c r="L1519" s="148" t="n">
        <x:f>'Master Products'!O1516</x:f>
        <x:v>0.26666666666666666</x:v>
      </x:c>
      <x:c r="M1519" s="149" t="str">
        <x:f>'Master Products'!X1516</x:f>
        <x:v>Ready</x:v>
      </x:c>
      <x:c r="N1519" s="149" t="b">
        <x:f>'Master Products'!Y1516</x:f>
        <x:v>1</x:v>
      </x:c>
      <x:c r="O1519" s="149" t="str">
        <x:f>'Master Products'!AH1516</x:f>
        <x:v>WS-RATES:43:4</x:v>
      </x:c>
      <x:c r="P1519" s="149" t="str">
        <x:f>IF('Master Products'!AI1516="","",'Master Products'!AI1516)</x:f>
      </x:c>
      <x:c r="Q1519" s="149" t="str">
        <x:f>IF('Master Products'!AJ1516="","",'Master Products'!AJ1516)</x:f>
      </x:c>
      <x:c r="R1519" s="149" t="str">
        <x:f>IF('Master Products'!AK1516="","",'Master Products'!AK1516)</x:f>
      </x:c>
    </x:row>
    <x:row r="1520">
      <x:c r="A1520" s="149" t="str">
        <x:f>'Master Products'!A1517</x:f>
        <x:v>RS-001516</x:v>
      </x:c>
      <x:c r="B1520" s="149" t="str">
        <x:f>'Master Products'!B1517</x:f>
        <x:v>PLASTIC BALL NO 80</x:v>
      </x:c>
      <x:c r="C1520" s="149" t="str">
        <x:f>'Master Products'!C1517</x:f>
        <x:v>BALL</x:v>
      </x:c>
      <x:c r="D1520" s="149" t="str">
        <x:f>'Master Products'!D1517</x:f>
        <x:v>Both</x:v>
      </x:c>
      <x:c r="E1520" s="149" t="str">
        <x:f>'Master Products'!F1517</x:f>
        <x:v>Piece</x:v>
      </x:c>
      <x:c r="F1520" s="149" t="str">
        <x:f>IF('Master Products'!G1517="","",'Master Products'!G1517)</x:f>
      </x:c>
      <x:c r="G1520" s="149" t="str">
        <x:f>'Master Products'!I1517</x:f>
        <x:v>PKR</x:v>
      </x:c>
      <x:c r="H1520" s="133" t="n">
        <x:f>'Master Products'!L1517</x:f>
        <x:v>80</x:v>
      </x:c>
      <x:c r="I1520" s="133" t="n">
        <x:f>'Master Products'!M1517</x:f>
        <x:v>70</x:v>
      </x:c>
      <x:c r="J1520" s="133" t="str">
        <x:f>'Master Products'!U1517</x:f>
        <x:v>Source Valid</x:v>
      </x:c>
      <x:c r="K1520" s="133" t="n">
        <x:f>'Master Products'!N1517</x:f>
        <x:v>10</x:v>
      </x:c>
      <x:c r="L1520" s="148" t="n">
        <x:f>'Master Products'!O1517</x:f>
        <x:v>0.125</x:v>
      </x:c>
      <x:c r="M1520" s="149" t="str">
        <x:f>'Master Products'!X1517</x:f>
        <x:v>Ready</x:v>
      </x:c>
      <x:c r="N1520" s="149" t="b">
        <x:f>'Master Products'!Y1517</x:f>
        <x:v>1</x:v>
      </x:c>
      <x:c r="O1520" s="149" t="str">
        <x:f>'Master Products'!AH1517</x:f>
        <x:v>WS-RATES:43:5</x:v>
      </x:c>
      <x:c r="P1520" s="149" t="str">
        <x:f>IF('Master Products'!AI1517="","",'Master Products'!AI1517)</x:f>
      </x:c>
      <x:c r="Q1520" s="149" t="str">
        <x:f>IF('Master Products'!AJ1517="","",'Master Products'!AJ1517)</x:f>
      </x:c>
      <x:c r="R1520" s="149" t="str">
        <x:f>IF('Master Products'!AK1517="","",'Master Products'!AK1517)</x:f>
      </x:c>
    </x:row>
    <x:row r="1521">
      <x:c r="A1521" s="149" t="str">
        <x:f>'Master Products'!A1518</x:f>
        <x:v>RS-001517</x:v>
      </x:c>
      <x:c r="B1521" s="149" t="str">
        <x:f>'Master Products'!B1518</x:f>
        <x:v>SLATE NAFEES</x:v>
      </x:c>
      <x:c r="C1521" s="149" t="str">
        <x:f>'Master Products'!C1518</x:f>
        <x:v>CHINA</x:v>
      </x:c>
      <x:c r="D1521" s="149" t="str">
        <x:f>'Master Products'!D1518</x:f>
        <x:v>Both</x:v>
      </x:c>
      <x:c r="E1521" s="149" t="str">
        <x:f>'Master Products'!F1518</x:f>
        <x:v>Piece</x:v>
      </x:c>
      <x:c r="F1521" s="149" t="str">
        <x:f>IF('Master Products'!G1518="","",'Master Products'!G1518)</x:f>
      </x:c>
      <x:c r="G1521" s="149" t="str">
        <x:f>'Master Products'!I1518</x:f>
        <x:v>PKR</x:v>
      </x:c>
      <x:c r="H1521" s="133" t="n">
        <x:f>'Master Products'!L1518</x:f>
        <x:v>75</x:v>
      </x:c>
      <x:c r="I1521" s="133" t="n">
        <x:f>'Master Products'!M1518</x:f>
        <x:v>63</x:v>
      </x:c>
      <x:c r="J1521" s="133" t="str">
        <x:f>'Master Products'!U1518</x:f>
        <x:v>Source Valid</x:v>
      </x:c>
      <x:c r="K1521" s="133" t="n">
        <x:f>'Master Products'!N1518</x:f>
        <x:v>12</x:v>
      </x:c>
      <x:c r="L1521" s="148" t="n">
        <x:f>'Master Products'!O1518</x:f>
        <x:v>0.16</x:v>
      </x:c>
      <x:c r="M1521" s="149" t="str">
        <x:f>'Master Products'!X1518</x:f>
        <x:v>Ready</x:v>
      </x:c>
      <x:c r="N1521" s="149" t="b">
        <x:f>'Master Products'!Y1518</x:f>
        <x:v>1</x:v>
      </x:c>
      <x:c r="O1521" s="149" t="str">
        <x:f>'Master Products'!AH1518</x:f>
        <x:v>WS-RATES:43:6</x:v>
      </x:c>
      <x:c r="P1521" s="149" t="str">
        <x:f>IF('Master Products'!AI1518="","",'Master Products'!AI1518)</x:f>
      </x:c>
      <x:c r="Q1521" s="149" t="str">
        <x:f>IF('Master Products'!AJ1518="","",'Master Products'!AJ1518)</x:f>
      </x:c>
      <x:c r="R1521" s="149" t="str">
        <x:f>IF('Master Products'!AK1518="","",'Master Products'!AK1518)</x:f>
      </x:c>
    </x:row>
    <x:row r="1522">
      <x:c r="A1522" s="149" t="str">
        <x:f>'Master Products'!A1519</x:f>
        <x:v>RS-001518</x:v>
      </x:c>
      <x:c r="B1522" s="149" t="str">
        <x:f>'Master Products'!B1519</x:f>
        <x:v>CANVAS 6X6</x:v>
      </x:c>
      <x:c r="C1522" s="149" t="str">
        <x:f>'Master Products'!C1519</x:f>
        <x:v>CANVAS BOARD</x:v>
      </x:c>
      <x:c r="D1522" s="149" t="str">
        <x:f>'Master Products'!D1519</x:f>
        <x:v>Both</x:v>
      </x:c>
      <x:c r="E1522" s="149" t="str">
        <x:f>'Master Products'!F1519</x:f>
        <x:v>Piece</x:v>
      </x:c>
      <x:c r="F1522" s="149" t="str">
        <x:f>IF('Master Products'!G1519="","",'Master Products'!G1519)</x:f>
      </x:c>
      <x:c r="G1522" s="149" t="str">
        <x:f>'Master Products'!I1519</x:f>
        <x:v>PKR</x:v>
      </x:c>
      <x:c r="H1522" s="133" t="n">
        <x:f>'Master Products'!L1519</x:f>
        <x:v>60</x:v>
      </x:c>
      <x:c r="I1522" s="133" t="n">
        <x:f>'Master Products'!M1519</x:f>
        <x:v>50</x:v>
      </x:c>
      <x:c r="J1522" s="133" t="str">
        <x:f>'Master Products'!U1519</x:f>
        <x:v>Source Valid</x:v>
      </x:c>
      <x:c r="K1522" s="133" t="n">
        <x:f>'Master Products'!N1519</x:f>
        <x:v>10</x:v>
      </x:c>
      <x:c r="L1522" s="148" t="n">
        <x:f>'Master Products'!O1519</x:f>
        <x:v>0.16666666666666666</x:v>
      </x:c>
      <x:c r="M1522" s="149" t="str">
        <x:f>'Master Products'!X1519</x:f>
        <x:v>Ready</x:v>
      </x:c>
      <x:c r="N1522" s="149" t="b">
        <x:f>'Master Products'!Y1519</x:f>
        <x:v>1</x:v>
      </x:c>
      <x:c r="O1522" s="149" t="str">
        <x:f>'Master Products'!AH1519</x:f>
        <x:v>WS-RATES:43:7</x:v>
      </x:c>
      <x:c r="P1522" s="149" t="str">
        <x:f>IF('Master Products'!AI1519="","",'Master Products'!AI1519)</x:f>
      </x:c>
      <x:c r="Q1522" s="149" t="str">
        <x:f>IF('Master Products'!AJ1519="","",'Master Products'!AJ1519)</x:f>
      </x:c>
      <x:c r="R1522" s="149" t="str">
        <x:f>IF('Master Products'!AK1519="","",'Master Products'!AK1519)</x:f>
      </x:c>
    </x:row>
    <x:row r="1523">
      <x:c r="A1523" s="149" t="str">
        <x:f>'Master Products'!A1520</x:f>
        <x:v>RS-001519</x:v>
      </x:c>
      <x:c r="B1523" s="149" t="str">
        <x:f>'Master Products'!B1520</x:f>
        <x:v>PLASTIC BALL DORI</x:v>
      </x:c>
      <x:c r="C1523" s="149" t="str">
        <x:f>'Master Products'!C1520</x:f>
        <x:v>BALL</x:v>
      </x:c>
      <x:c r="D1523" s="149" t="str">
        <x:f>'Master Products'!D1520</x:f>
        <x:v>Both</x:v>
      </x:c>
      <x:c r="E1523" s="149" t="str">
        <x:f>'Master Products'!F1520</x:f>
        <x:v>Piece</x:v>
      </x:c>
      <x:c r="F1523" s="149" t="str">
        <x:f>IF('Master Products'!G1520="","",'Master Products'!G1520)</x:f>
      </x:c>
      <x:c r="G1523" s="149" t="str">
        <x:f>'Master Products'!I1520</x:f>
        <x:v>PKR</x:v>
      </x:c>
      <x:c r="H1523" s="133" t="n">
        <x:f>'Master Products'!L1520</x:f>
        <x:v>135</x:v>
      </x:c>
      <x:c r="I1523" s="133" t="n">
        <x:f>'Master Products'!M1520</x:f>
        <x:v>118</x:v>
      </x:c>
      <x:c r="J1523" s="133" t="str">
        <x:f>'Master Products'!U1520</x:f>
        <x:v>Source Valid</x:v>
      </x:c>
      <x:c r="K1523" s="133" t="n">
        <x:f>'Master Products'!N1520</x:f>
        <x:v>17</x:v>
      </x:c>
      <x:c r="L1523" s="148" t="n">
        <x:f>'Master Products'!O1520</x:f>
        <x:v>0.1259259259259259</x:v>
      </x:c>
      <x:c r="M1523" s="149" t="str">
        <x:f>'Master Products'!X1520</x:f>
        <x:v>Ready</x:v>
      </x:c>
      <x:c r="N1523" s="149" t="b">
        <x:f>'Master Products'!Y1520</x:f>
        <x:v>1</x:v>
      </x:c>
      <x:c r="O1523" s="149" t="str">
        <x:f>'Master Products'!AH1520</x:f>
        <x:v>WS-RATES:43:8</x:v>
      </x:c>
      <x:c r="P1523" s="149" t="str">
        <x:f>IF('Master Products'!AI1520="","",'Master Products'!AI1520)</x:f>
      </x:c>
      <x:c r="Q1523" s="149" t="str">
        <x:f>IF('Master Products'!AJ1520="","",'Master Products'!AJ1520)</x:f>
      </x:c>
      <x:c r="R1523" s="149" t="str">
        <x:f>IF('Master Products'!AK1520="","",'Master Products'!AK1520)</x:f>
      </x:c>
    </x:row>
    <x:row r="1524">
      <x:c r="A1524" s="149" t="str">
        <x:f>'Master Products'!A1521</x:f>
        <x:v>RS-001520</x:v>
      </x:c>
      <x:c r="B1524" s="149" t="str">
        <x:f>'Master Products'!B1521</x:f>
        <x:v>PLASTIC BALL NO 70</x:v>
      </x:c>
      <x:c r="C1524" s="149" t="str">
        <x:f>'Master Products'!C1521</x:f>
        <x:v>BALL</x:v>
      </x:c>
      <x:c r="D1524" s="149" t="str">
        <x:f>'Master Products'!D1521</x:f>
        <x:v>Both</x:v>
      </x:c>
      <x:c r="E1524" s="149" t="str">
        <x:f>'Master Products'!F1521</x:f>
        <x:v>Piece</x:v>
      </x:c>
      <x:c r="F1524" s="149" t="str">
        <x:f>IF('Master Products'!G1521="","",'Master Products'!G1521)</x:f>
      </x:c>
      <x:c r="G1524" s="149" t="str">
        <x:f>'Master Products'!I1521</x:f>
        <x:v>PKR</x:v>
      </x:c>
      <x:c r="H1524" s="133" t="n">
        <x:f>'Master Products'!L1521</x:f>
        <x:v>70</x:v>
      </x:c>
      <x:c r="I1524" s="133" t="n">
        <x:f>'Master Products'!M1521</x:f>
        <x:v>60</x:v>
      </x:c>
      <x:c r="J1524" s="133" t="str">
        <x:f>'Master Products'!U1521</x:f>
        <x:v>Source Valid</x:v>
      </x:c>
      <x:c r="K1524" s="133" t="n">
        <x:f>'Master Products'!N1521</x:f>
        <x:v>10</x:v>
      </x:c>
      <x:c r="L1524" s="148" t="n">
        <x:f>'Master Products'!O1521</x:f>
        <x:v>0.14285714285714285</x:v>
      </x:c>
      <x:c r="M1524" s="149" t="str">
        <x:f>'Master Products'!X1521</x:f>
        <x:v>Ready</x:v>
      </x:c>
      <x:c r="N1524" s="149" t="b">
        <x:f>'Master Products'!Y1521</x:f>
        <x:v>1</x:v>
      </x:c>
      <x:c r="O1524" s="149" t="str">
        <x:f>'Master Products'!AH1521</x:f>
        <x:v>WS-RATES:43:9</x:v>
      </x:c>
      <x:c r="P1524" s="149" t="str">
        <x:f>IF('Master Products'!AI1521="","",'Master Products'!AI1521)</x:f>
      </x:c>
      <x:c r="Q1524" s="149" t="str">
        <x:f>IF('Master Products'!AJ1521="","",'Master Products'!AJ1521)</x:f>
      </x:c>
      <x:c r="R1524" s="149" t="str">
        <x:f>IF('Master Products'!AK1521="","",'Master Products'!AK1521)</x:f>
      </x:c>
    </x:row>
    <x:row r="1525">
      <x:c r="A1525" s="149" t="str">
        <x:f>'Master Products'!A1522</x:f>
        <x:v>RS-001521</x:v>
      </x:c>
      <x:c r="B1525" s="149" t="str">
        <x:f>'Master Products'!B1522</x:f>
        <x:v>DUSTER FANCY MAGNETIC</x:v>
      </x:c>
      <x:c r="C1525" s="149" t="str">
        <x:f>'Master Products'!C1522</x:f>
        <x:v>CHINA</x:v>
      </x:c>
      <x:c r="D1525" s="149" t="str">
        <x:f>'Master Products'!D1522</x:f>
        <x:v>Both</x:v>
      </x:c>
      <x:c r="E1525" s="149" t="str">
        <x:f>'Master Products'!F1522</x:f>
        <x:v>Piece</x:v>
      </x:c>
      <x:c r="F1525" s="149" t="str">
        <x:f>IF('Master Products'!G1522="","",'Master Products'!G1522)</x:f>
      </x:c>
      <x:c r="G1525" s="149" t="str">
        <x:f>'Master Products'!I1522</x:f>
        <x:v>PKR</x:v>
      </x:c>
      <x:c r="H1525" s="133" t="n">
        <x:f>'Master Products'!L1522</x:f>
        <x:v>95</x:v>
      </x:c>
      <x:c r="I1525" s="133" t="n">
        <x:f>'Master Products'!M1522</x:f>
        <x:v>85</x:v>
      </x:c>
      <x:c r="J1525" s="133" t="str">
        <x:f>'Master Products'!U1522</x:f>
        <x:v>Source Valid</x:v>
      </x:c>
      <x:c r="K1525" s="133" t="n">
        <x:f>'Master Products'!N1522</x:f>
        <x:v>10</x:v>
      </x:c>
      <x:c r="L1525" s="148" t="n">
        <x:f>'Master Products'!O1522</x:f>
        <x:v>0.10526315789473684</x:v>
      </x:c>
      <x:c r="M1525" s="149" t="str">
        <x:f>'Master Products'!X1522</x:f>
        <x:v>Ready</x:v>
      </x:c>
      <x:c r="N1525" s="149" t="b">
        <x:f>'Master Products'!Y1522</x:f>
        <x:v>1</x:v>
      </x:c>
      <x:c r="O1525" s="149" t="str">
        <x:f>'Master Products'!AH1522</x:f>
        <x:v>WS-RATES:43:10</x:v>
      </x:c>
      <x:c r="P1525" s="149" t="str">
        <x:f>IF('Master Products'!AI1522="","",'Master Products'!AI1522)</x:f>
      </x:c>
      <x:c r="Q1525" s="149" t="str">
        <x:f>IF('Master Products'!AJ1522="","",'Master Products'!AJ1522)</x:f>
      </x:c>
      <x:c r="R1525" s="149" t="str">
        <x:f>IF('Master Products'!AK1522="","",'Master Products'!AK1522)</x:f>
      </x:c>
    </x:row>
    <x:row r="1526">
      <x:c r="A1526" s="149" t="str">
        <x:f>'Master Products'!A1523</x:f>
        <x:v>RS-001522</x:v>
      </x:c>
      <x:c r="B1526" s="149" t="str">
        <x:f>'Master Products'!B1523</x:f>
        <x:v>SM COMPASS PATA</x:v>
      </x:c>
      <x:c r="C1526" s="149" t="str">
        <x:f>'Master Products'!C1523</x:f>
        <x:v>COMPASS</x:v>
      </x:c>
      <x:c r="D1526" s="149" t="str">
        <x:f>'Master Products'!D1523</x:f>
        <x:v>Both</x:v>
      </x:c>
      <x:c r="E1526" s="149" t="str">
        <x:f>'Master Products'!F1523</x:f>
        <x:v>Piece</x:v>
      </x:c>
      <x:c r="F1526" s="149" t="str">
        <x:f>IF('Master Products'!G1523="","",'Master Products'!G1523)</x:f>
      </x:c>
      <x:c r="G1526" s="149" t="str">
        <x:f>'Master Products'!I1523</x:f>
        <x:v>PKR</x:v>
      </x:c>
      <x:c r="H1526" s="133" t="n">
        <x:f>'Master Products'!L1523</x:f>
        <x:v>480</x:v>
      </x:c>
      <x:c r="I1526" s="133" t="n">
        <x:f>'Master Products'!M1523</x:f>
        <x:v>288</x:v>
      </x:c>
      <x:c r="J1526" s="133" t="str">
        <x:f>'Master Products'!U1523</x:f>
        <x:v>Source Valid</x:v>
      </x:c>
      <x:c r="K1526" s="133" t="n">
        <x:f>'Master Products'!N1523</x:f>
        <x:v>192</x:v>
      </x:c>
      <x:c r="L1526" s="148" t="n">
        <x:f>'Master Products'!O1523</x:f>
        <x:v>0.4</x:v>
      </x:c>
      <x:c r="M1526" s="149" t="str">
        <x:f>'Master Products'!X1523</x:f>
        <x:v>Ready</x:v>
      </x:c>
      <x:c r="N1526" s="149" t="b">
        <x:f>'Master Products'!Y1523</x:f>
        <x:v>1</x:v>
      </x:c>
      <x:c r="O1526" s="149" t="str">
        <x:f>'Master Products'!AH1523</x:f>
        <x:v>WS-RATES:43:11</x:v>
      </x:c>
      <x:c r="P1526" s="149" t="str">
        <x:f>IF('Master Products'!AI1523="","",'Master Products'!AI1523)</x:f>
      </x:c>
      <x:c r="Q1526" s="149" t="str">
        <x:f>IF('Master Products'!AJ1523="","",'Master Products'!AJ1523)</x:f>
      </x:c>
      <x:c r="R1526" s="149" t="str">
        <x:f>IF('Master Products'!AK1523="","",'Master Products'!AK1523)</x:f>
      </x:c>
    </x:row>
    <x:row r="1527">
      <x:c r="A1527" s="149" t="str">
        <x:f>'Master Products'!A1524</x:f>
        <x:v>RS-001523</x:v>
      </x:c>
      <x:c r="B1527" s="149" t="str">
        <x:f>'Master Products'!B1524</x:f>
        <x:v>175 GRAM BALL KING</x:v>
      </x:c>
      <x:c r="C1527" s="149" t="str">
        <x:f>'Master Products'!C1524</x:f>
        <x:v>BALL</x:v>
      </x:c>
      <x:c r="D1527" s="149" t="str">
        <x:f>'Master Products'!D1524</x:f>
        <x:v>Both</x:v>
      </x:c>
      <x:c r="E1527" s="149" t="str">
        <x:f>'Master Products'!F1524</x:f>
        <x:v>Piece</x:v>
      </x:c>
      <x:c r="F1527" s="149" t="str">
        <x:f>IF('Master Products'!G1524="","",'Master Products'!G1524)</x:f>
      </x:c>
      <x:c r="G1527" s="149" t="str">
        <x:f>'Master Products'!I1524</x:f>
        <x:v>PKR</x:v>
      </x:c>
      <x:c r="H1527" s="133" t="n">
        <x:f>'Master Products'!L1524</x:f>
        <x:v>260</x:v>
      </x:c>
      <x:c r="I1527" s="133" t="n">
        <x:f>'Master Products'!M1524</x:f>
        <x:v>215</x:v>
      </x:c>
      <x:c r="J1527" s="133" t="str">
        <x:f>'Master Products'!U1524</x:f>
        <x:v>Source Valid</x:v>
      </x:c>
      <x:c r="K1527" s="133" t="n">
        <x:f>'Master Products'!N1524</x:f>
        <x:v>45</x:v>
      </x:c>
      <x:c r="L1527" s="148" t="n">
        <x:f>'Master Products'!O1524</x:f>
        <x:v>0.17307692307692307</x:v>
      </x:c>
      <x:c r="M1527" s="149" t="str">
        <x:f>'Master Products'!X1524</x:f>
        <x:v>Ready</x:v>
      </x:c>
      <x:c r="N1527" s="149" t="b">
        <x:f>'Master Products'!Y1524</x:f>
        <x:v>1</x:v>
      </x:c>
      <x:c r="O1527" s="149" t="str">
        <x:f>'Master Products'!AH1524</x:f>
        <x:v>WS-RATES:43:12</x:v>
      </x:c>
      <x:c r="P1527" s="149" t="str">
        <x:f>IF('Master Products'!AI1524="","",'Master Products'!AI1524)</x:f>
      </x:c>
      <x:c r="Q1527" s="149" t="str">
        <x:f>IF('Master Products'!AJ1524="","",'Master Products'!AJ1524)</x:f>
      </x:c>
      <x:c r="R1527" s="149" t="str">
        <x:f>IF('Master Products'!AK1524="","",'Master Products'!AK1524)</x:f>
      </x:c>
    </x:row>
    <x:row r="1528">
      <x:c r="A1528" s="149" t="str">
        <x:f>'Master Products'!A1525</x:f>
        <x:v>RS-001524</x:v>
      </x:c>
      <x:c r="B1528" s="149" t="str">
        <x:f>'Master Products'!B1525</x:f>
        <x:v>150 GRAM BALL KING</x:v>
      </x:c>
      <x:c r="C1528" s="149" t="str">
        <x:f>'Master Products'!C1525</x:f>
        <x:v>BALL</x:v>
      </x:c>
      <x:c r="D1528" s="149" t="str">
        <x:f>'Master Products'!D1525</x:f>
        <x:v>Both</x:v>
      </x:c>
      <x:c r="E1528" s="149" t="str">
        <x:f>'Master Products'!F1525</x:f>
        <x:v>Piece</x:v>
      </x:c>
      <x:c r="F1528" s="149" t="str">
        <x:f>IF('Master Products'!G1525="","",'Master Products'!G1525)</x:f>
      </x:c>
      <x:c r="G1528" s="149" t="str">
        <x:f>'Master Products'!I1525</x:f>
        <x:v>PKR</x:v>
      </x:c>
      <x:c r="H1528" s="133" t="n">
        <x:f>'Master Products'!L1525</x:f>
        <x:v>230</x:v>
      </x:c>
      <x:c r="I1528" s="133" t="n">
        <x:f>'Master Products'!M1525</x:f>
        <x:v>190</x:v>
      </x:c>
      <x:c r="J1528" s="133" t="str">
        <x:f>'Master Products'!U1525</x:f>
        <x:v>Source Valid</x:v>
      </x:c>
      <x:c r="K1528" s="133" t="n">
        <x:f>'Master Products'!N1525</x:f>
        <x:v>40</x:v>
      </x:c>
      <x:c r="L1528" s="148" t="n">
        <x:f>'Master Products'!O1525</x:f>
        <x:v>0.17391304347826086</x:v>
      </x:c>
      <x:c r="M1528" s="149" t="str">
        <x:f>'Master Products'!X1525</x:f>
        <x:v>Ready</x:v>
      </x:c>
      <x:c r="N1528" s="149" t="b">
        <x:f>'Master Products'!Y1525</x:f>
        <x:v>1</x:v>
      </x:c>
      <x:c r="O1528" s="149" t="str">
        <x:f>'Master Products'!AH1525</x:f>
        <x:v>WS-RATES:43:13</x:v>
      </x:c>
      <x:c r="P1528" s="149" t="str">
        <x:f>IF('Master Products'!AI1525="","",'Master Products'!AI1525)</x:f>
      </x:c>
      <x:c r="Q1528" s="149" t="str">
        <x:f>IF('Master Products'!AJ1525="","",'Master Products'!AJ1525)</x:f>
      </x:c>
      <x:c r="R1528" s="149" t="str">
        <x:f>IF('Master Products'!AK1525="","",'Master Products'!AK1525)</x:f>
      </x:c>
    </x:row>
    <x:row r="1529">
      <x:c r="A1529" s="149" t="str">
        <x:f>'Master Products'!A1526</x:f>
        <x:v>RS-001525</x:v>
      </x:c>
      <x:c r="B1529" s="149" t="str">
        <x:f>'Master Products'!B1526</x:f>
        <x:v>125 GRAM BALL KING</x:v>
      </x:c>
      <x:c r="C1529" s="149" t="str">
        <x:f>'Master Products'!C1526</x:f>
        <x:v>BALL</x:v>
      </x:c>
      <x:c r="D1529" s="149" t="str">
        <x:f>'Master Products'!D1526</x:f>
        <x:v>Both</x:v>
      </x:c>
      <x:c r="E1529" s="149" t="str">
        <x:f>'Master Products'!F1526</x:f>
        <x:v>Piece</x:v>
      </x:c>
      <x:c r="F1529" s="149" t="str">
        <x:f>IF('Master Products'!G1526="","",'Master Products'!G1526)</x:f>
      </x:c>
      <x:c r="G1529" s="149" t="str">
        <x:f>'Master Products'!I1526</x:f>
        <x:v>PKR</x:v>
      </x:c>
      <x:c r="H1529" s="133" t="n">
        <x:f>'Master Products'!L1526</x:f>
        <x:v>210</x:v>
      </x:c>
      <x:c r="I1529" s="133" t="n">
        <x:f>'Master Products'!M1526</x:f>
        <x:v>195</x:v>
      </x:c>
      <x:c r="J1529" s="133" t="str">
        <x:f>'Master Products'!U1526</x:f>
        <x:v>Source Valid</x:v>
      </x:c>
      <x:c r="K1529" s="133" t="n">
        <x:f>'Master Products'!N1526</x:f>
        <x:v>15</x:v>
      </x:c>
      <x:c r="L1529" s="148" t="n">
        <x:f>'Master Products'!O1526</x:f>
        <x:v>0.07142857142857142</x:v>
      </x:c>
      <x:c r="M1529" s="149" t="str">
        <x:f>'Master Products'!X1526</x:f>
        <x:v>Ready</x:v>
      </x:c>
      <x:c r="N1529" s="149" t="b">
        <x:f>'Master Products'!Y1526</x:f>
        <x:v>1</x:v>
      </x:c>
      <x:c r="O1529" s="149" t="str">
        <x:f>'Master Products'!AH1526</x:f>
        <x:v>WS-RATES:43:14</x:v>
      </x:c>
      <x:c r="P1529" s="149" t="str">
        <x:f>IF('Master Products'!AI1526="","",'Master Products'!AI1526)</x:f>
      </x:c>
      <x:c r="Q1529" s="149" t="str">
        <x:f>IF('Master Products'!AJ1526="","",'Master Products'!AJ1526)</x:f>
      </x:c>
      <x:c r="R1529" s="149" t="str">
        <x:f>IF('Master Products'!AK1526="","",'Master Products'!AK1526)</x:f>
      </x:c>
    </x:row>
    <x:row r="1530">
      <x:c r="A1530" s="149" t="str">
        <x:f>'Master Products'!A1527</x:f>
        <x:v>RS-001526</x:v>
      </x:c>
      <x:c r="B1530" s="149" t="str">
        <x:f>'Master Products'!B1527</x:f>
        <x:v>AIR PUMP LARGE</x:v>
      </x:c>
      <x:c r="C1530" s="149" t="str">
        <x:f>'Master Products'!C1527</x:f>
        <x:v>CHINA</x:v>
      </x:c>
      <x:c r="D1530" s="149" t="str">
        <x:f>'Master Products'!D1527</x:f>
        <x:v>Both</x:v>
      </x:c>
      <x:c r="E1530" s="149" t="str">
        <x:f>'Master Products'!F1527</x:f>
        <x:v>Piece</x:v>
      </x:c>
      <x:c r="F1530" s="149" t="str">
        <x:f>IF('Master Products'!G1527="","",'Master Products'!G1527)</x:f>
      </x:c>
      <x:c r="G1530" s="149" t="str">
        <x:f>'Master Products'!I1527</x:f>
        <x:v>PKR</x:v>
      </x:c>
      <x:c r="H1530" s="133" t="n">
        <x:f>'Master Products'!L1527</x:f>
        <x:v>460</x:v>
      </x:c>
      <x:c r="I1530" s="133" t="n">
        <x:f>'Master Products'!M1527</x:f>
        <x:v>400</x:v>
      </x:c>
      <x:c r="J1530" s="133" t="str">
        <x:f>'Master Products'!U1527</x:f>
        <x:v>Source Valid</x:v>
      </x:c>
      <x:c r="K1530" s="133" t="n">
        <x:f>'Master Products'!N1527</x:f>
        <x:v>60</x:v>
      </x:c>
      <x:c r="L1530" s="148" t="n">
        <x:f>'Master Products'!O1527</x:f>
        <x:v>0.13043478260869565</x:v>
      </x:c>
      <x:c r="M1530" s="149" t="str">
        <x:f>'Master Products'!X1527</x:f>
        <x:v>Ready</x:v>
      </x:c>
      <x:c r="N1530" s="149" t="b">
        <x:f>'Master Products'!Y1527</x:f>
        <x:v>1</x:v>
      </x:c>
      <x:c r="O1530" s="149" t="str">
        <x:f>'Master Products'!AH1527</x:f>
        <x:v>WS-RATES:43:15</x:v>
      </x:c>
      <x:c r="P1530" s="149" t="str">
        <x:f>IF('Master Products'!AI1527="","",'Master Products'!AI1527)</x:f>
      </x:c>
      <x:c r="Q1530" s="149" t="str">
        <x:f>IF('Master Products'!AJ1527="","",'Master Products'!AJ1527)</x:f>
      </x:c>
      <x:c r="R1530" s="149" t="str">
        <x:f>IF('Master Products'!AK1527="","",'Master Products'!AK1527)</x:f>
      </x:c>
    </x:row>
    <x:row r="1531">
      <x:c r="A1531" s="149" t="str">
        <x:f>'Master Products'!A1528</x:f>
        <x:v>RS-001527</x:v>
      </x:c>
      <x:c r="B1531" s="149" t="str">
        <x:f>'Master Products'!B1528</x:f>
        <x:v>SM SET SQUARE</x:v>
      </x:c>
      <x:c r="C1531" s="149" t="str">
        <x:f>'Master Products'!C1528</x:f>
        <x:v>D-SET SQARE</x:v>
      </x:c>
      <x:c r="D1531" s="149" t="str">
        <x:f>'Master Products'!D1528</x:f>
        <x:v>Both</x:v>
      </x:c>
      <x:c r="E1531" s="149" t="str">
        <x:f>'Master Products'!F1528</x:f>
        <x:v>Set</x:v>
      </x:c>
      <x:c r="F1531" s="149" t="str">
        <x:f>IF('Master Products'!G1528="","",'Master Products'!G1528)</x:f>
      </x:c>
      <x:c r="G1531" s="149" t="str">
        <x:f>'Master Products'!I1528</x:f>
        <x:v>PKR</x:v>
      </x:c>
      <x:c r="H1531" s="133" t="n">
        <x:f>'Master Products'!L1528</x:f>
        <x:v>42</x:v>
      </x:c>
      <x:c r="I1531" s="133" t="n">
        <x:f>'Master Products'!M1528</x:f>
        <x:v>39</x:v>
      </x:c>
      <x:c r="J1531" s="133" t="str">
        <x:f>'Master Products'!U1528</x:f>
        <x:v>Source Valid</x:v>
      </x:c>
      <x:c r="K1531" s="133" t="n">
        <x:f>'Master Products'!N1528</x:f>
        <x:v>3</x:v>
      </x:c>
      <x:c r="L1531" s="148" t="n">
        <x:f>'Master Products'!O1528</x:f>
        <x:v>0.07142857142857142</x:v>
      </x:c>
      <x:c r="M1531" s="149" t="str">
        <x:f>'Master Products'!X1528</x:f>
        <x:v>Ready</x:v>
      </x:c>
      <x:c r="N1531" s="149" t="b">
        <x:f>'Master Products'!Y1528</x:f>
        <x:v>1</x:v>
      </x:c>
      <x:c r="O1531" s="149" t="str">
        <x:f>'Master Products'!AH1528</x:f>
        <x:v>WS-RATES:43:16</x:v>
      </x:c>
      <x:c r="P1531" s="149" t="str">
        <x:f>IF('Master Products'!AI1528="","",'Master Products'!AI1528)</x:f>
      </x:c>
      <x:c r="Q1531" s="149" t="str">
        <x:f>IF('Master Products'!AJ1528="","",'Master Products'!AJ1528)</x:f>
      </x:c>
      <x:c r="R1531" s="149" t="str">
        <x:f>IF('Master Products'!AK1528="","",'Master Products'!AK1528)</x:f>
      </x:c>
    </x:row>
    <x:row r="1532">
      <x:c r="A1532" s="149" t="str">
        <x:f>'Master Products'!A1529</x:f>
        <x:v>RS-001528</x:v>
      </x:c>
      <x:c r="B1532" s="149" t="str">
        <x:f>'Master Products'!B1529</x:f>
        <x:v>SM D</x:v>
      </x:c>
      <x:c r="C1532" s="149" t="str">
        <x:f>'Master Products'!C1529</x:f>
        <x:v>D</x:v>
      </x:c>
      <x:c r="D1532" s="149" t="str">
        <x:f>'Master Products'!D1529</x:f>
        <x:v>Both</x:v>
      </x:c>
      <x:c r="E1532" s="149" t="str">
        <x:f>'Master Products'!F1529</x:f>
        <x:v>Piece</x:v>
      </x:c>
      <x:c r="F1532" s="149" t="str">
        <x:f>IF('Master Products'!G1529="","",'Master Products'!G1529)</x:f>
      </x:c>
      <x:c r="G1532" s="149" t="str">
        <x:f>'Master Products'!I1529</x:f>
        <x:v>PKR</x:v>
      </x:c>
      <x:c r="H1532" s="133" t="n">
        <x:f>'Master Products'!L1529</x:f>
        <x:v>10</x:v>
      </x:c>
      <x:c r="I1532" s="133" t="n">
        <x:f>'Master Products'!M1529</x:f>
        <x:v>8</x:v>
      </x:c>
      <x:c r="J1532" s="133" t="str">
        <x:f>'Master Products'!U1529</x:f>
        <x:v>Source Valid</x:v>
      </x:c>
      <x:c r="K1532" s="133" t="n">
        <x:f>'Master Products'!N1529</x:f>
        <x:v>2</x:v>
      </x:c>
      <x:c r="L1532" s="148" t="n">
        <x:f>'Master Products'!O1529</x:f>
        <x:v>0.2</x:v>
      </x:c>
      <x:c r="M1532" s="149" t="str">
        <x:f>'Master Products'!X1529</x:f>
        <x:v>Review Required</x:v>
      </x:c>
      <x:c r="N1532" s="149" t="b">
        <x:f>'Master Products'!Y1529</x:f>
        <x:v>0</x:v>
      </x:c>
      <x:c r="O1532" s="149" t="str">
        <x:f>'Master Products'!AH1529</x:f>
        <x:v>WS-RATES:43:17</x:v>
      </x:c>
      <x:c r="P1532" s="149" t="str">
        <x:f>IF('Master Products'!AI1529="","",'Master Products'!AI1529)</x:f>
      </x:c>
      <x:c r="Q1532" s="149" t="str">
        <x:f>IF('Master Products'!AJ1529="","",'Master Products'!AJ1529)</x:f>
      </x:c>
      <x:c r="R1532" s="149" t="str">
        <x:f>IF('Master Products'!AK1529="","",'Master Products'!AK1529)</x:f>
      </x:c>
    </x:row>
    <x:row r="1533">
      <x:c r="A1533" s="149" t="str">
        <x:f>'Master Products'!A1530</x:f>
        <x:v>RS-001529</x:v>
      </x:c>
      <x:c r="B1533" s="149" t="str">
        <x:f>'Master Products'!B1530</x:f>
        <x:v>PEPSI BALL 100 G</x:v>
      </x:c>
      <x:c r="C1533" s="149" t="str">
        <x:f>'Master Products'!C1530</x:f>
        <x:v>BALL</x:v>
      </x:c>
      <x:c r="D1533" s="149" t="str">
        <x:f>'Master Products'!D1530</x:f>
        <x:v>Both</x:v>
      </x:c>
      <x:c r="E1533" s="149" t="str">
        <x:f>'Master Products'!F1530</x:f>
        <x:v>Piece</x:v>
      </x:c>
      <x:c r="F1533" s="149" t="str">
        <x:f>IF('Master Products'!G1530="","",'Master Products'!G1530)</x:f>
      </x:c>
      <x:c r="G1533" s="149" t="str">
        <x:f>'Master Products'!I1530</x:f>
        <x:v>PKR</x:v>
      </x:c>
      <x:c r="H1533" s="133" t="n">
        <x:f>'Master Products'!L1530</x:f>
        <x:v>115</x:v>
      </x:c>
      <x:c r="I1533" s="133" t="n">
        <x:f>'Master Products'!M1530</x:f>
        <x:v>96</x:v>
      </x:c>
      <x:c r="J1533" s="133" t="str">
        <x:f>'Master Products'!U1530</x:f>
        <x:v>Source Valid</x:v>
      </x:c>
      <x:c r="K1533" s="133" t="n">
        <x:f>'Master Products'!N1530</x:f>
        <x:v>19</x:v>
      </x:c>
      <x:c r="L1533" s="148" t="n">
        <x:f>'Master Products'!O1530</x:f>
        <x:v>0.16521739130434782</x:v>
      </x:c>
      <x:c r="M1533" s="149" t="str">
        <x:f>'Master Products'!X1530</x:f>
        <x:v>Ready</x:v>
      </x:c>
      <x:c r="N1533" s="149" t="b">
        <x:f>'Master Products'!Y1530</x:f>
        <x:v>1</x:v>
      </x:c>
      <x:c r="O1533" s="149" t="str">
        <x:f>'Master Products'!AH1530</x:f>
        <x:v>WS-RATES:43:18</x:v>
      </x:c>
      <x:c r="P1533" s="149" t="str">
        <x:f>IF('Master Products'!AI1530="","",'Master Products'!AI1530)</x:f>
      </x:c>
      <x:c r="Q1533" s="149" t="str">
        <x:f>IF('Master Products'!AJ1530="","",'Master Products'!AJ1530)</x:f>
      </x:c>
      <x:c r="R1533" s="149" t="str">
        <x:f>IF('Master Products'!AK1530="","",'Master Products'!AK1530)</x:f>
      </x:c>
    </x:row>
    <x:row r="1534">
      <x:c r="A1534" s="149" t="str">
        <x:f>'Master Products'!A1531</x:f>
        <x:v>RS-001530</x:v>
      </x:c>
      <x:c r="B1534" s="149" t="str">
        <x:f>'Master Products'!B1531</x:f>
        <x:v>SM D PRIME (1PCS)</x:v>
      </x:c>
      <x:c r="C1534" s="149" t="str">
        <x:f>'Master Products'!C1531</x:f>
        <x:v>D</x:v>
      </x:c>
      <x:c r="D1534" s="149" t="str">
        <x:f>'Master Products'!D1531</x:f>
        <x:v>Both</x:v>
      </x:c>
      <x:c r="E1534" s="149" t="str">
        <x:f>'Master Products'!F1531</x:f>
        <x:v>Rim</x:v>
      </x:c>
      <x:c r="F1534" s="149" t="n">
        <x:f>IF('Master Products'!G1531="","",'Master Products'!G1531)</x:f>
        <x:v>1</x:v>
      </x:c>
      <x:c r="G1534" s="149" t="str">
        <x:f>'Master Products'!I1531</x:f>
        <x:v>PKR</x:v>
      </x:c>
      <x:c r="H1534" s="133" t="n">
        <x:f>'Master Products'!L1531</x:f>
        <x:v>16</x:v>
      </x:c>
      <x:c r="I1534" s="133" t="n">
        <x:f>'Master Products'!M1531</x:f>
        <x:v>14</x:v>
      </x:c>
      <x:c r="J1534" s="133" t="str">
        <x:f>'Master Products'!U1531</x:f>
        <x:v>Source Valid</x:v>
      </x:c>
      <x:c r="K1534" s="133" t="n">
        <x:f>'Master Products'!N1531</x:f>
        <x:v>2</x:v>
      </x:c>
      <x:c r="L1534" s="148" t="n">
        <x:f>'Master Products'!O1531</x:f>
        <x:v>0.125</x:v>
      </x:c>
      <x:c r="M1534" s="149" t="str">
        <x:f>'Master Products'!X1531</x:f>
        <x:v>Ready</x:v>
      </x:c>
      <x:c r="N1534" s="149" t="b">
        <x:f>'Master Products'!Y1531</x:f>
        <x:v>1</x:v>
      </x:c>
      <x:c r="O1534" s="149" t="str">
        <x:f>'Master Products'!AH1531</x:f>
        <x:v>WS-RATES:43:19</x:v>
      </x:c>
      <x:c r="P1534" s="149" t="str">
        <x:f>IF('Master Products'!AI1531="","",'Master Products'!AI1531)</x:f>
      </x:c>
      <x:c r="Q1534" s="149" t="str">
        <x:f>IF('Master Products'!AJ1531="","",'Master Products'!AJ1531)</x:f>
      </x:c>
      <x:c r="R1534" s="149" t="str">
        <x:f>IF('Master Products'!AK1531="","",'Master Products'!AK1531)</x:f>
      </x:c>
    </x:row>
    <x:row r="1535">
      <x:c r="A1535" s="149" t="str">
        <x:f>'Master Products'!A1532</x:f>
        <x:v>RS-001531</x:v>
      </x:c>
      <x:c r="B1535" s="149" t="str">
        <x:f>'Master Products'!B1532</x:f>
        <x:v>PEPSI BALL 70 G</x:v>
      </x:c>
      <x:c r="C1535" s="149" t="str">
        <x:f>'Master Products'!C1532</x:f>
        <x:v>BALL</x:v>
      </x:c>
      <x:c r="D1535" s="149" t="str">
        <x:f>'Master Products'!D1532</x:f>
        <x:v>Both</x:v>
      </x:c>
      <x:c r="E1535" s="149" t="str">
        <x:f>'Master Products'!F1532</x:f>
        <x:v>Piece</x:v>
      </x:c>
      <x:c r="F1535" s="149" t="str">
        <x:f>IF('Master Products'!G1532="","",'Master Products'!G1532)</x:f>
      </x:c>
      <x:c r="G1535" s="149" t="str">
        <x:f>'Master Products'!I1532</x:f>
        <x:v>PKR</x:v>
      </x:c>
      <x:c r="H1535" s="133" t="n">
        <x:f>'Master Products'!L1532</x:f>
        <x:v>90</x:v>
      </x:c>
      <x:c r="I1535" s="133" t="n">
        <x:f>'Master Products'!M1532</x:f>
        <x:v>69</x:v>
      </x:c>
      <x:c r="J1535" s="133" t="str">
        <x:f>'Master Products'!U1532</x:f>
        <x:v>Source Valid</x:v>
      </x:c>
      <x:c r="K1535" s="133" t="n">
        <x:f>'Master Products'!N1532</x:f>
        <x:v>21</x:v>
      </x:c>
      <x:c r="L1535" s="148" t="n">
        <x:f>'Master Products'!O1532</x:f>
        <x:v>0.23333333333333334</x:v>
      </x:c>
      <x:c r="M1535" s="149" t="str">
        <x:f>'Master Products'!X1532</x:f>
        <x:v>Ready</x:v>
      </x:c>
      <x:c r="N1535" s="149" t="b">
        <x:f>'Master Products'!Y1532</x:f>
        <x:v>1</x:v>
      </x:c>
      <x:c r="O1535" s="149" t="str">
        <x:f>'Master Products'!AH1532</x:f>
        <x:v>WS-RATES:43:20</x:v>
      </x:c>
      <x:c r="P1535" s="149" t="str">
        <x:f>IF('Master Products'!AI1532="","",'Master Products'!AI1532)</x:f>
      </x:c>
      <x:c r="Q1535" s="149" t="str">
        <x:f>IF('Master Products'!AJ1532="","",'Master Products'!AJ1532)</x:f>
      </x:c>
      <x:c r="R1535" s="149" t="str">
        <x:f>IF('Master Products'!AK1532="","",'Master Products'!AK1532)</x:f>
      </x:c>
    </x:row>
    <x:row r="1536">
      <x:c r="A1536" s="149" t="str">
        <x:f>'Master Products'!A1533</x:f>
        <x:v>RS-001532</x:v>
      </x:c>
      <x:c r="B1536" s="149" t="str">
        <x:f>'Master Products'!B1533</x:f>
        <x:v>SM SCALE 6 INCH (12PCS)</x:v>
      </x:c>
      <x:c r="C1536" s="149" t="str">
        <x:f>'Master Products'!C1533</x:f>
        <x:v>SCALES</x:v>
      </x:c>
      <x:c r="D1536" s="149" t="str">
        <x:f>'Master Products'!D1533</x:f>
        <x:v>Wholesale/Bulk</x:v>
      </x:c>
      <x:c r="E1536" s="149" t="str">
        <x:f>'Master Products'!F1533</x:f>
        <x:v>Pack</x:v>
      </x:c>
      <x:c r="F1536" s="149" t="n">
        <x:f>IF('Master Products'!G1533="","",'Master Products'!G1533)</x:f>
        <x:v>12</x:v>
      </x:c>
      <x:c r="G1536" s="149" t="str">
        <x:f>'Master Products'!I1533</x:f>
        <x:v>PKR</x:v>
      </x:c>
      <x:c r="H1536" s="133" t="n">
        <x:f>'Master Products'!L1533</x:f>
        <x:v>45</x:v>
      </x:c>
      <x:c r="I1536" s="133" t="n">
        <x:f>'Master Products'!M1533</x:f>
        <x:v>36</x:v>
      </x:c>
      <x:c r="J1536" s="133" t="str">
        <x:f>'Master Products'!U1533</x:f>
        <x:v>Source Valid</x:v>
      </x:c>
      <x:c r="K1536" s="133" t="n">
        <x:f>'Master Products'!N1533</x:f>
        <x:v>9</x:v>
      </x:c>
      <x:c r="L1536" s="148" t="n">
        <x:f>'Master Products'!O1533</x:f>
        <x:v>0.2</x:v>
      </x:c>
      <x:c r="M1536" s="149" t="str">
        <x:f>'Master Products'!X1533</x:f>
        <x:v>Ready</x:v>
      </x:c>
      <x:c r="N1536" s="149" t="b">
        <x:f>'Master Products'!Y1533</x:f>
        <x:v>1</x:v>
      </x:c>
      <x:c r="O1536" s="149" t="str">
        <x:f>'Master Products'!AH1533</x:f>
        <x:v>WS-RATES:43:21</x:v>
      </x:c>
      <x:c r="P1536" s="149" t="str">
        <x:f>IF('Master Products'!AI1533="","",'Master Products'!AI1533)</x:f>
      </x:c>
      <x:c r="Q1536" s="149" t="str">
        <x:f>IF('Master Products'!AJ1533="","",'Master Products'!AJ1533)</x:f>
      </x:c>
      <x:c r="R1536" s="149" t="str">
        <x:f>IF('Master Products'!AK1533="","",'Master Products'!AK1533)</x:f>
      </x:c>
    </x:row>
    <x:row r="1537">
      <x:c r="A1537" s="149" t="str">
        <x:f>'Master Products'!A1534</x:f>
        <x:v>RS-001533</x:v>
      </x:c>
      <x:c r="B1537" s="149" t="str">
        <x:f>'Master Products'!B1534</x:f>
        <x:v>534563</x:v>
      </x:c>
      <x:c r="C1537" s="149" t="str">
        <x:f>'Master Products'!C1534</x:f>
        <x:v>BALL</x:v>
      </x:c>
      <x:c r="D1537" s="149" t="str">
        <x:f>'Master Products'!D1534</x:f>
        <x:v>Both</x:v>
      </x:c>
      <x:c r="E1537" s="149" t="str">
        <x:f>'Master Products'!F1534</x:f>
        <x:v>Piece</x:v>
      </x:c>
      <x:c r="F1537" s="149" t="str">
        <x:f>IF('Master Products'!G1534="","",'Master Products'!G1534)</x:f>
      </x:c>
      <x:c r="G1537" s="149" t="str">
        <x:f>'Master Products'!I1534</x:f>
        <x:v>PKR</x:v>
      </x:c>
      <x:c r="H1537" s="133" t="n">
        <x:f>'Master Products'!L1534</x:f>
        <x:v>34</x:v>
      </x:c>
      <x:c r="I1537" s="133" t="n">
        <x:f>'Master Products'!M1534</x:f>
        <x:v>31</x:v>
      </x:c>
      <x:c r="J1537" s="133" t="str">
        <x:f>'Master Products'!U1534</x:f>
        <x:v>Source Valid</x:v>
      </x:c>
      <x:c r="K1537" s="133" t="n">
        <x:f>'Master Products'!N1534</x:f>
        <x:v>3</x:v>
      </x:c>
      <x:c r="L1537" s="148" t="n">
        <x:f>'Master Products'!O1534</x:f>
        <x:v>0.08823529411764706</x:v>
      </x:c>
      <x:c r="M1537" s="149" t="str">
        <x:f>'Master Products'!X1534</x:f>
        <x:v>Ready</x:v>
      </x:c>
      <x:c r="N1537" s="149" t="b">
        <x:f>'Master Products'!Y1534</x:f>
        <x:v>1</x:v>
      </x:c>
      <x:c r="O1537" s="149" t="str">
        <x:f>'Master Products'!AH1534</x:f>
        <x:v>WS-RATES:43:22</x:v>
      </x:c>
      <x:c r="P1537" s="149" t="str">
        <x:f>IF('Master Products'!AI1534="","",'Master Products'!AI1534)</x:f>
      </x:c>
      <x:c r="Q1537" s="149" t="str">
        <x:f>IF('Master Products'!AJ1534="","",'Master Products'!AJ1534)</x:f>
      </x:c>
      <x:c r="R1537" s="149" t="str">
        <x:f>IF('Master Products'!AK1534="","",'Master Products'!AK1534)</x:f>
      </x:c>
    </x:row>
    <x:row r="1538">
      <x:c r="A1538" s="149" t="str">
        <x:f>'Master Products'!A1535</x:f>
        <x:v>RS-001534</x:v>
      </x:c>
      <x:c r="B1538" s="149" t="str">
        <x:f>'Master Products'!B1535</x:f>
        <x:v>SM SCALE 12 INCH (12PCS)</x:v>
      </x:c>
      <x:c r="C1538" s="149" t="str">
        <x:f>'Master Products'!C1535</x:f>
        <x:v>SCALES</x:v>
      </x:c>
      <x:c r="D1538" s="149" t="str">
        <x:f>'Master Products'!D1535</x:f>
        <x:v>Wholesale/Bulk</x:v>
      </x:c>
      <x:c r="E1538" s="149" t="str">
        <x:f>'Master Products'!F1535</x:f>
        <x:v>Pack</x:v>
      </x:c>
      <x:c r="F1538" s="149" t="n">
        <x:f>IF('Master Products'!G1535="","",'Master Products'!G1535)</x:f>
        <x:v>12</x:v>
      </x:c>
      <x:c r="G1538" s="149" t="str">
        <x:f>'Master Products'!I1535</x:f>
        <x:v>PKR</x:v>
      </x:c>
      <x:c r="H1538" s="133" t="n">
        <x:f>'Master Products'!L1535</x:f>
        <x:v>95</x:v>
      </x:c>
      <x:c r="I1538" s="133" t="n">
        <x:f>'Master Products'!M1535</x:f>
        <x:v>80</x:v>
      </x:c>
      <x:c r="J1538" s="133" t="str">
        <x:f>'Master Products'!U1535</x:f>
        <x:v>Source Valid</x:v>
      </x:c>
      <x:c r="K1538" s="133" t="n">
        <x:f>'Master Products'!N1535</x:f>
        <x:v>15</x:v>
      </x:c>
      <x:c r="L1538" s="148" t="n">
        <x:f>'Master Products'!O1535</x:f>
        <x:v>0.15789473684210525</x:v>
      </x:c>
      <x:c r="M1538" s="149" t="str">
        <x:f>'Master Products'!X1535</x:f>
        <x:v>Ready</x:v>
      </x:c>
      <x:c r="N1538" s="149" t="b">
        <x:f>'Master Products'!Y1535</x:f>
        <x:v>1</x:v>
      </x:c>
      <x:c r="O1538" s="149" t="str">
        <x:f>'Master Products'!AH1535</x:f>
        <x:v>WS-RATES:43:23</x:v>
      </x:c>
      <x:c r="P1538" s="149" t="str">
        <x:f>IF('Master Products'!AI1535="","",'Master Products'!AI1535)</x:f>
      </x:c>
      <x:c r="Q1538" s="149" t="str">
        <x:f>IF('Master Products'!AJ1535="","",'Master Products'!AJ1535)</x:f>
      </x:c>
      <x:c r="R1538" s="149" t="str">
        <x:f>IF('Master Products'!AK1535="","",'Master Products'!AK1535)</x:f>
      </x:c>
    </x:row>
    <x:row r="1539">
      <x:c r="A1539" s="149" t="str">
        <x:f>'Master Products'!A1536</x:f>
        <x:v>RS-001535</x:v>
      </x:c>
      <x:c r="B1539" s="149" t="str">
        <x:f>'Master Products'!B1536</x:f>
        <x:v>MAGIC DEPOXI STEEL</x:v>
      </x:c>
      <x:c r="C1539" s="149" t="str">
        <x:f>'Master Products'!C1536</x:f>
        <x:v>GUM STICK</x:v>
      </x:c>
      <x:c r="D1539" s="149" t="str">
        <x:f>'Master Products'!D1536</x:f>
        <x:v>Both</x:v>
      </x:c>
      <x:c r="E1539" s="149" t="str">
        <x:f>'Master Products'!F1536</x:f>
        <x:v>Piece</x:v>
      </x:c>
      <x:c r="F1539" s="149" t="str">
        <x:f>IF('Master Products'!G1536="","",'Master Products'!G1536)</x:f>
      </x:c>
      <x:c r="G1539" s="149" t="str">
        <x:f>'Master Products'!I1536</x:f>
        <x:v>PKR</x:v>
      </x:c>
      <x:c r="H1539" s="133" t="n">
        <x:f>'Master Products'!L1536</x:f>
        <x:v>530</x:v>
      </x:c>
      <x:c r="I1539" s="133" t="n">
        <x:f>'Master Products'!M1536</x:f>
        <x:v>500</x:v>
      </x:c>
      <x:c r="J1539" s="133" t="str">
        <x:f>'Master Products'!U1536</x:f>
        <x:v>Source Valid</x:v>
      </x:c>
      <x:c r="K1539" s="133" t="n">
        <x:f>'Master Products'!N1536</x:f>
        <x:v>30</x:v>
      </x:c>
      <x:c r="L1539" s="148" t="n">
        <x:f>'Master Products'!O1536</x:f>
        <x:v>0.05660377358490566</x:v>
      </x:c>
      <x:c r="M1539" s="149" t="str">
        <x:f>'Master Products'!X1536</x:f>
        <x:v>Ready</x:v>
      </x:c>
      <x:c r="N1539" s="149" t="b">
        <x:f>'Master Products'!Y1536</x:f>
        <x:v>1</x:v>
      </x:c>
      <x:c r="O1539" s="149" t="str">
        <x:f>'Master Products'!AH1536</x:f>
        <x:v>WS-RATES:43:24</x:v>
      </x:c>
      <x:c r="P1539" s="149" t="str">
        <x:f>IF('Master Products'!AI1536="","",'Master Products'!AI1536)</x:f>
      </x:c>
      <x:c r="Q1539" s="149" t="str">
        <x:f>IF('Master Products'!AJ1536="","",'Master Products'!AJ1536)</x:f>
      </x:c>
      <x:c r="R1539" s="149" t="str">
        <x:f>IF('Master Products'!AK1536="","",'Master Products'!AK1536)</x:f>
      </x:c>
    </x:row>
    <x:row r="1540">
      <x:c r="A1540" s="149" t="str">
        <x:f>'Master Products'!A1537</x:f>
        <x:v>RS-001536</x:v>
      </x:c>
      <x:c r="B1540" s="149" t="str">
        <x:f>'Master Products'!B1537</x:f>
        <x:v>CA BALL</x:v>
      </x:c>
      <x:c r="C1540" s="149" t="str">
        <x:f>'Master Products'!C1537</x:f>
        <x:v>BALL</x:v>
      </x:c>
      <x:c r="D1540" s="149" t="str">
        <x:f>'Master Products'!D1537</x:f>
        <x:v>Both</x:v>
      </x:c>
      <x:c r="E1540" s="149" t="str">
        <x:f>'Master Products'!F1537</x:f>
        <x:v>Piece</x:v>
      </x:c>
      <x:c r="F1540" s="149" t="str">
        <x:f>IF('Master Products'!G1537="","",'Master Products'!G1537)</x:f>
      </x:c>
      <x:c r="G1540" s="149" t="str">
        <x:f>'Master Products'!I1537</x:f>
        <x:v>PKR</x:v>
      </x:c>
      <x:c r="H1540" s="133" t="n">
        <x:f>'Master Products'!L1537</x:f>
        <x:v>80</x:v>
      </x:c>
      <x:c r="I1540" s="133" t="n">
        <x:f>'Master Products'!M1537</x:f>
        <x:v>67</x:v>
      </x:c>
      <x:c r="J1540" s="133" t="str">
        <x:f>'Master Products'!U1537</x:f>
        <x:v>Source Valid</x:v>
      </x:c>
      <x:c r="K1540" s="133" t="n">
        <x:f>'Master Products'!N1537</x:f>
        <x:v>13</x:v>
      </x:c>
      <x:c r="L1540" s="148" t="n">
        <x:f>'Master Products'!O1537</x:f>
        <x:v>0.1625</x:v>
      </x:c>
      <x:c r="M1540" s="149" t="str">
        <x:f>'Master Products'!X1537</x:f>
        <x:v>Ready</x:v>
      </x:c>
      <x:c r="N1540" s="149" t="b">
        <x:f>'Master Products'!Y1537</x:f>
        <x:v>1</x:v>
      </x:c>
      <x:c r="O1540" s="149" t="str">
        <x:f>'Master Products'!AH1537</x:f>
        <x:v>WS-RATES:43:25</x:v>
      </x:c>
      <x:c r="P1540" s="149" t="str">
        <x:f>IF('Master Products'!AI1537="","",'Master Products'!AI1537)</x:f>
      </x:c>
      <x:c r="Q1540" s="149" t="str">
        <x:f>IF('Master Products'!AJ1537="","",'Master Products'!AJ1537)</x:f>
      </x:c>
      <x:c r="R1540" s="149" t="str">
        <x:f>IF('Master Products'!AK1537="","",'Master Products'!AK1537)</x:f>
      </x:c>
    </x:row>
    <x:row r="1541">
      <x:c r="A1541" s="149" t="str">
        <x:f>'Master Products'!A1538</x:f>
        <x:v>RS-001537</x:v>
      </x:c>
      <x:c r="B1541" s="149" t="str">
        <x:f>'Master Products'!B1538</x:f>
        <x:v>PRACTICE BALL</x:v>
      </x:c>
      <x:c r="C1541" s="149" t="str">
        <x:f>'Master Products'!C1538</x:f>
        <x:v>BALL</x:v>
      </x:c>
      <x:c r="D1541" s="149" t="str">
        <x:f>'Master Products'!D1538</x:f>
        <x:v>Both</x:v>
      </x:c>
      <x:c r="E1541" s="149" t="str">
        <x:f>'Master Products'!F1538</x:f>
        <x:v>Piece</x:v>
      </x:c>
      <x:c r="F1541" s="149" t="str">
        <x:f>IF('Master Products'!G1538="","",'Master Products'!G1538)</x:f>
      </x:c>
      <x:c r="G1541" s="149" t="str">
        <x:f>'Master Products'!I1538</x:f>
        <x:v>PKR</x:v>
      </x:c>
      <x:c r="H1541" s="133" t="n">
        <x:f>'Master Products'!L1538</x:f>
        <x:v>130</x:v>
      </x:c>
      <x:c r="I1541" s="133" t="n">
        <x:f>'Master Products'!M1538</x:f>
        <x:v>115</x:v>
      </x:c>
      <x:c r="J1541" s="133" t="str">
        <x:f>'Master Products'!U1538</x:f>
        <x:v>Source Valid</x:v>
      </x:c>
      <x:c r="K1541" s="133" t="n">
        <x:f>'Master Products'!N1538</x:f>
        <x:v>15</x:v>
      </x:c>
      <x:c r="L1541" s="148" t="n">
        <x:f>'Master Products'!O1538</x:f>
        <x:v>0.11538461538461539</x:v>
      </x:c>
      <x:c r="M1541" s="149" t="str">
        <x:f>'Master Products'!X1538</x:f>
        <x:v>Ready</x:v>
      </x:c>
      <x:c r="N1541" s="149" t="b">
        <x:f>'Master Products'!Y1538</x:f>
        <x:v>1</x:v>
      </x:c>
      <x:c r="O1541" s="149" t="str">
        <x:f>'Master Products'!AH1538</x:f>
        <x:v>WS-RATES:43:26</x:v>
      </x:c>
      <x:c r="P1541" s="149" t="str">
        <x:f>IF('Master Products'!AI1538="","",'Master Products'!AI1538)</x:f>
      </x:c>
      <x:c r="Q1541" s="149" t="str">
        <x:f>IF('Master Products'!AJ1538="","",'Master Products'!AJ1538)</x:f>
      </x:c>
      <x:c r="R1541" s="149" t="str">
        <x:f>IF('Master Products'!AK1538="","",'Master Products'!AK1538)</x:f>
      </x:c>
    </x:row>
    <x:row r="1542">
      <x:c r="A1542" s="149" t="str">
        <x:f>'Master Products'!A1539</x:f>
        <x:v>RS-001538</x:v>
      </x:c>
      <x:c r="B1542" s="149" t="str">
        <x:f>'Master Products'!B1539</x:f>
        <x:v>DOT BALL</x:v>
      </x:c>
      <x:c r="C1542" s="149" t="str">
        <x:f>'Master Products'!C1539</x:f>
        <x:v>BALL</x:v>
      </x:c>
      <x:c r="D1542" s="149" t="str">
        <x:f>'Master Products'!D1539</x:f>
        <x:v>Both</x:v>
      </x:c>
      <x:c r="E1542" s="149" t="str">
        <x:f>'Master Products'!F1539</x:f>
        <x:v>Piece</x:v>
      </x:c>
      <x:c r="F1542" s="149" t="str">
        <x:f>IF('Master Products'!G1539="","",'Master Products'!G1539)</x:f>
      </x:c>
      <x:c r="G1542" s="149" t="str">
        <x:f>'Master Products'!I1539</x:f>
        <x:v>PKR</x:v>
      </x:c>
      <x:c r="H1542" s="133" t="n">
        <x:f>'Master Products'!L1539</x:f>
        <x:v>135</x:v>
      </x:c>
      <x:c r="I1542" s="133" t="n">
        <x:f>'Master Products'!M1539</x:f>
        <x:v>120</x:v>
      </x:c>
      <x:c r="J1542" s="133" t="str">
        <x:f>'Master Products'!U1539</x:f>
        <x:v>Source Valid</x:v>
      </x:c>
      <x:c r="K1542" s="133" t="n">
        <x:f>'Master Products'!N1539</x:f>
        <x:v>15</x:v>
      </x:c>
      <x:c r="L1542" s="148" t="n">
        <x:f>'Master Products'!O1539</x:f>
        <x:v>0.1111111111111111</x:v>
      </x:c>
      <x:c r="M1542" s="149" t="str">
        <x:f>'Master Products'!X1539</x:f>
        <x:v>Ready</x:v>
      </x:c>
      <x:c r="N1542" s="149" t="b">
        <x:f>'Master Products'!Y1539</x:f>
        <x:v>1</x:v>
      </x:c>
      <x:c r="O1542" s="149" t="str">
        <x:f>'Master Products'!AH1539</x:f>
        <x:v>WS-RATES:43:27</x:v>
      </x:c>
      <x:c r="P1542" s="149" t="str">
        <x:f>IF('Master Products'!AI1539="","",'Master Products'!AI1539)</x:f>
      </x:c>
      <x:c r="Q1542" s="149" t="str">
        <x:f>IF('Master Products'!AJ1539="","",'Master Products'!AJ1539)</x:f>
      </x:c>
      <x:c r="R1542" s="149" t="str">
        <x:f>IF('Master Products'!AK1539="","",'Master Products'!AK1539)</x:f>
      </x:c>
    </x:row>
    <x:row r="1543">
      <x:c r="A1543" s="149" t="str">
        <x:f>'Master Products'!A1540</x:f>
        <x:v>RS-001539</x:v>
      </x:c>
      <x:c r="B1543" s="149" t="str">
        <x:f>'Master Products'!B1540</x:f>
        <x:v>FANCY TAPE</x:v>
      </x:c>
      <x:c r="C1543" s="149" t="str">
        <x:f>'Master Products'!C1540</x:f>
        <x:v>TAPE</x:v>
      </x:c>
      <x:c r="D1543" s="149" t="str">
        <x:f>'Master Products'!D1540</x:f>
        <x:v>Both</x:v>
      </x:c>
      <x:c r="E1543" s="149" t="str">
        <x:f>'Master Products'!F1540</x:f>
        <x:v>Piece</x:v>
      </x:c>
      <x:c r="F1543" s="149" t="str">
        <x:f>IF('Master Products'!G1540="","",'Master Products'!G1540)</x:f>
      </x:c>
      <x:c r="G1543" s="149" t="str">
        <x:f>'Master Products'!I1540</x:f>
        <x:v>PKR</x:v>
      </x:c>
      <x:c r="H1543" s="133" t="n">
        <x:f>'Master Products'!L1540</x:f>
        <x:v>90</x:v>
      </x:c>
      <x:c r="I1543" s="133" t="n">
        <x:f>'Master Products'!M1540</x:f>
        <x:v>80</x:v>
      </x:c>
      <x:c r="J1543" s="133" t="str">
        <x:f>'Master Products'!U1540</x:f>
        <x:v>Source Valid</x:v>
      </x:c>
      <x:c r="K1543" s="133" t="n">
        <x:f>'Master Products'!N1540</x:f>
        <x:v>10</x:v>
      </x:c>
      <x:c r="L1543" s="148" t="n">
        <x:f>'Master Products'!O1540</x:f>
        <x:v>0.1111111111111111</x:v>
      </x:c>
      <x:c r="M1543" s="149" t="str">
        <x:f>'Master Products'!X1540</x:f>
        <x:v>Ready</x:v>
      </x:c>
      <x:c r="N1543" s="149" t="b">
        <x:f>'Master Products'!Y1540</x:f>
        <x:v>1</x:v>
      </x:c>
      <x:c r="O1543" s="149" t="str">
        <x:f>'Master Products'!AH1540</x:f>
        <x:v>WS-RATES:43:28</x:v>
      </x:c>
      <x:c r="P1543" s="149" t="str">
        <x:f>IF('Master Products'!AI1540="","",'Master Products'!AI1540)</x:f>
      </x:c>
      <x:c r="Q1543" s="149" t="str">
        <x:f>IF('Master Products'!AJ1540="","",'Master Products'!AJ1540)</x:f>
      </x:c>
      <x:c r="R1543" s="149" t="str">
        <x:f>IF('Master Products'!AK1540="","",'Master Products'!AK1540)</x:f>
      </x:c>
    </x:row>
    <x:row r="1544">
      <x:c r="A1544" s="149" t="str">
        <x:f>'Master Products'!A1541</x:f>
        <x:v>RS-001540</x:v>
      </x:c>
      <x:c r="B1544" s="149" t="str">
        <x:f>'Master Products'!B1541</x:f>
        <x:v>CHAMAK TAPE (L)</x:v>
      </x:c>
      <x:c r="C1544" s="149" t="str">
        <x:f>'Master Products'!C1541</x:f>
        <x:v>TAPE</x:v>
      </x:c>
      <x:c r="D1544" s="149" t="str">
        <x:f>'Master Products'!D1541</x:f>
        <x:v>Both</x:v>
      </x:c>
      <x:c r="E1544" s="149" t="str">
        <x:f>'Master Products'!F1541</x:f>
        <x:v>Piece</x:v>
      </x:c>
      <x:c r="F1544" s="149" t="str">
        <x:f>IF('Master Products'!G1541="","",'Master Products'!G1541)</x:f>
      </x:c>
      <x:c r="G1544" s="149" t="str">
        <x:f>'Master Products'!I1541</x:f>
        <x:v>PKR</x:v>
      </x:c>
      <x:c r="H1544" s="133" t="n">
        <x:f>'Master Products'!L1541</x:f>
        <x:v>216</x:v>
      </x:c>
      <x:c r="I1544" s="133" t="n">
        <x:f>'Master Products'!M1541</x:f>
        <x:v>185</x:v>
      </x:c>
      <x:c r="J1544" s="133" t="str">
        <x:f>'Master Products'!U1541</x:f>
        <x:v>Source Valid</x:v>
      </x:c>
      <x:c r="K1544" s="133" t="n">
        <x:f>'Master Products'!N1541</x:f>
        <x:v>31</x:v>
      </x:c>
      <x:c r="L1544" s="148" t="n">
        <x:f>'Master Products'!O1541</x:f>
        <x:v>0.14351851851851852</x:v>
      </x:c>
      <x:c r="M1544" s="149" t="str">
        <x:f>'Master Products'!X1541</x:f>
        <x:v>Ready</x:v>
      </x:c>
      <x:c r="N1544" s="149" t="b">
        <x:f>'Master Products'!Y1541</x:f>
        <x:v>1</x:v>
      </x:c>
      <x:c r="O1544" s="149" t="str">
        <x:f>'Master Products'!AH1541</x:f>
        <x:v>WS-RATES:43:29</x:v>
      </x:c>
      <x:c r="P1544" s="149" t="str">
        <x:f>IF('Master Products'!AI1541="","",'Master Products'!AI1541)</x:f>
      </x:c>
      <x:c r="Q1544" s="149" t="str">
        <x:f>IF('Master Products'!AJ1541="","",'Master Products'!AJ1541)</x:f>
      </x:c>
      <x:c r="R1544" s="149" t="str">
        <x:f>IF('Master Products'!AK1541="","",'Master Products'!AK1541)</x:f>
      </x:c>
    </x:row>
    <x:row r="1545">
      <x:c r="A1545" s="149" t="str">
        <x:f>'Master Products'!A1542</x:f>
        <x:v>RS-001541</x:v>
      </x:c>
      <x:c r="B1545" s="149" t="str">
        <x:f>'Master Products'!B1542</x:f>
        <x:v>CHAMAK TAPE (S)</x:v>
      </x:c>
      <x:c r="C1545" s="149" t="str">
        <x:f>'Master Products'!C1542</x:f>
        <x:v>TAPE</x:v>
      </x:c>
      <x:c r="D1545" s="149" t="str">
        <x:f>'Master Products'!D1542</x:f>
        <x:v>Both</x:v>
      </x:c>
      <x:c r="E1545" s="149" t="str">
        <x:f>'Master Products'!F1542</x:f>
        <x:v>Piece</x:v>
      </x:c>
      <x:c r="F1545" s="149" t="str">
        <x:f>IF('Master Products'!G1542="","",'Master Products'!G1542)</x:f>
      </x:c>
      <x:c r="G1545" s="149" t="str">
        <x:f>'Master Products'!I1542</x:f>
        <x:v>PKR</x:v>
      </x:c>
      <x:c r="H1545" s="133" t="n">
        <x:f>'Master Products'!L1542</x:f>
        <x:v>100</x:v>
      </x:c>
      <x:c r="I1545" s="133" t="n">
        <x:f>'Master Products'!M1542</x:f>
        <x:v>90</x:v>
      </x:c>
      <x:c r="J1545" s="133" t="str">
        <x:f>'Master Products'!U1542</x:f>
        <x:v>Source Valid</x:v>
      </x:c>
      <x:c r="K1545" s="133" t="n">
        <x:f>'Master Products'!N1542</x:f>
        <x:v>10</x:v>
      </x:c>
      <x:c r="L1545" s="148" t="n">
        <x:f>'Master Products'!O1542</x:f>
        <x:v>0.1</x:v>
      </x:c>
      <x:c r="M1545" s="149" t="str">
        <x:f>'Master Products'!X1542</x:f>
        <x:v>Ready</x:v>
      </x:c>
      <x:c r="N1545" s="149" t="b">
        <x:f>'Master Products'!Y1542</x:f>
        <x:v>1</x:v>
      </x:c>
      <x:c r="O1545" s="149" t="str">
        <x:f>'Master Products'!AH1542</x:f>
        <x:v>WS-RATES:43:30</x:v>
      </x:c>
      <x:c r="P1545" s="149" t="str">
        <x:f>IF('Master Products'!AI1542="","",'Master Products'!AI1542)</x:f>
      </x:c>
      <x:c r="Q1545" s="149" t="str">
        <x:f>IF('Master Products'!AJ1542="","",'Master Products'!AJ1542)</x:f>
      </x:c>
      <x:c r="R1545" s="149" t="str">
        <x:f>IF('Master Products'!AK1542="","",'Master Products'!AK1542)</x:f>
      </x:c>
    </x:row>
    <x:row r="1546">
      <x:c r="A1546" s="149" t="str">
        <x:f>'Master Products'!A1543</x:f>
        <x:v>RS-001542</x:v>
      </x:c>
      <x:c r="B1546" s="149" t="str">
        <x:f>'Master Products'!B1543</x:f>
        <x:v>GUN ROD SMALL</x:v>
      </x:c>
      <x:c r="C1546" s="149" t="str">
        <x:f>'Master Products'!C1543</x:f>
        <x:v>GLUE GUN ROD</x:v>
      </x:c>
      <x:c r="D1546" s="149" t="str">
        <x:f>'Master Products'!D1543</x:f>
        <x:v>Both</x:v>
      </x:c>
      <x:c r="E1546" s="149" t="str">
        <x:f>'Master Products'!F1543</x:f>
        <x:v>Piece</x:v>
      </x:c>
      <x:c r="F1546" s="149" t="str">
        <x:f>IF('Master Products'!G1543="","",'Master Products'!G1543)</x:f>
      </x:c>
      <x:c r="G1546" s="149" t="str">
        <x:f>'Master Products'!I1543</x:f>
        <x:v>PKR</x:v>
      </x:c>
      <x:c r="H1546" s="133" t="n">
        <x:f>'Master Products'!L1543</x:f>
        <x:v>11</x:v>
      </x:c>
      <x:c r="I1546" s="133" t="n">
        <x:f>'Master Products'!M1543</x:f>
        <x:v>8</x:v>
      </x:c>
      <x:c r="J1546" s="133" t="str">
        <x:f>'Master Products'!U1543</x:f>
        <x:v>Source Valid</x:v>
      </x:c>
      <x:c r="K1546" s="133" t="n">
        <x:f>'Master Products'!N1543</x:f>
        <x:v>3</x:v>
      </x:c>
      <x:c r="L1546" s="148" t="n">
        <x:f>'Master Products'!O1543</x:f>
        <x:v>0.2727272727272727</x:v>
      </x:c>
      <x:c r="M1546" s="149" t="str">
        <x:f>'Master Products'!X1543</x:f>
        <x:v>Ready</x:v>
      </x:c>
      <x:c r="N1546" s="149" t="b">
        <x:f>'Master Products'!Y1543</x:f>
        <x:v>1</x:v>
      </x:c>
      <x:c r="O1546" s="149" t="str">
        <x:f>'Master Products'!AH1543</x:f>
        <x:v>WS-RATES:43:31</x:v>
      </x:c>
      <x:c r="P1546" s="149" t="str">
        <x:f>IF('Master Products'!AI1543="","",'Master Products'!AI1543)</x:f>
      </x:c>
      <x:c r="Q1546" s="149" t="str">
        <x:f>IF('Master Products'!AJ1543="","",'Master Products'!AJ1543)</x:f>
      </x:c>
      <x:c r="R1546" s="149" t="str">
        <x:f>IF('Master Products'!AK1543="","",'Master Products'!AK1543)</x:f>
      </x:c>
    </x:row>
    <x:row r="1547">
      <x:c r="A1547" s="149" t="str">
        <x:f>'Master Products'!A1544</x:f>
        <x:v>RS-001543</x:v>
      </x:c>
      <x:c r="B1547" s="149" t="str">
        <x:f>'Master Products'!B1544</x:f>
        <x:v>BINDING TAPE 3" 20 YD</x:v>
      </x:c>
      <x:c r="C1547" s="149" t="str">
        <x:f>'Master Products'!C1544</x:f>
        <x:v>TAPE</x:v>
      </x:c>
      <x:c r="D1547" s="149" t="str">
        <x:f>'Master Products'!D1544</x:f>
        <x:v>Both</x:v>
      </x:c>
      <x:c r="E1547" s="149" t="str">
        <x:f>'Master Products'!F1544</x:f>
        <x:v>Piece</x:v>
      </x:c>
      <x:c r="F1547" s="149" t="str">
        <x:f>IF('Master Products'!G1544="","",'Master Products'!G1544)</x:f>
      </x:c>
      <x:c r="G1547" s="149" t="str">
        <x:f>'Master Products'!I1544</x:f>
        <x:v>PKR</x:v>
      </x:c>
      <x:c r="H1547" s="133" t="n">
        <x:f>'Master Products'!L1544</x:f>
        <x:v>235</x:v>
      </x:c>
      <x:c r="I1547" s="133" t="n">
        <x:f>'Master Products'!M1544</x:f>
        <x:v>215</x:v>
      </x:c>
      <x:c r="J1547" s="133" t="str">
        <x:f>'Master Products'!U1544</x:f>
        <x:v>Source Valid</x:v>
      </x:c>
      <x:c r="K1547" s="133" t="n">
        <x:f>'Master Products'!N1544</x:f>
        <x:v>20</x:v>
      </x:c>
      <x:c r="L1547" s="148" t="n">
        <x:f>'Master Products'!O1544</x:f>
        <x:v>0.0851063829787234</x:v>
      </x:c>
      <x:c r="M1547" s="149" t="str">
        <x:f>'Master Products'!X1544</x:f>
        <x:v>Ready</x:v>
      </x:c>
      <x:c r="N1547" s="149" t="b">
        <x:f>'Master Products'!Y1544</x:f>
        <x:v>1</x:v>
      </x:c>
      <x:c r="O1547" s="149" t="str">
        <x:f>'Master Products'!AH1544</x:f>
        <x:v>WS-RATES:43:32</x:v>
      </x:c>
      <x:c r="P1547" s="149" t="str">
        <x:f>IF('Master Products'!AI1544="","",'Master Products'!AI1544)</x:f>
      </x:c>
      <x:c r="Q1547" s="149" t="str">
        <x:f>IF('Master Products'!AJ1544="","",'Master Products'!AJ1544)</x:f>
      </x:c>
      <x:c r="R1547" s="149" t="str">
        <x:f>IF('Master Products'!AK1544="","",'Master Products'!AK1544)</x:f>
      </x:c>
    </x:row>
    <x:row r="1548">
      <x:c r="A1548" s="149" t="str">
        <x:f>'Master Products'!A1545</x:f>
        <x:v>RS-001544</x:v>
      </x:c>
      <x:c r="B1548" s="149" t="str">
        <x:f>'Master Products'!B1545</x:f>
        <x:v>GUN ROD LARGE</x:v>
      </x:c>
      <x:c r="C1548" s="149" t="str">
        <x:f>'Master Products'!C1545</x:f>
        <x:v>GLUE GUN ROD</x:v>
      </x:c>
      <x:c r="D1548" s="149" t="str">
        <x:f>'Master Products'!D1545</x:f>
        <x:v>Both</x:v>
      </x:c>
      <x:c r="E1548" s="149" t="str">
        <x:f>'Master Products'!F1545</x:f>
        <x:v>Piece</x:v>
      </x:c>
      <x:c r="F1548" s="149" t="str">
        <x:f>IF('Master Products'!G1545="","",'Master Products'!G1545)</x:f>
      </x:c>
      <x:c r="G1548" s="149" t="str">
        <x:f>'Master Products'!I1545</x:f>
        <x:v>PKR</x:v>
      </x:c>
      <x:c r="H1548" s="133" t="n">
        <x:f>'Master Products'!L1545</x:f>
        <x:v>22</x:v>
      </x:c>
      <x:c r="I1548" s="133" t="n">
        <x:f>'Master Products'!M1545</x:f>
        <x:v>16</x:v>
      </x:c>
      <x:c r="J1548" s="133" t="str">
        <x:f>'Master Products'!U1545</x:f>
        <x:v>Source Valid</x:v>
      </x:c>
      <x:c r="K1548" s="133" t="n">
        <x:f>'Master Products'!N1545</x:f>
        <x:v>6</x:v>
      </x:c>
      <x:c r="L1548" s="148" t="n">
        <x:f>'Master Products'!O1545</x:f>
        <x:v>0.2727272727272727</x:v>
      </x:c>
      <x:c r="M1548" s="149" t="str">
        <x:f>'Master Products'!X1545</x:f>
        <x:v>Ready</x:v>
      </x:c>
      <x:c r="N1548" s="149" t="b">
        <x:f>'Master Products'!Y1545</x:f>
        <x:v>1</x:v>
      </x:c>
      <x:c r="O1548" s="149" t="str">
        <x:f>'Master Products'!AH1545</x:f>
        <x:v>WS-RATES:43:33</x:v>
      </x:c>
      <x:c r="P1548" s="149" t="str">
        <x:f>IF('Master Products'!AI1545="","",'Master Products'!AI1545)</x:f>
      </x:c>
      <x:c r="Q1548" s="149" t="str">
        <x:f>IF('Master Products'!AJ1545="","",'Master Products'!AJ1545)</x:f>
      </x:c>
      <x:c r="R1548" s="149" t="str">
        <x:f>IF('Master Products'!AK1545="","",'Master Products'!AK1545)</x:f>
      </x:c>
    </x:row>
    <x:row r="1549">
      <x:c r="A1549" s="149" t="str">
        <x:f>'Master Products'!A1546</x:f>
        <x:v>RS-001545</x:v>
      </x:c>
      <x:c r="B1549" s="149" t="str">
        <x:f>'Master Products'!B1546</x:f>
        <x:v>BINDING TAPE 3" 10 YD</x:v>
      </x:c>
      <x:c r="C1549" s="149" t="str">
        <x:f>'Master Products'!C1546</x:f>
        <x:v>TAPE</x:v>
      </x:c>
      <x:c r="D1549" s="149" t="str">
        <x:f>'Master Products'!D1546</x:f>
        <x:v>Both</x:v>
      </x:c>
      <x:c r="E1549" s="149" t="str">
        <x:f>'Master Products'!F1546</x:f>
        <x:v>Piece</x:v>
      </x:c>
      <x:c r="F1549" s="149" t="str">
        <x:f>IF('Master Products'!G1546="","",'Master Products'!G1546)</x:f>
      </x:c>
      <x:c r="G1549" s="149" t="str">
        <x:f>'Master Products'!I1546</x:f>
        <x:v>PKR</x:v>
      </x:c>
      <x:c r="H1549" s="133" t="n">
        <x:f>'Master Products'!L1546</x:f>
        <x:v>130</x:v>
      </x:c>
      <x:c r="I1549" s="133" t="n">
        <x:f>'Master Products'!M1546</x:f>
        <x:v>115</x:v>
      </x:c>
      <x:c r="J1549" s="133" t="str">
        <x:f>'Master Products'!U1546</x:f>
        <x:v>Source Valid</x:v>
      </x:c>
      <x:c r="K1549" s="133" t="n">
        <x:f>'Master Products'!N1546</x:f>
        <x:v>15</x:v>
      </x:c>
      <x:c r="L1549" s="148" t="n">
        <x:f>'Master Products'!O1546</x:f>
        <x:v>0.11538461538461539</x:v>
      </x:c>
      <x:c r="M1549" s="149" t="str">
        <x:f>'Master Products'!X1546</x:f>
        <x:v>Ready</x:v>
      </x:c>
      <x:c r="N1549" s="149" t="b">
        <x:f>'Master Products'!Y1546</x:f>
        <x:v>1</x:v>
      </x:c>
      <x:c r="O1549" s="149" t="str">
        <x:f>'Master Products'!AH1546</x:f>
        <x:v>WS-RATES:43:34</x:v>
      </x:c>
      <x:c r="P1549" s="149" t="str">
        <x:f>IF('Master Products'!AI1546="","",'Master Products'!AI1546)</x:f>
      </x:c>
      <x:c r="Q1549" s="149" t="str">
        <x:f>IF('Master Products'!AJ1546="","",'Master Products'!AJ1546)</x:f>
      </x:c>
      <x:c r="R1549" s="149" t="str">
        <x:f>IF('Master Products'!AK1546="","",'Master Products'!AK1546)</x:f>
      </x:c>
    </x:row>
    <x:row r="1550">
      <x:c r="A1550" s="149" t="str">
        <x:f>'Master Products'!A1547</x:f>
        <x:v>RS-001546</x:v>
      </x:c>
      <x:c r="B1550" s="149" t="str">
        <x:f>'Master Products'!B1547</x:f>
        <x:v>GMSA GUN ROD (S) 1 PC</x:v>
      </x:c>
      <x:c r="C1550" s="149" t="str">
        <x:f>'Master Products'!C1547</x:f>
        <x:v>GLUE GUN ROD</x:v>
      </x:c>
      <x:c r="D1550" s="149" t="str">
        <x:f>'Master Products'!D1547</x:f>
        <x:v>Both</x:v>
      </x:c>
      <x:c r="E1550" s="149" t="str">
        <x:f>'Master Products'!F1547</x:f>
        <x:v>Piece</x:v>
      </x:c>
      <x:c r="F1550" s="149" t="n">
        <x:f>IF('Master Products'!G1547="","",'Master Products'!G1547)</x:f>
        <x:v>1</x:v>
      </x:c>
      <x:c r="G1550" s="149" t="str">
        <x:f>'Master Products'!I1547</x:f>
        <x:v>PKR</x:v>
      </x:c>
      <x:c r="H1550" s="133" t="n">
        <x:f>'Master Products'!L1547</x:f>
        <x:v>16</x:v>
      </x:c>
      <x:c r="I1550" s="133" t="n">
        <x:f>'Master Products'!M1547</x:f>
        <x:v>14</x:v>
      </x:c>
      <x:c r="J1550" s="133" t="str">
        <x:f>'Master Products'!U1547</x:f>
        <x:v>Source Valid</x:v>
      </x:c>
      <x:c r="K1550" s="133" t="n">
        <x:f>'Master Products'!N1547</x:f>
        <x:v>2</x:v>
      </x:c>
      <x:c r="L1550" s="148" t="n">
        <x:f>'Master Products'!O1547</x:f>
        <x:v>0.125</x:v>
      </x:c>
      <x:c r="M1550" s="149" t="str">
        <x:f>'Master Products'!X1547</x:f>
        <x:v>Ready</x:v>
      </x:c>
      <x:c r="N1550" s="149" t="b">
        <x:f>'Master Products'!Y1547</x:f>
        <x:v>1</x:v>
      </x:c>
      <x:c r="O1550" s="149" t="str">
        <x:f>'Master Products'!AH1547</x:f>
        <x:v>WS-RATES:43:35</x:v>
      </x:c>
      <x:c r="P1550" s="149" t="str">
        <x:f>IF('Master Products'!AI1547="","",'Master Products'!AI1547)</x:f>
      </x:c>
      <x:c r="Q1550" s="149" t="str">
        <x:f>IF('Master Products'!AJ1547="","",'Master Products'!AJ1547)</x:f>
      </x:c>
      <x:c r="R1550" s="149" t="str">
        <x:f>IF('Master Products'!AK1547="","",'Master Products'!AK1547)</x:f>
      </x:c>
    </x:row>
    <x:row r="1551">
      <x:c r="A1551" s="149" t="str">
        <x:f>'Master Products'!A1548</x:f>
        <x:v>RS-001547</x:v>
      </x:c>
      <x:c r="B1551" s="149" t="str">
        <x:f>'Master Products'!B1548</x:f>
        <x:v>BINDING TAPE 2" 50 YD</x:v>
      </x:c>
      <x:c r="C1551" s="149" t="str">
        <x:f>'Master Products'!C1548</x:f>
        <x:v>TAPE</x:v>
      </x:c>
      <x:c r="D1551" s="149" t="str">
        <x:f>'Master Products'!D1548</x:f>
        <x:v>Both</x:v>
      </x:c>
      <x:c r="E1551" s="149" t="str">
        <x:f>'Master Products'!F1548</x:f>
        <x:v>Piece</x:v>
      </x:c>
      <x:c r="F1551" s="149" t="str">
        <x:f>IF('Master Products'!G1548="","",'Master Products'!G1548)</x:f>
      </x:c>
      <x:c r="G1551" s="149" t="str">
        <x:f>'Master Products'!I1548</x:f>
        <x:v>PKR</x:v>
      </x:c>
      <x:c r="H1551" s="133" t="n">
        <x:f>'Master Products'!L1548</x:f>
        <x:v>480</x:v>
      </x:c>
      <x:c r="I1551" s="133" t="n">
        <x:f>'Master Products'!M1548</x:f>
        <x:v>455</x:v>
      </x:c>
      <x:c r="J1551" s="133" t="str">
        <x:f>'Master Products'!U1548</x:f>
        <x:v>Source Valid</x:v>
      </x:c>
      <x:c r="K1551" s="133" t="n">
        <x:f>'Master Products'!N1548</x:f>
        <x:v>25</x:v>
      </x:c>
      <x:c r="L1551" s="148" t="n">
        <x:f>'Master Products'!O1548</x:f>
        <x:v>0.052083333333333336</x:v>
      </x:c>
      <x:c r="M1551" s="149" t="str">
        <x:f>'Master Products'!X1548</x:f>
        <x:v>Ready</x:v>
      </x:c>
      <x:c r="N1551" s="149" t="b">
        <x:f>'Master Products'!Y1548</x:f>
        <x:v>1</x:v>
      </x:c>
      <x:c r="O1551" s="149" t="str">
        <x:f>'Master Products'!AH1548</x:f>
        <x:v>WS-RATES:43:36</x:v>
      </x:c>
      <x:c r="P1551" s="149" t="str">
        <x:f>IF('Master Products'!AI1548="","",'Master Products'!AI1548)</x:f>
      </x:c>
      <x:c r="Q1551" s="149" t="str">
        <x:f>IF('Master Products'!AJ1548="","",'Master Products'!AJ1548)</x:f>
      </x:c>
      <x:c r="R1551" s="149" t="str">
        <x:f>IF('Master Products'!AK1548="","",'Master Products'!AK1548)</x:f>
      </x:c>
    </x:row>
    <x:row r="1552">
      <x:c r="A1552" s="149" t="str">
        <x:f>'Master Products'!A1549</x:f>
        <x:v>RS-001548</x:v>
      </x:c>
      <x:c r="B1552" s="149" t="str">
        <x:f>'Master Products'!B1549</x:f>
        <x:v>BINDING TAPE 2" 40 YD</x:v>
      </x:c>
      <x:c r="C1552" s="149" t="str">
        <x:f>'Master Products'!C1549</x:f>
        <x:v>TAPE</x:v>
      </x:c>
      <x:c r="D1552" s="149" t="str">
        <x:f>'Master Products'!D1549</x:f>
        <x:v>Both</x:v>
      </x:c>
      <x:c r="E1552" s="149" t="str">
        <x:f>'Master Products'!F1549</x:f>
        <x:v>Piece</x:v>
      </x:c>
      <x:c r="F1552" s="149" t="str">
        <x:f>IF('Master Products'!G1549="","",'Master Products'!G1549)</x:f>
      </x:c>
      <x:c r="G1552" s="149" t="str">
        <x:f>'Master Products'!I1549</x:f>
        <x:v>PKR</x:v>
      </x:c>
      <x:c r="H1552" s="133" t="n">
        <x:f>'Master Products'!L1549</x:f>
        <x:v>360</x:v>
      </x:c>
      <x:c r="I1552" s="133" t="n">
        <x:f>'Master Products'!M1549</x:f>
        <x:v>330</x:v>
      </x:c>
      <x:c r="J1552" s="133" t="str">
        <x:f>'Master Products'!U1549</x:f>
        <x:v>Source Valid</x:v>
      </x:c>
      <x:c r="K1552" s="133" t="n">
        <x:f>'Master Products'!N1549</x:f>
        <x:v>30</x:v>
      </x:c>
      <x:c r="L1552" s="148" t="n">
        <x:f>'Master Products'!O1549</x:f>
        <x:v>0.08333333333333333</x:v>
      </x:c>
      <x:c r="M1552" s="149" t="str">
        <x:f>'Master Products'!X1549</x:f>
        <x:v>Ready</x:v>
      </x:c>
      <x:c r="N1552" s="149" t="b">
        <x:f>'Master Products'!Y1549</x:f>
        <x:v>1</x:v>
      </x:c>
      <x:c r="O1552" s="149" t="str">
        <x:f>'Master Products'!AH1549</x:f>
        <x:v>WS-RATES:43:37</x:v>
      </x:c>
      <x:c r="P1552" s="149" t="str">
        <x:f>IF('Master Products'!AI1549="","",'Master Products'!AI1549)</x:f>
      </x:c>
      <x:c r="Q1552" s="149" t="str">
        <x:f>IF('Master Products'!AJ1549="","",'Master Products'!AJ1549)</x:f>
      </x:c>
      <x:c r="R1552" s="149" t="str">
        <x:f>IF('Master Products'!AK1549="","",'Master Products'!AK1549)</x:f>
      </x:c>
    </x:row>
    <x:row r="1553">
      <x:c r="A1553" s="149" t="str">
        <x:f>'Master Products'!A1550</x:f>
        <x:v>RS-001549</x:v>
      </x:c>
      <x:c r="B1553" s="149" t="str">
        <x:f>'Master Products'!B1550</x:f>
        <x:v>GMSA GUN ROD (S) PKT</x:v>
      </x:c>
      <x:c r="C1553" s="149" t="str">
        <x:f>'Master Products'!C1550</x:f>
        <x:v>GLUE GUN ROD</x:v>
      </x:c>
      <x:c r="D1553" s="149" t="str">
        <x:f>'Master Products'!D1550</x:f>
        <x:v>Wholesale/Bulk</x:v>
      </x:c>
      <x:c r="E1553" s="149" t="str">
        <x:f>'Master Products'!F1550</x:f>
        <x:v>Piece</x:v>
      </x:c>
      <x:c r="F1553" s="149" t="str">
        <x:f>IF('Master Products'!G1550="","",'Master Products'!G1550)</x:f>
      </x:c>
      <x:c r="G1553" s="149" t="str">
        <x:f>'Master Products'!I1550</x:f>
        <x:v>PKR</x:v>
      </x:c>
      <x:c r="H1553" s="133" t="n">
        <x:f>'Master Products'!L1550</x:f>
        <x:v>800</x:v>
      </x:c>
      <x:c r="I1553" s="133" t="n">
        <x:f>'Master Products'!M1550</x:f>
        <x:v>560</x:v>
      </x:c>
      <x:c r="J1553" s="133" t="str">
        <x:f>'Master Products'!U1550</x:f>
        <x:v>Source Valid</x:v>
      </x:c>
      <x:c r="K1553" s="133" t="n">
        <x:f>'Master Products'!N1550</x:f>
        <x:v>240</x:v>
      </x:c>
      <x:c r="L1553" s="148" t="n">
        <x:f>'Master Products'!O1550</x:f>
        <x:v>0.3</x:v>
      </x:c>
      <x:c r="M1553" s="149" t="str">
        <x:f>'Master Products'!X1550</x:f>
        <x:v>Ready</x:v>
      </x:c>
      <x:c r="N1553" s="149" t="b">
        <x:f>'Master Products'!Y1550</x:f>
        <x:v>1</x:v>
      </x:c>
      <x:c r="O1553" s="149" t="str">
        <x:f>'Master Products'!AH1550</x:f>
        <x:v>WS-RATES:44:2</x:v>
      </x:c>
      <x:c r="P1553" s="149" t="str">
        <x:f>IF('Master Products'!AI1550="","",'Master Products'!AI1550)</x:f>
      </x:c>
      <x:c r="Q1553" s="149" t="str">
        <x:f>IF('Master Products'!AJ1550="","",'Master Products'!AJ1550)</x:f>
      </x:c>
      <x:c r="R1553" s="149" t="str">
        <x:f>IF('Master Products'!AK1550="","",'Master Products'!AK1550)</x:f>
      </x:c>
    </x:row>
    <x:row r="1554">
      <x:c r="A1554" s="149" t="str">
        <x:f>'Master Products'!A1551</x:f>
        <x:v>RS-001550</x:v>
      </x:c>
      <x:c r="B1554" s="149" t="str">
        <x:f>'Master Products'!B1551</x:f>
        <x:v>BINDING TAPE 2" 30 YD</x:v>
      </x:c>
      <x:c r="C1554" s="149" t="str">
        <x:f>'Master Products'!C1551</x:f>
        <x:v>TAPE</x:v>
      </x:c>
      <x:c r="D1554" s="149" t="str">
        <x:f>'Master Products'!D1551</x:f>
        <x:v>Both</x:v>
      </x:c>
      <x:c r="E1554" s="149" t="str">
        <x:f>'Master Products'!F1551</x:f>
        <x:v>Piece</x:v>
      </x:c>
      <x:c r="F1554" s="149" t="str">
        <x:f>IF('Master Products'!G1551="","",'Master Products'!G1551)</x:f>
      </x:c>
      <x:c r="G1554" s="149" t="str">
        <x:f>'Master Products'!I1551</x:f>
        <x:v>PKR</x:v>
      </x:c>
      <x:c r="H1554" s="133" t="n">
        <x:f>'Master Products'!L1551</x:f>
        <x:v>270</x:v>
      </x:c>
      <x:c r="I1554" s="133" t="n">
        <x:f>'Master Products'!M1551</x:f>
        <x:v>235</x:v>
      </x:c>
      <x:c r="J1554" s="133" t="str">
        <x:f>'Master Products'!U1551</x:f>
        <x:v>Source Valid</x:v>
      </x:c>
      <x:c r="K1554" s="133" t="n">
        <x:f>'Master Products'!N1551</x:f>
        <x:v>35</x:v>
      </x:c>
      <x:c r="L1554" s="148" t="n">
        <x:f>'Master Products'!O1551</x:f>
        <x:v>0.12962962962962962</x:v>
      </x:c>
      <x:c r="M1554" s="149" t="str">
        <x:f>'Master Products'!X1551</x:f>
        <x:v>Ready</x:v>
      </x:c>
      <x:c r="N1554" s="149" t="b">
        <x:f>'Master Products'!Y1551</x:f>
        <x:v>1</x:v>
      </x:c>
      <x:c r="O1554" s="149" t="str">
        <x:f>'Master Products'!AH1551</x:f>
        <x:v>WS-RATES:44:3</x:v>
      </x:c>
      <x:c r="P1554" s="149" t="str">
        <x:f>IF('Master Products'!AI1551="","",'Master Products'!AI1551)</x:f>
      </x:c>
      <x:c r="Q1554" s="149" t="str">
        <x:f>IF('Master Products'!AJ1551="","",'Master Products'!AJ1551)</x:f>
      </x:c>
      <x:c r="R1554" s="149" t="str">
        <x:f>IF('Master Products'!AK1551="","",'Master Products'!AK1551)</x:f>
      </x:c>
    </x:row>
    <x:row r="1555">
      <x:c r="A1555" s="149" t="str">
        <x:f>'Master Products'!A1552</x:f>
        <x:v>RS-001551</x:v>
      </x:c>
      <x:c r="B1555" s="149" t="str">
        <x:f>'Master Products'!B1552</x:f>
        <x:v>BINDING TAPE 2" 20 YD</x:v>
      </x:c>
      <x:c r="C1555" s="149" t="str">
        <x:f>'Master Products'!C1552</x:f>
        <x:v>TAPE</x:v>
      </x:c>
      <x:c r="D1555" s="149" t="str">
        <x:f>'Master Products'!D1552</x:f>
        <x:v>Both</x:v>
      </x:c>
      <x:c r="E1555" s="149" t="str">
        <x:f>'Master Products'!F1552</x:f>
        <x:v>Piece</x:v>
      </x:c>
      <x:c r="F1555" s="149" t="str">
        <x:f>IF('Master Products'!G1552="","",'Master Products'!G1552)</x:f>
      </x:c>
      <x:c r="G1555" s="149" t="str">
        <x:f>'Master Products'!I1552</x:f>
        <x:v>PKR</x:v>
      </x:c>
      <x:c r="H1555" s="133" t="n">
        <x:f>'Master Products'!L1552</x:f>
        <x:v>160</x:v>
      </x:c>
      <x:c r="I1555" s="133" t="n">
        <x:f>'Master Products'!M1552</x:f>
        <x:v>143</x:v>
      </x:c>
      <x:c r="J1555" s="133" t="str">
        <x:f>'Master Products'!U1552</x:f>
        <x:v>Source Valid</x:v>
      </x:c>
      <x:c r="K1555" s="133" t="n">
        <x:f>'Master Products'!N1552</x:f>
        <x:v>17</x:v>
      </x:c>
      <x:c r="L1555" s="148" t="n">
        <x:f>'Master Products'!O1552</x:f>
        <x:v>0.10625</x:v>
      </x:c>
      <x:c r="M1555" s="149" t="str">
        <x:f>'Master Products'!X1552</x:f>
        <x:v>Ready</x:v>
      </x:c>
      <x:c r="N1555" s="149" t="b">
        <x:f>'Master Products'!Y1552</x:f>
        <x:v>1</x:v>
      </x:c>
      <x:c r="O1555" s="149" t="str">
        <x:f>'Master Products'!AH1552</x:f>
        <x:v>WS-RATES:44:4</x:v>
      </x:c>
      <x:c r="P1555" s="149" t="str">
        <x:f>IF('Master Products'!AI1552="","",'Master Products'!AI1552)</x:f>
      </x:c>
      <x:c r="Q1555" s="149" t="str">
        <x:f>IF('Master Products'!AJ1552="","",'Master Products'!AJ1552)</x:f>
      </x:c>
      <x:c r="R1555" s="149" t="str">
        <x:f>IF('Master Products'!AK1552="","",'Master Products'!AK1552)</x:f>
      </x:c>
    </x:row>
    <x:row r="1556">
      <x:c r="A1556" s="149" t="str">
        <x:f>'Master Products'!A1553</x:f>
        <x:v>RS-001552</x:v>
      </x:c>
      <x:c r="B1556" s="149" t="str">
        <x:f>'Master Products'!B1553</x:f>
        <x:v>GMSA GUN ROD (L) 1PC</x:v>
      </x:c>
      <x:c r="C1556" s="149" t="str">
        <x:f>'Master Products'!C1553</x:f>
        <x:v>GLUE GUN ROD</x:v>
      </x:c>
      <x:c r="D1556" s="149" t="str">
        <x:f>'Master Products'!D1553</x:f>
        <x:v>Both</x:v>
      </x:c>
      <x:c r="E1556" s="149" t="str">
        <x:f>'Master Products'!F1553</x:f>
        <x:v>Piece</x:v>
      </x:c>
      <x:c r="F1556" s="149" t="n">
        <x:f>IF('Master Products'!G1553="","",'Master Products'!G1553)</x:f>
        <x:v>1</x:v>
      </x:c>
      <x:c r="G1556" s="149" t="str">
        <x:f>'Master Products'!I1553</x:f>
        <x:v>PKR</x:v>
      </x:c>
      <x:c r="H1556" s="133" t="n">
        <x:f>'Master Products'!L1553</x:f>
        <x:v>36</x:v>
      </x:c>
      <x:c r="I1556" s="133" t="n">
        <x:f>'Master Products'!M1553</x:f>
        <x:v>28</x:v>
      </x:c>
      <x:c r="J1556" s="133" t="str">
        <x:f>'Master Products'!U1553</x:f>
        <x:v>Source Valid</x:v>
      </x:c>
      <x:c r="K1556" s="133" t="n">
        <x:f>'Master Products'!N1553</x:f>
        <x:v>8</x:v>
      </x:c>
      <x:c r="L1556" s="148" t="n">
        <x:f>'Master Products'!O1553</x:f>
        <x:v>0.2222222222222222</x:v>
      </x:c>
      <x:c r="M1556" s="149" t="str">
        <x:f>'Master Products'!X1553</x:f>
        <x:v>Ready</x:v>
      </x:c>
      <x:c r="N1556" s="149" t="b">
        <x:f>'Master Products'!Y1553</x:f>
        <x:v>1</x:v>
      </x:c>
      <x:c r="O1556" s="149" t="str">
        <x:f>'Master Products'!AH1553</x:f>
        <x:v>WS-RATES:44:5</x:v>
      </x:c>
      <x:c r="P1556" s="149" t="str">
        <x:f>IF('Master Products'!AI1553="","",'Master Products'!AI1553)</x:f>
      </x:c>
      <x:c r="Q1556" s="149" t="str">
        <x:f>IF('Master Products'!AJ1553="","",'Master Products'!AJ1553)</x:f>
      </x:c>
      <x:c r="R1556" s="149" t="str">
        <x:f>IF('Master Products'!AK1553="","",'Master Products'!AK1553)</x:f>
      </x:c>
    </x:row>
    <x:row r="1557">
      <x:c r="A1557" s="149" t="str">
        <x:f>'Master Products'!A1554</x:f>
        <x:v>RS-001553</x:v>
      </x:c>
      <x:c r="B1557" s="149" t="str">
        <x:f>'Master Products'!B1554</x:f>
        <x:v>BINDING TAPE 2" 10 YD</x:v>
      </x:c>
      <x:c r="C1557" s="149" t="str">
        <x:f>'Master Products'!C1554</x:f>
        <x:v>TAPE</x:v>
      </x:c>
      <x:c r="D1557" s="149" t="str">
        <x:f>'Master Products'!D1554</x:f>
        <x:v>Both</x:v>
      </x:c>
      <x:c r="E1557" s="149" t="str">
        <x:f>'Master Products'!F1554</x:f>
        <x:v>Piece</x:v>
      </x:c>
      <x:c r="F1557" s="149" t="str">
        <x:f>IF('Master Products'!G1554="","",'Master Products'!G1554)</x:f>
      </x:c>
      <x:c r="G1557" s="149" t="str">
        <x:f>'Master Products'!I1554</x:f>
        <x:v>PKR</x:v>
      </x:c>
      <x:c r="H1557" s="133" t="n">
        <x:f>'Master Products'!L1554</x:f>
        <x:v>88</x:v>
      </x:c>
      <x:c r="I1557" s="133" t="n">
        <x:f>'Master Products'!M1554</x:f>
        <x:v>78</x:v>
      </x:c>
      <x:c r="J1557" s="133" t="str">
        <x:f>'Master Products'!U1554</x:f>
        <x:v>Source Valid</x:v>
      </x:c>
      <x:c r="K1557" s="133" t="n">
        <x:f>'Master Products'!N1554</x:f>
        <x:v>10</x:v>
      </x:c>
      <x:c r="L1557" s="148" t="n">
        <x:f>'Master Products'!O1554</x:f>
        <x:v>0.11363636363636363</x:v>
      </x:c>
      <x:c r="M1557" s="149" t="str">
        <x:f>'Master Products'!X1554</x:f>
        <x:v>Ready</x:v>
      </x:c>
      <x:c r="N1557" s="149" t="b">
        <x:f>'Master Products'!Y1554</x:f>
        <x:v>1</x:v>
      </x:c>
      <x:c r="O1557" s="149" t="str">
        <x:f>'Master Products'!AH1554</x:f>
        <x:v>WS-RATES:44:6</x:v>
      </x:c>
      <x:c r="P1557" s="149" t="str">
        <x:f>IF('Master Products'!AI1554="","",'Master Products'!AI1554)</x:f>
      </x:c>
      <x:c r="Q1557" s="149" t="str">
        <x:f>IF('Master Products'!AJ1554="","",'Master Products'!AJ1554)</x:f>
      </x:c>
      <x:c r="R1557" s="149" t="str">
        <x:f>IF('Master Products'!AK1554="","",'Master Products'!AK1554)</x:f>
      </x:c>
    </x:row>
    <x:row r="1558">
      <x:c r="A1558" s="149" t="str">
        <x:f>'Master Products'!A1555</x:f>
        <x:v>RS-001554</x:v>
      </x:c>
      <x:c r="B1558" s="149" t="str">
        <x:f>'Master Products'!B1555</x:f>
        <x:v>CARD CHUTKI L</x:v>
      </x:c>
      <x:c r="C1558" s="149" t="str">
        <x:f>'Master Products'!C1555</x:f>
        <x:v>CHINA</x:v>
      </x:c>
      <x:c r="D1558" s="149" t="str">
        <x:f>'Master Products'!D1555</x:f>
        <x:v>Both</x:v>
      </x:c>
      <x:c r="E1558" s="149" t="str">
        <x:f>'Master Products'!F1555</x:f>
        <x:v>Piece</x:v>
      </x:c>
      <x:c r="F1558" s="149" t="str">
        <x:f>IF('Master Products'!G1555="","",'Master Products'!G1555)</x:f>
      </x:c>
      <x:c r="G1558" s="149" t="str">
        <x:f>'Master Products'!I1555</x:f>
        <x:v>PKR</x:v>
      </x:c>
      <x:c r="H1558" s="133" t="n">
        <x:f>'Master Products'!L1555</x:f>
        <x:v>12</x:v>
      </x:c>
      <x:c r="I1558" s="133" t="n">
        <x:f>'Master Products'!M1555</x:f>
        <x:v>10</x:v>
      </x:c>
      <x:c r="J1558" s="133" t="str">
        <x:f>'Master Products'!U1555</x:f>
        <x:v>Source Valid</x:v>
      </x:c>
      <x:c r="K1558" s="133" t="n">
        <x:f>'Master Products'!N1555</x:f>
        <x:v>2</x:v>
      </x:c>
      <x:c r="L1558" s="148" t="n">
        <x:f>'Master Products'!O1555</x:f>
        <x:v>0.16666666666666666</x:v>
      </x:c>
      <x:c r="M1558" s="149" t="str">
        <x:f>'Master Products'!X1555</x:f>
        <x:v>Ready</x:v>
      </x:c>
      <x:c r="N1558" s="149" t="b">
        <x:f>'Master Products'!Y1555</x:f>
        <x:v>1</x:v>
      </x:c>
      <x:c r="O1558" s="149" t="str">
        <x:f>'Master Products'!AH1555</x:f>
        <x:v>WS-RATES:44:7</x:v>
      </x:c>
      <x:c r="P1558" s="149" t="str">
        <x:f>IF('Master Products'!AI1555="","",'Master Products'!AI1555)</x:f>
      </x:c>
      <x:c r="Q1558" s="149" t="str">
        <x:f>IF('Master Products'!AJ1555="","",'Master Products'!AJ1555)</x:f>
      </x:c>
      <x:c r="R1558" s="149" t="str">
        <x:f>IF('Master Products'!AK1555="","",'Master Products'!AK1555)</x:f>
      </x:c>
    </x:row>
    <x:row r="1559">
      <x:c r="A1559" s="149" t="str">
        <x:f>'Master Products'!A1556</x:f>
        <x:v>RS-001555</x:v>
      </x:c>
      <x:c r="B1559" s="149" t="str">
        <x:f>'Master Products'!B1556</x:f>
        <x:v>MAGIC BALL SMALL</x:v>
      </x:c>
      <x:c r="C1559" s="149" t="str">
        <x:f>'Master Products'!C1556</x:f>
        <x:v>CHINA</x:v>
      </x:c>
      <x:c r="D1559" s="149" t="str">
        <x:f>'Master Products'!D1556</x:f>
        <x:v>Both</x:v>
      </x:c>
      <x:c r="E1559" s="149" t="str">
        <x:f>'Master Products'!F1556</x:f>
        <x:v>Piece</x:v>
      </x:c>
      <x:c r="F1559" s="149" t="str">
        <x:f>IF('Master Products'!G1556="","",'Master Products'!G1556)</x:f>
      </x:c>
      <x:c r="G1559" s="149" t="str">
        <x:f>'Master Products'!I1556</x:f>
        <x:v>PKR</x:v>
      </x:c>
      <x:c r="H1559" s="133" t="n">
        <x:f>'Master Products'!L1556</x:f>
        <x:v>10</x:v>
      </x:c>
      <x:c r="I1559" s="133" t="n">
        <x:f>'Master Products'!M1556</x:f>
        <x:v>8</x:v>
      </x:c>
      <x:c r="J1559" s="133" t="str">
        <x:f>'Master Products'!U1556</x:f>
        <x:v>Source Valid</x:v>
      </x:c>
      <x:c r="K1559" s="133" t="n">
        <x:f>'Master Products'!N1556</x:f>
        <x:v>2</x:v>
      </x:c>
      <x:c r="L1559" s="148" t="n">
        <x:f>'Master Products'!O1556</x:f>
        <x:v>0.2</x:v>
      </x:c>
      <x:c r="M1559" s="149" t="str">
        <x:f>'Master Products'!X1556</x:f>
        <x:v>Ready</x:v>
      </x:c>
      <x:c r="N1559" s="149" t="b">
        <x:f>'Master Products'!Y1556</x:f>
        <x:v>1</x:v>
      </x:c>
      <x:c r="O1559" s="149" t="str">
        <x:f>'Master Products'!AH1556</x:f>
        <x:v>WS-RATES:44:8</x:v>
      </x:c>
      <x:c r="P1559" s="149" t="str">
        <x:f>IF('Master Products'!AI1556="","",'Master Products'!AI1556)</x:f>
      </x:c>
      <x:c r="Q1559" s="149" t="str">
        <x:f>IF('Master Products'!AJ1556="","",'Master Products'!AJ1556)</x:f>
      </x:c>
      <x:c r="R1559" s="149" t="str">
        <x:f>IF('Master Products'!AK1556="","",'Master Products'!AK1556)</x:f>
      </x:c>
    </x:row>
    <x:row r="1560">
      <x:c r="A1560" s="149" t="str">
        <x:f>'Master Products'!A1557</x:f>
        <x:v>RS-001556</x:v>
      </x:c>
      <x:c r="B1560" s="149" t="str">
        <x:f>'Master Products'!B1557</x:f>
        <x:v>BINDING TAPE 2" 5 YD</x:v>
      </x:c>
      <x:c r="C1560" s="149" t="str">
        <x:f>'Master Products'!C1557</x:f>
        <x:v>TAPE</x:v>
      </x:c>
      <x:c r="D1560" s="149" t="str">
        <x:f>'Master Products'!D1557</x:f>
        <x:v>Both</x:v>
      </x:c>
      <x:c r="E1560" s="149" t="str">
        <x:f>'Master Products'!F1557</x:f>
        <x:v>Piece</x:v>
      </x:c>
      <x:c r="F1560" s="149" t="str">
        <x:f>IF('Master Products'!G1557="","",'Master Products'!G1557)</x:f>
      </x:c>
      <x:c r="G1560" s="149" t="str">
        <x:f>'Master Products'!I1557</x:f>
        <x:v>PKR</x:v>
      </x:c>
      <x:c r="H1560" s="133" t="n">
        <x:f>'Master Products'!L1557</x:f>
        <x:v>58</x:v>
      </x:c>
      <x:c r="I1560" s="133" t="n">
        <x:f>'Master Products'!M1557</x:f>
        <x:v>54</x:v>
      </x:c>
      <x:c r="J1560" s="133" t="str">
        <x:f>'Master Products'!U1557</x:f>
        <x:v>Source Valid</x:v>
      </x:c>
      <x:c r="K1560" s="133" t="n">
        <x:f>'Master Products'!N1557</x:f>
        <x:v>4</x:v>
      </x:c>
      <x:c r="L1560" s="148" t="n">
        <x:f>'Master Products'!O1557</x:f>
        <x:v>0.06896551724137931</x:v>
      </x:c>
      <x:c r="M1560" s="149" t="str">
        <x:f>'Master Products'!X1557</x:f>
        <x:v>Ready</x:v>
      </x:c>
      <x:c r="N1560" s="149" t="b">
        <x:f>'Master Products'!Y1557</x:f>
        <x:v>1</x:v>
      </x:c>
      <x:c r="O1560" s="149" t="str">
        <x:f>'Master Products'!AH1557</x:f>
        <x:v>WS-RATES:44:9</x:v>
      </x:c>
      <x:c r="P1560" s="149" t="str">
        <x:f>IF('Master Products'!AI1557="","",'Master Products'!AI1557)</x:f>
      </x:c>
      <x:c r="Q1560" s="149" t="str">
        <x:f>IF('Master Products'!AJ1557="","",'Master Products'!AJ1557)</x:f>
      </x:c>
      <x:c r="R1560" s="149" t="str">
        <x:f>IF('Master Products'!AK1557="","",'Master Products'!AK1557)</x:f>
      </x:c>
    </x:row>
    <x:row r="1561">
      <x:c r="A1561" s="149" t="str">
        <x:f>'Master Products'!A1558</x:f>
        <x:v>RS-001557</x:v>
      </x:c>
      <x:c r="B1561" s="149" t="str">
        <x:f>'Master Products'!B1558</x:f>
        <x:v>MAGIC BALL LARGE</x:v>
      </x:c>
      <x:c r="C1561" s="149" t="str">
        <x:f>'Master Products'!C1558</x:f>
        <x:v>CHINA</x:v>
      </x:c>
      <x:c r="D1561" s="149" t="str">
        <x:f>'Master Products'!D1558</x:f>
        <x:v>Both</x:v>
      </x:c>
      <x:c r="E1561" s="149" t="str">
        <x:f>'Master Products'!F1558</x:f>
        <x:v>Piece</x:v>
      </x:c>
      <x:c r="F1561" s="149" t="str">
        <x:f>IF('Master Products'!G1558="","",'Master Products'!G1558)</x:f>
      </x:c>
      <x:c r="G1561" s="149" t="str">
        <x:f>'Master Products'!I1558</x:f>
        <x:v>PKR</x:v>
      </x:c>
      <x:c r="H1561" s="133" t="n">
        <x:f>'Master Products'!L1558</x:f>
        <x:v>20</x:v>
      </x:c>
      <x:c r="I1561" s="133" t="n">
        <x:f>'Master Products'!M1558</x:f>
        <x:v>15</x:v>
      </x:c>
      <x:c r="J1561" s="133" t="str">
        <x:f>'Master Products'!U1558</x:f>
        <x:v>Source Valid</x:v>
      </x:c>
      <x:c r="K1561" s="133" t="n">
        <x:f>'Master Products'!N1558</x:f>
        <x:v>5</x:v>
      </x:c>
      <x:c r="L1561" s="148" t="n">
        <x:f>'Master Products'!O1558</x:f>
        <x:v>0.25</x:v>
      </x:c>
      <x:c r="M1561" s="149" t="str">
        <x:f>'Master Products'!X1558</x:f>
        <x:v>Ready</x:v>
      </x:c>
      <x:c r="N1561" s="149" t="b">
        <x:f>'Master Products'!Y1558</x:f>
        <x:v>1</x:v>
      </x:c>
      <x:c r="O1561" s="149" t="str">
        <x:f>'Master Products'!AH1558</x:f>
        <x:v>WS-RATES:44:10</x:v>
      </x:c>
      <x:c r="P1561" s="149" t="str">
        <x:f>IF('Master Products'!AI1558="","",'Master Products'!AI1558)</x:f>
      </x:c>
      <x:c r="Q1561" s="149" t="str">
        <x:f>IF('Master Products'!AJ1558="","",'Master Products'!AJ1558)</x:f>
      </x:c>
      <x:c r="R1561" s="149" t="str">
        <x:f>IF('Master Products'!AK1558="","",'Master Products'!AK1558)</x:f>
      </x:c>
    </x:row>
    <x:row r="1562">
      <x:c r="A1562" s="149" t="str">
        <x:f>'Master Products'!A1559</x:f>
        <x:v>RS-001558</x:v>
      </x:c>
      <x:c r="B1562" s="149" t="str">
        <x:f>'Master Products'!B1559</x:f>
        <x:v>BINDING TAPE 1.5" 10 YD</x:v>
      </x:c>
      <x:c r="C1562" s="149" t="str">
        <x:f>'Master Products'!C1559</x:f>
        <x:v>TAPE</x:v>
      </x:c>
      <x:c r="D1562" s="149" t="str">
        <x:f>'Master Products'!D1559</x:f>
        <x:v>Both</x:v>
      </x:c>
      <x:c r="E1562" s="149" t="str">
        <x:f>'Master Products'!F1559</x:f>
        <x:v>Piece</x:v>
      </x:c>
      <x:c r="F1562" s="149" t="str">
        <x:f>IF('Master Products'!G1559="","",'Master Products'!G1559)</x:f>
      </x:c>
      <x:c r="G1562" s="149" t="str">
        <x:f>'Master Products'!I1559</x:f>
        <x:v>PKR</x:v>
      </x:c>
      <x:c r="H1562" s="133" t="n">
        <x:f>'Master Products'!L1559</x:f>
        <x:v>75</x:v>
      </x:c>
      <x:c r="I1562" s="133" t="n">
        <x:f>'Master Products'!M1559</x:f>
        <x:v>63</x:v>
      </x:c>
      <x:c r="J1562" s="133" t="str">
        <x:f>'Master Products'!U1559</x:f>
        <x:v>Source Valid</x:v>
      </x:c>
      <x:c r="K1562" s="133" t="n">
        <x:f>'Master Products'!N1559</x:f>
        <x:v>12</x:v>
      </x:c>
      <x:c r="L1562" s="148" t="n">
        <x:f>'Master Products'!O1559</x:f>
        <x:v>0.16</x:v>
      </x:c>
      <x:c r="M1562" s="149" t="str">
        <x:f>'Master Products'!X1559</x:f>
        <x:v>Ready</x:v>
      </x:c>
      <x:c r="N1562" s="149" t="b">
        <x:f>'Master Products'!Y1559</x:f>
        <x:v>1</x:v>
      </x:c>
      <x:c r="O1562" s="149" t="str">
        <x:f>'Master Products'!AH1559</x:f>
        <x:v>WS-RATES:44:11</x:v>
      </x:c>
      <x:c r="P1562" s="149" t="str">
        <x:f>IF('Master Products'!AI1559="","",'Master Products'!AI1559)</x:f>
      </x:c>
      <x:c r="Q1562" s="149" t="str">
        <x:f>IF('Master Products'!AJ1559="","",'Master Products'!AJ1559)</x:f>
      </x:c>
      <x:c r="R1562" s="149" t="str">
        <x:f>IF('Master Products'!AK1559="","",'Master Products'!AK1559)</x:f>
      </x:c>
    </x:row>
    <x:row r="1563">
      <x:c r="A1563" s="149" t="str">
        <x:f>'Master Products'!A1560</x:f>
        <x:v>RS-001559</x:v>
      </x:c>
      <x:c r="B1563" s="149" t="str">
        <x:f>'Master Products'!B1560</x:f>
        <x:v>LUDO DANA WHITE(16MM)</x:v>
      </x:c>
      <x:c r="C1563" s="149" t="str">
        <x:f>'Master Products'!C1560</x:f>
        <x:v>LUDO DANA + GOTI</x:v>
      </x:c>
      <x:c r="D1563" s="149" t="str">
        <x:f>'Master Products'!D1560</x:f>
        <x:v>Both</x:v>
      </x:c>
      <x:c r="E1563" s="149" t="str">
        <x:f>'Master Products'!F1560</x:f>
        <x:v>Piece</x:v>
      </x:c>
      <x:c r="F1563" s="149" t="str">
        <x:f>IF('Master Products'!G1560="","",'Master Products'!G1560)</x:f>
      </x:c>
      <x:c r="G1563" s="149" t="str">
        <x:f>'Master Products'!I1560</x:f>
        <x:v>PKR</x:v>
      </x:c>
      <x:c r="H1563" s="133" t="n">
        <x:f>'Master Products'!L1560</x:f>
        <x:v>9</x:v>
      </x:c>
      <x:c r="I1563" s="133" t="n">
        <x:f>'Master Products'!M1560</x:f>
        <x:v>7</x:v>
      </x:c>
      <x:c r="J1563" s="133" t="str">
        <x:f>'Master Products'!U1560</x:f>
        <x:v>Source Valid</x:v>
      </x:c>
      <x:c r="K1563" s="133" t="n">
        <x:f>'Master Products'!N1560</x:f>
        <x:v>2</x:v>
      </x:c>
      <x:c r="L1563" s="148" t="n">
        <x:f>'Master Products'!O1560</x:f>
        <x:v>0.2222222222222222</x:v>
      </x:c>
      <x:c r="M1563" s="149" t="str">
        <x:f>'Master Products'!X1560</x:f>
        <x:v>Ready</x:v>
      </x:c>
      <x:c r="N1563" s="149" t="b">
        <x:f>'Master Products'!Y1560</x:f>
        <x:v>1</x:v>
      </x:c>
      <x:c r="O1563" s="149" t="str">
        <x:f>'Master Products'!AH1560</x:f>
        <x:v>WS-RATES:44:12</x:v>
      </x:c>
      <x:c r="P1563" s="149" t="str">
        <x:f>IF('Master Products'!AI1560="","",'Master Products'!AI1560)</x:f>
      </x:c>
      <x:c r="Q1563" s="149" t="str">
        <x:f>IF('Master Products'!AJ1560="","",'Master Products'!AJ1560)</x:f>
      </x:c>
      <x:c r="R1563" s="149" t="str">
        <x:f>IF('Master Products'!AK1560="","",'Master Products'!AK1560)</x:f>
      </x:c>
    </x:row>
    <x:row r="1564">
      <x:c r="A1564" s="149" t="str">
        <x:f>'Master Products'!A1561</x:f>
        <x:v>RS-001560</x:v>
      </x:c>
      <x:c r="B1564" s="149" t="str">
        <x:f>'Master Products'!B1561</x:f>
        <x:v>LUDO DANA WHITE(14MM)</x:v>
      </x:c>
      <x:c r="C1564" s="149" t="str">
        <x:f>'Master Products'!C1561</x:f>
        <x:v>LUDO DANA + GOTI</x:v>
      </x:c>
      <x:c r="D1564" s="149" t="str">
        <x:f>'Master Products'!D1561</x:f>
        <x:v>Both</x:v>
      </x:c>
      <x:c r="E1564" s="149" t="str">
        <x:f>'Master Products'!F1561</x:f>
        <x:v>Piece</x:v>
      </x:c>
      <x:c r="F1564" s="149" t="str">
        <x:f>IF('Master Products'!G1561="","",'Master Products'!G1561)</x:f>
      </x:c>
      <x:c r="G1564" s="149" t="str">
        <x:f>'Master Products'!I1561</x:f>
        <x:v>PKR</x:v>
      </x:c>
      <x:c r="H1564" s="133" t="n">
        <x:f>'Master Products'!L1561</x:f>
        <x:v>6</x:v>
      </x:c>
      <x:c r="I1564" s="133" t="n">
        <x:f>'Master Products'!M1561</x:f>
        <x:v>5</x:v>
      </x:c>
      <x:c r="J1564" s="133" t="str">
        <x:f>'Master Products'!U1561</x:f>
        <x:v>Source Valid</x:v>
      </x:c>
      <x:c r="K1564" s="133" t="n">
        <x:f>'Master Products'!N1561</x:f>
        <x:v>1</x:v>
      </x:c>
      <x:c r="L1564" s="148" t="n">
        <x:f>'Master Products'!O1561</x:f>
        <x:v>0.16666666666666666</x:v>
      </x:c>
      <x:c r="M1564" s="149" t="str">
        <x:f>'Master Products'!X1561</x:f>
        <x:v>Ready</x:v>
      </x:c>
      <x:c r="N1564" s="149" t="b">
        <x:f>'Master Products'!Y1561</x:f>
        <x:v>1</x:v>
      </x:c>
      <x:c r="O1564" s="149" t="str">
        <x:f>'Master Products'!AH1561</x:f>
        <x:v>WS-RATES:44:13</x:v>
      </x:c>
      <x:c r="P1564" s="149" t="str">
        <x:f>IF('Master Products'!AI1561="","",'Master Products'!AI1561)</x:f>
      </x:c>
      <x:c r="Q1564" s="149" t="str">
        <x:f>IF('Master Products'!AJ1561="","",'Master Products'!AJ1561)</x:f>
      </x:c>
      <x:c r="R1564" s="149" t="str">
        <x:f>IF('Master Products'!AK1561="","",'Master Products'!AK1561)</x:f>
      </x:c>
    </x:row>
    <x:row r="1565">
      <x:c r="A1565" s="149" t="str">
        <x:f>'Master Products'!A1562</x:f>
        <x:v>RS-001561</x:v>
      </x:c>
      <x:c r="B1565" s="149" t="str">
        <x:f>'Master Products'!B1562</x:f>
        <x:v>LUDO DANA CRYSTAL(16MM)</x:v>
      </x:c>
      <x:c r="C1565" s="149" t="str">
        <x:f>'Master Products'!C1562</x:f>
        <x:v>LUDO DANA + GOTI</x:v>
      </x:c>
      <x:c r="D1565" s="149" t="str">
        <x:f>'Master Products'!D1562</x:f>
        <x:v>Both</x:v>
      </x:c>
      <x:c r="E1565" s="149" t="str">
        <x:f>'Master Products'!F1562</x:f>
        <x:v>Piece</x:v>
      </x:c>
      <x:c r="F1565" s="149" t="str">
        <x:f>IF('Master Products'!G1562="","",'Master Products'!G1562)</x:f>
      </x:c>
      <x:c r="G1565" s="149" t="str">
        <x:f>'Master Products'!I1562</x:f>
        <x:v>PKR</x:v>
      </x:c>
      <x:c r="H1565" s="133" t="n">
        <x:f>'Master Products'!L1562</x:f>
        <x:v>12</x:v>
      </x:c>
      <x:c r="I1565" s="133" t="n">
        <x:f>'Master Products'!M1562</x:f>
        <x:v>8</x:v>
      </x:c>
      <x:c r="J1565" s="133" t="str">
        <x:f>'Master Products'!U1562</x:f>
        <x:v>Source Valid</x:v>
      </x:c>
      <x:c r="K1565" s="133" t="n">
        <x:f>'Master Products'!N1562</x:f>
        <x:v>4</x:v>
      </x:c>
      <x:c r="L1565" s="148" t="n">
        <x:f>'Master Products'!O1562</x:f>
        <x:v>0.3333333333333333</x:v>
      </x:c>
      <x:c r="M1565" s="149" t="str">
        <x:f>'Master Products'!X1562</x:f>
        <x:v>Ready</x:v>
      </x:c>
      <x:c r="N1565" s="149" t="b">
        <x:f>'Master Products'!Y1562</x:f>
        <x:v>1</x:v>
      </x:c>
      <x:c r="O1565" s="149" t="str">
        <x:f>'Master Products'!AH1562</x:f>
        <x:v>WS-RATES:44:14</x:v>
      </x:c>
      <x:c r="P1565" s="149" t="str">
        <x:f>IF('Master Products'!AI1562="","",'Master Products'!AI1562)</x:f>
      </x:c>
      <x:c r="Q1565" s="149" t="str">
        <x:f>IF('Master Products'!AJ1562="","",'Master Products'!AJ1562)</x:f>
      </x:c>
      <x:c r="R1565" s="149" t="str">
        <x:f>IF('Master Products'!AK1562="","",'Master Products'!AK1562)</x:f>
      </x:c>
    </x:row>
    <x:row r="1566">
      <x:c r="A1566" s="149" t="str">
        <x:f>'Master Products'!A1563</x:f>
        <x:v>RS-001562</x:v>
      </x:c>
      <x:c r="B1566" s="149" t="str">
        <x:f>'Master Products'!B1563</x:f>
        <x:v>BINDING TAPE 1" 20 YD</x:v>
      </x:c>
      <x:c r="C1566" s="149" t="str">
        <x:f>'Master Products'!C1563</x:f>
        <x:v>TAPE</x:v>
      </x:c>
      <x:c r="D1566" s="149" t="str">
        <x:f>'Master Products'!D1563</x:f>
        <x:v>Both</x:v>
      </x:c>
      <x:c r="E1566" s="149" t="str">
        <x:f>'Master Products'!F1563</x:f>
        <x:v>Piece</x:v>
      </x:c>
      <x:c r="F1566" s="149" t="str">
        <x:f>IF('Master Products'!G1563="","",'Master Products'!G1563)</x:f>
      </x:c>
      <x:c r="G1566" s="149" t="str">
        <x:f>'Master Products'!I1563</x:f>
        <x:v>PKR</x:v>
      </x:c>
      <x:c r="H1566" s="133" t="n">
        <x:f>'Master Products'!L1563</x:f>
        <x:v>85</x:v>
      </x:c>
      <x:c r="I1566" s="133" t="n">
        <x:f>'Master Products'!M1563</x:f>
        <x:v>72</x:v>
      </x:c>
      <x:c r="J1566" s="133" t="str">
        <x:f>'Master Products'!U1563</x:f>
        <x:v>Source Valid</x:v>
      </x:c>
      <x:c r="K1566" s="133" t="n">
        <x:f>'Master Products'!N1563</x:f>
        <x:v>13</x:v>
      </x:c>
      <x:c r="L1566" s="148" t="n">
        <x:f>'Master Products'!O1563</x:f>
        <x:v>0.15294117647058825</x:v>
      </x:c>
      <x:c r="M1566" s="149" t="str">
        <x:f>'Master Products'!X1563</x:f>
        <x:v>Ready</x:v>
      </x:c>
      <x:c r="N1566" s="149" t="b">
        <x:f>'Master Products'!Y1563</x:f>
        <x:v>1</x:v>
      </x:c>
      <x:c r="O1566" s="149" t="str">
        <x:f>'Master Products'!AH1563</x:f>
        <x:v>WS-RATES:44:15</x:v>
      </x:c>
      <x:c r="P1566" s="149" t="str">
        <x:f>IF('Master Products'!AI1563="","",'Master Products'!AI1563)</x:f>
      </x:c>
      <x:c r="Q1566" s="149" t="str">
        <x:f>IF('Master Products'!AJ1563="","",'Master Products'!AJ1563)</x:f>
      </x:c>
      <x:c r="R1566" s="149" t="str">
        <x:f>IF('Master Products'!AK1563="","",'Master Products'!AK1563)</x:f>
      </x:c>
    </x:row>
    <x:row r="1567">
      <x:c r="A1567" s="149" t="str">
        <x:f>'Master Products'!A1564</x:f>
        <x:v>RS-001563</x:v>
      </x:c>
      <x:c r="B1567" s="149" t="str">
        <x:f>'Master Products'!B1564</x:f>
        <x:v>GMSA ELFI 50 GRAM</x:v>
      </x:c>
      <x:c r="C1567" s="149" t="str">
        <x:f>'Master Products'!C1564</x:f>
        <x:v>GUM STICK</x:v>
      </x:c>
      <x:c r="D1567" s="149" t="str">
        <x:f>'Master Products'!D1564</x:f>
        <x:v>Both</x:v>
      </x:c>
      <x:c r="E1567" s="149" t="str">
        <x:f>'Master Products'!F1564</x:f>
        <x:v>Piece</x:v>
      </x:c>
      <x:c r="F1567" s="149" t="str">
        <x:f>IF('Master Products'!G1564="","",'Master Products'!G1564)</x:f>
      </x:c>
      <x:c r="G1567" s="149" t="str">
        <x:f>'Master Products'!I1564</x:f>
        <x:v>PKR</x:v>
      </x:c>
      <x:c r="H1567" s="133" t="n">
        <x:f>'Master Products'!L1564</x:f>
        <x:v>290</x:v>
      </x:c>
      <x:c r="I1567" s="133" t="n">
        <x:f>'Master Products'!M1564</x:f>
        <x:v>282</x:v>
      </x:c>
      <x:c r="J1567" s="133" t="str">
        <x:f>'Master Products'!U1564</x:f>
        <x:v>Source Valid</x:v>
      </x:c>
      <x:c r="K1567" s="133" t="n">
        <x:f>'Master Products'!N1564</x:f>
        <x:v>8</x:v>
      </x:c>
      <x:c r="L1567" s="148" t="n">
        <x:f>'Master Products'!O1564</x:f>
        <x:v>0.027586206896551724</x:v>
      </x:c>
      <x:c r="M1567" s="149" t="str">
        <x:f>'Master Products'!X1564</x:f>
        <x:v>Ready</x:v>
      </x:c>
      <x:c r="N1567" s="149" t="b">
        <x:f>'Master Products'!Y1564</x:f>
        <x:v>1</x:v>
      </x:c>
      <x:c r="O1567" s="149" t="str">
        <x:f>'Master Products'!AH1564</x:f>
        <x:v>WS-RATES:44:16</x:v>
      </x:c>
      <x:c r="P1567" s="149" t="str">
        <x:f>IF('Master Products'!AI1564="","",'Master Products'!AI1564)</x:f>
      </x:c>
      <x:c r="Q1567" s="149" t="str">
        <x:f>IF('Master Products'!AJ1564="","",'Master Products'!AJ1564)</x:f>
      </x:c>
      <x:c r="R1567" s="149" t="str">
        <x:f>IF('Master Products'!AK1564="","",'Master Products'!AK1564)</x:f>
      </x:c>
    </x:row>
    <x:row r="1568">
      <x:c r="A1568" s="149" t="str">
        <x:f>'Master Products'!A1565</x:f>
        <x:v>RS-001564</x:v>
      </x:c>
      <x:c r="B1568" s="149" t="str">
        <x:f>'Master Products'!B1565</x:f>
        <x:v>LUDO DANA CRYSTAL(14MM)</x:v>
      </x:c>
      <x:c r="C1568" s="149" t="str">
        <x:f>'Master Products'!C1565</x:f>
        <x:v>LUDO DANA + GOTI</x:v>
      </x:c>
      <x:c r="D1568" s="149" t="str">
        <x:f>'Master Products'!D1565</x:f>
        <x:v>Both</x:v>
      </x:c>
      <x:c r="E1568" s="149" t="str">
        <x:f>'Master Products'!F1565</x:f>
        <x:v>Piece</x:v>
      </x:c>
      <x:c r="F1568" s="149" t="str">
        <x:f>IF('Master Products'!G1565="","",'Master Products'!G1565)</x:f>
      </x:c>
      <x:c r="G1568" s="149" t="str">
        <x:f>'Master Products'!I1565</x:f>
        <x:v>PKR</x:v>
      </x:c>
      <x:c r="H1568" s="133" t="n">
        <x:f>'Master Products'!L1565</x:f>
        <x:v>8</x:v>
      </x:c>
      <x:c r="I1568" s="133" t="n">
        <x:f>'Master Products'!M1565</x:f>
        <x:v>6</x:v>
      </x:c>
      <x:c r="J1568" s="133" t="str">
        <x:f>'Master Products'!U1565</x:f>
        <x:v>Source Valid</x:v>
      </x:c>
      <x:c r="K1568" s="133" t="n">
        <x:f>'Master Products'!N1565</x:f>
        <x:v>2</x:v>
      </x:c>
      <x:c r="L1568" s="148" t="n">
        <x:f>'Master Products'!O1565</x:f>
        <x:v>0.25</x:v>
      </x:c>
      <x:c r="M1568" s="149" t="str">
        <x:f>'Master Products'!X1565</x:f>
        <x:v>Ready</x:v>
      </x:c>
      <x:c r="N1568" s="149" t="b">
        <x:f>'Master Products'!Y1565</x:f>
        <x:v>1</x:v>
      </x:c>
      <x:c r="O1568" s="149" t="str">
        <x:f>'Master Products'!AH1565</x:f>
        <x:v>WS-RATES:44:17</x:v>
      </x:c>
      <x:c r="P1568" s="149" t="str">
        <x:f>IF('Master Products'!AI1565="","",'Master Products'!AI1565)</x:f>
      </x:c>
      <x:c r="Q1568" s="149" t="str">
        <x:f>IF('Master Products'!AJ1565="","",'Master Products'!AJ1565)</x:f>
      </x:c>
      <x:c r="R1568" s="149" t="str">
        <x:f>IF('Master Products'!AK1565="","",'Master Products'!AK1565)</x:f>
      </x:c>
    </x:row>
    <x:row r="1569">
      <x:c r="A1569" s="149" t="str">
        <x:f>'Master Products'!A1566</x:f>
        <x:v>RS-001565</x:v>
      </x:c>
      <x:c r="B1569" s="149" t="str">
        <x:f>'Master Products'!B1566</x:f>
        <x:v>BINDING TAPE 1" 10 YD</x:v>
      </x:c>
      <x:c r="C1569" s="149" t="str">
        <x:f>'Master Products'!C1566</x:f>
        <x:v>TAPE</x:v>
      </x:c>
      <x:c r="D1569" s="149" t="str">
        <x:f>'Master Products'!D1566</x:f>
        <x:v>Both</x:v>
      </x:c>
      <x:c r="E1569" s="149" t="str">
        <x:f>'Master Products'!F1566</x:f>
        <x:v>Piece</x:v>
      </x:c>
      <x:c r="F1569" s="149" t="str">
        <x:f>IF('Master Products'!G1566="","",'Master Products'!G1566)</x:f>
      </x:c>
      <x:c r="G1569" s="149" t="str">
        <x:f>'Master Products'!I1566</x:f>
        <x:v>PKR</x:v>
      </x:c>
      <x:c r="H1569" s="133" t="n">
        <x:f>'Master Products'!L1566</x:f>
        <x:v>46</x:v>
      </x:c>
      <x:c r="I1569" s="133" t="n">
        <x:f>'Master Products'!M1566</x:f>
        <x:v>40</x:v>
      </x:c>
      <x:c r="J1569" s="133" t="str">
        <x:f>'Master Products'!U1566</x:f>
        <x:v>Source Valid</x:v>
      </x:c>
      <x:c r="K1569" s="133" t="n">
        <x:f>'Master Products'!N1566</x:f>
        <x:v>6</x:v>
      </x:c>
      <x:c r="L1569" s="148" t="n">
        <x:f>'Master Products'!O1566</x:f>
        <x:v>0.13043478260869565</x:v>
      </x:c>
      <x:c r="M1569" s="149" t="str">
        <x:f>'Master Products'!X1566</x:f>
        <x:v>Ready</x:v>
      </x:c>
      <x:c r="N1569" s="149" t="b">
        <x:f>'Master Products'!Y1566</x:f>
        <x:v>1</x:v>
      </x:c>
      <x:c r="O1569" s="149" t="str">
        <x:f>'Master Products'!AH1566</x:f>
        <x:v>WS-RATES:44:18</x:v>
      </x:c>
      <x:c r="P1569" s="149" t="str">
        <x:f>IF('Master Products'!AI1566="","",'Master Products'!AI1566)</x:f>
      </x:c>
      <x:c r="Q1569" s="149" t="str">
        <x:f>IF('Master Products'!AJ1566="","",'Master Products'!AJ1566)</x:f>
      </x:c>
      <x:c r="R1569" s="149" t="str">
        <x:f>IF('Master Products'!AK1566="","",'Master Products'!AK1566)</x:f>
      </x:c>
    </x:row>
    <x:row r="1570">
      <x:c r="A1570" s="149" t="str">
        <x:f>'Master Products'!A1567</x:f>
        <x:v>RS-001566</x:v>
      </x:c>
      <x:c r="B1570" s="149" t="str">
        <x:f>'Master Products'!B1567</x:f>
        <x:v>POKER</x:v>
      </x:c>
      <x:c r="C1570" s="149" t="str">
        <x:f>'Master Products'!C1567</x:f>
        <x:v>CHINA</x:v>
      </x:c>
      <x:c r="D1570" s="149" t="str">
        <x:f>'Master Products'!D1567</x:f>
        <x:v>Both</x:v>
      </x:c>
      <x:c r="E1570" s="149" t="str">
        <x:f>'Master Products'!F1567</x:f>
        <x:v>Piece</x:v>
      </x:c>
      <x:c r="F1570" s="149" t="str">
        <x:f>IF('Master Products'!G1567="","",'Master Products'!G1567)</x:f>
      </x:c>
      <x:c r="G1570" s="149" t="str">
        <x:f>'Master Products'!I1567</x:f>
        <x:v>PKR</x:v>
      </x:c>
      <x:c r="H1570" s="133" t="n">
        <x:f>'Master Products'!L1567</x:f>
        <x:v>150</x:v>
      </x:c>
      <x:c r="I1570" s="133" t="n">
        <x:f>'Master Products'!M1567</x:f>
        <x:v>125</x:v>
      </x:c>
      <x:c r="J1570" s="133" t="str">
        <x:f>'Master Products'!U1567</x:f>
        <x:v>Source Valid</x:v>
      </x:c>
      <x:c r="K1570" s="133" t="n">
        <x:f>'Master Products'!N1567</x:f>
        <x:v>25</x:v>
      </x:c>
      <x:c r="L1570" s="148" t="n">
        <x:f>'Master Products'!O1567</x:f>
        <x:v>0.16666666666666666</x:v>
      </x:c>
      <x:c r="M1570" s="149" t="str">
        <x:f>'Master Products'!X1567</x:f>
        <x:v>Ready</x:v>
      </x:c>
      <x:c r="N1570" s="149" t="b">
        <x:f>'Master Products'!Y1567</x:f>
        <x:v>1</x:v>
      </x:c>
      <x:c r="O1570" s="149" t="str">
        <x:f>'Master Products'!AH1567</x:f>
        <x:v>WS-RATES:44:19</x:v>
      </x:c>
      <x:c r="P1570" s="149" t="str">
        <x:f>IF('Master Products'!AI1567="","",'Master Products'!AI1567)</x:f>
      </x:c>
      <x:c r="Q1570" s="149" t="str">
        <x:f>IF('Master Products'!AJ1567="","",'Master Products'!AJ1567)</x:f>
      </x:c>
      <x:c r="R1570" s="149" t="str">
        <x:f>IF('Master Products'!AK1567="","",'Master Products'!AK1567)</x:f>
      </x:c>
    </x:row>
    <x:row r="1571">
      <x:c r="A1571" s="149" t="str">
        <x:f>'Master Products'!A1568</x:f>
        <x:v>RS-001567</x:v>
      </x:c>
      <x:c r="B1571" s="149" t="str">
        <x:f>'Master Products'!B1568</x:f>
        <x:v>GMSA ELFI 20 GRAM</x:v>
      </x:c>
      <x:c r="C1571" s="149" t="str">
        <x:f>'Master Products'!C1568</x:f>
        <x:v>GUM STICK</x:v>
      </x:c>
      <x:c r="D1571" s="149" t="str">
        <x:f>'Master Products'!D1568</x:f>
        <x:v>Both</x:v>
      </x:c>
      <x:c r="E1571" s="149" t="str">
        <x:f>'Master Products'!F1568</x:f>
        <x:v>Piece</x:v>
      </x:c>
      <x:c r="F1571" s="149" t="str">
        <x:f>IF('Master Products'!G1568="","",'Master Products'!G1568)</x:f>
      </x:c>
      <x:c r="G1571" s="149" t="str">
        <x:f>'Master Products'!I1568</x:f>
        <x:v>PKR</x:v>
      </x:c>
      <x:c r="H1571" s="133" t="n">
        <x:f>'Master Products'!L1568</x:f>
        <x:v>125</x:v>
      </x:c>
      <x:c r="I1571" s="133" t="n">
        <x:f>'Master Products'!M1568</x:f>
        <x:v>120</x:v>
      </x:c>
      <x:c r="J1571" s="133" t="str">
        <x:f>'Master Products'!U1568</x:f>
        <x:v>Source Valid</x:v>
      </x:c>
      <x:c r="K1571" s="133" t="n">
        <x:f>'Master Products'!N1568</x:f>
        <x:v>5</x:v>
      </x:c>
      <x:c r="L1571" s="148" t="n">
        <x:f>'Master Products'!O1568</x:f>
        <x:v>0.04</x:v>
      </x:c>
      <x:c r="M1571" s="149" t="str">
        <x:f>'Master Products'!X1568</x:f>
        <x:v>Ready</x:v>
      </x:c>
      <x:c r="N1571" s="149" t="b">
        <x:f>'Master Products'!Y1568</x:f>
        <x:v>1</x:v>
      </x:c>
      <x:c r="O1571" s="149" t="str">
        <x:f>'Master Products'!AH1568</x:f>
        <x:v>WS-RATES:44:20</x:v>
      </x:c>
      <x:c r="P1571" s="149" t="str">
        <x:f>IF('Master Products'!AI1568="","",'Master Products'!AI1568)</x:f>
      </x:c>
      <x:c r="Q1571" s="149" t="str">
        <x:f>IF('Master Products'!AJ1568="","",'Master Products'!AJ1568)</x:f>
      </x:c>
      <x:c r="R1571" s="149" t="str">
        <x:f>IF('Master Products'!AK1568="","",'Master Products'!AK1568)</x:f>
      </x:c>
    </x:row>
    <x:row r="1572">
      <x:c r="A1572" s="149" t="str">
        <x:f>'Master Products'!A1569</x:f>
        <x:v>RS-001568</x:v>
      </x:c>
      <x:c r="B1572" s="149" t="str">
        <x:f>'Master Products'!B1569</x:f>
        <x:v>DOUBLE TAPE FOAM (EXPERT)</x:v>
      </x:c>
      <x:c r="C1572" s="149" t="str">
        <x:f>'Master Products'!C1569</x:f>
        <x:v>TAPE</x:v>
      </x:c>
      <x:c r="D1572" s="149" t="str">
        <x:f>'Master Products'!D1569</x:f>
        <x:v>Both</x:v>
      </x:c>
      <x:c r="E1572" s="149" t="str">
        <x:f>'Master Products'!F1569</x:f>
        <x:v>Piece</x:v>
      </x:c>
      <x:c r="F1572" s="149" t="str">
        <x:f>IF('Master Products'!G1569="","",'Master Products'!G1569)</x:f>
      </x:c>
      <x:c r="G1572" s="149" t="str">
        <x:f>'Master Products'!I1569</x:f>
        <x:v>PKR</x:v>
      </x:c>
      <x:c r="H1572" s="133" t="n">
        <x:f>'Master Products'!L1569</x:f>
        <x:v>60</x:v>
      </x:c>
      <x:c r="I1572" s="133" t="n">
        <x:f>'Master Products'!M1569</x:f>
        <x:v>42</x:v>
      </x:c>
      <x:c r="J1572" s="133" t="str">
        <x:f>'Master Products'!U1569</x:f>
        <x:v>Source Valid</x:v>
      </x:c>
      <x:c r="K1572" s="133" t="n">
        <x:f>'Master Products'!N1569</x:f>
        <x:v>18</x:v>
      </x:c>
      <x:c r="L1572" s="148" t="n">
        <x:f>'Master Products'!O1569</x:f>
        <x:v>0.3</x:v>
      </x:c>
      <x:c r="M1572" s="149" t="str">
        <x:f>'Master Products'!X1569</x:f>
        <x:v>Ready</x:v>
      </x:c>
      <x:c r="N1572" s="149" t="b">
        <x:f>'Master Products'!Y1569</x:f>
        <x:v>1</x:v>
      </x:c>
      <x:c r="O1572" s="149" t="str">
        <x:f>'Master Products'!AH1569</x:f>
        <x:v>WS-RATES:44:21</x:v>
      </x:c>
      <x:c r="P1572" s="149" t="str">
        <x:f>IF('Master Products'!AI1569="","",'Master Products'!AI1569)</x:f>
      </x:c>
      <x:c r="Q1572" s="149" t="str">
        <x:f>IF('Master Products'!AJ1569="","",'Master Products'!AJ1569)</x:f>
      </x:c>
      <x:c r="R1572" s="149" t="str">
        <x:f>IF('Master Products'!AK1569="","",'Master Products'!AK1569)</x:f>
      </x:c>
    </x:row>
    <x:row r="1573">
      <x:c r="A1573" s="149" t="str">
        <x:f>'Master Products'!A1570</x:f>
        <x:v>RS-001569</x:v>
      </x:c>
      <x:c r="B1573" s="149" t="str">
        <x:f>'Master Products'!B1570</x:f>
        <x:v>SCARF PIN SMALL</x:v>
      </x:c>
      <x:c r="C1573" s="149" t="str">
        <x:f>'Master Products'!C1570</x:f>
        <x:v>CHINA</x:v>
      </x:c>
      <x:c r="D1573" s="149" t="str">
        <x:f>'Master Products'!D1570</x:f>
        <x:v>Both</x:v>
      </x:c>
      <x:c r="E1573" s="149" t="str">
        <x:f>'Master Products'!F1570</x:f>
        <x:v>Piece</x:v>
      </x:c>
      <x:c r="F1573" s="149" t="str">
        <x:f>IF('Master Products'!G1570="","",'Master Products'!G1570)</x:f>
      </x:c>
      <x:c r="G1573" s="149" t="str">
        <x:f>'Master Products'!I1570</x:f>
        <x:v>PKR</x:v>
      </x:c>
      <x:c r="H1573" s="133" t="n">
        <x:f>'Master Products'!L1570</x:f>
        <x:v>220</x:v>
      </x:c>
      <x:c r="I1573" s="133" t="n">
        <x:f>'Master Products'!M1570</x:f>
        <x:v>210</x:v>
      </x:c>
      <x:c r="J1573" s="133" t="str">
        <x:f>'Master Products'!U1570</x:f>
        <x:v>Source Valid</x:v>
      </x:c>
      <x:c r="K1573" s="133" t="n">
        <x:f>'Master Products'!N1570</x:f>
        <x:v>10</x:v>
      </x:c>
      <x:c r="L1573" s="148" t="n">
        <x:f>'Master Products'!O1570</x:f>
        <x:v>0.045454545454545456</x:v>
      </x:c>
      <x:c r="M1573" s="149" t="str">
        <x:f>'Master Products'!X1570</x:f>
        <x:v>Ready</x:v>
      </x:c>
      <x:c r="N1573" s="149" t="b">
        <x:f>'Master Products'!Y1570</x:f>
        <x:v>1</x:v>
      </x:c>
      <x:c r="O1573" s="149" t="str">
        <x:f>'Master Products'!AH1570</x:f>
        <x:v>WS-RATES:44:22</x:v>
      </x:c>
      <x:c r="P1573" s="149" t="str">
        <x:f>IF('Master Products'!AI1570="","",'Master Products'!AI1570)</x:f>
      </x:c>
      <x:c r="Q1573" s="149" t="str">
        <x:f>IF('Master Products'!AJ1570="","",'Master Products'!AJ1570)</x:f>
      </x:c>
      <x:c r="R1573" s="149" t="str">
        <x:f>IF('Master Products'!AK1570="","",'Master Products'!AK1570)</x:f>
      </x:c>
    </x:row>
    <x:row r="1574">
      <x:c r="A1574" s="149" t="str">
        <x:f>'Master Products'!A1571</x:f>
        <x:v>RS-001570</x:v>
      </x:c>
      <x:c r="B1574" s="149" t="str">
        <x:f>'Master Products'!B1571</x:f>
        <x:v>DOUBLE TAPE (S)</x:v>
      </x:c>
      <x:c r="C1574" s="149" t="str">
        <x:f>'Master Products'!C1571</x:f>
        <x:v>TAPE</x:v>
      </x:c>
      <x:c r="D1574" s="149" t="str">
        <x:f>'Master Products'!D1571</x:f>
        <x:v>Both</x:v>
      </x:c>
      <x:c r="E1574" s="149" t="str">
        <x:f>'Master Products'!F1571</x:f>
        <x:v>Piece</x:v>
      </x:c>
      <x:c r="F1574" s="149" t="str">
        <x:f>IF('Master Products'!G1571="","",'Master Products'!G1571)</x:f>
      </x:c>
      <x:c r="G1574" s="149" t="str">
        <x:f>'Master Products'!I1571</x:f>
        <x:v>PKR</x:v>
      </x:c>
      <x:c r="H1574" s="133" t="n">
        <x:f>'Master Products'!L1571</x:f>
        <x:v>48</x:v>
      </x:c>
      <x:c r="I1574" s="133" t="n">
        <x:f>'Master Products'!M1571</x:f>
        <x:v>40</x:v>
      </x:c>
      <x:c r="J1574" s="133" t="str">
        <x:f>'Master Products'!U1571</x:f>
        <x:v>Source Valid</x:v>
      </x:c>
      <x:c r="K1574" s="133" t="n">
        <x:f>'Master Products'!N1571</x:f>
        <x:v>8</x:v>
      </x:c>
      <x:c r="L1574" s="148" t="n">
        <x:f>'Master Products'!O1571</x:f>
        <x:v>0.16666666666666666</x:v>
      </x:c>
      <x:c r="M1574" s="149" t="str">
        <x:f>'Master Products'!X1571</x:f>
        <x:v>Ready</x:v>
      </x:c>
      <x:c r="N1574" s="149" t="b">
        <x:f>'Master Products'!Y1571</x:f>
        <x:v>1</x:v>
      </x:c>
      <x:c r="O1574" s="149" t="str">
        <x:f>'Master Products'!AH1571</x:f>
        <x:v>WS-RATES:44:23</x:v>
      </x:c>
      <x:c r="P1574" s="149" t="str">
        <x:f>IF('Master Products'!AI1571="","",'Master Products'!AI1571)</x:f>
      </x:c>
      <x:c r="Q1574" s="149" t="str">
        <x:f>IF('Master Products'!AJ1571="","",'Master Products'!AJ1571)</x:f>
      </x:c>
      <x:c r="R1574" s="149" t="str">
        <x:f>IF('Master Products'!AK1571="","",'Master Products'!AK1571)</x:f>
      </x:c>
    </x:row>
    <x:row r="1575">
      <x:c r="A1575" s="149" t="str">
        <x:f>'Master Products'!A1572</x:f>
        <x:v>RS-001571</x:v>
      </x:c>
      <x:c r="B1575" s="149" t="str">
        <x:f>'Master Products'!B1572</x:f>
        <x:v>GMSA ELFI 1.5 GRAM</x:v>
      </x:c>
      <x:c r="C1575" s="149" t="str">
        <x:f>'Master Products'!C1572</x:f>
        <x:v>GUM STICK</x:v>
      </x:c>
      <x:c r="D1575" s="149" t="str">
        <x:f>'Master Products'!D1572</x:f>
        <x:v>Both</x:v>
      </x:c>
      <x:c r="E1575" s="149" t="str">
        <x:f>'Master Products'!F1572</x:f>
        <x:v>Piece</x:v>
      </x:c>
      <x:c r="F1575" s="149" t="str">
        <x:f>IF('Master Products'!G1572="","",'Master Products'!G1572)</x:f>
      </x:c>
      <x:c r="G1575" s="149" t="str">
        <x:f>'Master Products'!I1572</x:f>
        <x:v>PKR</x:v>
      </x:c>
      <x:c r="H1575" s="133" t="n">
        <x:f>'Master Products'!L1572</x:f>
        <x:v>190</x:v>
      </x:c>
      <x:c r="I1575" s="133" t="n">
        <x:f>'Master Products'!M1572</x:f>
        <x:v>168</x:v>
      </x:c>
      <x:c r="J1575" s="133" t="str">
        <x:f>'Master Products'!U1572</x:f>
        <x:v>Source Valid</x:v>
      </x:c>
      <x:c r="K1575" s="133" t="n">
        <x:f>'Master Products'!N1572</x:f>
        <x:v>22</x:v>
      </x:c>
      <x:c r="L1575" s="148" t="n">
        <x:f>'Master Products'!O1572</x:f>
        <x:v>0.11578947368421053</x:v>
      </x:c>
      <x:c r="M1575" s="149" t="str">
        <x:f>'Master Products'!X1572</x:f>
        <x:v>Ready</x:v>
      </x:c>
      <x:c r="N1575" s="149" t="b">
        <x:f>'Master Products'!Y1572</x:f>
        <x:v>1</x:v>
      </x:c>
      <x:c r="O1575" s="149" t="str">
        <x:f>'Master Products'!AH1572</x:f>
        <x:v>WS-RATES:44:24</x:v>
      </x:c>
      <x:c r="P1575" s="149" t="str">
        <x:f>IF('Master Products'!AI1572="","",'Master Products'!AI1572)</x:f>
      </x:c>
      <x:c r="Q1575" s="149" t="str">
        <x:f>IF('Master Products'!AJ1572="","",'Master Products'!AJ1572)</x:f>
      </x:c>
      <x:c r="R1575" s="149" t="str">
        <x:f>IF('Master Products'!AK1572="","",'Master Products'!AK1572)</x:f>
      </x:c>
    </x:row>
    <x:row r="1576">
      <x:c r="A1576" s="149" t="str">
        <x:f>'Master Products'!A1573</x:f>
        <x:v>RS-001572</x:v>
      </x:c>
      <x:c r="B1576" s="149" t="str">
        <x:f>'Master Products'!B1573</x:f>
        <x:v>SCARF PIN LARGE</x:v>
      </x:c>
      <x:c r="C1576" s="149" t="str">
        <x:f>'Master Products'!C1573</x:f>
        <x:v>CHINA</x:v>
      </x:c>
      <x:c r="D1576" s="149" t="str">
        <x:f>'Master Products'!D1573</x:f>
        <x:v>Both</x:v>
      </x:c>
      <x:c r="E1576" s="149" t="str">
        <x:f>'Master Products'!F1573</x:f>
        <x:v>Piece</x:v>
      </x:c>
      <x:c r="F1576" s="149" t="str">
        <x:f>IF('Master Products'!G1573="","",'Master Products'!G1573)</x:f>
      </x:c>
      <x:c r="G1576" s="149" t="str">
        <x:f>'Master Products'!I1573</x:f>
        <x:v>PKR</x:v>
      </x:c>
      <x:c r="H1576" s="133" t="n">
        <x:f>'Master Products'!L1573</x:f>
        <x:v>330</x:v>
      </x:c>
      <x:c r="I1576" s="133" t="n">
        <x:f>'Master Products'!M1573</x:f>
        <x:v>300</x:v>
      </x:c>
      <x:c r="J1576" s="133" t="str">
        <x:f>'Master Products'!U1573</x:f>
        <x:v>Source Valid</x:v>
      </x:c>
      <x:c r="K1576" s="133" t="n">
        <x:f>'Master Products'!N1573</x:f>
        <x:v>30</x:v>
      </x:c>
      <x:c r="L1576" s="148" t="n">
        <x:f>'Master Products'!O1573</x:f>
        <x:v>0.09090909090909091</x:v>
      </x:c>
      <x:c r="M1576" s="149" t="str">
        <x:f>'Master Products'!X1573</x:f>
        <x:v>Ready</x:v>
      </x:c>
      <x:c r="N1576" s="149" t="b">
        <x:f>'Master Products'!Y1573</x:f>
        <x:v>1</x:v>
      </x:c>
      <x:c r="O1576" s="149" t="str">
        <x:f>'Master Products'!AH1573</x:f>
        <x:v>WS-RATES:44:25</x:v>
      </x:c>
      <x:c r="P1576" s="149" t="str">
        <x:f>IF('Master Products'!AI1573="","",'Master Products'!AI1573)</x:f>
      </x:c>
      <x:c r="Q1576" s="149" t="str">
        <x:f>IF('Master Products'!AJ1573="","",'Master Products'!AJ1573)</x:f>
      </x:c>
      <x:c r="R1576" s="149" t="str">
        <x:f>IF('Master Products'!AK1573="","",'Master Products'!AK1573)</x:f>
      </x:c>
    </x:row>
    <x:row r="1577">
      <x:c r="A1577" s="149" t="str">
        <x:f>'Master Products'!A1574</x:f>
        <x:v>RS-001573</x:v>
      </x:c>
      <x:c r="B1577" s="149" t="str">
        <x:f>'Master Products'!B1574</x:f>
        <x:v>PIN CUSHION</x:v>
      </x:c>
      <x:c r="C1577" s="149" t="str">
        <x:f>'Master Products'!C1574</x:f>
        <x:v>CHINA</x:v>
      </x:c>
      <x:c r="D1577" s="149" t="str">
        <x:f>'Master Products'!D1574</x:f>
        <x:v>Both</x:v>
      </x:c>
      <x:c r="E1577" s="149" t="str">
        <x:f>'Master Products'!F1574</x:f>
        <x:v>Piece</x:v>
      </x:c>
      <x:c r="F1577" s="149" t="str">
        <x:f>IF('Master Products'!G1574="","",'Master Products'!G1574)</x:f>
      </x:c>
      <x:c r="G1577" s="149" t="str">
        <x:f>'Master Products'!I1574</x:f>
        <x:v>PKR</x:v>
      </x:c>
      <x:c r="H1577" s="133" t="n">
        <x:f>'Master Products'!L1574</x:f>
        <x:v>50</x:v>
      </x:c>
      <x:c r="I1577" s="133" t="n">
        <x:f>'Master Products'!M1574</x:f>
        <x:v>45</x:v>
      </x:c>
      <x:c r="J1577" s="133" t="str">
        <x:f>'Master Products'!U1574</x:f>
        <x:v>Source Valid</x:v>
      </x:c>
      <x:c r="K1577" s="133" t="n">
        <x:f>'Master Products'!N1574</x:f>
        <x:v>5</x:v>
      </x:c>
      <x:c r="L1577" s="148" t="n">
        <x:f>'Master Products'!O1574</x:f>
        <x:v>0.1</x:v>
      </x:c>
      <x:c r="M1577" s="149" t="str">
        <x:f>'Master Products'!X1574</x:f>
        <x:v>Ready</x:v>
      </x:c>
      <x:c r="N1577" s="149" t="b">
        <x:f>'Master Products'!Y1574</x:f>
        <x:v>1</x:v>
      </x:c>
      <x:c r="O1577" s="149" t="str">
        <x:f>'Master Products'!AH1574</x:f>
        <x:v>WS-RATES:44:26</x:v>
      </x:c>
      <x:c r="P1577" s="149" t="str">
        <x:f>IF('Master Products'!AI1574="","",'Master Products'!AI1574)</x:f>
      </x:c>
      <x:c r="Q1577" s="149" t="str">
        <x:f>IF('Master Products'!AJ1574="","",'Master Products'!AJ1574)</x:f>
      </x:c>
      <x:c r="R1577" s="149" t="str">
        <x:f>IF('Master Products'!AK1574="","",'Master Products'!AK1574)</x:f>
      </x:c>
    </x:row>
    <x:row r="1578">
      <x:c r="A1578" s="149" t="str">
        <x:f>'Master Products'!A1575</x:f>
        <x:v>RS-001574</x:v>
      </x:c>
      <x:c r="B1578" s="149" t="str">
        <x:f>'Master Products'!B1575</x:f>
        <x:v>,,</x:v>
      </x:c>
      <x:c r="C1578" s="149" t="str">
        <x:f>'Master Products'!C1575</x:f>
        <x:v>CHINA</x:v>
      </x:c>
      <x:c r="D1578" s="149" t="str">
        <x:f>'Master Products'!D1575</x:f>
        <x:v>Both</x:v>
      </x:c>
      <x:c r="E1578" s="149" t="str">
        <x:f>'Master Products'!F1575</x:f>
        <x:v>Piece</x:v>
      </x:c>
      <x:c r="F1578" s="149" t="str">
        <x:f>IF('Master Products'!G1575="","",'Master Products'!G1575)</x:f>
      </x:c>
      <x:c r="G1578" s="149" t="str">
        <x:f>'Master Products'!I1575</x:f>
        <x:v>PKR</x:v>
      </x:c>
      <x:c r="H1578" s="133" t="n">
        <x:f>'Master Products'!L1575</x:f>
        <x:v>50</x:v>
      </x:c>
      <x:c r="I1578" s="133" t="n">
        <x:f>'Master Products'!M1575</x:f>
        <x:v>40</x:v>
      </x:c>
      <x:c r="J1578" s="133" t="str">
        <x:f>'Master Products'!U1575</x:f>
        <x:v>Source Valid</x:v>
      </x:c>
      <x:c r="K1578" s="133" t="n">
        <x:f>'Master Products'!N1575</x:f>
        <x:v>10</x:v>
      </x:c>
      <x:c r="L1578" s="148" t="n">
        <x:f>'Master Products'!O1575</x:f>
        <x:v>0.2</x:v>
      </x:c>
      <x:c r="M1578" s="149" t="str">
        <x:f>'Master Products'!X1575</x:f>
        <x:v>Ready</x:v>
      </x:c>
      <x:c r="N1578" s="149" t="b">
        <x:f>'Master Products'!Y1575</x:f>
        <x:v>1</x:v>
      </x:c>
      <x:c r="O1578" s="149" t="str">
        <x:f>'Master Products'!AH1575</x:f>
        <x:v>WS-RATES:44:27</x:v>
      </x:c>
      <x:c r="P1578" s="149" t="str">
        <x:f>IF('Master Products'!AI1575="","",'Master Products'!AI1575)</x:f>
      </x:c>
      <x:c r="Q1578" s="149" t="str">
        <x:f>IF('Master Products'!AJ1575="","",'Master Products'!AJ1575)</x:f>
      </x:c>
      <x:c r="R1578" s="149" t="str">
        <x:f>IF('Master Products'!AK1575="","",'Master Products'!AK1575)</x:f>
      </x:c>
    </x:row>
    <x:row r="1579">
      <x:c r="A1579" s="149" t="str">
        <x:f>'Master Products'!A1576</x:f>
        <x:v>RS-001575</x:v>
      </x:c>
      <x:c r="B1579" s="149" t="str">
        <x:f>'Master Products'!B1576</x:f>
        <x:v>PVC TAPE 140 YD</x:v>
      </x:c>
      <x:c r="C1579" s="149" t="str">
        <x:f>'Master Products'!C1576</x:f>
        <x:v>TAPE</x:v>
      </x:c>
      <x:c r="D1579" s="149" t="str">
        <x:f>'Master Products'!D1576</x:f>
        <x:v>Both</x:v>
      </x:c>
      <x:c r="E1579" s="149" t="str">
        <x:f>'Master Products'!F1576</x:f>
        <x:v>Piece</x:v>
      </x:c>
      <x:c r="F1579" s="149" t="str">
        <x:f>IF('Master Products'!G1576="","",'Master Products'!G1576)</x:f>
      </x:c>
      <x:c r="G1579" s="149" t="str">
        <x:f>'Master Products'!I1576</x:f>
        <x:v>PKR</x:v>
      </x:c>
      <x:c r="H1579" s="133" t="n">
        <x:f>'Master Products'!L1576</x:f>
        <x:v>240</x:v>
      </x:c>
      <x:c r="I1579" s="133" t="n">
        <x:f>'Master Products'!M1576</x:f>
        <x:v>195</x:v>
      </x:c>
      <x:c r="J1579" s="133" t="str">
        <x:f>'Master Products'!U1576</x:f>
        <x:v>Source Valid</x:v>
      </x:c>
      <x:c r="K1579" s="133" t="n">
        <x:f>'Master Products'!N1576</x:f>
        <x:v>45</x:v>
      </x:c>
      <x:c r="L1579" s="148" t="n">
        <x:f>'Master Products'!O1576</x:f>
        <x:v>0.1875</x:v>
      </x:c>
      <x:c r="M1579" s="149" t="str">
        <x:f>'Master Products'!X1576</x:f>
        <x:v>Ready</x:v>
      </x:c>
      <x:c r="N1579" s="149" t="b">
        <x:f>'Master Products'!Y1576</x:f>
        <x:v>1</x:v>
      </x:c>
      <x:c r="O1579" s="149" t="str">
        <x:f>'Master Products'!AH1576</x:f>
        <x:v>WS-RATES:44:28</x:v>
      </x:c>
      <x:c r="P1579" s="149" t="str">
        <x:f>IF('Master Products'!AI1576="","",'Master Products'!AI1576)</x:f>
      </x:c>
      <x:c r="Q1579" s="149" t="str">
        <x:f>IF('Master Products'!AJ1576="","",'Master Products'!AJ1576)</x:f>
      </x:c>
      <x:c r="R1579" s="149" t="str">
        <x:f>IF('Master Products'!AK1576="","",'Master Products'!AK1576)</x:f>
      </x:c>
    </x:row>
    <x:row r="1580">
      <x:c r="A1580" s="149" t="str">
        <x:f>'Master Products'!A1577</x:f>
        <x:v>RS-001576</x:v>
      </x:c>
      <x:c r="B1580" s="149" t="str">
        <x:f>'Master Products'!B1577</x:f>
        <x:v>COUNTER LED PATTA</x:v>
      </x:c>
      <x:c r="C1580" s="149" t="str">
        <x:f>'Master Products'!C1577</x:f>
        <x:v>COUNTER</x:v>
      </x:c>
      <x:c r="D1580" s="149" t="str">
        <x:f>'Master Products'!D1577</x:f>
        <x:v>Both</x:v>
      </x:c>
      <x:c r="E1580" s="149" t="str">
        <x:f>'Master Products'!F1577</x:f>
        <x:v>Piece</x:v>
      </x:c>
      <x:c r="F1580" s="149" t="str">
        <x:f>IF('Master Products'!G1577="","",'Master Products'!G1577)</x:f>
      </x:c>
      <x:c r="G1580" s="149" t="str">
        <x:f>'Master Products'!I1577</x:f>
        <x:v>PKR</x:v>
      </x:c>
      <x:c r="H1580" s="133" t="n">
        <x:f>'Master Products'!L1577</x:f>
        <x:v>85</x:v>
      </x:c>
      <x:c r="I1580" s="133" t="n">
        <x:f>'Master Products'!M1577</x:f>
        <x:v>75</x:v>
      </x:c>
      <x:c r="J1580" s="133" t="str">
        <x:f>'Master Products'!U1577</x:f>
        <x:v>Source Valid</x:v>
      </x:c>
      <x:c r="K1580" s="133" t="n">
        <x:f>'Master Products'!N1577</x:f>
        <x:v>10</x:v>
      </x:c>
      <x:c r="L1580" s="148" t="n">
        <x:f>'Master Products'!O1577</x:f>
        <x:v>0.11764705882352941</x:v>
      </x:c>
      <x:c r="M1580" s="149" t="str">
        <x:f>'Master Products'!X1577</x:f>
        <x:v>Ready</x:v>
      </x:c>
      <x:c r="N1580" s="149" t="b">
        <x:f>'Master Products'!Y1577</x:f>
        <x:v>1</x:v>
      </x:c>
      <x:c r="O1580" s="149" t="str">
        <x:f>'Master Products'!AH1577</x:f>
        <x:v>WS-RATES:44:29</x:v>
      </x:c>
      <x:c r="P1580" s="149" t="str">
        <x:f>IF('Master Products'!AI1577="","",'Master Products'!AI1577)</x:f>
      </x:c>
      <x:c r="Q1580" s="149" t="str">
        <x:f>IF('Master Products'!AJ1577="","",'Master Products'!AJ1577)</x:f>
      </x:c>
      <x:c r="R1580" s="149" t="str">
        <x:f>IF('Master Products'!AK1577="","",'Master Products'!AK1577)</x:f>
      </x:c>
    </x:row>
    <x:row r="1581">
      <x:c r="A1581" s="149" t="str">
        <x:f>'Master Products'!A1578</x:f>
        <x:v>RS-001577</x:v>
      </x:c>
      <x:c r="B1581" s="149" t="str">
        <x:f>'Master Products'!B1578</x:f>
        <x:v>COUNTER SIMPLE</x:v>
      </x:c>
      <x:c r="C1581" s="149" t="str">
        <x:f>'Master Products'!C1578</x:f>
        <x:v>COUNTER</x:v>
      </x:c>
      <x:c r="D1581" s="149" t="str">
        <x:f>'Master Products'!D1578</x:f>
        <x:v>Both</x:v>
      </x:c>
      <x:c r="E1581" s="149" t="str">
        <x:f>'Master Products'!F1578</x:f>
        <x:v>Piece</x:v>
      </x:c>
      <x:c r="F1581" s="149" t="str">
        <x:f>IF('Master Products'!G1578="","",'Master Products'!G1578)</x:f>
      </x:c>
      <x:c r="G1581" s="149" t="str">
        <x:f>'Master Products'!I1578</x:f>
        <x:v>PKR</x:v>
      </x:c>
      <x:c r="H1581" s="133" t="n">
        <x:f>'Master Products'!L1578</x:f>
        <x:v>46</x:v>
      </x:c>
      <x:c r="I1581" s="133" t="n">
        <x:f>'Master Products'!M1578</x:f>
        <x:v>40</x:v>
      </x:c>
      <x:c r="J1581" s="133" t="str">
        <x:f>'Master Products'!U1578</x:f>
        <x:v>Source Valid</x:v>
      </x:c>
      <x:c r="K1581" s="133" t="n">
        <x:f>'Master Products'!N1578</x:f>
        <x:v>6</x:v>
      </x:c>
      <x:c r="L1581" s="148" t="n">
        <x:f>'Master Products'!O1578</x:f>
        <x:v>0.13043478260869565</x:v>
      </x:c>
      <x:c r="M1581" s="149" t="str">
        <x:f>'Master Products'!X1578</x:f>
        <x:v>Ready</x:v>
      </x:c>
      <x:c r="N1581" s="149" t="b">
        <x:f>'Master Products'!Y1578</x:f>
        <x:v>1</x:v>
      </x:c>
      <x:c r="O1581" s="149" t="str">
        <x:f>'Master Products'!AH1578</x:f>
        <x:v>WS-RATES:44:30</x:v>
      </x:c>
      <x:c r="P1581" s="149" t="str">
        <x:f>IF('Master Products'!AI1578="","",'Master Products'!AI1578)</x:f>
      </x:c>
      <x:c r="Q1581" s="149" t="str">
        <x:f>IF('Master Products'!AJ1578="","",'Master Products'!AJ1578)</x:f>
      </x:c>
      <x:c r="R1581" s="149" t="str">
        <x:f>IF('Master Products'!AK1578="","",'Master Products'!AK1578)</x:f>
      </x:c>
    </x:row>
    <x:row r="1582">
      <x:c r="A1582" s="149" t="str">
        <x:f>'Master Products'!A1579</x:f>
        <x:v>RS-001578</x:v>
      </x:c>
      <x:c r="B1582" s="149" t="str">
        <x:f>'Master Products'!B1579</x:f>
        <x:v>COUNTER LED BOX (1PCS)</x:v>
      </x:c>
      <x:c r="C1582" s="149" t="str">
        <x:f>'Master Products'!C1579</x:f>
        <x:v>COUNTER</x:v>
      </x:c>
      <x:c r="D1582" s="149" t="str">
        <x:f>'Master Products'!D1579</x:f>
        <x:v>Both</x:v>
      </x:c>
      <x:c r="E1582" s="149" t="str">
        <x:f>'Master Products'!F1579</x:f>
        <x:v>Box</x:v>
      </x:c>
      <x:c r="F1582" s="149" t="n">
        <x:f>IF('Master Products'!G1579="","",'Master Products'!G1579)</x:f>
        <x:v>1</x:v>
      </x:c>
      <x:c r="G1582" s="149" t="str">
        <x:f>'Master Products'!I1579</x:f>
        <x:v>PKR</x:v>
      </x:c>
      <x:c r="H1582" s="133" t="n">
        <x:f>'Master Products'!L1579</x:f>
        <x:v>115</x:v>
      </x:c>
      <x:c r="I1582" s="133" t="n">
        <x:f>'Master Products'!M1579</x:f>
        <x:v>105</x:v>
      </x:c>
      <x:c r="J1582" s="133" t="str">
        <x:f>'Master Products'!U1579</x:f>
        <x:v>Source Valid</x:v>
      </x:c>
      <x:c r="K1582" s="133" t="n">
        <x:f>'Master Products'!N1579</x:f>
        <x:v>10</x:v>
      </x:c>
      <x:c r="L1582" s="148" t="n">
        <x:f>'Master Products'!O1579</x:f>
        <x:v>0.08695652173913043</x:v>
      </x:c>
      <x:c r="M1582" s="149" t="str">
        <x:f>'Master Products'!X1579</x:f>
        <x:v>Ready</x:v>
      </x:c>
      <x:c r="N1582" s="149" t="b">
        <x:f>'Master Products'!Y1579</x:f>
        <x:v>1</x:v>
      </x:c>
      <x:c r="O1582" s="149" t="str">
        <x:f>'Master Products'!AH1579</x:f>
        <x:v>WS-RATES:44:31</x:v>
      </x:c>
      <x:c r="P1582" s="149" t="str">
        <x:f>IF('Master Products'!AI1579="","",'Master Products'!AI1579)</x:f>
      </x:c>
      <x:c r="Q1582" s="149" t="str">
        <x:f>IF('Master Products'!AJ1579="","",'Master Products'!AJ1579)</x:f>
      </x:c>
      <x:c r="R1582" s="149" t="str">
        <x:f>IF('Master Products'!AK1579="","",'Master Products'!AK1579)</x:f>
      </x:c>
    </x:row>
    <x:row r="1583">
      <x:c r="A1583" s="149" t="str">
        <x:f>'Master Products'!A1580</x:f>
        <x:v>RS-001579</x:v>
      </x:c>
      <x:c r="B1583" s="149" t="str">
        <x:f>'Master Products'!B1580</x:f>
        <x:v>PVC TAPE 90 YD</x:v>
      </x:c>
      <x:c r="C1583" s="149" t="str">
        <x:f>'Master Products'!C1580</x:f>
        <x:v>TAPE</x:v>
      </x:c>
      <x:c r="D1583" s="149" t="str">
        <x:f>'Master Products'!D1580</x:f>
        <x:v>Both</x:v>
      </x:c>
      <x:c r="E1583" s="149" t="str">
        <x:f>'Master Products'!F1580</x:f>
        <x:v>Piece</x:v>
      </x:c>
      <x:c r="F1583" s="149" t="str">
        <x:f>IF('Master Products'!G1580="","",'Master Products'!G1580)</x:f>
      </x:c>
      <x:c r="G1583" s="149" t="str">
        <x:f>'Master Products'!I1580</x:f>
        <x:v>PKR</x:v>
      </x:c>
      <x:c r="H1583" s="133" t="n">
        <x:f>'Master Products'!L1580</x:f>
        <x:v>160</x:v>
      </x:c>
      <x:c r="I1583" s="133" t="n">
        <x:f>'Master Products'!M1580</x:f>
        <x:v>145</x:v>
      </x:c>
      <x:c r="J1583" s="133" t="str">
        <x:f>'Master Products'!U1580</x:f>
        <x:v>Source Valid</x:v>
      </x:c>
      <x:c r="K1583" s="133" t="n">
        <x:f>'Master Products'!N1580</x:f>
        <x:v>15</x:v>
      </x:c>
      <x:c r="L1583" s="148" t="n">
        <x:f>'Master Products'!O1580</x:f>
        <x:v>0.09375</x:v>
      </x:c>
      <x:c r="M1583" s="149" t="str">
        <x:f>'Master Products'!X1580</x:f>
        <x:v>Ready</x:v>
      </x:c>
      <x:c r="N1583" s="149" t="b">
        <x:f>'Master Products'!Y1580</x:f>
        <x:v>1</x:v>
      </x:c>
      <x:c r="O1583" s="149" t="str">
        <x:f>'Master Products'!AH1580</x:f>
        <x:v>WS-RATES:44:32</x:v>
      </x:c>
      <x:c r="P1583" s="149" t="str">
        <x:f>IF('Master Products'!AI1580="","",'Master Products'!AI1580)</x:f>
      </x:c>
      <x:c r="Q1583" s="149" t="str">
        <x:f>IF('Master Products'!AJ1580="","",'Master Products'!AJ1580)</x:f>
      </x:c>
      <x:c r="R1583" s="149" t="str">
        <x:f>IF('Master Products'!AK1580="","",'Master Products'!AK1580)</x:f>
      </x:c>
    </x:row>
    <x:row r="1584">
      <x:c r="A1584" s="149" t="str">
        <x:f>'Master Products'!A1581</x:f>
        <x:v>RS-001580</x:v>
      </x:c>
      <x:c r="B1584" s="149" t="str">
        <x:f>'Master Products'!B1581</x:f>
        <x:v>ALUMINIUM CARD COVER</x:v>
      </x:c>
      <x:c r="C1584" s="149" t="str">
        <x:f>'Master Products'!C1581</x:f>
        <x:v>CARD COVER</x:v>
      </x:c>
      <x:c r="D1584" s="149" t="str">
        <x:f>'Master Products'!D1581</x:f>
        <x:v>Both</x:v>
      </x:c>
      <x:c r="E1584" s="149" t="str">
        <x:f>'Master Products'!F1581</x:f>
        <x:v>Piece</x:v>
      </x:c>
      <x:c r="F1584" s="149" t="str">
        <x:f>IF('Master Products'!G1581="","",'Master Products'!G1581)</x:f>
      </x:c>
      <x:c r="G1584" s="149" t="str">
        <x:f>'Master Products'!I1581</x:f>
        <x:v>PKR</x:v>
      </x:c>
      <x:c r="H1584" s="133" t="n">
        <x:f>'Master Products'!L1581</x:f>
        <x:v>75</x:v>
      </x:c>
      <x:c r="I1584" s="133" t="n">
        <x:f>'Master Products'!M1581</x:f>
        <x:v>70</x:v>
      </x:c>
      <x:c r="J1584" s="133" t="str">
        <x:f>'Master Products'!U1581</x:f>
        <x:v>Source Valid</x:v>
      </x:c>
      <x:c r="K1584" s="133" t="n">
        <x:f>'Master Products'!N1581</x:f>
        <x:v>5</x:v>
      </x:c>
      <x:c r="L1584" s="148" t="n">
        <x:f>'Master Products'!O1581</x:f>
        <x:v>0.06666666666666667</x:v>
      </x:c>
      <x:c r="M1584" s="149" t="str">
        <x:f>'Master Products'!X1581</x:f>
        <x:v>Ready</x:v>
      </x:c>
      <x:c r="N1584" s="149" t="b">
        <x:f>'Master Products'!Y1581</x:f>
        <x:v>1</x:v>
      </x:c>
      <x:c r="O1584" s="149" t="str">
        <x:f>'Master Products'!AH1581</x:f>
        <x:v>WS-RATES:44:33</x:v>
      </x:c>
      <x:c r="P1584" s="149" t="str">
        <x:f>IF('Master Products'!AI1581="","",'Master Products'!AI1581)</x:f>
      </x:c>
      <x:c r="Q1584" s="149" t="str">
        <x:f>IF('Master Products'!AJ1581="","",'Master Products'!AJ1581)</x:f>
      </x:c>
      <x:c r="R1584" s="149" t="str">
        <x:f>IF('Master Products'!AK1581="","",'Master Products'!AK1581)</x:f>
      </x:c>
    </x:row>
    <x:row r="1585">
      <x:c r="A1585" s="149" t="str">
        <x:f>'Master Products'!A1582</x:f>
        <x:v>RS-001581</x:v>
      </x:c>
      <x:c r="B1585" s="149" t="str">
        <x:f>'Master Products'!B1582</x:f>
        <x:v>PVC TAPE 60 YD</x:v>
      </x:c>
      <x:c r="C1585" s="149" t="str">
        <x:f>'Master Products'!C1582</x:f>
        <x:v>TAPE</x:v>
      </x:c>
      <x:c r="D1585" s="149" t="str">
        <x:f>'Master Products'!D1582</x:f>
        <x:v>Both</x:v>
      </x:c>
      <x:c r="E1585" s="149" t="str">
        <x:f>'Master Products'!F1582</x:f>
        <x:v>Piece</x:v>
      </x:c>
      <x:c r="F1585" s="149" t="str">
        <x:f>IF('Master Products'!G1582="","",'Master Products'!G1582)</x:f>
      </x:c>
      <x:c r="G1585" s="149" t="str">
        <x:f>'Master Products'!I1582</x:f>
        <x:v>PKR</x:v>
      </x:c>
      <x:c r="H1585" s="133" t="n">
        <x:f>'Master Products'!L1582</x:f>
        <x:v>110</x:v>
      </x:c>
      <x:c r="I1585" s="133" t="n">
        <x:f>'Master Products'!M1582</x:f>
        <x:v>95</x:v>
      </x:c>
      <x:c r="J1585" s="133" t="str">
        <x:f>'Master Products'!U1582</x:f>
        <x:v>Source Valid</x:v>
      </x:c>
      <x:c r="K1585" s="133" t="n">
        <x:f>'Master Products'!N1582</x:f>
        <x:v>15</x:v>
      </x:c>
      <x:c r="L1585" s="148" t="n">
        <x:f>'Master Products'!O1582</x:f>
        <x:v>0.13636363636363635</x:v>
      </x:c>
      <x:c r="M1585" s="149" t="str">
        <x:f>'Master Products'!X1582</x:f>
        <x:v>Ready</x:v>
      </x:c>
      <x:c r="N1585" s="149" t="b">
        <x:f>'Master Products'!Y1582</x:f>
        <x:v>1</x:v>
      </x:c>
      <x:c r="O1585" s="149" t="str">
        <x:f>'Master Products'!AH1582</x:f>
        <x:v>WS-RATES:44:34</x:v>
      </x:c>
      <x:c r="P1585" s="149" t="str">
        <x:f>IF('Master Products'!AI1582="","",'Master Products'!AI1582)</x:f>
      </x:c>
      <x:c r="Q1585" s="149" t="str">
        <x:f>IF('Master Products'!AJ1582="","",'Master Products'!AJ1582)</x:f>
      </x:c>
      <x:c r="R1585" s="149" t="str">
        <x:f>IF('Master Products'!AK1582="","",'Master Products'!AK1582)</x:f>
      </x:c>
    </x:row>
    <x:row r="1586">
      <x:c r="A1586" s="149" t="str">
        <x:f>'Master Products'!A1583</x:f>
        <x:v>RS-001582</x:v>
      </x:c>
      <x:c r="B1586" s="149" t="str">
        <x:f>'Master Products'!B1583</x:f>
        <x:v>PVC TAPE 40 YD</x:v>
      </x:c>
      <x:c r="C1586" s="149" t="str">
        <x:f>'Master Products'!C1583</x:f>
        <x:v>TAPE</x:v>
      </x:c>
      <x:c r="D1586" s="149" t="str">
        <x:f>'Master Products'!D1583</x:f>
        <x:v>Both</x:v>
      </x:c>
      <x:c r="E1586" s="149" t="str">
        <x:f>'Master Products'!F1583</x:f>
        <x:v>Piece</x:v>
      </x:c>
      <x:c r="F1586" s="149" t="str">
        <x:f>IF('Master Products'!G1583="","",'Master Products'!G1583)</x:f>
      </x:c>
      <x:c r="G1586" s="149" t="str">
        <x:f>'Master Products'!I1583</x:f>
        <x:v>PKR</x:v>
      </x:c>
      <x:c r="H1586" s="133" t="n">
        <x:f>'Master Products'!L1583</x:f>
        <x:v>90</x:v>
      </x:c>
      <x:c r="I1586" s="133" t="n">
        <x:f>'Master Products'!M1583</x:f>
        <x:v>70</x:v>
      </x:c>
      <x:c r="J1586" s="133" t="str">
        <x:f>'Master Products'!U1583</x:f>
        <x:v>Source Valid</x:v>
      </x:c>
      <x:c r="K1586" s="133" t="n">
        <x:f>'Master Products'!N1583</x:f>
        <x:v>20</x:v>
      </x:c>
      <x:c r="L1586" s="148" t="n">
        <x:f>'Master Products'!O1583</x:f>
        <x:v>0.2222222222222222</x:v>
      </x:c>
      <x:c r="M1586" s="149" t="str">
        <x:f>'Master Products'!X1583</x:f>
        <x:v>Ready</x:v>
      </x:c>
      <x:c r="N1586" s="149" t="b">
        <x:f>'Master Products'!Y1583</x:f>
        <x:v>1</x:v>
      </x:c>
      <x:c r="O1586" s="149" t="str">
        <x:f>'Master Products'!AH1583</x:f>
        <x:v>WS-RATES:44:35</x:v>
      </x:c>
      <x:c r="P1586" s="149" t="str">
        <x:f>IF('Master Products'!AI1583="","",'Master Products'!AI1583)</x:f>
      </x:c>
      <x:c r="Q1586" s="149" t="str">
        <x:f>IF('Master Products'!AJ1583="","",'Master Products'!AJ1583)</x:f>
      </x:c>
      <x:c r="R1586" s="149" t="str">
        <x:f>IF('Master Products'!AK1583="","",'Master Products'!AK1583)</x:f>
      </x:c>
    </x:row>
    <x:row r="1587">
      <x:c r="A1587" s="149" t="str">
        <x:f>'Master Products'!A1584</x:f>
        <x:v>RS-001583</x:v>
      </x:c>
      <x:c r="B1587" s="149" t="str">
        <x:f>'Master Products'!B1584</x:f>
        <x:v>RING DAIRY 70 NUMBER</x:v>
      </x:c>
      <x:c r="C1587" s="149" t="str">
        <x:f>'Master Products'!C1584</x:f>
        <x:v>FANCY DIARIES</x:v>
      </x:c>
      <x:c r="D1587" s="149" t="str">
        <x:f>'Master Products'!D1584</x:f>
        <x:v>Both</x:v>
      </x:c>
      <x:c r="E1587" s="149" t="str">
        <x:f>'Master Products'!F1584</x:f>
        <x:v>Piece</x:v>
      </x:c>
      <x:c r="F1587" s="149" t="str">
        <x:f>IF('Master Products'!G1584="","",'Master Products'!G1584)</x:f>
      </x:c>
      <x:c r="G1587" s="149" t="str">
        <x:f>'Master Products'!I1584</x:f>
        <x:v>PKR</x:v>
      </x:c>
      <x:c r="H1587" s="133" t="n">
        <x:f>'Master Products'!L1584</x:f>
        <x:v>70</x:v>
      </x:c>
      <x:c r="I1587" s="133" t="n">
        <x:f>'Master Products'!M1584</x:f>
        <x:v>63</x:v>
      </x:c>
      <x:c r="J1587" s="133" t="str">
        <x:f>'Master Products'!U1584</x:f>
        <x:v>Source Valid</x:v>
      </x:c>
      <x:c r="K1587" s="133" t="n">
        <x:f>'Master Products'!N1584</x:f>
        <x:v>7</x:v>
      </x:c>
      <x:c r="L1587" s="148" t="n">
        <x:f>'Master Products'!O1584</x:f>
        <x:v>0.1</x:v>
      </x:c>
      <x:c r="M1587" s="149" t="str">
        <x:f>'Master Products'!X1584</x:f>
        <x:v>Ready</x:v>
      </x:c>
      <x:c r="N1587" s="149" t="b">
        <x:f>'Master Products'!Y1584</x:f>
        <x:v>1</x:v>
      </x:c>
      <x:c r="O1587" s="149" t="str">
        <x:f>'Master Products'!AH1584</x:f>
        <x:v>WS-RATES:44:36</x:v>
      </x:c>
      <x:c r="P1587" s="149" t="str">
        <x:f>IF('Master Products'!AI1584="","",'Master Products'!AI1584)</x:f>
      </x:c>
      <x:c r="Q1587" s="149" t="str">
        <x:f>IF('Master Products'!AJ1584="","",'Master Products'!AJ1584)</x:f>
      </x:c>
      <x:c r="R1587" s="149" t="str">
        <x:f>IF('Master Products'!AK1584="","",'Master Products'!AK1584)</x:f>
      </x:c>
    </x:row>
    <x:row r="1588">
      <x:c r="A1588" s="149" t="str">
        <x:f>'Master Products'!A1585</x:f>
        <x:v>RS-001584</x:v>
      </x:c>
      <x:c r="B1588" s="149" t="str">
        <x:f>'Master Products'!B1585</x:f>
        <x:v>PVC TAPE 30 YD</x:v>
      </x:c>
      <x:c r="C1588" s="149" t="str">
        <x:f>'Master Products'!C1585</x:f>
        <x:v>TAPE</x:v>
      </x:c>
      <x:c r="D1588" s="149" t="str">
        <x:f>'Master Products'!D1585</x:f>
        <x:v>Both</x:v>
      </x:c>
      <x:c r="E1588" s="149" t="str">
        <x:f>'Master Products'!F1585</x:f>
        <x:v>Piece</x:v>
      </x:c>
      <x:c r="F1588" s="149" t="str">
        <x:f>IF('Master Products'!G1585="","",'Master Products'!G1585)</x:f>
      </x:c>
      <x:c r="G1588" s="149" t="str">
        <x:f>'Master Products'!I1585</x:f>
        <x:v>PKR</x:v>
      </x:c>
      <x:c r="H1588" s="133" t="n">
        <x:f>'Master Products'!L1585</x:f>
        <x:v>65</x:v>
      </x:c>
      <x:c r="I1588" s="133" t="n">
        <x:f>'Master Products'!M1585</x:f>
        <x:v>50</x:v>
      </x:c>
      <x:c r="J1588" s="133" t="str">
        <x:f>'Master Products'!U1585</x:f>
        <x:v>Source Valid</x:v>
      </x:c>
      <x:c r="K1588" s="133" t="n">
        <x:f>'Master Products'!N1585</x:f>
        <x:v>15</x:v>
      </x:c>
      <x:c r="L1588" s="148" t="n">
        <x:f>'Master Products'!O1585</x:f>
        <x:v>0.23076923076923078</x:v>
      </x:c>
      <x:c r="M1588" s="149" t="str">
        <x:f>'Master Products'!X1585</x:f>
        <x:v>Ready</x:v>
      </x:c>
      <x:c r="N1588" s="149" t="b">
        <x:f>'Master Products'!Y1585</x:f>
        <x:v>1</x:v>
      </x:c>
      <x:c r="O1588" s="149" t="str">
        <x:f>'Master Products'!AH1585</x:f>
        <x:v>WS-RATES:44:37</x:v>
      </x:c>
      <x:c r="P1588" s="149" t="str">
        <x:f>IF('Master Products'!AI1585="","",'Master Products'!AI1585)</x:f>
      </x:c>
      <x:c r="Q1588" s="149" t="str">
        <x:f>IF('Master Products'!AJ1585="","",'Master Products'!AJ1585)</x:f>
      </x:c>
      <x:c r="R1588" s="149" t="str">
        <x:f>IF('Master Products'!AK1585="","",'Master Products'!AK1585)</x:f>
      </x:c>
    </x:row>
    <x:row r="1589">
      <x:c r="A1589" s="149" t="str">
        <x:f>'Master Products'!A1586</x:f>
        <x:v>RS-001585</x:v>
      </x:c>
      <x:c r="B1589" s="149" t="str">
        <x:f>'Master Products'!B1586</x:f>
        <x:v>MASKING TAPE 2" (m)</x:v>
      </x:c>
      <x:c r="C1589" s="149" t="str">
        <x:f>'Master Products'!C1586</x:f>
        <x:v>TAPE</x:v>
      </x:c>
      <x:c r="D1589" s="149" t="str">
        <x:f>'Master Products'!D1586</x:f>
        <x:v>Both</x:v>
      </x:c>
      <x:c r="E1589" s="149" t="str">
        <x:f>'Master Products'!F1586</x:f>
        <x:v>Piece</x:v>
      </x:c>
      <x:c r="F1589" s="149" t="str">
        <x:f>IF('Master Products'!G1586="","",'Master Products'!G1586)</x:f>
      </x:c>
      <x:c r="G1589" s="149" t="str">
        <x:f>'Master Products'!I1586</x:f>
        <x:v>PKR</x:v>
      </x:c>
      <x:c r="H1589" s="133" t="n">
        <x:f>'Master Products'!L1586</x:f>
        <x:v>100</x:v>
      </x:c>
      <x:c r="I1589" s="133" t="n">
        <x:f>'Master Products'!M1586</x:f>
        <x:v>85</x:v>
      </x:c>
      <x:c r="J1589" s="133" t="str">
        <x:f>'Master Products'!U1586</x:f>
        <x:v>Source Valid</x:v>
      </x:c>
      <x:c r="K1589" s="133" t="n">
        <x:f>'Master Products'!N1586</x:f>
        <x:v>15</x:v>
      </x:c>
      <x:c r="L1589" s="148" t="n">
        <x:f>'Master Products'!O1586</x:f>
        <x:v>0.15</x:v>
      </x:c>
      <x:c r="M1589" s="149" t="str">
        <x:f>'Master Products'!X1586</x:f>
        <x:v>Ready</x:v>
      </x:c>
      <x:c r="N1589" s="149" t="b">
        <x:f>'Master Products'!Y1586</x:f>
        <x:v>1</x:v>
      </x:c>
      <x:c r="O1589" s="149" t="str">
        <x:f>'Master Products'!AH1586</x:f>
        <x:v>WS-RATES:45:2</x:v>
      </x:c>
      <x:c r="P1589" s="149" t="str">
        <x:f>IF('Master Products'!AI1586="","",'Master Products'!AI1586)</x:f>
      </x:c>
      <x:c r="Q1589" s="149" t="str">
        <x:f>IF('Master Products'!AJ1586="","",'Master Products'!AJ1586)</x:f>
      </x:c>
      <x:c r="R1589" s="149" t="str">
        <x:f>IF('Master Products'!AK1586="","",'Master Products'!AK1586)</x:f>
      </x:c>
    </x:row>
    <x:row r="1590">
      <x:c r="A1590" s="149" t="str">
        <x:f>'Master Products'!A1587</x:f>
        <x:v>RS-001586</x:v>
      </x:c>
      <x:c r="B1590" s="149" t="str">
        <x:f>'Master Products'!B1587</x:f>
        <x:v>DUAL HIGHLIGHTER</x:v>
      </x:c>
      <x:c r="C1590" s="149" t="str">
        <x:f>'Master Products'!C1587</x:f>
        <x:v>HIGHLIGHTER</x:v>
      </x:c>
      <x:c r="D1590" s="149" t="str">
        <x:f>'Master Products'!D1587</x:f>
        <x:v>Both</x:v>
      </x:c>
      <x:c r="E1590" s="149" t="str">
        <x:f>'Master Products'!F1587</x:f>
        <x:v>Piece</x:v>
      </x:c>
      <x:c r="F1590" s="149" t="str">
        <x:f>IF('Master Products'!G1587="","",'Master Products'!G1587)</x:f>
      </x:c>
      <x:c r="G1590" s="149" t="str">
        <x:f>'Master Products'!I1587</x:f>
        <x:v>PKR</x:v>
      </x:c>
      <x:c r="H1590" s="133" t="n">
        <x:f>'Master Products'!L1587</x:f>
        <x:v>680</x:v>
      </x:c>
      <x:c r="I1590" s="133" t="n">
        <x:f>'Master Products'!M1587</x:f>
        <x:v>600</x:v>
      </x:c>
      <x:c r="J1590" s="133" t="str">
        <x:f>'Master Products'!U1587</x:f>
        <x:v>Source Valid</x:v>
      </x:c>
      <x:c r="K1590" s="133" t="n">
        <x:f>'Master Products'!N1587</x:f>
        <x:v>80</x:v>
      </x:c>
      <x:c r="L1590" s="148" t="n">
        <x:f>'Master Products'!O1587</x:f>
        <x:v>0.11764705882352941</x:v>
      </x:c>
      <x:c r="M1590" s="149" t="str">
        <x:f>'Master Products'!X1587</x:f>
        <x:v>Ready</x:v>
      </x:c>
      <x:c r="N1590" s="149" t="b">
        <x:f>'Master Products'!Y1587</x:f>
        <x:v>1</x:v>
      </x:c>
      <x:c r="O1590" s="149" t="str">
        <x:f>'Master Products'!AH1587</x:f>
        <x:v>WS-RATES:45:3</x:v>
      </x:c>
      <x:c r="P1590" s="149" t="str">
        <x:f>IF('Master Products'!AI1587="","",'Master Products'!AI1587)</x:f>
      </x:c>
      <x:c r="Q1590" s="149" t="str">
        <x:f>IF('Master Products'!AJ1587="","",'Master Products'!AJ1587)</x:f>
      </x:c>
      <x:c r="R1590" s="149" t="str">
        <x:f>IF('Master Products'!AK1587="","",'Master Products'!AK1587)</x:f>
      </x:c>
    </x:row>
    <x:row r="1591">
      <x:c r="A1591" s="149" t="str">
        <x:f>'Master Products'!A1588</x:f>
        <x:v>RS-001587</x:v>
      </x:c>
      <x:c r="B1591" s="149" t="str">
        <x:f>'Master Products'!B1588</x:f>
        <x:v>MASKING TAPE 2" (S)</x:v>
      </x:c>
      <x:c r="C1591" s="149" t="str">
        <x:f>'Master Products'!C1588</x:f>
        <x:v>TAPE</x:v>
      </x:c>
      <x:c r="D1591" s="149" t="str">
        <x:f>'Master Products'!D1588</x:f>
        <x:v>Both</x:v>
      </x:c>
      <x:c r="E1591" s="149" t="str">
        <x:f>'Master Products'!F1588</x:f>
        <x:v>Piece</x:v>
      </x:c>
      <x:c r="F1591" s="149" t="str">
        <x:f>IF('Master Products'!G1588="","",'Master Products'!G1588)</x:f>
      </x:c>
      <x:c r="G1591" s="149" t="str">
        <x:f>'Master Products'!I1588</x:f>
        <x:v>PKR</x:v>
      </x:c>
      <x:c r="H1591" s="133" t="n">
        <x:f>'Master Products'!L1588</x:f>
        <x:v>75</x:v>
      </x:c>
      <x:c r="I1591" s="133" t="n">
        <x:f>'Master Products'!M1588</x:f>
        <x:v>67</x:v>
      </x:c>
      <x:c r="J1591" s="133" t="str">
        <x:f>'Master Products'!U1588</x:f>
        <x:v>Source Valid</x:v>
      </x:c>
      <x:c r="K1591" s="133" t="n">
        <x:f>'Master Products'!N1588</x:f>
        <x:v>8</x:v>
      </x:c>
      <x:c r="L1591" s="148" t="n">
        <x:f>'Master Products'!O1588</x:f>
        <x:v>0.10666666666666667</x:v>
      </x:c>
      <x:c r="M1591" s="149" t="str">
        <x:f>'Master Products'!X1588</x:f>
        <x:v>Ready</x:v>
      </x:c>
      <x:c r="N1591" s="149" t="b">
        <x:f>'Master Products'!Y1588</x:f>
        <x:v>1</x:v>
      </x:c>
      <x:c r="O1591" s="149" t="str">
        <x:f>'Master Products'!AH1588</x:f>
        <x:v>WS-RATES:45:4</x:v>
      </x:c>
      <x:c r="P1591" s="149" t="str">
        <x:f>IF('Master Products'!AI1588="","",'Master Products'!AI1588)</x:f>
      </x:c>
      <x:c r="Q1591" s="149" t="str">
        <x:f>IF('Master Products'!AJ1588="","",'Master Products'!AJ1588)</x:f>
      </x:c>
      <x:c r="R1591" s="149" t="str">
        <x:f>IF('Master Products'!AK1588="","",'Master Products'!AK1588)</x:f>
      </x:c>
    </x:row>
    <x:row r="1592">
      <x:c r="A1592" s="149" t="str">
        <x:f>'Master Products'!A1589</x:f>
        <x:v>RS-001588</x:v>
      </x:c>
      <x:c r="B1592" s="149" t="str">
        <x:f>'Master Products'!B1589</x:f>
        <x:v>MASKING TAPE 1" (L)</x:v>
      </x:c>
      <x:c r="C1592" s="149" t="str">
        <x:f>'Master Products'!C1589</x:f>
        <x:v>TAPE</x:v>
      </x:c>
      <x:c r="D1592" s="149" t="str">
        <x:f>'Master Products'!D1589</x:f>
        <x:v>Both</x:v>
      </x:c>
      <x:c r="E1592" s="149" t="str">
        <x:f>'Master Products'!F1589</x:f>
        <x:v>Piece</x:v>
      </x:c>
      <x:c r="F1592" s="149" t="str">
        <x:f>IF('Master Products'!G1589="","",'Master Products'!G1589)</x:f>
      </x:c>
      <x:c r="G1592" s="149" t="str">
        <x:f>'Master Products'!I1589</x:f>
        <x:v>PKR</x:v>
      </x:c>
      <x:c r="H1592" s="133" t="n">
        <x:f>'Master Products'!L1589</x:f>
        <x:v>75</x:v>
      </x:c>
      <x:c r="I1592" s="133" t="n">
        <x:f>'Master Products'!M1589</x:f>
        <x:v>65</x:v>
      </x:c>
      <x:c r="J1592" s="133" t="str">
        <x:f>'Master Products'!U1589</x:f>
        <x:v>Source Valid</x:v>
      </x:c>
      <x:c r="K1592" s="133" t="n">
        <x:f>'Master Products'!N1589</x:f>
        <x:v>10</x:v>
      </x:c>
      <x:c r="L1592" s="148" t="n">
        <x:f>'Master Products'!O1589</x:f>
        <x:v>0.13333333333333333</x:v>
      </x:c>
      <x:c r="M1592" s="149" t="str">
        <x:f>'Master Products'!X1589</x:f>
        <x:v>Ready</x:v>
      </x:c>
      <x:c r="N1592" s="149" t="b">
        <x:f>'Master Products'!Y1589</x:f>
        <x:v>1</x:v>
      </x:c>
      <x:c r="O1592" s="149" t="str">
        <x:f>'Master Products'!AH1589</x:f>
        <x:v>WS-RATES:45:5</x:v>
      </x:c>
      <x:c r="P1592" s="149" t="str">
        <x:f>IF('Master Products'!AI1589="","",'Master Products'!AI1589)</x:f>
      </x:c>
      <x:c r="Q1592" s="149" t="str">
        <x:f>IF('Master Products'!AJ1589="","",'Master Products'!AJ1589)</x:f>
      </x:c>
      <x:c r="R1592" s="149" t="str">
        <x:f>IF('Master Products'!AK1589="","",'Master Products'!AK1589)</x:f>
      </x:c>
    </x:row>
    <x:row r="1593">
      <x:c r="A1593" s="149" t="str">
        <x:f>'Master Products'!A1590</x:f>
        <x:v>RS-001589</x:v>
      </x:c>
      <x:c r="B1593" s="149" t="str">
        <x:f>'Master Products'!B1590</x:f>
        <x:v>MASKING TAPE 1" (S)</x:v>
      </x:c>
      <x:c r="C1593" s="149" t="str">
        <x:f>'Master Products'!C1590</x:f>
        <x:v>TAPE</x:v>
      </x:c>
      <x:c r="D1593" s="149" t="str">
        <x:f>'Master Products'!D1590</x:f>
        <x:v>Both</x:v>
      </x:c>
      <x:c r="E1593" s="149" t="str">
        <x:f>'Master Products'!F1590</x:f>
        <x:v>Piece</x:v>
      </x:c>
      <x:c r="F1593" s="149" t="str">
        <x:f>IF('Master Products'!G1590="","",'Master Products'!G1590)</x:f>
      </x:c>
      <x:c r="G1593" s="149" t="str">
        <x:f>'Master Products'!I1590</x:f>
        <x:v>PKR</x:v>
      </x:c>
      <x:c r="H1593" s="133" t="n">
        <x:f>'Master Products'!L1590</x:f>
        <x:v>45</x:v>
      </x:c>
      <x:c r="I1593" s="133" t="n">
        <x:f>'Master Products'!M1590</x:f>
        <x:v>38</x:v>
      </x:c>
      <x:c r="J1593" s="133" t="str">
        <x:f>'Master Products'!U1590</x:f>
        <x:v>Source Valid</x:v>
      </x:c>
      <x:c r="K1593" s="133" t="n">
        <x:f>'Master Products'!N1590</x:f>
        <x:v>7</x:v>
      </x:c>
      <x:c r="L1593" s="148" t="n">
        <x:f>'Master Products'!O1590</x:f>
        <x:v>0.15555555555555556</x:v>
      </x:c>
      <x:c r="M1593" s="149" t="str">
        <x:f>'Master Products'!X1590</x:f>
        <x:v>Ready</x:v>
      </x:c>
      <x:c r="N1593" s="149" t="b">
        <x:f>'Master Products'!Y1590</x:f>
        <x:v>1</x:v>
      </x:c>
      <x:c r="O1593" s="149" t="str">
        <x:f>'Master Products'!AH1590</x:f>
        <x:v>WS-RATES:45:6</x:v>
      </x:c>
      <x:c r="P1593" s="149" t="str">
        <x:f>IF('Master Products'!AI1590="","",'Master Products'!AI1590)</x:f>
      </x:c>
      <x:c r="Q1593" s="149" t="str">
        <x:f>IF('Master Products'!AJ1590="","",'Master Products'!AJ1590)</x:f>
      </x:c>
      <x:c r="R1593" s="149" t="str">
        <x:f>IF('Master Products'!AK1590="","",'Master Products'!AK1590)</x:f>
      </x:c>
    </x:row>
    <x:row r="1594">
      <x:c r="A1594" s="149" t="str">
        <x:f>'Master Products'!A1591</x:f>
        <x:v>RS-001590</x:v>
      </x:c>
      <x:c r="B1594" s="149" t="str">
        <x:f>'Master Products'!B1591</x:f>
        <x:v>PAINT MARKER CHINA</x:v>
      </x:c>
      <x:c r="C1594" s="149" t="str">
        <x:f>'Master Products'!C1591</x:f>
        <x:v>PAINT MARKERS</x:v>
      </x:c>
      <x:c r="D1594" s="149" t="str">
        <x:f>'Master Products'!D1591</x:f>
        <x:v>Both</x:v>
      </x:c>
      <x:c r="E1594" s="149" t="str">
        <x:f>'Master Products'!F1591</x:f>
        <x:v>Piece</x:v>
      </x:c>
      <x:c r="F1594" s="149" t="str">
        <x:f>IF('Master Products'!G1591="","",'Master Products'!G1591)</x:f>
      </x:c>
      <x:c r="G1594" s="149" t="str">
        <x:f>'Master Products'!I1591</x:f>
        <x:v>PKR</x:v>
      </x:c>
      <x:c r="H1594" s="133" t="n">
        <x:f>'Master Products'!L1591</x:f>
        <x:v>115</x:v>
      </x:c>
      <x:c r="I1594" s="133" t="n">
        <x:f>'Master Products'!M1591</x:f>
        <x:v>105</x:v>
      </x:c>
      <x:c r="J1594" s="133" t="str">
        <x:f>'Master Products'!U1591</x:f>
        <x:v>Source Valid</x:v>
      </x:c>
      <x:c r="K1594" s="133" t="n">
        <x:f>'Master Products'!N1591</x:f>
        <x:v>10</x:v>
      </x:c>
      <x:c r="L1594" s="148" t="n">
        <x:f>'Master Products'!O1591</x:f>
        <x:v>0.08695652173913043</x:v>
      </x:c>
      <x:c r="M1594" s="149" t="str">
        <x:f>'Master Products'!X1591</x:f>
        <x:v>Ready</x:v>
      </x:c>
      <x:c r="N1594" s="149" t="b">
        <x:f>'Master Products'!Y1591</x:f>
        <x:v>1</x:v>
      </x:c>
      <x:c r="O1594" s="149" t="str">
        <x:f>'Master Products'!AH1591</x:f>
        <x:v>WS-RATES:45:7</x:v>
      </x:c>
      <x:c r="P1594" s="149" t="str">
        <x:f>IF('Master Products'!AI1591="","",'Master Products'!AI1591)</x:f>
      </x:c>
      <x:c r="Q1594" s="149" t="str">
        <x:f>IF('Master Products'!AJ1591="","",'Master Products'!AJ1591)</x:f>
      </x:c>
      <x:c r="R1594" s="149" t="str">
        <x:f>IF('Master Products'!AK1591="","",'Master Products'!AK1591)</x:f>
      </x:c>
    </x:row>
    <x:row r="1595">
      <x:c r="A1595" s="149" t="str">
        <x:f>'Master Products'!A1592</x:f>
        <x:v>RS-001591</x:v>
      </x:c>
      <x:c r="B1595" s="149" t="str">
        <x:f>'Master Products'!B1592</x:f>
        <x:v>PANAMA GLITTER DUST 24 PCS</x:v>
      </x:c>
      <x:c r="C1595" s="149" t="str">
        <x:f>'Master Products'!C1592</x:f>
        <x:v>GLITTER DUST</x:v>
      </x:c>
      <x:c r="D1595" s="149" t="str">
        <x:f>'Master Products'!D1592</x:f>
        <x:v>Both</x:v>
      </x:c>
      <x:c r="E1595" s="149" t="str">
        <x:f>'Master Products'!F1592</x:f>
        <x:v>Pack</x:v>
      </x:c>
      <x:c r="F1595" s="149" t="n">
        <x:f>IF('Master Products'!G1592="","",'Master Products'!G1592)</x:f>
        <x:v>24</x:v>
      </x:c>
      <x:c r="G1595" s="149" t="str">
        <x:f>'Master Products'!I1592</x:f>
        <x:v>PKR</x:v>
      </x:c>
      <x:c r="H1595" s="133" t="n">
        <x:f>'Master Products'!L1592</x:f>
        <x:v>340</x:v>
      </x:c>
      <x:c r="I1595" s="133" t="n">
        <x:f>'Master Products'!M1592</x:f>
        <x:v>315</x:v>
      </x:c>
      <x:c r="J1595" s="133" t="str">
        <x:f>'Master Products'!U1592</x:f>
        <x:v>Source Valid</x:v>
      </x:c>
      <x:c r="K1595" s="133" t="n">
        <x:f>'Master Products'!N1592</x:f>
        <x:v>25</x:v>
      </x:c>
      <x:c r="L1595" s="148" t="n">
        <x:f>'Master Products'!O1592</x:f>
        <x:v>0.07352941176470588</x:v>
      </x:c>
      <x:c r="M1595" s="149" t="str">
        <x:f>'Master Products'!X1592</x:f>
        <x:v>Ready</x:v>
      </x:c>
      <x:c r="N1595" s="149" t="b">
        <x:f>'Master Products'!Y1592</x:f>
        <x:v>1</x:v>
      </x:c>
      <x:c r="O1595" s="149" t="str">
        <x:f>'Master Products'!AH1592</x:f>
        <x:v>WS-RATES:45:8</x:v>
      </x:c>
      <x:c r="P1595" s="149" t="str">
        <x:f>IF('Master Products'!AI1592="","",'Master Products'!AI1592)</x:f>
      </x:c>
      <x:c r="Q1595" s="149" t="str">
        <x:f>IF('Master Products'!AJ1592="","",'Master Products'!AJ1592)</x:f>
      </x:c>
      <x:c r="R1595" s="149" t="str">
        <x:f>IF('Master Products'!AK1592="","",'Master Products'!AK1592)</x:f>
      </x:c>
    </x:row>
    <x:row r="1596">
      <x:c r="A1596" s="149" t="str">
        <x:f>'Master Products'!A1593</x:f>
        <x:v>RS-001592</x:v>
      </x:c>
      <x:c r="B1596" s="149" t="str">
        <x:f>'Master Products'!B1593</x:f>
        <x:v>PANAMA GLITTER DUST 48 PCS</x:v>
      </x:c>
      <x:c r="C1596" s="149" t="str">
        <x:f>'Master Products'!C1593</x:f>
        <x:v>GLITTER DUST</x:v>
      </x:c>
      <x:c r="D1596" s="149" t="str">
        <x:f>'Master Products'!D1593</x:f>
        <x:v>Both</x:v>
      </x:c>
      <x:c r="E1596" s="149" t="str">
        <x:f>'Master Products'!F1593</x:f>
        <x:v>Pack</x:v>
      </x:c>
      <x:c r="F1596" s="149" t="n">
        <x:f>IF('Master Products'!G1593="","",'Master Products'!G1593)</x:f>
        <x:v>48</x:v>
      </x:c>
      <x:c r="G1596" s="149" t="str">
        <x:f>'Master Products'!I1593</x:f>
        <x:v>PKR</x:v>
      </x:c>
      <x:c r="H1596" s="133" t="n">
        <x:f>'Master Products'!L1593</x:f>
        <x:v>540</x:v>
      </x:c>
      <x:c r="I1596" s="133" t="n">
        <x:f>'Master Products'!M1593</x:f>
        <x:v>480</x:v>
      </x:c>
      <x:c r="J1596" s="133" t="str">
        <x:f>'Master Products'!U1593</x:f>
        <x:v>Source Valid</x:v>
      </x:c>
      <x:c r="K1596" s="133" t="n">
        <x:f>'Master Products'!N1593</x:f>
        <x:v>60</x:v>
      </x:c>
      <x:c r="L1596" s="148" t="n">
        <x:f>'Master Products'!O1593</x:f>
        <x:v>0.1111111111111111</x:v>
      </x:c>
      <x:c r="M1596" s="149" t="str">
        <x:f>'Master Products'!X1593</x:f>
        <x:v>Ready</x:v>
      </x:c>
      <x:c r="N1596" s="149" t="b">
        <x:f>'Master Products'!Y1593</x:f>
        <x:v>1</x:v>
      </x:c>
      <x:c r="O1596" s="149" t="str">
        <x:f>'Master Products'!AH1593</x:f>
        <x:v>WS-RATES:45:9</x:v>
      </x:c>
      <x:c r="P1596" s="149" t="str">
        <x:f>IF('Master Products'!AI1593="","",'Master Products'!AI1593)</x:f>
      </x:c>
      <x:c r="Q1596" s="149" t="str">
        <x:f>IF('Master Products'!AJ1593="","",'Master Products'!AJ1593)</x:f>
      </x:c>
      <x:c r="R1596" s="149" t="str">
        <x:f>IF('Master Products'!AK1593="","",'Master Products'!AK1593)</x:f>
      </x:c>
    </x:row>
    <x:row r="1597">
      <x:c r="A1597" s="149" t="str">
        <x:f>'Master Products'!A1594</x:f>
        <x:v>RS-001593</x:v>
      </x:c>
      <x:c r="B1597" s="149" t="str">
        <x:f>'Master Products'!B1594</x:f>
        <x:v>MASKING TAPE 1X2"</x:v>
      </x:c>
      <x:c r="C1597" s="149" t="str">
        <x:f>'Master Products'!C1594</x:f>
        <x:v>TAPE</x:v>
      </x:c>
      <x:c r="D1597" s="149" t="str">
        <x:f>'Master Products'!D1594</x:f>
        <x:v>Both</x:v>
      </x:c>
      <x:c r="E1597" s="149" t="str">
        <x:f>'Master Products'!F1594</x:f>
        <x:v>Piece</x:v>
      </x:c>
      <x:c r="F1597" s="149" t="str">
        <x:f>IF('Master Products'!G1594="","",'Master Products'!G1594)</x:f>
      </x:c>
      <x:c r="G1597" s="149" t="str">
        <x:f>'Master Products'!I1594</x:f>
        <x:v>PKR</x:v>
      </x:c>
      <x:c r="H1597" s="133" t="n">
        <x:f>'Master Products'!L1594</x:f>
        <x:v>18</x:v>
      </x:c>
      <x:c r="I1597" s="133" t="n">
        <x:f>'Master Products'!M1594</x:f>
        <x:v>15</x:v>
      </x:c>
      <x:c r="J1597" s="133" t="str">
        <x:f>'Master Products'!U1594</x:f>
        <x:v>Source Valid</x:v>
      </x:c>
      <x:c r="K1597" s="133" t="n">
        <x:f>'Master Products'!N1594</x:f>
        <x:v>3</x:v>
      </x:c>
      <x:c r="L1597" s="148" t="n">
        <x:f>'Master Products'!O1594</x:f>
        <x:v>0.16666666666666666</x:v>
      </x:c>
      <x:c r="M1597" s="149" t="str">
        <x:f>'Master Products'!X1594</x:f>
        <x:v>Ready</x:v>
      </x:c>
      <x:c r="N1597" s="149" t="b">
        <x:f>'Master Products'!Y1594</x:f>
        <x:v>1</x:v>
      </x:c>
      <x:c r="O1597" s="149" t="str">
        <x:f>'Master Products'!AH1594</x:f>
        <x:v>WS-RATES:45:10</x:v>
      </x:c>
      <x:c r="P1597" s="149" t="str">
        <x:f>IF('Master Products'!AI1594="","",'Master Products'!AI1594)</x:f>
      </x:c>
      <x:c r="Q1597" s="149" t="str">
        <x:f>IF('Master Products'!AJ1594="","",'Master Products'!AJ1594)</x:f>
      </x:c>
      <x:c r="R1597" s="149" t="str">
        <x:f>IF('Master Products'!AK1594="","",'Master Products'!AK1594)</x:f>
      </x:c>
    </x:row>
    <x:row r="1598">
      <x:c r="A1598" s="149" t="str">
        <x:f>'Master Products'!A1595</x:f>
        <x:v>RS-001594</x:v>
      </x:c>
      <x:c r="B1598" s="149" t="str">
        <x:f>'Master Products'!B1595</x:f>
        <x:v>PAINT MARKER CHINA W/G/S</x:v>
      </x:c>
      <x:c r="C1598" s="149" t="str">
        <x:f>'Master Products'!C1595</x:f>
        <x:v>PAINT MARKERS</x:v>
      </x:c>
      <x:c r="D1598" s="149" t="str">
        <x:f>'Master Products'!D1595</x:f>
        <x:v>Both</x:v>
      </x:c>
      <x:c r="E1598" s="149" t="str">
        <x:f>'Master Products'!F1595</x:f>
        <x:v>Piece</x:v>
      </x:c>
      <x:c r="F1598" s="149" t="str">
        <x:f>IF('Master Products'!G1595="","",'Master Products'!G1595)</x:f>
      </x:c>
      <x:c r="G1598" s="149" t="str">
        <x:f>'Master Products'!I1595</x:f>
        <x:v>PKR</x:v>
      </x:c>
      <x:c r="H1598" s="133" t="n">
        <x:f>'Master Products'!L1595</x:f>
        <x:v>115</x:v>
      </x:c>
      <x:c r="I1598" s="133" t="n">
        <x:f>'Master Products'!M1595</x:f>
        <x:v>105</x:v>
      </x:c>
      <x:c r="J1598" s="133" t="str">
        <x:f>'Master Products'!U1595</x:f>
        <x:v>Source Valid</x:v>
      </x:c>
      <x:c r="K1598" s="133" t="n">
        <x:f>'Master Products'!N1595</x:f>
        <x:v>10</x:v>
      </x:c>
      <x:c r="L1598" s="148" t="n">
        <x:f>'Master Products'!O1595</x:f>
        <x:v>0.08695652173913043</x:v>
      </x:c>
      <x:c r="M1598" s="149" t="str">
        <x:f>'Master Products'!X1595</x:f>
        <x:v>Ready</x:v>
      </x:c>
      <x:c r="N1598" s="149" t="b">
        <x:f>'Master Products'!Y1595</x:f>
        <x:v>1</x:v>
      </x:c>
      <x:c r="O1598" s="149" t="str">
        <x:f>'Master Products'!AH1595</x:f>
        <x:v>WS-RATES:45:11</x:v>
      </x:c>
      <x:c r="P1598" s="149" t="str">
        <x:f>IF('Master Products'!AI1595="","",'Master Products'!AI1595)</x:f>
      </x:c>
      <x:c r="Q1598" s="149" t="str">
        <x:f>IF('Master Products'!AJ1595="","",'Master Products'!AJ1595)</x:f>
      </x:c>
      <x:c r="R1598" s="149" t="str">
        <x:f>IF('Master Products'!AK1595="","",'Master Products'!AK1595)</x:f>
      </x:c>
    </x:row>
    <x:row r="1599">
      <x:c r="A1599" s="149" t="str">
        <x:f>'Master Products'!A1596</x:f>
        <x:v>RS-001595</x:v>
      </x:c>
      <x:c r="B1599" s="149" t="str">
        <x:f>'Master Products'!B1596</x:f>
        <x:v>SCOTCH TAPE 2 INCH (XXL)</x:v>
      </x:c>
      <x:c r="C1599" s="149" t="str">
        <x:f>'Master Products'!C1596</x:f>
        <x:v>TAPE</x:v>
      </x:c>
      <x:c r="D1599" s="149" t="str">
        <x:f>'Master Products'!D1596</x:f>
        <x:v>Both</x:v>
      </x:c>
      <x:c r="E1599" s="149" t="str">
        <x:f>'Master Products'!F1596</x:f>
        <x:v>Piece</x:v>
      </x:c>
      <x:c r="F1599" s="149" t="str">
        <x:f>IF('Master Products'!G1596="","",'Master Products'!G1596)</x:f>
      </x:c>
      <x:c r="G1599" s="149" t="str">
        <x:f>'Master Products'!I1596</x:f>
        <x:v>PKR</x:v>
      </x:c>
      <x:c r="H1599" s="133" t="n">
        <x:f>'Master Products'!L1596</x:f>
        <x:v>530</x:v>
      </x:c>
      <x:c r="I1599" s="133" t="n">
        <x:f>'Master Products'!M1596</x:f>
        <x:v>470</x:v>
      </x:c>
      <x:c r="J1599" s="133" t="str">
        <x:f>'Master Products'!U1596</x:f>
        <x:v>Source Valid</x:v>
      </x:c>
      <x:c r="K1599" s="133" t="n">
        <x:f>'Master Products'!N1596</x:f>
        <x:v>60</x:v>
      </x:c>
      <x:c r="L1599" s="148" t="n">
        <x:f>'Master Products'!O1596</x:f>
        <x:v>0.11320754716981132</x:v>
      </x:c>
      <x:c r="M1599" s="149" t="str">
        <x:f>'Master Products'!X1596</x:f>
        <x:v>Ready</x:v>
      </x:c>
      <x:c r="N1599" s="149" t="b">
        <x:f>'Master Products'!Y1596</x:f>
        <x:v>1</x:v>
      </x:c>
      <x:c r="O1599" s="149" t="str">
        <x:f>'Master Products'!AH1596</x:f>
        <x:v>WS-RATES:45:12</x:v>
      </x:c>
      <x:c r="P1599" s="149" t="str">
        <x:f>IF('Master Products'!AI1596="","",'Master Products'!AI1596)</x:f>
      </x:c>
      <x:c r="Q1599" s="149" t="str">
        <x:f>IF('Master Products'!AJ1596="","",'Master Products'!AJ1596)</x:f>
      </x:c>
      <x:c r="R1599" s="149" t="str">
        <x:f>IF('Master Products'!AK1596="","",'Master Products'!AK1596)</x:f>
      </x:c>
    </x:row>
    <x:row r="1600">
      <x:c r="A1600" s="149" t="str">
        <x:f>'Master Products'!A1597</x:f>
        <x:v>RS-001596</x:v>
      </x:c>
      <x:c r="B1600" s="149" t="str">
        <x:f>'Master Products'!B1597</x:f>
        <x:v>PIANO POWER BALL PEN</x:v>
      </x:c>
      <x:c r="C1600" s="149" t="str">
        <x:f>'Master Products'!C1597</x:f>
        <x:v>BALL POINT</x:v>
      </x:c>
      <x:c r="D1600" s="149" t="str">
        <x:f>'Master Products'!D1597</x:f>
        <x:v>Both</x:v>
      </x:c>
      <x:c r="E1600" s="149" t="str">
        <x:f>'Master Products'!F1597</x:f>
        <x:v>Piece</x:v>
      </x:c>
      <x:c r="F1600" s="149" t="str">
        <x:f>IF('Master Products'!G1597="","",'Master Products'!G1597)</x:f>
      </x:c>
      <x:c r="G1600" s="149" t="str">
        <x:f>'Master Products'!I1597</x:f>
        <x:v>PKR</x:v>
      </x:c>
      <x:c r="H1600" s="133" t="n">
        <x:f>'Master Products'!L1597</x:f>
        <x:v>860</x:v>
      </x:c>
      <x:c r="I1600" s="133" t="n">
        <x:f>'Master Products'!M1597</x:f>
        <x:v>817</x:v>
      </x:c>
      <x:c r="J1600" s="133" t="str">
        <x:f>'Master Products'!U1597</x:f>
        <x:v>Source Valid</x:v>
      </x:c>
      <x:c r="K1600" s="133" t="n">
        <x:f>'Master Products'!N1597</x:f>
        <x:v>43</x:v>
      </x:c>
      <x:c r="L1600" s="148" t="n">
        <x:f>'Master Products'!O1597</x:f>
        <x:v>0.05</x:v>
      </x:c>
      <x:c r="M1600" s="149" t="str">
        <x:f>'Master Products'!X1597</x:f>
        <x:v>Ready</x:v>
      </x:c>
      <x:c r="N1600" s="149" t="b">
        <x:f>'Master Products'!Y1597</x:f>
        <x:v>1</x:v>
      </x:c>
      <x:c r="O1600" s="149" t="str">
        <x:f>'Master Products'!AH1597</x:f>
        <x:v>WS-RATES:45:13</x:v>
      </x:c>
      <x:c r="P1600" s="149" t="str">
        <x:f>IF('Master Products'!AI1597="","",'Master Products'!AI1597)</x:f>
      </x:c>
      <x:c r="Q1600" s="149" t="str">
        <x:f>IF('Master Products'!AJ1597="","",'Master Products'!AJ1597)</x:f>
      </x:c>
      <x:c r="R1600" s="149" t="str">
        <x:f>IF('Master Products'!AK1597="","",'Master Products'!AK1597)</x:f>
      </x:c>
    </x:row>
    <x:row r="1601">
      <x:c r="A1601" s="149" t="str">
        <x:f>'Master Products'!A1598</x:f>
        <x:v>RS-001597</x:v>
      </x:c>
      <x:c r="B1601" s="149" t="str">
        <x:f>'Master Products'!B1598</x:f>
        <x:v>SCOTCH TAPE 2 INCH 190GZ SUP</x:v>
      </x:c>
      <x:c r="C1601" s="149" t="str">
        <x:f>'Master Products'!C1598</x:f>
        <x:v>TAPE</x:v>
      </x:c>
      <x:c r="D1601" s="149" t="str">
        <x:f>'Master Products'!D1598</x:f>
        <x:v>Both</x:v>
      </x:c>
      <x:c r="E1601" s="149" t="str">
        <x:f>'Master Products'!F1598</x:f>
        <x:v>Piece</x:v>
      </x:c>
      <x:c r="F1601" s="149" t="str">
        <x:f>IF('Master Products'!G1598="","",'Master Products'!G1598)</x:f>
      </x:c>
      <x:c r="G1601" s="149" t="str">
        <x:f>'Master Products'!I1598</x:f>
        <x:v>PKR</x:v>
      </x:c>
      <x:c r="H1601" s="133" t="n">
        <x:f>'Master Products'!L1598</x:f>
        <x:v>350</x:v>
      </x:c>
      <x:c r="I1601" s="133" t="n">
        <x:f>'Master Products'!M1598</x:f>
        <x:v>290</x:v>
      </x:c>
      <x:c r="J1601" s="133" t="str">
        <x:f>'Master Products'!U1598</x:f>
        <x:v>Source Valid</x:v>
      </x:c>
      <x:c r="K1601" s="133" t="n">
        <x:f>'Master Products'!N1598</x:f>
        <x:v>60</x:v>
      </x:c>
      <x:c r="L1601" s="148" t="n">
        <x:f>'Master Products'!O1598</x:f>
        <x:v>0.17142857142857143</x:v>
      </x:c>
      <x:c r="M1601" s="149" t="str">
        <x:f>'Master Products'!X1598</x:f>
        <x:v>Ready</x:v>
      </x:c>
      <x:c r="N1601" s="149" t="b">
        <x:f>'Master Products'!Y1598</x:f>
        <x:v>1</x:v>
      </x:c>
      <x:c r="O1601" s="149" t="str">
        <x:f>'Master Products'!AH1598</x:f>
        <x:v>WS-RATES:45:14</x:v>
      </x:c>
      <x:c r="P1601" s="149" t="str">
        <x:f>IF('Master Products'!AI1598="","",'Master Products'!AI1598)</x:f>
      </x:c>
      <x:c r="Q1601" s="149" t="str">
        <x:f>IF('Master Products'!AJ1598="","",'Master Products'!AJ1598)</x:f>
      </x:c>
      <x:c r="R1601" s="149" t="str">
        <x:f>IF('Master Products'!AK1598="","",'Master Products'!AK1598)</x:f>
      </x:c>
    </x:row>
    <x:row r="1602">
      <x:c r="A1602" s="149" t="str">
        <x:f>'Master Products'!A1599</x:f>
        <x:v>RS-001598</x:v>
      </x:c>
      <x:c r="B1602" s="149" t="str">
        <x:f>'Master Products'!B1599</x:f>
        <x:v>KCR CARBON PAPER</x:v>
      </x:c>
      <x:c r="C1602" s="149" t="str">
        <x:f>'Master Products'!C1599</x:f>
        <x:v>CHINA</x:v>
      </x:c>
      <x:c r="D1602" s="149" t="str">
        <x:f>'Master Products'!D1599</x:f>
        <x:v>Both</x:v>
      </x:c>
      <x:c r="E1602" s="149" t="str">
        <x:f>'Master Products'!F1599</x:f>
        <x:v>Piece</x:v>
      </x:c>
      <x:c r="F1602" s="149" t="str">
        <x:f>IF('Master Products'!G1599="","",'Master Products'!G1599)</x:f>
      </x:c>
      <x:c r="G1602" s="149" t="str">
        <x:f>'Master Products'!I1599</x:f>
        <x:v>PKR</x:v>
      </x:c>
      <x:c r="H1602" s="133" t="n">
        <x:f>'Master Products'!L1599</x:f>
        <x:v>640</x:v>
      </x:c>
      <x:c r="I1602" s="133" t="n">
        <x:f>'Master Products'!M1599</x:f>
        <x:v>590</x:v>
      </x:c>
      <x:c r="J1602" s="133" t="str">
        <x:f>'Master Products'!U1599</x:f>
        <x:v>Source Valid</x:v>
      </x:c>
      <x:c r="K1602" s="133" t="n">
        <x:f>'Master Products'!N1599</x:f>
        <x:v>50</x:v>
      </x:c>
      <x:c r="L1602" s="148" t="n">
        <x:f>'Master Products'!O1599</x:f>
        <x:v>0.078125</x:v>
      </x:c>
      <x:c r="M1602" s="149" t="str">
        <x:f>'Master Products'!X1599</x:f>
        <x:v>Ready</x:v>
      </x:c>
      <x:c r="N1602" s="149" t="b">
        <x:f>'Master Products'!Y1599</x:f>
        <x:v>1</x:v>
      </x:c>
      <x:c r="O1602" s="149" t="str">
        <x:f>'Master Products'!AH1599</x:f>
        <x:v>WS-RATES:45:15</x:v>
      </x:c>
      <x:c r="P1602" s="149" t="str">
        <x:f>IF('Master Products'!AI1599="","",'Master Products'!AI1599)</x:f>
      </x:c>
      <x:c r="Q1602" s="149" t="str">
        <x:f>IF('Master Products'!AJ1599="","",'Master Products'!AJ1599)</x:f>
      </x:c>
      <x:c r="R1602" s="149" t="str">
        <x:f>IF('Master Products'!AK1599="","",'Master Products'!AK1599)</x:f>
      </x:c>
    </x:row>
    <x:row r="1603">
      <x:c r="A1603" s="149" t="str">
        <x:f>'Master Products'!A1600</x:f>
        <x:v>RS-001599</x:v>
      </x:c>
      <x:c r="B1603" s="149" t="str">
        <x:f>'Master Products'!B1600</x:f>
        <x:v>BIA GEL PEN ERASEABLE (6018)</x:v>
      </x:c>
      <x:c r="C1603" s="149" t="str">
        <x:f>'Master Products'!C1600</x:f>
        <x:v>GEL PEN</x:v>
      </x:c>
      <x:c r="D1603" s="149" t="str">
        <x:f>'Master Products'!D1600</x:f>
        <x:v>Both</x:v>
      </x:c>
      <x:c r="E1603" s="149" t="str">
        <x:f>'Master Products'!F1600</x:f>
        <x:v>Piece</x:v>
      </x:c>
      <x:c r="F1603" s="149" t="str">
        <x:f>IF('Master Products'!G1600="","",'Master Products'!G1600)</x:f>
      </x:c>
      <x:c r="G1603" s="149" t="str">
        <x:f>'Master Products'!I1600</x:f>
        <x:v>PKR</x:v>
      </x:c>
      <x:c r="H1603" s="133" t="n">
        <x:f>'Master Products'!L1600</x:f>
        <x:v>660</x:v>
      </x:c>
      <x:c r="I1603" s="133" t="n">
        <x:f>'Master Products'!M1600</x:f>
        <x:v>550</x:v>
      </x:c>
      <x:c r="J1603" s="133" t="str">
        <x:f>'Master Products'!U1600</x:f>
        <x:v>Source Valid</x:v>
      </x:c>
      <x:c r="K1603" s="133" t="n">
        <x:f>'Master Products'!N1600</x:f>
        <x:v>110</x:v>
      </x:c>
      <x:c r="L1603" s="148" t="n">
        <x:f>'Master Products'!O1600</x:f>
        <x:v>0.16666666666666666</x:v>
      </x:c>
      <x:c r="M1603" s="149" t="str">
        <x:f>'Master Products'!X1600</x:f>
        <x:v>Ready</x:v>
      </x:c>
      <x:c r="N1603" s="149" t="b">
        <x:f>'Master Products'!Y1600</x:f>
        <x:v>1</x:v>
      </x:c>
      <x:c r="O1603" s="149" t="str">
        <x:f>'Master Products'!AH1600</x:f>
        <x:v>WS-RATES:45:16</x:v>
      </x:c>
      <x:c r="P1603" s="149" t="str">
        <x:f>IF('Master Products'!AI1600="","",'Master Products'!AI1600)</x:f>
      </x:c>
      <x:c r="Q1603" s="149" t="str">
        <x:f>IF('Master Products'!AJ1600="","",'Master Products'!AJ1600)</x:f>
      </x:c>
      <x:c r="R1603" s="149" t="str">
        <x:f>IF('Master Products'!AK1600="","",'Master Products'!AK1600)</x:f>
      </x:c>
    </x:row>
    <x:row r="1604">
      <x:c r="A1604" s="149" t="str">
        <x:f>'Master Products'!A1601</x:f>
        <x:v>RS-001600</x:v>
      </x:c>
      <x:c r="B1604" s="149" t="str">
        <x:f>'Master Products'!B1601</x:f>
        <x:v>SCOTCH TAPE 2 INCH 90GZ SUPE</x:v>
      </x:c>
      <x:c r="C1604" s="149" t="str">
        <x:f>'Master Products'!C1601</x:f>
        <x:v>TAPE</x:v>
      </x:c>
      <x:c r="D1604" s="149" t="str">
        <x:f>'Master Products'!D1601</x:f>
        <x:v>Both</x:v>
      </x:c>
      <x:c r="E1604" s="149" t="str">
        <x:f>'Master Products'!F1601</x:f>
        <x:v>Piece</x:v>
      </x:c>
      <x:c r="F1604" s="149" t="str">
        <x:f>IF('Master Products'!G1601="","",'Master Products'!G1601)</x:f>
      </x:c>
      <x:c r="G1604" s="149" t="str">
        <x:f>'Master Products'!I1601</x:f>
        <x:v>PKR</x:v>
      </x:c>
      <x:c r="H1604" s="133" t="n">
        <x:f>'Master Products'!L1601</x:f>
        <x:v>170</x:v>
      </x:c>
      <x:c r="I1604" s="133" t="n">
        <x:f>'Master Products'!M1601</x:f>
        <x:v>140</x:v>
      </x:c>
      <x:c r="J1604" s="133" t="str">
        <x:f>'Master Products'!U1601</x:f>
        <x:v>Source Valid</x:v>
      </x:c>
      <x:c r="K1604" s="133" t="n">
        <x:f>'Master Products'!N1601</x:f>
        <x:v>30</x:v>
      </x:c>
      <x:c r="L1604" s="148" t="n">
        <x:f>'Master Products'!O1601</x:f>
        <x:v>0.17647058823529413</x:v>
      </x:c>
      <x:c r="M1604" s="149" t="str">
        <x:f>'Master Products'!X1601</x:f>
        <x:v>Ready</x:v>
      </x:c>
      <x:c r="N1604" s="149" t="b">
        <x:f>'Master Products'!Y1601</x:f>
        <x:v>1</x:v>
      </x:c>
      <x:c r="O1604" s="149" t="str">
        <x:f>'Master Products'!AH1601</x:f>
        <x:v>WS-RATES:45:17</x:v>
      </x:c>
      <x:c r="P1604" s="149" t="str">
        <x:f>IF('Master Products'!AI1601="","",'Master Products'!AI1601)</x:f>
      </x:c>
      <x:c r="Q1604" s="149" t="str">
        <x:f>IF('Master Products'!AJ1601="","",'Master Products'!AJ1601)</x:f>
      </x:c>
      <x:c r="R1604" s="149" t="str">
        <x:f>IF('Master Products'!AK1601="","",'Master Products'!AK1601)</x:f>
      </x:c>
    </x:row>
    <x:row r="1605">
      <x:c r="A1605" s="149" t="str">
        <x:f>'Master Products'!A1602</x:f>
        <x:v>RS-001601</x:v>
      </x:c>
      <x:c r="B1605" s="149" t="str">
        <x:f>'Master Products'!B1602</x:f>
        <x:v>GEL PEN YOUMIE</x:v>
      </x:c>
      <x:c r="C1605" s="149" t="str">
        <x:f>'Master Products'!C1602</x:f>
        <x:v>GEL PEN</x:v>
      </x:c>
      <x:c r="D1605" s="149" t="str">
        <x:f>'Master Products'!D1602</x:f>
        <x:v>Both</x:v>
      </x:c>
      <x:c r="E1605" s="149" t="str">
        <x:f>'Master Products'!F1602</x:f>
        <x:v>Piece</x:v>
      </x:c>
      <x:c r="F1605" s="149" t="str">
        <x:f>IF('Master Products'!G1602="","",'Master Products'!G1602)</x:f>
      </x:c>
      <x:c r="G1605" s="149" t="str">
        <x:f>'Master Products'!I1602</x:f>
        <x:v>PKR</x:v>
      </x:c>
      <x:c r="H1605" s="133" t="n">
        <x:f>'Master Products'!L1602</x:f>
        <x:v>480</x:v>
      </x:c>
      <x:c r="I1605" s="133" t="n">
        <x:f>'Master Products'!M1602</x:f>
        <x:v>420</x:v>
      </x:c>
      <x:c r="J1605" s="133" t="str">
        <x:f>'Master Products'!U1602</x:f>
        <x:v>Source Valid</x:v>
      </x:c>
      <x:c r="K1605" s="133" t="n">
        <x:f>'Master Products'!N1602</x:f>
        <x:v>60</x:v>
      </x:c>
      <x:c r="L1605" s="148" t="n">
        <x:f>'Master Products'!O1602</x:f>
        <x:v>0.125</x:v>
      </x:c>
      <x:c r="M1605" s="149" t="str">
        <x:f>'Master Products'!X1602</x:f>
        <x:v>Ready</x:v>
      </x:c>
      <x:c r="N1605" s="149" t="b">
        <x:f>'Master Products'!Y1602</x:f>
        <x:v>1</x:v>
      </x:c>
      <x:c r="O1605" s="149" t="str">
        <x:f>'Master Products'!AH1602</x:f>
        <x:v>WS-RATES:45:18</x:v>
      </x:c>
      <x:c r="P1605" s="149" t="str">
        <x:f>IF('Master Products'!AI1602="","",'Master Products'!AI1602)</x:f>
      </x:c>
      <x:c r="Q1605" s="149" t="str">
        <x:f>IF('Master Products'!AJ1602="","",'Master Products'!AJ1602)</x:f>
      </x:c>
      <x:c r="R1605" s="149" t="str">
        <x:f>IF('Master Products'!AK1602="","",'Master Products'!AK1602)</x:f>
      </x:c>
    </x:row>
    <x:row r="1606">
      <x:c r="A1606" s="149" t="str">
        <x:f>'Master Products'!A1603</x:f>
        <x:v>RS-001602</x:v>
      </x:c>
      <x:c r="B1606" s="149" t="str">
        <x:f>'Master Products'!B1603</x:f>
        <x:v>POWER PLUS CELL AAA</x:v>
      </x:c>
      <x:c r="C1606" s="149" t="str">
        <x:f>'Master Products'!C1603</x:f>
        <x:v>CHINA</x:v>
      </x:c>
      <x:c r="D1606" s="149" t="str">
        <x:f>'Master Products'!D1603</x:f>
        <x:v>Both</x:v>
      </x:c>
      <x:c r="E1606" s="149" t="str">
        <x:f>'Master Products'!F1603</x:f>
        <x:v>Piece</x:v>
      </x:c>
      <x:c r="F1606" s="149" t="str">
        <x:f>IF('Master Products'!G1603="","",'Master Products'!G1603)</x:f>
      </x:c>
      <x:c r="G1606" s="149" t="str">
        <x:f>'Master Products'!I1603</x:f>
        <x:v>PKR</x:v>
      </x:c>
      <x:c r="H1606" s="133" t="n">
        <x:f>'Master Products'!L1603</x:f>
        <x:v>540</x:v>
      </x:c>
      <x:c r="I1606" s="133" t="n">
        <x:f>'Master Products'!M1603</x:f>
        <x:v>515</x:v>
      </x:c>
      <x:c r="J1606" s="133" t="str">
        <x:f>'Master Products'!U1603</x:f>
        <x:v>Source Valid</x:v>
      </x:c>
      <x:c r="K1606" s="133" t="n">
        <x:f>'Master Products'!N1603</x:f>
        <x:v>25</x:v>
      </x:c>
      <x:c r="L1606" s="148" t="n">
        <x:f>'Master Products'!O1603</x:f>
        <x:v>0.046296296296296294</x:v>
      </x:c>
      <x:c r="M1606" s="149" t="str">
        <x:f>'Master Products'!X1603</x:f>
        <x:v>Ready</x:v>
      </x:c>
      <x:c r="N1606" s="149" t="b">
        <x:f>'Master Products'!Y1603</x:f>
        <x:v>1</x:v>
      </x:c>
      <x:c r="O1606" s="149" t="str">
        <x:f>'Master Products'!AH1603</x:f>
        <x:v>WS-RATES:45:19</x:v>
      </x:c>
      <x:c r="P1606" s="149" t="str">
        <x:f>IF('Master Products'!AI1603="","",'Master Products'!AI1603)</x:f>
      </x:c>
      <x:c r="Q1606" s="149" t="str">
        <x:f>IF('Master Products'!AJ1603="","",'Master Products'!AJ1603)</x:f>
      </x:c>
      <x:c r="R1606" s="149" t="str">
        <x:f>IF('Master Products'!AK1603="","",'Master Products'!AK1603)</x:f>
      </x:c>
    </x:row>
    <x:row r="1607">
      <x:c r="A1607" s="149" t="str">
        <x:f>'Master Products'!A1604</x:f>
        <x:v>RS-001603</x:v>
      </x:c>
      <x:c r="B1607" s="149" t="str">
        <x:f>'Master Products'!B1604</x:f>
        <x:v>POWER PLUS CELL AA</x:v>
      </x:c>
      <x:c r="C1607" s="149" t="str">
        <x:f>'Master Products'!C1604</x:f>
        <x:v>CHINA</x:v>
      </x:c>
      <x:c r="D1607" s="149" t="str">
        <x:f>'Master Products'!D1604</x:f>
        <x:v>Both</x:v>
      </x:c>
      <x:c r="E1607" s="149" t="str">
        <x:f>'Master Products'!F1604</x:f>
        <x:v>Piece</x:v>
      </x:c>
      <x:c r="F1607" s="149" t="str">
        <x:f>IF('Master Products'!G1604="","",'Master Products'!G1604)</x:f>
      </x:c>
      <x:c r="G1607" s="149" t="str">
        <x:f>'Master Products'!I1604</x:f>
        <x:v>PKR</x:v>
      </x:c>
      <x:c r="H1607" s="133" t="n">
        <x:f>'Master Products'!L1604</x:f>
        <x:v>690</x:v>
      </x:c>
      <x:c r="I1607" s="133" t="n">
        <x:f>'Master Products'!M1604</x:f>
        <x:v>665</x:v>
      </x:c>
      <x:c r="J1607" s="133" t="str">
        <x:f>'Master Products'!U1604</x:f>
        <x:v>Source Valid</x:v>
      </x:c>
      <x:c r="K1607" s="133" t="n">
        <x:f>'Master Products'!N1604</x:f>
        <x:v>25</x:v>
      </x:c>
      <x:c r="L1607" s="148" t="n">
        <x:f>'Master Products'!O1604</x:f>
        <x:v>0.036231884057971016</x:v>
      </x:c>
      <x:c r="M1607" s="149" t="str">
        <x:f>'Master Products'!X1604</x:f>
        <x:v>Ready</x:v>
      </x:c>
      <x:c r="N1607" s="149" t="b">
        <x:f>'Master Products'!Y1604</x:f>
        <x:v>1</x:v>
      </x:c>
      <x:c r="O1607" s="149" t="str">
        <x:f>'Master Products'!AH1604</x:f>
        <x:v>WS-RATES:45:20</x:v>
      </x:c>
      <x:c r="P1607" s="149" t="str">
        <x:f>IF('Master Products'!AI1604="","",'Master Products'!AI1604)</x:f>
      </x:c>
      <x:c r="Q1607" s="149" t="str">
        <x:f>IF('Master Products'!AJ1604="","",'Master Products'!AJ1604)</x:f>
      </x:c>
      <x:c r="R1607" s="149" t="str">
        <x:f>IF('Master Products'!AK1604="","",'Master Products'!AK1604)</x:f>
      </x:c>
    </x:row>
    <x:row r="1608">
      <x:c r="A1608" s="149" t="str">
        <x:f>'Master Products'!A1605</x:f>
        <x:v>RS-001604</x:v>
      </x:c>
      <x:c r="B1608" s="149" t="str">
        <x:f>'Master Products'!B1605</x:f>
        <x:v>SCOTCH TAPE 2 INCH 50GZ TICO</x:v>
      </x:c>
      <x:c r="C1608" s="149" t="str">
        <x:f>'Master Products'!C1605</x:f>
        <x:v>TAPE</x:v>
      </x:c>
      <x:c r="D1608" s="149" t="str">
        <x:f>'Master Products'!D1605</x:f>
        <x:v>Both</x:v>
      </x:c>
      <x:c r="E1608" s="149" t="str">
        <x:f>'Master Products'!F1605</x:f>
        <x:v>Piece</x:v>
      </x:c>
      <x:c r="F1608" s="149" t="str">
        <x:f>IF('Master Products'!G1605="","",'Master Products'!G1605)</x:f>
      </x:c>
      <x:c r="G1608" s="149" t="str">
        <x:f>'Master Products'!I1605</x:f>
        <x:v>PKR</x:v>
      </x:c>
      <x:c r="H1608" s="133" t="n">
        <x:f>'Master Products'!L1605</x:f>
        <x:v>165</x:v>
      </x:c>
      <x:c r="I1608" s="133" t="n">
        <x:f>'Master Products'!M1605</x:f>
        <x:v>140</x:v>
      </x:c>
      <x:c r="J1608" s="133" t="str">
        <x:f>'Master Products'!U1605</x:f>
        <x:v>Corrected Wholesale</x:v>
      </x:c>
      <x:c r="K1608" s="133" t="n">
        <x:f>'Master Products'!N1605</x:f>
        <x:v>25</x:v>
      </x:c>
      <x:c r="L1608" s="148" t="n">
        <x:f>'Master Products'!O1605</x:f>
        <x:v>0.15151515151515152</x:v>
      </x:c>
      <x:c r="M1608" s="149" t="str">
        <x:f>'Master Products'!X1605</x:f>
        <x:v>Ready with Mock Price</x:v>
      </x:c>
      <x:c r="N1608" s="149" t="b">
        <x:f>'Master Products'!Y1605</x:f>
        <x:v>1</x:v>
      </x:c>
      <x:c r="O1608" s="149" t="str">
        <x:f>'Master Products'!AH1605</x:f>
        <x:v>WS-RATES:45:21</x:v>
      </x:c>
      <x:c r="P1608" s="149" t="str">
        <x:f>IF('Master Products'!AI1605="","",'Master Products'!AI1605)</x:f>
      </x:c>
      <x:c r="Q1608" s="149" t="str">
        <x:f>IF('Master Products'!AJ1605="","",'Master Products'!AJ1605)</x:f>
      </x:c>
      <x:c r="R1608" s="149" t="str">
        <x:f>IF('Master Products'!AK1605="","",'Master Products'!AK1605)</x:f>
      </x:c>
    </x:row>
    <x:row r="1609">
      <x:c r="A1609" s="149" t="str">
        <x:f>'Master Products'!A1606</x:f>
        <x:v>RS-001605</x:v>
      </x:c>
      <x:c r="B1609" s="149" t="str">
        <x:f>'Master Products'!B1606</x:f>
        <x:v>MAZDOOR HAZRI CARD</x:v>
      </x:c>
      <x:c r="C1609" s="149" t="str">
        <x:f>'Master Products'!C1606</x:f>
        <x:v>GATTA REGISTER</x:v>
      </x:c>
      <x:c r="D1609" s="149" t="str">
        <x:f>'Master Products'!D1606</x:f>
        <x:v>Both</x:v>
      </x:c>
      <x:c r="E1609" s="149" t="str">
        <x:f>'Master Products'!F1606</x:f>
        <x:v>Piece</x:v>
      </x:c>
      <x:c r="F1609" s="149" t="str">
        <x:f>IF('Master Products'!G1606="","",'Master Products'!G1606)</x:f>
      </x:c>
      <x:c r="G1609" s="149" t="str">
        <x:f>'Master Products'!I1606</x:f>
        <x:v>PKR</x:v>
      </x:c>
      <x:c r="H1609" s="133" t="n">
        <x:f>'Master Products'!L1606</x:f>
        <x:v>350</x:v>
      </x:c>
      <x:c r="I1609" s="133" t="n">
        <x:f>'Master Products'!M1606</x:f>
        <x:v>330</x:v>
      </x:c>
      <x:c r="J1609" s="133" t="str">
        <x:f>'Master Products'!U1606</x:f>
        <x:v>Source Valid</x:v>
      </x:c>
      <x:c r="K1609" s="133" t="n">
        <x:f>'Master Products'!N1606</x:f>
        <x:v>20</x:v>
      </x:c>
      <x:c r="L1609" s="148" t="n">
        <x:f>'Master Products'!O1606</x:f>
        <x:v>0.05714285714285714</x:v>
      </x:c>
      <x:c r="M1609" s="149" t="str">
        <x:f>'Master Products'!X1606</x:f>
        <x:v>Ready</x:v>
      </x:c>
      <x:c r="N1609" s="149" t="b">
        <x:f>'Master Products'!Y1606</x:f>
        <x:v>1</x:v>
      </x:c>
      <x:c r="O1609" s="149" t="str">
        <x:f>'Master Products'!AH1606</x:f>
        <x:v>WS-RATES:45:22</x:v>
      </x:c>
      <x:c r="P1609" s="149" t="str">
        <x:f>IF('Master Products'!AI1606="","",'Master Products'!AI1606)</x:f>
      </x:c>
      <x:c r="Q1609" s="149" t="str">
        <x:f>IF('Master Products'!AJ1606="","",'Master Products'!AJ1606)</x:f>
      </x:c>
      <x:c r="R1609" s="149" t="str">
        <x:f>IF('Master Products'!AK1606="","",'Master Products'!AK1606)</x:f>
      </x:c>
    </x:row>
    <x:row r="1610">
      <x:c r="A1610" s="149" t="str">
        <x:f>'Master Products'!A1607</x:f>
        <x:v>RS-001606</x:v>
      </x:c>
      <x:c r="B1610" s="149" t="str">
        <x:f>'Master Products'!B1607</x:f>
        <x:v>SCOTCH TAPE 2 INCH 35GZ SUPE</x:v>
      </x:c>
      <x:c r="C1610" s="149" t="str">
        <x:f>'Master Products'!C1607</x:f>
        <x:v>TAPE</x:v>
      </x:c>
      <x:c r="D1610" s="149" t="str">
        <x:f>'Master Products'!D1607</x:f>
        <x:v>Both</x:v>
      </x:c>
      <x:c r="E1610" s="149" t="str">
        <x:f>'Master Products'!F1607</x:f>
        <x:v>Piece</x:v>
      </x:c>
      <x:c r="F1610" s="149" t="str">
        <x:f>IF('Master Products'!G1607="","",'Master Products'!G1607)</x:f>
      </x:c>
      <x:c r="G1610" s="149" t="str">
        <x:f>'Master Products'!I1607</x:f>
        <x:v>PKR</x:v>
      </x:c>
      <x:c r="H1610" s="133" t="n">
        <x:f>'Master Products'!L1607</x:f>
        <x:v>85</x:v>
      </x:c>
      <x:c r="I1610" s="133" t="n">
        <x:f>'Master Products'!M1607</x:f>
        <x:v>75</x:v>
      </x:c>
      <x:c r="J1610" s="133" t="str">
        <x:f>'Master Products'!U1607</x:f>
        <x:v>Source Valid</x:v>
      </x:c>
      <x:c r="K1610" s="133" t="n">
        <x:f>'Master Products'!N1607</x:f>
        <x:v>10</x:v>
      </x:c>
      <x:c r="L1610" s="148" t="n">
        <x:f>'Master Products'!O1607</x:f>
        <x:v>0.11764705882352941</x:v>
      </x:c>
      <x:c r="M1610" s="149" t="str">
        <x:f>'Master Products'!X1607</x:f>
        <x:v>Ready</x:v>
      </x:c>
      <x:c r="N1610" s="149" t="b">
        <x:f>'Master Products'!Y1607</x:f>
        <x:v>1</x:v>
      </x:c>
      <x:c r="O1610" s="149" t="str">
        <x:f>'Master Products'!AH1607</x:f>
        <x:v>WS-RATES:45:23</x:v>
      </x:c>
      <x:c r="P1610" s="149" t="str">
        <x:f>IF('Master Products'!AI1607="","",'Master Products'!AI1607)</x:f>
      </x:c>
      <x:c r="Q1610" s="149" t="str">
        <x:f>IF('Master Products'!AJ1607="","",'Master Products'!AJ1607)</x:f>
      </x:c>
      <x:c r="R1610" s="149" t="str">
        <x:f>IF('Master Products'!AK1607="","",'Master Products'!AK1607)</x:f>
      </x:c>
    </x:row>
    <x:row r="1611">
      <x:c r="A1611" s="149" t="str">
        <x:f>'Master Products'!A1608</x:f>
        <x:v>RS-001607</x:v>
      </x:c>
      <x:c r="B1611" s="149" t="str">
        <x:f>'Master Products'!B1608</x:f>
        <x:v>CRYSTAL STICKY NOTE</x:v>
      </x:c>
      <x:c r="C1611" s="149" t="str">
        <x:f>'Master Products'!C1608</x:f>
        <x:v>STICKY NOTE</x:v>
      </x:c>
      <x:c r="D1611" s="149" t="str">
        <x:f>'Master Products'!D1608</x:f>
        <x:v>Both</x:v>
      </x:c>
      <x:c r="E1611" s="149" t="str">
        <x:f>'Master Products'!F1608</x:f>
        <x:v>Piece</x:v>
      </x:c>
      <x:c r="F1611" s="149" t="str">
        <x:f>IF('Master Products'!G1608="","",'Master Products'!G1608)</x:f>
      </x:c>
      <x:c r="G1611" s="149" t="str">
        <x:f>'Master Products'!I1608</x:f>
        <x:v>PKR</x:v>
      </x:c>
      <x:c r="H1611" s="133" t="n">
        <x:f>'Master Products'!L1608</x:f>
        <x:v>90</x:v>
      </x:c>
      <x:c r="I1611" s="133" t="n">
        <x:f>'Master Products'!M1608</x:f>
        <x:v>78</x:v>
      </x:c>
      <x:c r="J1611" s="133" t="str">
        <x:f>'Master Products'!U1608</x:f>
        <x:v>Source Valid</x:v>
      </x:c>
      <x:c r="K1611" s="133" t="n">
        <x:f>'Master Products'!N1608</x:f>
        <x:v>12</x:v>
      </x:c>
      <x:c r="L1611" s="148" t="n">
        <x:f>'Master Products'!O1608</x:f>
        <x:v>0.13333333333333333</x:v>
      </x:c>
      <x:c r="M1611" s="149" t="str">
        <x:f>'Master Products'!X1608</x:f>
        <x:v>Ready</x:v>
      </x:c>
      <x:c r="N1611" s="149" t="b">
        <x:f>'Master Products'!Y1608</x:f>
        <x:v>1</x:v>
      </x:c>
      <x:c r="O1611" s="149" t="str">
        <x:f>'Master Products'!AH1608</x:f>
        <x:v>WS-RATES:45:24</x:v>
      </x:c>
      <x:c r="P1611" s="149" t="str">
        <x:f>IF('Master Products'!AI1608="","",'Master Products'!AI1608)</x:f>
      </x:c>
      <x:c r="Q1611" s="149" t="str">
        <x:f>IF('Master Products'!AJ1608="","",'Master Products'!AJ1608)</x:f>
      </x:c>
      <x:c r="R1611" s="149" t="str">
        <x:f>IF('Master Products'!AK1608="","",'Master Products'!AK1608)</x:f>
      </x:c>
    </x:row>
    <x:row r="1612">
      <x:c r="A1612" s="149" t="str">
        <x:f>'Master Products'!A1609</x:f>
        <x:v>RS-001608</x:v>
      </x:c>
      <x:c r="B1612" s="149" t="str">
        <x:f>'Master Products'!B1609</x:f>
        <x:v>SCOTCH TAPE 1 INCH 90 YD JET</x:v>
      </x:c>
      <x:c r="C1612" s="149" t="str">
        <x:f>'Master Products'!C1609</x:f>
        <x:v>TAPE</x:v>
      </x:c>
      <x:c r="D1612" s="149" t="str">
        <x:f>'Master Products'!D1609</x:f>
        <x:v>Both</x:v>
      </x:c>
      <x:c r="E1612" s="149" t="str">
        <x:f>'Master Products'!F1609</x:f>
        <x:v>Piece</x:v>
      </x:c>
      <x:c r="F1612" s="149" t="str">
        <x:f>IF('Master Products'!G1609="","",'Master Products'!G1609)</x:f>
      </x:c>
      <x:c r="G1612" s="149" t="str">
        <x:f>'Master Products'!I1609</x:f>
        <x:v>PKR</x:v>
      </x:c>
      <x:c r="H1612" s="133" t="n">
        <x:f>'Master Products'!L1609</x:f>
        <x:v>110</x:v>
      </x:c>
      <x:c r="I1612" s="133" t="n">
        <x:f>'Master Products'!M1609</x:f>
        <x:v>82</x:v>
      </x:c>
      <x:c r="J1612" s="133" t="str">
        <x:f>'Master Products'!U1609</x:f>
        <x:v>Source Valid</x:v>
      </x:c>
      <x:c r="K1612" s="133" t="n">
        <x:f>'Master Products'!N1609</x:f>
        <x:v>28</x:v>
      </x:c>
      <x:c r="L1612" s="148" t="n">
        <x:f>'Master Products'!O1609</x:f>
        <x:v>0.2545454545454545</x:v>
      </x:c>
      <x:c r="M1612" s="149" t="str">
        <x:f>'Master Products'!X1609</x:f>
        <x:v>Ready</x:v>
      </x:c>
      <x:c r="N1612" s="149" t="b">
        <x:f>'Master Products'!Y1609</x:f>
        <x:v>1</x:v>
      </x:c>
      <x:c r="O1612" s="149" t="str">
        <x:f>'Master Products'!AH1609</x:f>
        <x:v>WS-RATES:45:25</x:v>
      </x:c>
      <x:c r="P1612" s="149" t="str">
        <x:f>IF('Master Products'!AI1609="","",'Master Products'!AI1609)</x:f>
      </x:c>
      <x:c r="Q1612" s="149" t="str">
        <x:f>IF('Master Products'!AJ1609="","",'Master Products'!AJ1609)</x:f>
      </x:c>
      <x:c r="R1612" s="149" t="str">
        <x:f>IF('Master Products'!AK1609="","",'Master Products'!AK1609)</x:f>
      </x:c>
    </x:row>
    <x:row r="1613">
      <x:c r="A1613" s="149" t="str">
        <x:f>'Master Products'!A1610</x:f>
        <x:v>RS-001609</x:v>
      </x:c>
      <x:c r="B1613" s="149" t="str">
        <x:f>'Master Products'!B1610</x:f>
        <x:v>COLOURING KIT 24PCS</x:v>
      </x:c>
      <x:c r="C1613" s="149" t="str">
        <x:f>'Master Products'!C1610</x:f>
        <x:v>COLORING KIT</x:v>
      </x:c>
      <x:c r="D1613" s="149" t="str">
        <x:f>'Master Products'!D1610</x:f>
        <x:v>Wholesale/Bulk</x:v>
      </x:c>
      <x:c r="E1613" s="149" t="str">
        <x:f>'Master Products'!F1610</x:f>
        <x:v>Pack</x:v>
      </x:c>
      <x:c r="F1613" s="149" t="n">
        <x:f>IF('Master Products'!G1610="","",'Master Products'!G1610)</x:f>
        <x:v>24</x:v>
      </x:c>
      <x:c r="G1613" s="149" t="str">
        <x:f>'Master Products'!I1610</x:f>
        <x:v>PKR</x:v>
      </x:c>
      <x:c r="H1613" s="133" t="n">
        <x:f>'Master Products'!L1610</x:f>
        <x:v>220</x:v>
      </x:c>
      <x:c r="I1613" s="133" t="n">
        <x:f>'Master Products'!M1610</x:f>
        <x:v>195</x:v>
      </x:c>
      <x:c r="J1613" s="133" t="str">
        <x:f>'Master Products'!U1610</x:f>
        <x:v>Source Valid</x:v>
      </x:c>
      <x:c r="K1613" s="133" t="n">
        <x:f>'Master Products'!N1610</x:f>
        <x:v>25</x:v>
      </x:c>
      <x:c r="L1613" s="148" t="n">
        <x:f>'Master Products'!O1610</x:f>
        <x:v>0.11363636363636363</x:v>
      </x:c>
      <x:c r="M1613" s="149" t="str">
        <x:f>'Master Products'!X1610</x:f>
        <x:v>Ready</x:v>
      </x:c>
      <x:c r="N1613" s="149" t="b">
        <x:f>'Master Products'!Y1610</x:f>
        <x:v>1</x:v>
      </x:c>
      <x:c r="O1613" s="149" t="str">
        <x:f>'Master Products'!AH1610</x:f>
        <x:v>WS-RATES:45:26</x:v>
      </x:c>
      <x:c r="P1613" s="149" t="str">
        <x:f>IF('Master Products'!AI1610="","",'Master Products'!AI1610)</x:f>
      </x:c>
      <x:c r="Q1613" s="149" t="str">
        <x:f>IF('Master Products'!AJ1610="","",'Master Products'!AJ1610)</x:f>
      </x:c>
      <x:c r="R1613" s="149" t="str">
        <x:f>IF('Master Products'!AK1610="","",'Master Products'!AK1610)</x:f>
      </x:c>
    </x:row>
    <x:row r="1614">
      <x:c r="A1614" s="149" t="str">
        <x:f>'Master Products'!A1611</x:f>
        <x:v>RS-001610</x:v>
      </x:c>
      <x:c r="B1614" s="149" t="str">
        <x:f>'Master Products'!B1611</x:f>
        <x:v>SCOTCH TAPE 1 INCH 60 YD JET</x:v>
      </x:c>
      <x:c r="C1614" s="149" t="str">
        <x:f>'Master Products'!C1611</x:f>
        <x:v>TAPE</x:v>
      </x:c>
      <x:c r="D1614" s="149" t="str">
        <x:f>'Master Products'!D1611</x:f>
        <x:v>Both</x:v>
      </x:c>
      <x:c r="E1614" s="149" t="str">
        <x:f>'Master Products'!F1611</x:f>
        <x:v>Piece</x:v>
      </x:c>
      <x:c r="F1614" s="149" t="str">
        <x:f>IF('Master Products'!G1611="","",'Master Products'!G1611)</x:f>
      </x:c>
      <x:c r="G1614" s="149" t="str">
        <x:f>'Master Products'!I1611</x:f>
        <x:v>PKR</x:v>
      </x:c>
      <x:c r="H1614" s="133" t="n">
        <x:f>'Master Products'!L1611</x:f>
        <x:v>80</x:v>
      </x:c>
      <x:c r="I1614" s="133" t="n">
        <x:f>'Master Products'!M1611</x:f>
        <x:v>67</x:v>
      </x:c>
      <x:c r="J1614" s="133" t="str">
        <x:f>'Master Products'!U1611</x:f>
        <x:v>Source Valid</x:v>
      </x:c>
      <x:c r="K1614" s="133" t="n">
        <x:f>'Master Products'!N1611</x:f>
        <x:v>13</x:v>
      </x:c>
      <x:c r="L1614" s="148" t="n">
        <x:f>'Master Products'!O1611</x:f>
        <x:v>0.1625</x:v>
      </x:c>
      <x:c r="M1614" s="149" t="str">
        <x:f>'Master Products'!X1611</x:f>
        <x:v>Ready</x:v>
      </x:c>
      <x:c r="N1614" s="149" t="b">
        <x:f>'Master Products'!Y1611</x:f>
        <x:v>1</x:v>
      </x:c>
      <x:c r="O1614" s="149" t="str">
        <x:f>'Master Products'!AH1611</x:f>
        <x:v>WS-RATES:45:27</x:v>
      </x:c>
      <x:c r="P1614" s="149" t="str">
        <x:f>IF('Master Products'!AI1611="","",'Master Products'!AI1611)</x:f>
      </x:c>
      <x:c r="Q1614" s="149" t="str">
        <x:f>IF('Master Products'!AJ1611="","",'Master Products'!AJ1611)</x:f>
      </x:c>
      <x:c r="R1614" s="149" t="str">
        <x:f>IF('Master Products'!AK1611="","",'Master Products'!AK1611)</x:f>
      </x:c>
    </x:row>
    <x:row r="1615">
      <x:c r="A1615" s="149" t="str">
        <x:f>'Master Products'!A1612</x:f>
        <x:v>RS-001611</x:v>
      </x:c>
      <x:c r="B1615" s="149" t="str">
        <x:f>'Master Products'!B1612</x:f>
        <x:v>SCOTCH TAPE 1 INCH (S)</x:v>
      </x:c>
      <x:c r="C1615" s="149" t="str">
        <x:f>'Master Products'!C1612</x:f>
        <x:v>TAPE</x:v>
      </x:c>
      <x:c r="D1615" s="149" t="str">
        <x:f>'Master Products'!D1612</x:f>
        <x:v>Both</x:v>
      </x:c>
      <x:c r="E1615" s="149" t="str">
        <x:f>'Master Products'!F1612</x:f>
        <x:v>Piece</x:v>
      </x:c>
      <x:c r="F1615" s="149" t="str">
        <x:f>IF('Master Products'!G1612="","",'Master Products'!G1612)</x:f>
      </x:c>
      <x:c r="G1615" s="149" t="str">
        <x:f>'Master Products'!I1612</x:f>
        <x:v>PKR</x:v>
      </x:c>
      <x:c r="H1615" s="133" t="n">
        <x:f>'Master Products'!L1612</x:f>
        <x:v>45</x:v>
      </x:c>
      <x:c r="I1615" s="133" t="n">
        <x:f>'Master Products'!M1612</x:f>
        <x:v>37</x:v>
      </x:c>
      <x:c r="J1615" s="133" t="str">
        <x:f>'Master Products'!U1612</x:f>
        <x:v>Source Valid</x:v>
      </x:c>
      <x:c r="K1615" s="133" t="n">
        <x:f>'Master Products'!N1612</x:f>
        <x:v>8</x:v>
      </x:c>
      <x:c r="L1615" s="148" t="n">
        <x:f>'Master Products'!O1612</x:f>
        <x:v>0.17777777777777778</x:v>
      </x:c>
      <x:c r="M1615" s="149" t="str">
        <x:f>'Master Products'!X1612</x:f>
        <x:v>Ready</x:v>
      </x:c>
      <x:c r="N1615" s="149" t="b">
        <x:f>'Master Products'!Y1612</x:f>
        <x:v>1</x:v>
      </x:c>
      <x:c r="O1615" s="149" t="str">
        <x:f>'Master Products'!AH1612</x:f>
        <x:v>WS-RATES:45:28</x:v>
      </x:c>
      <x:c r="P1615" s="149" t="str">
        <x:f>IF('Master Products'!AI1612="","",'Master Products'!AI1612)</x:f>
      </x:c>
      <x:c r="Q1615" s="149" t="str">
        <x:f>IF('Master Products'!AJ1612="","",'Master Products'!AJ1612)</x:f>
      </x:c>
      <x:c r="R1615" s="149" t="str">
        <x:f>IF('Master Products'!AK1612="","",'Master Products'!AK1612)</x:f>
      </x:c>
    </x:row>
    <x:row r="1616">
      <x:c r="A1616" s="149" t="str">
        <x:f>'Master Products'!A1613</x:f>
        <x:v>RS-001612</x:v>
      </x:c>
      <x:c r="B1616" s="149" t="str">
        <x:f>'Master Products'!B1613</x:f>
        <x:v>SCOTCH TAPE 50</x:v>
      </x:c>
      <x:c r="C1616" s="149" t="str">
        <x:f>'Master Products'!C1613</x:f>
        <x:v>TAPE</x:v>
      </x:c>
      <x:c r="D1616" s="149" t="str">
        <x:f>'Master Products'!D1613</x:f>
        <x:v>Both</x:v>
      </x:c>
      <x:c r="E1616" s="149" t="str">
        <x:f>'Master Products'!F1613</x:f>
        <x:v>Piece</x:v>
      </x:c>
      <x:c r="F1616" s="149" t="str">
        <x:f>IF('Master Products'!G1613="","",'Master Products'!G1613)</x:f>
      </x:c>
      <x:c r="G1616" s="149" t="str">
        <x:f>'Master Products'!I1613</x:f>
        <x:v>PKR</x:v>
      </x:c>
      <x:c r="H1616" s="133" t="n">
        <x:f>'Master Products'!L1613</x:f>
        <x:v>400</x:v>
      </x:c>
      <x:c r="I1616" s="133" t="n">
        <x:f>'Master Products'!M1613</x:f>
        <x:v>380</x:v>
      </x:c>
      <x:c r="J1616" s="133" t="str">
        <x:f>'Master Products'!U1613</x:f>
        <x:v>Source Valid</x:v>
      </x:c>
      <x:c r="K1616" s="133" t="n">
        <x:f>'Master Products'!N1613</x:f>
        <x:v>20</x:v>
      </x:c>
      <x:c r="L1616" s="148" t="n">
        <x:f>'Master Products'!O1613</x:f>
        <x:v>0.05</x:v>
      </x:c>
      <x:c r="M1616" s="149" t="str">
        <x:f>'Master Products'!X1613</x:f>
        <x:v>Ready</x:v>
      </x:c>
      <x:c r="N1616" s="149" t="b">
        <x:f>'Master Products'!Y1613</x:f>
        <x:v>1</x:v>
      </x:c>
      <x:c r="O1616" s="149" t="str">
        <x:f>'Master Products'!AH1613</x:f>
        <x:v>WS-RATES:45:29</x:v>
      </x:c>
      <x:c r="P1616" s="149" t="str">
        <x:f>IF('Master Products'!AI1613="","",'Master Products'!AI1613)</x:f>
      </x:c>
      <x:c r="Q1616" s="149" t="str">
        <x:f>IF('Master Products'!AJ1613="","",'Master Products'!AJ1613)</x:f>
      </x:c>
      <x:c r="R1616" s="149" t="str">
        <x:f>IF('Master Products'!AK1613="","",'Master Products'!AK1613)</x:f>
      </x:c>
    </x:row>
    <x:row r="1617">
      <x:c r="A1617" s="149" t="str">
        <x:f>'Master Products'!A1614</x:f>
        <x:v>RS-001613</x:v>
      </x:c>
      <x:c r="B1617" s="149" t="str">
        <x:f>'Master Products'!B1614</x:f>
        <x:v>ANDA WATER COLOUR L 8020</x:v>
      </x:c>
      <x:c r="C1617" s="149" t="str">
        <x:f>'Master Products'!C1614</x:f>
        <x:v>WATER COLORS</x:v>
      </x:c>
      <x:c r="D1617" s="149" t="str">
        <x:f>'Master Products'!D1614</x:f>
        <x:v>Both</x:v>
      </x:c>
      <x:c r="E1617" s="149" t="str">
        <x:f>'Master Products'!F1614</x:f>
        <x:v>Piece</x:v>
      </x:c>
      <x:c r="F1617" s="149" t="str">
        <x:f>IF('Master Products'!G1614="","",'Master Products'!G1614)</x:f>
      </x:c>
      <x:c r="G1617" s="149" t="str">
        <x:f>'Master Products'!I1614</x:f>
        <x:v>PKR</x:v>
      </x:c>
      <x:c r="H1617" s="133" t="n">
        <x:f>'Master Products'!L1614</x:f>
        <x:v>170</x:v>
      </x:c>
      <x:c r="I1617" s="133" t="n">
        <x:f>'Master Products'!M1614</x:f>
        <x:v>145</x:v>
      </x:c>
      <x:c r="J1617" s="133" t="str">
        <x:f>'Master Products'!U1614</x:f>
        <x:v>Source Valid</x:v>
      </x:c>
      <x:c r="K1617" s="133" t="n">
        <x:f>'Master Products'!N1614</x:f>
        <x:v>25</x:v>
      </x:c>
      <x:c r="L1617" s="148" t="n">
        <x:f>'Master Products'!O1614</x:f>
        <x:v>0.14705882352941177</x:v>
      </x:c>
      <x:c r="M1617" s="149" t="str">
        <x:f>'Master Products'!X1614</x:f>
        <x:v>Ready</x:v>
      </x:c>
      <x:c r="N1617" s="149" t="b">
        <x:f>'Master Products'!Y1614</x:f>
        <x:v>1</x:v>
      </x:c>
      <x:c r="O1617" s="149" t="str">
        <x:f>'Master Products'!AH1614</x:f>
        <x:v>WS-RATES:45:30</x:v>
      </x:c>
      <x:c r="P1617" s="149" t="str">
        <x:f>IF('Master Products'!AI1614="","",'Master Products'!AI1614)</x:f>
      </x:c>
      <x:c r="Q1617" s="149" t="str">
        <x:f>IF('Master Products'!AJ1614="","",'Master Products'!AJ1614)</x:f>
      </x:c>
      <x:c r="R1617" s="149" t="str">
        <x:f>IF('Master Products'!AK1614="","",'Master Products'!AK1614)</x:f>
      </x:c>
    </x:row>
    <x:row r="1618">
      <x:c r="A1618" s="149" t="str">
        <x:f>'Master Products'!A1615</x:f>
        <x:v>RS-001614</x:v>
      </x:c>
      <x:c r="B1618" s="149" t="str">
        <x:f>'Master Products'!B1615</x:f>
        <x:v>SCOTCH TAPE 30</x:v>
      </x:c>
      <x:c r="C1618" s="149" t="str">
        <x:f>'Master Products'!C1615</x:f>
        <x:v>TAPE</x:v>
      </x:c>
      <x:c r="D1618" s="149" t="str">
        <x:f>'Master Products'!D1615</x:f>
        <x:v>Both</x:v>
      </x:c>
      <x:c r="E1618" s="149" t="str">
        <x:f>'Master Products'!F1615</x:f>
        <x:v>Piece</x:v>
      </x:c>
      <x:c r="F1618" s="149" t="str">
        <x:f>IF('Master Products'!G1615="","",'Master Products'!G1615)</x:f>
      </x:c>
      <x:c r="G1618" s="149" t="str">
        <x:f>'Master Products'!I1615</x:f>
        <x:v>PKR</x:v>
      </x:c>
      <x:c r="H1618" s="133" t="n">
        <x:f>'Master Products'!L1615</x:f>
        <x:v>210</x:v>
      </x:c>
      <x:c r="I1618" s="133" t="n">
        <x:f>'Master Products'!M1615</x:f>
        <x:v>190</x:v>
      </x:c>
      <x:c r="J1618" s="133" t="str">
        <x:f>'Master Products'!U1615</x:f>
        <x:v>Source Valid</x:v>
      </x:c>
      <x:c r="K1618" s="133" t="n">
        <x:f>'Master Products'!N1615</x:f>
        <x:v>20</x:v>
      </x:c>
      <x:c r="L1618" s="148" t="n">
        <x:f>'Master Products'!O1615</x:f>
        <x:v>0.09523809523809523</x:v>
      </x:c>
      <x:c r="M1618" s="149" t="str">
        <x:f>'Master Products'!X1615</x:f>
        <x:v>Ready</x:v>
      </x:c>
      <x:c r="N1618" s="149" t="b">
        <x:f>'Master Products'!Y1615</x:f>
        <x:v>1</x:v>
      </x:c>
      <x:c r="O1618" s="149" t="str">
        <x:f>'Master Products'!AH1615</x:f>
        <x:v>WS-RATES:45:31</x:v>
      </x:c>
      <x:c r="P1618" s="149" t="str">
        <x:f>IF('Master Products'!AI1615="","",'Master Products'!AI1615)</x:f>
      </x:c>
      <x:c r="Q1618" s="149" t="str">
        <x:f>IF('Master Products'!AJ1615="","",'Master Products'!AJ1615)</x:f>
      </x:c>
      <x:c r="R1618" s="149" t="str">
        <x:f>IF('Master Products'!AK1615="","",'Master Products'!AK1615)</x:f>
      </x:c>
    </x:row>
    <x:row r="1619">
      <x:c r="A1619" s="149" t="str">
        <x:f>'Master Products'!A1616</x:f>
        <x:v>RS-001615</x:v>
      </x:c>
      <x:c r="B1619" s="149" t="str">
        <x:f>'Master Products'!B1616</x:f>
        <x:v>ANDA WATER COLOUR M 8028/80</x:v>
      </x:c>
      <x:c r="C1619" s="149" t="str">
        <x:f>'Master Products'!C1616</x:f>
        <x:v>WATER COLORS</x:v>
      </x:c>
      <x:c r="D1619" s="149" t="str">
        <x:f>'Master Products'!D1616</x:f>
        <x:v>Both</x:v>
      </x:c>
      <x:c r="E1619" s="149" t="str">
        <x:f>'Master Products'!F1616</x:f>
        <x:v>Piece</x:v>
      </x:c>
      <x:c r="F1619" s="149" t="str">
        <x:f>IF('Master Products'!G1616="","",'Master Products'!G1616)</x:f>
      </x:c>
      <x:c r="G1619" s="149" t="str">
        <x:f>'Master Products'!I1616</x:f>
        <x:v>PKR</x:v>
      </x:c>
      <x:c r="H1619" s="133" t="n">
        <x:f>'Master Products'!L1616</x:f>
        <x:v>115</x:v>
      </x:c>
      <x:c r="I1619" s="133" t="n">
        <x:f>'Master Products'!M1616</x:f>
        <x:v>100</x:v>
      </x:c>
      <x:c r="J1619" s="133" t="str">
        <x:f>'Master Products'!U1616</x:f>
        <x:v>Source Valid</x:v>
      </x:c>
      <x:c r="K1619" s="133" t="n">
        <x:f>'Master Products'!N1616</x:f>
        <x:v>15</x:v>
      </x:c>
      <x:c r="L1619" s="148" t="n">
        <x:f>'Master Products'!O1616</x:f>
        <x:v>0.13043478260869565</x:v>
      </x:c>
      <x:c r="M1619" s="149" t="str">
        <x:f>'Master Products'!X1616</x:f>
        <x:v>Ready</x:v>
      </x:c>
      <x:c r="N1619" s="149" t="b">
        <x:f>'Master Products'!Y1616</x:f>
        <x:v>1</x:v>
      </x:c>
      <x:c r="O1619" s="149" t="str">
        <x:f>'Master Products'!AH1616</x:f>
        <x:v>WS-RATES:45:32</x:v>
      </x:c>
      <x:c r="P1619" s="149" t="str">
        <x:f>IF('Master Products'!AI1616="","",'Master Products'!AI1616)</x:f>
      </x:c>
      <x:c r="Q1619" s="149" t="str">
        <x:f>IF('Master Products'!AJ1616="","",'Master Products'!AJ1616)</x:f>
      </x:c>
      <x:c r="R1619" s="149" t="str">
        <x:f>IF('Master Products'!AK1616="","",'Master Products'!AK1616)</x:f>
      </x:c>
    </x:row>
    <x:row r="1620">
      <x:c r="A1620" s="149" t="str">
        <x:f>'Master Products'!A1617</x:f>
        <x:v>RS-001616</x:v>
      </x:c>
      <x:c r="B1620" s="149" t="str">
        <x:f>'Master Products'!B1617</x:f>
        <x:v>SCOTCH TAPE 20</x:v>
      </x:c>
      <x:c r="C1620" s="149" t="str">
        <x:f>'Master Products'!C1617</x:f>
        <x:v>TAPE</x:v>
      </x:c>
      <x:c r="D1620" s="149" t="str">
        <x:f>'Master Products'!D1617</x:f>
        <x:v>Both</x:v>
      </x:c>
      <x:c r="E1620" s="149" t="str">
        <x:f>'Master Products'!F1617</x:f>
        <x:v>Piece</x:v>
      </x:c>
      <x:c r="F1620" s="149" t="str">
        <x:f>IF('Master Products'!G1617="","",'Master Products'!G1617)</x:f>
      </x:c>
      <x:c r="G1620" s="149" t="str">
        <x:f>'Master Products'!I1617</x:f>
        <x:v>PKR</x:v>
      </x:c>
      <x:c r="H1620" s="133" t="n">
        <x:f>'Master Products'!L1617</x:f>
        <x:v>180</x:v>
      </x:c>
      <x:c r="I1620" s="133" t="n">
        <x:f>'Master Products'!M1617</x:f>
        <x:v>150</x:v>
      </x:c>
      <x:c r="J1620" s="133" t="str">
        <x:f>'Master Products'!U1617</x:f>
        <x:v>Source Valid</x:v>
      </x:c>
      <x:c r="K1620" s="133" t="n">
        <x:f>'Master Products'!N1617</x:f>
        <x:v>30</x:v>
      </x:c>
      <x:c r="L1620" s="148" t="n">
        <x:f>'Master Products'!O1617</x:f>
        <x:v>0.16666666666666666</x:v>
      </x:c>
      <x:c r="M1620" s="149" t="str">
        <x:f>'Master Products'!X1617</x:f>
        <x:v>Ready</x:v>
      </x:c>
      <x:c r="N1620" s="149" t="b">
        <x:f>'Master Products'!Y1617</x:f>
        <x:v>1</x:v>
      </x:c>
      <x:c r="O1620" s="149" t="str">
        <x:f>'Master Products'!AH1617</x:f>
        <x:v>WS-RATES:45:33</x:v>
      </x:c>
      <x:c r="P1620" s="149" t="str">
        <x:f>IF('Master Products'!AI1617="","",'Master Products'!AI1617)</x:f>
      </x:c>
      <x:c r="Q1620" s="149" t="str">
        <x:f>IF('Master Products'!AJ1617="","",'Master Products'!AJ1617)</x:f>
      </x:c>
      <x:c r="R1620" s="149" t="str">
        <x:f>IF('Master Products'!AK1617="","",'Master Products'!AK1617)</x:f>
      </x:c>
    </x:row>
    <x:row r="1621">
      <x:c r="A1621" s="149" t="str">
        <x:f>'Master Products'!A1618</x:f>
        <x:v>RS-001617</x:v>
      </x:c>
      <x:c r="B1621" s="149" t="str">
        <x:f>'Master Products'!B1618</x:f>
        <x:v>ANDA WATER COLOUR S 8025</x:v>
      </x:c>
      <x:c r="C1621" s="149" t="str">
        <x:f>'Master Products'!C1618</x:f>
        <x:v>WATER COLORS</x:v>
      </x:c>
      <x:c r="D1621" s="149" t="str">
        <x:f>'Master Products'!D1618</x:f>
        <x:v>Both</x:v>
      </x:c>
      <x:c r="E1621" s="149" t="str">
        <x:f>'Master Products'!F1618</x:f>
        <x:v>Piece</x:v>
      </x:c>
      <x:c r="F1621" s="149" t="str">
        <x:f>IF('Master Products'!G1618="","",'Master Products'!G1618)</x:f>
      </x:c>
      <x:c r="G1621" s="149" t="str">
        <x:f>'Master Products'!I1618</x:f>
        <x:v>PKR</x:v>
      </x:c>
      <x:c r="H1621" s="133" t="n">
        <x:f>'Master Products'!L1618</x:f>
        <x:v>85</x:v>
      </x:c>
      <x:c r="I1621" s="133" t="n">
        <x:f>'Master Products'!M1618</x:f>
        <x:v>72</x:v>
      </x:c>
      <x:c r="J1621" s="133" t="str">
        <x:f>'Master Products'!U1618</x:f>
        <x:v>Source Valid</x:v>
      </x:c>
      <x:c r="K1621" s="133" t="n">
        <x:f>'Master Products'!N1618</x:f>
        <x:v>13</x:v>
      </x:c>
      <x:c r="L1621" s="148" t="n">
        <x:f>'Master Products'!O1618</x:f>
        <x:v>0.15294117647058825</x:v>
      </x:c>
      <x:c r="M1621" s="149" t="str">
        <x:f>'Master Products'!X1618</x:f>
        <x:v>Ready</x:v>
      </x:c>
      <x:c r="N1621" s="149" t="b">
        <x:f>'Master Products'!Y1618</x:f>
        <x:v>1</x:v>
      </x:c>
      <x:c r="O1621" s="149" t="str">
        <x:f>'Master Products'!AH1618</x:f>
        <x:v>WS-RATES:45:34</x:v>
      </x:c>
      <x:c r="P1621" s="149" t="str">
        <x:f>IF('Master Products'!AI1618="","",'Master Products'!AI1618)</x:f>
      </x:c>
      <x:c r="Q1621" s="149" t="str">
        <x:f>IF('Master Products'!AJ1618="","",'Master Products'!AJ1618)</x:f>
      </x:c>
      <x:c r="R1621" s="149" t="str">
        <x:f>IF('Master Products'!AK1618="","",'Master Products'!AK1618)</x:f>
      </x:c>
    </x:row>
    <x:row r="1622">
      <x:c r="A1622" s="149" t="str">
        <x:f>'Master Products'!A1619</x:f>
        <x:v>RS-001618</x:v>
      </x:c>
      <x:c r="B1622" s="149" t="str">
        <x:f>'Master Products'!B1619</x:f>
        <x:v>SCHOOL STICKERS</x:v>
      </x:c>
      <x:c r="C1622" s="149" t="str">
        <x:f>'Master Products'!C1619</x:f>
        <x:v>GUM STICK</x:v>
      </x:c>
      <x:c r="D1622" s="149" t="str">
        <x:f>'Master Products'!D1619</x:f>
        <x:v>Both</x:v>
      </x:c>
      <x:c r="E1622" s="149" t="str">
        <x:f>'Master Products'!F1619</x:f>
        <x:v>Piece</x:v>
      </x:c>
      <x:c r="F1622" s="149" t="str">
        <x:f>IF('Master Products'!G1619="","",'Master Products'!G1619)</x:f>
      </x:c>
      <x:c r="G1622" s="149" t="str">
        <x:f>'Master Products'!I1619</x:f>
        <x:v>PKR</x:v>
      </x:c>
      <x:c r="H1622" s="133" t="n">
        <x:f>'Master Products'!L1619</x:f>
        <x:v>24</x:v>
      </x:c>
      <x:c r="I1622" s="133" t="n">
        <x:f>'Master Products'!M1619</x:f>
        <x:v>20</x:v>
      </x:c>
      <x:c r="J1622" s="133" t="str">
        <x:f>'Master Products'!U1619</x:f>
        <x:v>Source Valid</x:v>
      </x:c>
      <x:c r="K1622" s="133" t="n">
        <x:f>'Master Products'!N1619</x:f>
        <x:v>4</x:v>
      </x:c>
      <x:c r="L1622" s="148" t="n">
        <x:f>'Master Products'!O1619</x:f>
        <x:v>0.16666666666666666</x:v>
      </x:c>
      <x:c r="M1622" s="149" t="str">
        <x:f>'Master Products'!X1619</x:f>
        <x:v>Ready</x:v>
      </x:c>
      <x:c r="N1622" s="149" t="b">
        <x:f>'Master Products'!Y1619</x:f>
        <x:v>1</x:v>
      </x:c>
      <x:c r="O1622" s="149" t="str">
        <x:f>'Master Products'!AH1619</x:f>
        <x:v>WS-RATES:45:35</x:v>
      </x:c>
      <x:c r="P1622" s="149" t="str">
        <x:f>IF('Master Products'!AI1619="","",'Master Products'!AI1619)</x:f>
      </x:c>
      <x:c r="Q1622" s="149" t="str">
        <x:f>IF('Master Products'!AJ1619="","",'Master Products'!AJ1619)</x:f>
      </x:c>
      <x:c r="R1622" s="149" t="str">
        <x:f>IF('Master Products'!AK1619="","",'Master Products'!AK1619)</x:f>
      </x:c>
    </x:row>
    <x:row r="1623">
      <x:c r="A1623" s="149" t="str">
        <x:f>'Master Products'!A1620</x:f>
        <x:v>RS-001619</x:v>
      </x:c>
      <x:c r="B1623" s="149" t="str">
        <x:f>'Master Products'!B1620</x:f>
        <x:v>SCOTCH TAPE 10</x:v>
      </x:c>
      <x:c r="C1623" s="149" t="str">
        <x:f>'Master Products'!C1620</x:f>
        <x:v>TAPE</x:v>
      </x:c>
      <x:c r="D1623" s="149" t="str">
        <x:f>'Master Products'!D1620</x:f>
        <x:v>Both</x:v>
      </x:c>
      <x:c r="E1623" s="149" t="str">
        <x:f>'Master Products'!F1620</x:f>
        <x:v>Piece</x:v>
      </x:c>
      <x:c r="F1623" s="149" t="str">
        <x:f>IF('Master Products'!G1620="","",'Master Products'!G1620)</x:f>
      </x:c>
      <x:c r="G1623" s="149" t="str">
        <x:f>'Master Products'!I1620</x:f>
        <x:v>PKR</x:v>
      </x:c>
      <x:c r="H1623" s="133" t="n">
        <x:f>'Master Products'!L1620</x:f>
        <x:v>75</x:v>
      </x:c>
      <x:c r="I1623" s="133" t="n">
        <x:f>'Master Products'!M1620</x:f>
        <x:v>60</x:v>
      </x:c>
      <x:c r="J1623" s="133" t="str">
        <x:f>'Master Products'!U1620</x:f>
        <x:v>Source Valid</x:v>
      </x:c>
      <x:c r="K1623" s="133" t="n">
        <x:f>'Master Products'!N1620</x:f>
        <x:v>15</x:v>
      </x:c>
      <x:c r="L1623" s="148" t="n">
        <x:f>'Master Products'!O1620</x:f>
        <x:v>0.2</x:v>
      </x:c>
      <x:c r="M1623" s="149" t="str">
        <x:f>'Master Products'!X1620</x:f>
        <x:v>Ready</x:v>
      </x:c>
      <x:c r="N1623" s="149" t="b">
        <x:f>'Master Products'!Y1620</x:f>
        <x:v>1</x:v>
      </x:c>
      <x:c r="O1623" s="149" t="str">
        <x:f>'Master Products'!AH1620</x:f>
        <x:v>WS-RATES:45:36</x:v>
      </x:c>
      <x:c r="P1623" s="149" t="str">
        <x:f>IF('Master Products'!AI1620="","",'Master Products'!AI1620)</x:f>
      </x:c>
      <x:c r="Q1623" s="149" t="str">
        <x:f>IF('Master Products'!AJ1620="","",'Master Products'!AJ1620)</x:f>
      </x:c>
      <x:c r="R1623" s="149" t="str">
        <x:f>IF('Master Products'!AK1620="","",'Master Products'!AK1620)</x:f>
      </x:c>
    </x:row>
    <x:row r="1624">
      <x:c r="A1624" s="149" t="str">
        <x:f>'Master Products'!A1621</x:f>
        <x:v>RS-001620</x:v>
      </x:c>
      <x:c r="B1624" s="149" t="str">
        <x:f>'Master Products'!B1621</x:f>
        <x:v>MAGIC SLATE LARGE</x:v>
      </x:c>
      <x:c r="C1624" s="149" t="str">
        <x:f>'Master Products'!C1621</x:f>
        <x:v>SLATES</x:v>
      </x:c>
      <x:c r="D1624" s="149" t="str">
        <x:f>'Master Products'!D1621</x:f>
        <x:v>Both</x:v>
      </x:c>
      <x:c r="E1624" s="149" t="str">
        <x:f>'Master Products'!F1621</x:f>
        <x:v>Piece</x:v>
      </x:c>
      <x:c r="F1624" s="149" t="str">
        <x:f>IF('Master Products'!G1621="","",'Master Products'!G1621)</x:f>
      </x:c>
      <x:c r="G1624" s="149" t="str">
        <x:f>'Master Products'!I1621</x:f>
        <x:v>PKR</x:v>
      </x:c>
      <x:c r="H1624" s="133" t="n">
        <x:f>'Master Products'!L1621</x:f>
        <x:v>370</x:v>
      </x:c>
      <x:c r="I1624" s="133" t="n">
        <x:f>'Master Products'!M1621</x:f>
        <x:v>330</x:v>
      </x:c>
      <x:c r="J1624" s="133" t="str">
        <x:f>'Master Products'!U1621</x:f>
        <x:v>Source Valid</x:v>
      </x:c>
      <x:c r="K1624" s="133" t="n">
        <x:f>'Master Products'!N1621</x:f>
        <x:v>40</x:v>
      </x:c>
      <x:c r="L1624" s="148" t="n">
        <x:f>'Master Products'!O1621</x:f>
        <x:v>0.10810810810810811</x:v>
      </x:c>
      <x:c r="M1624" s="149" t="str">
        <x:f>'Master Products'!X1621</x:f>
        <x:v>Ready</x:v>
      </x:c>
      <x:c r="N1624" s="149" t="b">
        <x:f>'Master Products'!Y1621</x:f>
        <x:v>1</x:v>
      </x:c>
      <x:c r="O1624" s="149" t="str">
        <x:f>'Master Products'!AH1621</x:f>
        <x:v>WS-RATES:45:37</x:v>
      </x:c>
      <x:c r="P1624" s="149" t="str">
        <x:f>IF('Master Products'!AI1621="","",'Master Products'!AI1621)</x:f>
      </x:c>
      <x:c r="Q1624" s="149" t="str">
        <x:f>IF('Master Products'!AJ1621="","",'Master Products'!AJ1621)</x:f>
      </x:c>
      <x:c r="R1624" s="149" t="str">
        <x:f>IF('Master Products'!AK1621="","",'Master Products'!AK1621)</x:f>
      </x:c>
    </x:row>
    <x:row r="1625">
      <x:c r="A1625" s="149" t="str">
        <x:f>'Master Products'!A1622</x:f>
        <x:v>RS-001621</x:v>
      </x:c>
      <x:c r="B1625" s="149" t="str">
        <x:f>'Master Products'!B1622</x:f>
        <x:v>SCOTCH TAPE 5</x:v>
      </x:c>
      <x:c r="C1625" s="149" t="str">
        <x:f>'Master Products'!C1622</x:f>
        <x:v>TAPE</x:v>
      </x:c>
      <x:c r="D1625" s="149" t="str">
        <x:f>'Master Products'!D1622</x:f>
        <x:v>Both</x:v>
      </x:c>
      <x:c r="E1625" s="149" t="str">
        <x:f>'Master Products'!F1622</x:f>
        <x:v>Piece</x:v>
      </x:c>
      <x:c r="F1625" s="149" t="str">
        <x:f>IF('Master Products'!G1622="","",'Master Products'!G1622)</x:f>
      </x:c>
      <x:c r="G1625" s="149" t="str">
        <x:f>'Master Products'!I1622</x:f>
        <x:v>PKR</x:v>
      </x:c>
      <x:c r="H1625" s="133" t="n">
        <x:f>'Master Products'!L1622</x:f>
        <x:v>45</x:v>
      </x:c>
      <x:c r="I1625" s="133" t="n">
        <x:f>'Master Products'!M1622</x:f>
        <x:v>39</x:v>
      </x:c>
      <x:c r="J1625" s="133" t="str">
        <x:f>'Master Products'!U1622</x:f>
        <x:v>Source Valid</x:v>
      </x:c>
      <x:c r="K1625" s="133" t="n">
        <x:f>'Master Products'!N1622</x:f>
        <x:v>6</x:v>
      </x:c>
      <x:c r="L1625" s="148" t="n">
        <x:f>'Master Products'!O1622</x:f>
        <x:v>0.13333333333333333</x:v>
      </x:c>
      <x:c r="M1625" s="149" t="str">
        <x:f>'Master Products'!X1622</x:f>
        <x:v>Ready</x:v>
      </x:c>
      <x:c r="N1625" s="149" t="b">
        <x:f>'Master Products'!Y1622</x:f>
        <x:v>1</x:v>
      </x:c>
      <x:c r="O1625" s="149" t="str">
        <x:f>'Master Products'!AH1622</x:f>
        <x:v>WS-RATES:46:2</x:v>
      </x:c>
      <x:c r="P1625" s="149" t="str">
        <x:f>IF('Master Products'!AI1622="","",'Master Products'!AI1622)</x:f>
      </x:c>
      <x:c r="Q1625" s="149" t="str">
        <x:f>IF('Master Products'!AJ1622="","",'Master Products'!AJ1622)</x:f>
      </x:c>
      <x:c r="R1625" s="149" t="str">
        <x:f>IF('Master Products'!AK1622="","",'Master Products'!AK1622)</x:f>
      </x:c>
    </x:row>
    <x:row r="1626">
      <x:c r="A1626" s="149" t="str">
        <x:f>'Master Products'!A1623</x:f>
        <x:v>RS-001622</x:v>
      </x:c>
      <x:c r="B1626" s="149" t="str">
        <x:f>'Master Products'!B1623</x:f>
        <x:v>ADX FASTER GUM 50ML</x:v>
      </x:c>
      <x:c r="C1626" s="149" t="str">
        <x:f>'Master Products'!C1623</x:f>
        <x:v>GUM STICK</x:v>
      </x:c>
      <x:c r="D1626" s="149" t="str">
        <x:f>'Master Products'!D1623</x:f>
        <x:v>Both</x:v>
      </x:c>
      <x:c r="E1626" s="149" t="str">
        <x:f>'Master Products'!F1623</x:f>
        <x:v>Piece</x:v>
      </x:c>
      <x:c r="F1626" s="149" t="str">
        <x:f>IF('Master Products'!G1623="","",'Master Products'!G1623)</x:f>
      </x:c>
      <x:c r="G1626" s="149" t="str">
        <x:f>'Master Products'!I1623</x:f>
        <x:v>PKR</x:v>
      </x:c>
      <x:c r="H1626" s="133" t="n">
        <x:f>'Master Products'!L1623</x:f>
        <x:v>49</x:v>
      </x:c>
      <x:c r="I1626" s="133" t="n">
        <x:f>'Master Products'!M1623</x:f>
        <x:v>44</x:v>
      </x:c>
      <x:c r="J1626" s="133" t="str">
        <x:f>'Master Products'!U1623</x:f>
        <x:v>Source Valid</x:v>
      </x:c>
      <x:c r="K1626" s="133" t="n">
        <x:f>'Master Products'!N1623</x:f>
        <x:v>5</x:v>
      </x:c>
      <x:c r="L1626" s="148" t="n">
        <x:f>'Master Products'!O1623</x:f>
        <x:v>0.10204081632653061</x:v>
      </x:c>
      <x:c r="M1626" s="149" t="str">
        <x:f>'Master Products'!X1623</x:f>
        <x:v>Ready</x:v>
      </x:c>
      <x:c r="N1626" s="149" t="b">
        <x:f>'Master Products'!Y1623</x:f>
        <x:v>1</x:v>
      </x:c>
      <x:c r="O1626" s="149" t="str">
        <x:f>'Master Products'!AH1623</x:f>
        <x:v>WS-RATES:46:3</x:v>
      </x:c>
      <x:c r="P1626" s="149" t="str">
        <x:f>IF('Master Products'!AI1623="","",'Master Products'!AI1623)</x:f>
      </x:c>
      <x:c r="Q1626" s="149" t="str">
        <x:f>IF('Master Products'!AJ1623="","",'Master Products'!AJ1623)</x:f>
      </x:c>
      <x:c r="R1626" s="149" t="str">
        <x:f>IF('Master Products'!AK1623="","",'Master Products'!AK1623)</x:f>
      </x:c>
    </x:row>
    <x:row r="1627">
      <x:c r="A1627" s="149" t="str">
        <x:f>'Master Products'!A1624</x:f>
        <x:v>RS-001623</x:v>
      </x:c>
      <x:c r="B1627" s="149" t="str">
        <x:f>'Master Products'!B1624</x:f>
        <x:v>MAGIC SLATE MEDIUM</x:v>
      </x:c>
      <x:c r="C1627" s="149" t="str">
        <x:f>'Master Products'!C1624</x:f>
        <x:v>SLATES</x:v>
      </x:c>
      <x:c r="D1627" s="149" t="str">
        <x:f>'Master Products'!D1624</x:f>
        <x:v>Both</x:v>
      </x:c>
      <x:c r="E1627" s="149" t="str">
        <x:f>'Master Products'!F1624</x:f>
        <x:v>Piece</x:v>
      </x:c>
      <x:c r="F1627" s="149" t="str">
        <x:f>IF('Master Products'!G1624="","",'Master Products'!G1624)</x:f>
      </x:c>
      <x:c r="G1627" s="149" t="str">
        <x:f>'Master Products'!I1624</x:f>
        <x:v>PKR</x:v>
      </x:c>
      <x:c r="H1627" s="133" t="n">
        <x:f>'Master Products'!L1624</x:f>
        <x:v>300</x:v>
      </x:c>
      <x:c r="I1627" s="133" t="n">
        <x:f>'Master Products'!M1624</x:f>
        <x:v>270</x:v>
      </x:c>
      <x:c r="J1627" s="133" t="str">
        <x:f>'Master Products'!U1624</x:f>
        <x:v>Source Valid</x:v>
      </x:c>
      <x:c r="K1627" s="133" t="n">
        <x:f>'Master Products'!N1624</x:f>
        <x:v>30</x:v>
      </x:c>
      <x:c r="L1627" s="148" t="n">
        <x:f>'Master Products'!O1624</x:f>
        <x:v>0.1</x:v>
      </x:c>
      <x:c r="M1627" s="149" t="str">
        <x:f>'Master Products'!X1624</x:f>
        <x:v>Ready</x:v>
      </x:c>
      <x:c r="N1627" s="149" t="b">
        <x:f>'Master Products'!Y1624</x:f>
        <x:v>1</x:v>
      </x:c>
      <x:c r="O1627" s="149" t="str">
        <x:f>'Master Products'!AH1624</x:f>
        <x:v>WS-RATES:46:4</x:v>
      </x:c>
      <x:c r="P1627" s="149" t="str">
        <x:f>IF('Master Products'!AI1624="","",'Master Products'!AI1624)</x:f>
      </x:c>
      <x:c r="Q1627" s="149" t="str">
        <x:f>IF('Master Products'!AJ1624="","",'Master Products'!AJ1624)</x:f>
      </x:c>
      <x:c r="R1627" s="149" t="str">
        <x:f>IF('Master Products'!AK1624="","",'Master Products'!AK1624)</x:f>
      </x:c>
    </x:row>
    <x:row r="1628">
      <x:c r="A1628" s="149" t="str">
        <x:f>'Master Products'!A1625</x:f>
        <x:v>RS-001624</x:v>
      </x:c>
      <x:c r="B1628" s="149" t="str">
        <x:f>'Master Products'!B1625</x:f>
        <x:v>ADX FASTER GUM 20ML</x:v>
      </x:c>
      <x:c r="C1628" s="149" t="str">
        <x:f>'Master Products'!C1625</x:f>
        <x:v>GUM STICK</x:v>
      </x:c>
      <x:c r="D1628" s="149" t="str">
        <x:f>'Master Products'!D1625</x:f>
        <x:v>Both</x:v>
      </x:c>
      <x:c r="E1628" s="149" t="str">
        <x:f>'Master Products'!F1625</x:f>
        <x:v>Piece</x:v>
      </x:c>
      <x:c r="F1628" s="149" t="str">
        <x:f>IF('Master Products'!G1625="","",'Master Products'!G1625)</x:f>
      </x:c>
      <x:c r="G1628" s="149" t="str">
        <x:f>'Master Products'!I1625</x:f>
        <x:v>PKR</x:v>
      </x:c>
      <x:c r="H1628" s="133" t="n">
        <x:f>'Master Products'!L1625</x:f>
        <x:v>33</x:v>
      </x:c>
      <x:c r="I1628" s="133" t="n">
        <x:f>'Master Products'!M1625</x:f>
        <x:v>28</x:v>
      </x:c>
      <x:c r="J1628" s="133" t="str">
        <x:f>'Master Products'!U1625</x:f>
        <x:v>Source Valid</x:v>
      </x:c>
      <x:c r="K1628" s="133" t="n">
        <x:f>'Master Products'!N1625</x:f>
        <x:v>5</x:v>
      </x:c>
      <x:c r="L1628" s="148" t="n">
        <x:f>'Master Products'!O1625</x:f>
        <x:v>0.15151515151515152</x:v>
      </x:c>
      <x:c r="M1628" s="149" t="str">
        <x:f>'Master Products'!X1625</x:f>
        <x:v>Ready</x:v>
      </x:c>
      <x:c r="N1628" s="149" t="b">
        <x:f>'Master Products'!Y1625</x:f>
        <x:v>1</x:v>
      </x:c>
      <x:c r="O1628" s="149" t="str">
        <x:f>'Master Products'!AH1625</x:f>
        <x:v>WS-RATES:46:5</x:v>
      </x:c>
      <x:c r="P1628" s="149" t="str">
        <x:f>IF('Master Products'!AI1625="","",'Master Products'!AI1625)</x:f>
      </x:c>
      <x:c r="Q1628" s="149" t="str">
        <x:f>IF('Master Products'!AJ1625="","",'Master Products'!AJ1625)</x:f>
      </x:c>
      <x:c r="R1628" s="149" t="str">
        <x:f>IF('Master Products'!AK1625="","",'Master Products'!AK1625)</x:f>
      </x:c>
    </x:row>
    <x:row r="1629">
      <x:c r="A1629" s="149" t="str">
        <x:f>'Master Products'!A1626</x:f>
        <x:v>RS-001625</x:v>
      </x:c>
      <x:c r="B1629" s="149" t="str">
        <x:f>'Master Products'!B1626</x:f>
        <x:v>DEER SCOTCH TAPE 2 INCH</x:v>
      </x:c>
      <x:c r="C1629" s="149" t="str">
        <x:f>'Master Products'!C1626</x:f>
        <x:v>TAPE</x:v>
      </x:c>
      <x:c r="D1629" s="149" t="str">
        <x:f>'Master Products'!D1626</x:f>
        <x:v>Both</x:v>
      </x:c>
      <x:c r="E1629" s="149" t="str">
        <x:f>'Master Products'!F1626</x:f>
        <x:v>Piece</x:v>
      </x:c>
      <x:c r="F1629" s="149" t="str">
        <x:f>IF('Master Products'!G1626="","",'Master Products'!G1626)</x:f>
      </x:c>
      <x:c r="G1629" s="149" t="str">
        <x:f>'Master Products'!I1626</x:f>
        <x:v>PKR</x:v>
      </x:c>
      <x:c r="H1629" s="133" t="n">
        <x:f>'Master Products'!L1626</x:f>
        <x:v>260</x:v>
      </x:c>
      <x:c r="I1629" s="133" t="n">
        <x:f>'Master Products'!M1626</x:f>
        <x:v>227</x:v>
      </x:c>
      <x:c r="J1629" s="133" t="str">
        <x:f>'Master Products'!U1626</x:f>
        <x:v>Source Valid</x:v>
      </x:c>
      <x:c r="K1629" s="133" t="n">
        <x:f>'Master Products'!N1626</x:f>
        <x:v>33</x:v>
      </x:c>
      <x:c r="L1629" s="148" t="n">
        <x:f>'Master Products'!O1626</x:f>
        <x:v>0.12692307692307692</x:v>
      </x:c>
      <x:c r="M1629" s="149" t="str">
        <x:f>'Master Products'!X1626</x:f>
        <x:v>Ready</x:v>
      </x:c>
      <x:c r="N1629" s="149" t="b">
        <x:f>'Master Products'!Y1626</x:f>
        <x:v>1</x:v>
      </x:c>
      <x:c r="O1629" s="149" t="str">
        <x:f>'Master Products'!AH1626</x:f>
        <x:v>WS-RATES:46:6</x:v>
      </x:c>
      <x:c r="P1629" s="149" t="str">
        <x:f>IF('Master Products'!AI1626="","",'Master Products'!AI1626)</x:f>
      </x:c>
      <x:c r="Q1629" s="149" t="str">
        <x:f>IF('Master Products'!AJ1626="","",'Master Products'!AJ1626)</x:f>
      </x:c>
      <x:c r="R1629" s="149" t="str">
        <x:f>IF('Master Products'!AK1626="","",'Master Products'!AK1626)</x:f>
      </x:c>
    </x:row>
    <x:row r="1630">
      <x:c r="A1630" s="149" t="str">
        <x:f>'Master Products'!A1627</x:f>
        <x:v>RS-001626</x:v>
      </x:c>
      <x:c r="B1630" s="149" t="str">
        <x:f>'Master Products'!B1627</x:f>
        <x:v>MAGIC SLATE SMALL</x:v>
      </x:c>
      <x:c r="C1630" s="149" t="str">
        <x:f>'Master Products'!C1627</x:f>
        <x:v>SLATES</x:v>
      </x:c>
      <x:c r="D1630" s="149" t="str">
        <x:f>'Master Products'!D1627</x:f>
        <x:v>Both</x:v>
      </x:c>
      <x:c r="E1630" s="149" t="str">
        <x:f>'Master Products'!F1627</x:f>
        <x:v>Piece</x:v>
      </x:c>
      <x:c r="F1630" s="149" t="str">
        <x:f>IF('Master Products'!G1627="","",'Master Products'!G1627)</x:f>
      </x:c>
      <x:c r="G1630" s="149" t="str">
        <x:f>'Master Products'!I1627</x:f>
        <x:v>PKR</x:v>
      </x:c>
      <x:c r="H1630" s="133" t="n">
        <x:f>'Master Products'!L1627</x:f>
        <x:v>220</x:v>
      </x:c>
      <x:c r="I1630" s="133" t="n">
        <x:f>'Master Products'!M1627</x:f>
        <x:v>185</x:v>
      </x:c>
      <x:c r="J1630" s="133" t="str">
        <x:f>'Master Products'!U1627</x:f>
        <x:v>Source Valid</x:v>
      </x:c>
      <x:c r="K1630" s="133" t="n">
        <x:f>'Master Products'!N1627</x:f>
        <x:v>35</x:v>
      </x:c>
      <x:c r="L1630" s="148" t="n">
        <x:f>'Master Products'!O1627</x:f>
        <x:v>0.1590909090909091</x:v>
      </x:c>
      <x:c r="M1630" s="149" t="str">
        <x:f>'Master Products'!X1627</x:f>
        <x:v>Ready</x:v>
      </x:c>
      <x:c r="N1630" s="149" t="b">
        <x:f>'Master Products'!Y1627</x:f>
        <x:v>1</x:v>
      </x:c>
      <x:c r="O1630" s="149" t="str">
        <x:f>'Master Products'!AH1627</x:f>
        <x:v>WS-RATES:46:7</x:v>
      </x:c>
      <x:c r="P1630" s="149" t="str">
        <x:f>IF('Master Products'!AI1627="","",'Master Products'!AI1627)</x:f>
      </x:c>
      <x:c r="Q1630" s="149" t="str">
        <x:f>IF('Master Products'!AJ1627="","",'Master Products'!AJ1627)</x:f>
      </x:c>
      <x:c r="R1630" s="149" t="str">
        <x:f>IF('Master Products'!AK1627="","",'Master Products'!AK1627)</x:f>
      </x:c>
    </x:row>
    <x:row r="1631">
      <x:c r="A1631" s="149" t="str">
        <x:f>'Master Products'!A1628</x:f>
        <x:v>RS-001627</x:v>
      </x:c>
      <x:c r="B1631" s="149" t="str">
        <x:f>'Master Products'!B1628</x:f>
        <x:v>GERMAN GLUE HERO LARGE</x:v>
      </x:c>
      <x:c r="C1631" s="149" t="str">
        <x:f>'Master Products'!C1628</x:f>
        <x:v>GUM STICK</x:v>
      </x:c>
      <x:c r="D1631" s="149" t="str">
        <x:f>'Master Products'!D1628</x:f>
        <x:v>Both</x:v>
      </x:c>
      <x:c r="E1631" s="149" t="str">
        <x:f>'Master Products'!F1628</x:f>
        <x:v>Piece</x:v>
      </x:c>
      <x:c r="F1631" s="149" t="str">
        <x:f>IF('Master Products'!G1628="","",'Master Products'!G1628)</x:f>
      </x:c>
      <x:c r="G1631" s="149" t="str">
        <x:f>'Master Products'!I1628</x:f>
        <x:v>PKR</x:v>
      </x:c>
      <x:c r="H1631" s="133" t="n">
        <x:f>'Master Products'!L1628</x:f>
        <x:v>75</x:v>
      </x:c>
      <x:c r="I1631" s="133" t="n">
        <x:f>'Master Products'!M1628</x:f>
        <x:v>61</x:v>
      </x:c>
      <x:c r="J1631" s="133" t="str">
        <x:f>'Master Products'!U1628</x:f>
        <x:v>Source Valid</x:v>
      </x:c>
      <x:c r="K1631" s="133" t="n">
        <x:f>'Master Products'!N1628</x:f>
        <x:v>14</x:v>
      </x:c>
      <x:c r="L1631" s="148" t="n">
        <x:f>'Master Products'!O1628</x:f>
        <x:v>0.18666666666666668</x:v>
      </x:c>
      <x:c r="M1631" s="149" t="str">
        <x:f>'Master Products'!X1628</x:f>
        <x:v>Ready</x:v>
      </x:c>
      <x:c r="N1631" s="149" t="b">
        <x:f>'Master Products'!Y1628</x:f>
        <x:v>1</x:v>
      </x:c>
      <x:c r="O1631" s="149" t="str">
        <x:f>'Master Products'!AH1628</x:f>
        <x:v>WS-RATES:46:8</x:v>
      </x:c>
      <x:c r="P1631" s="149" t="str">
        <x:f>IF('Master Products'!AI1628="","",'Master Products'!AI1628)</x:f>
      </x:c>
      <x:c r="Q1631" s="149" t="str">
        <x:f>IF('Master Products'!AJ1628="","",'Master Products'!AJ1628)</x:f>
      </x:c>
      <x:c r="R1631" s="149" t="str">
        <x:f>IF('Master Products'!AK1628="","",'Master Products'!AK1628)</x:f>
      </x:c>
    </x:row>
    <x:row r="1632">
      <x:c r="A1632" s="149" t="str">
        <x:f>'Master Products'!A1629</x:f>
        <x:v>RS-001628</x:v>
      </x:c>
      <x:c r="B1632" s="149" t="str">
        <x:f>'Master Products'!B1629</x:f>
        <x:v>DEER SCOTCH TAPE 1 INCH</x:v>
      </x:c>
      <x:c r="C1632" s="149" t="str">
        <x:f>'Master Products'!C1629</x:f>
        <x:v>TAPE</x:v>
      </x:c>
      <x:c r="D1632" s="149" t="str">
        <x:f>'Master Products'!D1629</x:f>
        <x:v>Both</x:v>
      </x:c>
      <x:c r="E1632" s="149" t="str">
        <x:f>'Master Products'!F1629</x:f>
        <x:v>Piece</x:v>
      </x:c>
      <x:c r="F1632" s="149" t="str">
        <x:f>IF('Master Products'!G1629="","",'Master Products'!G1629)</x:f>
      </x:c>
      <x:c r="G1632" s="149" t="str">
        <x:f>'Master Products'!I1629</x:f>
        <x:v>PKR</x:v>
      </x:c>
      <x:c r="H1632" s="133" t="n">
        <x:f>'Master Products'!L1629</x:f>
        <x:v>135</x:v>
      </x:c>
      <x:c r="I1632" s="133" t="n">
        <x:f>'Master Products'!M1629</x:f>
        <x:v>119</x:v>
      </x:c>
      <x:c r="J1632" s="133" t="str">
        <x:f>'Master Products'!U1629</x:f>
        <x:v>Source Valid</x:v>
      </x:c>
      <x:c r="K1632" s="133" t="n">
        <x:f>'Master Products'!N1629</x:f>
        <x:v>16</x:v>
      </x:c>
      <x:c r="L1632" s="148" t="n">
        <x:f>'Master Products'!O1629</x:f>
        <x:v>0.11851851851851852</x:v>
      </x:c>
      <x:c r="M1632" s="149" t="str">
        <x:f>'Master Products'!X1629</x:f>
        <x:v>Ready</x:v>
      </x:c>
      <x:c r="N1632" s="149" t="b">
        <x:f>'Master Products'!Y1629</x:f>
        <x:v>1</x:v>
      </x:c>
      <x:c r="O1632" s="149" t="str">
        <x:f>'Master Products'!AH1629</x:f>
        <x:v>WS-RATES:46:9</x:v>
      </x:c>
      <x:c r="P1632" s="149" t="str">
        <x:f>IF('Master Products'!AI1629="","",'Master Products'!AI1629)</x:f>
      </x:c>
      <x:c r="Q1632" s="149" t="str">
        <x:f>IF('Master Products'!AJ1629="","",'Master Products'!AJ1629)</x:f>
      </x:c>
      <x:c r="R1632" s="149" t="str">
        <x:f>IF('Master Products'!AK1629="","",'Master Products'!AK1629)</x:f>
      </x:c>
    </x:row>
    <x:row r="1633">
      <x:c r="A1633" s="149" t="str">
        <x:f>'Master Products'!A1630</x:f>
        <x:v>RS-001629</x:v>
      </x:c>
      <x:c r="B1633" s="149" t="str">
        <x:f>'Master Products'!B1630</x:f>
        <x:v>GERMAN GLUE ARPI</x:v>
      </x:c>
      <x:c r="C1633" s="149" t="str">
        <x:f>'Master Products'!C1630</x:f>
        <x:v>GUM STICK</x:v>
      </x:c>
      <x:c r="D1633" s="149" t="str">
        <x:f>'Master Products'!D1630</x:f>
        <x:v>Both</x:v>
      </x:c>
      <x:c r="E1633" s="149" t="str">
        <x:f>'Master Products'!F1630</x:f>
        <x:v>Piece</x:v>
      </x:c>
      <x:c r="F1633" s="149" t="str">
        <x:f>IF('Master Products'!G1630="","",'Master Products'!G1630)</x:f>
      </x:c>
      <x:c r="G1633" s="149" t="str">
        <x:f>'Master Products'!I1630</x:f>
        <x:v>PKR</x:v>
      </x:c>
      <x:c r="H1633" s="133" t="n">
        <x:f>'Master Products'!L1630</x:f>
        <x:v>80</x:v>
      </x:c>
      <x:c r="I1633" s="133" t="n">
        <x:f>'Master Products'!M1630</x:f>
        <x:v>67</x:v>
      </x:c>
      <x:c r="J1633" s="133" t="str">
        <x:f>'Master Products'!U1630</x:f>
        <x:v>Source Valid</x:v>
      </x:c>
      <x:c r="K1633" s="133" t="n">
        <x:f>'Master Products'!N1630</x:f>
        <x:v>13</x:v>
      </x:c>
      <x:c r="L1633" s="148" t="n">
        <x:f>'Master Products'!O1630</x:f>
        <x:v>0.1625</x:v>
      </x:c>
      <x:c r="M1633" s="149" t="str">
        <x:f>'Master Products'!X1630</x:f>
        <x:v>Ready</x:v>
      </x:c>
      <x:c r="N1633" s="149" t="b">
        <x:f>'Master Products'!Y1630</x:f>
        <x:v>1</x:v>
      </x:c>
      <x:c r="O1633" s="149" t="str">
        <x:f>'Master Products'!AH1630</x:f>
        <x:v>WS-RATES:46:10</x:v>
      </x:c>
      <x:c r="P1633" s="149" t="str">
        <x:f>IF('Master Products'!AI1630="","",'Master Products'!AI1630)</x:f>
      </x:c>
      <x:c r="Q1633" s="149" t="str">
        <x:f>IF('Master Products'!AJ1630="","",'Master Products'!AJ1630)</x:f>
      </x:c>
      <x:c r="R1633" s="149" t="str">
        <x:f>IF('Master Products'!AK1630="","",'Master Products'!AK1630)</x:f>
      </x:c>
    </x:row>
    <x:row r="1634">
      <x:c r="A1634" s="149" t="str">
        <x:f>'Master Products'!A1631</x:f>
        <x:v>RS-001630</x:v>
      </x:c>
      <x:c r="B1634" s="149" t="str">
        <x:f>'Master Products'!B1631</x:f>
        <x:v>PLASTIC CARD COVER 814(PORTR</x:v>
      </x:c>
      <x:c r="C1634" s="149" t="str">
        <x:f>'Master Products'!C1631</x:f>
        <x:v>CARD COVER</x:v>
      </x:c>
      <x:c r="D1634" s="149" t="str">
        <x:f>'Master Products'!D1631</x:f>
        <x:v>Both</x:v>
      </x:c>
      <x:c r="E1634" s="149" t="str">
        <x:f>'Master Products'!F1631</x:f>
        <x:v>Piece</x:v>
      </x:c>
      <x:c r="F1634" s="149" t="str">
        <x:f>IF('Master Products'!G1631="","",'Master Products'!G1631)</x:f>
      </x:c>
      <x:c r="G1634" s="149" t="str">
        <x:f>'Master Products'!I1631</x:f>
        <x:v>PKR</x:v>
      </x:c>
      <x:c r="H1634" s="133" t="n">
        <x:f>'Master Products'!L1631</x:f>
        <x:v>32</x:v>
      </x:c>
      <x:c r="I1634" s="133" t="n">
        <x:f>'Master Products'!M1631</x:f>
        <x:v>28</x:v>
      </x:c>
      <x:c r="J1634" s="133" t="str">
        <x:f>'Master Products'!U1631</x:f>
        <x:v>Source Valid</x:v>
      </x:c>
      <x:c r="K1634" s="133" t="n">
        <x:f>'Master Products'!N1631</x:f>
        <x:v>4</x:v>
      </x:c>
      <x:c r="L1634" s="148" t="n">
        <x:f>'Master Products'!O1631</x:f>
        <x:v>0.125</x:v>
      </x:c>
      <x:c r="M1634" s="149" t="str">
        <x:f>'Master Products'!X1631</x:f>
        <x:v>Ready</x:v>
      </x:c>
      <x:c r="N1634" s="149" t="b">
        <x:f>'Master Products'!Y1631</x:f>
        <x:v>1</x:v>
      </x:c>
      <x:c r="O1634" s="149" t="str">
        <x:f>'Master Products'!AH1631</x:f>
        <x:v>WS-RATES:46:11</x:v>
      </x:c>
      <x:c r="P1634" s="149" t="str">
        <x:f>IF('Master Products'!AI1631="","",'Master Products'!AI1631)</x:f>
      </x:c>
      <x:c r="Q1634" s="149" t="str">
        <x:f>IF('Master Products'!AJ1631="","",'Master Products'!AJ1631)</x:f>
      </x:c>
      <x:c r="R1634" s="149" t="str">
        <x:f>IF('Master Products'!AK1631="","",'Master Products'!AK1631)</x:f>
      </x:c>
    </x:row>
    <x:row r="1635">
      <x:c r="A1635" s="149" t="str">
        <x:f>'Master Products'!A1632</x:f>
        <x:v>RS-001631</x:v>
      </x:c>
      <x:c r="B1635" s="149" t="str">
        <x:f>'Master Products'!B1632</x:f>
        <x:v>DEER SCOTCH TAPE 3/4</x:v>
      </x:c>
      <x:c r="C1635" s="149" t="str">
        <x:f>'Master Products'!C1632</x:f>
        <x:v>TAPE</x:v>
      </x:c>
      <x:c r="D1635" s="149" t="str">
        <x:f>'Master Products'!D1632</x:f>
        <x:v>Both</x:v>
      </x:c>
      <x:c r="E1635" s="149" t="str">
        <x:f>'Master Products'!F1632</x:f>
        <x:v>Piece</x:v>
      </x:c>
      <x:c r="F1635" s="149" t="str">
        <x:f>IF('Master Products'!G1632="","",'Master Products'!G1632)</x:f>
      </x:c>
      <x:c r="G1635" s="149" t="str">
        <x:f>'Master Products'!I1632</x:f>
        <x:v>PKR</x:v>
      </x:c>
      <x:c r="H1635" s="133" t="n">
        <x:f>'Master Products'!L1632</x:f>
        <x:v>105</x:v>
      </x:c>
      <x:c r="I1635" s="133" t="n">
        <x:f>'Master Products'!M1632</x:f>
        <x:v>89</x:v>
      </x:c>
      <x:c r="J1635" s="133" t="str">
        <x:f>'Master Products'!U1632</x:f>
        <x:v>Source Valid</x:v>
      </x:c>
      <x:c r="K1635" s="133" t="n">
        <x:f>'Master Products'!N1632</x:f>
        <x:v>16</x:v>
      </x:c>
      <x:c r="L1635" s="148" t="n">
        <x:f>'Master Products'!O1632</x:f>
        <x:v>0.1523809523809524</x:v>
      </x:c>
      <x:c r="M1635" s="149" t="str">
        <x:f>'Master Products'!X1632</x:f>
        <x:v>Ready</x:v>
      </x:c>
      <x:c r="N1635" s="149" t="b">
        <x:f>'Master Products'!Y1632</x:f>
        <x:v>1</x:v>
      </x:c>
      <x:c r="O1635" s="149" t="str">
        <x:f>'Master Products'!AH1632</x:f>
        <x:v>WS-RATES:46:12</x:v>
      </x:c>
      <x:c r="P1635" s="149" t="str">
        <x:f>IF('Master Products'!AI1632="","",'Master Products'!AI1632)</x:f>
      </x:c>
      <x:c r="Q1635" s="149" t="str">
        <x:f>IF('Master Products'!AJ1632="","",'Master Products'!AJ1632)</x:f>
      </x:c>
      <x:c r="R1635" s="149" t="str">
        <x:f>IF('Master Products'!AK1632="","",'Master Products'!AK1632)</x:f>
      </x:c>
    </x:row>
    <x:row r="1636">
      <x:c r="A1636" s="149" t="str">
        <x:f>'Master Products'!A1633</x:f>
        <x:v>RS-001632</x:v>
      </x:c>
      <x:c r="B1636" s="149" t="str">
        <x:f>'Master Products'!B1633</x:f>
        <x:v>PLASTIC CARD COVER DX 813(LA</x:v>
      </x:c>
      <x:c r="C1636" s="149" t="str">
        <x:f>'Master Products'!C1633</x:f>
        <x:v>CARD COVER</x:v>
      </x:c>
      <x:c r="D1636" s="149" t="str">
        <x:f>'Master Products'!D1633</x:f>
        <x:v>Both</x:v>
      </x:c>
      <x:c r="E1636" s="149" t="str">
        <x:f>'Master Products'!F1633</x:f>
        <x:v>Piece</x:v>
      </x:c>
      <x:c r="F1636" s="149" t="str">
        <x:f>IF('Master Products'!G1633="","",'Master Products'!G1633)</x:f>
      </x:c>
      <x:c r="G1636" s="149" t="str">
        <x:f>'Master Products'!I1633</x:f>
        <x:v>PKR</x:v>
      </x:c>
      <x:c r="H1636" s="133" t="n">
        <x:f>'Master Products'!L1633</x:f>
        <x:v>32</x:v>
      </x:c>
      <x:c r="I1636" s="133" t="n">
        <x:f>'Master Products'!M1633</x:f>
        <x:v>28</x:v>
      </x:c>
      <x:c r="J1636" s="133" t="str">
        <x:f>'Master Products'!U1633</x:f>
        <x:v>Source Valid</x:v>
      </x:c>
      <x:c r="K1636" s="133" t="n">
        <x:f>'Master Products'!N1633</x:f>
        <x:v>4</x:v>
      </x:c>
      <x:c r="L1636" s="148" t="n">
        <x:f>'Master Products'!O1633</x:f>
        <x:v>0.125</x:v>
      </x:c>
      <x:c r="M1636" s="149" t="str">
        <x:f>'Master Products'!X1633</x:f>
        <x:v>Ready</x:v>
      </x:c>
      <x:c r="N1636" s="149" t="b">
        <x:f>'Master Products'!Y1633</x:f>
        <x:v>1</x:v>
      </x:c>
      <x:c r="O1636" s="149" t="str">
        <x:f>'Master Products'!AH1633</x:f>
        <x:v>WS-RATES:46:13</x:v>
      </x:c>
      <x:c r="P1636" s="149" t="str">
        <x:f>IF('Master Products'!AI1633="","",'Master Products'!AI1633)</x:f>
      </x:c>
      <x:c r="Q1636" s="149" t="str">
        <x:f>IF('Master Products'!AJ1633="","",'Master Products'!AJ1633)</x:f>
      </x:c>
      <x:c r="R1636" s="149" t="str">
        <x:f>IF('Master Products'!AK1633="","",'Master Products'!AK1633)</x:f>
      </x:c>
    </x:row>
    <x:row r="1637">
      <x:c r="A1637" s="149" t="str">
        <x:f>'Master Products'!A1634</x:f>
        <x:v>RS-001633</x:v>
      </x:c>
      <x:c r="B1637" s="149" t="str">
        <x:f>'Master Products'!B1634</x:f>
        <x:v>GERMAN GLUE 45</x:v>
      </x:c>
      <x:c r="C1637" s="149" t="str">
        <x:f>'Master Products'!C1634</x:f>
        <x:v>GUM STICK</x:v>
      </x:c>
      <x:c r="D1637" s="149" t="str">
        <x:f>'Master Products'!D1634</x:f>
        <x:v>Both</x:v>
      </x:c>
      <x:c r="E1637" s="149" t="str">
        <x:f>'Master Products'!F1634</x:f>
        <x:v>Piece</x:v>
      </x:c>
      <x:c r="F1637" s="149" t="str">
        <x:f>IF('Master Products'!G1634="","",'Master Products'!G1634)</x:f>
      </x:c>
      <x:c r="G1637" s="149" t="str">
        <x:f>'Master Products'!I1634</x:f>
        <x:v>PKR</x:v>
      </x:c>
      <x:c r="H1637" s="133" t="n">
        <x:f>'Master Products'!L1634</x:f>
        <x:v>45</x:v>
      </x:c>
      <x:c r="I1637" s="133" t="n">
        <x:f>'Master Products'!M1634</x:f>
        <x:v>34</x:v>
      </x:c>
      <x:c r="J1637" s="133" t="str">
        <x:f>'Master Products'!U1634</x:f>
        <x:v>Source Valid</x:v>
      </x:c>
      <x:c r="K1637" s="133" t="n">
        <x:f>'Master Products'!N1634</x:f>
        <x:v>11</x:v>
      </x:c>
      <x:c r="L1637" s="148" t="n">
        <x:f>'Master Products'!O1634</x:f>
        <x:v>0.24444444444444444</x:v>
      </x:c>
      <x:c r="M1637" s="149" t="str">
        <x:f>'Master Products'!X1634</x:f>
        <x:v>Ready</x:v>
      </x:c>
      <x:c r="N1637" s="149" t="b">
        <x:f>'Master Products'!Y1634</x:f>
        <x:v>1</x:v>
      </x:c>
      <x:c r="O1637" s="149" t="str">
        <x:f>'Master Products'!AH1634</x:f>
        <x:v>WS-RATES:46:14</x:v>
      </x:c>
      <x:c r="P1637" s="149" t="str">
        <x:f>IF('Master Products'!AI1634="","",'Master Products'!AI1634)</x:f>
      </x:c>
      <x:c r="Q1637" s="149" t="str">
        <x:f>IF('Master Products'!AJ1634="","",'Master Products'!AJ1634)</x:f>
      </x:c>
      <x:c r="R1637" s="149" t="str">
        <x:f>IF('Master Products'!AK1634="","",'Master Products'!AK1634)</x:f>
      </x:c>
    </x:row>
    <x:row r="1638">
      <x:c r="A1638" s="149" t="str">
        <x:f>'Master Products'!A1635</x:f>
        <x:v>RS-001634</x:v>
      </x:c>
      <x:c r="B1638" s="149" t="str">
        <x:f>'Master Products'!B1635</x:f>
        <x:v>DEER SCOTCH TAPE 1/2</x:v>
      </x:c>
      <x:c r="C1638" s="149" t="str">
        <x:f>'Master Products'!C1635</x:f>
        <x:v>TAPE</x:v>
      </x:c>
      <x:c r="D1638" s="149" t="str">
        <x:f>'Master Products'!D1635</x:f>
        <x:v>Both</x:v>
      </x:c>
      <x:c r="E1638" s="149" t="str">
        <x:f>'Master Products'!F1635</x:f>
        <x:v>Piece</x:v>
      </x:c>
      <x:c r="F1638" s="149" t="str">
        <x:f>IF('Master Products'!G1635="","",'Master Products'!G1635)</x:f>
      </x:c>
      <x:c r="G1638" s="149" t="str">
        <x:f>'Master Products'!I1635</x:f>
        <x:v>PKR</x:v>
      </x:c>
      <x:c r="H1638" s="133" t="n">
        <x:f>'Master Products'!L1635</x:f>
        <x:v>70</x:v>
      </x:c>
      <x:c r="I1638" s="133" t="n">
        <x:f>'Master Products'!M1635</x:f>
        <x:v>60</x:v>
      </x:c>
      <x:c r="J1638" s="133" t="str">
        <x:f>'Master Products'!U1635</x:f>
        <x:v>Source Valid</x:v>
      </x:c>
      <x:c r="K1638" s="133" t="n">
        <x:f>'Master Products'!N1635</x:f>
        <x:v>10</x:v>
      </x:c>
      <x:c r="L1638" s="148" t="n">
        <x:f>'Master Products'!O1635</x:f>
        <x:v>0.14285714285714285</x:v>
      </x:c>
      <x:c r="M1638" s="149" t="str">
        <x:f>'Master Products'!X1635</x:f>
        <x:v>Ready</x:v>
      </x:c>
      <x:c r="N1638" s="149" t="b">
        <x:f>'Master Products'!Y1635</x:f>
        <x:v>1</x:v>
      </x:c>
      <x:c r="O1638" s="149" t="str">
        <x:f>'Master Products'!AH1635</x:f>
        <x:v>WS-RATES:46:15</x:v>
      </x:c>
      <x:c r="P1638" s="149" t="str">
        <x:f>IF('Master Products'!AI1635="","",'Master Products'!AI1635)</x:f>
      </x:c>
      <x:c r="Q1638" s="149" t="str">
        <x:f>IF('Master Products'!AJ1635="","",'Master Products'!AJ1635)</x:f>
      </x:c>
      <x:c r="R1638" s="149" t="str">
        <x:f>IF('Master Products'!AK1635="","",'Master Products'!AK1635)</x:f>
      </x:c>
    </x:row>
    <x:row r="1639">
      <x:c r="A1639" s="149" t="str">
        <x:f>'Master Products'!A1636</x:f>
        <x:v>RS-001635</x:v>
      </x:c>
      <x:c r="B1639" s="149" t="str">
        <x:f>'Master Products'!B1636</x:f>
        <x:v>HERO GUM 142 GRAM</x:v>
      </x:c>
      <x:c r="C1639" s="149" t="str">
        <x:f>'Master Products'!C1636</x:f>
        <x:v>GUM STICK</x:v>
      </x:c>
      <x:c r="D1639" s="149" t="str">
        <x:f>'Master Products'!D1636</x:f>
        <x:v>Both</x:v>
      </x:c>
      <x:c r="E1639" s="149" t="str">
        <x:f>'Master Products'!F1636</x:f>
        <x:v>Piece</x:v>
      </x:c>
      <x:c r="F1639" s="149" t="str">
        <x:f>IF('Master Products'!G1636="","",'Master Products'!G1636)</x:f>
      </x:c>
      <x:c r="G1639" s="149" t="str">
        <x:f>'Master Products'!I1636</x:f>
        <x:v>PKR</x:v>
      </x:c>
      <x:c r="H1639" s="133" t="n">
        <x:f>'Master Products'!L1636</x:f>
        <x:v>43</x:v>
      </x:c>
      <x:c r="I1639" s="133" t="n">
        <x:f>'Master Products'!M1636</x:f>
        <x:v>39</x:v>
      </x:c>
      <x:c r="J1639" s="133" t="str">
        <x:f>'Master Products'!U1636</x:f>
        <x:v>Source Valid</x:v>
      </x:c>
      <x:c r="K1639" s="133" t="n">
        <x:f>'Master Products'!N1636</x:f>
        <x:v>4</x:v>
      </x:c>
      <x:c r="L1639" s="148" t="n">
        <x:f>'Master Products'!O1636</x:f>
        <x:v>0.09302325581395349</x:v>
      </x:c>
      <x:c r="M1639" s="149" t="str">
        <x:f>'Master Products'!X1636</x:f>
        <x:v>Ready</x:v>
      </x:c>
      <x:c r="N1639" s="149" t="b">
        <x:f>'Master Products'!Y1636</x:f>
        <x:v>1</x:v>
      </x:c>
      <x:c r="O1639" s="149" t="str">
        <x:f>'Master Products'!AH1636</x:f>
        <x:v>WS-RATES:46:16</x:v>
      </x:c>
      <x:c r="P1639" s="149" t="str">
        <x:f>IF('Master Products'!AI1636="","",'Master Products'!AI1636)</x:f>
      </x:c>
      <x:c r="Q1639" s="149" t="str">
        <x:f>IF('Master Products'!AJ1636="","",'Master Products'!AJ1636)</x:f>
      </x:c>
      <x:c r="R1639" s="149" t="str">
        <x:f>IF('Master Products'!AK1636="","",'Master Products'!AK1636)</x:f>
      </x:c>
    </x:row>
    <x:row r="1640">
      <x:c r="A1640" s="149" t="str">
        <x:f>'Master Products'!A1637</x:f>
        <x:v>RS-001636</x:v>
      </x:c>
      <x:c r="B1640" s="149" t="str">
        <x:f>'Master Products'!B1637</x:f>
        <x:v>CARD COVER ZIPPER A001</x:v>
      </x:c>
      <x:c r="C1640" s="149" t="str">
        <x:f>'Master Products'!C1637</x:f>
        <x:v>CARD COVER</x:v>
      </x:c>
      <x:c r="D1640" s="149" t="str">
        <x:f>'Master Products'!D1637</x:f>
        <x:v>Both</x:v>
      </x:c>
      <x:c r="E1640" s="149" t="str">
        <x:f>'Master Products'!F1637</x:f>
        <x:v>Piece</x:v>
      </x:c>
      <x:c r="F1640" s="149" t="str">
        <x:f>IF('Master Products'!G1637="","",'Master Products'!G1637)</x:f>
      </x:c>
      <x:c r="G1640" s="149" t="str">
        <x:f>'Master Products'!I1637</x:f>
        <x:v>PKR</x:v>
      </x:c>
      <x:c r="H1640" s="133" t="n">
        <x:f>'Master Products'!L1637</x:f>
        <x:v>95</x:v>
      </x:c>
      <x:c r="I1640" s="133" t="n">
        <x:f>'Master Products'!M1637</x:f>
        <x:v>70</x:v>
      </x:c>
      <x:c r="J1640" s="133" t="str">
        <x:f>'Master Products'!U1637</x:f>
        <x:v>Source Valid</x:v>
      </x:c>
      <x:c r="K1640" s="133" t="n">
        <x:f>'Master Products'!N1637</x:f>
        <x:v>25</x:v>
      </x:c>
      <x:c r="L1640" s="148" t="n">
        <x:f>'Master Products'!O1637</x:f>
        <x:v>0.2631578947368421</x:v>
      </x:c>
      <x:c r="M1640" s="149" t="str">
        <x:f>'Master Products'!X1637</x:f>
        <x:v>Ready</x:v>
      </x:c>
      <x:c r="N1640" s="149" t="b">
        <x:f>'Master Products'!Y1637</x:f>
        <x:v>1</x:v>
      </x:c>
      <x:c r="O1640" s="149" t="str">
        <x:f>'Master Products'!AH1637</x:f>
        <x:v>WS-RATES:46:17</x:v>
      </x:c>
      <x:c r="P1640" s="149" t="str">
        <x:f>IF('Master Products'!AI1637="","",'Master Products'!AI1637)</x:f>
      </x:c>
      <x:c r="Q1640" s="149" t="str">
        <x:f>IF('Master Products'!AJ1637="","",'Master Products'!AJ1637)</x:f>
      </x:c>
      <x:c r="R1640" s="149" t="str">
        <x:f>IF('Master Products'!AK1637="","",'Master Products'!AK1637)</x:f>
      </x:c>
    </x:row>
    <x:row r="1641">
      <x:c r="A1641" s="149" t="str">
        <x:f>'Master Products'!A1638</x:f>
        <x:v>RS-001637</x:v>
      </x:c>
      <x:c r="B1641" s="149" t="str">
        <x:f>'Master Products'!B1638</x:f>
        <x:v>CARD COVER ZIPPER B001</x:v>
      </x:c>
      <x:c r="C1641" s="149" t="str">
        <x:f>'Master Products'!C1638</x:f>
        <x:v>CARD COVER</x:v>
      </x:c>
      <x:c r="D1641" s="149" t="str">
        <x:f>'Master Products'!D1638</x:f>
        <x:v>Both</x:v>
      </x:c>
      <x:c r="E1641" s="149" t="str">
        <x:f>'Master Products'!F1638</x:f>
        <x:v>Piece</x:v>
      </x:c>
      <x:c r="F1641" s="149" t="str">
        <x:f>IF('Master Products'!G1638="","",'Master Products'!G1638)</x:f>
      </x:c>
      <x:c r="G1641" s="149" t="str">
        <x:f>'Master Products'!I1638</x:f>
        <x:v>PKR</x:v>
      </x:c>
      <x:c r="H1641" s="133" t="n">
        <x:f>'Master Products'!L1638</x:f>
        <x:v>95</x:v>
      </x:c>
      <x:c r="I1641" s="133" t="n">
        <x:f>'Master Products'!M1638</x:f>
        <x:v>73</x:v>
      </x:c>
      <x:c r="J1641" s="133" t="str">
        <x:f>'Master Products'!U1638</x:f>
        <x:v>Source Valid</x:v>
      </x:c>
      <x:c r="K1641" s="133" t="n">
        <x:f>'Master Products'!N1638</x:f>
        <x:v>22</x:v>
      </x:c>
      <x:c r="L1641" s="148" t="n">
        <x:f>'Master Products'!O1638</x:f>
        <x:v>0.23157894736842105</x:v>
      </x:c>
      <x:c r="M1641" s="149" t="str">
        <x:f>'Master Products'!X1638</x:f>
        <x:v>Ready</x:v>
      </x:c>
      <x:c r="N1641" s="149" t="b">
        <x:f>'Master Products'!Y1638</x:f>
        <x:v>1</x:v>
      </x:c>
      <x:c r="O1641" s="149" t="str">
        <x:f>'Master Products'!AH1638</x:f>
        <x:v>WS-RATES:46:18</x:v>
      </x:c>
      <x:c r="P1641" s="149" t="str">
        <x:f>IF('Master Products'!AI1638="","",'Master Products'!AI1638)</x:f>
      </x:c>
      <x:c r="Q1641" s="149" t="str">
        <x:f>IF('Master Products'!AJ1638="","",'Master Products'!AJ1638)</x:f>
      </x:c>
      <x:c r="R1641" s="149" t="str">
        <x:f>IF('Master Products'!AK1638="","",'Master Products'!AK1638)</x:f>
      </x:c>
    </x:row>
    <x:row r="1642">
      <x:c r="A1642" s="149" t="str">
        <x:f>'Master Products'!A1639</x:f>
        <x:v>RS-001638</x:v>
      </x:c>
      <x:c r="B1642" s="149" t="str">
        <x:f>'Master Products'!B1639</x:f>
        <x:v>GUM 20 SALE</x:v>
      </x:c>
      <x:c r="C1642" s="149" t="str">
        <x:f>'Master Products'!C1639</x:f>
        <x:v>GUM STICK</x:v>
      </x:c>
      <x:c r="D1642" s="149" t="str">
        <x:f>'Master Products'!D1639</x:f>
        <x:v>Both</x:v>
      </x:c>
      <x:c r="E1642" s="149" t="str">
        <x:f>'Master Products'!F1639</x:f>
        <x:v>Piece</x:v>
      </x:c>
      <x:c r="F1642" s="149" t="str">
        <x:f>IF('Master Products'!G1639="","",'Master Products'!G1639)</x:f>
      </x:c>
      <x:c r="G1642" s="149" t="str">
        <x:f>'Master Products'!I1639</x:f>
        <x:v>PKR</x:v>
      </x:c>
      <x:c r="H1642" s="133" t="n">
        <x:f>'Master Products'!L1639</x:f>
        <x:v>160</x:v>
      </x:c>
      <x:c r="I1642" s="133" t="n">
        <x:f>'Master Products'!M1639</x:f>
        <x:v>135</x:v>
      </x:c>
      <x:c r="J1642" s="133" t="str">
        <x:f>'Master Products'!U1639</x:f>
        <x:v>Source Valid</x:v>
      </x:c>
      <x:c r="K1642" s="133" t="n">
        <x:f>'Master Products'!N1639</x:f>
        <x:v>25</x:v>
      </x:c>
      <x:c r="L1642" s="148" t="n">
        <x:f>'Master Products'!O1639</x:f>
        <x:v>0.15625</x:v>
      </x:c>
      <x:c r="M1642" s="149" t="str">
        <x:f>'Master Products'!X1639</x:f>
        <x:v>Ready</x:v>
      </x:c>
      <x:c r="N1642" s="149" t="b">
        <x:f>'Master Products'!Y1639</x:f>
        <x:v>1</x:v>
      </x:c>
      <x:c r="O1642" s="149" t="str">
        <x:f>'Master Products'!AH1639</x:f>
        <x:v>WS-RATES:46:19</x:v>
      </x:c>
      <x:c r="P1642" s="149" t="str">
        <x:f>IF('Master Products'!AI1639="","",'Master Products'!AI1639)</x:f>
      </x:c>
      <x:c r="Q1642" s="149" t="str">
        <x:f>IF('Master Products'!AJ1639="","",'Master Products'!AJ1639)</x:f>
      </x:c>
      <x:c r="R1642" s="149" t="str">
        <x:f>IF('Master Products'!AK1639="","",'Master Products'!AK1639)</x:f>
      </x:c>
    </x:row>
    <x:row r="1643">
      <x:c r="A1643" s="149" t="str">
        <x:f>'Master Products'!A1640</x:f>
        <x:v>RS-001639</x:v>
      </x:c>
      <x:c r="B1643" s="149" t="str">
        <x:f>'Master Products'!B1640</x:f>
        <x:v>CARD COVER ZIPPER B003 + A003</x:v>
      </x:c>
      <x:c r="C1643" s="149" t="str">
        <x:f>'Master Products'!C1640</x:f>
        <x:v>CARD COVER</x:v>
      </x:c>
      <x:c r="D1643" s="149" t="str">
        <x:f>'Master Products'!D1640</x:f>
        <x:v>Both</x:v>
      </x:c>
      <x:c r="E1643" s="149" t="str">
        <x:f>'Master Products'!F1640</x:f>
        <x:v>Piece</x:v>
      </x:c>
      <x:c r="F1643" s="149" t="str">
        <x:f>IF('Master Products'!G1640="","",'Master Products'!G1640)</x:f>
      </x:c>
      <x:c r="G1643" s="149" t="str">
        <x:f>'Master Products'!I1640</x:f>
        <x:v>PKR</x:v>
      </x:c>
      <x:c r="H1643" s="133" t="n">
        <x:f>'Master Products'!L1640</x:f>
        <x:v>230</x:v>
      </x:c>
      <x:c r="I1643" s="133" t="n">
        <x:f>'Master Products'!M1640</x:f>
        <x:v>220</x:v>
      </x:c>
      <x:c r="J1643" s="133" t="str">
        <x:f>'Master Products'!U1640</x:f>
        <x:v>Source Valid</x:v>
      </x:c>
      <x:c r="K1643" s="133" t="n">
        <x:f>'Master Products'!N1640</x:f>
        <x:v>10</x:v>
      </x:c>
      <x:c r="L1643" s="148" t="n">
        <x:f>'Master Products'!O1640</x:f>
        <x:v>0.043478260869565216</x:v>
      </x:c>
      <x:c r="M1643" s="149" t="str">
        <x:f>'Master Products'!X1640</x:f>
        <x:v>Ready</x:v>
      </x:c>
      <x:c r="N1643" s="149" t="b">
        <x:f>'Master Products'!Y1640</x:f>
        <x:v>1</x:v>
      </x:c>
      <x:c r="O1643" s="149" t="str">
        <x:f>'Master Products'!AH1640</x:f>
        <x:v>WS-RATES:46:20</x:v>
      </x:c>
      <x:c r="P1643" s="149" t="str">
        <x:f>IF('Master Products'!AI1640="","",'Master Products'!AI1640)</x:f>
      </x:c>
      <x:c r="Q1643" s="149" t="str">
        <x:f>IF('Master Products'!AJ1640="","",'Master Products'!AJ1640)</x:f>
      </x:c>
      <x:c r="R1643" s="149" t="str">
        <x:f>IF('Master Products'!AK1640="","",'Master Products'!AK1640)</x:f>
      </x:c>
    </x:row>
    <x:row r="1644">
      <x:c r="A1644" s="149" t="str">
        <x:f>'Master Products'!A1641</x:f>
        <x:v>RS-001640</x:v>
      </x:c>
      <x:c r="B1644" s="149" t="str">
        <x:f>'Master Products'!B1641</x:f>
        <x:v>GUM 10 SALE</x:v>
      </x:c>
      <x:c r="C1644" s="149" t="str">
        <x:f>'Master Products'!C1641</x:f>
        <x:v>GUM STICK</x:v>
      </x:c>
      <x:c r="D1644" s="149" t="str">
        <x:f>'Master Products'!D1641</x:f>
        <x:v>Both</x:v>
      </x:c>
      <x:c r="E1644" s="149" t="str">
        <x:f>'Master Products'!F1641</x:f>
        <x:v>Piece</x:v>
      </x:c>
      <x:c r="F1644" s="149" t="str">
        <x:f>IF('Master Products'!G1641="","",'Master Products'!G1641)</x:f>
      </x:c>
      <x:c r="G1644" s="149" t="str">
        <x:f>'Master Products'!I1641</x:f>
        <x:v>PKR</x:v>
      </x:c>
      <x:c r="H1644" s="133" t="n">
        <x:f>'Master Products'!L1641</x:f>
        <x:v>170</x:v>
      </x:c>
      <x:c r="I1644" s="133" t="n">
        <x:f>'Master Products'!M1641</x:f>
        <x:v>145</x:v>
      </x:c>
      <x:c r="J1644" s="133" t="str">
        <x:f>'Master Products'!U1641</x:f>
        <x:v>Source Valid</x:v>
      </x:c>
      <x:c r="K1644" s="133" t="n">
        <x:f>'Master Products'!N1641</x:f>
        <x:v>25</x:v>
      </x:c>
      <x:c r="L1644" s="148" t="n">
        <x:f>'Master Products'!O1641</x:f>
        <x:v>0.14705882352941177</x:v>
      </x:c>
      <x:c r="M1644" s="149" t="str">
        <x:f>'Master Products'!X1641</x:f>
        <x:v>Ready</x:v>
      </x:c>
      <x:c r="N1644" s="149" t="b">
        <x:f>'Master Products'!Y1641</x:f>
        <x:v>1</x:v>
      </x:c>
      <x:c r="O1644" s="149" t="str">
        <x:f>'Master Products'!AH1641</x:f>
        <x:v>WS-RATES:46:21</x:v>
      </x:c>
      <x:c r="P1644" s="149" t="str">
        <x:f>IF('Master Products'!AI1641="","",'Master Products'!AI1641)</x:f>
      </x:c>
      <x:c r="Q1644" s="149" t="str">
        <x:f>IF('Master Products'!AJ1641="","",'Master Products'!AJ1641)</x:f>
      </x:c>
      <x:c r="R1644" s="149" t="str">
        <x:f>IF('Master Products'!AK1641="","",'Master Products'!AK1641)</x:f>
      </x:c>
    </x:row>
    <x:row r="1645">
      <x:c r="A1645" s="149" t="str">
        <x:f>'Master Products'!A1642</x:f>
        <x:v>RS-001641</x:v>
      </x:c>
      <x:c r="B1645" s="149" t="str">
        <x:f>'Master Products'!B1642</x:f>
        <x:v>CARD COVER ZIPPER A002</x:v>
      </x:c>
      <x:c r="C1645" s="149" t="str">
        <x:f>'Master Products'!C1642</x:f>
        <x:v>CARD COVER</x:v>
      </x:c>
      <x:c r="D1645" s="149" t="str">
        <x:f>'Master Products'!D1642</x:f>
        <x:v>Both</x:v>
      </x:c>
      <x:c r="E1645" s="149" t="str">
        <x:f>'Master Products'!F1642</x:f>
        <x:v>Piece</x:v>
      </x:c>
      <x:c r="F1645" s="149" t="str">
        <x:f>IF('Master Products'!G1642="","",'Master Products'!G1642)</x:f>
      </x:c>
      <x:c r="G1645" s="149" t="str">
        <x:f>'Master Products'!I1642</x:f>
        <x:v>PKR</x:v>
      </x:c>
      <x:c r="H1645" s="133" t="n">
        <x:f>'Master Products'!L1642</x:f>
        <x:v>160</x:v>
      </x:c>
      <x:c r="I1645" s="133" t="n">
        <x:f>'Master Products'!M1642</x:f>
        <x:v>142</x:v>
      </x:c>
      <x:c r="J1645" s="133" t="str">
        <x:f>'Master Products'!U1642</x:f>
        <x:v>Source Valid</x:v>
      </x:c>
      <x:c r="K1645" s="133" t="n">
        <x:f>'Master Products'!N1642</x:f>
        <x:v>18</x:v>
      </x:c>
      <x:c r="L1645" s="148" t="n">
        <x:f>'Master Products'!O1642</x:f>
        <x:v>0.1125</x:v>
      </x:c>
      <x:c r="M1645" s="149" t="str">
        <x:f>'Master Products'!X1642</x:f>
        <x:v>Ready</x:v>
      </x:c>
      <x:c r="N1645" s="149" t="b">
        <x:f>'Master Products'!Y1642</x:f>
        <x:v>1</x:v>
      </x:c>
      <x:c r="O1645" s="149" t="str">
        <x:f>'Master Products'!AH1642</x:f>
        <x:v>WS-RATES:46:22</x:v>
      </x:c>
      <x:c r="P1645" s="149" t="str">
        <x:f>IF('Master Products'!AI1642="","",'Master Products'!AI1642)</x:f>
      </x:c>
      <x:c r="Q1645" s="149" t="str">
        <x:f>IF('Master Products'!AJ1642="","",'Master Products'!AJ1642)</x:f>
      </x:c>
      <x:c r="R1645" s="149" t="str">
        <x:f>IF('Master Products'!AK1642="","",'Master Products'!AK1642)</x:f>
      </x:c>
    </x:row>
    <x:row r="1646">
      <x:c r="A1646" s="149" t="str">
        <x:f>'Master Products'!A1643</x:f>
        <x:v>RS-001642</x:v>
      </x:c>
      <x:c r="B1646" s="149" t="str">
        <x:f>'Master Products'!B1643</x:f>
        <x:v>CARD COVER ZIPPER B002</x:v>
      </x:c>
      <x:c r="C1646" s="149" t="str">
        <x:f>'Master Products'!C1643</x:f>
        <x:v>CARD COVER</x:v>
      </x:c>
      <x:c r="D1646" s="149" t="str">
        <x:f>'Master Products'!D1643</x:f>
        <x:v>Both</x:v>
      </x:c>
      <x:c r="E1646" s="149" t="str">
        <x:f>'Master Products'!F1643</x:f>
        <x:v>Piece</x:v>
      </x:c>
      <x:c r="F1646" s="149" t="str">
        <x:f>IF('Master Products'!G1643="","",'Master Products'!G1643)</x:f>
      </x:c>
      <x:c r="G1646" s="149" t="str">
        <x:f>'Master Products'!I1643</x:f>
        <x:v>PKR</x:v>
      </x:c>
      <x:c r="H1646" s="133" t="n">
        <x:f>'Master Products'!L1643</x:f>
        <x:v>160</x:v>
      </x:c>
      <x:c r="I1646" s="133" t="n">
        <x:f>'Master Products'!M1643</x:f>
        <x:v>142</x:v>
      </x:c>
      <x:c r="J1646" s="133" t="str">
        <x:f>'Master Products'!U1643</x:f>
        <x:v>Source Valid</x:v>
      </x:c>
      <x:c r="K1646" s="133" t="n">
        <x:f>'Master Products'!N1643</x:f>
        <x:v>18</x:v>
      </x:c>
      <x:c r="L1646" s="148" t="n">
        <x:f>'Master Products'!O1643</x:f>
        <x:v>0.1125</x:v>
      </x:c>
      <x:c r="M1646" s="149" t="str">
        <x:f>'Master Products'!X1643</x:f>
        <x:v>Ready</x:v>
      </x:c>
      <x:c r="N1646" s="149" t="b">
        <x:f>'Master Products'!Y1643</x:f>
        <x:v>1</x:v>
      </x:c>
      <x:c r="O1646" s="149" t="str">
        <x:f>'Master Products'!AH1643</x:f>
        <x:v>WS-RATES:46:23</x:v>
      </x:c>
      <x:c r="P1646" s="149" t="str">
        <x:f>IF('Master Products'!AI1643="","",'Master Products'!AI1643)</x:f>
      </x:c>
      <x:c r="Q1646" s="149" t="str">
        <x:f>IF('Master Products'!AJ1643="","",'Master Products'!AJ1643)</x:f>
      </x:c>
      <x:c r="R1646" s="149" t="str">
        <x:f>IF('Master Products'!AK1643="","",'Master Products'!AK1643)</x:f>
      </x:c>
    </x:row>
    <x:row r="1647">
      <x:c r="A1647" s="149" t="str">
        <x:f>'Master Products'!A1644</x:f>
        <x:v>RS-001643</x:v>
      </x:c>
      <x:c r="B1647" s="149" t="str">
        <x:f>'Master Products'!B1644</x:f>
        <x:v>LEATHER CARD COVER</x:v>
      </x:c>
      <x:c r="C1647" s="149" t="str">
        <x:f>'Master Products'!C1644</x:f>
        <x:v>CARD COVER</x:v>
      </x:c>
      <x:c r="D1647" s="149" t="str">
        <x:f>'Master Products'!D1644</x:f>
        <x:v>Both</x:v>
      </x:c>
      <x:c r="E1647" s="149" t="str">
        <x:f>'Master Products'!F1644</x:f>
        <x:v>Piece</x:v>
      </x:c>
      <x:c r="F1647" s="149" t="str">
        <x:f>IF('Master Products'!G1644="","",'Master Products'!G1644)</x:f>
      </x:c>
      <x:c r="G1647" s="149" t="str">
        <x:f>'Master Products'!I1644</x:f>
        <x:v>PKR</x:v>
      </x:c>
      <x:c r="H1647" s="133" t="n">
        <x:f>'Master Products'!L1644</x:f>
        <x:v>33</x:v>
      </x:c>
      <x:c r="I1647" s="133" t="n">
        <x:f>'Master Products'!M1644</x:f>
        <x:v>29</x:v>
      </x:c>
      <x:c r="J1647" s="133" t="str">
        <x:f>'Master Products'!U1644</x:f>
        <x:v>Source Valid</x:v>
      </x:c>
      <x:c r="K1647" s="133" t="n">
        <x:f>'Master Products'!N1644</x:f>
        <x:v>4</x:v>
      </x:c>
      <x:c r="L1647" s="148" t="n">
        <x:f>'Master Products'!O1644</x:f>
        <x:v>0.12121212121212122</x:v>
      </x:c>
      <x:c r="M1647" s="149" t="str">
        <x:f>'Master Products'!X1644</x:f>
        <x:v>Ready</x:v>
      </x:c>
      <x:c r="N1647" s="149" t="b">
        <x:f>'Master Products'!Y1644</x:f>
        <x:v>1</x:v>
      </x:c>
      <x:c r="O1647" s="149" t="str">
        <x:f>'Master Products'!AH1644</x:f>
        <x:v>WS-RATES:46:24</x:v>
      </x:c>
      <x:c r="P1647" s="149" t="str">
        <x:f>IF('Master Products'!AI1644="","",'Master Products'!AI1644)</x:f>
      </x:c>
      <x:c r="Q1647" s="149" t="str">
        <x:f>IF('Master Products'!AJ1644="","",'Master Products'!AJ1644)</x:f>
      </x:c>
      <x:c r="R1647" s="149" t="str">
        <x:f>IF('Master Products'!AK1644="","",'Master Products'!AK1644)</x:f>
      </x:c>
    </x:row>
    <x:row r="1648">
      <x:c r="A1648" s="149" t="str">
        <x:f>'Master Products'!A1645</x:f>
        <x:v>RS-001644</x:v>
      </x:c>
      <x:c r="B1648" s="149" t="str">
        <x:f>'Master Products'!B1645</x:f>
        <x:v>DEER DUAL ERASER+SHARPNER</x:v>
      </x:c>
      <x:c r="C1648" s="149" t="str">
        <x:f>'Master Products'!C1645</x:f>
        <x:v>ERASERS</x:v>
      </x:c>
      <x:c r="D1648" s="149" t="str">
        <x:f>'Master Products'!D1645</x:f>
        <x:v>Both</x:v>
      </x:c>
      <x:c r="E1648" s="149" t="str">
        <x:f>'Master Products'!F1645</x:f>
        <x:v>Piece</x:v>
      </x:c>
      <x:c r="F1648" s="149" t="str">
        <x:f>IF('Master Products'!G1645="","",'Master Products'!G1645)</x:f>
      </x:c>
      <x:c r="G1648" s="149" t="str">
        <x:f>'Master Products'!I1645</x:f>
        <x:v>PKR</x:v>
      </x:c>
      <x:c r="H1648" s="133" t="n">
        <x:f>'Master Products'!L1645</x:f>
        <x:v>700</x:v>
      </x:c>
      <x:c r="I1648" s="133" t="n">
        <x:f>'Master Products'!M1645</x:f>
        <x:v>630</x:v>
      </x:c>
      <x:c r="J1648" s="133" t="str">
        <x:f>'Master Products'!U1645</x:f>
        <x:v>Source Valid</x:v>
      </x:c>
      <x:c r="K1648" s="133" t="n">
        <x:f>'Master Products'!N1645</x:f>
        <x:v>70</x:v>
      </x:c>
      <x:c r="L1648" s="148" t="n">
        <x:f>'Master Products'!O1645</x:f>
        <x:v>0.1</x:v>
      </x:c>
      <x:c r="M1648" s="149" t="str">
        <x:f>'Master Products'!X1645</x:f>
        <x:v>Ready</x:v>
      </x:c>
      <x:c r="N1648" s="149" t="b">
        <x:f>'Master Products'!Y1645</x:f>
        <x:v>1</x:v>
      </x:c>
      <x:c r="O1648" s="149" t="str">
        <x:f>'Master Products'!AH1645</x:f>
        <x:v>WS-RATES:46:25</x:v>
      </x:c>
      <x:c r="P1648" s="149" t="str">
        <x:f>IF('Master Products'!AI1645="","",'Master Products'!AI1645)</x:f>
      </x:c>
      <x:c r="Q1648" s="149" t="str">
        <x:f>IF('Master Products'!AJ1645="","",'Master Products'!AJ1645)</x:f>
      </x:c>
      <x:c r="R1648" s="149" t="str">
        <x:f>IF('Master Products'!AK1645="","",'Master Products'!AK1645)</x:f>
      </x:c>
    </x:row>
    <x:row r="1649">
      <x:c r="A1649" s="149" t="str">
        <x:f>'Master Products'!A1646</x:f>
        <x:v>RS-001645</x:v>
      </x:c>
      <x:c r="B1649" s="149" t="str">
        <x:f>'Master Products'!B1646</x:f>
        <x:v>CARD COVER A2</x:v>
      </x:c>
      <x:c r="C1649" s="149" t="str">
        <x:f>'Master Products'!C1646</x:f>
        <x:v>CARD COVER</x:v>
      </x:c>
      <x:c r="D1649" s="149" t="str">
        <x:f>'Master Products'!D1646</x:f>
        <x:v>Both</x:v>
      </x:c>
      <x:c r="E1649" s="149" t="str">
        <x:f>'Master Products'!F1646</x:f>
        <x:v>Piece</x:v>
      </x:c>
      <x:c r="F1649" s="149" t="str">
        <x:f>IF('Master Products'!G1646="","",'Master Products'!G1646)</x:f>
      </x:c>
      <x:c r="G1649" s="149" t="str">
        <x:f>'Master Products'!I1646</x:f>
        <x:v>PKR</x:v>
      </x:c>
      <x:c r="H1649" s="133" t="n">
        <x:f>'Master Products'!L1646</x:f>
        <x:v>240</x:v>
      </x:c>
      <x:c r="I1649" s="133" t="n">
        <x:f>'Master Products'!M1646</x:f>
        <x:v>220</x:v>
      </x:c>
      <x:c r="J1649" s="133" t="str">
        <x:f>'Master Products'!U1646</x:f>
        <x:v>Source Valid</x:v>
      </x:c>
      <x:c r="K1649" s="133" t="n">
        <x:f>'Master Products'!N1646</x:f>
        <x:v>20</x:v>
      </x:c>
      <x:c r="L1649" s="148" t="n">
        <x:f>'Master Products'!O1646</x:f>
        <x:v>0.08333333333333333</x:v>
      </x:c>
      <x:c r="M1649" s="149" t="str">
        <x:f>'Master Products'!X1646</x:f>
        <x:v>Ready</x:v>
      </x:c>
      <x:c r="N1649" s="149" t="b">
        <x:f>'Master Products'!Y1646</x:f>
        <x:v>1</x:v>
      </x:c>
      <x:c r="O1649" s="149" t="str">
        <x:f>'Master Products'!AH1646</x:f>
        <x:v>WS-RATES:46:26</x:v>
      </x:c>
      <x:c r="P1649" s="149" t="str">
        <x:f>IF('Master Products'!AI1646="","",'Master Products'!AI1646)</x:f>
      </x:c>
      <x:c r="Q1649" s="149" t="str">
        <x:f>IF('Master Products'!AJ1646="","",'Master Products'!AJ1646)</x:f>
      </x:c>
      <x:c r="R1649" s="149" t="str">
        <x:f>IF('Master Products'!AK1646="","",'Master Products'!AK1646)</x:f>
      </x:c>
    </x:row>
    <x:row r="1650">
      <x:c r="A1650" s="149" t="str">
        <x:f>'Master Products'!A1647</x:f>
        <x:v>RS-001646</x:v>
      </x:c>
      <x:c r="B1650" s="149" t="str">
        <x:f>'Master Products'!B1647</x:f>
        <x:v>CARD COVER A1</x:v>
      </x:c>
      <x:c r="C1650" s="149" t="str">
        <x:f>'Master Products'!C1647</x:f>
        <x:v>CARD COVER</x:v>
      </x:c>
      <x:c r="D1650" s="149" t="str">
        <x:f>'Master Products'!D1647</x:f>
        <x:v>Both</x:v>
      </x:c>
      <x:c r="E1650" s="149" t="str">
        <x:f>'Master Products'!F1647</x:f>
        <x:v>Piece</x:v>
      </x:c>
      <x:c r="F1650" s="149" t="str">
        <x:f>IF('Master Products'!G1647="","",'Master Products'!G1647)</x:f>
      </x:c>
      <x:c r="G1650" s="149" t="str">
        <x:f>'Master Products'!I1647</x:f>
        <x:v>PKR</x:v>
      </x:c>
      <x:c r="H1650" s="133" t="n">
        <x:f>'Master Products'!L1647</x:f>
        <x:v>160</x:v>
      </x:c>
      <x:c r="I1650" s="133" t="n">
        <x:f>'Master Products'!M1647</x:f>
        <x:v>140</x:v>
      </x:c>
      <x:c r="J1650" s="133" t="str">
        <x:f>'Master Products'!U1647</x:f>
        <x:v>Source Valid</x:v>
      </x:c>
      <x:c r="K1650" s="133" t="n">
        <x:f>'Master Products'!N1647</x:f>
        <x:v>20</x:v>
      </x:c>
      <x:c r="L1650" s="148" t="n">
        <x:f>'Master Products'!O1647</x:f>
        <x:v>0.125</x:v>
      </x:c>
      <x:c r="M1650" s="149" t="str">
        <x:f>'Master Products'!X1647</x:f>
        <x:v>Ready</x:v>
      </x:c>
      <x:c r="N1650" s="149" t="b">
        <x:f>'Master Products'!Y1647</x:f>
        <x:v>1</x:v>
      </x:c>
      <x:c r="O1650" s="149" t="str">
        <x:f>'Master Products'!AH1647</x:f>
        <x:v>WS-RATES:46:27</x:v>
      </x:c>
      <x:c r="P1650" s="149" t="str">
        <x:f>IF('Master Products'!AI1647="","",'Master Products'!AI1647)</x:f>
      </x:c>
      <x:c r="Q1650" s="149" t="str">
        <x:f>IF('Master Products'!AJ1647="","",'Master Products'!AJ1647)</x:f>
      </x:c>
      <x:c r="R1650" s="149" t="str">
        <x:f>IF('Master Products'!AK1647="","",'Master Products'!AK1647)</x:f>
      </x:c>
    </x:row>
    <x:row r="1651">
      <x:c r="A1651" s="149" t="str">
        <x:f>'Master Products'!A1648</x:f>
        <x:v>RS-001647</x:v>
      </x:c>
      <x:c r="B1651" s="149" t="str">
        <x:f>'Master Products'!B1648</x:f>
        <x:v>CARD COVER B1</x:v>
      </x:c>
      <x:c r="C1651" s="149" t="str">
        <x:f>'Master Products'!C1648</x:f>
        <x:v>CARD COVER</x:v>
      </x:c>
      <x:c r="D1651" s="149" t="str">
        <x:f>'Master Products'!D1648</x:f>
        <x:v>Both</x:v>
      </x:c>
      <x:c r="E1651" s="149" t="str">
        <x:f>'Master Products'!F1648</x:f>
        <x:v>Piece</x:v>
      </x:c>
      <x:c r="F1651" s="149" t="str">
        <x:f>IF('Master Products'!G1648="","",'Master Products'!G1648)</x:f>
      </x:c>
      <x:c r="G1651" s="149" t="str">
        <x:f>'Master Products'!I1648</x:f>
        <x:v>PKR</x:v>
      </x:c>
      <x:c r="H1651" s="133" t="n">
        <x:f>'Master Products'!L1648</x:f>
        <x:v>160</x:v>
      </x:c>
      <x:c r="I1651" s="133" t="n">
        <x:f>'Master Products'!M1648</x:f>
        <x:v>140</x:v>
      </x:c>
      <x:c r="J1651" s="133" t="str">
        <x:f>'Master Products'!U1648</x:f>
        <x:v>Source Valid</x:v>
      </x:c>
      <x:c r="K1651" s="133" t="n">
        <x:f>'Master Products'!N1648</x:f>
        <x:v>20</x:v>
      </x:c>
      <x:c r="L1651" s="148" t="n">
        <x:f>'Master Products'!O1648</x:f>
        <x:v>0.125</x:v>
      </x:c>
      <x:c r="M1651" s="149" t="str">
        <x:f>'Master Products'!X1648</x:f>
        <x:v>Ready</x:v>
      </x:c>
      <x:c r="N1651" s="149" t="b">
        <x:f>'Master Products'!Y1648</x:f>
        <x:v>1</x:v>
      </x:c>
      <x:c r="O1651" s="149" t="str">
        <x:f>'Master Products'!AH1648</x:f>
        <x:v>WS-RATES:46:28</x:v>
      </x:c>
      <x:c r="P1651" s="149" t="str">
        <x:f>IF('Master Products'!AI1648="","",'Master Products'!AI1648)</x:f>
      </x:c>
      <x:c r="Q1651" s="149" t="str">
        <x:f>IF('Master Products'!AJ1648="","",'Master Products'!AJ1648)</x:f>
      </x:c>
      <x:c r="R1651" s="149" t="str">
        <x:f>IF('Master Products'!AK1648="","",'Master Products'!AK1648)</x:f>
      </x:c>
    </x:row>
    <x:row r="1652">
      <x:c r="A1652" s="149" t="str">
        <x:f>'Master Products'!A1649</x:f>
        <x:v>RS-001648</x:v>
      </x:c>
      <x:c r="B1652" s="149" t="str">
        <x:f>'Master Products'!B1649</x:f>
        <x:v>NOTICE BOARD 3X4</x:v>
      </x:c>
      <x:c r="C1652" s="149" t="str">
        <x:f>'Master Products'!C1649</x:f>
        <x:v>WHITE BOARD</x:v>
      </x:c>
      <x:c r="D1652" s="149" t="str">
        <x:f>'Master Products'!D1649</x:f>
        <x:v>Both</x:v>
      </x:c>
      <x:c r="E1652" s="149" t="str">
        <x:f>'Master Products'!F1649</x:f>
        <x:v>Piece</x:v>
      </x:c>
      <x:c r="F1652" s="149" t="str">
        <x:f>IF('Master Products'!G1649="","",'Master Products'!G1649)</x:f>
      </x:c>
      <x:c r="G1652" s="149" t="str">
        <x:f>'Master Products'!I1649</x:f>
        <x:v>PKR</x:v>
      </x:c>
      <x:c r="H1652" s="133" t="n">
        <x:f>'Master Products'!L1649</x:f>
        <x:v>3000</x:v>
      </x:c>
      <x:c r="I1652" s="133" t="n">
        <x:f>'Master Products'!M1649</x:f>
        <x:v>2820</x:v>
      </x:c>
      <x:c r="J1652" s="133" t="str">
        <x:f>'Master Products'!U1649</x:f>
        <x:v>Source Valid</x:v>
      </x:c>
      <x:c r="K1652" s="133" t="n">
        <x:f>'Master Products'!N1649</x:f>
        <x:v>180</x:v>
      </x:c>
      <x:c r="L1652" s="148" t="n">
        <x:f>'Master Products'!O1649</x:f>
        <x:v>0.06</x:v>
      </x:c>
      <x:c r="M1652" s="149" t="str">
        <x:f>'Master Products'!X1649</x:f>
        <x:v>Ready</x:v>
      </x:c>
      <x:c r="N1652" s="149" t="b">
        <x:f>'Master Products'!Y1649</x:f>
        <x:v>1</x:v>
      </x:c>
      <x:c r="O1652" s="149" t="str">
        <x:f>'Master Products'!AH1649</x:f>
        <x:v>WS-RATES:46:29</x:v>
      </x:c>
      <x:c r="P1652" s="149" t="str">
        <x:f>IF('Master Products'!AI1649="","",'Master Products'!AI1649)</x:f>
      </x:c>
      <x:c r="Q1652" s="149" t="str">
        <x:f>IF('Master Products'!AJ1649="","",'Master Products'!AJ1649)</x:f>
      </x:c>
      <x:c r="R1652" s="149" t="str">
        <x:f>IF('Master Products'!AK1649="","",'Master Products'!AK1649)</x:f>
      </x:c>
    </x:row>
    <x:row r="1653">
      <x:c r="A1653" s="149" t="str">
        <x:f>'Master Products'!A1650</x:f>
        <x:v>RS-001649</x:v>
      </x:c>
      <x:c r="B1653" s="149" t="str">
        <x:f>'Master Products'!B1650</x:f>
        <x:v>NOTICE BOARD 2X3</x:v>
      </x:c>
      <x:c r="C1653" s="149" t="str">
        <x:f>'Master Products'!C1650</x:f>
        <x:v>WHITE BOARD</x:v>
      </x:c>
      <x:c r="D1653" s="149" t="str">
        <x:f>'Master Products'!D1650</x:f>
        <x:v>Both</x:v>
      </x:c>
      <x:c r="E1653" s="149" t="str">
        <x:f>'Master Products'!F1650</x:f>
        <x:v>Piece</x:v>
      </x:c>
      <x:c r="F1653" s="149" t="str">
        <x:f>IF('Master Products'!G1650="","",'Master Products'!G1650)</x:f>
      </x:c>
      <x:c r="G1653" s="149" t="str">
        <x:f>'Master Products'!I1650</x:f>
        <x:v>PKR</x:v>
      </x:c>
      <x:c r="H1653" s="133" t="n">
        <x:f>'Master Products'!L1650</x:f>
        <x:v>1530</x:v>
      </x:c>
      <x:c r="I1653" s="133" t="n">
        <x:f>'Master Products'!M1650</x:f>
        <x:v>1420</x:v>
      </x:c>
      <x:c r="J1653" s="133" t="str">
        <x:f>'Master Products'!U1650</x:f>
        <x:v>Source Valid</x:v>
      </x:c>
      <x:c r="K1653" s="133" t="n">
        <x:f>'Master Products'!N1650</x:f>
        <x:v>110</x:v>
      </x:c>
      <x:c r="L1653" s="148" t="n">
        <x:f>'Master Products'!O1650</x:f>
        <x:v>0.0718954248366013</x:v>
      </x:c>
      <x:c r="M1653" s="149" t="str">
        <x:f>'Master Products'!X1650</x:f>
        <x:v>Ready</x:v>
      </x:c>
      <x:c r="N1653" s="149" t="b">
        <x:f>'Master Products'!Y1650</x:f>
        <x:v>1</x:v>
      </x:c>
      <x:c r="O1653" s="149" t="str">
        <x:f>'Master Products'!AH1650</x:f>
        <x:v>WS-RATES:46:30</x:v>
      </x:c>
      <x:c r="P1653" s="149" t="str">
        <x:f>IF('Master Products'!AI1650="","",'Master Products'!AI1650)</x:f>
      </x:c>
      <x:c r="Q1653" s="149" t="str">
        <x:f>IF('Master Products'!AJ1650="","",'Master Products'!AJ1650)</x:f>
      </x:c>
      <x:c r="R1653" s="149" t="str">
        <x:f>IF('Master Products'!AK1650="","",'Master Products'!AK1650)</x:f>
      </x:c>
    </x:row>
    <x:row r="1654">
      <x:c r="A1654" s="149" t="str">
        <x:f>'Master Products'!A1651</x:f>
        <x:v>RS-001650</x:v>
      </x:c>
      <x:c r="B1654" s="149" t="str">
        <x:f>'Master Products'!B1651</x:f>
        <x:v>CARD COVER B2</x:v>
      </x:c>
      <x:c r="C1654" s="149" t="str">
        <x:f>'Master Products'!C1651</x:f>
        <x:v>CARD COVER</x:v>
      </x:c>
      <x:c r="D1654" s="149" t="str">
        <x:f>'Master Products'!D1651</x:f>
        <x:v>Both</x:v>
      </x:c>
      <x:c r="E1654" s="149" t="str">
        <x:f>'Master Products'!F1651</x:f>
        <x:v>Piece</x:v>
      </x:c>
      <x:c r="F1654" s="149" t="str">
        <x:f>IF('Master Products'!G1651="","",'Master Products'!G1651)</x:f>
      </x:c>
      <x:c r="G1654" s="149" t="str">
        <x:f>'Master Products'!I1651</x:f>
        <x:v>PKR</x:v>
      </x:c>
      <x:c r="H1654" s="133" t="n">
        <x:f>'Master Products'!L1651</x:f>
        <x:v>250</x:v>
      </x:c>
      <x:c r="I1654" s="133" t="n">
        <x:f>'Master Products'!M1651</x:f>
        <x:v>225</x:v>
      </x:c>
      <x:c r="J1654" s="133" t="str">
        <x:f>'Master Products'!U1651</x:f>
        <x:v>Source Valid</x:v>
      </x:c>
      <x:c r="K1654" s="133" t="n">
        <x:f>'Master Products'!N1651</x:f>
        <x:v>25</x:v>
      </x:c>
      <x:c r="L1654" s="148" t="n">
        <x:f>'Master Products'!O1651</x:f>
        <x:v>0.1</x:v>
      </x:c>
      <x:c r="M1654" s="149" t="str">
        <x:f>'Master Products'!X1651</x:f>
        <x:v>Ready</x:v>
      </x:c>
      <x:c r="N1654" s="149" t="b">
        <x:f>'Master Products'!Y1651</x:f>
        <x:v>1</x:v>
      </x:c>
      <x:c r="O1654" s="149" t="str">
        <x:f>'Master Products'!AH1651</x:f>
        <x:v>WS-RATES:46:31</x:v>
      </x:c>
      <x:c r="P1654" s="149" t="str">
        <x:f>IF('Master Products'!AI1651="","",'Master Products'!AI1651)</x:f>
      </x:c>
      <x:c r="Q1654" s="149" t="str">
        <x:f>IF('Master Products'!AJ1651="","",'Master Products'!AJ1651)</x:f>
      </x:c>
      <x:c r="R1654" s="149" t="str">
        <x:f>IF('Master Products'!AK1651="","",'Master Products'!AK1651)</x:f>
      </x:c>
    </x:row>
    <x:row r="1655">
      <x:c r="A1655" s="149" t="str">
        <x:f>'Master Products'!A1652</x:f>
        <x:v>RS-001651</x:v>
      </x:c>
      <x:c r="B1655" s="149" t="str">
        <x:f>'Master Products'!B1652</x:f>
        <x:v>WHITE BOARD 8X4</x:v>
      </x:c>
      <x:c r="C1655" s="149" t="str">
        <x:f>'Master Products'!C1652</x:f>
        <x:v>WHITE BOARD</x:v>
      </x:c>
      <x:c r="D1655" s="149" t="str">
        <x:f>'Master Products'!D1652</x:f>
        <x:v>Both</x:v>
      </x:c>
      <x:c r="E1655" s="149" t="str">
        <x:f>'Master Products'!F1652</x:f>
        <x:v>Piece</x:v>
      </x:c>
      <x:c r="F1655" s="149" t="str">
        <x:f>IF('Master Products'!G1652="","",'Master Products'!G1652)</x:f>
      </x:c>
      <x:c r="G1655" s="149" t="str">
        <x:f>'Master Products'!I1652</x:f>
        <x:v>PKR</x:v>
      </x:c>
      <x:c r="H1655" s="133" t="n">
        <x:f>'Master Products'!L1652</x:f>
        <x:v>5920</x:v>
      </x:c>
      <x:c r="I1655" s="133" t="n">
        <x:f>'Master Products'!M1652</x:f>
        <x:v>5200</x:v>
      </x:c>
      <x:c r="J1655" s="133" t="str">
        <x:f>'Master Products'!U1652</x:f>
        <x:v>Source Valid</x:v>
      </x:c>
      <x:c r="K1655" s="133" t="n">
        <x:f>'Master Products'!N1652</x:f>
        <x:v>720</x:v>
      </x:c>
      <x:c r="L1655" s="148" t="n">
        <x:f>'Master Products'!O1652</x:f>
        <x:v>0.12162162162162163</x:v>
      </x:c>
      <x:c r="M1655" s="149" t="str">
        <x:f>'Master Products'!X1652</x:f>
        <x:v>Ready</x:v>
      </x:c>
      <x:c r="N1655" s="149" t="b">
        <x:f>'Master Products'!Y1652</x:f>
        <x:v>1</x:v>
      </x:c>
      <x:c r="O1655" s="149" t="str">
        <x:f>'Master Products'!AH1652</x:f>
        <x:v>WS-RATES:46:32</x:v>
      </x:c>
      <x:c r="P1655" s="149" t="str">
        <x:f>IF('Master Products'!AI1652="","",'Master Products'!AI1652)</x:f>
      </x:c>
      <x:c r="Q1655" s="149" t="str">
        <x:f>IF('Master Products'!AJ1652="","",'Master Products'!AJ1652)</x:f>
      </x:c>
      <x:c r="R1655" s="149" t="str">
        <x:f>IF('Master Products'!AK1652="","",'Master Products'!AK1652)</x:f>
      </x:c>
    </x:row>
    <x:row r="1656">
      <x:c r="A1656" s="149" t="str">
        <x:f>'Master Products'!A1653</x:f>
        <x:v>RS-001652</x:v>
      </x:c>
      <x:c r="B1656" s="149" t="str">
        <x:f>'Master Products'!B1653</x:f>
        <x:v>WHITE BOARD 6X4 (1/2)</x:v>
      </x:c>
      <x:c r="C1656" s="149" t="str">
        <x:f>'Master Products'!C1653</x:f>
        <x:v>WHITE BOARD</x:v>
      </x:c>
      <x:c r="D1656" s="149" t="str">
        <x:f>'Master Products'!D1653</x:f>
        <x:v>Both</x:v>
      </x:c>
      <x:c r="E1656" s="149" t="str">
        <x:f>'Master Products'!F1653</x:f>
        <x:v>Piece</x:v>
      </x:c>
      <x:c r="F1656" s="149" t="str">
        <x:f>IF('Master Products'!G1653="","",'Master Products'!G1653)</x:f>
      </x:c>
      <x:c r="G1656" s="149" t="str">
        <x:f>'Master Products'!I1653</x:f>
        <x:v>PKR</x:v>
      </x:c>
      <x:c r="H1656" s="133" t="n">
        <x:f>'Master Products'!L1653</x:f>
        <x:v>4680</x:v>
      </x:c>
      <x:c r="I1656" s="133" t="n">
        <x:f>'Master Products'!M1653</x:f>
        <x:v>4420</x:v>
      </x:c>
      <x:c r="J1656" s="133" t="str">
        <x:f>'Master Products'!U1653</x:f>
        <x:v>Source Valid</x:v>
      </x:c>
      <x:c r="K1656" s="133" t="n">
        <x:f>'Master Products'!N1653</x:f>
        <x:v>260</x:v>
      </x:c>
      <x:c r="L1656" s="148" t="n">
        <x:f>'Master Products'!O1653</x:f>
        <x:v>0.05555555555555555</x:v>
      </x:c>
      <x:c r="M1656" s="149" t="str">
        <x:f>'Master Products'!X1653</x:f>
        <x:v>Ready</x:v>
      </x:c>
      <x:c r="N1656" s="149" t="b">
        <x:f>'Master Products'!Y1653</x:f>
        <x:v>1</x:v>
      </x:c>
      <x:c r="O1656" s="149" t="str">
        <x:f>'Master Products'!AH1653</x:f>
        <x:v>WS-RATES:46:33</x:v>
      </x:c>
      <x:c r="P1656" s="149" t="str">
        <x:f>IF('Master Products'!AI1653="","",'Master Products'!AI1653)</x:f>
      </x:c>
      <x:c r="Q1656" s="149" t="str">
        <x:f>IF('Master Products'!AJ1653="","",'Master Products'!AJ1653)</x:f>
      </x:c>
      <x:c r="R1656" s="149" t="str">
        <x:f>IF('Master Products'!AK1653="","",'Master Products'!AK1653)</x:f>
      </x:c>
    </x:row>
    <x:row r="1657">
      <x:c r="A1657" s="149" t="str">
        <x:f>'Master Products'!A1654</x:f>
        <x:v>RS-001653</x:v>
      </x:c>
      <x:c r="B1657" s="149" t="str">
        <x:f>'Master Products'!B1654</x:f>
        <x:v>LIFAFA KHAKI A4 HALF</x:v>
      </x:c>
      <x:c r="C1657" s="149" t="str">
        <x:f>'Master Products'!C1654</x:f>
        <x:v>LIFAFA</x:v>
      </x:c>
      <x:c r="D1657" s="149" t="str">
        <x:f>'Master Products'!D1654</x:f>
        <x:v>Both</x:v>
      </x:c>
      <x:c r="E1657" s="149" t="str">
        <x:f>'Master Products'!F1654</x:f>
        <x:v>Piece</x:v>
      </x:c>
      <x:c r="F1657" s="149" t="str">
        <x:f>IF('Master Products'!G1654="","",'Master Products'!G1654)</x:f>
      </x:c>
      <x:c r="G1657" s="149" t="str">
        <x:f>'Master Products'!I1654</x:f>
        <x:v>PKR</x:v>
      </x:c>
      <x:c r="H1657" s="133" t="n">
        <x:f>'Master Products'!L1654</x:f>
        <x:v>175</x:v>
      </x:c>
      <x:c r="I1657" s="133" t="n">
        <x:f>'Master Products'!M1654</x:f>
        <x:v>140</x:v>
      </x:c>
      <x:c r="J1657" s="133" t="str">
        <x:f>'Master Products'!U1654</x:f>
        <x:v>Source Valid</x:v>
      </x:c>
      <x:c r="K1657" s="133" t="n">
        <x:f>'Master Products'!N1654</x:f>
        <x:v>35</x:v>
      </x:c>
      <x:c r="L1657" s="148" t="n">
        <x:f>'Master Products'!O1654</x:f>
        <x:v>0.2</x:v>
      </x:c>
      <x:c r="M1657" s="149" t="str">
        <x:f>'Master Products'!X1654</x:f>
        <x:v>Ready</x:v>
      </x:c>
      <x:c r="N1657" s="149" t="b">
        <x:f>'Master Products'!Y1654</x:f>
        <x:v>1</x:v>
      </x:c>
      <x:c r="O1657" s="149" t="str">
        <x:f>'Master Products'!AH1654</x:f>
        <x:v>WS-RATES:46:34</x:v>
      </x:c>
      <x:c r="P1657" s="149" t="str">
        <x:f>IF('Master Products'!AI1654="","",'Master Products'!AI1654)</x:f>
      </x:c>
      <x:c r="Q1657" s="149" t="str">
        <x:f>IF('Master Products'!AJ1654="","",'Master Products'!AJ1654)</x:f>
      </x:c>
      <x:c r="R1657" s="149" t="str">
        <x:f>IF('Master Products'!AK1654="","",'Master Products'!AK1654)</x:f>
      </x:c>
    </x:row>
    <x:row r="1658">
      <x:c r="A1658" s="149" t="str">
        <x:f>'Master Products'!A1655</x:f>
        <x:v>RS-001654</x:v>
      </x:c>
      <x:c r="B1658" s="149" t="str">
        <x:f>'Master Products'!B1655</x:f>
        <x:v>WHITE BOARD 3X4 (1/2)</x:v>
      </x:c>
      <x:c r="C1658" s="149" t="str">
        <x:f>'Master Products'!C1655</x:f>
        <x:v>WHITE BOARD</x:v>
      </x:c>
      <x:c r="D1658" s="149" t="str">
        <x:f>'Master Products'!D1655</x:f>
        <x:v>Both</x:v>
      </x:c>
      <x:c r="E1658" s="149" t="str">
        <x:f>'Master Products'!F1655</x:f>
        <x:v>Piece</x:v>
      </x:c>
      <x:c r="F1658" s="149" t="str">
        <x:f>IF('Master Products'!G1655="","",'Master Products'!G1655)</x:f>
      </x:c>
      <x:c r="G1658" s="149" t="str">
        <x:f>'Master Products'!I1655</x:f>
        <x:v>PKR</x:v>
      </x:c>
      <x:c r="H1658" s="133" t="n">
        <x:f>'Master Products'!L1655</x:f>
        <x:v>2320</x:v>
      </x:c>
      <x:c r="I1658" s="133" t="n">
        <x:f>'Master Products'!M1655</x:f>
        <x:v>2210</x:v>
      </x:c>
      <x:c r="J1658" s="133" t="str">
        <x:f>'Master Products'!U1655</x:f>
        <x:v>Source Valid</x:v>
      </x:c>
      <x:c r="K1658" s="133" t="n">
        <x:f>'Master Products'!N1655</x:f>
        <x:v>110</x:v>
      </x:c>
      <x:c r="L1658" s="148" t="n">
        <x:f>'Master Products'!O1655</x:f>
        <x:v>0.04741379310344827</x:v>
      </x:c>
      <x:c r="M1658" s="149" t="str">
        <x:f>'Master Products'!X1655</x:f>
        <x:v>Ready</x:v>
      </x:c>
      <x:c r="N1658" s="149" t="b">
        <x:f>'Master Products'!Y1655</x:f>
        <x:v>1</x:v>
      </x:c>
      <x:c r="O1658" s="149" t="str">
        <x:f>'Master Products'!AH1655</x:f>
        <x:v>WS-RATES:46:35</x:v>
      </x:c>
      <x:c r="P1658" s="149" t="str">
        <x:f>IF('Master Products'!AI1655="","",'Master Products'!AI1655)</x:f>
      </x:c>
      <x:c r="Q1658" s="149" t="str">
        <x:f>IF('Master Products'!AJ1655="","",'Master Products'!AJ1655)</x:f>
      </x:c>
      <x:c r="R1658" s="149" t="str">
        <x:f>IF('Master Products'!AK1655="","",'Master Products'!AK1655)</x:f>
      </x:c>
    </x:row>
    <x:row r="1659">
      <x:c r="A1659" s="149" t="str">
        <x:f>'Master Products'!A1656</x:f>
        <x:v>RS-001655</x:v>
      </x:c>
      <x:c r="B1659" s="149" t="str">
        <x:f>'Master Products'!B1656</x:f>
        <x:v>LIFAFA WHITE A4 HALF</x:v>
      </x:c>
      <x:c r="C1659" s="149" t="str">
        <x:f>'Master Products'!C1656</x:f>
        <x:v>LIFAFA</x:v>
      </x:c>
      <x:c r="D1659" s="149" t="str">
        <x:f>'Master Products'!D1656</x:f>
        <x:v>Both</x:v>
      </x:c>
      <x:c r="E1659" s="149" t="str">
        <x:f>'Master Products'!F1656</x:f>
        <x:v>Piece</x:v>
      </x:c>
      <x:c r="F1659" s="149" t="str">
        <x:f>IF('Master Products'!G1656="","",'Master Products'!G1656)</x:f>
      </x:c>
      <x:c r="G1659" s="149" t="str">
        <x:f>'Master Products'!I1656</x:f>
        <x:v>PKR</x:v>
      </x:c>
      <x:c r="H1659" s="133" t="n">
        <x:f>'Master Products'!L1656</x:f>
        <x:v>470</x:v>
      </x:c>
      <x:c r="I1659" s="133" t="n">
        <x:f>'Master Products'!M1656</x:f>
        <x:v>460</x:v>
      </x:c>
      <x:c r="J1659" s="133" t="str">
        <x:f>'Master Products'!U1656</x:f>
        <x:v>Source Valid</x:v>
      </x:c>
      <x:c r="K1659" s="133" t="n">
        <x:f>'Master Products'!N1656</x:f>
        <x:v>10</x:v>
      </x:c>
      <x:c r="L1659" s="148" t="n">
        <x:f>'Master Products'!O1656</x:f>
        <x:v>0.02127659574468085</x:v>
      </x:c>
      <x:c r="M1659" s="149" t="str">
        <x:f>'Master Products'!X1656</x:f>
        <x:v>Ready</x:v>
      </x:c>
      <x:c r="N1659" s="149" t="b">
        <x:f>'Master Products'!Y1656</x:f>
        <x:v>1</x:v>
      </x:c>
      <x:c r="O1659" s="149" t="str">
        <x:f>'Master Products'!AH1656</x:f>
        <x:v>WS-RATES:46:36</x:v>
      </x:c>
      <x:c r="P1659" s="149" t="str">
        <x:f>IF('Master Products'!AI1656="","",'Master Products'!AI1656)</x:f>
      </x:c>
      <x:c r="Q1659" s="149" t="str">
        <x:f>IF('Master Products'!AJ1656="","",'Master Products'!AJ1656)</x:f>
      </x:c>
      <x:c r="R1659" s="149" t="str">
        <x:f>IF('Master Products'!AK1656="","",'Master Products'!AK1656)</x:f>
      </x:c>
    </x:row>
    <x:row r="1660">
      <x:c r="A1660" s="149" t="str">
        <x:f>'Master Products'!A1657</x:f>
        <x:v>RS-001656</x:v>
      </x:c>
      <x:c r="B1660" s="149" t="str">
        <x:f>'Master Products'!B1657</x:f>
        <x:v>WHITE BOARD 2X3 (1/2)</x:v>
      </x:c>
      <x:c r="C1660" s="149" t="str">
        <x:f>'Master Products'!C1657</x:f>
        <x:v>WHITE BOARD</x:v>
      </x:c>
      <x:c r="D1660" s="149" t="str">
        <x:f>'Master Products'!D1657</x:f>
        <x:v>Both</x:v>
      </x:c>
      <x:c r="E1660" s="149" t="str">
        <x:f>'Master Products'!F1657</x:f>
        <x:v>Piece</x:v>
      </x:c>
      <x:c r="F1660" s="149" t="str">
        <x:f>IF('Master Products'!G1657="","",'Master Products'!G1657)</x:f>
      </x:c>
      <x:c r="G1660" s="149" t="str">
        <x:f>'Master Products'!I1657</x:f>
        <x:v>PKR</x:v>
      </x:c>
      <x:c r="H1660" s="133" t="n">
        <x:f>'Master Products'!L1657</x:f>
        <x:v>1220</x:v>
      </x:c>
      <x:c r="I1660" s="133" t="n">
        <x:f>'Master Products'!M1657</x:f>
        <x:v>1155</x:v>
      </x:c>
      <x:c r="J1660" s="133" t="str">
        <x:f>'Master Products'!U1657</x:f>
        <x:v>Source Valid</x:v>
      </x:c>
      <x:c r="K1660" s="133" t="n">
        <x:f>'Master Products'!N1657</x:f>
        <x:v>65</x:v>
      </x:c>
      <x:c r="L1660" s="148" t="n">
        <x:f>'Master Products'!O1657</x:f>
        <x:v>0.05327868852459016</x:v>
      </x:c>
      <x:c r="M1660" s="149" t="str">
        <x:f>'Master Products'!X1657</x:f>
        <x:v>Ready</x:v>
      </x:c>
      <x:c r="N1660" s="149" t="b">
        <x:f>'Master Products'!Y1657</x:f>
        <x:v>1</x:v>
      </x:c>
      <x:c r="O1660" s="149" t="str">
        <x:f>'Master Products'!AH1657</x:f>
        <x:v>WS-RATES:46:37</x:v>
      </x:c>
      <x:c r="P1660" s="149" t="str">
        <x:f>IF('Master Products'!AI1657="","",'Master Products'!AI1657)</x:f>
      </x:c>
      <x:c r="Q1660" s="149" t="str">
        <x:f>IF('Master Products'!AJ1657="","",'Master Products'!AJ1657)</x:f>
      </x:c>
      <x:c r="R1660" s="149" t="str">
        <x:f>IF('Master Products'!AK1657="","",'Master Products'!AK1657)</x:f>
      </x:c>
    </x:row>
    <x:row r="1661">
      <x:c r="A1661" s="149" t="str">
        <x:f>'Master Products'!A1658</x:f>
        <x:v>RS-001657</x:v>
      </x:c>
      <x:c r="B1661" s="149" t="str">
        <x:f>'Master Products'!B1658</x:f>
        <x:v>WHITE BOARD 2X2</x:v>
      </x:c>
      <x:c r="C1661" s="149" t="str">
        <x:f>'Master Products'!C1658</x:f>
        <x:v>WHITE BOARD</x:v>
      </x:c>
      <x:c r="D1661" s="149" t="str">
        <x:f>'Master Products'!D1658</x:f>
        <x:v>Both</x:v>
      </x:c>
      <x:c r="E1661" s="149" t="str">
        <x:f>'Master Products'!F1658</x:f>
        <x:v>Piece</x:v>
      </x:c>
      <x:c r="F1661" s="149" t="str">
        <x:f>IF('Master Products'!G1658="","",'Master Products'!G1658)</x:f>
      </x:c>
      <x:c r="G1661" s="149" t="str">
        <x:f>'Master Products'!I1658</x:f>
        <x:v>PKR</x:v>
      </x:c>
      <x:c r="H1661" s="133" t="n">
        <x:f>'Master Products'!L1658</x:f>
        <x:v>840</x:v>
      </x:c>
      <x:c r="I1661" s="133" t="n">
        <x:f>'Master Products'!M1658</x:f>
        <x:v>825</x:v>
      </x:c>
      <x:c r="J1661" s="133" t="str">
        <x:f>'Master Products'!U1658</x:f>
        <x:v>Source Valid</x:v>
      </x:c>
      <x:c r="K1661" s="133" t="n">
        <x:f>'Master Products'!N1658</x:f>
        <x:v>15</x:v>
      </x:c>
      <x:c r="L1661" s="148" t="n">
        <x:f>'Master Products'!O1658</x:f>
        <x:v>0.017857142857142856</x:v>
      </x:c>
      <x:c r="M1661" s="149" t="str">
        <x:f>'Master Products'!X1658</x:f>
        <x:v>Ready</x:v>
      </x:c>
      <x:c r="N1661" s="149" t="b">
        <x:f>'Master Products'!Y1658</x:f>
        <x:v>1</x:v>
      </x:c>
      <x:c r="O1661" s="149" t="str">
        <x:f>'Master Products'!AH1658</x:f>
        <x:v>WS-RATES:47:2</x:v>
      </x:c>
      <x:c r="P1661" s="149" t="str">
        <x:f>IF('Master Products'!AI1658="","",'Master Products'!AI1658)</x:f>
      </x:c>
      <x:c r="Q1661" s="149" t="str">
        <x:f>IF('Master Products'!AJ1658="","",'Master Products'!AJ1658)</x:f>
      </x:c>
      <x:c r="R1661" s="149" t="str">
        <x:f>IF('Master Products'!AK1658="","",'Master Products'!AK1658)</x:f>
      </x:c>
    </x:row>
    <x:row r="1662">
      <x:c r="A1662" s="149" t="str">
        <x:f>'Master Products'!A1659</x:f>
        <x:v>RS-001658</x:v>
      </x:c>
      <x:c r="B1662" s="149" t="str">
        <x:f>'Master Products'!B1659</x:f>
        <x:v>TAG FILE 18"</x:v>
      </x:c>
      <x:c r="C1662" s="149" t="str">
        <x:f>'Master Products'!C1659</x:f>
        <x:v>CASH MEMO</x:v>
      </x:c>
      <x:c r="D1662" s="149" t="str">
        <x:f>'Master Products'!D1659</x:f>
        <x:v>Both</x:v>
      </x:c>
      <x:c r="E1662" s="149" t="str">
        <x:f>'Master Products'!F1659</x:f>
        <x:v>Piece</x:v>
      </x:c>
      <x:c r="F1662" s="149" t="str">
        <x:f>IF('Master Products'!G1659="","",'Master Products'!G1659)</x:f>
      </x:c>
      <x:c r="G1662" s="149" t="str">
        <x:f>'Master Products'!I1659</x:f>
        <x:v>PKR</x:v>
      </x:c>
      <x:c r="H1662" s="133" t="n">
        <x:f>'Master Products'!L1659</x:f>
        <x:v>90</x:v>
      </x:c>
      <x:c r="I1662" s="133" t="n">
        <x:f>'Master Products'!M1659</x:f>
        <x:v>75</x:v>
      </x:c>
      <x:c r="J1662" s="133" t="str">
        <x:f>'Master Products'!U1659</x:f>
        <x:v>Source Valid</x:v>
      </x:c>
      <x:c r="K1662" s="133" t="n">
        <x:f>'Master Products'!N1659</x:f>
        <x:v>15</x:v>
      </x:c>
      <x:c r="L1662" s="148" t="n">
        <x:f>'Master Products'!O1659</x:f>
        <x:v>0.16666666666666666</x:v>
      </x:c>
      <x:c r="M1662" s="149" t="str">
        <x:f>'Master Products'!X1659</x:f>
        <x:v>Ready</x:v>
      </x:c>
      <x:c r="N1662" s="149" t="b">
        <x:f>'Master Products'!Y1659</x:f>
        <x:v>1</x:v>
      </x:c>
      <x:c r="O1662" s="149" t="str">
        <x:f>'Master Products'!AH1659</x:f>
        <x:v>WS-RATES:47:3</x:v>
      </x:c>
      <x:c r="P1662" s="149" t="str">
        <x:f>IF('Master Products'!AI1659="","",'Master Products'!AI1659)</x:f>
      </x:c>
      <x:c r="Q1662" s="149" t="str">
        <x:f>IF('Master Products'!AJ1659="","",'Master Products'!AJ1659)</x:f>
      </x:c>
      <x:c r="R1662" s="149" t="str">
        <x:f>IF('Master Products'!AK1659="","",'Master Products'!AK1659)</x:f>
      </x:c>
    </x:row>
    <x:row r="1663">
      <x:c r="A1663" s="149" t="str">
        <x:f>'Master Products'!A1660</x:f>
        <x:v>RS-001659</x:v>
      </x:c>
      <x:c r="B1663" s="149" t="str">
        <x:f>'Master Products'!B1660</x:f>
        <x:v>WHITE BOARD 1.5 X 2</x:v>
      </x:c>
      <x:c r="C1663" s="149" t="str">
        <x:f>'Master Products'!C1660</x:f>
        <x:v>WHITE BOARD</x:v>
      </x:c>
      <x:c r="D1663" s="149" t="str">
        <x:f>'Master Products'!D1660</x:f>
        <x:v>Both</x:v>
      </x:c>
      <x:c r="E1663" s="149" t="str">
        <x:f>'Master Products'!F1660</x:f>
        <x:v>Piece</x:v>
      </x:c>
      <x:c r="F1663" s="149" t="str">
        <x:f>IF('Master Products'!G1660="","",'Master Products'!G1660)</x:f>
      </x:c>
      <x:c r="G1663" s="149" t="str">
        <x:f>'Master Products'!I1660</x:f>
        <x:v>PKR</x:v>
      </x:c>
      <x:c r="H1663" s="133" t="n">
        <x:f>'Master Products'!L1660</x:f>
        <x:v>670</x:v>
      </x:c>
      <x:c r="I1663" s="133" t="n">
        <x:f>'Master Products'!M1660</x:f>
        <x:v>645</x:v>
      </x:c>
      <x:c r="J1663" s="133" t="str">
        <x:f>'Master Products'!U1660</x:f>
        <x:v>Source Valid</x:v>
      </x:c>
      <x:c r="K1663" s="133" t="n">
        <x:f>'Master Products'!N1660</x:f>
        <x:v>25</x:v>
      </x:c>
      <x:c r="L1663" s="148" t="n">
        <x:f>'Master Products'!O1660</x:f>
        <x:v>0.03731343283582089</x:v>
      </x:c>
      <x:c r="M1663" s="149" t="str">
        <x:f>'Master Products'!X1660</x:f>
        <x:v>Ready</x:v>
      </x:c>
      <x:c r="N1663" s="149" t="b">
        <x:f>'Master Products'!Y1660</x:f>
        <x:v>1</x:v>
      </x:c>
      <x:c r="O1663" s="149" t="str">
        <x:f>'Master Products'!AH1660</x:f>
        <x:v>WS-RATES:47:4</x:v>
      </x:c>
      <x:c r="P1663" s="149" t="str">
        <x:f>IF('Master Products'!AI1660="","",'Master Products'!AI1660)</x:f>
      </x:c>
      <x:c r="Q1663" s="149" t="str">
        <x:f>IF('Master Products'!AJ1660="","",'Master Products'!AJ1660)</x:f>
      </x:c>
      <x:c r="R1663" s="149" t="str">
        <x:f>IF('Master Products'!AK1660="","",'Master Products'!AK1660)</x:f>
      </x:c>
    </x:row>
    <x:row r="1664">
      <x:c r="A1664" s="149" t="str">
        <x:f>'Master Products'!A1661</x:f>
        <x:v>RS-001660</x:v>
      </x:c>
      <x:c r="B1664" s="149" t="str">
        <x:f>'Master Products'!B1661</x:f>
        <x:v>CARD COVER T 015V</x:v>
      </x:c>
      <x:c r="C1664" s="149" t="str">
        <x:f>'Master Products'!C1661</x:f>
        <x:v>CARD COVER</x:v>
      </x:c>
      <x:c r="D1664" s="149" t="str">
        <x:f>'Master Products'!D1661</x:f>
        <x:v>Both</x:v>
      </x:c>
      <x:c r="E1664" s="149" t="str">
        <x:f>'Master Products'!F1661</x:f>
        <x:v>Piece</x:v>
      </x:c>
      <x:c r="F1664" s="149" t="str">
        <x:f>IF('Master Products'!G1661="","",'Master Products'!G1661)</x:f>
      </x:c>
      <x:c r="G1664" s="149" t="str">
        <x:f>'Master Products'!I1661</x:f>
        <x:v>PKR</x:v>
      </x:c>
      <x:c r="H1664" s="133" t="n">
        <x:f>'Master Products'!L1661</x:f>
        <x:v>30</x:v>
      </x:c>
      <x:c r="I1664" s="133" t="n">
        <x:f>'Master Products'!M1661</x:f>
        <x:v>27</x:v>
      </x:c>
      <x:c r="J1664" s="133" t="str">
        <x:f>'Master Products'!U1661</x:f>
        <x:v>Source Valid</x:v>
      </x:c>
      <x:c r="K1664" s="133" t="n">
        <x:f>'Master Products'!N1661</x:f>
        <x:v>3</x:v>
      </x:c>
      <x:c r="L1664" s="148" t="n">
        <x:f>'Master Products'!O1661</x:f>
        <x:v>0.1</x:v>
      </x:c>
      <x:c r="M1664" s="149" t="str">
        <x:f>'Master Products'!X1661</x:f>
        <x:v>Ready</x:v>
      </x:c>
      <x:c r="N1664" s="149" t="b">
        <x:f>'Master Products'!Y1661</x:f>
        <x:v>1</x:v>
      </x:c>
      <x:c r="O1664" s="149" t="str">
        <x:f>'Master Products'!AH1661</x:f>
        <x:v>WS-RATES:47:5</x:v>
      </x:c>
      <x:c r="P1664" s="149" t="str">
        <x:f>IF('Master Products'!AI1661="","",'Master Products'!AI1661)</x:f>
      </x:c>
      <x:c r="Q1664" s="149" t="str">
        <x:f>IF('Master Products'!AJ1661="","",'Master Products'!AJ1661)</x:f>
      </x:c>
      <x:c r="R1664" s="149" t="str">
        <x:f>IF('Master Products'!AK1661="","",'Master Products'!AK1661)</x:f>
      </x:c>
    </x:row>
    <x:row r="1665">
      <x:c r="A1665" s="149" t="str">
        <x:f>'Master Products'!A1662</x:f>
        <x:v>RS-001661</x:v>
      </x:c>
      <x:c r="B1665" s="149" t="str">
        <x:f>'Master Products'!B1662</x:f>
        <x:v>TAG FILE 12"</x:v>
      </x:c>
      <x:c r="C1665" s="149" t="str">
        <x:f>'Master Products'!C1662</x:f>
        <x:v>CASH MEMO</x:v>
      </x:c>
      <x:c r="D1665" s="149" t="str">
        <x:f>'Master Products'!D1662</x:f>
        <x:v>Both</x:v>
      </x:c>
      <x:c r="E1665" s="149" t="str">
        <x:f>'Master Products'!F1662</x:f>
        <x:v>Piece</x:v>
      </x:c>
      <x:c r="F1665" s="149" t="str">
        <x:f>IF('Master Products'!G1662="","",'Master Products'!G1662)</x:f>
      </x:c>
      <x:c r="G1665" s="149" t="str">
        <x:f>'Master Products'!I1662</x:f>
        <x:v>PKR</x:v>
      </x:c>
      <x:c r="H1665" s="133" t="n">
        <x:f>'Master Products'!L1662</x:f>
        <x:v>80</x:v>
      </x:c>
      <x:c r="I1665" s="133" t="n">
        <x:f>'Master Products'!M1662</x:f>
        <x:v>60</x:v>
      </x:c>
      <x:c r="J1665" s="133" t="str">
        <x:f>'Master Products'!U1662</x:f>
        <x:v>Source Valid</x:v>
      </x:c>
      <x:c r="K1665" s="133" t="n">
        <x:f>'Master Products'!N1662</x:f>
        <x:v>20</x:v>
      </x:c>
      <x:c r="L1665" s="148" t="n">
        <x:f>'Master Products'!O1662</x:f>
        <x:v>0.25</x:v>
      </x:c>
      <x:c r="M1665" s="149" t="str">
        <x:f>'Master Products'!X1662</x:f>
        <x:v>Ready</x:v>
      </x:c>
      <x:c r="N1665" s="149" t="b">
        <x:f>'Master Products'!Y1662</x:f>
        <x:v>1</x:v>
      </x:c>
      <x:c r="O1665" s="149" t="str">
        <x:f>'Master Products'!AH1662</x:f>
        <x:v>WS-RATES:47:6</x:v>
      </x:c>
      <x:c r="P1665" s="149" t="str">
        <x:f>IF('Master Products'!AI1662="","",'Master Products'!AI1662)</x:f>
      </x:c>
      <x:c r="Q1665" s="149" t="str">
        <x:f>IF('Master Products'!AJ1662="","",'Master Products'!AJ1662)</x:f>
      </x:c>
      <x:c r="R1665" s="149" t="str">
        <x:f>IF('Master Products'!AK1662="","",'Master Products'!AK1662)</x:f>
      </x:c>
    </x:row>
    <x:row r="1666">
      <x:c r="A1666" s="149" t="str">
        <x:f>'Master Products'!A1663</x:f>
        <x:v>RS-001662</x:v>
      </x:c>
      <x:c r="B1666" s="149" t="str">
        <x:f>'Master Products'!B1663</x:f>
        <x:v>WHITE BOARD 1X2</x:v>
      </x:c>
      <x:c r="C1666" s="149" t="str">
        <x:f>'Master Products'!C1663</x:f>
        <x:v>WHITE BOARD</x:v>
      </x:c>
      <x:c r="D1666" s="149" t="str">
        <x:f>'Master Products'!D1663</x:f>
        <x:v>Both</x:v>
      </x:c>
      <x:c r="E1666" s="149" t="str">
        <x:f>'Master Products'!F1663</x:f>
        <x:v>Piece</x:v>
      </x:c>
      <x:c r="F1666" s="149" t="str">
        <x:f>IF('Master Products'!G1663="","",'Master Products'!G1663)</x:f>
      </x:c>
      <x:c r="G1666" s="149" t="str">
        <x:f>'Master Products'!I1663</x:f>
        <x:v>PKR</x:v>
      </x:c>
      <x:c r="H1666" s="133" t="n">
        <x:f>'Master Products'!L1663</x:f>
        <x:v>520</x:v>
      </x:c>
      <x:c r="I1666" s="133" t="n">
        <x:f>'Master Products'!M1663</x:f>
        <x:v>485</x:v>
      </x:c>
      <x:c r="J1666" s="133" t="str">
        <x:f>'Master Products'!U1663</x:f>
        <x:v>Source Valid</x:v>
      </x:c>
      <x:c r="K1666" s="133" t="n">
        <x:f>'Master Products'!N1663</x:f>
        <x:v>35</x:v>
      </x:c>
      <x:c r="L1666" s="148" t="n">
        <x:f>'Master Products'!O1663</x:f>
        <x:v>0.0673076923076923</x:v>
      </x:c>
      <x:c r="M1666" s="149" t="str">
        <x:f>'Master Products'!X1663</x:f>
        <x:v>Ready</x:v>
      </x:c>
      <x:c r="N1666" s="149" t="b">
        <x:f>'Master Products'!Y1663</x:f>
        <x:v>1</x:v>
      </x:c>
      <x:c r="O1666" s="149" t="str">
        <x:f>'Master Products'!AH1663</x:f>
        <x:v>WS-RATES:47:7</x:v>
      </x:c>
      <x:c r="P1666" s="149" t="str">
        <x:f>IF('Master Products'!AI1663="","",'Master Products'!AI1663)</x:f>
      </x:c>
      <x:c r="Q1666" s="149" t="str">
        <x:f>IF('Master Products'!AJ1663="","",'Master Products'!AJ1663)</x:f>
      </x:c>
      <x:c r="R1666" s="149" t="str">
        <x:f>IF('Master Products'!AK1663="","",'Master Products'!AK1663)</x:f>
      </x:c>
    </x:row>
    <x:row r="1667">
      <x:c r="A1667" s="149" t="str">
        <x:f>'Master Products'!A1664</x:f>
        <x:v>RS-001663</x:v>
      </x:c>
      <x:c r="B1667" s="149" t="str">
        <x:f>'Master Products'!B1664</x:f>
        <x:v>FILE TAG 6"</x:v>
      </x:c>
      <x:c r="C1667" s="149" t="str">
        <x:f>'Master Products'!C1664</x:f>
        <x:v>CASH MEMO</x:v>
      </x:c>
      <x:c r="D1667" s="149" t="str">
        <x:f>'Master Products'!D1664</x:f>
        <x:v>Both</x:v>
      </x:c>
      <x:c r="E1667" s="149" t="str">
        <x:f>'Master Products'!F1664</x:f>
        <x:v>Piece</x:v>
      </x:c>
      <x:c r="F1667" s="149" t="str">
        <x:f>IF('Master Products'!G1664="","",'Master Products'!G1664)</x:f>
      </x:c>
      <x:c r="G1667" s="149" t="str">
        <x:f>'Master Products'!I1664</x:f>
        <x:v>PKR</x:v>
      </x:c>
      <x:c r="H1667" s="133" t="n">
        <x:f>'Master Products'!L1664</x:f>
        <x:v>70</x:v>
      </x:c>
      <x:c r="I1667" s="133" t="n">
        <x:f>'Master Products'!M1664</x:f>
        <x:v>45</x:v>
      </x:c>
      <x:c r="J1667" s="133" t="str">
        <x:f>'Master Products'!U1664</x:f>
        <x:v>Source Valid</x:v>
      </x:c>
      <x:c r="K1667" s="133" t="n">
        <x:f>'Master Products'!N1664</x:f>
        <x:v>25</x:v>
      </x:c>
      <x:c r="L1667" s="148" t="n">
        <x:f>'Master Products'!O1664</x:f>
        <x:v>0.35714285714285715</x:v>
      </x:c>
      <x:c r="M1667" s="149" t="str">
        <x:f>'Master Products'!X1664</x:f>
        <x:v>Ready</x:v>
      </x:c>
      <x:c r="N1667" s="149" t="b">
        <x:f>'Master Products'!Y1664</x:f>
        <x:v>1</x:v>
      </x:c>
      <x:c r="O1667" s="149" t="str">
        <x:f>'Master Products'!AH1664</x:f>
        <x:v>WS-RATES:47:8</x:v>
      </x:c>
      <x:c r="P1667" s="149" t="str">
        <x:f>IF('Master Products'!AI1664="","",'Master Products'!AI1664)</x:f>
      </x:c>
      <x:c r="Q1667" s="149" t="str">
        <x:f>IF('Master Products'!AJ1664="","",'Master Products'!AJ1664)</x:f>
      </x:c>
      <x:c r="R1667" s="149" t="str">
        <x:f>IF('Master Products'!AK1664="","",'Master Products'!AK1664)</x:f>
      </x:c>
    </x:row>
    <x:row r="1668">
      <x:c r="A1668" s="149" t="str">
        <x:f>'Master Products'!A1665</x:f>
        <x:v>RS-001664</x:v>
      </x:c>
      <x:c r="B1668" s="149" t="str">
        <x:f>'Master Products'!B1665</x:f>
        <x:v>WHITE BOARD 1.5X1.5</x:v>
      </x:c>
      <x:c r="C1668" s="149" t="str">
        <x:f>'Master Products'!C1665</x:f>
        <x:v>WHITE BOARD</x:v>
      </x:c>
      <x:c r="D1668" s="149" t="str">
        <x:f>'Master Products'!D1665</x:f>
        <x:v>Both</x:v>
      </x:c>
      <x:c r="E1668" s="149" t="str">
        <x:f>'Master Products'!F1665</x:f>
        <x:v>Piece</x:v>
      </x:c>
      <x:c r="F1668" s="149" t="str">
        <x:f>IF('Master Products'!G1665="","",'Master Products'!G1665)</x:f>
      </x:c>
      <x:c r="G1668" s="149" t="str">
        <x:f>'Master Products'!I1665</x:f>
        <x:v>PKR</x:v>
      </x:c>
      <x:c r="H1668" s="133" t="n">
        <x:f>'Master Products'!L1665</x:f>
        <x:v>430</x:v>
      </x:c>
      <x:c r="I1668" s="133" t="n">
        <x:f>'Master Products'!M1665</x:f>
        <x:v>400</x:v>
      </x:c>
      <x:c r="J1668" s="133" t="str">
        <x:f>'Master Products'!U1665</x:f>
        <x:v>Source Valid</x:v>
      </x:c>
      <x:c r="K1668" s="133" t="n">
        <x:f>'Master Products'!N1665</x:f>
        <x:v>30</x:v>
      </x:c>
      <x:c r="L1668" s="148" t="n">
        <x:f>'Master Products'!O1665</x:f>
        <x:v>0.06976744186046512</x:v>
      </x:c>
      <x:c r="M1668" s="149" t="str">
        <x:f>'Master Products'!X1665</x:f>
        <x:v>Ready</x:v>
      </x:c>
      <x:c r="N1668" s="149" t="b">
        <x:f>'Master Products'!Y1665</x:f>
        <x:v>1</x:v>
      </x:c>
      <x:c r="O1668" s="149" t="str">
        <x:f>'Master Products'!AH1665</x:f>
        <x:v>WS-RATES:47:9</x:v>
      </x:c>
      <x:c r="P1668" s="149" t="str">
        <x:f>IF('Master Products'!AI1665="","",'Master Products'!AI1665)</x:f>
      </x:c>
      <x:c r="Q1668" s="149" t="str">
        <x:f>IF('Master Products'!AJ1665="","",'Master Products'!AJ1665)</x:f>
      </x:c>
      <x:c r="R1668" s="149" t="str">
        <x:f>IF('Master Products'!AK1665="","",'Master Products'!AK1665)</x:f>
      </x:c>
    </x:row>
    <x:row r="1669">
      <x:c r="A1669" s="149" t="str">
        <x:f>'Master Products'!A1666</x:f>
        <x:v>RS-001665</x:v>
      </x:c>
      <x:c r="B1669" s="149" t="str">
        <x:f>'Master Products'!B1666</x:f>
        <x:v>DUX INK PEN 360</x:v>
      </x:c>
      <x:c r="C1669" s="149" t="str">
        <x:f>'Master Products'!C1666</x:f>
        <x:v>INK PEN</x:v>
      </x:c>
      <x:c r="D1669" s="149" t="str">
        <x:f>'Master Products'!D1666</x:f>
        <x:v>Both</x:v>
      </x:c>
      <x:c r="E1669" s="149" t="str">
        <x:f>'Master Products'!F1666</x:f>
        <x:v>Piece</x:v>
      </x:c>
      <x:c r="F1669" s="149" t="str">
        <x:f>IF('Master Products'!G1666="","",'Master Products'!G1666)</x:f>
      </x:c>
      <x:c r="G1669" s="149" t="str">
        <x:f>'Master Products'!I1666</x:f>
        <x:v>PKR</x:v>
      </x:c>
      <x:c r="H1669" s="133" t="n">
        <x:f>'Master Products'!L1666</x:f>
        <x:v>1455</x:v>
      </x:c>
      <x:c r="I1669" s="133" t="n">
        <x:f>'Master Products'!M1666</x:f>
        <x:v>1380</x:v>
      </x:c>
      <x:c r="J1669" s="133" t="str">
        <x:f>'Master Products'!U1666</x:f>
        <x:v>Corrected Wholesale</x:v>
      </x:c>
      <x:c r="K1669" s="133" t="n">
        <x:f>'Master Products'!N1666</x:f>
        <x:v>75</x:v>
      </x:c>
      <x:c r="L1669" s="148" t="n">
        <x:f>'Master Products'!O1666</x:f>
        <x:v>0.05154639175257732</x:v>
      </x:c>
      <x:c r="M1669" s="149" t="str">
        <x:f>'Master Products'!X1666</x:f>
        <x:v>Ready with Mock Price</x:v>
      </x:c>
      <x:c r="N1669" s="149" t="b">
        <x:f>'Master Products'!Y1666</x:f>
        <x:v>1</x:v>
      </x:c>
      <x:c r="O1669" s="149" t="str">
        <x:f>'Master Products'!AH1666</x:f>
        <x:v>WS-RATES:47:10</x:v>
      </x:c>
      <x:c r="P1669" s="149" t="str">
        <x:f>IF('Master Products'!AI1666="","",'Master Products'!AI1666)</x:f>
      </x:c>
      <x:c r="Q1669" s="149" t="str">
        <x:f>IF('Master Products'!AJ1666="","",'Master Products'!AJ1666)</x:f>
      </x:c>
      <x:c r="R1669" s="149" t="str">
        <x:f>IF('Master Products'!AK1666="","",'Master Products'!AK1666)</x:f>
      </x:c>
    </x:row>
    <x:row r="1670">
      <x:c r="A1670" s="149" t="str">
        <x:f>'Master Products'!A1667</x:f>
        <x:v>RS-001666</x:v>
      </x:c>
      <x:c r="B1670" s="149" t="str">
        <x:f>'Master Products'!B1667</x:f>
        <x:v>WHITE BOARD 1X1.5</x:v>
      </x:c>
      <x:c r="C1670" s="149" t="str">
        <x:f>'Master Products'!C1667</x:f>
        <x:v>WHITE BOARD</x:v>
      </x:c>
      <x:c r="D1670" s="149" t="str">
        <x:f>'Master Products'!D1667</x:f>
        <x:v>Both</x:v>
      </x:c>
      <x:c r="E1670" s="149" t="str">
        <x:f>'Master Products'!F1667</x:f>
        <x:v>Piece</x:v>
      </x:c>
      <x:c r="F1670" s="149" t="str">
        <x:f>IF('Master Products'!G1667="","",'Master Products'!G1667)</x:f>
      </x:c>
      <x:c r="G1670" s="149" t="str">
        <x:f>'Master Products'!I1667</x:f>
        <x:v>PKR</x:v>
      </x:c>
      <x:c r="H1670" s="133" t="n">
        <x:f>'Master Products'!L1667</x:f>
        <x:v>390</x:v>
      </x:c>
      <x:c r="I1670" s="133" t="n">
        <x:f>'Master Products'!M1667</x:f>
        <x:v>372</x:v>
      </x:c>
      <x:c r="J1670" s="133" t="str">
        <x:f>'Master Products'!U1667</x:f>
        <x:v>Source Valid</x:v>
      </x:c>
      <x:c r="K1670" s="133" t="n">
        <x:f>'Master Products'!N1667</x:f>
        <x:v>18</x:v>
      </x:c>
      <x:c r="L1670" s="148" t="n">
        <x:f>'Master Products'!O1667</x:f>
        <x:v>0.046153846153846156</x:v>
      </x:c>
      <x:c r="M1670" s="149" t="str">
        <x:f>'Master Products'!X1667</x:f>
        <x:v>Ready</x:v>
      </x:c>
      <x:c r="N1670" s="149" t="b">
        <x:f>'Master Products'!Y1667</x:f>
        <x:v>1</x:v>
      </x:c>
      <x:c r="O1670" s="149" t="str">
        <x:f>'Master Products'!AH1667</x:f>
        <x:v>WS-RATES:47:11</x:v>
      </x:c>
      <x:c r="P1670" s="149" t="str">
        <x:f>IF('Master Products'!AI1667="","",'Master Products'!AI1667)</x:f>
      </x:c>
      <x:c r="Q1670" s="149" t="str">
        <x:f>IF('Master Products'!AJ1667="","",'Master Products'!AJ1667)</x:f>
      </x:c>
      <x:c r="R1670" s="149" t="str">
        <x:f>IF('Master Products'!AK1667="","",'Master Products'!AK1667)</x:f>
      </x:c>
    </x:row>
    <x:row r="1671">
      <x:c r="A1671" s="149" t="str">
        <x:f>'Master Products'!A1668</x:f>
        <x:v>RS-001667</x:v>
      </x:c>
      <x:c r="B1671" s="149" t="str">
        <x:f>'Master Products'!B1668</x:f>
        <x:v>CASH MEMO GATTA</x:v>
      </x:c>
      <x:c r="C1671" s="149" t="str">
        <x:f>'Master Products'!C1668</x:f>
        <x:v>CASH MEMO</x:v>
      </x:c>
      <x:c r="D1671" s="149" t="str">
        <x:f>'Master Products'!D1668</x:f>
        <x:v>Both</x:v>
      </x:c>
      <x:c r="E1671" s="149" t="str">
        <x:f>'Master Products'!F1668</x:f>
        <x:v>Piece</x:v>
      </x:c>
      <x:c r="F1671" s="149" t="str">
        <x:f>IF('Master Products'!G1668="","",'Master Products'!G1668)</x:f>
      </x:c>
      <x:c r="G1671" s="149" t="str">
        <x:f>'Master Products'!I1668</x:f>
        <x:v>PKR</x:v>
      </x:c>
      <x:c r="H1671" s="133" t="n">
        <x:f>'Master Products'!L1668</x:f>
        <x:v>85</x:v>
      </x:c>
      <x:c r="I1671" s="133" t="n">
        <x:f>'Master Products'!M1668</x:f>
        <x:v>73</x:v>
      </x:c>
      <x:c r="J1671" s="133" t="str">
        <x:f>'Master Products'!U1668</x:f>
        <x:v>Source Valid</x:v>
      </x:c>
      <x:c r="K1671" s="133" t="n">
        <x:f>'Master Products'!N1668</x:f>
        <x:v>12</x:v>
      </x:c>
      <x:c r="L1671" s="148" t="n">
        <x:f>'Master Products'!O1668</x:f>
        <x:v>0.1411764705882353</x:v>
      </x:c>
      <x:c r="M1671" s="149" t="str">
        <x:f>'Master Products'!X1668</x:f>
        <x:v>Ready</x:v>
      </x:c>
      <x:c r="N1671" s="149" t="b">
        <x:f>'Master Products'!Y1668</x:f>
        <x:v>1</x:v>
      </x:c>
      <x:c r="O1671" s="149" t="str">
        <x:f>'Master Products'!AH1668</x:f>
        <x:v>WS-RATES:47:12</x:v>
      </x:c>
      <x:c r="P1671" s="149" t="str">
        <x:f>IF('Master Products'!AI1668="","",'Master Products'!AI1668)</x:f>
      </x:c>
      <x:c r="Q1671" s="149" t="str">
        <x:f>IF('Master Products'!AJ1668="","",'Master Products'!AJ1668)</x:f>
      </x:c>
      <x:c r="R1671" s="149" t="str">
        <x:f>IF('Master Products'!AK1668="","",'Master Products'!AK1668)</x:f>
      </x:c>
    </x:row>
    <x:row r="1672">
      <x:c r="A1672" s="149" t="str">
        <x:f>'Master Products'!A1669</x:f>
        <x:v>RS-001668</x:v>
      </x:c>
      <x:c r="B1672" s="149" t="str">
        <x:f>'Master Products'!B1669</x:f>
        <x:v>WHITE BOARD 1X1</x:v>
      </x:c>
      <x:c r="C1672" s="149" t="str">
        <x:f>'Master Products'!C1669</x:f>
        <x:v>WHITE BOARD</x:v>
      </x:c>
      <x:c r="D1672" s="149" t="str">
        <x:f>'Master Products'!D1669</x:f>
        <x:v>Both</x:v>
      </x:c>
      <x:c r="E1672" s="149" t="str">
        <x:f>'Master Products'!F1669</x:f>
        <x:v>Piece</x:v>
      </x:c>
      <x:c r="F1672" s="149" t="str">
        <x:f>IF('Master Products'!G1669="","",'Master Products'!G1669)</x:f>
      </x:c>
      <x:c r="G1672" s="149" t="str">
        <x:f>'Master Products'!I1669</x:f>
        <x:v>PKR</x:v>
      </x:c>
      <x:c r="H1672" s="133" t="n">
        <x:f>'Master Products'!L1669</x:f>
        <x:v>270</x:v>
      </x:c>
      <x:c r="I1672" s="133" t="n">
        <x:f>'Master Products'!M1669</x:f>
        <x:v>252</x:v>
      </x:c>
      <x:c r="J1672" s="133" t="str">
        <x:f>'Master Products'!U1669</x:f>
        <x:v>Source Valid</x:v>
      </x:c>
      <x:c r="K1672" s="133" t="n">
        <x:f>'Master Products'!N1669</x:f>
        <x:v>18</x:v>
      </x:c>
      <x:c r="L1672" s="148" t="n">
        <x:f>'Master Products'!O1669</x:f>
        <x:v>0.06666666666666667</x:v>
      </x:c>
      <x:c r="M1672" s="149" t="str">
        <x:f>'Master Products'!X1669</x:f>
        <x:v>Ready</x:v>
      </x:c>
      <x:c r="N1672" s="149" t="b">
        <x:f>'Master Products'!Y1669</x:f>
        <x:v>1</x:v>
      </x:c>
      <x:c r="O1672" s="149" t="str">
        <x:f>'Master Products'!AH1669</x:f>
        <x:v>WS-RATES:47:13</x:v>
      </x:c>
      <x:c r="P1672" s="149" t="str">
        <x:f>IF('Master Products'!AI1669="","",'Master Products'!AI1669)</x:f>
      </x:c>
      <x:c r="Q1672" s="149" t="str">
        <x:f>IF('Master Products'!AJ1669="","",'Master Products'!AJ1669)</x:f>
      </x:c>
      <x:c r="R1672" s="149" t="str">
        <x:f>IF('Master Products'!AK1669="","",'Master Products'!AK1669)</x:f>
      </x:c>
    </x:row>
    <x:row r="1673">
      <x:c r="A1673" s="149" t="str">
        <x:f>'Master Products'!A1670</x:f>
        <x:v>RS-001669</x:v>
      </x:c>
      <x:c r="B1673" s="149" t="str">
        <x:f>'Master Products'!B1670</x:f>
        <x:v>IPHONE PAD S</x:v>
      </x:c>
      <x:c r="C1673" s="149" t="str">
        <x:f>'Master Products'!C1670</x:f>
        <x:v>CHINA</x:v>
      </x:c>
      <x:c r="D1673" s="149" t="str">
        <x:f>'Master Products'!D1670</x:f>
        <x:v>Both</x:v>
      </x:c>
      <x:c r="E1673" s="149" t="str">
        <x:f>'Master Products'!F1670</x:f>
        <x:v>Piece</x:v>
      </x:c>
      <x:c r="F1673" s="149" t="str">
        <x:f>IF('Master Products'!G1670="","",'Master Products'!G1670)</x:f>
      </x:c>
      <x:c r="G1673" s="149" t="str">
        <x:f>'Master Products'!I1670</x:f>
        <x:v>PKR</x:v>
      </x:c>
      <x:c r="H1673" s="133" t="n">
        <x:f>'Master Products'!L1670</x:f>
        <x:v>50</x:v>
      </x:c>
      <x:c r="I1673" s="133" t="n">
        <x:f>'Master Products'!M1670</x:f>
        <x:v>49</x:v>
      </x:c>
      <x:c r="J1673" s="133" t="str">
        <x:f>'Master Products'!U1670</x:f>
        <x:v>Source Valid</x:v>
      </x:c>
      <x:c r="K1673" s="133" t="n">
        <x:f>'Master Products'!N1670</x:f>
        <x:v>1</x:v>
      </x:c>
      <x:c r="L1673" s="148" t="n">
        <x:f>'Master Products'!O1670</x:f>
        <x:v>0.02</x:v>
      </x:c>
      <x:c r="M1673" s="149" t="str">
        <x:f>'Master Products'!X1670</x:f>
        <x:v>Ready</x:v>
      </x:c>
      <x:c r="N1673" s="149" t="b">
        <x:f>'Master Products'!Y1670</x:f>
        <x:v>1</x:v>
      </x:c>
      <x:c r="O1673" s="149" t="str">
        <x:f>'Master Products'!AH1670</x:f>
        <x:v>WS-RATES:47:14</x:v>
      </x:c>
      <x:c r="P1673" s="149" t="str">
        <x:f>IF('Master Products'!AI1670="","",'Master Products'!AI1670)</x:f>
      </x:c>
      <x:c r="Q1673" s="149" t="str">
        <x:f>IF('Master Products'!AJ1670="","",'Master Products'!AJ1670)</x:f>
      </x:c>
      <x:c r="R1673" s="149" t="str">
        <x:f>IF('Master Products'!AK1670="","",'Master Products'!AK1670)</x:f>
      </x:c>
    </x:row>
    <x:row r="1674">
      <x:c r="A1674" s="149" t="str">
        <x:f>'Master Products'!A1671</x:f>
        <x:v>RS-001670</x:v>
      </x:c>
      <x:c r="B1674" s="149" t="str">
        <x:f>'Master Products'!B1671</x:f>
        <x:v>CASH MEMO CARD (L)</x:v>
      </x:c>
      <x:c r="C1674" s="149" t="str">
        <x:f>'Master Products'!C1671</x:f>
        <x:v>CASH MEMO</x:v>
      </x:c>
      <x:c r="D1674" s="149" t="str">
        <x:f>'Master Products'!D1671</x:f>
        <x:v>Both</x:v>
      </x:c>
      <x:c r="E1674" s="149" t="str">
        <x:f>'Master Products'!F1671</x:f>
        <x:v>Piece</x:v>
      </x:c>
      <x:c r="F1674" s="149" t="str">
        <x:f>IF('Master Products'!G1671="","",'Master Products'!G1671)</x:f>
      </x:c>
      <x:c r="G1674" s="149" t="str">
        <x:f>'Master Products'!I1671</x:f>
        <x:v>PKR</x:v>
      </x:c>
      <x:c r="H1674" s="133" t="n">
        <x:f>'Master Products'!L1671</x:f>
        <x:v>70</x:v>
      </x:c>
      <x:c r="I1674" s="133" t="n">
        <x:f>'Master Products'!M1671</x:f>
        <x:v>60</x:v>
      </x:c>
      <x:c r="J1674" s="133" t="str">
        <x:f>'Master Products'!U1671</x:f>
        <x:v>Source Valid</x:v>
      </x:c>
      <x:c r="K1674" s="133" t="n">
        <x:f>'Master Products'!N1671</x:f>
        <x:v>10</x:v>
      </x:c>
      <x:c r="L1674" s="148" t="n">
        <x:f>'Master Products'!O1671</x:f>
        <x:v>0.14285714285714285</x:v>
      </x:c>
      <x:c r="M1674" s="149" t="str">
        <x:f>'Master Products'!X1671</x:f>
        <x:v>Ready</x:v>
      </x:c>
      <x:c r="N1674" s="149" t="b">
        <x:f>'Master Products'!Y1671</x:f>
        <x:v>1</x:v>
      </x:c>
      <x:c r="O1674" s="149" t="str">
        <x:f>'Master Products'!AH1671</x:f>
        <x:v>WS-RATES:47:15</x:v>
      </x:c>
      <x:c r="P1674" s="149" t="str">
        <x:f>IF('Master Products'!AI1671="","",'Master Products'!AI1671)</x:f>
      </x:c>
      <x:c r="Q1674" s="149" t="str">
        <x:f>IF('Master Products'!AJ1671="","",'Master Products'!AJ1671)</x:f>
      </x:c>
      <x:c r="R1674" s="149" t="str">
        <x:f>IF('Master Products'!AK1671="","",'Master Products'!AK1671)</x:f>
      </x:c>
    </x:row>
    <x:row r="1675">
      <x:c r="A1675" s="149" t="str">
        <x:f>'Master Products'!A1672</x:f>
        <x:v>RS-001671</x:v>
      </x:c>
      <x:c r="B1675" s="149" t="str">
        <x:f>'Master Products'!B1672</x:f>
        <x:v>MAGIC WATER BOOK</x:v>
      </x:c>
      <x:c r="C1675" s="149" t="str">
        <x:f>'Master Products'!C1672</x:f>
        <x:v>CHINA</x:v>
      </x:c>
      <x:c r="D1675" s="149" t="str">
        <x:f>'Master Products'!D1672</x:f>
        <x:v>Both</x:v>
      </x:c>
      <x:c r="E1675" s="149" t="str">
        <x:f>'Master Products'!F1672</x:f>
        <x:v>Piece</x:v>
      </x:c>
      <x:c r="F1675" s="149" t="str">
        <x:f>IF('Master Products'!G1672="","",'Master Products'!G1672)</x:f>
      </x:c>
      <x:c r="G1675" s="149" t="str">
        <x:f>'Master Products'!I1672</x:f>
        <x:v>PKR</x:v>
      </x:c>
      <x:c r="H1675" s="133" t="n">
        <x:f>'Master Products'!L1672</x:f>
        <x:v>90</x:v>
      </x:c>
      <x:c r="I1675" s="133" t="n">
        <x:f>'Master Products'!M1672</x:f>
        <x:v>78</x:v>
      </x:c>
      <x:c r="J1675" s="133" t="str">
        <x:f>'Master Products'!U1672</x:f>
        <x:v>Source Valid</x:v>
      </x:c>
      <x:c r="K1675" s="133" t="n">
        <x:f>'Master Products'!N1672</x:f>
        <x:v>12</x:v>
      </x:c>
      <x:c r="L1675" s="148" t="n">
        <x:f>'Master Products'!O1672</x:f>
        <x:v>0.13333333333333333</x:v>
      </x:c>
      <x:c r="M1675" s="149" t="str">
        <x:f>'Master Products'!X1672</x:f>
        <x:v>Ready</x:v>
      </x:c>
      <x:c r="N1675" s="149" t="b">
        <x:f>'Master Products'!Y1672</x:f>
        <x:v>1</x:v>
      </x:c>
      <x:c r="O1675" s="149" t="str">
        <x:f>'Master Products'!AH1672</x:f>
        <x:v>WS-RATES:47:16</x:v>
      </x:c>
      <x:c r="P1675" s="149" t="str">
        <x:f>IF('Master Products'!AI1672="","",'Master Products'!AI1672)</x:f>
      </x:c>
      <x:c r="Q1675" s="149" t="str">
        <x:f>IF('Master Products'!AJ1672="","",'Master Products'!AJ1672)</x:f>
      </x:c>
      <x:c r="R1675" s="149" t="str">
        <x:f>IF('Master Products'!AK1672="","",'Master Products'!AK1672)</x:f>
      </x:c>
    </x:row>
    <x:row r="1676">
      <x:c r="A1676" s="149" t="str">
        <x:f>'Master Products'!A1673</x:f>
        <x:v>RS-001672</x:v>
      </x:c>
      <x:c r="B1676" s="149" t="str">
        <x:f>'Master Products'!B1673</x:f>
        <x:v>HAMDARD ATTANDANCE REGISTE</x:v>
      </x:c>
      <x:c r="C1676" s="149" t="str">
        <x:f>'Master Products'!C1673</x:f>
        <x:v>GATTA REGISTER</x:v>
      </x:c>
      <x:c r="D1676" s="149" t="str">
        <x:f>'Master Products'!D1673</x:f>
        <x:v>Both</x:v>
      </x:c>
      <x:c r="E1676" s="149" t="str">
        <x:f>'Master Products'!F1673</x:f>
        <x:v>Piece</x:v>
      </x:c>
      <x:c r="F1676" s="149" t="str">
        <x:f>IF('Master Products'!G1673="","",'Master Products'!G1673)</x:f>
      </x:c>
      <x:c r="G1676" s="149" t="str">
        <x:f>'Master Products'!I1673</x:f>
        <x:v>PKR</x:v>
      </x:c>
      <x:c r="H1676" s="133" t="n">
        <x:f>'Master Products'!L1673</x:f>
        <x:v>215</x:v>
      </x:c>
      <x:c r="I1676" s="133" t="n">
        <x:f>'Master Products'!M1673</x:f>
        <x:v>190</x:v>
      </x:c>
      <x:c r="J1676" s="133" t="str">
        <x:f>'Master Products'!U1673</x:f>
        <x:v>Source Valid</x:v>
      </x:c>
      <x:c r="K1676" s="133" t="n">
        <x:f>'Master Products'!N1673</x:f>
        <x:v>25</x:v>
      </x:c>
      <x:c r="L1676" s="148" t="n">
        <x:f>'Master Products'!O1673</x:f>
        <x:v>0.11627906976744186</x:v>
      </x:c>
      <x:c r="M1676" s="149" t="str">
        <x:f>'Master Products'!X1673</x:f>
        <x:v>Ready</x:v>
      </x:c>
      <x:c r="N1676" s="149" t="b">
        <x:f>'Master Products'!Y1673</x:f>
        <x:v>1</x:v>
      </x:c>
      <x:c r="O1676" s="149" t="str">
        <x:f>'Master Products'!AH1673</x:f>
        <x:v>WS-RATES:47:17</x:v>
      </x:c>
      <x:c r="P1676" s="149" t="str">
        <x:f>IF('Master Products'!AI1673="","",'Master Products'!AI1673)</x:f>
      </x:c>
      <x:c r="Q1676" s="149" t="str">
        <x:f>IF('Master Products'!AJ1673="","",'Master Products'!AJ1673)</x:f>
      </x:c>
      <x:c r="R1676" s="149" t="str">
        <x:f>IF('Master Products'!AK1673="","",'Master Products'!AK1673)</x:f>
      </x:c>
    </x:row>
    <x:row r="1677">
      <x:c r="A1677" s="149" t="str">
        <x:f>'Master Products'!A1674</x:f>
        <x:v>RS-001673</x:v>
      </x:c>
      <x:c r="B1677" s="149" t="str">
        <x:f>'Master Products'!B1674</x:f>
        <x:v>LASER LIGHT S PACK</x:v>
      </x:c>
      <x:c r="C1677" s="149" t="str">
        <x:f>'Master Products'!C1674</x:f>
        <x:v>CHINA</x:v>
      </x:c>
      <x:c r="D1677" s="149" t="str">
        <x:f>'Master Products'!D1674</x:f>
        <x:v>Both</x:v>
      </x:c>
      <x:c r="E1677" s="149" t="str">
        <x:f>'Master Products'!F1674</x:f>
        <x:v>Pack</x:v>
      </x:c>
      <x:c r="F1677" s="149" t="str">
        <x:f>IF('Master Products'!G1674="","",'Master Products'!G1674)</x:f>
      </x:c>
      <x:c r="G1677" s="149" t="str">
        <x:f>'Master Products'!I1674</x:f>
        <x:v>PKR</x:v>
      </x:c>
      <x:c r="H1677" s="133" t="n">
        <x:f>'Master Products'!L1674</x:f>
        <x:v>800</x:v>
      </x:c>
      <x:c r="I1677" s="133" t="n">
        <x:f>'Master Products'!M1674</x:f>
        <x:v>710</x:v>
      </x:c>
      <x:c r="J1677" s="133" t="str">
        <x:f>'Master Products'!U1674</x:f>
        <x:v>Source Valid</x:v>
      </x:c>
      <x:c r="K1677" s="133" t="n">
        <x:f>'Master Products'!N1674</x:f>
        <x:v>90</x:v>
      </x:c>
      <x:c r="L1677" s="148" t="n">
        <x:f>'Master Products'!O1674</x:f>
        <x:v>0.1125</x:v>
      </x:c>
      <x:c r="M1677" s="149" t="str">
        <x:f>'Master Products'!X1674</x:f>
        <x:v>Ready</x:v>
      </x:c>
      <x:c r="N1677" s="149" t="b">
        <x:f>'Master Products'!Y1674</x:f>
        <x:v>1</x:v>
      </x:c>
      <x:c r="O1677" s="149" t="str">
        <x:f>'Master Products'!AH1674</x:f>
        <x:v>WS-RATES:47:18</x:v>
      </x:c>
      <x:c r="P1677" s="149" t="str">
        <x:f>IF('Master Products'!AI1674="","",'Master Products'!AI1674)</x:f>
      </x:c>
      <x:c r="Q1677" s="149" t="str">
        <x:f>IF('Master Products'!AJ1674="","",'Master Products'!AJ1674)</x:f>
      </x:c>
      <x:c r="R1677" s="149" t="str">
        <x:f>IF('Master Products'!AK1674="","",'Master Products'!AK1674)</x:f>
      </x:c>
    </x:row>
    <x:row r="1678">
      <x:c r="A1678" s="149" t="str">
        <x:f>'Master Products'!A1675</x:f>
        <x:v>RS-001674</x:v>
      </x:c>
      <x:c r="B1678" s="149" t="str">
        <x:f>'Master Products'!B1675</x:f>
        <x:v>CASH MEMO CARD (M)</x:v>
      </x:c>
      <x:c r="C1678" s="149" t="str">
        <x:f>'Master Products'!C1675</x:f>
        <x:v>CASH MEMO</x:v>
      </x:c>
      <x:c r="D1678" s="149" t="str">
        <x:f>'Master Products'!D1675</x:f>
        <x:v>Both</x:v>
      </x:c>
      <x:c r="E1678" s="149" t="str">
        <x:f>'Master Products'!F1675</x:f>
        <x:v>Piece</x:v>
      </x:c>
      <x:c r="F1678" s="149" t="str">
        <x:f>IF('Master Products'!G1675="","",'Master Products'!G1675)</x:f>
      </x:c>
      <x:c r="G1678" s="149" t="str">
        <x:f>'Master Products'!I1675</x:f>
        <x:v>PKR</x:v>
      </x:c>
      <x:c r="H1678" s="133" t="n">
        <x:f>'Master Products'!L1675</x:f>
        <x:v>50</x:v>
      </x:c>
      <x:c r="I1678" s="133" t="n">
        <x:f>'Master Products'!M1675</x:f>
        <x:v>40</x:v>
      </x:c>
      <x:c r="J1678" s="133" t="str">
        <x:f>'Master Products'!U1675</x:f>
        <x:v>Source Valid</x:v>
      </x:c>
      <x:c r="K1678" s="133" t="n">
        <x:f>'Master Products'!N1675</x:f>
        <x:v>10</x:v>
      </x:c>
      <x:c r="L1678" s="148" t="n">
        <x:f>'Master Products'!O1675</x:f>
        <x:v>0.2</x:v>
      </x:c>
      <x:c r="M1678" s="149" t="str">
        <x:f>'Master Products'!X1675</x:f>
        <x:v>Ready</x:v>
      </x:c>
      <x:c r="N1678" s="149" t="b">
        <x:f>'Master Products'!Y1675</x:f>
        <x:v>1</x:v>
      </x:c>
      <x:c r="O1678" s="149" t="str">
        <x:f>'Master Products'!AH1675</x:f>
        <x:v>WS-RATES:47:19</x:v>
      </x:c>
      <x:c r="P1678" s="149" t="str">
        <x:f>IF('Master Products'!AI1675="","",'Master Products'!AI1675)</x:f>
      </x:c>
      <x:c r="Q1678" s="149" t="str">
        <x:f>IF('Master Products'!AJ1675="","",'Master Products'!AJ1675)</x:f>
      </x:c>
      <x:c r="R1678" s="149" t="str">
        <x:f>IF('Master Products'!AK1675="","",'Master Products'!AK1675)</x:f>
      </x:c>
    </x:row>
    <x:row r="1679">
      <x:c r="A1679" s="149" t="str">
        <x:f>'Master Products'!A1676</x:f>
        <x:v>RS-001675</x:v>
      </x:c>
      <x:c r="B1679" s="149" t="str">
        <x:f>'Master Products'!B1676</x:f>
        <x:v>HAMDARD ATTANDANCE REGISTE</x:v>
      </x:c>
      <x:c r="C1679" s="149" t="str">
        <x:f>'Master Products'!C1676</x:f>
        <x:v>GATTA REGISTER</x:v>
      </x:c>
      <x:c r="D1679" s="149" t="str">
        <x:f>'Master Products'!D1676</x:f>
        <x:v>Both</x:v>
      </x:c>
      <x:c r="E1679" s="149" t="str">
        <x:f>'Master Products'!F1676</x:f>
        <x:v>Piece</x:v>
      </x:c>
      <x:c r="F1679" s="149" t="str">
        <x:f>IF('Master Products'!G1676="","",'Master Products'!G1676)</x:f>
      </x:c>
      <x:c r="G1679" s="149" t="str">
        <x:f>'Master Products'!I1676</x:f>
        <x:v>PKR</x:v>
      </x:c>
      <x:c r="H1679" s="133" t="n">
        <x:f>'Master Products'!L1676</x:f>
        <x:v>175</x:v>
      </x:c>
      <x:c r="I1679" s="133" t="n">
        <x:f>'Master Products'!M1676</x:f>
        <x:v>165</x:v>
      </x:c>
      <x:c r="J1679" s="133" t="str">
        <x:f>'Master Products'!U1676</x:f>
        <x:v>Source Valid</x:v>
      </x:c>
      <x:c r="K1679" s="133" t="n">
        <x:f>'Master Products'!N1676</x:f>
        <x:v>10</x:v>
      </x:c>
      <x:c r="L1679" s="148" t="n">
        <x:f>'Master Products'!O1676</x:f>
        <x:v>0.05714285714285714</x:v>
      </x:c>
      <x:c r="M1679" s="149" t="str">
        <x:f>'Master Products'!X1676</x:f>
        <x:v>Ready</x:v>
      </x:c>
      <x:c r="N1679" s="149" t="b">
        <x:f>'Master Products'!Y1676</x:f>
        <x:v>1</x:v>
      </x:c>
      <x:c r="O1679" s="149" t="str">
        <x:f>'Master Products'!AH1676</x:f>
        <x:v>WS-RATES:47:20</x:v>
      </x:c>
      <x:c r="P1679" s="149" t="str">
        <x:f>IF('Master Products'!AI1676="","",'Master Products'!AI1676)</x:f>
      </x:c>
      <x:c r="Q1679" s="149" t="str">
        <x:f>IF('Master Products'!AJ1676="","",'Master Products'!AJ1676)</x:f>
      </x:c>
      <x:c r="R1679" s="149" t="str">
        <x:f>IF('Master Products'!AK1676="","",'Master Products'!AK1676)</x:f>
      </x:c>
    </x:row>
    <x:row r="1680">
      <x:c r="A1680" s="149" t="str">
        <x:f>'Master Products'!A1677</x:f>
        <x:v>RS-001676</x:v>
      </x:c>
      <x:c r="B1680" s="149" t="str">
        <x:f>'Master Products'!B1677</x:f>
        <x:v>RING DRAFTING PAD KING LARGE</x:v>
      </x:c>
      <x:c r="C1680" s="149" t="str">
        <x:f>'Master Products'!C1677</x:f>
        <x:v>CHINA</x:v>
      </x:c>
      <x:c r="D1680" s="149" t="str">
        <x:f>'Master Products'!D1677</x:f>
        <x:v>Both</x:v>
      </x:c>
      <x:c r="E1680" s="149" t="str">
        <x:f>'Master Products'!F1677</x:f>
        <x:v>Piece</x:v>
      </x:c>
      <x:c r="F1680" s="149" t="str">
        <x:f>IF('Master Products'!G1677="","",'Master Products'!G1677)</x:f>
      </x:c>
      <x:c r="G1680" s="149" t="str">
        <x:f>'Master Products'!I1677</x:f>
        <x:v>PKR</x:v>
      </x:c>
      <x:c r="H1680" s="133" t="n">
        <x:f>'Master Products'!L1677</x:f>
        <x:v>135</x:v>
      </x:c>
      <x:c r="I1680" s="133" t="n">
        <x:f>'Master Products'!M1677</x:f>
        <x:v>120</x:v>
      </x:c>
      <x:c r="J1680" s="133" t="str">
        <x:f>'Master Products'!U1677</x:f>
        <x:v>Source Valid</x:v>
      </x:c>
      <x:c r="K1680" s="133" t="n">
        <x:f>'Master Products'!N1677</x:f>
        <x:v>15</x:v>
      </x:c>
      <x:c r="L1680" s="148" t="n">
        <x:f>'Master Products'!O1677</x:f>
        <x:v>0.1111111111111111</x:v>
      </x:c>
      <x:c r="M1680" s="149" t="str">
        <x:f>'Master Products'!X1677</x:f>
        <x:v>Ready</x:v>
      </x:c>
      <x:c r="N1680" s="149" t="b">
        <x:f>'Master Products'!Y1677</x:f>
        <x:v>1</x:v>
      </x:c>
      <x:c r="O1680" s="149" t="str">
        <x:f>'Master Products'!AH1677</x:f>
        <x:v>WS-RATES:47:21</x:v>
      </x:c>
      <x:c r="P1680" s="149" t="str">
        <x:f>IF('Master Products'!AI1677="","",'Master Products'!AI1677)</x:f>
      </x:c>
      <x:c r="Q1680" s="149" t="str">
        <x:f>IF('Master Products'!AJ1677="","",'Master Products'!AJ1677)</x:f>
      </x:c>
      <x:c r="R1680" s="149" t="str">
        <x:f>IF('Master Products'!AK1677="","",'Master Products'!AK1677)</x:f>
      </x:c>
    </x:row>
    <x:row r="1681">
      <x:c r="A1681" s="149" t="str">
        <x:f>'Master Products'!A1678</x:f>
        <x:v>RS-001677</x:v>
      </x:c>
      <x:c r="B1681" s="149" t="str">
        <x:f>'Master Products'!B1678</x:f>
        <x:v>LOCK DAIRY MEDIUM</x:v>
      </x:c>
      <x:c r="C1681" s="149" t="str">
        <x:f>'Master Products'!C1678</x:f>
        <x:v>CHINA DAIRIES</x:v>
      </x:c>
      <x:c r="D1681" s="149" t="str">
        <x:f>'Master Products'!D1678</x:f>
        <x:v>Both</x:v>
      </x:c>
      <x:c r="E1681" s="149" t="str">
        <x:f>'Master Products'!F1678</x:f>
        <x:v>Piece</x:v>
      </x:c>
      <x:c r="F1681" s="149" t="str">
        <x:f>IF('Master Products'!G1678="","",'Master Products'!G1678)</x:f>
      </x:c>
      <x:c r="G1681" s="149" t="str">
        <x:f>'Master Products'!I1678</x:f>
        <x:v>PKR</x:v>
      </x:c>
      <x:c r="H1681" s="133" t="n">
        <x:f>'Master Products'!L1678</x:f>
        <x:v>320</x:v>
      </x:c>
      <x:c r="I1681" s="133" t="n">
        <x:f>'Master Products'!M1678</x:f>
        <x:v>270</x:v>
      </x:c>
      <x:c r="J1681" s="133" t="str">
        <x:f>'Master Products'!U1678</x:f>
        <x:v>Source Valid</x:v>
      </x:c>
      <x:c r="K1681" s="133" t="n">
        <x:f>'Master Products'!N1678</x:f>
        <x:v>50</x:v>
      </x:c>
      <x:c r="L1681" s="148" t="n">
        <x:f>'Master Products'!O1678</x:f>
        <x:v>0.15625</x:v>
      </x:c>
      <x:c r="M1681" s="149" t="str">
        <x:f>'Master Products'!X1678</x:f>
        <x:v>Ready</x:v>
      </x:c>
      <x:c r="N1681" s="149" t="b">
        <x:f>'Master Products'!Y1678</x:f>
        <x:v>1</x:v>
      </x:c>
      <x:c r="O1681" s="149" t="str">
        <x:f>'Master Products'!AH1678</x:f>
        <x:v>WS-RATES:47:22</x:v>
      </x:c>
      <x:c r="P1681" s="149" t="str">
        <x:f>IF('Master Products'!AI1678="","",'Master Products'!AI1678)</x:f>
      </x:c>
      <x:c r="Q1681" s="149" t="str">
        <x:f>IF('Master Products'!AJ1678="","",'Master Products'!AJ1678)</x:f>
      </x:c>
      <x:c r="R1681" s="149" t="str">
        <x:f>IF('Master Products'!AK1678="","",'Master Products'!AK1678)</x:f>
      </x:c>
    </x:row>
    <x:row r="1682">
      <x:c r="A1682" s="149" t="str">
        <x:f>'Master Products'!A1679</x:f>
        <x:v>RS-001678</x:v>
      </x:c>
      <x:c r="B1682" s="149" t="str">
        <x:f>'Master Products'!B1679</x:f>
        <x:v>CASH MEMO CARD</x:v>
      </x:c>
      <x:c r="C1682" s="149" t="str">
        <x:f>'Master Products'!C1679</x:f>
        <x:v>CASH MEMO</x:v>
      </x:c>
      <x:c r="D1682" s="149" t="str">
        <x:f>'Master Products'!D1679</x:f>
        <x:v>Both</x:v>
      </x:c>
      <x:c r="E1682" s="149" t="str">
        <x:f>'Master Products'!F1679</x:f>
        <x:v>Piece</x:v>
      </x:c>
      <x:c r="F1682" s="149" t="str">
        <x:f>IF('Master Products'!G1679="","",'Master Products'!G1679)</x:f>
      </x:c>
      <x:c r="G1682" s="149" t="str">
        <x:f>'Master Products'!I1679</x:f>
        <x:v>PKR</x:v>
      </x:c>
      <x:c r="H1682" s="133" t="n">
        <x:f>'Master Products'!L1679</x:f>
        <x:v>35</x:v>
      </x:c>
      <x:c r="I1682" s="133" t="n">
        <x:f>'Master Products'!M1679</x:f>
        <x:v>32</x:v>
      </x:c>
      <x:c r="J1682" s="133" t="str">
        <x:f>'Master Products'!U1679</x:f>
        <x:v>Source Valid</x:v>
      </x:c>
      <x:c r="K1682" s="133" t="n">
        <x:f>'Master Products'!N1679</x:f>
        <x:v>3</x:v>
      </x:c>
      <x:c r="L1682" s="148" t="n">
        <x:f>'Master Products'!O1679</x:f>
        <x:v>0.08571428571428572</x:v>
      </x:c>
      <x:c r="M1682" s="149" t="str">
        <x:f>'Master Products'!X1679</x:f>
        <x:v>Ready</x:v>
      </x:c>
      <x:c r="N1682" s="149" t="b">
        <x:f>'Master Products'!Y1679</x:f>
        <x:v>1</x:v>
      </x:c>
      <x:c r="O1682" s="149" t="str">
        <x:f>'Master Products'!AH1679</x:f>
        <x:v>WS-RATES:47:23</x:v>
      </x:c>
      <x:c r="P1682" s="149" t="str">
        <x:f>IF('Master Products'!AI1679="","",'Master Products'!AI1679)</x:f>
      </x:c>
      <x:c r="Q1682" s="149" t="str">
        <x:f>IF('Master Products'!AJ1679="","",'Master Products'!AJ1679)</x:f>
      </x:c>
      <x:c r="R1682" s="149" t="str">
        <x:f>IF('Master Products'!AK1679="","",'Master Products'!AK1679)</x:f>
      </x:c>
    </x:row>
    <x:row r="1683">
      <x:c r="A1683" s="149" t="str">
        <x:f>'Master Products'!A1680</x:f>
        <x:v>RS-001679</x:v>
      </x:c>
      <x:c r="B1683" s="149" t="str">
        <x:f>'Master Products'!B1680</x:f>
        <x:v>LOCK DAIRY LARGE</x:v>
      </x:c>
      <x:c r="C1683" s="149" t="str">
        <x:f>'Master Products'!C1680</x:f>
        <x:v>CHINA DAIRIES</x:v>
      </x:c>
      <x:c r="D1683" s="149" t="str">
        <x:f>'Master Products'!D1680</x:f>
        <x:v>Both</x:v>
      </x:c>
      <x:c r="E1683" s="149" t="str">
        <x:f>'Master Products'!F1680</x:f>
        <x:v>Piece</x:v>
      </x:c>
      <x:c r="F1683" s="149" t="str">
        <x:f>IF('Master Products'!G1680="","",'Master Products'!G1680)</x:f>
      </x:c>
      <x:c r="G1683" s="149" t="str">
        <x:f>'Master Products'!I1680</x:f>
        <x:v>PKR</x:v>
      </x:c>
      <x:c r="H1683" s="133" t="n">
        <x:f>'Master Products'!L1680</x:f>
        <x:v>420</x:v>
      </x:c>
      <x:c r="I1683" s="133" t="n">
        <x:f>'Master Products'!M1680</x:f>
        <x:v>390</x:v>
      </x:c>
      <x:c r="J1683" s="133" t="str">
        <x:f>'Master Products'!U1680</x:f>
        <x:v>Source Valid</x:v>
      </x:c>
      <x:c r="K1683" s="133" t="n">
        <x:f>'Master Products'!N1680</x:f>
        <x:v>30</x:v>
      </x:c>
      <x:c r="L1683" s="148" t="n">
        <x:f>'Master Products'!O1680</x:f>
        <x:v>0.07142857142857142</x:v>
      </x:c>
      <x:c r="M1683" s="149" t="str">
        <x:f>'Master Products'!X1680</x:f>
        <x:v>Ready</x:v>
      </x:c>
      <x:c r="N1683" s="149" t="b">
        <x:f>'Master Products'!Y1680</x:f>
        <x:v>1</x:v>
      </x:c>
      <x:c r="O1683" s="149" t="str">
        <x:f>'Master Products'!AH1680</x:f>
        <x:v>WS-RATES:47:24</x:v>
      </x:c>
      <x:c r="P1683" s="149" t="str">
        <x:f>IF('Master Products'!AI1680="","",'Master Products'!AI1680)</x:f>
      </x:c>
      <x:c r="Q1683" s="149" t="str">
        <x:f>IF('Master Products'!AJ1680="","",'Master Products'!AJ1680)</x:f>
      </x:c>
      <x:c r="R1683" s="149" t="str">
        <x:f>IF('Master Products'!AK1680="","",'Master Products'!AK1680)</x:f>
      </x:c>
    </x:row>
    <x:row r="1684">
      <x:c r="A1684" s="149" t="str">
        <x:f>'Master Products'!A1681</x:f>
        <x:v>RS-001680</x:v>
      </x:c>
      <x:c r="B1684" s="149" t="str">
        <x:f>'Master Products'!B1681</x:f>
        <x:v>VIP FILE CLIP</x:v>
      </x:c>
      <x:c r="C1684" s="149" t="str">
        <x:f>'Master Products'!C1681</x:f>
        <x:v>FILE</x:v>
      </x:c>
      <x:c r="D1684" s="149" t="str">
        <x:f>'Master Products'!D1681</x:f>
        <x:v>Both</x:v>
      </x:c>
      <x:c r="E1684" s="149" t="str">
        <x:f>'Master Products'!F1681</x:f>
        <x:v>Piece</x:v>
      </x:c>
      <x:c r="F1684" s="149" t="str">
        <x:f>IF('Master Products'!G1681="","",'Master Products'!G1681)</x:f>
      </x:c>
      <x:c r="G1684" s="149" t="str">
        <x:f>'Master Products'!I1681</x:f>
        <x:v>PKR</x:v>
      </x:c>
      <x:c r="H1684" s="133" t="n">
        <x:f>'Master Products'!L1681</x:f>
        <x:v>42</x:v>
      </x:c>
      <x:c r="I1684" s="133" t="n">
        <x:f>'Master Products'!M1681</x:f>
        <x:v>36</x:v>
      </x:c>
      <x:c r="J1684" s="133" t="str">
        <x:f>'Master Products'!U1681</x:f>
        <x:v>Source Valid</x:v>
      </x:c>
      <x:c r="K1684" s="133" t="n">
        <x:f>'Master Products'!N1681</x:f>
        <x:v>6</x:v>
      </x:c>
      <x:c r="L1684" s="148" t="n">
        <x:f>'Master Products'!O1681</x:f>
        <x:v>0.14285714285714285</x:v>
      </x:c>
      <x:c r="M1684" s="149" t="str">
        <x:f>'Master Products'!X1681</x:f>
        <x:v>Ready</x:v>
      </x:c>
      <x:c r="N1684" s="149" t="b">
        <x:f>'Master Products'!Y1681</x:f>
        <x:v>1</x:v>
      </x:c>
      <x:c r="O1684" s="149" t="str">
        <x:f>'Master Products'!AH1681</x:f>
        <x:v>WS-RATES:47:25</x:v>
      </x:c>
      <x:c r="P1684" s="149" t="str">
        <x:f>IF('Master Products'!AI1681="","",'Master Products'!AI1681)</x:f>
      </x:c>
      <x:c r="Q1684" s="149" t="str">
        <x:f>IF('Master Products'!AJ1681="","",'Master Products'!AJ1681)</x:f>
      </x:c>
      <x:c r="R1684" s="149" t="str">
        <x:f>IF('Master Products'!AK1681="","",'Master Products'!AK1681)</x:f>
      </x:c>
    </x:row>
    <x:row r="1685">
      <x:c r="A1685" s="149" t="str">
        <x:f>'Master Products'!A1682</x:f>
        <x:v>RS-001681</x:v>
      </x:c>
      <x:c r="B1685" s="149" t="str">
        <x:f>'Master Products'!B1682</x:f>
        <x:v>VIP FILE YELLOW</x:v>
      </x:c>
      <x:c r="C1685" s="149" t="str">
        <x:f>'Master Products'!C1682</x:f>
        <x:v>FILE</x:v>
      </x:c>
      <x:c r="D1685" s="149" t="str">
        <x:f>'Master Products'!D1682</x:f>
        <x:v>Both</x:v>
      </x:c>
      <x:c r="E1685" s="149" t="str">
        <x:f>'Master Products'!F1682</x:f>
        <x:v>Piece</x:v>
      </x:c>
      <x:c r="F1685" s="149" t="str">
        <x:f>IF('Master Products'!G1682="","",'Master Products'!G1682)</x:f>
      </x:c>
      <x:c r="G1685" s="149" t="str">
        <x:f>'Master Products'!I1682</x:f>
        <x:v>PKR</x:v>
      </x:c>
      <x:c r="H1685" s="133" t="n">
        <x:f>'Master Products'!L1682</x:f>
        <x:v>20</x:v>
      </x:c>
      <x:c r="I1685" s="133" t="n">
        <x:f>'Master Products'!M1682</x:f>
        <x:v>18</x:v>
      </x:c>
      <x:c r="J1685" s="133" t="str">
        <x:f>'Master Products'!U1682</x:f>
        <x:v>Source Valid</x:v>
      </x:c>
      <x:c r="K1685" s="133" t="n">
        <x:f>'Master Products'!N1682</x:f>
        <x:v>2</x:v>
      </x:c>
      <x:c r="L1685" s="148" t="n">
        <x:f>'Master Products'!O1682</x:f>
        <x:v>0.1</x:v>
      </x:c>
      <x:c r="M1685" s="149" t="str">
        <x:f>'Master Products'!X1682</x:f>
        <x:v>Ready</x:v>
      </x:c>
      <x:c r="N1685" s="149" t="b">
        <x:f>'Master Products'!Y1682</x:f>
        <x:v>1</x:v>
      </x:c>
      <x:c r="O1685" s="149" t="str">
        <x:f>'Master Products'!AH1682</x:f>
        <x:v>WS-RATES:47:26</x:v>
      </x:c>
      <x:c r="P1685" s="149" t="str">
        <x:f>IF('Master Products'!AI1682="","",'Master Products'!AI1682)</x:f>
      </x:c>
      <x:c r="Q1685" s="149" t="str">
        <x:f>IF('Master Products'!AJ1682="","",'Master Products'!AJ1682)</x:f>
      </x:c>
      <x:c r="R1685" s="149" t="str">
        <x:f>IF('Master Products'!AK1682="","",'Master Products'!AK1682)</x:f>
      </x:c>
    </x:row>
    <x:row r="1686">
      <x:c r="A1686" s="149" t="str">
        <x:f>'Master Products'!A1683</x:f>
        <x:v>RS-001682</x:v>
      </x:c>
      <x:c r="B1686" s="149" t="str">
        <x:f>'Master Products'!B1683</x:f>
        <x:v>MOUSE GLUE BOARD</x:v>
      </x:c>
      <x:c r="C1686" s="149" t="str">
        <x:f>'Master Products'!C1683</x:f>
        <x:v>CHINA</x:v>
      </x:c>
      <x:c r="D1686" s="149" t="str">
        <x:f>'Master Products'!D1683</x:f>
        <x:v>Both</x:v>
      </x:c>
      <x:c r="E1686" s="149" t="str">
        <x:f>'Master Products'!F1683</x:f>
        <x:v>Piece</x:v>
      </x:c>
      <x:c r="F1686" s="149" t="str">
        <x:f>IF('Master Products'!G1683="","",'Master Products'!G1683)</x:f>
      </x:c>
      <x:c r="G1686" s="149" t="str">
        <x:f>'Master Products'!I1683</x:f>
        <x:v>PKR</x:v>
      </x:c>
      <x:c r="H1686" s="133" t="n">
        <x:f>'Master Products'!L1683</x:f>
        <x:v>70</x:v>
      </x:c>
      <x:c r="I1686" s="133" t="n">
        <x:f>'Master Products'!M1683</x:f>
        <x:v>60</x:v>
      </x:c>
      <x:c r="J1686" s="133" t="str">
        <x:f>'Master Products'!U1683</x:f>
        <x:v>Source Valid</x:v>
      </x:c>
      <x:c r="K1686" s="133" t="n">
        <x:f>'Master Products'!N1683</x:f>
        <x:v>10</x:v>
      </x:c>
      <x:c r="L1686" s="148" t="n">
        <x:f>'Master Products'!O1683</x:f>
        <x:v>0.14285714285714285</x:v>
      </x:c>
      <x:c r="M1686" s="149" t="str">
        <x:f>'Master Products'!X1683</x:f>
        <x:v>Ready</x:v>
      </x:c>
      <x:c r="N1686" s="149" t="b">
        <x:f>'Master Products'!Y1683</x:f>
        <x:v>1</x:v>
      </x:c>
      <x:c r="O1686" s="149" t="str">
        <x:f>'Master Products'!AH1683</x:f>
        <x:v>WS-RATES:47:27</x:v>
      </x:c>
      <x:c r="P1686" s="149" t="str">
        <x:f>IF('Master Products'!AI1683="","",'Master Products'!AI1683)</x:f>
      </x:c>
      <x:c r="Q1686" s="149" t="str">
        <x:f>IF('Master Products'!AJ1683="","",'Master Products'!AJ1683)</x:f>
      </x:c>
      <x:c r="R1686" s="149" t="str">
        <x:f>IF('Master Products'!AK1683="","",'Master Products'!AK1683)</x:f>
      </x:c>
    </x:row>
    <x:row r="1687">
      <x:c r="A1687" s="149" t="str">
        <x:f>'Master Products'!A1684</x:f>
        <x:v>RS-001683</x:v>
      </x:c>
      <x:c r="B1687" s="149" t="str">
        <x:f>'Master Products'!B1684</x:f>
        <x:v>CLIP BOARD CRYSTAL PAK</x:v>
      </x:c>
      <x:c r="C1687" s="149" t="str">
        <x:f>'Master Products'!C1684</x:f>
        <x:v>CLIP BOARD</x:v>
      </x:c>
      <x:c r="D1687" s="149" t="str">
        <x:f>'Master Products'!D1684</x:f>
        <x:v>Both</x:v>
      </x:c>
      <x:c r="E1687" s="149" t="str">
        <x:f>'Master Products'!F1684</x:f>
        <x:v>Piece</x:v>
      </x:c>
      <x:c r="F1687" s="149" t="str">
        <x:f>IF('Master Products'!G1684="","",'Master Products'!G1684)</x:f>
      </x:c>
      <x:c r="G1687" s="149" t="str">
        <x:f>'Master Products'!I1684</x:f>
        <x:v>PKR</x:v>
      </x:c>
      <x:c r="H1687" s="133" t="n">
        <x:f>'Master Products'!L1684</x:f>
        <x:v>190</x:v>
      </x:c>
      <x:c r="I1687" s="133" t="n">
        <x:f>'Master Products'!M1684</x:f>
        <x:v>185</x:v>
      </x:c>
      <x:c r="J1687" s="133" t="str">
        <x:f>'Master Products'!U1684</x:f>
        <x:v>Source Valid</x:v>
      </x:c>
      <x:c r="K1687" s="133" t="n">
        <x:f>'Master Products'!N1684</x:f>
        <x:v>5</x:v>
      </x:c>
      <x:c r="L1687" s="148" t="n">
        <x:f>'Master Products'!O1684</x:f>
        <x:v>0.02631578947368421</x:v>
      </x:c>
      <x:c r="M1687" s="149" t="str">
        <x:f>'Master Products'!X1684</x:f>
        <x:v>Ready</x:v>
      </x:c>
      <x:c r="N1687" s="149" t="b">
        <x:f>'Master Products'!Y1684</x:f>
        <x:v>1</x:v>
      </x:c>
      <x:c r="O1687" s="149" t="str">
        <x:f>'Master Products'!AH1684</x:f>
        <x:v>WS-RATES:47:28</x:v>
      </x:c>
      <x:c r="P1687" s="149" t="str">
        <x:f>IF('Master Products'!AI1684="","",'Master Products'!AI1684)</x:f>
      </x:c>
      <x:c r="Q1687" s="149" t="str">
        <x:f>IF('Master Products'!AJ1684="","",'Master Products'!AJ1684)</x:f>
      </x:c>
      <x:c r="R1687" s="149" t="str">
        <x:f>IF('Master Products'!AK1684="","",'Master Products'!AK1684)</x:f>
      </x:c>
    </x:row>
    <x:row r="1688">
      <x:c r="A1688" s="149" t="str">
        <x:f>'Master Products'!A1685</x:f>
        <x:v>RS-001684</x:v>
      </x:c>
      <x:c r="B1688" s="149" t="str">
        <x:f>'Master Products'!B1685</x:f>
        <x:v>VIP FILE WHITE</x:v>
      </x:c>
      <x:c r="C1688" s="149" t="str">
        <x:f>'Master Products'!C1685</x:f>
        <x:v>FILE</x:v>
      </x:c>
      <x:c r="D1688" s="149" t="str">
        <x:f>'Master Products'!D1685</x:f>
        <x:v>Both</x:v>
      </x:c>
      <x:c r="E1688" s="149" t="str">
        <x:f>'Master Products'!F1685</x:f>
        <x:v>Piece</x:v>
      </x:c>
      <x:c r="F1688" s="149" t="str">
        <x:f>IF('Master Products'!G1685="","",'Master Products'!G1685)</x:f>
      </x:c>
      <x:c r="G1688" s="149" t="str">
        <x:f>'Master Products'!I1685</x:f>
        <x:v>PKR</x:v>
      </x:c>
      <x:c r="H1688" s="133" t="n">
        <x:f>'Master Products'!L1685</x:f>
        <x:v>14</x:v>
      </x:c>
      <x:c r="I1688" s="133" t="n">
        <x:f>'Master Products'!M1685</x:f>
        <x:v>13</x:v>
      </x:c>
      <x:c r="J1688" s="133" t="str">
        <x:f>'Master Products'!U1685</x:f>
        <x:v>Source Valid</x:v>
      </x:c>
      <x:c r="K1688" s="133" t="n">
        <x:f>'Master Products'!N1685</x:f>
        <x:v>1</x:v>
      </x:c>
      <x:c r="L1688" s="148" t="n">
        <x:f>'Master Products'!O1685</x:f>
        <x:v>0.07142857142857142</x:v>
      </x:c>
      <x:c r="M1688" s="149" t="str">
        <x:f>'Master Products'!X1685</x:f>
        <x:v>Ready</x:v>
      </x:c>
      <x:c r="N1688" s="149" t="b">
        <x:f>'Master Products'!Y1685</x:f>
        <x:v>1</x:v>
      </x:c>
      <x:c r="O1688" s="149" t="str">
        <x:f>'Master Products'!AH1685</x:f>
        <x:v>WS-RATES:47:29</x:v>
      </x:c>
      <x:c r="P1688" s="149" t="str">
        <x:f>IF('Master Products'!AI1685="","",'Master Products'!AI1685)</x:f>
      </x:c>
      <x:c r="Q1688" s="149" t="str">
        <x:f>IF('Master Products'!AJ1685="","",'Master Products'!AJ1685)</x:f>
      </x:c>
      <x:c r="R1688" s="149" t="str">
        <x:f>IF('Master Products'!AK1685="","",'Master Products'!AK1685)</x:f>
      </x:c>
    </x:row>
    <x:row r="1689">
      <x:c r="A1689" s="149" t="str">
        <x:f>'Master Products'!A1686</x:f>
        <x:v>RS-001685</x:v>
      </x:c>
      <x:c r="B1689" s="149" t="str">
        <x:f>'Master Products'!B1686</x:f>
        <x:v>WATER COLOUR LARGE (16PCS)</x:v>
      </x:c>
      <x:c r="C1689" s="149" t="str">
        <x:f>'Master Products'!C1686</x:f>
        <x:v>WATER COLORS</x:v>
      </x:c>
      <x:c r="D1689" s="149" t="str">
        <x:f>'Master Products'!D1686</x:f>
        <x:v>Both</x:v>
      </x:c>
      <x:c r="E1689" s="149" t="str">
        <x:f>'Master Products'!F1686</x:f>
        <x:v>Pack</x:v>
      </x:c>
      <x:c r="F1689" s="149" t="n">
        <x:f>IF('Master Products'!G1686="","",'Master Products'!G1686)</x:f>
        <x:v>16</x:v>
      </x:c>
      <x:c r="G1689" s="149" t="str">
        <x:f>'Master Products'!I1686</x:f>
        <x:v>PKR</x:v>
      </x:c>
      <x:c r="H1689" s="133" t="n">
        <x:f>'Master Products'!L1686</x:f>
        <x:v>150</x:v>
      </x:c>
      <x:c r="I1689" s="133" t="n">
        <x:f>'Master Products'!M1686</x:f>
        <x:v>115</x:v>
      </x:c>
      <x:c r="J1689" s="133" t="str">
        <x:f>'Master Products'!U1686</x:f>
        <x:v>Source Valid</x:v>
      </x:c>
      <x:c r="K1689" s="133" t="n">
        <x:f>'Master Products'!N1686</x:f>
        <x:v>35</x:v>
      </x:c>
      <x:c r="L1689" s="148" t="n">
        <x:f>'Master Products'!O1686</x:f>
        <x:v>0.23333333333333334</x:v>
      </x:c>
      <x:c r="M1689" s="149" t="str">
        <x:f>'Master Products'!X1686</x:f>
        <x:v>Ready</x:v>
      </x:c>
      <x:c r="N1689" s="149" t="b">
        <x:f>'Master Products'!Y1686</x:f>
        <x:v>1</x:v>
      </x:c>
      <x:c r="O1689" s="149" t="str">
        <x:f>'Master Products'!AH1686</x:f>
        <x:v>WS-RATES:47:30</x:v>
      </x:c>
      <x:c r="P1689" s="149" t="str">
        <x:f>IF('Master Products'!AI1686="","",'Master Products'!AI1686)</x:f>
      </x:c>
      <x:c r="Q1689" s="149" t="str">
        <x:f>IF('Master Products'!AJ1686="","",'Master Products'!AJ1686)</x:f>
      </x:c>
      <x:c r="R1689" s="149" t="str">
        <x:f>IF('Master Products'!AK1686="","",'Master Products'!AK1686)</x:f>
      </x:c>
    </x:row>
    <x:row r="1690">
      <x:c r="A1690" s="149" t="str">
        <x:f>'Master Products'!A1687</x:f>
        <x:v>RS-001686</x:v>
      </x:c>
      <x:c r="B1690" s="149" t="str">
        <x:f>'Master Products'!B1687</x:f>
        <x:v>CLIP BOARD FORMICA DOUBLE SH</x:v>
      </x:c>
      <x:c r="C1690" s="149" t="str">
        <x:f>'Master Products'!C1687</x:f>
        <x:v>CLIP BOARD</x:v>
      </x:c>
      <x:c r="D1690" s="149" t="str">
        <x:f>'Master Products'!D1687</x:f>
        <x:v>Both</x:v>
      </x:c>
      <x:c r="E1690" s="149" t="str">
        <x:f>'Master Products'!F1687</x:f>
        <x:v>Piece</x:v>
      </x:c>
      <x:c r="F1690" s="149" t="str">
        <x:f>IF('Master Products'!G1687="","",'Master Products'!G1687)</x:f>
      </x:c>
      <x:c r="G1690" s="149" t="str">
        <x:f>'Master Products'!I1687</x:f>
        <x:v>PKR</x:v>
      </x:c>
      <x:c r="H1690" s="133" t="n">
        <x:f>'Master Products'!L1687</x:f>
        <x:v>125</x:v>
      </x:c>
      <x:c r="I1690" s="133" t="n">
        <x:f>'Master Products'!M1687</x:f>
        <x:v>103</x:v>
      </x:c>
      <x:c r="J1690" s="133" t="str">
        <x:f>'Master Products'!U1687</x:f>
        <x:v>Source Valid</x:v>
      </x:c>
      <x:c r="K1690" s="133" t="n">
        <x:f>'Master Products'!N1687</x:f>
        <x:v>22</x:v>
      </x:c>
      <x:c r="L1690" s="148" t="n">
        <x:f>'Master Products'!O1687</x:f>
        <x:v>0.176</x:v>
      </x:c>
      <x:c r="M1690" s="149" t="str">
        <x:f>'Master Products'!X1687</x:f>
        <x:v>Ready</x:v>
      </x:c>
      <x:c r="N1690" s="149" t="b">
        <x:f>'Master Products'!Y1687</x:f>
        <x:v>1</x:v>
      </x:c>
      <x:c r="O1690" s="149" t="str">
        <x:f>'Master Products'!AH1687</x:f>
        <x:v>WS-RATES:47:31</x:v>
      </x:c>
      <x:c r="P1690" s="149" t="str">
        <x:f>IF('Master Products'!AI1687="","",'Master Products'!AI1687)</x:f>
      </x:c>
      <x:c r="Q1690" s="149" t="str">
        <x:f>IF('Master Products'!AJ1687="","",'Master Products'!AJ1687)</x:f>
      </x:c>
      <x:c r="R1690" s="149" t="str">
        <x:f>IF('Master Products'!AK1687="","",'Master Products'!AK1687)</x:f>
      </x:c>
    </x:row>
    <x:row r="1691">
      <x:c r="A1691" s="149" t="str">
        <x:f>'Master Products'!A1688</x:f>
        <x:v>RS-001687</x:v>
      </x:c>
      <x:c r="B1691" s="149" t="str">
        <x:f>'Master Products'!B1688</x:f>
        <x:v>CLIP BOARD FORMICA 1 PCS</x:v>
      </x:c>
      <x:c r="C1691" s="149" t="str">
        <x:f>'Master Products'!C1688</x:f>
        <x:v>CLIP BOARD</x:v>
      </x:c>
      <x:c r="D1691" s="149" t="str">
        <x:f>'Master Products'!D1688</x:f>
        <x:v>Both</x:v>
      </x:c>
      <x:c r="E1691" s="149" t="str">
        <x:f>'Master Products'!F1688</x:f>
        <x:v>Piece</x:v>
      </x:c>
      <x:c r="F1691" s="149" t="n">
        <x:f>IF('Master Products'!G1688="","",'Master Products'!G1688)</x:f>
        <x:v>1</x:v>
      </x:c>
      <x:c r="G1691" s="149" t="str">
        <x:f>'Master Products'!I1688</x:f>
        <x:v>PKR</x:v>
      </x:c>
      <x:c r="H1691" s="133" t="n">
        <x:f>'Master Products'!L1688</x:f>
        <x:v>78</x:v>
      </x:c>
      <x:c r="I1691" s="133" t="n">
        <x:f>'Master Products'!M1688</x:f>
        <x:v>60</x:v>
      </x:c>
      <x:c r="J1691" s="133" t="str">
        <x:f>'Master Products'!U1688</x:f>
        <x:v>Source Valid</x:v>
      </x:c>
      <x:c r="K1691" s="133" t="n">
        <x:f>'Master Products'!N1688</x:f>
        <x:v>18</x:v>
      </x:c>
      <x:c r="L1691" s="148" t="n">
        <x:f>'Master Products'!O1688</x:f>
        <x:v>0.23076923076923078</x:v>
      </x:c>
      <x:c r="M1691" s="149" t="str">
        <x:f>'Master Products'!X1688</x:f>
        <x:v>Ready</x:v>
      </x:c>
      <x:c r="N1691" s="149" t="b">
        <x:f>'Master Products'!Y1688</x:f>
        <x:v>1</x:v>
      </x:c>
      <x:c r="O1691" s="149" t="str">
        <x:f>'Master Products'!AH1688</x:f>
        <x:v>WS-RATES:47:32</x:v>
      </x:c>
      <x:c r="P1691" s="149" t="str">
        <x:f>IF('Master Products'!AI1688="","",'Master Products'!AI1688)</x:f>
      </x:c>
      <x:c r="Q1691" s="149" t="str">
        <x:f>IF('Master Products'!AJ1688="","",'Master Products'!AJ1688)</x:f>
      </x:c>
      <x:c r="R1691" s="149" t="str">
        <x:f>IF('Master Products'!AK1688="","",'Master Products'!AK1688)</x:f>
      </x:c>
    </x:row>
    <x:row r="1692">
      <x:c r="A1692" s="149" t="str">
        <x:f>'Master Products'!A1689</x:f>
        <x:v>RS-001688</x:v>
      </x:c>
      <x:c r="B1692" s="149" t="str">
        <x:f>'Master Products'!B1689</x:f>
        <x:v>WATER COLOUR LARGE (12PCS)</x:v>
      </x:c>
      <x:c r="C1692" s="149" t="str">
        <x:f>'Master Products'!C1689</x:f>
        <x:v>WATER COLORS</x:v>
      </x:c>
      <x:c r="D1692" s="149" t="str">
        <x:f>'Master Products'!D1689</x:f>
        <x:v>Both</x:v>
      </x:c>
      <x:c r="E1692" s="149" t="str">
        <x:f>'Master Products'!F1689</x:f>
        <x:v>Pack</x:v>
      </x:c>
      <x:c r="F1692" s="149" t="n">
        <x:f>IF('Master Products'!G1689="","",'Master Products'!G1689)</x:f>
        <x:v>12</x:v>
      </x:c>
      <x:c r="G1692" s="149" t="str">
        <x:f>'Master Products'!I1689</x:f>
        <x:v>PKR</x:v>
      </x:c>
      <x:c r="H1692" s="133" t="n">
        <x:f>'Master Products'!L1689</x:f>
        <x:v>130</x:v>
      </x:c>
      <x:c r="I1692" s="133" t="n">
        <x:f>'Master Products'!M1689</x:f>
        <x:v>115</x:v>
      </x:c>
      <x:c r="J1692" s="133" t="str">
        <x:f>'Master Products'!U1689</x:f>
        <x:v>Source Valid</x:v>
      </x:c>
      <x:c r="K1692" s="133" t="n">
        <x:f>'Master Products'!N1689</x:f>
        <x:v>15</x:v>
      </x:c>
      <x:c r="L1692" s="148" t="n">
        <x:f>'Master Products'!O1689</x:f>
        <x:v>0.11538461538461539</x:v>
      </x:c>
      <x:c r="M1692" s="149" t="str">
        <x:f>'Master Products'!X1689</x:f>
        <x:v>Ready</x:v>
      </x:c>
      <x:c r="N1692" s="149" t="b">
        <x:f>'Master Products'!Y1689</x:f>
        <x:v>1</x:v>
      </x:c>
      <x:c r="O1692" s="149" t="str">
        <x:f>'Master Products'!AH1689</x:f>
        <x:v>WS-RATES:47:33</x:v>
      </x:c>
      <x:c r="P1692" s="149" t="str">
        <x:f>IF('Master Products'!AI1689="","",'Master Products'!AI1689)</x:f>
      </x:c>
      <x:c r="Q1692" s="149" t="str">
        <x:f>IF('Master Products'!AJ1689="","",'Master Products'!AJ1689)</x:f>
      </x:c>
      <x:c r="R1692" s="149" t="str">
        <x:f>IF('Master Products'!AK1689="","",'Master Products'!AK1689)</x:f>
      </x:c>
    </x:row>
    <x:row r="1693">
      <x:c r="A1693" s="149" t="str">
        <x:f>'Master Products'!A1690</x:f>
        <x:v>RS-001689</x:v>
      </x:c>
      <x:c r="B1693" s="149" t="str">
        <x:f>'Master Products'!B1690</x:f>
        <x:v>CLIP BOARD TASWEERI 708</x:v>
      </x:c>
      <x:c r="C1693" s="149" t="str">
        <x:f>'Master Products'!C1690</x:f>
        <x:v>CLIP BOARD</x:v>
      </x:c>
      <x:c r="D1693" s="149" t="str">
        <x:f>'Master Products'!D1690</x:f>
        <x:v>Both</x:v>
      </x:c>
      <x:c r="E1693" s="149" t="str">
        <x:f>'Master Products'!F1690</x:f>
        <x:v>Piece</x:v>
      </x:c>
      <x:c r="F1693" s="149" t="str">
        <x:f>IF('Master Products'!G1690="","",'Master Products'!G1690)</x:f>
      </x:c>
      <x:c r="G1693" s="149" t="str">
        <x:f>'Master Products'!I1690</x:f>
        <x:v>PKR</x:v>
      </x:c>
      <x:c r="H1693" s="133" t="n">
        <x:f>'Master Products'!L1690</x:f>
        <x:v>72</x:v>
      </x:c>
      <x:c r="I1693" s="133" t="n">
        <x:f>'Master Products'!M1690</x:f>
        <x:v>62</x:v>
      </x:c>
      <x:c r="J1693" s="133" t="str">
        <x:f>'Master Products'!U1690</x:f>
        <x:v>Source Valid</x:v>
      </x:c>
      <x:c r="K1693" s="133" t="n">
        <x:f>'Master Products'!N1690</x:f>
        <x:v>10</x:v>
      </x:c>
      <x:c r="L1693" s="148" t="n">
        <x:f>'Master Products'!O1690</x:f>
        <x:v>0.1388888888888889</x:v>
      </x:c>
      <x:c r="M1693" s="149" t="str">
        <x:f>'Master Products'!X1690</x:f>
        <x:v>Ready</x:v>
      </x:c>
      <x:c r="N1693" s="149" t="b">
        <x:f>'Master Products'!Y1690</x:f>
        <x:v>1</x:v>
      </x:c>
      <x:c r="O1693" s="149" t="str">
        <x:f>'Master Products'!AH1690</x:f>
        <x:v>WS-RATES:47:34</x:v>
      </x:c>
      <x:c r="P1693" s="149" t="str">
        <x:f>IF('Master Products'!AI1690="","",'Master Products'!AI1690)</x:f>
      </x:c>
      <x:c r="Q1693" s="149" t="str">
        <x:f>IF('Master Products'!AJ1690="","",'Master Products'!AJ1690)</x:f>
      </x:c>
      <x:c r="R1693" s="149" t="str">
        <x:f>IF('Master Products'!AK1690="","",'Master Products'!AK1690)</x:f>
      </x:c>
    </x:row>
    <x:row r="1694">
      <x:c r="A1694" s="149" t="str">
        <x:f>'Master Products'!A1691</x:f>
        <x:v>RS-001690</x:v>
      </x:c>
      <x:c r="B1694" s="149" t="str">
        <x:f>'Master Products'!B1691</x:f>
        <x:v>LIFAFA KHAKI A 4 CLOTH 50/S</x:v>
      </x:c>
      <x:c r="C1694" s="149" t="str">
        <x:f>'Master Products'!C1691</x:f>
        <x:v>LIFAFA</x:v>
      </x:c>
      <x:c r="D1694" s="149" t="str">
        <x:f>'Master Products'!D1691</x:f>
        <x:v>Both</x:v>
      </x:c>
      <x:c r="E1694" s="149" t="str">
        <x:f>'Master Products'!F1691</x:f>
        <x:v>Piece</x:v>
      </x:c>
      <x:c r="F1694" s="149" t="str">
        <x:f>IF('Master Products'!G1691="","",'Master Products'!G1691)</x:f>
      </x:c>
      <x:c r="G1694" s="149" t="str">
        <x:f>'Master Products'!I1691</x:f>
        <x:v>PKR</x:v>
      </x:c>
      <x:c r="H1694" s="133" t="n">
        <x:f>'Master Products'!L1691</x:f>
        <x:v>960</x:v>
      </x:c>
      <x:c r="I1694" s="133" t="n">
        <x:f>'Master Products'!M1691</x:f>
        <x:v>850</x:v>
      </x:c>
      <x:c r="J1694" s="133" t="str">
        <x:f>'Master Products'!U1691</x:f>
        <x:v>Corrected Wholesale</x:v>
      </x:c>
      <x:c r="K1694" s="133" t="n">
        <x:f>'Master Products'!N1691</x:f>
        <x:v>110</x:v>
      </x:c>
      <x:c r="L1694" s="148" t="n">
        <x:f>'Master Products'!O1691</x:f>
        <x:v>0.11458333333333333</x:v>
      </x:c>
      <x:c r="M1694" s="149" t="str">
        <x:f>'Master Products'!X1691</x:f>
        <x:v>Ready with Mock Price</x:v>
      </x:c>
      <x:c r="N1694" s="149" t="b">
        <x:f>'Master Products'!Y1691</x:f>
        <x:v>1</x:v>
      </x:c>
      <x:c r="O1694" s="149" t="str">
        <x:f>'Master Products'!AH1691</x:f>
        <x:v>WS-RATES:47:35</x:v>
      </x:c>
      <x:c r="P1694" s="149" t="str">
        <x:f>IF('Master Products'!AI1691="","",'Master Products'!AI1691)</x:f>
      </x:c>
      <x:c r="Q1694" s="149" t="str">
        <x:f>IF('Master Products'!AJ1691="","",'Master Products'!AJ1691)</x:f>
      </x:c>
      <x:c r="R1694" s="149" t="str">
        <x:f>IF('Master Products'!AK1691="","",'Master Products'!AK1691)</x:f>
      </x:c>
    </x:row>
    <x:row r="1695">
      <x:c r="A1695" s="149" t="str">
        <x:f>'Master Products'!A1692</x:f>
        <x:v>RS-001691</x:v>
      </x:c>
      <x:c r="B1695" s="149" t="str">
        <x:f>'Master Products'!B1692</x:f>
        <x:v>WATER COLOUR SMALL (12PCS)</x:v>
      </x:c>
      <x:c r="C1695" s="149" t="str">
        <x:f>'Master Products'!C1692</x:f>
        <x:v>WATER COLORS</x:v>
      </x:c>
      <x:c r="D1695" s="149" t="str">
        <x:f>'Master Products'!D1692</x:f>
        <x:v>Both</x:v>
      </x:c>
      <x:c r="E1695" s="149" t="str">
        <x:f>'Master Products'!F1692</x:f>
        <x:v>Pack</x:v>
      </x:c>
      <x:c r="F1695" s="149" t="n">
        <x:f>IF('Master Products'!G1692="","",'Master Products'!G1692)</x:f>
        <x:v>12</x:v>
      </x:c>
      <x:c r="G1695" s="149" t="str">
        <x:f>'Master Products'!I1692</x:f>
        <x:v>PKR</x:v>
      </x:c>
      <x:c r="H1695" s="133" t="n">
        <x:f>'Master Products'!L1692</x:f>
        <x:v>90</x:v>
      </x:c>
      <x:c r="I1695" s="133" t="n">
        <x:f>'Master Products'!M1692</x:f>
        <x:v>75</x:v>
      </x:c>
      <x:c r="J1695" s="133" t="str">
        <x:f>'Master Products'!U1692</x:f>
        <x:v>Source Valid</x:v>
      </x:c>
      <x:c r="K1695" s="133" t="n">
        <x:f>'Master Products'!N1692</x:f>
        <x:v>15</x:v>
      </x:c>
      <x:c r="L1695" s="148" t="n">
        <x:f>'Master Products'!O1692</x:f>
        <x:v>0.16666666666666666</x:v>
      </x:c>
      <x:c r="M1695" s="149" t="str">
        <x:f>'Master Products'!X1692</x:f>
        <x:v>Ready</x:v>
      </x:c>
      <x:c r="N1695" s="149" t="b">
        <x:f>'Master Products'!Y1692</x:f>
        <x:v>1</x:v>
      </x:c>
      <x:c r="O1695" s="149" t="str">
        <x:f>'Master Products'!AH1692</x:f>
        <x:v>WS-RATES:47:36</x:v>
      </x:c>
      <x:c r="P1695" s="149" t="str">
        <x:f>IF('Master Products'!AI1692="","",'Master Products'!AI1692)</x:f>
      </x:c>
      <x:c r="Q1695" s="149" t="str">
        <x:f>IF('Master Products'!AJ1692="","",'Master Products'!AJ1692)</x:f>
      </x:c>
      <x:c r="R1695" s="149" t="str">
        <x:f>IF('Master Products'!AK1692="","",'Master Products'!AK1692)</x:f>
      </x:c>
    </x:row>
    <x:row r="1696">
      <x:c r="A1696" s="149" t="str">
        <x:f>'Master Products'!A1693</x:f>
        <x:v>RS-001692</x:v>
      </x:c>
      <x:c r="B1696" s="149" t="str">
        <x:f>'Master Products'!B1693</x:f>
        <x:v>LIFAFA KHAKI LEGAL CLOTH 50/S</x:v>
      </x:c>
      <x:c r="C1696" s="149" t="str">
        <x:f>'Master Products'!C1693</x:f>
        <x:v>LIFAFA</x:v>
      </x:c>
      <x:c r="D1696" s="149" t="str">
        <x:f>'Master Products'!D1693</x:f>
        <x:v>Both</x:v>
      </x:c>
      <x:c r="E1696" s="149" t="str">
        <x:f>'Master Products'!F1693</x:f>
        <x:v>Piece</x:v>
      </x:c>
      <x:c r="F1696" s="149" t="str">
        <x:f>IF('Master Products'!G1693="","",'Master Products'!G1693)</x:f>
      </x:c>
      <x:c r="G1696" s="149" t="str">
        <x:f>'Master Products'!I1693</x:f>
        <x:v>PKR</x:v>
      </x:c>
      <x:c r="H1696" s="133" t="n">
        <x:f>'Master Products'!L1693</x:f>
        <x:v>900</x:v>
      </x:c>
      <x:c r="I1696" s="133" t="n">
        <x:f>'Master Products'!M1693</x:f>
        <x:v>850</x:v>
      </x:c>
      <x:c r="J1696" s="133" t="str">
        <x:f>'Master Products'!U1693</x:f>
        <x:v>Source Valid</x:v>
      </x:c>
      <x:c r="K1696" s="133" t="n">
        <x:f>'Master Products'!N1693</x:f>
        <x:v>50</x:v>
      </x:c>
      <x:c r="L1696" s="148" t="n">
        <x:f>'Master Products'!O1693</x:f>
        <x:v>0.05555555555555555</x:v>
      </x:c>
      <x:c r="M1696" s="149" t="str">
        <x:f>'Master Products'!X1693</x:f>
        <x:v>Ready</x:v>
      </x:c>
      <x:c r="N1696" s="149" t="b">
        <x:f>'Master Products'!Y1693</x:f>
        <x:v>1</x:v>
      </x:c>
      <x:c r="O1696" s="149" t="str">
        <x:f>'Master Products'!AH1693</x:f>
        <x:v>WS-RATES:47:37</x:v>
      </x:c>
      <x:c r="P1696" s="149" t="str">
        <x:f>IF('Master Products'!AI1693="","",'Master Products'!AI1693)</x:f>
      </x:c>
      <x:c r="Q1696" s="149" t="str">
        <x:f>IF('Master Products'!AJ1693="","",'Master Products'!AJ1693)</x:f>
      </x:c>
      <x:c r="R1696" s="149" t="str">
        <x:f>IF('Master Products'!AK1693="","",'Master Products'!AK1693)</x:f>
      </x:c>
    </x:row>
    <x:row r="1697">
      <x:c r="A1697" s="149" t="str">
        <x:f>'Master Products'!A1694</x:f>
        <x:v>RS-001693</x:v>
      </x:c>
      <x:c r="B1697" s="149" t="str">
        <x:f>'Master Products'!B1694</x:f>
        <x:v>CLIP BOARD CHAMAK 1 PCS</x:v>
      </x:c>
      <x:c r="C1697" s="149" t="str">
        <x:f>'Master Products'!C1694</x:f>
        <x:v>CLIP BOARD</x:v>
      </x:c>
      <x:c r="D1697" s="149" t="str">
        <x:f>'Master Products'!D1694</x:f>
        <x:v>Both</x:v>
      </x:c>
      <x:c r="E1697" s="149" t="str">
        <x:f>'Master Products'!F1694</x:f>
        <x:v>Piece</x:v>
      </x:c>
      <x:c r="F1697" s="149" t="n">
        <x:f>IF('Master Products'!G1694="","",'Master Products'!G1694)</x:f>
        <x:v>1</x:v>
      </x:c>
      <x:c r="G1697" s="149" t="str">
        <x:f>'Master Products'!I1694</x:f>
        <x:v>PKR</x:v>
      </x:c>
      <x:c r="H1697" s="133" t="n">
        <x:f>'Master Products'!L1694</x:f>
        <x:v>60</x:v>
      </x:c>
      <x:c r="I1697" s="133" t="n">
        <x:f>'Master Products'!M1694</x:f>
        <x:v>50</x:v>
      </x:c>
      <x:c r="J1697" s="133" t="str">
        <x:f>'Master Products'!U1694</x:f>
        <x:v>Source Valid</x:v>
      </x:c>
      <x:c r="K1697" s="133" t="n">
        <x:f>'Master Products'!N1694</x:f>
        <x:v>10</x:v>
      </x:c>
      <x:c r="L1697" s="148" t="n">
        <x:f>'Master Products'!O1694</x:f>
        <x:v>0.16666666666666666</x:v>
      </x:c>
      <x:c r="M1697" s="149" t="str">
        <x:f>'Master Products'!X1694</x:f>
        <x:v>Ready</x:v>
      </x:c>
      <x:c r="N1697" s="149" t="b">
        <x:f>'Master Products'!Y1694</x:f>
        <x:v>1</x:v>
      </x:c>
      <x:c r="O1697" s="149" t="str">
        <x:f>'Master Products'!AH1694</x:f>
        <x:v>WS-RATES:48:2</x:v>
      </x:c>
      <x:c r="P1697" s="149" t="str">
        <x:f>IF('Master Products'!AI1694="","",'Master Products'!AI1694)</x:f>
      </x:c>
      <x:c r="Q1697" s="149" t="str">
        <x:f>IF('Master Products'!AJ1694="","",'Master Products'!AJ1694)</x:f>
      </x:c>
      <x:c r="R1697" s="149" t="str">
        <x:f>IF('Master Products'!AK1694="","",'Master Products'!AK1694)</x:f>
      </x:c>
    </x:row>
    <x:row r="1698">
      <x:c r="A1698" s="149" t="str">
        <x:f>'Master Products'!A1695</x:f>
        <x:v>RS-001694</x:v>
      </x:c>
      <x:c r="B1698" s="149" t="str">
        <x:f>'Master Products'!B1695</x:f>
        <x:v>LIFAFA KHAKI LEGAL 100/S</x:v>
      </x:c>
      <x:c r="C1698" s="149" t="str">
        <x:f>'Master Products'!C1695</x:f>
        <x:v>LIFAFA</x:v>
      </x:c>
      <x:c r="D1698" s="149" t="str">
        <x:f>'Master Products'!D1695</x:f>
        <x:v>Both</x:v>
      </x:c>
      <x:c r="E1698" s="149" t="str">
        <x:f>'Master Products'!F1695</x:f>
        <x:v>Piece</x:v>
      </x:c>
      <x:c r="F1698" s="149" t="str">
        <x:f>IF('Master Products'!G1695="","",'Master Products'!G1695)</x:f>
      </x:c>
      <x:c r="G1698" s="149" t="str">
        <x:f>'Master Products'!I1695</x:f>
        <x:v>PKR</x:v>
      </x:c>
      <x:c r="H1698" s="133" t="n">
        <x:f>'Master Products'!L1695</x:f>
        <x:v>440</x:v>
      </x:c>
      <x:c r="I1698" s="133" t="n">
        <x:f>'Master Products'!M1695</x:f>
        <x:v>390</x:v>
      </x:c>
      <x:c r="J1698" s="133" t="str">
        <x:f>'Master Products'!U1695</x:f>
        <x:v>Source Valid</x:v>
      </x:c>
      <x:c r="K1698" s="133" t="n">
        <x:f>'Master Products'!N1695</x:f>
        <x:v>50</x:v>
      </x:c>
      <x:c r="L1698" s="148" t="n">
        <x:f>'Master Products'!O1695</x:f>
        <x:v>0.11363636363636363</x:v>
      </x:c>
      <x:c r="M1698" s="149" t="str">
        <x:f>'Master Products'!X1695</x:f>
        <x:v>Ready</x:v>
      </x:c>
      <x:c r="N1698" s="149" t="b">
        <x:f>'Master Products'!Y1695</x:f>
        <x:v>1</x:v>
      </x:c>
      <x:c r="O1698" s="149" t="str">
        <x:f>'Master Products'!AH1695</x:f>
        <x:v>WS-RATES:48:3</x:v>
      </x:c>
      <x:c r="P1698" s="149" t="str">
        <x:f>IF('Master Products'!AI1695="","",'Master Products'!AI1695)</x:f>
      </x:c>
      <x:c r="Q1698" s="149" t="str">
        <x:f>IF('Master Products'!AJ1695="","",'Master Products'!AJ1695)</x:f>
      </x:c>
      <x:c r="R1698" s="149" t="str">
        <x:f>IF('Master Products'!AK1695="","",'Master Products'!AK1695)</x:f>
      </x:c>
    </x:row>
    <x:row r="1699">
      <x:c r="A1699" s="149" t="str">
        <x:f>'Master Products'!A1696</x:f>
        <x:v>RS-001695</x:v>
      </x:c>
      <x:c r="B1699" s="149" t="str">
        <x:f>'Master Products'!B1696</x:f>
        <x:v>NIKKAH PEN 6 PCS</x:v>
      </x:c>
      <x:c r="C1699" s="149" t="str">
        <x:f>'Master Products'!C1696</x:f>
        <x:v>CHINA</x:v>
      </x:c>
      <x:c r="D1699" s="149" t="str">
        <x:f>'Master Products'!D1696</x:f>
        <x:v>Wholesale/Bulk</x:v>
      </x:c>
      <x:c r="E1699" s="149" t="str">
        <x:f>'Master Products'!F1696</x:f>
        <x:v>Pack</x:v>
      </x:c>
      <x:c r="F1699" s="149" t="n">
        <x:f>IF('Master Products'!G1696="","",'Master Products'!G1696)</x:f>
        <x:v>6</x:v>
      </x:c>
      <x:c r="G1699" s="149" t="str">
        <x:f>'Master Products'!I1696</x:f>
        <x:v>PKR</x:v>
      </x:c>
      <x:c r="H1699" s="133" t="n">
        <x:f>'Master Products'!L1696</x:f>
        <x:v>450</x:v>
      </x:c>
      <x:c r="I1699" s="133" t="n">
        <x:f>'Master Products'!M1696</x:f>
        <x:v>370</x:v>
      </x:c>
      <x:c r="J1699" s="133" t="str">
        <x:f>'Master Products'!U1696</x:f>
        <x:v>Source Valid</x:v>
      </x:c>
      <x:c r="K1699" s="133" t="n">
        <x:f>'Master Products'!N1696</x:f>
        <x:v>80</x:v>
      </x:c>
      <x:c r="L1699" s="148" t="n">
        <x:f>'Master Products'!O1696</x:f>
        <x:v>0.17777777777777778</x:v>
      </x:c>
      <x:c r="M1699" s="149" t="str">
        <x:f>'Master Products'!X1696</x:f>
        <x:v>Ready</x:v>
      </x:c>
      <x:c r="N1699" s="149" t="b">
        <x:f>'Master Products'!Y1696</x:f>
        <x:v>1</x:v>
      </x:c>
      <x:c r="O1699" s="149" t="str">
        <x:f>'Master Products'!AH1696</x:f>
        <x:v>WS-RATES:48:4</x:v>
      </x:c>
      <x:c r="P1699" s="149" t="str">
        <x:f>IF('Master Products'!AI1696="","",'Master Products'!AI1696)</x:f>
      </x:c>
      <x:c r="Q1699" s="149" t="str">
        <x:f>IF('Master Products'!AJ1696="","",'Master Products'!AJ1696)</x:f>
      </x:c>
      <x:c r="R1699" s="149" t="str">
        <x:f>IF('Master Products'!AK1696="","",'Master Products'!AK1696)</x:f>
      </x:c>
    </x:row>
    <x:row r="1700">
      <x:c r="A1700" s="149" t="str">
        <x:f>'Master Products'!A1697</x:f>
        <x:v>RS-001696</x:v>
      </x:c>
      <x:c r="B1700" s="149" t="str">
        <x:f>'Master Products'!B1697</x:f>
        <x:v>CLIP BOARD LASANI B (1 PCS )</x:v>
      </x:c>
      <x:c r="C1700" s="149" t="str">
        <x:f>'Master Products'!C1697</x:f>
        <x:v>CLIP BOARD</x:v>
      </x:c>
      <x:c r="D1700" s="149" t="str">
        <x:f>'Master Products'!D1697</x:f>
        <x:v>Wholesale/Bulk</x:v>
      </x:c>
      <x:c r="E1700" s="149" t="str">
        <x:f>'Master Products'!F1697</x:f>
        <x:v>Piece</x:v>
      </x:c>
      <x:c r="F1700" s="149" t="n">
        <x:f>IF('Master Products'!G1697="","",'Master Products'!G1697)</x:f>
        <x:v>1</x:v>
      </x:c>
      <x:c r="G1700" s="149" t="str">
        <x:f>'Master Products'!I1697</x:f>
        <x:v>PKR</x:v>
      </x:c>
      <x:c r="H1700" s="133" t="n">
        <x:f>'Master Products'!L1697</x:f>
        <x:v>35</x:v>
      </x:c>
      <x:c r="I1700" s="133" t="n">
        <x:f>'Master Products'!M1697</x:f>
        <x:v>29</x:v>
      </x:c>
      <x:c r="J1700" s="133" t="str">
        <x:f>'Master Products'!U1697</x:f>
        <x:v>Source Valid</x:v>
      </x:c>
      <x:c r="K1700" s="133" t="n">
        <x:f>'Master Products'!N1697</x:f>
        <x:v>6</x:v>
      </x:c>
      <x:c r="L1700" s="148" t="n">
        <x:f>'Master Products'!O1697</x:f>
        <x:v>0.17142857142857143</x:v>
      </x:c>
      <x:c r="M1700" s="149" t="str">
        <x:f>'Master Products'!X1697</x:f>
        <x:v>Ready</x:v>
      </x:c>
      <x:c r="N1700" s="149" t="b">
        <x:f>'Master Products'!Y1697</x:f>
        <x:v>1</x:v>
      </x:c>
      <x:c r="O1700" s="149" t="str">
        <x:f>'Master Products'!AH1697</x:f>
        <x:v>WS-RATES:48:5</x:v>
      </x:c>
      <x:c r="P1700" s="149" t="str">
        <x:f>IF('Master Products'!AI1697="","",'Master Products'!AI1697)</x:f>
      </x:c>
      <x:c r="Q1700" s="149" t="str">
        <x:f>IF('Master Products'!AJ1697="","",'Master Products'!AJ1697)</x:f>
      </x:c>
      <x:c r="R1700" s="149" t="str">
        <x:f>IF('Master Products'!AK1697="","",'Master Products'!AK1697)</x:f>
      </x:c>
    </x:row>
    <x:row r="1701">
      <x:c r="A1701" s="149" t="str">
        <x:f>'Master Products'!A1698</x:f>
        <x:v>RS-001697</x:v>
      </x:c>
      <x:c r="B1701" s="149" t="str">
        <x:f>'Master Products'!B1698</x:f>
        <x:v>LIFAFA KHAKI A4 100/S</x:v>
      </x:c>
      <x:c r="C1701" s="149" t="str">
        <x:f>'Master Products'!C1698</x:f>
        <x:v>LIFAFA</x:v>
      </x:c>
      <x:c r="D1701" s="149" t="str">
        <x:f>'Master Products'!D1698</x:f>
        <x:v>Both</x:v>
      </x:c>
      <x:c r="E1701" s="149" t="str">
        <x:f>'Master Products'!F1698</x:f>
        <x:v>Piece</x:v>
      </x:c>
      <x:c r="F1701" s="149" t="str">
        <x:f>IF('Master Products'!G1698="","",'Master Products'!G1698)</x:f>
      </x:c>
      <x:c r="G1701" s="149" t="str">
        <x:f>'Master Products'!I1698</x:f>
        <x:v>PKR</x:v>
      </x:c>
      <x:c r="H1701" s="133" t="n">
        <x:f>'Master Products'!L1698</x:f>
        <x:v>340</x:v>
      </x:c>
      <x:c r="I1701" s="133" t="n">
        <x:f>'Master Products'!M1698</x:f>
        <x:v>290</x:v>
      </x:c>
      <x:c r="J1701" s="133" t="str">
        <x:f>'Master Products'!U1698</x:f>
        <x:v>Source Valid</x:v>
      </x:c>
      <x:c r="K1701" s="133" t="n">
        <x:f>'Master Products'!N1698</x:f>
        <x:v>50</x:v>
      </x:c>
      <x:c r="L1701" s="148" t="n">
        <x:f>'Master Products'!O1698</x:f>
        <x:v>0.14705882352941177</x:v>
      </x:c>
      <x:c r="M1701" s="149" t="str">
        <x:f>'Master Products'!X1698</x:f>
        <x:v>Ready</x:v>
      </x:c>
      <x:c r="N1701" s="149" t="b">
        <x:f>'Master Products'!Y1698</x:f>
        <x:v>1</x:v>
      </x:c>
      <x:c r="O1701" s="149" t="str">
        <x:f>'Master Products'!AH1698</x:f>
        <x:v>WS-RATES:48:6</x:v>
      </x:c>
      <x:c r="P1701" s="149" t="str">
        <x:f>IF('Master Products'!AI1698="","",'Master Products'!AI1698)</x:f>
      </x:c>
      <x:c r="Q1701" s="149" t="str">
        <x:f>IF('Master Products'!AJ1698="","",'Master Products'!AJ1698)</x:f>
      </x:c>
      <x:c r="R1701" s="149" t="str">
        <x:f>IF('Master Products'!AK1698="","",'Master Products'!AK1698)</x:f>
      </x:c>
    </x:row>
    <x:row r="1702">
      <x:c r="A1702" s="149" t="str">
        <x:f>'Master Products'!A1699</x:f>
        <x:v>RS-001698</x:v>
      </x:c>
      <x:c r="B1702" s="149" t="str">
        <x:f>'Master Products'!B1699</x:f>
        <x:v>LIFAFA KHAKI 11/5 50/S</x:v>
      </x:c>
      <x:c r="C1702" s="149" t="str">
        <x:f>'Master Products'!C1699</x:f>
        <x:v>LIFAFA</x:v>
      </x:c>
      <x:c r="D1702" s="149" t="str">
        <x:f>'Master Products'!D1699</x:f>
        <x:v>Both</x:v>
      </x:c>
      <x:c r="E1702" s="149" t="str">
        <x:f>'Master Products'!F1699</x:f>
        <x:v>Piece</x:v>
      </x:c>
      <x:c r="F1702" s="149" t="str">
        <x:f>IF('Master Products'!G1699="","",'Master Products'!G1699)</x:f>
      </x:c>
      <x:c r="G1702" s="149" t="str">
        <x:f>'Master Products'!I1699</x:f>
        <x:v>PKR</x:v>
      </x:c>
      <x:c r="H1702" s="133" t="n">
        <x:f>'Master Products'!L1699</x:f>
        <x:v>95</x:v>
      </x:c>
      <x:c r="I1702" s="133" t="n">
        <x:f>'Master Products'!M1699</x:f>
        <x:v>80</x:v>
      </x:c>
      <x:c r="J1702" s="133" t="str">
        <x:f>'Master Products'!U1699</x:f>
        <x:v>Source Valid</x:v>
      </x:c>
      <x:c r="K1702" s="133" t="n">
        <x:f>'Master Products'!N1699</x:f>
        <x:v>15</x:v>
      </x:c>
      <x:c r="L1702" s="148" t="n">
        <x:f>'Master Products'!O1699</x:f>
        <x:v>0.15789473684210525</x:v>
      </x:c>
      <x:c r="M1702" s="149" t="str">
        <x:f>'Master Products'!X1699</x:f>
        <x:v>Ready</x:v>
      </x:c>
      <x:c r="N1702" s="149" t="b">
        <x:f>'Master Products'!Y1699</x:f>
        <x:v>1</x:v>
      </x:c>
      <x:c r="O1702" s="149" t="str">
        <x:f>'Master Products'!AH1699</x:f>
        <x:v>WS-RATES:48:7</x:v>
      </x:c>
      <x:c r="P1702" s="149" t="str">
        <x:f>IF('Master Products'!AI1699="","",'Master Products'!AI1699)</x:f>
      </x:c>
      <x:c r="Q1702" s="149" t="str">
        <x:f>IF('Master Products'!AJ1699="","",'Master Products'!AJ1699)</x:f>
      </x:c>
      <x:c r="R1702" s="149" t="str">
        <x:f>IF('Master Products'!AK1699="","",'Master Products'!AK1699)</x:f>
      </x:c>
    </x:row>
    <x:row r="1703">
      <x:c r="A1703" s="149" t="str">
        <x:f>'Master Products'!A1700</x:f>
        <x:v>RS-001699</x:v>
      </x:c>
      <x:c r="B1703" s="149" t="str">
        <x:f>'Master Products'!B1700</x:f>
        <x:v>ALBUM FILE 40 POCKET</x:v>
      </x:c>
      <x:c r="C1703" s="149" t="str">
        <x:f>'Master Products'!C1700</x:f>
        <x:v>FILE</x:v>
      </x:c>
      <x:c r="D1703" s="149" t="str">
        <x:f>'Master Products'!D1700</x:f>
        <x:v>Both</x:v>
      </x:c>
      <x:c r="E1703" s="149" t="str">
        <x:f>'Master Products'!F1700</x:f>
        <x:v>Piece</x:v>
      </x:c>
      <x:c r="F1703" s="149" t="str">
        <x:f>IF('Master Products'!G1700="","",'Master Products'!G1700)</x:f>
      </x:c>
      <x:c r="G1703" s="149" t="str">
        <x:f>'Master Products'!I1700</x:f>
        <x:v>PKR</x:v>
      </x:c>
      <x:c r="H1703" s="133" t="n">
        <x:f>'Master Products'!L1700</x:f>
        <x:v>230</x:v>
      </x:c>
      <x:c r="I1703" s="133" t="n">
        <x:f>'Master Products'!M1700</x:f>
        <x:v>200</x:v>
      </x:c>
      <x:c r="J1703" s="133" t="str">
        <x:f>'Master Products'!U1700</x:f>
        <x:v>Source Valid</x:v>
      </x:c>
      <x:c r="K1703" s="133" t="n">
        <x:f>'Master Products'!N1700</x:f>
        <x:v>30</x:v>
      </x:c>
      <x:c r="L1703" s="148" t="n">
        <x:f>'Master Products'!O1700</x:f>
        <x:v>0.13043478260869565</x:v>
      </x:c>
      <x:c r="M1703" s="149" t="str">
        <x:f>'Master Products'!X1700</x:f>
        <x:v>Ready</x:v>
      </x:c>
      <x:c r="N1703" s="149" t="b">
        <x:f>'Master Products'!Y1700</x:f>
        <x:v>1</x:v>
      </x:c>
      <x:c r="O1703" s="149" t="str">
        <x:f>'Master Products'!AH1700</x:f>
        <x:v>WS-RATES:48:8</x:v>
      </x:c>
      <x:c r="P1703" s="149" t="str">
        <x:f>IF('Master Products'!AI1700="","",'Master Products'!AI1700)</x:f>
      </x:c>
      <x:c r="Q1703" s="149" t="str">
        <x:f>IF('Master Products'!AJ1700="","",'Master Products'!AJ1700)</x:f>
      </x:c>
      <x:c r="R1703" s="149" t="str">
        <x:f>IF('Master Products'!AK1700="","",'Master Products'!AK1700)</x:f>
      </x:c>
    </x:row>
    <x:row r="1704">
      <x:c r="A1704" s="149" t="str">
        <x:f>'Master Products'!A1701</x:f>
        <x:v>RS-001700</x:v>
      </x:c>
      <x:c r="B1704" s="149" t="str">
        <x:f>'Master Products'!B1701</x:f>
        <x:v>ALBUM FILE 30 POCKET</x:v>
      </x:c>
      <x:c r="C1704" s="149" t="str">
        <x:f>'Master Products'!C1701</x:f>
        <x:v>FILE</x:v>
      </x:c>
      <x:c r="D1704" s="149" t="str">
        <x:f>'Master Products'!D1701</x:f>
        <x:v>Both</x:v>
      </x:c>
      <x:c r="E1704" s="149" t="str">
        <x:f>'Master Products'!F1701</x:f>
        <x:v>Piece</x:v>
      </x:c>
      <x:c r="F1704" s="149" t="str">
        <x:f>IF('Master Products'!G1701="","",'Master Products'!G1701)</x:f>
      </x:c>
      <x:c r="G1704" s="149" t="str">
        <x:f>'Master Products'!I1701</x:f>
        <x:v>PKR</x:v>
      </x:c>
      <x:c r="H1704" s="133" t="n">
        <x:f>'Master Products'!L1701</x:f>
        <x:v>200</x:v>
      </x:c>
      <x:c r="I1704" s="133" t="n">
        <x:f>'Master Products'!M1701</x:f>
        <x:v>175</x:v>
      </x:c>
      <x:c r="J1704" s="133" t="str">
        <x:f>'Master Products'!U1701</x:f>
        <x:v>Source Valid</x:v>
      </x:c>
      <x:c r="K1704" s="133" t="n">
        <x:f>'Master Products'!N1701</x:f>
        <x:v>25</x:v>
      </x:c>
      <x:c r="L1704" s="148" t="n">
        <x:f>'Master Products'!O1701</x:f>
        <x:v>0.125</x:v>
      </x:c>
      <x:c r="M1704" s="149" t="str">
        <x:f>'Master Products'!X1701</x:f>
        <x:v>Ready</x:v>
      </x:c>
      <x:c r="N1704" s="149" t="b">
        <x:f>'Master Products'!Y1701</x:f>
        <x:v>1</x:v>
      </x:c>
      <x:c r="O1704" s="149" t="str">
        <x:f>'Master Products'!AH1701</x:f>
        <x:v>WS-RATES:48:9</x:v>
      </x:c>
      <x:c r="P1704" s="149" t="str">
        <x:f>IF('Master Products'!AI1701="","",'Master Products'!AI1701)</x:f>
      </x:c>
      <x:c r="Q1704" s="149" t="str">
        <x:f>IF('Master Products'!AJ1701="","",'Master Products'!AJ1701)</x:f>
      </x:c>
      <x:c r="R1704" s="149" t="str">
        <x:f>IF('Master Products'!AK1701="","",'Master Products'!AK1701)</x:f>
      </x:c>
    </x:row>
    <x:row r="1705">
      <x:c r="A1705" s="149" t="str">
        <x:f>'Master Products'!A1702</x:f>
        <x:v>RS-001701</x:v>
      </x:c>
      <x:c r="B1705" s="149" t="str">
        <x:f>'Master Products'!B1702</x:f>
        <x:v>LIFAFA KHAKI 9/4 50/S</x:v>
      </x:c>
      <x:c r="C1705" s="149" t="str">
        <x:f>'Master Products'!C1702</x:f>
        <x:v>LIFAFA</x:v>
      </x:c>
      <x:c r="D1705" s="149" t="str">
        <x:f>'Master Products'!D1702</x:f>
        <x:v>Both</x:v>
      </x:c>
      <x:c r="E1705" s="149" t="str">
        <x:f>'Master Products'!F1702</x:f>
        <x:v>Piece</x:v>
      </x:c>
      <x:c r="F1705" s="149" t="str">
        <x:f>IF('Master Products'!G1702="","",'Master Products'!G1702)</x:f>
      </x:c>
      <x:c r="G1705" s="149" t="str">
        <x:f>'Master Products'!I1702</x:f>
        <x:v>PKR</x:v>
      </x:c>
      <x:c r="H1705" s="133" t="n">
        <x:f>'Master Products'!L1702</x:f>
        <x:v>85</x:v>
      </x:c>
      <x:c r="I1705" s="133" t="n">
        <x:f>'Master Products'!M1702</x:f>
        <x:v>70</x:v>
      </x:c>
      <x:c r="J1705" s="133" t="str">
        <x:f>'Master Products'!U1702</x:f>
        <x:v>Source Valid</x:v>
      </x:c>
      <x:c r="K1705" s="133" t="n">
        <x:f>'Master Products'!N1702</x:f>
        <x:v>15</x:v>
      </x:c>
      <x:c r="L1705" s="148" t="n">
        <x:f>'Master Products'!O1702</x:f>
        <x:v>0.17647058823529413</x:v>
      </x:c>
      <x:c r="M1705" s="149" t="str">
        <x:f>'Master Products'!X1702</x:f>
        <x:v>Ready</x:v>
      </x:c>
      <x:c r="N1705" s="149" t="b">
        <x:f>'Master Products'!Y1702</x:f>
        <x:v>1</x:v>
      </x:c>
      <x:c r="O1705" s="149" t="str">
        <x:f>'Master Products'!AH1702</x:f>
        <x:v>WS-RATES:48:10</x:v>
      </x:c>
      <x:c r="P1705" s="149" t="str">
        <x:f>IF('Master Products'!AI1702="","",'Master Products'!AI1702)</x:f>
      </x:c>
      <x:c r="Q1705" s="149" t="str">
        <x:f>IF('Master Products'!AJ1702="","",'Master Products'!AJ1702)</x:f>
      </x:c>
      <x:c r="R1705" s="149" t="str">
        <x:f>IF('Master Products'!AK1702="","",'Master Products'!AK1702)</x:f>
      </x:c>
    </x:row>
    <x:row r="1706">
      <x:c r="A1706" s="149" t="str">
        <x:f>'Master Products'!A1703</x:f>
        <x:v>RS-001702</x:v>
      </x:c>
      <x:c r="B1706" s="149" t="str">
        <x:f>'Master Products'!B1703</x:f>
        <x:v>LIFAFA WHITE DLP 50/S</x:v>
      </x:c>
      <x:c r="C1706" s="149" t="str">
        <x:f>'Master Products'!C1703</x:f>
        <x:v>LIFAFA</x:v>
      </x:c>
      <x:c r="D1706" s="149" t="str">
        <x:f>'Master Products'!D1703</x:f>
        <x:v>Both</x:v>
      </x:c>
      <x:c r="E1706" s="149" t="str">
        <x:f>'Master Products'!F1703</x:f>
        <x:v>Piece</x:v>
      </x:c>
      <x:c r="F1706" s="149" t="str">
        <x:f>IF('Master Products'!G1703="","",'Master Products'!G1703)</x:f>
      </x:c>
      <x:c r="G1706" s="149" t="str">
        <x:f>'Master Products'!I1703</x:f>
        <x:v>PKR</x:v>
      </x:c>
      <x:c r="H1706" s="133" t="n">
        <x:f>'Master Products'!L1703</x:f>
        <x:v>160</x:v>
      </x:c>
      <x:c r="I1706" s="133" t="n">
        <x:f>'Master Products'!M1703</x:f>
        <x:v>130</x:v>
      </x:c>
      <x:c r="J1706" s="133" t="str">
        <x:f>'Master Products'!U1703</x:f>
        <x:v>Source Valid</x:v>
      </x:c>
      <x:c r="K1706" s="133" t="n">
        <x:f>'Master Products'!N1703</x:f>
        <x:v>30</x:v>
      </x:c>
      <x:c r="L1706" s="148" t="n">
        <x:f>'Master Products'!O1703</x:f>
        <x:v>0.1875</x:v>
      </x:c>
      <x:c r="M1706" s="149" t="str">
        <x:f>'Master Products'!X1703</x:f>
        <x:v>Ready</x:v>
      </x:c>
      <x:c r="N1706" s="149" t="b">
        <x:f>'Master Products'!Y1703</x:f>
        <x:v>1</x:v>
      </x:c>
      <x:c r="O1706" s="149" t="str">
        <x:f>'Master Products'!AH1703</x:f>
        <x:v>WS-RATES:48:11</x:v>
      </x:c>
      <x:c r="P1706" s="149" t="str">
        <x:f>IF('Master Products'!AI1703="","",'Master Products'!AI1703)</x:f>
      </x:c>
      <x:c r="Q1706" s="149" t="str">
        <x:f>IF('Master Products'!AJ1703="","",'Master Products'!AJ1703)</x:f>
      </x:c>
      <x:c r="R1706" s="149" t="str">
        <x:f>IF('Master Products'!AK1703="","",'Master Products'!AK1703)</x:f>
      </x:c>
    </x:row>
    <x:row r="1707">
      <x:c r="A1707" s="149" t="str">
        <x:f>'Master Products'!A1704</x:f>
        <x:v>RS-001703</x:v>
      </x:c>
      <x:c r="B1707" s="149" t="str">
        <x:f>'Master Products'!B1704</x:f>
        <x:v>ALBUM FILE 20 POCKET</x:v>
      </x:c>
      <x:c r="C1707" s="149" t="str">
        <x:f>'Master Products'!C1704</x:f>
        <x:v>FILE</x:v>
      </x:c>
      <x:c r="D1707" s="149" t="str">
        <x:f>'Master Products'!D1704</x:f>
        <x:v>Both</x:v>
      </x:c>
      <x:c r="E1707" s="149" t="str">
        <x:f>'Master Products'!F1704</x:f>
        <x:v>Piece</x:v>
      </x:c>
      <x:c r="F1707" s="149" t="str">
        <x:f>IF('Master Products'!G1704="","",'Master Products'!G1704)</x:f>
      </x:c>
      <x:c r="G1707" s="149" t="str">
        <x:f>'Master Products'!I1704</x:f>
        <x:v>PKR</x:v>
      </x:c>
      <x:c r="H1707" s="133" t="n">
        <x:f>'Master Products'!L1704</x:f>
        <x:v>170</x:v>
      </x:c>
      <x:c r="I1707" s="133" t="n">
        <x:f>'Master Products'!M1704</x:f>
        <x:v>150</x:v>
      </x:c>
      <x:c r="J1707" s="133" t="str">
        <x:f>'Master Products'!U1704</x:f>
        <x:v>Source Valid</x:v>
      </x:c>
      <x:c r="K1707" s="133" t="n">
        <x:f>'Master Products'!N1704</x:f>
        <x:v>20</x:v>
      </x:c>
      <x:c r="L1707" s="148" t="n">
        <x:f>'Master Products'!O1704</x:f>
        <x:v>0.11764705882352941</x:v>
      </x:c>
      <x:c r="M1707" s="149" t="str">
        <x:f>'Master Products'!X1704</x:f>
        <x:v>Ready</x:v>
      </x:c>
      <x:c r="N1707" s="149" t="b">
        <x:f>'Master Products'!Y1704</x:f>
        <x:v>1</x:v>
      </x:c>
      <x:c r="O1707" s="149" t="str">
        <x:f>'Master Products'!AH1704</x:f>
        <x:v>WS-RATES:48:12</x:v>
      </x:c>
      <x:c r="P1707" s="149" t="str">
        <x:f>IF('Master Products'!AI1704="","",'Master Products'!AI1704)</x:f>
      </x:c>
      <x:c r="Q1707" s="149" t="str">
        <x:f>IF('Master Products'!AJ1704="","",'Master Products'!AJ1704)</x:f>
      </x:c>
      <x:c r="R1707" s="149" t="str">
        <x:f>IF('Master Products'!AK1704="","",'Master Products'!AK1704)</x:f>
      </x:c>
    </x:row>
    <x:row r="1708">
      <x:c r="A1708" s="149" t="str">
        <x:f>'Master Products'!A1705</x:f>
        <x:v>RS-001704</x:v>
      </x:c>
      <x:c r="B1708" s="149" t="str">
        <x:f>'Master Products'!B1705</x:f>
        <x:v>LIFAFA WHITE LEGAL CLOTH 50/S</x:v>
      </x:c>
      <x:c r="C1708" s="149" t="str">
        <x:f>'Master Products'!C1705</x:f>
        <x:v>LIFAFA</x:v>
      </x:c>
      <x:c r="D1708" s="149" t="str">
        <x:f>'Master Products'!D1705</x:f>
        <x:v>Both</x:v>
      </x:c>
      <x:c r="E1708" s="149" t="str">
        <x:f>'Master Products'!F1705</x:f>
        <x:v>Piece</x:v>
      </x:c>
      <x:c r="F1708" s="149" t="str">
        <x:f>IF('Master Products'!G1705="","",'Master Products'!G1705)</x:f>
      </x:c>
      <x:c r="G1708" s="149" t="str">
        <x:f>'Master Products'!I1705</x:f>
        <x:v>PKR</x:v>
      </x:c>
      <x:c r="H1708" s="133" t="n">
        <x:f>'Master Products'!L1705</x:f>
        <x:v>1150</x:v>
      </x:c>
      <x:c r="I1708" s="133" t="n">
        <x:f>'Master Products'!M1705</x:f>
        <x:v>1080</x:v>
      </x:c>
      <x:c r="J1708" s="133" t="str">
        <x:f>'Master Products'!U1705</x:f>
        <x:v>Source Valid</x:v>
      </x:c>
      <x:c r="K1708" s="133" t="n">
        <x:f>'Master Products'!N1705</x:f>
        <x:v>70</x:v>
      </x:c>
      <x:c r="L1708" s="148" t="n">
        <x:f>'Master Products'!O1705</x:f>
        <x:v>0.06086956521739131</x:v>
      </x:c>
      <x:c r="M1708" s="149" t="str">
        <x:f>'Master Products'!X1705</x:f>
        <x:v>Ready</x:v>
      </x:c>
      <x:c r="N1708" s="149" t="b">
        <x:f>'Master Products'!Y1705</x:f>
        <x:v>1</x:v>
      </x:c>
      <x:c r="O1708" s="149" t="str">
        <x:f>'Master Products'!AH1705</x:f>
        <x:v>WS-RATES:48:13</x:v>
      </x:c>
      <x:c r="P1708" s="149" t="str">
        <x:f>IF('Master Products'!AI1705="","",'Master Products'!AI1705)</x:f>
      </x:c>
      <x:c r="Q1708" s="149" t="str">
        <x:f>IF('Master Products'!AJ1705="","",'Master Products'!AJ1705)</x:f>
      </x:c>
      <x:c r="R1708" s="149" t="str">
        <x:f>IF('Master Products'!AK1705="","",'Master Products'!AK1705)</x:f>
      </x:c>
    </x:row>
    <x:row r="1709">
      <x:c r="A1709" s="149" t="str">
        <x:f>'Master Products'!A1706</x:f>
        <x:v>RS-001705</x:v>
      </x:c>
      <x:c r="B1709" s="149" t="str">
        <x:f>'Master Products'!B1706</x:f>
        <x:v>LIFAFA WHITE LEGAL 100/S</x:v>
      </x:c>
      <x:c r="C1709" s="149" t="str">
        <x:f>'Master Products'!C1706</x:f>
        <x:v>LIFAFA</x:v>
      </x:c>
      <x:c r="D1709" s="149" t="str">
        <x:f>'Master Products'!D1706</x:f>
        <x:v>Both</x:v>
      </x:c>
      <x:c r="E1709" s="149" t="str">
        <x:f>'Master Products'!F1706</x:f>
        <x:v>Piece</x:v>
      </x:c>
      <x:c r="F1709" s="149" t="str">
        <x:f>IF('Master Products'!G1706="","",'Master Products'!G1706)</x:f>
      </x:c>
      <x:c r="G1709" s="149" t="str">
        <x:f>'Master Products'!I1706</x:f>
        <x:v>PKR</x:v>
      </x:c>
      <x:c r="H1709" s="133" t="n">
        <x:f>'Master Products'!L1706</x:f>
        <x:v>1050</x:v>
      </x:c>
      <x:c r="I1709" s="133" t="n">
        <x:f>'Master Products'!M1706</x:f>
        <x:v>1000</x:v>
      </x:c>
      <x:c r="J1709" s="133" t="str">
        <x:f>'Master Products'!U1706</x:f>
        <x:v>Source Valid</x:v>
      </x:c>
      <x:c r="K1709" s="133" t="n">
        <x:f>'Master Products'!N1706</x:f>
        <x:v>50</x:v>
      </x:c>
      <x:c r="L1709" s="148" t="n">
        <x:f>'Master Products'!O1706</x:f>
        <x:v>0.047619047619047616</x:v>
      </x:c>
      <x:c r="M1709" s="149" t="str">
        <x:f>'Master Products'!X1706</x:f>
        <x:v>Ready</x:v>
      </x:c>
      <x:c r="N1709" s="149" t="b">
        <x:f>'Master Products'!Y1706</x:f>
        <x:v>1</x:v>
      </x:c>
      <x:c r="O1709" s="149" t="str">
        <x:f>'Master Products'!AH1706</x:f>
        <x:v>WS-RATES:48:14</x:v>
      </x:c>
      <x:c r="P1709" s="149" t="str">
        <x:f>IF('Master Products'!AI1706="","",'Master Products'!AI1706)</x:f>
      </x:c>
      <x:c r="Q1709" s="149" t="str">
        <x:f>IF('Master Products'!AJ1706="","",'Master Products'!AJ1706)</x:f>
      </x:c>
      <x:c r="R1709" s="149" t="str">
        <x:f>IF('Master Products'!AK1706="","",'Master Products'!AK1706)</x:f>
      </x:c>
    </x:row>
    <x:row r="1710">
      <x:c r="A1710" s="149" t="str">
        <x:f>'Master Products'!A1707</x:f>
        <x:v>RS-001706</x:v>
      </x:c>
      <x:c r="B1710" s="149" t="str">
        <x:f>'Master Products'!B1707</x:f>
        <x:v>ALBUM FILE 10 POCKET</x:v>
      </x:c>
      <x:c r="C1710" s="149" t="str">
        <x:f>'Master Products'!C1707</x:f>
        <x:v>FILE</x:v>
      </x:c>
      <x:c r="D1710" s="149" t="str">
        <x:f>'Master Products'!D1707</x:f>
        <x:v>Both</x:v>
      </x:c>
      <x:c r="E1710" s="149" t="str">
        <x:f>'Master Products'!F1707</x:f>
        <x:v>Piece</x:v>
      </x:c>
      <x:c r="F1710" s="149" t="str">
        <x:f>IF('Master Products'!G1707="","",'Master Products'!G1707)</x:f>
      </x:c>
      <x:c r="G1710" s="149" t="str">
        <x:f>'Master Products'!I1707</x:f>
        <x:v>PKR</x:v>
      </x:c>
      <x:c r="H1710" s="133" t="n">
        <x:f>'Master Products'!L1707</x:f>
        <x:v>140</x:v>
      </x:c>
      <x:c r="I1710" s="133" t="n">
        <x:f>'Master Products'!M1707</x:f>
        <x:v>120</x:v>
      </x:c>
      <x:c r="J1710" s="133" t="str">
        <x:f>'Master Products'!U1707</x:f>
        <x:v>Source Valid</x:v>
      </x:c>
      <x:c r="K1710" s="133" t="n">
        <x:f>'Master Products'!N1707</x:f>
        <x:v>20</x:v>
      </x:c>
      <x:c r="L1710" s="148" t="n">
        <x:f>'Master Products'!O1707</x:f>
        <x:v>0.14285714285714285</x:v>
      </x:c>
      <x:c r="M1710" s="149" t="str">
        <x:f>'Master Products'!X1707</x:f>
        <x:v>Ready</x:v>
      </x:c>
      <x:c r="N1710" s="149" t="b">
        <x:f>'Master Products'!Y1707</x:f>
        <x:v>1</x:v>
      </x:c>
      <x:c r="O1710" s="149" t="str">
        <x:f>'Master Products'!AH1707</x:f>
        <x:v>WS-RATES:48:15</x:v>
      </x:c>
      <x:c r="P1710" s="149" t="str">
        <x:f>IF('Master Products'!AI1707="","",'Master Products'!AI1707)</x:f>
      </x:c>
      <x:c r="Q1710" s="149" t="str">
        <x:f>IF('Master Products'!AJ1707="","",'Master Products'!AJ1707)</x:f>
      </x:c>
      <x:c r="R1710" s="149" t="str">
        <x:f>IF('Master Products'!AK1707="","",'Master Products'!AK1707)</x:f>
      </x:c>
    </x:row>
    <x:row r="1711">
      <x:c r="A1711" s="149" t="str">
        <x:f>'Master Products'!A1708</x:f>
        <x:v>RS-001707</x:v>
      </x:c>
      <x:c r="B1711" s="149" t="str">
        <x:f>'Master Products'!B1708</x:f>
        <x:v>LIFAFA WHITE A4 100/S</x:v>
      </x:c>
      <x:c r="C1711" s="149" t="str">
        <x:f>'Master Products'!C1708</x:f>
        <x:v>LIFAFA</x:v>
      </x:c>
      <x:c r="D1711" s="149" t="str">
        <x:f>'Master Products'!D1708</x:f>
        <x:v>Both</x:v>
      </x:c>
      <x:c r="E1711" s="149" t="str">
        <x:f>'Master Products'!F1708</x:f>
        <x:v>Piece</x:v>
      </x:c>
      <x:c r="F1711" s="149" t="str">
        <x:f>IF('Master Products'!G1708="","",'Master Products'!G1708)</x:f>
      </x:c>
      <x:c r="G1711" s="149" t="str">
        <x:f>'Master Products'!I1708</x:f>
        <x:v>PKR</x:v>
      </x:c>
      <x:c r="H1711" s="133" t="n">
        <x:f>'Master Products'!L1708</x:f>
        <x:v>910</x:v>
      </x:c>
      <x:c r="I1711" s="133" t="n">
        <x:f>'Master Products'!M1708</x:f>
        <x:v>805</x:v>
      </x:c>
      <x:c r="J1711" s="133" t="str">
        <x:f>'Master Products'!U1708</x:f>
        <x:v>Corrected Wholesale</x:v>
      </x:c>
      <x:c r="K1711" s="133" t="n">
        <x:f>'Master Products'!N1708</x:f>
        <x:v>105</x:v>
      </x:c>
      <x:c r="L1711" s="148" t="n">
        <x:f>'Master Products'!O1708</x:f>
        <x:v>0.11538461538461539</x:v>
      </x:c>
      <x:c r="M1711" s="149" t="str">
        <x:f>'Master Products'!X1708</x:f>
        <x:v>Ready with Mock Price</x:v>
      </x:c>
      <x:c r="N1711" s="149" t="b">
        <x:f>'Master Products'!Y1708</x:f>
        <x:v>1</x:v>
      </x:c>
      <x:c r="O1711" s="149" t="str">
        <x:f>'Master Products'!AH1708</x:f>
        <x:v>WS-RATES:48:16</x:v>
      </x:c>
      <x:c r="P1711" s="149" t="str">
        <x:f>IF('Master Products'!AI1708="","",'Master Products'!AI1708)</x:f>
      </x:c>
      <x:c r="Q1711" s="149" t="str">
        <x:f>IF('Master Products'!AJ1708="","",'Master Products'!AJ1708)</x:f>
      </x:c>
      <x:c r="R1711" s="149" t="str">
        <x:f>IF('Master Products'!AK1708="","",'Master Products'!AK1708)</x:f>
      </x:c>
    </x:row>
    <x:row r="1712">
      <x:c r="A1712" s="149" t="str">
        <x:f>'Master Products'!A1709</x:f>
        <x:v>RS-001708</x:v>
      </x:c>
      <x:c r="B1712" s="149" t="str">
        <x:f>'Master Products'!B1709</x:f>
        <x:v>LIFAFA 11/5 WHITE 50/S</x:v>
      </x:c>
      <x:c r="C1712" s="149" t="str">
        <x:f>'Master Products'!C1709</x:f>
        <x:v>LIFAFA</x:v>
      </x:c>
      <x:c r="D1712" s="149" t="str">
        <x:f>'Master Products'!D1709</x:f>
        <x:v>Both</x:v>
      </x:c>
      <x:c r="E1712" s="149" t="str">
        <x:f>'Master Products'!F1709</x:f>
        <x:v>Piece</x:v>
      </x:c>
      <x:c r="F1712" s="149" t="str">
        <x:f>IF('Master Products'!G1709="","",'Master Products'!G1709)</x:f>
      </x:c>
      <x:c r="G1712" s="149" t="str">
        <x:f>'Master Products'!I1709</x:f>
        <x:v>PKR</x:v>
      </x:c>
      <x:c r="H1712" s="133" t="n">
        <x:f>'Master Products'!L1709</x:f>
        <x:v>260</x:v>
      </x:c>
      <x:c r="I1712" s="133" t="n">
        <x:f>'Master Products'!M1709</x:f>
        <x:v>240</x:v>
      </x:c>
      <x:c r="J1712" s="133" t="str">
        <x:f>'Master Products'!U1709</x:f>
        <x:v>Source Valid</x:v>
      </x:c>
      <x:c r="K1712" s="133" t="n">
        <x:f>'Master Products'!N1709</x:f>
        <x:v>20</x:v>
      </x:c>
      <x:c r="L1712" s="148" t="n">
        <x:f>'Master Products'!O1709</x:f>
        <x:v>0.07692307692307693</x:v>
      </x:c>
      <x:c r="M1712" s="149" t="str">
        <x:f>'Master Products'!X1709</x:f>
        <x:v>Ready</x:v>
      </x:c>
      <x:c r="N1712" s="149" t="b">
        <x:f>'Master Products'!Y1709</x:f>
        <x:v>1</x:v>
      </x:c>
      <x:c r="O1712" s="149" t="str">
        <x:f>'Master Products'!AH1709</x:f>
        <x:v>WS-RATES:48:17</x:v>
      </x:c>
      <x:c r="P1712" s="149" t="str">
        <x:f>IF('Master Products'!AI1709="","",'Master Products'!AI1709)</x:f>
      </x:c>
      <x:c r="Q1712" s="149" t="str">
        <x:f>IF('Master Products'!AJ1709="","",'Master Products'!AJ1709)</x:f>
      </x:c>
      <x:c r="R1712" s="149" t="str">
        <x:f>IF('Master Products'!AK1709="","",'Master Products'!AK1709)</x:f>
      </x:c>
    </x:row>
    <x:row r="1713">
      <x:c r="A1713" s="149" t="str">
        <x:f>'Master Products'!A1710</x:f>
        <x:v>RS-001709</x:v>
      </x:c>
      <x:c r="B1713" s="149" t="str">
        <x:f>'Master Products'!B1710</x:f>
        <x:v>LIFAFA 9/4 WHITE 25/S</x:v>
      </x:c>
      <x:c r="C1713" s="149" t="str">
        <x:f>'Master Products'!C1710</x:f>
        <x:v>LIFAFA</x:v>
      </x:c>
      <x:c r="D1713" s="149" t="str">
        <x:f>'Master Products'!D1710</x:f>
        <x:v>Both</x:v>
      </x:c>
      <x:c r="E1713" s="149" t="str">
        <x:f>'Master Products'!F1710</x:f>
        <x:v>Piece</x:v>
      </x:c>
      <x:c r="F1713" s="149" t="str">
        <x:f>IF('Master Products'!G1710="","",'Master Products'!G1710)</x:f>
      </x:c>
      <x:c r="G1713" s="149" t="str">
        <x:f>'Master Products'!I1710</x:f>
        <x:v>PKR</x:v>
      </x:c>
      <x:c r="H1713" s="133" t="n">
        <x:f>'Master Products'!L1710</x:f>
        <x:v>90</x:v>
      </x:c>
      <x:c r="I1713" s="133" t="n">
        <x:f>'Master Products'!M1710</x:f>
        <x:v>80</x:v>
      </x:c>
      <x:c r="J1713" s="133" t="str">
        <x:f>'Master Products'!U1710</x:f>
        <x:v>Source Valid</x:v>
      </x:c>
      <x:c r="K1713" s="133" t="n">
        <x:f>'Master Products'!N1710</x:f>
        <x:v>10</x:v>
      </x:c>
      <x:c r="L1713" s="148" t="n">
        <x:f>'Master Products'!O1710</x:f>
        <x:v>0.1111111111111111</x:v>
      </x:c>
      <x:c r="M1713" s="149" t="str">
        <x:f>'Master Products'!X1710</x:f>
        <x:v>Ready</x:v>
      </x:c>
      <x:c r="N1713" s="149" t="b">
        <x:f>'Master Products'!Y1710</x:f>
        <x:v>1</x:v>
      </x:c>
      <x:c r="O1713" s="149" t="str">
        <x:f>'Master Products'!AH1710</x:f>
        <x:v>WS-RATES:48:18</x:v>
      </x:c>
      <x:c r="P1713" s="149" t="str">
        <x:f>IF('Master Products'!AI1710="","",'Master Products'!AI1710)</x:f>
      </x:c>
      <x:c r="Q1713" s="149" t="str">
        <x:f>IF('Master Products'!AJ1710="","",'Master Products'!AJ1710)</x:f>
      </x:c>
      <x:c r="R1713" s="149" t="str">
        <x:f>IF('Master Products'!AK1710="","",'Master Products'!AK1710)</x:f>
      </x:c>
    </x:row>
    <x:row r="1714">
      <x:c r="A1714" s="149" t="str">
        <x:f>'Master Products'!A1711</x:f>
        <x:v>RS-001710</x:v>
      </x:c>
      <x:c r="B1714" s="149" t="str">
        <x:f>'Master Products'!B1711</x:f>
        <x:v>GATTA KHATA LEDGER 68g NO 4</x:v>
      </x:c>
      <x:c r="C1714" s="149" t="str">
        <x:f>'Master Products'!C1711</x:f>
        <x:v>GATTA REGISTER</x:v>
      </x:c>
      <x:c r="D1714" s="149" t="str">
        <x:f>'Master Products'!D1711</x:f>
        <x:v>Both</x:v>
      </x:c>
      <x:c r="E1714" s="149" t="str">
        <x:f>'Master Products'!F1711</x:f>
        <x:v>Piece</x:v>
      </x:c>
      <x:c r="F1714" s="149" t="str">
        <x:f>IF('Master Products'!G1711="","",'Master Products'!G1711)</x:f>
      </x:c>
      <x:c r="G1714" s="149" t="str">
        <x:f>'Master Products'!I1711</x:f>
        <x:v>PKR</x:v>
      </x:c>
      <x:c r="H1714" s="133" t="n">
        <x:f>'Master Products'!L1711</x:f>
        <x:v>360</x:v>
      </x:c>
      <x:c r="I1714" s="133" t="n">
        <x:f>'Master Products'!M1711</x:f>
        <x:v>140</x:v>
      </x:c>
      <x:c r="J1714" s="133" t="str">
        <x:f>'Master Products'!U1711</x:f>
        <x:v>Source Valid</x:v>
      </x:c>
      <x:c r="K1714" s="133" t="n">
        <x:f>'Master Products'!N1711</x:f>
        <x:v>220</x:v>
      </x:c>
      <x:c r="L1714" s="148" t="n">
        <x:f>'Master Products'!O1711</x:f>
        <x:v>0.6111111111111112</x:v>
      </x:c>
      <x:c r="M1714" s="149" t="str">
        <x:f>'Master Products'!X1711</x:f>
        <x:v>Ready</x:v>
      </x:c>
      <x:c r="N1714" s="149" t="b">
        <x:f>'Master Products'!Y1711</x:f>
        <x:v>1</x:v>
      </x:c>
      <x:c r="O1714" s="149" t="str">
        <x:f>'Master Products'!AH1711</x:f>
        <x:v>WS-RATES:48:19</x:v>
      </x:c>
      <x:c r="P1714" s="149" t="str">
        <x:f>IF('Master Products'!AI1711="","",'Master Products'!AI1711)</x:f>
      </x:c>
      <x:c r="Q1714" s="149" t="str">
        <x:f>IF('Master Products'!AJ1711="","",'Master Products'!AJ1711)</x:f>
      </x:c>
      <x:c r="R1714" s="149" t="str">
        <x:f>IF('Master Products'!AK1711="","",'Master Products'!AK1711)</x:f>
      </x:c>
    </x:row>
    <x:row r="1715">
      <x:c r="A1715" s="149" t="str">
        <x:f>'Master Products'!A1712</x:f>
        <x:v>RS-001711</x:v>
      </x:c>
      <x:c r="B1715" s="149" t="str">
        <x:f>'Master Products'!B1712</x:f>
        <x:v>LIFAFA 6/4 WHITE 25/S</x:v>
      </x:c>
      <x:c r="C1715" s="149" t="str">
        <x:f>'Master Products'!C1712</x:f>
        <x:v>LIFAFA</x:v>
      </x:c>
      <x:c r="D1715" s="149" t="str">
        <x:f>'Master Products'!D1712</x:f>
        <x:v>Both</x:v>
      </x:c>
      <x:c r="E1715" s="149" t="str">
        <x:f>'Master Products'!F1712</x:f>
        <x:v>Piece</x:v>
      </x:c>
      <x:c r="F1715" s="149" t="str">
        <x:f>IF('Master Products'!G1712="","",'Master Products'!G1712)</x:f>
      </x:c>
      <x:c r="G1715" s="149" t="str">
        <x:f>'Master Products'!I1712</x:f>
        <x:v>PKR</x:v>
      </x:c>
      <x:c r="H1715" s="133" t="n">
        <x:f>'Master Products'!L1712</x:f>
        <x:v>70</x:v>
      </x:c>
      <x:c r="I1715" s="133" t="n">
        <x:f>'Master Products'!M1712</x:f>
        <x:v>62</x:v>
      </x:c>
      <x:c r="J1715" s="133" t="str">
        <x:f>'Master Products'!U1712</x:f>
        <x:v>Source Valid</x:v>
      </x:c>
      <x:c r="K1715" s="133" t="n">
        <x:f>'Master Products'!N1712</x:f>
        <x:v>8</x:v>
      </x:c>
      <x:c r="L1715" s="148" t="n">
        <x:f>'Master Products'!O1712</x:f>
        <x:v>0.11428571428571428</x:v>
      </x:c>
      <x:c r="M1715" s="149" t="str">
        <x:f>'Master Products'!X1712</x:f>
        <x:v>Ready</x:v>
      </x:c>
      <x:c r="N1715" s="149" t="b">
        <x:f>'Master Products'!Y1712</x:f>
        <x:v>1</x:v>
      </x:c>
      <x:c r="O1715" s="149" t="str">
        <x:f>'Master Products'!AH1712</x:f>
        <x:v>WS-RATES:48:20</x:v>
      </x:c>
      <x:c r="P1715" s="149" t="str">
        <x:f>IF('Master Products'!AI1712="","",'Master Products'!AI1712)</x:f>
      </x:c>
      <x:c r="Q1715" s="149" t="str">
        <x:f>IF('Master Products'!AJ1712="","",'Master Products'!AJ1712)</x:f>
      </x:c>
      <x:c r="R1715" s="149" t="str">
        <x:f>IF('Master Products'!AK1712="","",'Master Products'!AK1712)</x:f>
      </x:c>
    </x:row>
    <x:row r="1716">
      <x:c r="A1716" s="149" t="str">
        <x:f>'Master Products'!A1713</x:f>
        <x:v>RS-001712</x:v>
      </x:c>
      <x:c r="B1716" s="149" t="str">
        <x:f>'Master Products'!B1713</x:f>
        <x:v>GATTA KHATA LEDGER 68g NO 3</x:v>
      </x:c>
      <x:c r="C1716" s="149" t="str">
        <x:f>'Master Products'!C1713</x:f>
        <x:v>GATTA REGISTER</x:v>
      </x:c>
      <x:c r="D1716" s="149" t="str">
        <x:f>'Master Products'!D1713</x:f>
        <x:v>Both</x:v>
      </x:c>
      <x:c r="E1716" s="149" t="str">
        <x:f>'Master Products'!F1713</x:f>
        <x:v>Piece</x:v>
      </x:c>
      <x:c r="F1716" s="149" t="str">
        <x:f>IF('Master Products'!G1713="","",'Master Products'!G1713)</x:f>
      </x:c>
      <x:c r="G1716" s="149" t="str">
        <x:f>'Master Products'!I1713</x:f>
        <x:v>PKR</x:v>
      </x:c>
      <x:c r="H1716" s="133" t="n">
        <x:f>'Master Products'!L1713</x:f>
        <x:v>270</x:v>
      </x:c>
      <x:c r="I1716" s="133" t="n">
        <x:f>'Master Products'!M1713</x:f>
        <x:v>230</x:v>
      </x:c>
      <x:c r="J1716" s="133" t="str">
        <x:f>'Master Products'!U1713</x:f>
        <x:v>Source Valid</x:v>
      </x:c>
      <x:c r="K1716" s="133" t="n">
        <x:f>'Master Products'!N1713</x:f>
        <x:v>40</x:v>
      </x:c>
      <x:c r="L1716" s="148" t="n">
        <x:f>'Master Products'!O1713</x:f>
        <x:v>0.14814814814814814</x:v>
      </x:c>
      <x:c r="M1716" s="149" t="str">
        <x:f>'Master Products'!X1713</x:f>
        <x:v>Ready</x:v>
      </x:c>
      <x:c r="N1716" s="149" t="b">
        <x:f>'Master Products'!Y1713</x:f>
        <x:v>1</x:v>
      </x:c>
      <x:c r="O1716" s="149" t="str">
        <x:f>'Master Products'!AH1713</x:f>
        <x:v>WS-RATES:48:21</x:v>
      </x:c>
      <x:c r="P1716" s="149" t="str">
        <x:f>IF('Master Products'!AI1713="","",'Master Products'!AI1713)</x:f>
      </x:c>
      <x:c r="Q1716" s="149" t="str">
        <x:f>IF('Master Products'!AJ1713="","",'Master Products'!AJ1713)</x:f>
      </x:c>
      <x:c r="R1716" s="149" t="str">
        <x:f>IF('Master Products'!AK1713="","",'Master Products'!AK1713)</x:f>
      </x:c>
    </x:row>
    <x:row r="1717">
      <x:c r="A1717" s="149" t="str">
        <x:f>'Master Products'!A1714</x:f>
        <x:v>RS-001713</x:v>
      </x:c>
      <x:c r="B1717" s="149" t="str">
        <x:f>'Master Products'!B1714</x:f>
        <x:v>GATTA KHATA LEDGER KRS 6</x:v>
      </x:c>
      <x:c r="C1717" s="149" t="str">
        <x:f>'Master Products'!C1714</x:f>
        <x:v>GATTA REGISTER</x:v>
      </x:c>
      <x:c r="D1717" s="149" t="str">
        <x:f>'Master Products'!D1714</x:f>
        <x:v>Both</x:v>
      </x:c>
      <x:c r="E1717" s="149" t="str">
        <x:f>'Master Products'!F1714</x:f>
        <x:v>Piece</x:v>
      </x:c>
      <x:c r="F1717" s="149" t="str">
        <x:f>IF('Master Products'!G1714="","",'Master Products'!G1714)</x:f>
      </x:c>
      <x:c r="G1717" s="149" t="str">
        <x:f>'Master Products'!I1714</x:f>
        <x:v>PKR</x:v>
      </x:c>
      <x:c r="H1717" s="133" t="n">
        <x:f>'Master Products'!L1714</x:f>
        <x:v>1000</x:v>
      </x:c>
      <x:c r="I1717" s="133" t="n">
        <x:f>'Master Products'!M1714</x:f>
        <x:v>840</x:v>
      </x:c>
      <x:c r="J1717" s="133" t="str">
        <x:f>'Master Products'!U1714</x:f>
        <x:v>Source Valid</x:v>
      </x:c>
      <x:c r="K1717" s="133" t="n">
        <x:f>'Master Products'!N1714</x:f>
        <x:v>160</x:v>
      </x:c>
      <x:c r="L1717" s="148" t="n">
        <x:f>'Master Products'!O1714</x:f>
        <x:v>0.16</x:v>
      </x:c>
      <x:c r="M1717" s="149" t="str">
        <x:f>'Master Products'!X1714</x:f>
        <x:v>Ready</x:v>
      </x:c>
      <x:c r="N1717" s="149" t="b">
        <x:f>'Master Products'!Y1714</x:f>
        <x:v>1</x:v>
      </x:c>
      <x:c r="O1717" s="149" t="str">
        <x:f>'Master Products'!AH1714</x:f>
        <x:v>WS-RATES:48:22</x:v>
      </x:c>
      <x:c r="P1717" s="149" t="str">
        <x:f>IF('Master Products'!AI1714="","",'Master Products'!AI1714)</x:f>
      </x:c>
      <x:c r="Q1717" s="149" t="str">
        <x:f>IF('Master Products'!AJ1714="","",'Master Products'!AJ1714)</x:f>
      </x:c>
      <x:c r="R1717" s="149" t="str">
        <x:f>IF('Master Products'!AK1714="","",'Master Products'!AK1714)</x:f>
      </x:c>
    </x:row>
    <x:row r="1718">
      <x:c r="A1718" s="149" t="str">
        <x:f>'Master Products'!A1715</x:f>
        <x:v>RS-001714</x:v>
      </x:c>
      <x:c r="B1718" s="149" t="str">
        <x:f>'Master Products'!B1715</x:f>
        <x:v>NIKKAH PEN SINGLE</x:v>
      </x:c>
      <x:c r="C1718" s="149" t="str">
        <x:f>'Master Products'!C1715</x:f>
        <x:v>CHINA</x:v>
      </x:c>
      <x:c r="D1718" s="149" t="str">
        <x:f>'Master Products'!D1715</x:f>
        <x:v>Both</x:v>
      </x:c>
      <x:c r="E1718" s="149" t="str">
        <x:f>'Master Products'!F1715</x:f>
        <x:v>Piece</x:v>
      </x:c>
      <x:c r="F1718" s="149" t="str">
        <x:f>IF('Master Products'!G1715="","",'Master Products'!G1715)</x:f>
      </x:c>
      <x:c r="G1718" s="149" t="str">
        <x:f>'Master Products'!I1715</x:f>
        <x:v>PKR</x:v>
      </x:c>
      <x:c r="H1718" s="133" t="n">
        <x:f>'Master Products'!L1715</x:f>
        <x:v>200</x:v>
      </x:c>
      <x:c r="I1718" s="133" t="n">
        <x:f>'Master Products'!M1715</x:f>
        <x:v>180</x:v>
      </x:c>
      <x:c r="J1718" s="133" t="str">
        <x:f>'Master Products'!U1715</x:f>
        <x:v>Source Valid</x:v>
      </x:c>
      <x:c r="K1718" s="133" t="n">
        <x:f>'Master Products'!N1715</x:f>
        <x:v>20</x:v>
      </x:c>
      <x:c r="L1718" s="148" t="n">
        <x:f>'Master Products'!O1715</x:f>
        <x:v>0.1</x:v>
      </x:c>
      <x:c r="M1718" s="149" t="str">
        <x:f>'Master Products'!X1715</x:f>
        <x:v>Ready</x:v>
      </x:c>
      <x:c r="N1718" s="149" t="b">
        <x:f>'Master Products'!Y1715</x:f>
        <x:v>1</x:v>
      </x:c>
      <x:c r="O1718" s="149" t="str">
        <x:f>'Master Products'!AH1715</x:f>
        <x:v>WS-RATES:48:23</x:v>
      </x:c>
      <x:c r="P1718" s="149" t="str">
        <x:f>IF('Master Products'!AI1715="","",'Master Products'!AI1715)</x:f>
      </x:c>
      <x:c r="Q1718" s="149" t="str">
        <x:f>IF('Master Products'!AJ1715="","",'Master Products'!AJ1715)</x:f>
      </x:c>
      <x:c r="R1718" s="149" t="str">
        <x:f>IF('Master Products'!AK1715="","",'Master Products'!AK1715)</x:f>
      </x:c>
    </x:row>
    <x:row r="1719">
      <x:c r="A1719" s="149" t="str">
        <x:f>'Master Products'!A1716</x:f>
        <x:v>RS-001715</x:v>
      </x:c>
      <x:c r="B1719" s="149" t="str">
        <x:f>'Master Products'!B1716</x:f>
        <x:v>GATTA KHATA LEDGER KRS 5</x:v>
      </x:c>
      <x:c r="C1719" s="149" t="str">
        <x:f>'Master Products'!C1716</x:f>
        <x:v>GATTA REGISTER</x:v>
      </x:c>
      <x:c r="D1719" s="149" t="str">
        <x:f>'Master Products'!D1716</x:f>
        <x:v>Both</x:v>
      </x:c>
      <x:c r="E1719" s="149" t="str">
        <x:f>'Master Products'!F1716</x:f>
        <x:v>Piece</x:v>
      </x:c>
      <x:c r="F1719" s="149" t="str">
        <x:f>IF('Master Products'!G1716="","",'Master Products'!G1716)</x:f>
      </x:c>
      <x:c r="G1719" s="149" t="str">
        <x:f>'Master Products'!I1716</x:f>
        <x:v>PKR</x:v>
      </x:c>
      <x:c r="H1719" s="133" t="n">
        <x:f>'Master Products'!L1716</x:f>
        <x:v>850</x:v>
      </x:c>
      <x:c r="I1719" s="133" t="n">
        <x:f>'Master Products'!M1716</x:f>
        <x:v>810</x:v>
      </x:c>
      <x:c r="J1719" s="133" t="str">
        <x:f>'Master Products'!U1716</x:f>
        <x:v>Source Valid</x:v>
      </x:c>
      <x:c r="K1719" s="133" t="n">
        <x:f>'Master Products'!N1716</x:f>
        <x:v>40</x:v>
      </x:c>
      <x:c r="L1719" s="148" t="n">
        <x:f>'Master Products'!O1716</x:f>
        <x:v>0.047058823529411764</x:v>
      </x:c>
      <x:c r="M1719" s="149" t="str">
        <x:f>'Master Products'!X1716</x:f>
        <x:v>Ready</x:v>
      </x:c>
      <x:c r="N1719" s="149" t="b">
        <x:f>'Master Products'!Y1716</x:f>
        <x:v>1</x:v>
      </x:c>
      <x:c r="O1719" s="149" t="str">
        <x:f>'Master Products'!AH1716</x:f>
        <x:v>WS-RATES:48:24</x:v>
      </x:c>
      <x:c r="P1719" s="149" t="str">
        <x:f>IF('Master Products'!AI1716="","",'Master Products'!AI1716)</x:f>
      </x:c>
      <x:c r="Q1719" s="149" t="str">
        <x:f>IF('Master Products'!AJ1716="","",'Master Products'!AJ1716)</x:f>
      </x:c>
      <x:c r="R1719" s="149" t="str">
        <x:f>IF('Master Products'!AK1716="","",'Master Products'!AK1716)</x:f>
      </x:c>
    </x:row>
    <x:row r="1720">
      <x:c r="A1720" s="149" t="str">
        <x:f>'Master Products'!A1717</x:f>
        <x:v>RS-001716</x:v>
      </x:c>
      <x:c r="B1720" s="149" t="str">
        <x:f>'Master Products'!B1717</x:f>
        <x:v>SAFETY PIN DL2302 (500PCS)</x:v>
      </x:c>
      <x:c r="C1720" s="149" t="str">
        <x:f>'Master Products'!C1717</x:f>
        <x:v>CHINA</x:v>
      </x:c>
      <x:c r="D1720" s="149" t="str">
        <x:f>'Master Products'!D1717</x:f>
        <x:v>Wholesale/Bulk</x:v>
      </x:c>
      <x:c r="E1720" s="149" t="str">
        <x:f>'Master Products'!F1717</x:f>
        <x:v>Pack</x:v>
      </x:c>
      <x:c r="F1720" s="149" t="n">
        <x:f>IF('Master Products'!G1717="","",'Master Products'!G1717)</x:f>
        <x:v>500</x:v>
      </x:c>
      <x:c r="G1720" s="149" t="str">
        <x:f>'Master Products'!I1717</x:f>
        <x:v>PKR</x:v>
      </x:c>
      <x:c r="H1720" s="133" t="n">
        <x:f>'Master Products'!L1717</x:f>
        <x:v>350</x:v>
      </x:c>
      <x:c r="I1720" s="133" t="n">
        <x:f>'Master Products'!M1717</x:f>
        <x:v>325</x:v>
      </x:c>
      <x:c r="J1720" s="133" t="str">
        <x:f>'Master Products'!U1717</x:f>
        <x:v>Source Valid</x:v>
      </x:c>
      <x:c r="K1720" s="133" t="n">
        <x:f>'Master Products'!N1717</x:f>
        <x:v>25</x:v>
      </x:c>
      <x:c r="L1720" s="148" t="n">
        <x:f>'Master Products'!O1717</x:f>
        <x:v>0.07142857142857142</x:v>
      </x:c>
      <x:c r="M1720" s="149" t="str">
        <x:f>'Master Products'!X1717</x:f>
        <x:v>Ready</x:v>
      </x:c>
      <x:c r="N1720" s="149" t="b">
        <x:f>'Master Products'!Y1717</x:f>
        <x:v>1</x:v>
      </x:c>
      <x:c r="O1720" s="149" t="str">
        <x:f>'Master Products'!AH1717</x:f>
        <x:v>WS-RATES:48:25</x:v>
      </x:c>
      <x:c r="P1720" s="149" t="str">
        <x:f>IF('Master Products'!AI1717="","",'Master Products'!AI1717)</x:f>
      </x:c>
      <x:c r="Q1720" s="149" t="str">
        <x:f>IF('Master Products'!AJ1717="","",'Master Products'!AJ1717)</x:f>
      </x:c>
      <x:c r="R1720" s="149" t="str">
        <x:f>IF('Master Products'!AK1717="","",'Master Products'!AK1717)</x:f>
      </x:c>
    </x:row>
    <x:row r="1721">
      <x:c r="A1721" s="149" t="str">
        <x:f>'Master Products'!A1718</x:f>
        <x:v>RS-001717</x:v>
      </x:c>
      <x:c r="B1721" s="149" t="str">
        <x:f>'Master Products'!B1718</x:f>
        <x:v>DRUM JELLY SLIME</x:v>
      </x:c>
      <x:c r="C1721" s="149" t="str">
        <x:f>'Master Products'!C1718</x:f>
        <x:v>CHINA</x:v>
      </x:c>
      <x:c r="D1721" s="149" t="str">
        <x:f>'Master Products'!D1718</x:f>
        <x:v>Both</x:v>
      </x:c>
      <x:c r="E1721" s="149" t="str">
        <x:f>'Master Products'!F1718</x:f>
        <x:v>Piece</x:v>
      </x:c>
      <x:c r="F1721" s="149" t="str">
        <x:f>IF('Master Products'!G1718="","",'Master Products'!G1718)</x:f>
      </x:c>
      <x:c r="G1721" s="149" t="str">
        <x:f>'Master Products'!I1718</x:f>
        <x:v>PKR</x:v>
      </x:c>
      <x:c r="H1721" s="133" t="n">
        <x:f>'Master Products'!L1718</x:f>
        <x:v>450</x:v>
      </x:c>
      <x:c r="I1721" s="133" t="n">
        <x:f>'Master Products'!M1718</x:f>
        <x:v>350</x:v>
      </x:c>
      <x:c r="J1721" s="133" t="str">
        <x:f>'Master Products'!U1718</x:f>
        <x:v>Source Valid</x:v>
      </x:c>
      <x:c r="K1721" s="133" t="n">
        <x:f>'Master Products'!N1718</x:f>
        <x:v>100</x:v>
      </x:c>
      <x:c r="L1721" s="148" t="n">
        <x:f>'Master Products'!O1718</x:f>
        <x:v>0.2222222222222222</x:v>
      </x:c>
      <x:c r="M1721" s="149" t="str">
        <x:f>'Master Products'!X1718</x:f>
        <x:v>Ready</x:v>
      </x:c>
      <x:c r="N1721" s="149" t="b">
        <x:f>'Master Products'!Y1718</x:f>
        <x:v>1</x:v>
      </x:c>
      <x:c r="O1721" s="149" t="str">
        <x:f>'Master Products'!AH1718</x:f>
        <x:v>WS-RATES:48:26</x:v>
      </x:c>
      <x:c r="P1721" s="149" t="str">
        <x:f>IF('Master Products'!AI1718="","",'Master Products'!AI1718)</x:f>
      </x:c>
      <x:c r="Q1721" s="149" t="str">
        <x:f>IF('Master Products'!AJ1718="","",'Master Products'!AJ1718)</x:f>
      </x:c>
      <x:c r="R1721" s="149" t="str">
        <x:f>IF('Master Products'!AK1718="","",'Master Products'!AK1718)</x:f>
      </x:c>
    </x:row>
    <x:row r="1722">
      <x:c r="A1722" s="149" t="str">
        <x:f>'Master Products'!A1719</x:f>
        <x:v>RS-001718</x:v>
      </x:c>
      <x:c r="B1722" s="149" t="str">
        <x:f>'Master Products'!B1719</x:f>
        <x:v>SAFETY PIN DL2303 (300PCS)</x:v>
      </x:c>
      <x:c r="C1722" s="149" t="str">
        <x:f>'Master Products'!C1719</x:f>
        <x:v>CHINA</x:v>
      </x:c>
      <x:c r="D1722" s="149" t="str">
        <x:f>'Master Products'!D1719</x:f>
        <x:v>Wholesale/Bulk</x:v>
      </x:c>
      <x:c r="E1722" s="149" t="str">
        <x:f>'Master Products'!F1719</x:f>
        <x:v>Pack</x:v>
      </x:c>
      <x:c r="F1722" s="149" t="n">
        <x:f>IF('Master Products'!G1719="","",'Master Products'!G1719)</x:f>
        <x:v>300</x:v>
      </x:c>
      <x:c r="G1722" s="149" t="str">
        <x:f>'Master Products'!I1719</x:f>
        <x:v>PKR</x:v>
      </x:c>
      <x:c r="H1722" s="133" t="n">
        <x:f>'Master Products'!L1719</x:f>
        <x:v>300</x:v>
      </x:c>
      <x:c r="I1722" s="133" t="n">
        <x:f>'Master Products'!M1719</x:f>
        <x:v>275</x:v>
      </x:c>
      <x:c r="J1722" s="133" t="str">
        <x:f>'Master Products'!U1719</x:f>
        <x:v>Source Valid</x:v>
      </x:c>
      <x:c r="K1722" s="133" t="n">
        <x:f>'Master Products'!N1719</x:f>
        <x:v>25</x:v>
      </x:c>
      <x:c r="L1722" s="148" t="n">
        <x:f>'Master Products'!O1719</x:f>
        <x:v>0.08333333333333333</x:v>
      </x:c>
      <x:c r="M1722" s="149" t="str">
        <x:f>'Master Products'!X1719</x:f>
        <x:v>Ready</x:v>
      </x:c>
      <x:c r="N1722" s="149" t="b">
        <x:f>'Master Products'!Y1719</x:f>
        <x:v>1</x:v>
      </x:c>
      <x:c r="O1722" s="149" t="str">
        <x:f>'Master Products'!AH1719</x:f>
        <x:v>WS-RATES:48:27</x:v>
      </x:c>
      <x:c r="P1722" s="149" t="str">
        <x:f>IF('Master Products'!AI1719="","",'Master Products'!AI1719)</x:f>
      </x:c>
      <x:c r="Q1722" s="149" t="str">
        <x:f>IF('Master Products'!AJ1719="","",'Master Products'!AJ1719)</x:f>
      </x:c>
      <x:c r="R1722" s="149" t="str">
        <x:f>IF('Master Products'!AK1719="","",'Master Products'!AK1719)</x:f>
      </x:c>
    </x:row>
    <x:row r="1723">
      <x:c r="A1723" s="149" t="str">
        <x:f>'Master Products'!A1720</x:f>
        <x:v>RS-001719</x:v>
      </x:c>
      <x:c r="B1723" s="149" t="str">
        <x:f>'Master Products'!B1720</x:f>
        <x:v>GATTA KHATA LEDGER KRS 4</x:v>
      </x:c>
      <x:c r="C1723" s="149" t="str">
        <x:f>'Master Products'!C1720</x:f>
        <x:v>GATTA REGISTER</x:v>
      </x:c>
      <x:c r="D1723" s="149" t="str">
        <x:f>'Master Products'!D1720</x:f>
        <x:v>Both</x:v>
      </x:c>
      <x:c r="E1723" s="149" t="str">
        <x:f>'Master Products'!F1720</x:f>
        <x:v>Piece</x:v>
      </x:c>
      <x:c r="F1723" s="149" t="str">
        <x:f>IF('Master Products'!G1720="","",'Master Products'!G1720)</x:f>
      </x:c>
      <x:c r="G1723" s="149" t="str">
        <x:f>'Master Products'!I1720</x:f>
        <x:v>PKR</x:v>
      </x:c>
      <x:c r="H1723" s="133" t="n">
        <x:f>'Master Products'!L1720</x:f>
        <x:v>700</x:v>
      </x:c>
      <x:c r="I1723" s="133" t="n">
        <x:f>'Master Products'!M1720</x:f>
        <x:v>650</x:v>
      </x:c>
      <x:c r="J1723" s="133" t="str">
        <x:f>'Master Products'!U1720</x:f>
        <x:v>Source Valid</x:v>
      </x:c>
      <x:c r="K1723" s="133" t="n">
        <x:f>'Master Products'!N1720</x:f>
        <x:v>50</x:v>
      </x:c>
      <x:c r="L1723" s="148" t="n">
        <x:f>'Master Products'!O1720</x:f>
        <x:v>0.07142857142857142</x:v>
      </x:c>
      <x:c r="M1723" s="149" t="str">
        <x:f>'Master Products'!X1720</x:f>
        <x:v>Ready</x:v>
      </x:c>
      <x:c r="N1723" s="149" t="b">
        <x:f>'Master Products'!Y1720</x:f>
        <x:v>1</x:v>
      </x:c>
      <x:c r="O1723" s="149" t="str">
        <x:f>'Master Products'!AH1720</x:f>
        <x:v>WS-RATES:48:28</x:v>
      </x:c>
      <x:c r="P1723" s="149" t="str">
        <x:f>IF('Master Products'!AI1720="","",'Master Products'!AI1720)</x:f>
      </x:c>
      <x:c r="Q1723" s="149" t="str">
        <x:f>IF('Master Products'!AJ1720="","",'Master Products'!AJ1720)</x:f>
      </x:c>
      <x:c r="R1723" s="149" t="str">
        <x:f>IF('Master Products'!AK1720="","",'Master Products'!AK1720)</x:f>
      </x:c>
    </x:row>
    <x:row r="1724">
      <x:c r="A1724" s="149" t="str">
        <x:f>'Master Products'!A1721</x:f>
        <x:v>RS-001720</x:v>
      </x:c>
      <x:c r="B1724" s="149" t="str">
        <x:f>'Master Products'!B1721</x:f>
        <x:v>CRYSTAL SLIME SMALL</x:v>
      </x:c>
      <x:c r="C1724" s="149" t="str">
        <x:f>'Master Products'!C1721</x:f>
        <x:v>CHINA</x:v>
      </x:c>
      <x:c r="D1724" s="149" t="str">
        <x:f>'Master Products'!D1721</x:f>
        <x:v>Both</x:v>
      </x:c>
      <x:c r="E1724" s="149" t="str">
        <x:f>'Master Products'!F1721</x:f>
        <x:v>Piece</x:v>
      </x:c>
      <x:c r="F1724" s="149" t="str">
        <x:f>IF('Master Products'!G1721="","",'Master Products'!G1721)</x:f>
      </x:c>
      <x:c r="G1724" s="149" t="str">
        <x:f>'Master Products'!I1721</x:f>
        <x:v>PKR</x:v>
      </x:c>
      <x:c r="H1724" s="133" t="n">
        <x:f>'Master Products'!L1721</x:f>
        <x:v>31</x:v>
      </x:c>
      <x:c r="I1724" s="133" t="n">
        <x:f>'Master Products'!M1721</x:f>
        <x:v>25</x:v>
      </x:c>
      <x:c r="J1724" s="133" t="str">
        <x:f>'Master Products'!U1721</x:f>
        <x:v>Source Valid</x:v>
      </x:c>
      <x:c r="K1724" s="133" t="n">
        <x:f>'Master Products'!N1721</x:f>
        <x:v>6</x:v>
      </x:c>
      <x:c r="L1724" s="148" t="n">
        <x:f>'Master Products'!O1721</x:f>
        <x:v>0.1935483870967742</x:v>
      </x:c>
      <x:c r="M1724" s="149" t="str">
        <x:f>'Master Products'!X1721</x:f>
        <x:v>Ready</x:v>
      </x:c>
      <x:c r="N1724" s="149" t="b">
        <x:f>'Master Products'!Y1721</x:f>
        <x:v>1</x:v>
      </x:c>
      <x:c r="O1724" s="149" t="str">
        <x:f>'Master Products'!AH1721</x:f>
        <x:v>WS-RATES:48:29</x:v>
      </x:c>
      <x:c r="P1724" s="149" t="str">
        <x:f>IF('Master Products'!AI1721="","",'Master Products'!AI1721)</x:f>
      </x:c>
      <x:c r="Q1724" s="149" t="str">
        <x:f>IF('Master Products'!AJ1721="","",'Master Products'!AJ1721)</x:f>
      </x:c>
      <x:c r="R1724" s="149" t="str">
        <x:f>IF('Master Products'!AK1721="","",'Master Products'!AK1721)</x:f>
      </x:c>
    </x:row>
    <x:row r="1725">
      <x:c r="A1725" s="149" t="str">
        <x:f>'Master Products'!A1722</x:f>
        <x:v>RS-001721</x:v>
      </x:c>
      <x:c r="B1725" s="149" t="str">
        <x:f>'Master Products'!B1722</x:f>
        <x:v>GATTA KHATA LEDGER KRS 3</x:v>
      </x:c>
      <x:c r="C1725" s="149" t="str">
        <x:f>'Master Products'!C1722</x:f>
        <x:v>GATTA REGISTER</x:v>
      </x:c>
      <x:c r="D1725" s="149" t="str">
        <x:f>'Master Products'!D1722</x:f>
        <x:v>Both</x:v>
      </x:c>
      <x:c r="E1725" s="149" t="str">
        <x:f>'Master Products'!F1722</x:f>
        <x:v>Piece</x:v>
      </x:c>
      <x:c r="F1725" s="149" t="str">
        <x:f>IF('Master Products'!G1722="","",'Master Products'!G1722)</x:f>
      </x:c>
      <x:c r="G1725" s="149" t="str">
        <x:f>'Master Products'!I1722</x:f>
        <x:v>PKR</x:v>
      </x:c>
      <x:c r="H1725" s="133" t="n">
        <x:f>'Master Products'!L1722</x:f>
        <x:v>525</x:v>
      </x:c>
      <x:c r="I1725" s="133" t="n">
        <x:f>'Master Products'!M1722</x:f>
        <x:v>490</x:v>
      </x:c>
      <x:c r="J1725" s="133" t="str">
        <x:f>'Master Products'!U1722</x:f>
        <x:v>Source Valid</x:v>
      </x:c>
      <x:c r="K1725" s="133" t="n">
        <x:f>'Master Products'!N1722</x:f>
        <x:v>35</x:v>
      </x:c>
      <x:c r="L1725" s="148" t="n">
        <x:f>'Master Products'!O1722</x:f>
        <x:v>0.06666666666666667</x:v>
      </x:c>
      <x:c r="M1725" s="149" t="str">
        <x:f>'Master Products'!X1722</x:f>
        <x:v>Ready</x:v>
      </x:c>
      <x:c r="N1725" s="149" t="b">
        <x:f>'Master Products'!Y1722</x:f>
        <x:v>1</x:v>
      </x:c>
      <x:c r="O1725" s="149" t="str">
        <x:f>'Master Products'!AH1722</x:f>
        <x:v>WS-RATES:48:30</x:v>
      </x:c>
      <x:c r="P1725" s="149" t="str">
        <x:f>IF('Master Products'!AI1722="","",'Master Products'!AI1722)</x:f>
      </x:c>
      <x:c r="Q1725" s="149" t="str">
        <x:f>IF('Master Products'!AJ1722="","",'Master Products'!AJ1722)</x:f>
      </x:c>
      <x:c r="R1725" s="149" t="str">
        <x:f>IF('Master Products'!AK1722="","",'Master Products'!AK1722)</x:f>
      </x:c>
    </x:row>
    <x:row r="1726">
      <x:c r="A1726" s="149" t="str">
        <x:f>'Master Products'!A1723</x:f>
        <x:v>RS-001722</x:v>
      </x:c>
      <x:c r="B1726" s="149" t="str">
        <x:f>'Master Products'!B1723</x:f>
        <x:v>SIKKA PENCIL FAN (42PCS)</x:v>
      </x:c>
      <x:c r="C1726" s="149" t="str">
        <x:f>'Master Products'!C1723</x:f>
        <x:v>FANCY PENCIL</x:v>
      </x:c>
      <x:c r="D1726" s="149" t="str">
        <x:f>'Master Products'!D1723</x:f>
        <x:v>Wholesale/Bulk</x:v>
      </x:c>
      <x:c r="E1726" s="149" t="str">
        <x:f>'Master Products'!F1723</x:f>
        <x:v>Pack</x:v>
      </x:c>
      <x:c r="F1726" s="149" t="n">
        <x:f>IF('Master Products'!G1723="","",'Master Products'!G1723)</x:f>
        <x:v>42</x:v>
      </x:c>
      <x:c r="G1726" s="149" t="str">
        <x:f>'Master Products'!I1723</x:f>
        <x:v>PKR</x:v>
      </x:c>
      <x:c r="H1726" s="133" t="n">
        <x:f>'Master Products'!L1723</x:f>
        <x:v>950</x:v>
      </x:c>
      <x:c r="I1726" s="133" t="n">
        <x:f>'Master Products'!M1723</x:f>
        <x:v>820</x:v>
      </x:c>
      <x:c r="J1726" s="133" t="str">
        <x:f>'Master Products'!U1723</x:f>
        <x:v>Source Valid</x:v>
      </x:c>
      <x:c r="K1726" s="133" t="n">
        <x:f>'Master Products'!N1723</x:f>
        <x:v>130</x:v>
      </x:c>
      <x:c r="L1726" s="148" t="n">
        <x:f>'Master Products'!O1723</x:f>
        <x:v>0.1368421052631579</x:v>
      </x:c>
      <x:c r="M1726" s="149" t="str">
        <x:f>'Master Products'!X1723</x:f>
        <x:v>Ready</x:v>
      </x:c>
      <x:c r="N1726" s="149" t="b">
        <x:f>'Master Products'!Y1723</x:f>
        <x:v>1</x:v>
      </x:c>
      <x:c r="O1726" s="149" t="str">
        <x:f>'Master Products'!AH1723</x:f>
        <x:v>WS-RATES:48:31</x:v>
      </x:c>
      <x:c r="P1726" s="149" t="str">
        <x:f>IF('Master Products'!AI1723="","",'Master Products'!AI1723)</x:f>
      </x:c>
      <x:c r="Q1726" s="149" t="str">
        <x:f>IF('Master Products'!AJ1723="","",'Master Products'!AJ1723)</x:f>
      </x:c>
      <x:c r="R1726" s="149" t="str">
        <x:f>IF('Master Products'!AK1723="","",'Master Products'!AK1723)</x:f>
      </x:c>
    </x:row>
    <x:row r="1727">
      <x:c r="A1727" s="149" t="str">
        <x:f>'Master Products'!A1724</x:f>
        <x:v>RS-001723</x:v>
      </x:c>
      <x:c r="B1727" s="149" t="str">
        <x:f>'Master Products'!B1724</x:f>
        <x:v>CRYSTAL SLIME NUMBER 82</x:v>
      </x:c>
      <x:c r="C1727" s="149" t="str">
        <x:f>'Master Products'!C1724</x:f>
        <x:v>CHINA</x:v>
      </x:c>
      <x:c r="D1727" s="149" t="str">
        <x:f>'Master Products'!D1724</x:f>
        <x:v>Both</x:v>
      </x:c>
      <x:c r="E1727" s="149" t="str">
        <x:f>'Master Products'!F1724</x:f>
        <x:v>Piece</x:v>
      </x:c>
      <x:c r="F1727" s="149" t="str">
        <x:f>IF('Master Products'!G1724="","",'Master Products'!G1724)</x:f>
      </x:c>
      <x:c r="G1727" s="149" t="str">
        <x:f>'Master Products'!I1724</x:f>
        <x:v>PKR</x:v>
      </x:c>
      <x:c r="H1727" s="133" t="n">
        <x:f>'Master Products'!L1724</x:f>
        <x:v>82</x:v>
      </x:c>
      <x:c r="I1727" s="133" t="n">
        <x:f>'Master Products'!M1724</x:f>
        <x:v>62</x:v>
      </x:c>
      <x:c r="J1727" s="133" t="str">
        <x:f>'Master Products'!U1724</x:f>
        <x:v>Source Valid</x:v>
      </x:c>
      <x:c r="K1727" s="133" t="n">
        <x:f>'Master Products'!N1724</x:f>
        <x:v>20</x:v>
      </x:c>
      <x:c r="L1727" s="148" t="n">
        <x:f>'Master Products'!O1724</x:f>
        <x:v>0.24390243902439024</x:v>
      </x:c>
      <x:c r="M1727" s="149" t="str">
        <x:f>'Master Products'!X1724</x:f>
        <x:v>Ready</x:v>
      </x:c>
      <x:c r="N1727" s="149" t="b">
        <x:f>'Master Products'!Y1724</x:f>
        <x:v>1</x:v>
      </x:c>
      <x:c r="O1727" s="149" t="str">
        <x:f>'Master Products'!AH1724</x:f>
        <x:v>WS-RATES:48:32</x:v>
      </x:c>
      <x:c r="P1727" s="149" t="str">
        <x:f>IF('Master Products'!AI1724="","",'Master Products'!AI1724)</x:f>
      </x:c>
      <x:c r="Q1727" s="149" t="str">
        <x:f>IF('Master Products'!AJ1724="","",'Master Products'!AJ1724)</x:f>
      </x:c>
      <x:c r="R1727" s="149" t="str">
        <x:f>IF('Master Products'!AK1724="","",'Master Products'!AK1724)</x:f>
      </x:c>
    </x:row>
    <x:row r="1728">
      <x:c r="A1728" s="149" t="str">
        <x:f>'Master Products'!A1725</x:f>
        <x:v>RS-001724</x:v>
      </x:c>
      <x:c r="B1728" s="149" t="str">
        <x:f>'Master Products'!B1725</x:f>
        <x:v>YOYO</x:v>
      </x:c>
      <x:c r="C1728" s="149" t="str">
        <x:f>'Master Products'!C1725</x:f>
        <x:v>CHINA</x:v>
      </x:c>
      <x:c r="D1728" s="149" t="str">
        <x:f>'Master Products'!D1725</x:f>
        <x:v>Both</x:v>
      </x:c>
      <x:c r="E1728" s="149" t="str">
        <x:f>'Master Products'!F1725</x:f>
        <x:v>Piece</x:v>
      </x:c>
      <x:c r="F1728" s="149" t="str">
        <x:f>IF('Master Products'!G1725="","",'Master Products'!G1725)</x:f>
      </x:c>
      <x:c r="G1728" s="149" t="str">
        <x:f>'Master Products'!I1725</x:f>
        <x:v>PKR</x:v>
      </x:c>
      <x:c r="H1728" s="133" t="n">
        <x:f>'Master Products'!L1725</x:f>
        <x:v>35</x:v>
      </x:c>
      <x:c r="I1728" s="133" t="n">
        <x:f>'Master Products'!M1725</x:f>
        <x:v>30</x:v>
      </x:c>
      <x:c r="J1728" s="133" t="str">
        <x:f>'Master Products'!U1725</x:f>
        <x:v>Source Valid</x:v>
      </x:c>
      <x:c r="K1728" s="133" t="n">
        <x:f>'Master Products'!N1725</x:f>
        <x:v>5</x:v>
      </x:c>
      <x:c r="L1728" s="148" t="n">
        <x:f>'Master Products'!O1725</x:f>
        <x:v>0.14285714285714285</x:v>
      </x:c>
      <x:c r="M1728" s="149" t="str">
        <x:f>'Master Products'!X1725</x:f>
        <x:v>Ready</x:v>
      </x:c>
      <x:c r="N1728" s="149" t="b">
        <x:f>'Master Products'!Y1725</x:f>
        <x:v>1</x:v>
      </x:c>
      <x:c r="O1728" s="149" t="str">
        <x:f>'Master Products'!AH1725</x:f>
        <x:v>WS-RATES:48:33</x:v>
      </x:c>
      <x:c r="P1728" s="149" t="str">
        <x:f>IF('Master Products'!AI1725="","",'Master Products'!AI1725)</x:f>
      </x:c>
      <x:c r="Q1728" s="149" t="str">
        <x:f>IF('Master Products'!AJ1725="","",'Master Products'!AJ1725)</x:f>
      </x:c>
      <x:c r="R1728" s="149" t="str">
        <x:f>IF('Master Products'!AK1725="","",'Master Products'!AK1725)</x:f>
      </x:c>
    </x:row>
    <x:row r="1729">
      <x:c r="A1729" s="149" t="str">
        <x:f>'Master Products'!A1726</x:f>
        <x:v>RS-001725</x:v>
      </x:c>
      <x:c r="B1729" s="149" t="str">
        <x:f>'Master Products'!B1726</x:f>
        <x:v>GATTA KHATA COPY 68g NO 10</x:v>
      </x:c>
      <x:c r="C1729" s="149" t="str">
        <x:f>'Master Products'!C1726</x:f>
        <x:v>GATTA REGISTER</x:v>
      </x:c>
      <x:c r="D1729" s="149" t="str">
        <x:f>'Master Products'!D1726</x:f>
        <x:v>Both</x:v>
      </x:c>
      <x:c r="E1729" s="149" t="str">
        <x:f>'Master Products'!F1726</x:f>
        <x:v>Piece</x:v>
      </x:c>
      <x:c r="F1729" s="149" t="str">
        <x:f>IF('Master Products'!G1726="","",'Master Products'!G1726)</x:f>
      </x:c>
      <x:c r="G1729" s="149" t="str">
        <x:f>'Master Products'!I1726</x:f>
        <x:v>PKR</x:v>
      </x:c>
      <x:c r="H1729" s="133" t="n">
        <x:f>'Master Products'!L1726</x:f>
        <x:v>440</x:v>
      </x:c>
      <x:c r="I1729" s="133" t="n">
        <x:f>'Master Products'!M1726</x:f>
        <x:v>400</x:v>
      </x:c>
      <x:c r="J1729" s="133" t="str">
        <x:f>'Master Products'!U1726</x:f>
        <x:v>Source Valid</x:v>
      </x:c>
      <x:c r="K1729" s="133" t="n">
        <x:f>'Master Products'!N1726</x:f>
        <x:v>40</x:v>
      </x:c>
      <x:c r="L1729" s="148" t="n">
        <x:f>'Master Products'!O1726</x:f>
        <x:v>0.09090909090909091</x:v>
      </x:c>
      <x:c r="M1729" s="149" t="str">
        <x:f>'Master Products'!X1726</x:f>
        <x:v>Ready</x:v>
      </x:c>
      <x:c r="N1729" s="149" t="b">
        <x:f>'Master Products'!Y1726</x:f>
        <x:v>1</x:v>
      </x:c>
      <x:c r="O1729" s="149" t="str">
        <x:f>'Master Products'!AH1726</x:f>
        <x:v>WS-RATES:48:34</x:v>
      </x:c>
      <x:c r="P1729" s="149" t="str">
        <x:f>IF('Master Products'!AI1726="","",'Master Products'!AI1726)</x:f>
      </x:c>
      <x:c r="Q1729" s="149" t="str">
        <x:f>IF('Master Products'!AJ1726="","",'Master Products'!AJ1726)</x:f>
      </x:c>
      <x:c r="R1729" s="149" t="str">
        <x:f>IF('Master Products'!AK1726="","",'Master Products'!AK1726)</x:f>
      </x:c>
    </x:row>
    <x:row r="1730">
      <x:c r="A1730" s="149" t="str">
        <x:f>'Master Products'!A1727</x:f>
        <x:v>RS-001726</x:v>
      </x:c>
      <x:c r="B1730" s="149" t="str">
        <x:f>'Master Products'!B1727</x:f>
        <x:v>PRICE TAG WHITE ROCKET</x:v>
      </x:c>
      <x:c r="C1730" s="149" t="str">
        <x:f>'Master Products'!C1727</x:f>
        <x:v>CHINA</x:v>
      </x:c>
      <x:c r="D1730" s="149" t="str">
        <x:f>'Master Products'!D1727</x:f>
        <x:v>Both</x:v>
      </x:c>
      <x:c r="E1730" s="149" t="str">
        <x:f>'Master Products'!F1727</x:f>
        <x:v>Piece</x:v>
      </x:c>
      <x:c r="F1730" s="149" t="str">
        <x:f>IF('Master Products'!G1727="","",'Master Products'!G1727)</x:f>
      </x:c>
      <x:c r="G1730" s="149" t="str">
        <x:f>'Master Products'!I1727</x:f>
        <x:v>PKR</x:v>
      </x:c>
      <x:c r="H1730" s="133" t="n">
        <x:f>'Master Products'!L1727</x:f>
        <x:v>380</x:v>
      </x:c>
      <x:c r="I1730" s="133" t="n">
        <x:f>'Master Products'!M1727</x:f>
        <x:v>350</x:v>
      </x:c>
      <x:c r="J1730" s="133" t="str">
        <x:f>'Master Products'!U1727</x:f>
        <x:v>Source Valid</x:v>
      </x:c>
      <x:c r="K1730" s="133" t="n">
        <x:f>'Master Products'!N1727</x:f>
        <x:v>30</x:v>
      </x:c>
      <x:c r="L1730" s="148" t="n">
        <x:f>'Master Products'!O1727</x:f>
        <x:v>0.07894736842105263</x:v>
      </x:c>
      <x:c r="M1730" s="149" t="str">
        <x:f>'Master Products'!X1727</x:f>
        <x:v>Ready</x:v>
      </x:c>
      <x:c r="N1730" s="149" t="b">
        <x:f>'Master Products'!Y1727</x:f>
        <x:v>1</x:v>
      </x:c>
      <x:c r="O1730" s="149" t="str">
        <x:f>'Master Products'!AH1727</x:f>
        <x:v>WS-RATES:48:35</x:v>
      </x:c>
      <x:c r="P1730" s="149" t="str">
        <x:f>IF('Master Products'!AI1727="","",'Master Products'!AI1727)</x:f>
      </x:c>
      <x:c r="Q1730" s="149" t="str">
        <x:f>IF('Master Products'!AJ1727="","",'Master Products'!AJ1727)</x:f>
      </x:c>
      <x:c r="R1730" s="149" t="str">
        <x:f>IF('Master Products'!AK1727="","",'Master Products'!AK1727)</x:f>
      </x:c>
    </x:row>
    <x:row r="1731">
      <x:c r="A1731" s="149" t="str">
        <x:f>'Master Products'!A1728</x:f>
        <x:v>RS-001727</x:v>
      </x:c>
      <x:c r="B1731" s="149" t="str">
        <x:f>'Master Products'!B1728</x:f>
        <x:v>GATTA KHATA COPY 68g NO 8</x:v>
      </x:c>
      <x:c r="C1731" s="149" t="str">
        <x:f>'Master Products'!C1728</x:f>
        <x:v>GATTA REGISTER</x:v>
      </x:c>
      <x:c r="D1731" s="149" t="str">
        <x:f>'Master Products'!D1728</x:f>
        <x:v>Both</x:v>
      </x:c>
      <x:c r="E1731" s="149" t="str">
        <x:f>'Master Products'!F1728</x:f>
        <x:v>Piece</x:v>
      </x:c>
      <x:c r="F1731" s="149" t="str">
        <x:f>IF('Master Products'!G1728="","",'Master Products'!G1728)</x:f>
      </x:c>
      <x:c r="G1731" s="149" t="str">
        <x:f>'Master Products'!I1728</x:f>
        <x:v>PKR</x:v>
      </x:c>
      <x:c r="H1731" s="133" t="n">
        <x:f>'Master Products'!L1728</x:f>
        <x:v>360</x:v>
      </x:c>
      <x:c r="I1731" s="133" t="n">
        <x:f>'Master Products'!M1728</x:f>
        <x:v>320</x:v>
      </x:c>
      <x:c r="J1731" s="133" t="str">
        <x:f>'Master Products'!U1728</x:f>
        <x:v>Source Valid</x:v>
      </x:c>
      <x:c r="K1731" s="133" t="n">
        <x:f>'Master Products'!N1728</x:f>
        <x:v>40</x:v>
      </x:c>
      <x:c r="L1731" s="148" t="n">
        <x:f>'Master Products'!O1728</x:f>
        <x:v>0.1111111111111111</x:v>
      </x:c>
      <x:c r="M1731" s="149" t="str">
        <x:f>'Master Products'!X1728</x:f>
        <x:v>Ready</x:v>
      </x:c>
      <x:c r="N1731" s="149" t="b">
        <x:f>'Master Products'!Y1728</x:f>
        <x:v>1</x:v>
      </x:c>
      <x:c r="O1731" s="149" t="str">
        <x:f>'Master Products'!AH1728</x:f>
        <x:v>WS-RATES:48:36</x:v>
      </x:c>
      <x:c r="P1731" s="149" t="str">
        <x:f>IF('Master Products'!AI1728="","",'Master Products'!AI1728)</x:f>
      </x:c>
      <x:c r="Q1731" s="149" t="str">
        <x:f>IF('Master Products'!AJ1728="","",'Master Products'!AJ1728)</x:f>
      </x:c>
      <x:c r="R1731" s="149" t="str">
        <x:f>IF('Master Products'!AK1728="","",'Master Products'!AK1728)</x:f>
      </x:c>
    </x:row>
    <x:row r="1732">
      <x:c r="A1732" s="149" t="str">
        <x:f>'Master Products'!A1729</x:f>
        <x:v>RS-001728</x:v>
      </x:c>
      <x:c r="B1732" s="149" t="str">
        <x:f>'Master Products'!B1729</x:f>
        <x:v>PRICE TAG COLOUR.</x:v>
      </x:c>
      <x:c r="C1732" s="149" t="str">
        <x:f>'Master Products'!C1729</x:f>
        <x:v>CHINA</x:v>
      </x:c>
      <x:c r="D1732" s="149" t="str">
        <x:f>'Master Products'!D1729</x:f>
        <x:v>Both</x:v>
      </x:c>
      <x:c r="E1732" s="149" t="str">
        <x:f>'Master Products'!F1729</x:f>
        <x:v>Piece</x:v>
      </x:c>
      <x:c r="F1732" s="149" t="str">
        <x:f>IF('Master Products'!G1729="","",'Master Products'!G1729)</x:f>
      </x:c>
      <x:c r="G1732" s="149" t="str">
        <x:f>'Master Products'!I1729</x:f>
        <x:v>PKR</x:v>
      </x:c>
      <x:c r="H1732" s="133" t="n">
        <x:f>'Master Products'!L1729</x:f>
        <x:v>320</x:v>
      </x:c>
      <x:c r="I1732" s="133" t="n">
        <x:f>'Master Products'!M1729</x:f>
        <x:v>290</x:v>
      </x:c>
      <x:c r="J1732" s="133" t="str">
        <x:f>'Master Products'!U1729</x:f>
        <x:v>Source Valid</x:v>
      </x:c>
      <x:c r="K1732" s="133" t="n">
        <x:f>'Master Products'!N1729</x:f>
        <x:v>30</x:v>
      </x:c>
      <x:c r="L1732" s="148" t="n">
        <x:f>'Master Products'!O1729</x:f>
        <x:v>0.09375</x:v>
      </x:c>
      <x:c r="M1732" s="149" t="str">
        <x:f>'Master Products'!X1729</x:f>
        <x:v>Ready</x:v>
      </x:c>
      <x:c r="N1732" s="149" t="b">
        <x:f>'Master Products'!Y1729</x:f>
        <x:v>1</x:v>
      </x:c>
      <x:c r="O1732" s="149" t="str">
        <x:f>'Master Products'!AH1729</x:f>
        <x:v>WS-RATES:48:37</x:v>
      </x:c>
      <x:c r="P1732" s="149" t="str">
        <x:f>IF('Master Products'!AI1729="","",'Master Products'!AI1729)</x:f>
      </x:c>
      <x:c r="Q1732" s="149" t="str">
        <x:f>IF('Master Products'!AJ1729="","",'Master Products'!AJ1729)</x:f>
      </x:c>
      <x:c r="R1732" s="149" t="str">
        <x:f>IF('Master Products'!AK1729="","",'Master Products'!AK1729)</x:f>
      </x:c>
    </x:row>
    <x:row r="1733">
      <x:c r="A1733" s="149" t="str">
        <x:f>'Master Products'!A1730</x:f>
        <x:v>RS-001729</x:v>
      </x:c>
      <x:c r="B1733" s="149" t="str">
        <x:f>'Master Products'!B1730</x:f>
        <x:v>MAGNIFYING GLASS 90MM</x:v>
      </x:c>
      <x:c r="C1733" s="149" t="str">
        <x:f>'Master Products'!C1730</x:f>
        <x:v>CHINA</x:v>
      </x:c>
      <x:c r="D1733" s="149" t="str">
        <x:f>'Master Products'!D1730</x:f>
        <x:v>Both</x:v>
      </x:c>
      <x:c r="E1733" s="149" t="str">
        <x:f>'Master Products'!F1730</x:f>
        <x:v>Piece</x:v>
      </x:c>
      <x:c r="F1733" s="149" t="str">
        <x:f>IF('Master Products'!G1730="","",'Master Products'!G1730)</x:f>
      </x:c>
      <x:c r="G1733" s="149" t="str">
        <x:f>'Master Products'!I1730</x:f>
        <x:v>PKR</x:v>
      </x:c>
      <x:c r="H1733" s="133" t="n">
        <x:f>'Master Products'!L1730</x:f>
        <x:v>380</x:v>
      </x:c>
      <x:c r="I1733" s="133" t="n">
        <x:f>'Master Products'!M1730</x:f>
        <x:v>360</x:v>
      </x:c>
      <x:c r="J1733" s="133" t="str">
        <x:f>'Master Products'!U1730</x:f>
        <x:v>Source Valid</x:v>
      </x:c>
      <x:c r="K1733" s="133" t="n">
        <x:f>'Master Products'!N1730</x:f>
        <x:v>20</x:v>
      </x:c>
      <x:c r="L1733" s="148" t="n">
        <x:f>'Master Products'!O1730</x:f>
        <x:v>0.05263157894736842</x:v>
      </x:c>
      <x:c r="M1733" s="149" t="str">
        <x:f>'Master Products'!X1730</x:f>
        <x:v>Ready</x:v>
      </x:c>
      <x:c r="N1733" s="149" t="b">
        <x:f>'Master Products'!Y1730</x:f>
        <x:v>1</x:v>
      </x:c>
      <x:c r="O1733" s="149" t="str">
        <x:f>'Master Products'!AH1730</x:f>
        <x:v>WS-RATES:49:2</x:v>
      </x:c>
      <x:c r="P1733" s="149" t="str">
        <x:f>IF('Master Products'!AI1730="","",'Master Products'!AI1730)</x:f>
      </x:c>
      <x:c r="Q1733" s="149" t="str">
        <x:f>IF('Master Products'!AJ1730="","",'Master Products'!AJ1730)</x:f>
      </x:c>
      <x:c r="R1733" s="149" t="str">
        <x:f>IF('Master Products'!AK1730="","",'Master Products'!AK1730)</x:f>
      </x:c>
    </x:row>
    <x:row r="1734">
      <x:c r="A1734" s="149" t="str">
        <x:f>'Master Products'!A1731</x:f>
        <x:v>RS-001730</x:v>
      </x:c>
      <x:c r="B1734" s="149" t="str">
        <x:f>'Master Products'!B1731</x:f>
        <x:v>MAGNIFYING GLASS 80MM</x:v>
      </x:c>
      <x:c r="C1734" s="149" t="str">
        <x:f>'Master Products'!C1731</x:f>
        <x:v>CHINA</x:v>
      </x:c>
      <x:c r="D1734" s="149" t="str">
        <x:f>'Master Products'!D1731</x:f>
        <x:v>Both</x:v>
      </x:c>
      <x:c r="E1734" s="149" t="str">
        <x:f>'Master Products'!F1731</x:f>
        <x:v>Piece</x:v>
      </x:c>
      <x:c r="F1734" s="149" t="str">
        <x:f>IF('Master Products'!G1731="","",'Master Products'!G1731)</x:f>
      </x:c>
      <x:c r="G1734" s="149" t="str">
        <x:f>'Master Products'!I1731</x:f>
        <x:v>PKR</x:v>
      </x:c>
      <x:c r="H1734" s="133" t="n">
        <x:f>'Master Products'!L1731</x:f>
        <x:v>350</x:v>
      </x:c>
      <x:c r="I1734" s="133" t="n">
        <x:f>'Master Products'!M1731</x:f>
        <x:v>330</x:v>
      </x:c>
      <x:c r="J1734" s="133" t="str">
        <x:f>'Master Products'!U1731</x:f>
        <x:v>Source Valid</x:v>
      </x:c>
      <x:c r="K1734" s="133" t="n">
        <x:f>'Master Products'!N1731</x:f>
        <x:v>20</x:v>
      </x:c>
      <x:c r="L1734" s="148" t="n">
        <x:f>'Master Products'!O1731</x:f>
        <x:v>0.05714285714285714</x:v>
      </x:c>
      <x:c r="M1734" s="149" t="str">
        <x:f>'Master Products'!X1731</x:f>
        <x:v>Ready</x:v>
      </x:c>
      <x:c r="N1734" s="149" t="b">
        <x:f>'Master Products'!Y1731</x:f>
        <x:v>1</x:v>
      </x:c>
      <x:c r="O1734" s="149" t="str">
        <x:f>'Master Products'!AH1731</x:f>
        <x:v>WS-RATES:49:3</x:v>
      </x:c>
      <x:c r="P1734" s="149" t="str">
        <x:f>IF('Master Products'!AI1731="","",'Master Products'!AI1731)</x:f>
      </x:c>
      <x:c r="Q1734" s="149" t="str">
        <x:f>IF('Master Products'!AJ1731="","",'Master Products'!AJ1731)</x:f>
      </x:c>
      <x:c r="R1734" s="149" t="str">
        <x:f>IF('Master Products'!AK1731="","",'Master Products'!AK1731)</x:f>
      </x:c>
    </x:row>
    <x:row r="1735">
      <x:c r="A1735" s="149" t="str">
        <x:f>'Master Products'!A1732</x:f>
        <x:v>RS-001731</x:v>
      </x:c>
      <x:c r="B1735" s="149" t="str">
        <x:f>'Master Products'!B1732</x:f>
        <x:v>GATTA KHATA COPY KCS 10</x:v>
      </x:c>
      <x:c r="C1735" s="149" t="str">
        <x:f>'Master Products'!C1732</x:f>
        <x:v>GATTA REGISTER</x:v>
      </x:c>
      <x:c r="D1735" s="149" t="str">
        <x:f>'Master Products'!D1732</x:f>
        <x:v>Both</x:v>
      </x:c>
      <x:c r="E1735" s="149" t="str">
        <x:f>'Master Products'!F1732</x:f>
        <x:v>Piece</x:v>
      </x:c>
      <x:c r="F1735" s="149" t="str">
        <x:f>IF('Master Products'!G1732="","",'Master Products'!G1732)</x:f>
      </x:c>
      <x:c r="G1735" s="149" t="str">
        <x:f>'Master Products'!I1732</x:f>
        <x:v>PKR</x:v>
      </x:c>
      <x:c r="H1735" s="133" t="n">
        <x:f>'Master Products'!L1732</x:f>
        <x:v>800</x:v>
      </x:c>
      <x:c r="I1735" s="133" t="n">
        <x:f>'Master Products'!M1732</x:f>
        <x:v>740</x:v>
      </x:c>
      <x:c r="J1735" s="133" t="str">
        <x:f>'Master Products'!U1732</x:f>
        <x:v>Source Valid</x:v>
      </x:c>
      <x:c r="K1735" s="133" t="n">
        <x:f>'Master Products'!N1732</x:f>
        <x:v>60</x:v>
      </x:c>
      <x:c r="L1735" s="148" t="n">
        <x:f>'Master Products'!O1732</x:f>
        <x:v>0.075</x:v>
      </x:c>
      <x:c r="M1735" s="149" t="str">
        <x:f>'Master Products'!X1732</x:f>
        <x:v>Ready</x:v>
      </x:c>
      <x:c r="N1735" s="149" t="b">
        <x:f>'Master Products'!Y1732</x:f>
        <x:v>1</x:v>
      </x:c>
      <x:c r="O1735" s="149" t="str">
        <x:f>'Master Products'!AH1732</x:f>
        <x:v>WS-RATES:49:4</x:v>
      </x:c>
      <x:c r="P1735" s="149" t="str">
        <x:f>IF('Master Products'!AI1732="","",'Master Products'!AI1732)</x:f>
      </x:c>
      <x:c r="Q1735" s="149" t="str">
        <x:f>IF('Master Products'!AJ1732="","",'Master Products'!AJ1732)</x:f>
      </x:c>
      <x:c r="R1735" s="149" t="str">
        <x:f>IF('Master Products'!AK1732="","",'Master Products'!AK1732)</x:f>
      </x:c>
    </x:row>
    <x:row r="1736">
      <x:c r="A1736" s="149" t="str">
        <x:f>'Master Products'!A1733</x:f>
        <x:v>RS-001732</x:v>
      </x:c>
      <x:c r="B1736" s="149" t="str">
        <x:f>'Master Products'!B1733</x:f>
        <x:v>MAGNIFYING GLASS 60MM</x:v>
      </x:c>
      <x:c r="C1736" s="149" t="str">
        <x:f>'Master Products'!C1733</x:f>
        <x:v>CHINA</x:v>
      </x:c>
      <x:c r="D1736" s="149" t="str">
        <x:f>'Master Products'!D1733</x:f>
        <x:v>Both</x:v>
      </x:c>
      <x:c r="E1736" s="149" t="str">
        <x:f>'Master Products'!F1733</x:f>
        <x:v>Piece</x:v>
      </x:c>
      <x:c r="F1736" s="149" t="str">
        <x:f>IF('Master Products'!G1733="","",'Master Products'!G1733)</x:f>
      </x:c>
      <x:c r="G1736" s="149" t="str">
        <x:f>'Master Products'!I1733</x:f>
        <x:v>PKR</x:v>
      </x:c>
      <x:c r="H1736" s="133" t="n">
        <x:f>'Master Products'!L1733</x:f>
        <x:v>290</x:v>
      </x:c>
      <x:c r="I1736" s="133" t="n">
        <x:f>'Master Products'!M1733</x:f>
        <x:v>280</x:v>
      </x:c>
      <x:c r="J1736" s="133" t="str">
        <x:f>'Master Products'!U1733</x:f>
        <x:v>Source Valid</x:v>
      </x:c>
      <x:c r="K1736" s="133" t="n">
        <x:f>'Master Products'!N1733</x:f>
        <x:v>10</x:v>
      </x:c>
      <x:c r="L1736" s="148" t="n">
        <x:f>'Master Products'!O1733</x:f>
        <x:v>0.034482758620689655</x:v>
      </x:c>
      <x:c r="M1736" s="149" t="str">
        <x:f>'Master Products'!X1733</x:f>
        <x:v>Ready</x:v>
      </x:c>
      <x:c r="N1736" s="149" t="b">
        <x:f>'Master Products'!Y1733</x:f>
        <x:v>1</x:v>
      </x:c>
      <x:c r="O1736" s="149" t="str">
        <x:f>'Master Products'!AH1733</x:f>
        <x:v>WS-RATES:49:5</x:v>
      </x:c>
      <x:c r="P1736" s="149" t="str">
        <x:f>IF('Master Products'!AI1733="","",'Master Products'!AI1733)</x:f>
      </x:c>
      <x:c r="Q1736" s="149" t="str">
        <x:f>IF('Master Products'!AJ1733="","",'Master Products'!AJ1733)</x:f>
      </x:c>
      <x:c r="R1736" s="149" t="str">
        <x:f>IF('Master Products'!AK1733="","",'Master Products'!AK1733)</x:f>
      </x:c>
    </x:row>
    <x:row r="1737">
      <x:c r="A1737" s="149" t="str">
        <x:f>'Master Products'!A1734</x:f>
        <x:v>RS-001733</x:v>
      </x:c>
      <x:c r="B1737" s="149" t="str">
        <x:f>'Master Products'!B1734</x:f>
        <x:v>GATTA KHATA COPY KCS 8</x:v>
      </x:c>
      <x:c r="C1737" s="149" t="str">
        <x:f>'Master Products'!C1734</x:f>
        <x:v>GATTA REGISTER</x:v>
      </x:c>
      <x:c r="D1737" s="149" t="str">
        <x:f>'Master Products'!D1734</x:f>
        <x:v>Both</x:v>
      </x:c>
      <x:c r="E1737" s="149" t="str">
        <x:f>'Master Products'!F1734</x:f>
        <x:v>Piece</x:v>
      </x:c>
      <x:c r="F1737" s="149" t="str">
        <x:f>IF('Master Products'!G1734="","",'Master Products'!G1734)</x:f>
      </x:c>
      <x:c r="G1737" s="149" t="str">
        <x:f>'Master Products'!I1734</x:f>
        <x:v>PKR</x:v>
      </x:c>
      <x:c r="H1737" s="133" t="n">
        <x:f>'Master Products'!L1734</x:f>
        <x:v>650</x:v>
      </x:c>
      <x:c r="I1737" s="133" t="n">
        <x:f>'Master Products'!M1734</x:f>
        <x:v>330</x:v>
      </x:c>
      <x:c r="J1737" s="133" t="str">
        <x:f>'Master Products'!U1734</x:f>
        <x:v>Source Valid</x:v>
      </x:c>
      <x:c r="K1737" s="133" t="n">
        <x:f>'Master Products'!N1734</x:f>
        <x:v>320</x:v>
      </x:c>
      <x:c r="L1737" s="148" t="n">
        <x:f>'Master Products'!O1734</x:f>
        <x:v>0.49230769230769234</x:v>
      </x:c>
      <x:c r="M1737" s="149" t="str">
        <x:f>'Master Products'!X1734</x:f>
        <x:v>Ready</x:v>
      </x:c>
      <x:c r="N1737" s="149" t="b">
        <x:f>'Master Products'!Y1734</x:f>
        <x:v>1</x:v>
      </x:c>
      <x:c r="O1737" s="149" t="str">
        <x:f>'Master Products'!AH1734</x:f>
        <x:v>WS-RATES:49:6</x:v>
      </x:c>
      <x:c r="P1737" s="149" t="str">
        <x:f>IF('Master Products'!AI1734="","",'Master Products'!AI1734)</x:f>
      </x:c>
      <x:c r="Q1737" s="149" t="str">
        <x:f>IF('Master Products'!AJ1734="","",'Master Products'!AJ1734)</x:f>
      </x:c>
      <x:c r="R1737" s="149" t="str">
        <x:f>IF('Master Products'!AK1734="","",'Master Products'!AK1734)</x:f>
      </x:c>
    </x:row>
    <x:row r="1738">
      <x:c r="A1738" s="149" t="str">
        <x:f>'Master Products'!A1735</x:f>
        <x:v>RS-001734</x:v>
      </x:c>
      <x:c r="B1738" s="149" t="str">
        <x:f>'Master Products'!B1735</x:f>
        <x:v>GATTA KHATA COPY KCS 6</x:v>
      </x:c>
      <x:c r="C1738" s="149" t="str">
        <x:f>'Master Products'!C1735</x:f>
        <x:v>GATTA REGISTER</x:v>
      </x:c>
      <x:c r="D1738" s="149" t="str">
        <x:f>'Master Products'!D1735</x:f>
        <x:v>Both</x:v>
      </x:c>
      <x:c r="E1738" s="149" t="str">
        <x:f>'Master Products'!F1735</x:f>
        <x:v>Piece</x:v>
      </x:c>
      <x:c r="F1738" s="149" t="str">
        <x:f>IF('Master Products'!G1735="","",'Master Products'!G1735)</x:f>
      </x:c>
      <x:c r="G1738" s="149" t="str">
        <x:f>'Master Products'!I1735</x:f>
        <x:v>PKR</x:v>
      </x:c>
      <x:c r="H1738" s="133" t="n">
        <x:f>'Master Products'!L1735</x:f>
        <x:v>500</x:v>
      </x:c>
      <x:c r="I1738" s="133" t="n">
        <x:f>'Master Products'!M1735</x:f>
        <x:v>490</x:v>
      </x:c>
      <x:c r="J1738" s="133" t="str">
        <x:f>'Master Products'!U1735</x:f>
        <x:v>Source Valid</x:v>
      </x:c>
      <x:c r="K1738" s="133" t="n">
        <x:f>'Master Products'!N1735</x:f>
        <x:v>10</x:v>
      </x:c>
      <x:c r="L1738" s="148" t="n">
        <x:f>'Master Products'!O1735</x:f>
        <x:v>0.02</x:v>
      </x:c>
      <x:c r="M1738" s="149" t="str">
        <x:f>'Master Products'!X1735</x:f>
        <x:v>Ready</x:v>
      </x:c>
      <x:c r="N1738" s="149" t="b">
        <x:f>'Master Products'!Y1735</x:f>
        <x:v>1</x:v>
      </x:c>
      <x:c r="O1738" s="149" t="str">
        <x:f>'Master Products'!AH1735</x:f>
        <x:v>WS-RATES:49:7</x:v>
      </x:c>
      <x:c r="P1738" s="149" t="str">
        <x:f>IF('Master Products'!AI1735="","",'Master Products'!AI1735)</x:f>
      </x:c>
      <x:c r="Q1738" s="149" t="str">
        <x:f>IF('Master Products'!AJ1735="","",'Master Products'!AJ1735)</x:f>
      </x:c>
      <x:c r="R1738" s="149" t="str">
        <x:f>IF('Master Products'!AK1735="","",'Master Products'!AK1735)</x:f>
      </x:c>
    </x:row>
    <x:row r="1739">
      <x:c r="A1739" s="149" t="str">
        <x:f>'Master Products'!A1736</x:f>
        <x:v>RS-001735</x:v>
      </x:c>
      <x:c r="B1739" s="149" t="str">
        <x:f>'Master Products'!B1736</x:f>
        <x:v>TT FILE LEGAL MIDCO</x:v>
      </x:c>
      <x:c r="C1739" s="149" t="str">
        <x:f>'Master Products'!C1736</x:f>
        <x:v>FILE</x:v>
      </x:c>
      <x:c r="D1739" s="149" t="str">
        <x:f>'Master Products'!D1736</x:f>
        <x:v>Both</x:v>
      </x:c>
      <x:c r="E1739" s="149" t="str">
        <x:f>'Master Products'!F1736</x:f>
        <x:v>Piece</x:v>
      </x:c>
      <x:c r="F1739" s="149" t="str">
        <x:f>IF('Master Products'!G1736="","",'Master Products'!G1736)</x:f>
      </x:c>
      <x:c r="G1739" s="149" t="str">
        <x:f>'Master Products'!I1736</x:f>
        <x:v>PKR</x:v>
      </x:c>
      <x:c r="H1739" s="133" t="n">
        <x:f>'Master Products'!L1736</x:f>
        <x:v>690</x:v>
      </x:c>
      <x:c r="I1739" s="133" t="n">
        <x:f>'Master Products'!M1736</x:f>
        <x:v>650</x:v>
      </x:c>
      <x:c r="J1739" s="133" t="str">
        <x:f>'Master Products'!U1736</x:f>
        <x:v>Source Valid</x:v>
      </x:c>
      <x:c r="K1739" s="133" t="n">
        <x:f>'Master Products'!N1736</x:f>
        <x:v>40</x:v>
      </x:c>
      <x:c r="L1739" s="148" t="n">
        <x:f>'Master Products'!O1736</x:f>
        <x:v>0.057971014492753624</x:v>
      </x:c>
      <x:c r="M1739" s="149" t="str">
        <x:f>'Master Products'!X1736</x:f>
        <x:v>Ready</x:v>
      </x:c>
      <x:c r="N1739" s="149" t="b">
        <x:f>'Master Products'!Y1736</x:f>
        <x:v>1</x:v>
      </x:c>
      <x:c r="O1739" s="149" t="str">
        <x:f>'Master Products'!AH1736</x:f>
        <x:v>WS-RATES:49:8</x:v>
      </x:c>
      <x:c r="P1739" s="149" t="str">
        <x:f>IF('Master Products'!AI1736="","",'Master Products'!AI1736)</x:f>
      </x:c>
      <x:c r="Q1739" s="149" t="str">
        <x:f>IF('Master Products'!AJ1736="","",'Master Products'!AJ1736)</x:f>
      </x:c>
      <x:c r="R1739" s="149" t="str">
        <x:f>IF('Master Products'!AK1736="","",'Master Products'!AK1736)</x:f>
      </x:c>
    </x:row>
    <x:row r="1740">
      <x:c r="A1740" s="149" t="str">
        <x:f>'Master Products'!A1737</x:f>
        <x:v>RS-001736</x:v>
      </x:c>
      <x:c r="B1740" s="149" t="str">
        <x:f>'Master Products'!B1737</x:f>
        <x:v>MAGNET DAIRY MEDIUM</x:v>
      </x:c>
      <x:c r="C1740" s="149" t="str">
        <x:f>'Master Products'!C1737</x:f>
        <x:v>CHINA DAIRIES</x:v>
      </x:c>
      <x:c r="D1740" s="149" t="str">
        <x:f>'Master Products'!D1737</x:f>
        <x:v>Both</x:v>
      </x:c>
      <x:c r="E1740" s="149" t="str">
        <x:f>'Master Products'!F1737</x:f>
        <x:v>Piece</x:v>
      </x:c>
      <x:c r="F1740" s="149" t="str">
        <x:f>IF('Master Products'!G1737="","",'Master Products'!G1737)</x:f>
      </x:c>
      <x:c r="G1740" s="149" t="str">
        <x:f>'Master Products'!I1737</x:f>
        <x:v>PKR</x:v>
      </x:c>
      <x:c r="H1740" s="133" t="n">
        <x:f>'Master Products'!L1737</x:f>
        <x:v>260</x:v>
      </x:c>
      <x:c r="I1740" s="133" t="n">
        <x:f>'Master Products'!M1737</x:f>
        <x:v>200</x:v>
      </x:c>
      <x:c r="J1740" s="133" t="str">
        <x:f>'Master Products'!U1737</x:f>
        <x:v>Source Valid</x:v>
      </x:c>
      <x:c r="K1740" s="133" t="n">
        <x:f>'Master Products'!N1737</x:f>
        <x:v>60</x:v>
      </x:c>
      <x:c r="L1740" s="148" t="n">
        <x:f>'Master Products'!O1737</x:f>
        <x:v>0.23076923076923078</x:v>
      </x:c>
      <x:c r="M1740" s="149" t="str">
        <x:f>'Master Products'!X1737</x:f>
        <x:v>Ready</x:v>
      </x:c>
      <x:c r="N1740" s="149" t="b">
        <x:f>'Master Products'!Y1737</x:f>
        <x:v>1</x:v>
      </x:c>
      <x:c r="O1740" s="149" t="str">
        <x:f>'Master Products'!AH1737</x:f>
        <x:v>WS-RATES:49:9</x:v>
      </x:c>
      <x:c r="P1740" s="149" t="str">
        <x:f>IF('Master Products'!AI1737="","",'Master Products'!AI1737)</x:f>
      </x:c>
      <x:c r="Q1740" s="149" t="str">
        <x:f>IF('Master Products'!AJ1737="","",'Master Products'!AJ1737)</x:f>
      </x:c>
      <x:c r="R1740" s="149" t="str">
        <x:f>IF('Master Products'!AK1737="","",'Master Products'!AK1737)</x:f>
      </x:c>
    </x:row>
    <x:row r="1741">
      <x:c r="A1741" s="149" t="str">
        <x:f>'Master Products'!A1738</x:f>
        <x:v>RS-001737</x:v>
      </x:c>
      <x:c r="B1741" s="149" t="str">
        <x:f>'Master Products'!B1738</x:f>
        <x:v>GATTA KHATA COPY KCS 5</x:v>
      </x:c>
      <x:c r="C1741" s="149" t="str">
        <x:f>'Master Products'!C1738</x:f>
        <x:v>GATTA REGISTER</x:v>
      </x:c>
      <x:c r="D1741" s="149" t="str">
        <x:f>'Master Products'!D1738</x:f>
        <x:v>Both</x:v>
      </x:c>
      <x:c r="E1741" s="149" t="str">
        <x:f>'Master Products'!F1738</x:f>
        <x:v>Piece</x:v>
      </x:c>
      <x:c r="F1741" s="149" t="str">
        <x:f>IF('Master Products'!G1738="","",'Master Products'!G1738)</x:f>
      </x:c>
      <x:c r="G1741" s="149" t="str">
        <x:f>'Master Products'!I1738</x:f>
        <x:v>PKR</x:v>
      </x:c>
      <x:c r="H1741" s="133" t="n">
        <x:f>'Master Products'!L1738</x:f>
        <x:v>430</x:v>
      </x:c>
      <x:c r="I1741" s="133" t="n">
        <x:f>'Master Products'!M1738</x:f>
        <x:v>400</x:v>
      </x:c>
      <x:c r="J1741" s="133" t="str">
        <x:f>'Master Products'!U1738</x:f>
        <x:v>Source Valid</x:v>
      </x:c>
      <x:c r="K1741" s="133" t="n">
        <x:f>'Master Products'!N1738</x:f>
        <x:v>30</x:v>
      </x:c>
      <x:c r="L1741" s="148" t="n">
        <x:f>'Master Products'!O1738</x:f>
        <x:v>0.06976744186046512</x:v>
      </x:c>
      <x:c r="M1741" s="149" t="str">
        <x:f>'Master Products'!X1738</x:f>
        <x:v>Ready</x:v>
      </x:c>
      <x:c r="N1741" s="149" t="b">
        <x:f>'Master Products'!Y1738</x:f>
        <x:v>1</x:v>
      </x:c>
      <x:c r="O1741" s="149" t="str">
        <x:f>'Master Products'!AH1738</x:f>
        <x:v>WS-RATES:49:10</x:v>
      </x:c>
      <x:c r="P1741" s="149" t="str">
        <x:f>IF('Master Products'!AI1738="","",'Master Products'!AI1738)</x:f>
      </x:c>
      <x:c r="Q1741" s="149" t="str">
        <x:f>IF('Master Products'!AJ1738="","",'Master Products'!AJ1738)</x:f>
      </x:c>
      <x:c r="R1741" s="149" t="str">
        <x:f>IF('Master Products'!AK1738="","",'Master Products'!AK1738)</x:f>
      </x:c>
    </x:row>
    <x:row r="1742">
      <x:c r="A1742" s="149" t="str">
        <x:f>'Master Products'!A1739</x:f>
        <x:v>RS-001738</x:v>
      </x:c>
      <x:c r="B1742" s="149" t="str">
        <x:f>'Master Products'!B1739</x:f>
        <x:v>TT FILE A4</x:v>
      </x:c>
      <x:c r="C1742" s="149" t="str">
        <x:f>'Master Products'!C1739</x:f>
        <x:v>FILE</x:v>
      </x:c>
      <x:c r="D1742" s="149" t="str">
        <x:f>'Master Products'!D1739</x:f>
        <x:v>Both</x:v>
      </x:c>
      <x:c r="E1742" s="149" t="str">
        <x:f>'Master Products'!F1739</x:f>
        <x:v>Piece</x:v>
      </x:c>
      <x:c r="F1742" s="149" t="str">
        <x:f>IF('Master Products'!G1739="","",'Master Products'!G1739)</x:f>
      </x:c>
      <x:c r="G1742" s="149" t="str">
        <x:f>'Master Products'!I1739</x:f>
        <x:v>PKR</x:v>
      </x:c>
      <x:c r="H1742" s="133" t="n">
        <x:f>'Master Products'!L1739</x:f>
        <x:v>530</x:v>
      </x:c>
      <x:c r="I1742" s="133" t="n">
        <x:f>'Master Products'!M1739</x:f>
        <x:v>500</x:v>
      </x:c>
      <x:c r="J1742" s="133" t="str">
        <x:f>'Master Products'!U1739</x:f>
        <x:v>Source Valid</x:v>
      </x:c>
      <x:c r="K1742" s="133" t="n">
        <x:f>'Master Products'!N1739</x:f>
        <x:v>30</x:v>
      </x:c>
      <x:c r="L1742" s="148" t="n">
        <x:f>'Master Products'!O1739</x:f>
        <x:v>0.05660377358490566</x:v>
      </x:c>
      <x:c r="M1742" s="149" t="str">
        <x:f>'Master Products'!X1739</x:f>
        <x:v>Ready</x:v>
      </x:c>
      <x:c r="N1742" s="149" t="b">
        <x:f>'Master Products'!Y1739</x:f>
        <x:v>1</x:v>
      </x:c>
      <x:c r="O1742" s="149" t="str">
        <x:f>'Master Products'!AH1739</x:f>
        <x:v>WS-RATES:49:11</x:v>
      </x:c>
      <x:c r="P1742" s="149" t="str">
        <x:f>IF('Master Products'!AI1739="","",'Master Products'!AI1739)</x:f>
      </x:c>
      <x:c r="Q1742" s="149" t="str">
        <x:f>IF('Master Products'!AJ1739="","",'Master Products'!AJ1739)</x:f>
      </x:c>
      <x:c r="R1742" s="149" t="str">
        <x:f>IF('Master Products'!AK1739="","",'Master Products'!AK1739)</x:f>
      </x:c>
    </x:row>
    <x:row r="1743">
      <x:c r="A1743" s="149" t="str">
        <x:f>'Master Products'!A1740</x:f>
        <x:v>RS-001739</x:v>
      </x:c>
      <x:c r="B1743" s="149" t="str">
        <x:f>'Master Products'!B1740</x:f>
        <x:v>110 NUMBER DAIRY</x:v>
      </x:c>
      <x:c r="C1743" s="149" t="str">
        <x:f>'Master Products'!C1740</x:f>
        <x:v>CHINA DAIRIES</x:v>
      </x:c>
      <x:c r="D1743" s="149" t="str">
        <x:f>'Master Products'!D1740</x:f>
        <x:v>Both</x:v>
      </x:c>
      <x:c r="E1743" s="149" t="str">
        <x:f>'Master Products'!F1740</x:f>
        <x:v>Piece</x:v>
      </x:c>
      <x:c r="F1743" s="149" t="str">
        <x:f>IF('Master Products'!G1740="","",'Master Products'!G1740)</x:f>
      </x:c>
      <x:c r="G1743" s="149" t="str">
        <x:f>'Master Products'!I1740</x:f>
        <x:v>PKR</x:v>
      </x:c>
      <x:c r="H1743" s="133" t="n">
        <x:f>'Master Products'!L1740</x:f>
        <x:v>110</x:v>
      </x:c>
      <x:c r="I1743" s="133" t="n">
        <x:f>'Master Products'!M1740</x:f>
        <x:v>95</x:v>
      </x:c>
      <x:c r="J1743" s="133" t="str">
        <x:f>'Master Products'!U1740</x:f>
        <x:v>Source Valid</x:v>
      </x:c>
      <x:c r="K1743" s="133" t="n">
        <x:f>'Master Products'!N1740</x:f>
        <x:v>15</x:v>
      </x:c>
      <x:c r="L1743" s="148" t="n">
        <x:f>'Master Products'!O1740</x:f>
        <x:v>0.13636363636363635</x:v>
      </x:c>
      <x:c r="M1743" s="149" t="str">
        <x:f>'Master Products'!X1740</x:f>
        <x:v>Ready</x:v>
      </x:c>
      <x:c r="N1743" s="149" t="b">
        <x:f>'Master Products'!Y1740</x:f>
        <x:v>1</x:v>
      </x:c>
      <x:c r="O1743" s="149" t="str">
        <x:f>'Master Products'!AH1740</x:f>
        <x:v>WS-RATES:49:12</x:v>
      </x:c>
      <x:c r="P1743" s="149" t="str">
        <x:f>IF('Master Products'!AI1740="","",'Master Products'!AI1740)</x:f>
      </x:c>
      <x:c r="Q1743" s="149" t="str">
        <x:f>IF('Master Products'!AJ1740="","",'Master Products'!AJ1740)</x:f>
      </x:c>
      <x:c r="R1743" s="149" t="str">
        <x:f>IF('Master Products'!AK1740="","",'Master Products'!AK1740)</x:f>
      </x:c>
    </x:row>
    <x:row r="1744">
      <x:c r="A1744" s="149" t="str">
        <x:f>'Master Products'!A1741</x:f>
        <x:v>RS-001740</x:v>
      </x:c>
      <x:c r="B1744" s="149" t="str">
        <x:f>'Master Products'!B1741</x:f>
        <x:v>GATTA KHATA COPY KCS 4</x:v>
      </x:c>
      <x:c r="C1744" s="149" t="str">
        <x:f>'Master Products'!C1741</x:f>
        <x:v>GATTA REGISTER</x:v>
      </x:c>
      <x:c r="D1744" s="149" t="str">
        <x:f>'Master Products'!D1741</x:f>
        <x:v>Both</x:v>
      </x:c>
      <x:c r="E1744" s="149" t="str">
        <x:f>'Master Products'!F1741</x:f>
        <x:v>Piece</x:v>
      </x:c>
      <x:c r="F1744" s="149" t="str">
        <x:f>IF('Master Products'!G1741="","",'Master Products'!G1741)</x:f>
      </x:c>
      <x:c r="G1744" s="149" t="str">
        <x:f>'Master Products'!I1741</x:f>
        <x:v>PKR</x:v>
      </x:c>
      <x:c r="H1744" s="133" t="n">
        <x:f>'Master Products'!L1741</x:f>
        <x:v>350</x:v>
      </x:c>
      <x:c r="I1744" s="133" t="n">
        <x:f>'Master Products'!M1741</x:f>
        <x:v>320</x:v>
      </x:c>
      <x:c r="J1744" s="133" t="str">
        <x:f>'Master Products'!U1741</x:f>
        <x:v>Source Valid</x:v>
      </x:c>
      <x:c r="K1744" s="133" t="n">
        <x:f>'Master Products'!N1741</x:f>
        <x:v>30</x:v>
      </x:c>
      <x:c r="L1744" s="148" t="n">
        <x:f>'Master Products'!O1741</x:f>
        <x:v>0.08571428571428572</x:v>
      </x:c>
      <x:c r="M1744" s="149" t="str">
        <x:f>'Master Products'!X1741</x:f>
        <x:v>Ready</x:v>
      </x:c>
      <x:c r="N1744" s="149" t="b">
        <x:f>'Master Products'!Y1741</x:f>
        <x:v>1</x:v>
      </x:c>
      <x:c r="O1744" s="149" t="str">
        <x:f>'Master Products'!AH1741</x:f>
        <x:v>WS-RATES:49:13</x:v>
      </x:c>
      <x:c r="P1744" s="149" t="str">
        <x:f>IF('Master Products'!AI1741="","",'Master Products'!AI1741)</x:f>
      </x:c>
      <x:c r="Q1744" s="149" t="str">
        <x:f>IF('Master Products'!AJ1741="","",'Master Products'!AJ1741)</x:f>
      </x:c>
      <x:c r="R1744" s="149" t="str">
        <x:f>IF('Master Products'!AK1741="","",'Master Products'!AK1741)</x:f>
      </x:c>
    </x:row>
    <x:row r="1745">
      <x:c r="A1745" s="149" t="str">
        <x:f>'Master Products'!A1742</x:f>
        <x:v>RS-001741</x:v>
      </x:c>
      <x:c r="B1745" s="149" t="str">
        <x:f>'Master Products'!B1742</x:f>
        <x:v>GATTA KHATA COPY KCS 3</x:v>
      </x:c>
      <x:c r="C1745" s="149" t="str">
        <x:f>'Master Products'!C1742</x:f>
        <x:v>GATTA REGISTER</x:v>
      </x:c>
      <x:c r="D1745" s="149" t="str">
        <x:f>'Master Products'!D1742</x:f>
        <x:v>Both</x:v>
      </x:c>
      <x:c r="E1745" s="149" t="str">
        <x:f>'Master Products'!F1742</x:f>
        <x:v>Piece</x:v>
      </x:c>
      <x:c r="F1745" s="149" t="str">
        <x:f>IF('Master Products'!G1742="","",'Master Products'!G1742)</x:f>
      </x:c>
      <x:c r="G1745" s="149" t="str">
        <x:f>'Master Products'!I1742</x:f>
        <x:v>PKR</x:v>
      </x:c>
      <x:c r="H1745" s="133" t="n">
        <x:f>'Master Products'!L1742</x:f>
        <x:v>270</x:v>
      </x:c>
      <x:c r="I1745" s="133" t="n">
        <x:f>'Master Products'!M1742</x:f>
        <x:v>240</x:v>
      </x:c>
      <x:c r="J1745" s="133" t="str">
        <x:f>'Master Products'!U1742</x:f>
        <x:v>Source Valid</x:v>
      </x:c>
      <x:c r="K1745" s="133" t="n">
        <x:f>'Master Products'!N1742</x:f>
        <x:v>30</x:v>
      </x:c>
      <x:c r="L1745" s="148" t="n">
        <x:f>'Master Products'!O1742</x:f>
        <x:v>0.1111111111111111</x:v>
      </x:c>
      <x:c r="M1745" s="149" t="str">
        <x:f>'Master Products'!X1742</x:f>
        <x:v>Ready</x:v>
      </x:c>
      <x:c r="N1745" s="149" t="b">
        <x:f>'Master Products'!Y1742</x:f>
        <x:v>1</x:v>
      </x:c>
      <x:c r="O1745" s="149" t="str">
        <x:f>'Master Products'!AH1742</x:f>
        <x:v>WS-RATES:49:14</x:v>
      </x:c>
      <x:c r="P1745" s="149" t="str">
        <x:f>IF('Master Products'!AI1742="","",'Master Products'!AI1742)</x:f>
      </x:c>
      <x:c r="Q1745" s="149" t="str">
        <x:f>IF('Master Products'!AJ1742="","",'Master Products'!AJ1742)</x:f>
      </x:c>
      <x:c r="R1745" s="149" t="str">
        <x:f>IF('Master Products'!AK1742="","",'Master Products'!AK1742)</x:f>
      </x:c>
    </x:row>
    <x:row r="1746">
      <x:c r="A1746" s="149" t="str">
        <x:f>'Master Products'!A1743</x:f>
        <x:v>RS-001742</x:v>
      </x:c>
      <x:c r="B1746" s="149" t="str">
        <x:f>'Master Products'!B1743</x:f>
        <x:v>GATTA KHATA COPY KCS 2</x:v>
      </x:c>
      <x:c r="C1746" s="149" t="str">
        <x:f>'Master Products'!C1743</x:f>
        <x:v>GATTA REGISTER</x:v>
      </x:c>
      <x:c r="D1746" s="149" t="str">
        <x:f>'Master Products'!D1743</x:f>
        <x:v>Both</x:v>
      </x:c>
      <x:c r="E1746" s="149" t="str">
        <x:f>'Master Products'!F1743</x:f>
        <x:v>Piece</x:v>
      </x:c>
      <x:c r="F1746" s="149" t="str">
        <x:f>IF('Master Products'!G1743="","",'Master Products'!G1743)</x:f>
      </x:c>
      <x:c r="G1746" s="149" t="str">
        <x:f>'Master Products'!I1743</x:f>
        <x:v>PKR</x:v>
      </x:c>
      <x:c r="H1746" s="133" t="n">
        <x:f>'Master Products'!L1743</x:f>
        <x:v>190</x:v>
      </x:c>
      <x:c r="I1746" s="133" t="n">
        <x:f>'Master Products'!M1743</x:f>
        <x:v>165</x:v>
      </x:c>
      <x:c r="J1746" s="133" t="str">
        <x:f>'Master Products'!U1743</x:f>
        <x:v>Source Valid</x:v>
      </x:c>
      <x:c r="K1746" s="133" t="n">
        <x:f>'Master Products'!N1743</x:f>
        <x:v>25</x:v>
      </x:c>
      <x:c r="L1746" s="148" t="n">
        <x:f>'Master Products'!O1743</x:f>
        <x:v>0.13157894736842105</x:v>
      </x:c>
      <x:c r="M1746" s="149" t="str">
        <x:f>'Master Products'!X1743</x:f>
        <x:v>Ready</x:v>
      </x:c>
      <x:c r="N1746" s="149" t="b">
        <x:f>'Master Products'!Y1743</x:f>
        <x:v>1</x:v>
      </x:c>
      <x:c r="O1746" s="149" t="str">
        <x:f>'Master Products'!AH1743</x:f>
        <x:v>WS-RATES:49:15</x:v>
      </x:c>
      <x:c r="P1746" s="149" t="str">
        <x:f>IF('Master Products'!AI1743="","",'Master Products'!AI1743)</x:f>
      </x:c>
      <x:c r="Q1746" s="149" t="str">
        <x:f>IF('Master Products'!AJ1743="","",'Master Products'!AJ1743)</x:f>
      </x:c>
      <x:c r="R1746" s="149" t="str">
        <x:f>IF('Master Products'!AK1743="","",'Master Products'!AK1743)</x:f>
      </x:c>
    </x:row>
    <x:row r="1747">
      <x:c r="A1747" s="149" t="str">
        <x:f>'Master Products'!A1744</x:f>
        <x:v>RS-001743</x:v>
      </x:c>
      <x:c r="B1747" s="149" t="str">
        <x:f>'Master Products'!B1744</x:f>
        <x:v>DANDI FILE LEGAL</x:v>
      </x:c>
      <x:c r="C1747" s="149" t="str">
        <x:f>'Master Products'!C1744</x:f>
        <x:v>FILE</x:v>
      </x:c>
      <x:c r="D1747" s="149" t="str">
        <x:f>'Master Products'!D1744</x:f>
        <x:v>Both</x:v>
      </x:c>
      <x:c r="E1747" s="149" t="str">
        <x:f>'Master Products'!F1744</x:f>
        <x:v>Piece</x:v>
      </x:c>
      <x:c r="F1747" s="149" t="str">
        <x:f>IF('Master Products'!G1744="","",'Master Products'!G1744)</x:f>
      </x:c>
      <x:c r="G1747" s="149" t="str">
        <x:f>'Master Products'!I1744</x:f>
        <x:v>PKR</x:v>
      </x:c>
      <x:c r="H1747" s="133" t="n">
        <x:f>'Master Products'!L1744</x:f>
        <x:v>800</x:v>
      </x:c>
      <x:c r="I1747" s="133" t="n">
        <x:f>'Master Products'!M1744</x:f>
        <x:v>750</x:v>
      </x:c>
      <x:c r="J1747" s="133" t="str">
        <x:f>'Master Products'!U1744</x:f>
        <x:v>Source Valid</x:v>
      </x:c>
      <x:c r="K1747" s="133" t="n">
        <x:f>'Master Products'!N1744</x:f>
        <x:v>50</x:v>
      </x:c>
      <x:c r="L1747" s="148" t="n">
        <x:f>'Master Products'!O1744</x:f>
        <x:v>0.0625</x:v>
      </x:c>
      <x:c r="M1747" s="149" t="str">
        <x:f>'Master Products'!X1744</x:f>
        <x:v>Ready</x:v>
      </x:c>
      <x:c r="N1747" s="149" t="b">
        <x:f>'Master Products'!Y1744</x:f>
        <x:v>1</x:v>
      </x:c>
      <x:c r="O1747" s="149" t="str">
        <x:f>'Master Products'!AH1744</x:f>
        <x:v>WS-RATES:49:16</x:v>
      </x:c>
      <x:c r="P1747" s="149" t="str">
        <x:f>IF('Master Products'!AI1744="","",'Master Products'!AI1744)</x:f>
      </x:c>
      <x:c r="Q1747" s="149" t="str">
        <x:f>IF('Master Products'!AJ1744="","",'Master Products'!AJ1744)</x:f>
      </x:c>
      <x:c r="R1747" s="149" t="str">
        <x:f>IF('Master Products'!AK1744="","",'Master Products'!AK1744)</x:f>
      </x:c>
    </x:row>
    <x:row r="1748">
      <x:c r="A1748" s="149" t="str">
        <x:f>'Master Products'!A1745</x:f>
        <x:v>RS-001744</x:v>
      </x:c>
      <x:c r="B1748" s="149" t="str">
        <x:f>'Master Products'!B1745</x:f>
        <x:v>NOTE CHECKER PEN</x:v>
      </x:c>
      <x:c r="C1748" s="149" t="str">
        <x:f>'Master Products'!C1745</x:f>
        <x:v>CHINA</x:v>
      </x:c>
      <x:c r="D1748" s="149" t="str">
        <x:f>'Master Products'!D1745</x:f>
        <x:v>Both</x:v>
      </x:c>
      <x:c r="E1748" s="149" t="str">
        <x:f>'Master Products'!F1745</x:f>
        <x:v>Piece</x:v>
      </x:c>
      <x:c r="F1748" s="149" t="str">
        <x:f>IF('Master Products'!G1745="","",'Master Products'!G1745)</x:f>
      </x:c>
      <x:c r="G1748" s="149" t="str">
        <x:f>'Master Products'!I1745</x:f>
        <x:v>PKR</x:v>
      </x:c>
      <x:c r="H1748" s="133" t="n">
        <x:f>'Master Products'!L1745</x:f>
        <x:v>130</x:v>
      </x:c>
      <x:c r="I1748" s="133" t="n">
        <x:f>'Master Products'!M1745</x:f>
        <x:v>125</x:v>
      </x:c>
      <x:c r="J1748" s="133" t="str">
        <x:f>'Master Products'!U1745</x:f>
        <x:v>Source Valid</x:v>
      </x:c>
      <x:c r="K1748" s="133" t="n">
        <x:f>'Master Products'!N1745</x:f>
        <x:v>5</x:v>
      </x:c>
      <x:c r="L1748" s="148" t="n">
        <x:f>'Master Products'!O1745</x:f>
        <x:v>0.038461538461538464</x:v>
      </x:c>
      <x:c r="M1748" s="149" t="str">
        <x:f>'Master Products'!X1745</x:f>
        <x:v>Ready</x:v>
      </x:c>
      <x:c r="N1748" s="149" t="b">
        <x:f>'Master Products'!Y1745</x:f>
        <x:v>1</x:v>
      </x:c>
      <x:c r="O1748" s="149" t="str">
        <x:f>'Master Products'!AH1745</x:f>
        <x:v>WS-RATES:49:17</x:v>
      </x:c>
      <x:c r="P1748" s="149" t="str">
        <x:f>IF('Master Products'!AI1745="","",'Master Products'!AI1745)</x:f>
      </x:c>
      <x:c r="Q1748" s="149" t="str">
        <x:f>IF('Master Products'!AJ1745="","",'Master Products'!AJ1745)</x:f>
      </x:c>
      <x:c r="R1748" s="149" t="str">
        <x:f>IF('Master Products'!AK1745="","",'Master Products'!AK1745)</x:f>
      </x:c>
    </x:row>
    <x:row r="1749">
      <x:c r="A1749" s="149" t="str">
        <x:f>'Master Products'!A1746</x:f>
        <x:v>RS-001745</x:v>
      </x:c>
      <x:c r="B1749" s="149" t="str">
        <x:f>'Master Products'!B1746</x:f>
        <x:v>CARD DORI LARGE(50PCS)</x:v>
      </x:c>
      <x:c r="C1749" s="149" t="str">
        <x:f>'Master Products'!C1746</x:f>
        <x:v>CHINA</x:v>
      </x:c>
      <x:c r="D1749" s="149" t="str">
        <x:f>'Master Products'!D1746</x:f>
        <x:v>Wholesale/Bulk</x:v>
      </x:c>
      <x:c r="E1749" s="149" t="str">
        <x:f>'Master Products'!F1746</x:f>
        <x:v>Pack</x:v>
      </x:c>
      <x:c r="F1749" s="149" t="n">
        <x:f>IF('Master Products'!G1746="","",'Master Products'!G1746)</x:f>
        <x:v>50</x:v>
      </x:c>
      <x:c r="G1749" s="149" t="str">
        <x:f>'Master Products'!I1746</x:f>
        <x:v>PKR</x:v>
      </x:c>
      <x:c r="H1749" s="133" t="n">
        <x:f>'Master Products'!L1746</x:f>
        <x:v>650</x:v>
      </x:c>
      <x:c r="I1749" s="133" t="n">
        <x:f>'Master Products'!M1746</x:f>
        <x:v>550</x:v>
      </x:c>
      <x:c r="J1749" s="133" t="str">
        <x:f>'Master Products'!U1746</x:f>
        <x:v>Source Valid</x:v>
      </x:c>
      <x:c r="K1749" s="133" t="n">
        <x:f>'Master Products'!N1746</x:f>
        <x:v>100</x:v>
      </x:c>
      <x:c r="L1749" s="148" t="n">
        <x:f>'Master Products'!O1746</x:f>
        <x:v>0.15384615384615385</x:v>
      </x:c>
      <x:c r="M1749" s="149" t="str">
        <x:f>'Master Products'!X1746</x:f>
        <x:v>Ready</x:v>
      </x:c>
      <x:c r="N1749" s="149" t="b">
        <x:f>'Master Products'!Y1746</x:f>
        <x:v>1</x:v>
      </x:c>
      <x:c r="O1749" s="149" t="str">
        <x:f>'Master Products'!AH1746</x:f>
        <x:v>WS-RATES:49:18</x:v>
      </x:c>
      <x:c r="P1749" s="149" t="str">
        <x:f>IF('Master Products'!AI1746="","",'Master Products'!AI1746)</x:f>
      </x:c>
      <x:c r="Q1749" s="149" t="str">
        <x:f>IF('Master Products'!AJ1746="","",'Master Products'!AJ1746)</x:f>
      </x:c>
      <x:c r="R1749" s="149" t="str">
        <x:f>IF('Master Products'!AK1746="","",'Master Products'!AK1746)</x:f>
      </x:c>
    </x:row>
    <x:row r="1750">
      <x:c r="A1750" s="149" t="str">
        <x:f>'Master Products'!A1747</x:f>
        <x:v>RS-001746</x:v>
      </x:c>
      <x:c r="B1750" s="149" t="str">
        <x:f>'Master Products'!B1747</x:f>
        <x:v>DANDI FILE A4</x:v>
      </x:c>
      <x:c r="C1750" s="149" t="str">
        <x:f>'Master Products'!C1747</x:f>
        <x:v>FILE</x:v>
      </x:c>
      <x:c r="D1750" s="149" t="str">
        <x:f>'Master Products'!D1747</x:f>
        <x:v>Both</x:v>
      </x:c>
      <x:c r="E1750" s="149" t="str">
        <x:f>'Master Products'!F1747</x:f>
        <x:v>Piece</x:v>
      </x:c>
      <x:c r="F1750" s="149" t="str">
        <x:f>IF('Master Products'!G1747="","",'Master Products'!G1747)</x:f>
      </x:c>
      <x:c r="G1750" s="149" t="str">
        <x:f>'Master Products'!I1747</x:f>
        <x:v>PKR</x:v>
      </x:c>
      <x:c r="H1750" s="133" t="n">
        <x:f>'Master Products'!L1747</x:f>
        <x:v>700</x:v>
      </x:c>
      <x:c r="I1750" s="133" t="n">
        <x:f>'Master Products'!M1747</x:f>
        <x:v>670</x:v>
      </x:c>
      <x:c r="J1750" s="133" t="str">
        <x:f>'Master Products'!U1747</x:f>
        <x:v>Source Valid</x:v>
      </x:c>
      <x:c r="K1750" s="133" t="n">
        <x:f>'Master Products'!N1747</x:f>
        <x:v>30</x:v>
      </x:c>
      <x:c r="L1750" s="148" t="n">
        <x:f>'Master Products'!O1747</x:f>
        <x:v>0.04285714285714286</x:v>
      </x:c>
      <x:c r="M1750" s="149" t="str">
        <x:f>'Master Products'!X1747</x:f>
        <x:v>Ready</x:v>
      </x:c>
      <x:c r="N1750" s="149" t="b">
        <x:f>'Master Products'!Y1747</x:f>
        <x:v>1</x:v>
      </x:c>
      <x:c r="O1750" s="149" t="str">
        <x:f>'Master Products'!AH1747</x:f>
        <x:v>WS-RATES:49:19</x:v>
      </x:c>
      <x:c r="P1750" s="149" t="str">
        <x:f>IF('Master Products'!AI1747="","",'Master Products'!AI1747)</x:f>
      </x:c>
      <x:c r="Q1750" s="149" t="str">
        <x:f>IF('Master Products'!AJ1747="","",'Master Products'!AJ1747)</x:f>
      </x:c>
      <x:c r="R1750" s="149" t="str">
        <x:f>IF('Master Products'!AK1747="","",'Master Products'!AK1747)</x:f>
      </x:c>
    </x:row>
    <x:row r="1751">
      <x:c r="A1751" s="149" t="str">
        <x:f>'Master Products'!A1748</x:f>
        <x:v>RS-001747</x:v>
      </x:c>
      <x:c r="B1751" s="149" t="str">
        <x:f>'Master Products'!B1748</x:f>
        <x:v>CARD DORI MEDIUM(50PCS)</x:v>
      </x:c>
      <x:c r="C1751" s="149" t="str">
        <x:f>'Master Products'!C1748</x:f>
        <x:v>CHINA</x:v>
      </x:c>
      <x:c r="D1751" s="149" t="str">
        <x:f>'Master Products'!D1748</x:f>
        <x:v>Wholesale/Bulk</x:v>
      </x:c>
      <x:c r="E1751" s="149" t="str">
        <x:f>'Master Products'!F1748</x:f>
        <x:v>Pack</x:v>
      </x:c>
      <x:c r="F1751" s="149" t="n">
        <x:f>IF('Master Products'!G1748="","",'Master Products'!G1748)</x:f>
        <x:v>50</x:v>
      </x:c>
      <x:c r="G1751" s="149" t="str">
        <x:f>'Master Products'!I1748</x:f>
        <x:v>PKR</x:v>
      </x:c>
      <x:c r="H1751" s="133" t="n">
        <x:f>'Master Products'!L1748</x:f>
        <x:v>475</x:v>
      </x:c>
      <x:c r="I1751" s="133" t="n">
        <x:f>'Master Products'!M1748</x:f>
        <x:v>425</x:v>
      </x:c>
      <x:c r="J1751" s="133" t="str">
        <x:f>'Master Products'!U1748</x:f>
        <x:v>Source Valid</x:v>
      </x:c>
      <x:c r="K1751" s="133" t="n">
        <x:f>'Master Products'!N1748</x:f>
        <x:v>50</x:v>
      </x:c>
      <x:c r="L1751" s="148" t="n">
        <x:f>'Master Products'!O1748</x:f>
        <x:v>0.10526315789473684</x:v>
      </x:c>
      <x:c r="M1751" s="149" t="str">
        <x:f>'Master Products'!X1748</x:f>
        <x:v>Ready</x:v>
      </x:c>
      <x:c r="N1751" s="149" t="b">
        <x:f>'Master Products'!Y1748</x:f>
        <x:v>1</x:v>
      </x:c>
      <x:c r="O1751" s="149" t="str">
        <x:f>'Master Products'!AH1748</x:f>
        <x:v>WS-RATES:49:20</x:v>
      </x:c>
      <x:c r="P1751" s="149" t="str">
        <x:f>IF('Master Products'!AI1748="","",'Master Products'!AI1748)</x:f>
      </x:c>
      <x:c r="Q1751" s="149" t="str">
        <x:f>IF('Master Products'!AJ1748="","",'Master Products'!AJ1748)</x:f>
      </x:c>
      <x:c r="R1751" s="149" t="str">
        <x:f>IF('Master Products'!AK1748="","",'Master Products'!AK1748)</x:f>
      </x:c>
    </x:row>
    <x:row r="1752">
      <x:c r="A1752" s="149" t="str">
        <x:f>'Master Products'!A1749</x:f>
        <x:v>RS-001748</x:v>
      </x:c>
      <x:c r="B1752" s="149" t="str">
        <x:f>'Master Products'!B1749</x:f>
        <x:v>TABLET LCD 12 INCH</x:v>
      </x:c>
      <x:c r="C1752" s="149" t="str">
        <x:f>'Master Products'!C1749</x:f>
        <x:v>CHINA</x:v>
      </x:c>
      <x:c r="D1752" s="149" t="str">
        <x:f>'Master Products'!D1749</x:f>
        <x:v>Both</x:v>
      </x:c>
      <x:c r="E1752" s="149" t="str">
        <x:f>'Master Products'!F1749</x:f>
        <x:v>Piece</x:v>
      </x:c>
      <x:c r="F1752" s="149" t="str">
        <x:f>IF('Master Products'!G1749="","",'Master Products'!G1749)</x:f>
      </x:c>
      <x:c r="G1752" s="149" t="str">
        <x:f>'Master Products'!I1749</x:f>
        <x:v>PKR</x:v>
      </x:c>
      <x:c r="H1752" s="133" t="n">
        <x:f>'Master Products'!L1749</x:f>
        <x:v>440</x:v>
      </x:c>
      <x:c r="I1752" s="133" t="n">
        <x:f>'Master Products'!M1749</x:f>
        <x:v>365</x:v>
      </x:c>
      <x:c r="J1752" s="133" t="str">
        <x:f>'Master Products'!U1749</x:f>
        <x:v>Source Valid</x:v>
      </x:c>
      <x:c r="K1752" s="133" t="n">
        <x:f>'Master Products'!N1749</x:f>
        <x:v>75</x:v>
      </x:c>
      <x:c r="L1752" s="148" t="n">
        <x:f>'Master Products'!O1749</x:f>
        <x:v>0.17045454545454544</x:v>
      </x:c>
      <x:c r="M1752" s="149" t="str">
        <x:f>'Master Products'!X1749</x:f>
        <x:v>Ready</x:v>
      </x:c>
      <x:c r="N1752" s="149" t="b">
        <x:f>'Master Products'!Y1749</x:f>
        <x:v>1</x:v>
      </x:c>
      <x:c r="O1752" s="149" t="str">
        <x:f>'Master Products'!AH1749</x:f>
        <x:v>WS-RATES:49:21</x:v>
      </x:c>
      <x:c r="P1752" s="149" t="str">
        <x:f>IF('Master Products'!AI1749="","",'Master Products'!AI1749)</x:f>
      </x:c>
      <x:c r="Q1752" s="149" t="str">
        <x:f>IF('Master Products'!AJ1749="","",'Master Products'!AJ1749)</x:f>
      </x:c>
      <x:c r="R1752" s="149" t="str">
        <x:f>IF('Master Products'!AK1749="","",'Master Products'!AK1749)</x:f>
      </x:c>
    </x:row>
    <x:row r="1753">
      <x:c r="A1753" s="149" t="str">
        <x:f>'Master Products'!A1750</x:f>
        <x:v>RS-001749</x:v>
      </x:c>
      <x:c r="B1753" s="149" t="str">
        <x:f>'Master Products'!B1750</x:f>
        <x:v>STRIP FILE LEGAL</x:v>
      </x:c>
      <x:c r="C1753" s="149" t="str">
        <x:f>'Master Products'!C1750</x:f>
        <x:v>FILE</x:v>
      </x:c>
      <x:c r="D1753" s="149" t="str">
        <x:f>'Master Products'!D1750</x:f>
        <x:v>Both</x:v>
      </x:c>
      <x:c r="E1753" s="149" t="str">
        <x:f>'Master Products'!F1750</x:f>
        <x:v>Piece</x:v>
      </x:c>
      <x:c r="F1753" s="149" t="str">
        <x:f>IF('Master Products'!G1750="","",'Master Products'!G1750)</x:f>
      </x:c>
      <x:c r="G1753" s="149" t="str">
        <x:f>'Master Products'!I1750</x:f>
        <x:v>PKR</x:v>
      </x:c>
      <x:c r="H1753" s="133" t="n">
        <x:f>'Master Products'!L1750</x:f>
        <x:v>360</x:v>
      </x:c>
      <x:c r="I1753" s="133" t="n">
        <x:f>'Master Products'!M1750</x:f>
        <x:v>340</x:v>
      </x:c>
      <x:c r="J1753" s="133" t="str">
        <x:f>'Master Products'!U1750</x:f>
        <x:v>Source Valid</x:v>
      </x:c>
      <x:c r="K1753" s="133" t="n">
        <x:f>'Master Products'!N1750</x:f>
        <x:v>20</x:v>
      </x:c>
      <x:c r="L1753" s="148" t="n">
        <x:f>'Master Products'!O1750</x:f>
        <x:v>0.05555555555555555</x:v>
      </x:c>
      <x:c r="M1753" s="149" t="str">
        <x:f>'Master Products'!X1750</x:f>
        <x:v>Ready</x:v>
      </x:c>
      <x:c r="N1753" s="149" t="b">
        <x:f>'Master Products'!Y1750</x:f>
        <x:v>1</x:v>
      </x:c>
      <x:c r="O1753" s="149" t="str">
        <x:f>'Master Products'!AH1750</x:f>
        <x:v>WS-RATES:49:22</x:v>
      </x:c>
      <x:c r="P1753" s="149" t="str">
        <x:f>IF('Master Products'!AI1750="","",'Master Products'!AI1750)</x:f>
      </x:c>
      <x:c r="Q1753" s="149" t="str">
        <x:f>IF('Master Products'!AJ1750="","",'Master Products'!AJ1750)</x:f>
      </x:c>
      <x:c r="R1753" s="149" t="str">
        <x:f>IF('Master Products'!AK1750="","",'Master Products'!AK1750)</x:f>
      </x:c>
    </x:row>
    <x:row r="1754">
      <x:c r="A1754" s="149" t="str">
        <x:f>'Master Products'!A1751</x:f>
        <x:v>RS-001750</x:v>
      </x:c>
      <x:c r="B1754" s="149" t="str">
        <x:f>'Master Products'!B1751</x:f>
        <x:v>TABLET LCD 10.5 INCH</x:v>
      </x:c>
      <x:c r="C1754" s="149" t="str">
        <x:f>'Master Products'!C1751</x:f>
        <x:v>CHINA</x:v>
      </x:c>
      <x:c r="D1754" s="149" t="str">
        <x:f>'Master Products'!D1751</x:f>
        <x:v>Both</x:v>
      </x:c>
      <x:c r="E1754" s="149" t="str">
        <x:f>'Master Products'!F1751</x:f>
        <x:v>Piece</x:v>
      </x:c>
      <x:c r="F1754" s="149" t="str">
        <x:f>IF('Master Products'!G1751="","",'Master Products'!G1751)</x:f>
      </x:c>
      <x:c r="G1754" s="149" t="str">
        <x:f>'Master Products'!I1751</x:f>
        <x:v>PKR</x:v>
      </x:c>
      <x:c r="H1754" s="133" t="n">
        <x:f>'Master Products'!L1751</x:f>
        <x:v>390</x:v>
      </x:c>
      <x:c r="I1754" s="133" t="n">
        <x:f>'Master Products'!M1751</x:f>
        <x:v>350</x:v>
      </x:c>
      <x:c r="J1754" s="133" t="str">
        <x:f>'Master Products'!U1751</x:f>
        <x:v>Source Valid</x:v>
      </x:c>
      <x:c r="K1754" s="133" t="n">
        <x:f>'Master Products'!N1751</x:f>
        <x:v>40</x:v>
      </x:c>
      <x:c r="L1754" s="148" t="n">
        <x:f>'Master Products'!O1751</x:f>
        <x:v>0.10256410256410256</x:v>
      </x:c>
      <x:c r="M1754" s="149" t="str">
        <x:f>'Master Products'!X1751</x:f>
        <x:v>Ready</x:v>
      </x:c>
      <x:c r="N1754" s="149" t="b">
        <x:f>'Master Products'!Y1751</x:f>
        <x:v>1</x:v>
      </x:c>
      <x:c r="O1754" s="149" t="str">
        <x:f>'Master Products'!AH1751</x:f>
        <x:v>WS-RATES:49:23</x:v>
      </x:c>
      <x:c r="P1754" s="149" t="str">
        <x:f>IF('Master Products'!AI1751="","",'Master Products'!AI1751)</x:f>
      </x:c>
      <x:c r="Q1754" s="149" t="str">
        <x:f>IF('Master Products'!AJ1751="","",'Master Products'!AJ1751)</x:f>
      </x:c>
      <x:c r="R1754" s="149" t="str">
        <x:f>IF('Master Products'!AK1751="","",'Master Products'!AK1751)</x:f>
      </x:c>
    </x:row>
    <x:row r="1755">
      <x:c r="A1755" s="149" t="str">
        <x:f>'Master Products'!A1752</x:f>
        <x:v>RS-001751</x:v>
      </x:c>
      <x:c r="B1755" s="149" t="str">
        <x:f>'Master Products'!B1752</x:f>
        <x:v>TABLET LCD 8.5 INCH</x:v>
      </x:c>
      <x:c r="C1755" s="149" t="str">
        <x:f>'Master Products'!C1752</x:f>
        <x:v>CHINA</x:v>
      </x:c>
      <x:c r="D1755" s="149" t="str">
        <x:f>'Master Products'!D1752</x:f>
        <x:v>Both</x:v>
      </x:c>
      <x:c r="E1755" s="149" t="str">
        <x:f>'Master Products'!F1752</x:f>
        <x:v>Piece</x:v>
      </x:c>
      <x:c r="F1755" s="149" t="str">
        <x:f>IF('Master Products'!G1752="","",'Master Products'!G1752)</x:f>
      </x:c>
      <x:c r="G1755" s="149" t="str">
        <x:f>'Master Products'!I1752</x:f>
        <x:v>PKR</x:v>
      </x:c>
      <x:c r="H1755" s="133" t="n">
        <x:f>'Master Products'!L1752</x:f>
        <x:v>250</x:v>
      </x:c>
      <x:c r="I1755" s="133" t="n">
        <x:f>'Master Products'!M1752</x:f>
        <x:v>220</x:v>
      </x:c>
      <x:c r="J1755" s="133" t="str">
        <x:f>'Master Products'!U1752</x:f>
        <x:v>Source Valid</x:v>
      </x:c>
      <x:c r="K1755" s="133" t="n">
        <x:f>'Master Products'!N1752</x:f>
        <x:v>30</x:v>
      </x:c>
      <x:c r="L1755" s="148" t="n">
        <x:f>'Master Products'!O1752</x:f>
        <x:v>0.12</x:v>
      </x:c>
      <x:c r="M1755" s="149" t="str">
        <x:f>'Master Products'!X1752</x:f>
        <x:v>Ready</x:v>
      </x:c>
      <x:c r="N1755" s="149" t="b">
        <x:f>'Master Products'!Y1752</x:f>
        <x:v>1</x:v>
      </x:c>
      <x:c r="O1755" s="149" t="str">
        <x:f>'Master Products'!AH1752</x:f>
        <x:v>WS-RATES:49:24</x:v>
      </x:c>
      <x:c r="P1755" s="149" t="str">
        <x:f>IF('Master Products'!AI1752="","",'Master Products'!AI1752)</x:f>
      </x:c>
      <x:c r="Q1755" s="149" t="str">
        <x:f>IF('Master Products'!AJ1752="","",'Master Products'!AJ1752)</x:f>
      </x:c>
      <x:c r="R1755" s="149" t="str">
        <x:f>IF('Master Products'!AK1752="","",'Master Products'!AK1752)</x:f>
      </x:c>
    </x:row>
    <x:row r="1756">
      <x:c r="A1756" s="149" t="str">
        <x:f>'Master Products'!A1753</x:f>
        <x:v>RS-001752</x:v>
      </x:c>
      <x:c r="B1756" s="149" t="str">
        <x:f>'Master Products'!B1753</x:f>
        <x:v>STRIP FILE A4</x:v>
      </x:c>
      <x:c r="C1756" s="149" t="str">
        <x:f>'Master Products'!C1753</x:f>
        <x:v>FILE</x:v>
      </x:c>
      <x:c r="D1756" s="149" t="str">
        <x:f>'Master Products'!D1753</x:f>
        <x:v>Both</x:v>
      </x:c>
      <x:c r="E1756" s="149" t="str">
        <x:f>'Master Products'!F1753</x:f>
        <x:v>Piece</x:v>
      </x:c>
      <x:c r="F1756" s="149" t="str">
        <x:f>IF('Master Products'!G1753="","",'Master Products'!G1753)</x:f>
      </x:c>
      <x:c r="G1756" s="149" t="str">
        <x:f>'Master Products'!I1753</x:f>
        <x:v>PKR</x:v>
      </x:c>
      <x:c r="H1756" s="133" t="n">
        <x:f>'Master Products'!L1753</x:f>
        <x:v>260</x:v>
      </x:c>
      <x:c r="I1756" s="133" t="n">
        <x:f>'Master Products'!M1753</x:f>
        <x:v>250</x:v>
      </x:c>
      <x:c r="J1756" s="133" t="str">
        <x:f>'Master Products'!U1753</x:f>
        <x:v>Source Valid</x:v>
      </x:c>
      <x:c r="K1756" s="133" t="n">
        <x:f>'Master Products'!N1753</x:f>
        <x:v>10</x:v>
      </x:c>
      <x:c r="L1756" s="148" t="n">
        <x:f>'Master Products'!O1753</x:f>
        <x:v>0.038461538461538464</x:v>
      </x:c>
      <x:c r="M1756" s="149" t="str">
        <x:f>'Master Products'!X1753</x:f>
        <x:v>Ready</x:v>
      </x:c>
      <x:c r="N1756" s="149" t="b">
        <x:f>'Master Products'!Y1753</x:f>
        <x:v>1</x:v>
      </x:c>
      <x:c r="O1756" s="149" t="str">
        <x:f>'Master Products'!AH1753</x:f>
        <x:v>WS-RATES:49:25</x:v>
      </x:c>
      <x:c r="P1756" s="149" t="str">
        <x:f>IF('Master Products'!AI1753="","",'Master Products'!AI1753)</x:f>
      </x:c>
      <x:c r="Q1756" s="149" t="str">
        <x:f>IF('Master Products'!AJ1753="","",'Master Products'!AJ1753)</x:f>
      </x:c>
      <x:c r="R1756" s="149" t="str">
        <x:f>IF('Master Products'!AK1753="","",'Master Products'!AK1753)</x:f>
      </x:c>
    </x:row>
    <x:row r="1757">
      <x:c r="A1757" s="149" t="str">
        <x:f>'Master Products'!A1754</x:f>
        <x:v>RS-001753</x:v>
      </x:c>
      <x:c r="B1757" s="149" t="str">
        <x:f>'Master Products'!B1754</x:f>
        <x:v>GATTA DAY BOOK NO 100 HALF</x:v>
      </x:c>
      <x:c r="C1757" s="149" t="str">
        <x:f>'Master Products'!C1754</x:f>
        <x:v>GATTA REGISTER</x:v>
      </x:c>
      <x:c r="D1757" s="149" t="str">
        <x:f>'Master Products'!D1754</x:f>
        <x:v>Both</x:v>
      </x:c>
      <x:c r="E1757" s="149" t="str">
        <x:f>'Master Products'!F1754</x:f>
        <x:v>Piece</x:v>
      </x:c>
      <x:c r="F1757" s="149" t="str">
        <x:f>IF('Master Products'!G1754="","",'Master Products'!G1754)</x:f>
      </x:c>
      <x:c r="G1757" s="149" t="str">
        <x:f>'Master Products'!I1754</x:f>
        <x:v>PKR</x:v>
      </x:c>
      <x:c r="H1757" s="133" t="n">
        <x:f>'Master Products'!L1754</x:f>
        <x:v>200</x:v>
      </x:c>
      <x:c r="I1757" s="133" t="n">
        <x:f>'Master Products'!M1754</x:f>
        <x:v>160</x:v>
      </x:c>
      <x:c r="J1757" s="133" t="str">
        <x:f>'Master Products'!U1754</x:f>
        <x:v>Source Valid</x:v>
      </x:c>
      <x:c r="K1757" s="133" t="n">
        <x:f>'Master Products'!N1754</x:f>
        <x:v>40</x:v>
      </x:c>
      <x:c r="L1757" s="148" t="n">
        <x:f>'Master Products'!O1754</x:f>
        <x:v>0.2</x:v>
      </x:c>
      <x:c r="M1757" s="149" t="str">
        <x:f>'Master Products'!X1754</x:f>
        <x:v>Ready</x:v>
      </x:c>
      <x:c r="N1757" s="149" t="b">
        <x:f>'Master Products'!Y1754</x:f>
        <x:v>1</x:v>
      </x:c>
      <x:c r="O1757" s="149" t="str">
        <x:f>'Master Products'!AH1754</x:f>
        <x:v>WS-RATES:49:26</x:v>
      </x:c>
      <x:c r="P1757" s="149" t="str">
        <x:f>IF('Master Products'!AI1754="","",'Master Products'!AI1754)</x:f>
      </x:c>
      <x:c r="Q1757" s="149" t="str">
        <x:f>IF('Master Products'!AJ1754="","",'Master Products'!AJ1754)</x:f>
      </x:c>
      <x:c r="R1757" s="149" t="str">
        <x:f>IF('Master Products'!AK1754="","",'Master Products'!AK1754)</x:f>
      </x:c>
    </x:row>
    <x:row r="1758">
      <x:c r="A1758" s="149" t="str">
        <x:f>'Master Products'!A1755</x:f>
        <x:v>RS-001754</x:v>
      </x:c>
      <x:c r="B1758" s="149" t="str">
        <x:f>'Master Products'!B1755</x:f>
        <x:v>TABLET LCD 6.5 INCH</x:v>
      </x:c>
      <x:c r="C1758" s="149" t="str">
        <x:f>'Master Products'!C1755</x:f>
        <x:v>CHINA</x:v>
      </x:c>
      <x:c r="D1758" s="149" t="str">
        <x:f>'Master Products'!D1755</x:f>
        <x:v>Both</x:v>
      </x:c>
      <x:c r="E1758" s="149" t="str">
        <x:f>'Master Products'!F1755</x:f>
        <x:v>Piece</x:v>
      </x:c>
      <x:c r="F1758" s="149" t="str">
        <x:f>IF('Master Products'!G1755="","",'Master Products'!G1755)</x:f>
      </x:c>
      <x:c r="G1758" s="149" t="str">
        <x:f>'Master Products'!I1755</x:f>
        <x:v>PKR</x:v>
      </x:c>
      <x:c r="H1758" s="133" t="n">
        <x:f>'Master Products'!L1755</x:f>
        <x:v>210</x:v>
      </x:c>
      <x:c r="I1758" s="133" t="n">
        <x:f>'Master Products'!M1755</x:f>
        <x:v>185</x:v>
      </x:c>
      <x:c r="J1758" s="133" t="str">
        <x:f>'Master Products'!U1755</x:f>
        <x:v>Source Valid</x:v>
      </x:c>
      <x:c r="K1758" s="133" t="n">
        <x:f>'Master Products'!N1755</x:f>
        <x:v>25</x:v>
      </x:c>
      <x:c r="L1758" s="148" t="n">
        <x:f>'Master Products'!O1755</x:f>
        <x:v>0.11904761904761904</x:v>
      </x:c>
      <x:c r="M1758" s="149" t="str">
        <x:f>'Master Products'!X1755</x:f>
        <x:v>Ready</x:v>
      </x:c>
      <x:c r="N1758" s="149" t="b">
        <x:f>'Master Products'!Y1755</x:f>
        <x:v>1</x:v>
      </x:c>
      <x:c r="O1758" s="149" t="str">
        <x:f>'Master Products'!AH1755</x:f>
        <x:v>WS-RATES:49:27</x:v>
      </x:c>
      <x:c r="P1758" s="149" t="str">
        <x:f>IF('Master Products'!AI1755="","",'Master Products'!AI1755)</x:f>
      </x:c>
      <x:c r="Q1758" s="149" t="str">
        <x:f>IF('Master Products'!AJ1755="","",'Master Products'!AJ1755)</x:f>
      </x:c>
      <x:c r="R1758" s="149" t="str">
        <x:f>IF('Master Products'!AK1755="","",'Master Products'!AK1755)</x:f>
      </x:c>
    </x:row>
    <x:row r="1759">
      <x:c r="A1759" s="149" t="str">
        <x:f>'Master Products'!A1756</x:f>
        <x:v>RS-001755</x:v>
      </x:c>
      <x:c r="B1759" s="149" t="str">
        <x:f>'Master Products'!B1756</x:f>
        <x:v>GATTA DAY BOOK NO 80 HALF</x:v>
      </x:c>
      <x:c r="C1759" s="149" t="str">
        <x:f>'Master Products'!C1756</x:f>
        <x:v>GATTA REGISTER</x:v>
      </x:c>
      <x:c r="D1759" s="149" t="str">
        <x:f>'Master Products'!D1756</x:f>
        <x:v>Both</x:v>
      </x:c>
      <x:c r="E1759" s="149" t="str">
        <x:f>'Master Products'!F1756</x:f>
        <x:v>Piece</x:v>
      </x:c>
      <x:c r="F1759" s="149" t="str">
        <x:f>IF('Master Products'!G1756="","",'Master Products'!G1756)</x:f>
      </x:c>
      <x:c r="G1759" s="149" t="str">
        <x:f>'Master Products'!I1756</x:f>
        <x:v>PKR</x:v>
      </x:c>
      <x:c r="H1759" s="133" t="n">
        <x:f>'Master Products'!L1756</x:f>
        <x:v>160</x:v>
      </x:c>
      <x:c r="I1759" s="133" t="n">
        <x:f>'Master Products'!M1756</x:f>
        <x:v>125</x:v>
      </x:c>
      <x:c r="J1759" s="133" t="str">
        <x:f>'Master Products'!U1756</x:f>
        <x:v>Source Valid</x:v>
      </x:c>
      <x:c r="K1759" s="133" t="n">
        <x:f>'Master Products'!N1756</x:f>
        <x:v>35</x:v>
      </x:c>
      <x:c r="L1759" s="148" t="n">
        <x:f>'Master Products'!O1756</x:f>
        <x:v>0.21875</x:v>
      </x:c>
      <x:c r="M1759" s="149" t="str">
        <x:f>'Master Products'!X1756</x:f>
        <x:v>Ready</x:v>
      </x:c>
      <x:c r="N1759" s="149" t="b">
        <x:f>'Master Products'!Y1756</x:f>
        <x:v>1</x:v>
      </x:c>
      <x:c r="O1759" s="149" t="str">
        <x:f>'Master Products'!AH1756</x:f>
        <x:v>WS-RATES:49:28</x:v>
      </x:c>
      <x:c r="P1759" s="149" t="str">
        <x:f>IF('Master Products'!AI1756="","",'Master Products'!AI1756)</x:f>
      </x:c>
      <x:c r="Q1759" s="149" t="str">
        <x:f>IF('Master Products'!AJ1756="","",'Master Products'!AJ1756)</x:f>
      </x:c>
      <x:c r="R1759" s="149" t="str">
        <x:f>IF('Master Products'!AK1756="","",'Master Products'!AK1756)</x:f>
      </x:c>
    </x:row>
    <x:row r="1760">
      <x:c r="A1760" s="149" t="str">
        <x:f>'Master Products'!A1757</x:f>
        <x:v>RS-001756</x:v>
      </x:c>
      <x:c r="B1760" s="149" t="str">
        <x:f>'Master Products'!B1757</x:f>
        <x:v>CASH MEMO CARBON LESS</x:v>
      </x:c>
      <x:c r="C1760" s="149" t="str">
        <x:f>'Master Products'!C1757</x:f>
        <x:v>CASH MEMO</x:v>
      </x:c>
      <x:c r="D1760" s="149" t="str">
        <x:f>'Master Products'!D1757</x:f>
        <x:v>Both</x:v>
      </x:c>
      <x:c r="E1760" s="149" t="str">
        <x:f>'Master Products'!F1757</x:f>
        <x:v>Piece</x:v>
      </x:c>
      <x:c r="F1760" s="149" t="str">
        <x:f>IF('Master Products'!G1757="","",'Master Products'!G1757)</x:f>
      </x:c>
      <x:c r="G1760" s="149" t="str">
        <x:f>'Master Products'!I1757</x:f>
        <x:v>PKR</x:v>
      </x:c>
      <x:c r="H1760" s="133" t="n">
        <x:f>'Master Products'!L1757</x:f>
        <x:v>420</x:v>
      </x:c>
      <x:c r="I1760" s="133" t="n">
        <x:f>'Master Products'!M1757</x:f>
        <x:v>390</x:v>
      </x:c>
      <x:c r="J1760" s="133" t="str">
        <x:f>'Master Products'!U1757</x:f>
        <x:v>Source Valid</x:v>
      </x:c>
      <x:c r="K1760" s="133" t="n">
        <x:f>'Master Products'!N1757</x:f>
        <x:v>30</x:v>
      </x:c>
      <x:c r="L1760" s="148" t="n">
        <x:f>'Master Products'!O1757</x:f>
        <x:v>0.07142857142857142</x:v>
      </x:c>
      <x:c r="M1760" s="149" t="str">
        <x:f>'Master Products'!X1757</x:f>
        <x:v>Ready</x:v>
      </x:c>
      <x:c r="N1760" s="149" t="b">
        <x:f>'Master Products'!Y1757</x:f>
        <x:v>1</x:v>
      </x:c>
      <x:c r="O1760" s="149" t="str">
        <x:f>'Master Products'!AH1757</x:f>
        <x:v>WS-RATES:49:29</x:v>
      </x:c>
      <x:c r="P1760" s="149" t="str">
        <x:f>IF('Master Products'!AI1757="","",'Master Products'!AI1757)</x:f>
      </x:c>
      <x:c r="Q1760" s="149" t="str">
        <x:f>IF('Master Products'!AJ1757="","",'Master Products'!AJ1757)</x:f>
      </x:c>
      <x:c r="R1760" s="149" t="str">
        <x:f>IF('Master Products'!AK1757="","",'Master Products'!AK1757)</x:f>
      </x:c>
    </x:row>
    <x:row r="1761">
      <x:c r="A1761" s="149" t="str">
        <x:f>'Master Products'!A1758</x:f>
        <x:v>RS-001757</x:v>
      </x:c>
      <x:c r="B1761" s="149" t="str">
        <x:f>'Master Products'!B1758</x:f>
        <x:v>NANO TAPE LARGE</x:v>
      </x:c>
      <x:c r="C1761" s="149" t="str">
        <x:f>'Master Products'!C1758</x:f>
        <x:v>SCOTCH TAPE</x:v>
      </x:c>
      <x:c r="D1761" s="149" t="str">
        <x:f>'Master Products'!D1758</x:f>
        <x:v>Both</x:v>
      </x:c>
      <x:c r="E1761" s="149" t="str">
        <x:f>'Master Products'!F1758</x:f>
        <x:v>Piece</x:v>
      </x:c>
      <x:c r="F1761" s="149" t="str">
        <x:f>IF('Master Products'!G1758="","",'Master Products'!G1758)</x:f>
      </x:c>
      <x:c r="G1761" s="149" t="str">
        <x:f>'Master Products'!I1758</x:f>
        <x:v>PKR</x:v>
      </x:c>
      <x:c r="H1761" s="133" t="n">
        <x:f>'Master Products'!L1758</x:f>
        <x:v>275</x:v>
      </x:c>
      <x:c r="I1761" s="133" t="n">
        <x:f>'Master Products'!M1758</x:f>
        <x:v>260</x:v>
      </x:c>
      <x:c r="J1761" s="133" t="str">
        <x:f>'Master Products'!U1758</x:f>
        <x:v>Source Valid</x:v>
      </x:c>
      <x:c r="K1761" s="133" t="n">
        <x:f>'Master Products'!N1758</x:f>
        <x:v>15</x:v>
      </x:c>
      <x:c r="L1761" s="148" t="n">
        <x:f>'Master Products'!O1758</x:f>
        <x:v>0.05454545454545454</x:v>
      </x:c>
      <x:c r="M1761" s="149" t="str">
        <x:f>'Master Products'!X1758</x:f>
        <x:v>Ready</x:v>
      </x:c>
      <x:c r="N1761" s="149" t="b">
        <x:f>'Master Products'!Y1758</x:f>
        <x:v>1</x:v>
      </x:c>
      <x:c r="O1761" s="149" t="str">
        <x:f>'Master Products'!AH1758</x:f>
        <x:v>WS-RATES:49:30</x:v>
      </x:c>
      <x:c r="P1761" s="149" t="str">
        <x:f>IF('Master Products'!AI1758="","",'Master Products'!AI1758)</x:f>
      </x:c>
      <x:c r="Q1761" s="149" t="str">
        <x:f>IF('Master Products'!AJ1758="","",'Master Products'!AJ1758)</x:f>
      </x:c>
      <x:c r="R1761" s="149" t="str">
        <x:f>IF('Master Products'!AK1758="","",'Master Products'!AK1758)</x:f>
      </x:c>
    </x:row>
    <x:row r="1762">
      <x:c r="A1762" s="149" t="str">
        <x:f>'Master Products'!A1759</x:f>
        <x:v>RS-001758</x:v>
      </x:c>
      <x:c r="B1762" s="149" t="str">
        <x:f>'Master Products'!B1759</x:f>
        <x:v>NANO TAPE MEDIUM</x:v>
      </x:c>
      <x:c r="C1762" s="149" t="str">
        <x:f>'Master Products'!C1759</x:f>
        <x:v>SCOTCH TAPE</x:v>
      </x:c>
      <x:c r="D1762" s="149" t="str">
        <x:f>'Master Products'!D1759</x:f>
        <x:v>Both</x:v>
      </x:c>
      <x:c r="E1762" s="149" t="str">
        <x:f>'Master Products'!F1759</x:f>
        <x:v>Piece</x:v>
      </x:c>
      <x:c r="F1762" s="149" t="str">
        <x:f>IF('Master Products'!G1759="","",'Master Products'!G1759)</x:f>
      </x:c>
      <x:c r="G1762" s="149" t="str">
        <x:f>'Master Products'!I1759</x:f>
        <x:v>PKR</x:v>
      </x:c>
      <x:c r="H1762" s="133" t="n">
        <x:f>'Master Products'!L1759</x:f>
        <x:v>170</x:v>
      </x:c>
      <x:c r="I1762" s="133" t="n">
        <x:f>'Master Products'!M1759</x:f>
        <x:v>150</x:v>
      </x:c>
      <x:c r="J1762" s="133" t="str">
        <x:f>'Master Products'!U1759</x:f>
        <x:v>Source Valid</x:v>
      </x:c>
      <x:c r="K1762" s="133" t="n">
        <x:f>'Master Products'!N1759</x:f>
        <x:v>20</x:v>
      </x:c>
      <x:c r="L1762" s="148" t="n">
        <x:f>'Master Products'!O1759</x:f>
        <x:v>0.11764705882352941</x:v>
      </x:c>
      <x:c r="M1762" s="149" t="str">
        <x:f>'Master Products'!X1759</x:f>
        <x:v>Ready</x:v>
      </x:c>
      <x:c r="N1762" s="149" t="b">
        <x:f>'Master Products'!Y1759</x:f>
        <x:v>1</x:v>
      </x:c>
      <x:c r="O1762" s="149" t="str">
        <x:f>'Master Products'!AH1759</x:f>
        <x:v>WS-RATES:49:31</x:v>
      </x:c>
      <x:c r="P1762" s="149" t="str">
        <x:f>IF('Master Products'!AI1759="","",'Master Products'!AI1759)</x:f>
      </x:c>
      <x:c r="Q1762" s="149" t="str">
        <x:f>IF('Master Products'!AJ1759="","",'Master Products'!AJ1759)</x:f>
      </x:c>
      <x:c r="R1762" s="149" t="str">
        <x:f>IF('Master Products'!AK1759="","",'Master Products'!AK1759)</x:f>
      </x:c>
    </x:row>
    <x:row r="1763">
      <x:c r="A1763" s="149" t="str">
        <x:f>'Master Products'!A1760</x:f>
        <x:v>RS-001759</x:v>
      </x:c>
      <x:c r="B1763" s="149" t="str">
        <x:f>'Master Products'!B1760</x:f>
        <x:v>LOCK DAIRY SMALL</x:v>
      </x:c>
      <x:c r="C1763" s="149" t="str">
        <x:f>'Master Products'!C1760</x:f>
        <x:v>CHINA DAIRIES</x:v>
      </x:c>
      <x:c r="D1763" s="149" t="str">
        <x:f>'Master Products'!D1760</x:f>
        <x:v>Both</x:v>
      </x:c>
      <x:c r="E1763" s="149" t="str">
        <x:f>'Master Products'!F1760</x:f>
        <x:v>Piece</x:v>
      </x:c>
      <x:c r="F1763" s="149" t="str">
        <x:f>IF('Master Products'!G1760="","",'Master Products'!G1760)</x:f>
      </x:c>
      <x:c r="G1763" s="149" t="str">
        <x:f>'Master Products'!I1760</x:f>
        <x:v>PKR</x:v>
      </x:c>
      <x:c r="H1763" s="133" t="n">
        <x:f>'Master Products'!L1760</x:f>
        <x:v>110</x:v>
      </x:c>
      <x:c r="I1763" s="133" t="n">
        <x:f>'Master Products'!M1760</x:f>
        <x:v>95</x:v>
      </x:c>
      <x:c r="J1763" s="133" t="str">
        <x:f>'Master Products'!U1760</x:f>
        <x:v>Source Valid</x:v>
      </x:c>
      <x:c r="K1763" s="133" t="n">
        <x:f>'Master Products'!N1760</x:f>
        <x:v>15</x:v>
      </x:c>
      <x:c r="L1763" s="148" t="n">
        <x:f>'Master Products'!O1760</x:f>
        <x:v>0.13636363636363635</x:v>
      </x:c>
      <x:c r="M1763" s="149" t="str">
        <x:f>'Master Products'!X1760</x:f>
        <x:v>Ready</x:v>
      </x:c>
      <x:c r="N1763" s="149" t="b">
        <x:f>'Master Products'!Y1760</x:f>
        <x:v>1</x:v>
      </x:c>
      <x:c r="O1763" s="149" t="str">
        <x:f>'Master Products'!AH1760</x:f>
        <x:v>WS-RATES:49:32</x:v>
      </x:c>
      <x:c r="P1763" s="149" t="str">
        <x:f>IF('Master Products'!AI1760="","",'Master Products'!AI1760)</x:f>
      </x:c>
      <x:c r="Q1763" s="149" t="str">
        <x:f>IF('Master Products'!AJ1760="","",'Master Products'!AJ1760)</x:f>
      </x:c>
      <x:c r="R1763" s="149" t="str">
        <x:f>IF('Master Products'!AK1760="","",'Master Products'!AK1760)</x:f>
      </x:c>
    </x:row>
    <x:row r="1764">
      <x:c r="A1764" s="149" t="str">
        <x:f>'Master Products'!A1761</x:f>
        <x:v>RS-001760</x:v>
      </x:c>
      <x:c r="B1764" s="149" t="str">
        <x:f>'Master Products'!B1761</x:f>
        <x:v>FUJI STAPLER PIN 23/24</x:v>
      </x:c>
      <x:c r="C1764" s="149" t="str">
        <x:f>'Master Products'!C1761</x:f>
        <x:v>STAPLER PIN</x:v>
      </x:c>
      <x:c r="D1764" s="149" t="str">
        <x:f>'Master Products'!D1761</x:f>
        <x:v>Both</x:v>
      </x:c>
      <x:c r="E1764" s="149" t="str">
        <x:f>'Master Products'!F1761</x:f>
        <x:v>Piece</x:v>
      </x:c>
      <x:c r="F1764" s="149" t="str">
        <x:f>IF('Master Products'!G1761="","",'Master Products'!G1761)</x:f>
      </x:c>
      <x:c r="G1764" s="149" t="str">
        <x:f>'Master Products'!I1761</x:f>
        <x:v>PKR</x:v>
      </x:c>
      <x:c r="H1764" s="133" t="n">
        <x:f>'Master Products'!L1761</x:f>
        <x:v>435</x:v>
      </x:c>
      <x:c r="I1764" s="133" t="n">
        <x:f>'Master Products'!M1761</x:f>
        <x:v>416</x:v>
      </x:c>
      <x:c r="J1764" s="133" t="str">
        <x:f>'Master Products'!U1761</x:f>
        <x:v>Source Valid</x:v>
      </x:c>
      <x:c r="K1764" s="133" t="n">
        <x:f>'Master Products'!N1761</x:f>
        <x:v>19</x:v>
      </x:c>
      <x:c r="L1764" s="148" t="n">
        <x:f>'Master Products'!O1761</x:f>
        <x:v>0.04367816091954023</x:v>
      </x:c>
      <x:c r="M1764" s="149" t="str">
        <x:f>'Master Products'!X1761</x:f>
        <x:v>Ready</x:v>
      </x:c>
      <x:c r="N1764" s="149" t="b">
        <x:f>'Master Products'!Y1761</x:f>
        <x:v>1</x:v>
      </x:c>
      <x:c r="O1764" s="149" t="str">
        <x:f>'Master Products'!AH1761</x:f>
        <x:v>WS-RATES:49:33</x:v>
      </x:c>
      <x:c r="P1764" s="149" t="str">
        <x:f>IF('Master Products'!AI1761="","",'Master Products'!AI1761)</x:f>
      </x:c>
      <x:c r="Q1764" s="149" t="str">
        <x:f>IF('Master Products'!AJ1761="","",'Master Products'!AJ1761)</x:f>
      </x:c>
      <x:c r="R1764" s="149" t="str">
        <x:f>IF('Master Products'!AK1761="","",'Master Products'!AK1761)</x:f>
      </x:c>
    </x:row>
    <x:row r="1765">
      <x:c r="A1765" s="149" t="str">
        <x:f>'Master Products'!A1762</x:f>
        <x:v>RS-001761</x:v>
      </x:c>
      <x:c r="B1765" s="149" t="str">
        <x:f>'Master Products'!B1762</x:f>
        <x:v>FUJI STAPLER PIN 23/20</x:v>
      </x:c>
      <x:c r="C1765" s="149" t="str">
        <x:f>'Master Products'!C1762</x:f>
        <x:v>STAPLER PIN</x:v>
      </x:c>
      <x:c r="D1765" s="149" t="str">
        <x:f>'Master Products'!D1762</x:f>
        <x:v>Both</x:v>
      </x:c>
      <x:c r="E1765" s="149" t="str">
        <x:f>'Master Products'!F1762</x:f>
        <x:v>Piece</x:v>
      </x:c>
      <x:c r="F1765" s="149" t="str">
        <x:f>IF('Master Products'!G1762="","",'Master Products'!G1762)</x:f>
      </x:c>
      <x:c r="G1765" s="149" t="str">
        <x:f>'Master Products'!I1762</x:f>
        <x:v>PKR</x:v>
      </x:c>
      <x:c r="H1765" s="133" t="n">
        <x:f>'Master Products'!L1762</x:f>
        <x:v>420</x:v>
      </x:c>
      <x:c r="I1765" s="133" t="n">
        <x:f>'Master Products'!M1762</x:f>
        <x:v>396</x:v>
      </x:c>
      <x:c r="J1765" s="133" t="str">
        <x:f>'Master Products'!U1762</x:f>
        <x:v>Source Valid</x:v>
      </x:c>
      <x:c r="K1765" s="133" t="n">
        <x:f>'Master Products'!N1762</x:f>
        <x:v>24</x:v>
      </x:c>
      <x:c r="L1765" s="148" t="n">
        <x:f>'Master Products'!O1762</x:f>
        <x:v>0.05714285714285714</x:v>
      </x:c>
      <x:c r="M1765" s="149" t="str">
        <x:f>'Master Products'!X1762</x:f>
        <x:v>Ready</x:v>
      </x:c>
      <x:c r="N1765" s="149" t="b">
        <x:f>'Master Products'!Y1762</x:f>
        <x:v>1</x:v>
      </x:c>
      <x:c r="O1765" s="149" t="str">
        <x:f>'Master Products'!AH1762</x:f>
        <x:v>WS-RATES:49:34</x:v>
      </x:c>
      <x:c r="P1765" s="149" t="str">
        <x:f>IF('Master Products'!AI1762="","",'Master Products'!AI1762)</x:f>
      </x:c>
      <x:c r="Q1765" s="149" t="str">
        <x:f>IF('Master Products'!AJ1762="","",'Master Products'!AJ1762)</x:f>
      </x:c>
      <x:c r="R1765" s="149" t="str">
        <x:f>IF('Master Products'!AK1762="","",'Master Products'!AK1762)</x:f>
      </x:c>
    </x:row>
    <x:row r="1766">
      <x:c r="A1766" s="149" t="str">
        <x:f>'Master Products'!A1763</x:f>
        <x:v>RS-001762</x:v>
      </x:c>
      <x:c r="B1766" s="149" t="str">
        <x:f>'Master Products'!B1763</x:f>
        <x:v>GATTA DAY BOOK HALF NO 50</x:v>
      </x:c>
      <x:c r="C1766" s="149" t="str">
        <x:f>'Master Products'!C1763</x:f>
        <x:v>GATTA REGISTER</x:v>
      </x:c>
      <x:c r="D1766" s="149" t="str">
        <x:f>'Master Products'!D1763</x:f>
        <x:v>Both</x:v>
      </x:c>
      <x:c r="E1766" s="149" t="str">
        <x:f>'Master Products'!F1763</x:f>
        <x:v>Piece</x:v>
      </x:c>
      <x:c r="F1766" s="149" t="str">
        <x:f>IF('Master Products'!G1763="","",'Master Products'!G1763)</x:f>
      </x:c>
      <x:c r="G1766" s="149" t="str">
        <x:f>'Master Products'!I1763</x:f>
        <x:v>PKR</x:v>
      </x:c>
      <x:c r="H1766" s="133" t="n">
        <x:f>'Master Products'!L1763</x:f>
        <x:v>100</x:v>
      </x:c>
      <x:c r="I1766" s="133" t="n">
        <x:f>'Master Products'!M1763</x:f>
        <x:v>80</x:v>
      </x:c>
      <x:c r="J1766" s="133" t="str">
        <x:f>'Master Products'!U1763</x:f>
        <x:v>Source Valid</x:v>
      </x:c>
      <x:c r="K1766" s="133" t="n">
        <x:f>'Master Products'!N1763</x:f>
        <x:v>20</x:v>
      </x:c>
      <x:c r="L1766" s="148" t="n">
        <x:f>'Master Products'!O1763</x:f>
        <x:v>0.2</x:v>
      </x:c>
      <x:c r="M1766" s="149" t="str">
        <x:f>'Master Products'!X1763</x:f>
        <x:v>Ready</x:v>
      </x:c>
      <x:c r="N1766" s="149" t="b">
        <x:f>'Master Products'!Y1763</x:f>
        <x:v>1</x:v>
      </x:c>
      <x:c r="O1766" s="149" t="str">
        <x:f>'Master Products'!AH1763</x:f>
        <x:v>WS-RATES:49:35</x:v>
      </x:c>
      <x:c r="P1766" s="149" t="str">
        <x:f>IF('Master Products'!AI1763="","",'Master Products'!AI1763)</x:f>
      </x:c>
      <x:c r="Q1766" s="149" t="str">
        <x:f>IF('Master Products'!AJ1763="","",'Master Products'!AJ1763)</x:f>
      </x:c>
      <x:c r="R1766" s="149" t="str">
        <x:f>IF('Master Products'!AK1763="","",'Master Products'!AK1763)</x:f>
      </x:c>
    </x:row>
    <x:row r="1767">
      <x:c r="A1767" s="149" t="str">
        <x:f>'Master Products'!A1764</x:f>
        <x:v>RS-001763</x:v>
      </x:c>
      <x:c r="B1767" s="149" t="str">
        <x:f>'Master Products'!B1764</x:f>
        <x:v>FUJI STAPLER PIN 23/15</x:v>
      </x:c>
      <x:c r="C1767" s="149" t="str">
        <x:f>'Master Products'!C1764</x:f>
        <x:v>STAPLER PIN</x:v>
      </x:c>
      <x:c r="D1767" s="149" t="str">
        <x:f>'Master Products'!D1764</x:f>
        <x:v>Both</x:v>
      </x:c>
      <x:c r="E1767" s="149" t="str">
        <x:f>'Master Products'!F1764</x:f>
        <x:v>Piece</x:v>
      </x:c>
      <x:c r="F1767" s="149" t="str">
        <x:f>IF('Master Products'!G1764="","",'Master Products'!G1764)</x:f>
      </x:c>
      <x:c r="G1767" s="149" t="str">
        <x:f>'Master Products'!I1764</x:f>
        <x:v>PKR</x:v>
      </x:c>
      <x:c r="H1767" s="133" t="n">
        <x:f>'Master Products'!L1764</x:f>
        <x:v>280</x:v>
      </x:c>
      <x:c r="I1767" s="133" t="n">
        <x:f>'Master Products'!M1764</x:f>
        <x:v>261</x:v>
      </x:c>
      <x:c r="J1767" s="133" t="str">
        <x:f>'Master Products'!U1764</x:f>
        <x:v>Source Valid</x:v>
      </x:c>
      <x:c r="K1767" s="133" t="n">
        <x:f>'Master Products'!N1764</x:f>
        <x:v>19</x:v>
      </x:c>
      <x:c r="L1767" s="148" t="n">
        <x:f>'Master Products'!O1764</x:f>
        <x:v>0.06785714285714285</x:v>
      </x:c>
      <x:c r="M1767" s="149" t="str">
        <x:f>'Master Products'!X1764</x:f>
        <x:v>Ready</x:v>
      </x:c>
      <x:c r="N1767" s="149" t="b">
        <x:f>'Master Products'!Y1764</x:f>
        <x:v>1</x:v>
      </x:c>
      <x:c r="O1767" s="149" t="str">
        <x:f>'Master Products'!AH1764</x:f>
        <x:v>WS-RATES:49:36</x:v>
      </x:c>
      <x:c r="P1767" s="149" t="str">
        <x:f>IF('Master Products'!AI1764="","",'Master Products'!AI1764)</x:f>
      </x:c>
      <x:c r="Q1767" s="149" t="str">
        <x:f>IF('Master Products'!AJ1764="","",'Master Products'!AJ1764)</x:f>
      </x:c>
      <x:c r="R1767" s="149" t="str">
        <x:f>IF('Master Products'!AK1764="","",'Master Products'!AK1764)</x:f>
      </x:c>
    </x:row>
    <x:row r="1768">
      <x:c r="A1768" s="149" t="str">
        <x:f>'Master Products'!A1765</x:f>
        <x:v>RS-001764</x:v>
      </x:c>
      <x:c r="B1768" s="149" t="str">
        <x:f>'Master Products'!B1765</x:f>
        <x:v>GATTA DAY BOOK HALF NO 40</x:v>
      </x:c>
      <x:c r="C1768" s="149" t="str">
        <x:f>'Master Products'!C1765</x:f>
        <x:v>GATTA REGISTER</x:v>
      </x:c>
      <x:c r="D1768" s="149" t="str">
        <x:f>'Master Products'!D1765</x:f>
        <x:v>Both</x:v>
      </x:c>
      <x:c r="E1768" s="149" t="str">
        <x:f>'Master Products'!F1765</x:f>
        <x:v>Piece</x:v>
      </x:c>
      <x:c r="F1768" s="149" t="str">
        <x:f>IF('Master Products'!G1765="","",'Master Products'!G1765)</x:f>
      </x:c>
      <x:c r="G1768" s="149" t="str">
        <x:f>'Master Products'!I1765</x:f>
        <x:v>PKR</x:v>
      </x:c>
      <x:c r="H1768" s="133" t="n">
        <x:f>'Master Products'!L1765</x:f>
        <x:v>80</x:v>
      </x:c>
      <x:c r="I1768" s="133" t="n">
        <x:f>'Master Products'!M1765</x:f>
        <x:v>63</x:v>
      </x:c>
      <x:c r="J1768" s="133" t="str">
        <x:f>'Master Products'!U1765</x:f>
        <x:v>Source Valid</x:v>
      </x:c>
      <x:c r="K1768" s="133" t="n">
        <x:f>'Master Products'!N1765</x:f>
        <x:v>17</x:v>
      </x:c>
      <x:c r="L1768" s="148" t="n">
        <x:f>'Master Products'!O1765</x:f>
        <x:v>0.2125</x:v>
      </x:c>
      <x:c r="M1768" s="149" t="str">
        <x:f>'Master Products'!X1765</x:f>
        <x:v>Ready</x:v>
      </x:c>
      <x:c r="N1768" s="149" t="b">
        <x:f>'Master Products'!Y1765</x:f>
        <x:v>1</x:v>
      </x:c>
      <x:c r="O1768" s="149" t="str">
        <x:f>'Master Products'!AH1765</x:f>
        <x:v>WS-RATES:49:37</x:v>
      </x:c>
      <x:c r="P1768" s="149" t="str">
        <x:f>IF('Master Products'!AI1765="","",'Master Products'!AI1765)</x:f>
      </x:c>
      <x:c r="Q1768" s="149" t="str">
        <x:f>IF('Master Products'!AJ1765="","",'Master Products'!AJ1765)</x:f>
      </x:c>
      <x:c r="R1768" s="149" t="str">
        <x:f>IF('Master Products'!AK1765="","",'Master Products'!AK1765)</x:f>
      </x:c>
    </x:row>
    <x:row r="1769">
      <x:c r="A1769" s="149" t="str">
        <x:f>'Master Products'!A1766</x:f>
        <x:v>RS-001765</x:v>
      </x:c>
      <x:c r="B1769" s="149" t="str">
        <x:f>'Master Products'!B1766</x:f>
        <x:v>FUJI STAPLER PIN 23/17</x:v>
      </x:c>
      <x:c r="C1769" s="149" t="str">
        <x:f>'Master Products'!C1766</x:f>
        <x:v>STAPLER PIN</x:v>
      </x:c>
      <x:c r="D1769" s="149" t="str">
        <x:f>'Master Products'!D1766</x:f>
        <x:v>Both</x:v>
      </x:c>
      <x:c r="E1769" s="149" t="str">
        <x:f>'Master Products'!F1766</x:f>
        <x:v>Piece</x:v>
      </x:c>
      <x:c r="F1769" s="149" t="str">
        <x:f>IF('Master Products'!G1766="","",'Master Products'!G1766)</x:f>
      </x:c>
      <x:c r="G1769" s="149" t="str">
        <x:f>'Master Products'!I1766</x:f>
        <x:v>PKR</x:v>
      </x:c>
      <x:c r="H1769" s="133" t="n">
        <x:f>'Master Products'!L1766</x:f>
        <x:v>310</x:v>
      </x:c>
      <x:c r="I1769" s="133" t="n">
        <x:f>'Master Products'!M1766</x:f>
        <x:v>290</x:v>
      </x:c>
      <x:c r="J1769" s="133" t="str">
        <x:f>'Master Products'!U1766</x:f>
        <x:v>Source Valid</x:v>
      </x:c>
      <x:c r="K1769" s="133" t="n">
        <x:f>'Master Products'!N1766</x:f>
        <x:v>20</x:v>
      </x:c>
      <x:c r="L1769" s="148" t="n">
        <x:f>'Master Products'!O1766</x:f>
        <x:v>0.06451612903225806</x:v>
      </x:c>
      <x:c r="M1769" s="149" t="str">
        <x:f>'Master Products'!X1766</x:f>
        <x:v>Ready</x:v>
      </x:c>
      <x:c r="N1769" s="149" t="b">
        <x:f>'Master Products'!Y1766</x:f>
        <x:v>1</x:v>
      </x:c>
      <x:c r="O1769" s="149" t="str">
        <x:f>'Master Products'!AH1766</x:f>
        <x:v>WS-RATES:50:2</x:v>
      </x:c>
      <x:c r="P1769" s="149" t="str">
        <x:f>IF('Master Products'!AI1766="","",'Master Products'!AI1766)</x:f>
      </x:c>
      <x:c r="Q1769" s="149" t="str">
        <x:f>IF('Master Products'!AJ1766="","",'Master Products'!AJ1766)</x:f>
      </x:c>
      <x:c r="R1769" s="149" t="str">
        <x:f>IF('Master Products'!AK1766="","",'Master Products'!AK1766)</x:f>
      </x:c>
    </x:row>
    <x:row r="1770">
      <x:c r="A1770" s="149" t="str">
        <x:f>'Master Products'!A1767</x:f>
        <x:v>RS-001766</x:v>
      </x:c>
      <x:c r="B1770" s="149" t="str">
        <x:f>'Master Products'!B1767</x:f>
        <x:v>GATTA DAY BOOK NO 140</x:v>
      </x:c>
      <x:c r="C1770" s="149" t="str">
        <x:f>'Master Products'!C1767</x:f>
        <x:v>GATTA REGISTER</x:v>
      </x:c>
      <x:c r="D1770" s="149" t="str">
        <x:f>'Master Products'!D1767</x:f>
        <x:v>Both</x:v>
      </x:c>
      <x:c r="E1770" s="149" t="str">
        <x:f>'Master Products'!F1767</x:f>
        <x:v>Piece</x:v>
      </x:c>
      <x:c r="F1770" s="149" t="str">
        <x:f>IF('Master Products'!G1767="","",'Master Products'!G1767)</x:f>
      </x:c>
      <x:c r="G1770" s="149" t="str">
        <x:f>'Master Products'!I1767</x:f>
        <x:v>PKR</x:v>
      </x:c>
      <x:c r="H1770" s="133" t="n">
        <x:f>'Master Products'!L1767</x:f>
        <x:v>420</x:v>
      </x:c>
      <x:c r="I1770" s="133" t="n">
        <x:f>'Master Products'!M1767</x:f>
        <x:v>360</x:v>
      </x:c>
      <x:c r="J1770" s="133" t="str">
        <x:f>'Master Products'!U1767</x:f>
        <x:v>Source Valid</x:v>
      </x:c>
      <x:c r="K1770" s="133" t="n">
        <x:f>'Master Products'!N1767</x:f>
        <x:v>60</x:v>
      </x:c>
      <x:c r="L1770" s="148" t="n">
        <x:f>'Master Products'!O1767</x:f>
        <x:v>0.14285714285714285</x:v>
      </x:c>
      <x:c r="M1770" s="149" t="str">
        <x:f>'Master Products'!X1767</x:f>
        <x:v>Ready</x:v>
      </x:c>
      <x:c r="N1770" s="149" t="b">
        <x:f>'Master Products'!Y1767</x:f>
        <x:v>1</x:v>
      </x:c>
      <x:c r="O1770" s="149" t="str">
        <x:f>'Master Products'!AH1767</x:f>
        <x:v>WS-RATES:50:3</x:v>
      </x:c>
      <x:c r="P1770" s="149" t="str">
        <x:f>IF('Master Products'!AI1767="","",'Master Products'!AI1767)</x:f>
      </x:c>
      <x:c r="Q1770" s="149" t="str">
        <x:f>IF('Master Products'!AJ1767="","",'Master Products'!AJ1767)</x:f>
      </x:c>
      <x:c r="R1770" s="149" t="str">
        <x:f>IF('Master Products'!AK1767="","",'Master Products'!AK1767)</x:f>
      </x:c>
    </x:row>
    <x:row r="1771">
      <x:c r="A1771" s="149" t="str">
        <x:f>'Master Products'!A1768</x:f>
        <x:v>RS-001767</x:v>
      </x:c>
      <x:c r="B1771" s="149" t="str">
        <x:f>'Master Products'!B1768</x:f>
        <x:v>FUJI STAPLER PIN 23/13</x:v>
      </x:c>
      <x:c r="C1771" s="149" t="str">
        <x:f>'Master Products'!C1768</x:f>
        <x:v>STAPLER PIN</x:v>
      </x:c>
      <x:c r="D1771" s="149" t="str">
        <x:f>'Master Products'!D1768</x:f>
        <x:v>Both</x:v>
      </x:c>
      <x:c r="E1771" s="149" t="str">
        <x:f>'Master Products'!F1768</x:f>
        <x:v>Piece</x:v>
      </x:c>
      <x:c r="F1771" s="149" t="str">
        <x:f>IF('Master Products'!G1768="","",'Master Products'!G1768)</x:f>
      </x:c>
      <x:c r="G1771" s="149" t="str">
        <x:f>'Master Products'!I1768</x:f>
        <x:v>PKR</x:v>
      </x:c>
      <x:c r="H1771" s="133" t="n">
        <x:f>'Master Products'!L1768</x:f>
        <x:v>250</x:v>
      </x:c>
      <x:c r="I1771" s="133" t="n">
        <x:f>'Master Products'!M1768</x:f>
        <x:v>231</x:v>
      </x:c>
      <x:c r="J1771" s="133" t="str">
        <x:f>'Master Products'!U1768</x:f>
        <x:v>Source Valid</x:v>
      </x:c>
      <x:c r="K1771" s="133" t="n">
        <x:f>'Master Products'!N1768</x:f>
        <x:v>19</x:v>
      </x:c>
      <x:c r="L1771" s="148" t="n">
        <x:f>'Master Products'!O1768</x:f>
        <x:v>0.076</x:v>
      </x:c>
      <x:c r="M1771" s="149" t="str">
        <x:f>'Master Products'!X1768</x:f>
        <x:v>Ready</x:v>
      </x:c>
      <x:c r="N1771" s="149" t="b">
        <x:f>'Master Products'!Y1768</x:f>
        <x:v>1</x:v>
      </x:c>
      <x:c r="O1771" s="149" t="str">
        <x:f>'Master Products'!AH1768</x:f>
        <x:v>WS-RATES:50:4</x:v>
      </x:c>
      <x:c r="P1771" s="149" t="str">
        <x:f>IF('Master Products'!AI1768="","",'Master Products'!AI1768)</x:f>
      </x:c>
      <x:c r="Q1771" s="149" t="str">
        <x:f>IF('Master Products'!AJ1768="","",'Master Products'!AJ1768)</x:f>
      </x:c>
      <x:c r="R1771" s="149" t="str">
        <x:f>IF('Master Products'!AK1768="","",'Master Products'!AK1768)</x:f>
      </x:c>
    </x:row>
    <x:row r="1772">
      <x:c r="A1772" s="149" t="str">
        <x:f>'Master Products'!A1769</x:f>
        <x:v>RS-001768</x:v>
      </x:c>
      <x:c r="B1772" s="149" t="str">
        <x:f>'Master Products'!B1769</x:f>
        <x:v>GATTA DAY BOOK NO 120</x:v>
      </x:c>
      <x:c r="C1772" s="149" t="str">
        <x:f>'Master Products'!C1769</x:f>
        <x:v>GATTA REGISTER</x:v>
      </x:c>
      <x:c r="D1772" s="149" t="str">
        <x:f>'Master Products'!D1769</x:f>
        <x:v>Both</x:v>
      </x:c>
      <x:c r="E1772" s="149" t="str">
        <x:f>'Master Products'!F1769</x:f>
        <x:v>Piece</x:v>
      </x:c>
      <x:c r="F1772" s="149" t="str">
        <x:f>IF('Master Products'!G1769="","",'Master Products'!G1769)</x:f>
      </x:c>
      <x:c r="G1772" s="149" t="str">
        <x:f>'Master Products'!I1769</x:f>
        <x:v>PKR</x:v>
      </x:c>
      <x:c r="H1772" s="133" t="n">
        <x:f>'Master Products'!L1769</x:f>
        <x:v>360</x:v>
      </x:c>
      <x:c r="I1772" s="133" t="n">
        <x:f>'Master Products'!M1769</x:f>
        <x:v>310</x:v>
      </x:c>
      <x:c r="J1772" s="133" t="str">
        <x:f>'Master Products'!U1769</x:f>
        <x:v>Source Valid</x:v>
      </x:c>
      <x:c r="K1772" s="133" t="n">
        <x:f>'Master Products'!N1769</x:f>
        <x:v>50</x:v>
      </x:c>
      <x:c r="L1772" s="148" t="n">
        <x:f>'Master Products'!O1769</x:f>
        <x:v>0.1388888888888889</x:v>
      </x:c>
      <x:c r="M1772" s="149" t="str">
        <x:f>'Master Products'!X1769</x:f>
        <x:v>Ready</x:v>
      </x:c>
      <x:c r="N1772" s="149" t="b">
        <x:f>'Master Products'!Y1769</x:f>
        <x:v>1</x:v>
      </x:c>
      <x:c r="O1772" s="149" t="str">
        <x:f>'Master Products'!AH1769</x:f>
        <x:v>WS-RATES:50:5</x:v>
      </x:c>
      <x:c r="P1772" s="149" t="str">
        <x:f>IF('Master Products'!AI1769="","",'Master Products'!AI1769)</x:f>
      </x:c>
      <x:c r="Q1772" s="149" t="str">
        <x:f>IF('Master Products'!AJ1769="","",'Master Products'!AJ1769)</x:f>
      </x:c>
      <x:c r="R1772" s="149" t="str">
        <x:f>IF('Master Products'!AK1769="","",'Master Products'!AK1769)</x:f>
      </x:c>
    </x:row>
    <x:row r="1773">
      <x:c r="A1773" s="149" t="str">
        <x:f>'Master Products'!A1770</x:f>
        <x:v>RS-001769</x:v>
      </x:c>
      <x:c r="B1773" s="149" t="str">
        <x:f>'Master Products'!B1770</x:f>
        <x:v>FUJI STAPLER PIN 23/10</x:v>
      </x:c>
      <x:c r="C1773" s="149" t="str">
        <x:f>'Master Products'!C1770</x:f>
        <x:v>STAPLER PIN</x:v>
      </x:c>
      <x:c r="D1773" s="149" t="str">
        <x:f>'Master Products'!D1770</x:f>
        <x:v>Both</x:v>
      </x:c>
      <x:c r="E1773" s="149" t="str">
        <x:f>'Master Products'!F1770</x:f>
        <x:v>Piece</x:v>
      </x:c>
      <x:c r="F1773" s="149" t="str">
        <x:f>IF('Master Products'!G1770="","",'Master Products'!G1770)</x:f>
      </x:c>
      <x:c r="G1773" s="149" t="str">
        <x:f>'Master Products'!I1770</x:f>
        <x:v>PKR</x:v>
      </x:c>
      <x:c r="H1773" s="133" t="n">
        <x:f>'Master Products'!L1770</x:f>
        <x:v>220</x:v>
      </x:c>
      <x:c r="I1773" s="133" t="n">
        <x:f>'Master Products'!M1770</x:f>
        <x:v>201</x:v>
      </x:c>
      <x:c r="J1773" s="133" t="str">
        <x:f>'Master Products'!U1770</x:f>
        <x:v>Source Valid</x:v>
      </x:c>
      <x:c r="K1773" s="133" t="n">
        <x:f>'Master Products'!N1770</x:f>
        <x:v>19</x:v>
      </x:c>
      <x:c r="L1773" s="148" t="n">
        <x:f>'Master Products'!O1770</x:f>
        <x:v>0.08636363636363636</x:v>
      </x:c>
      <x:c r="M1773" s="149" t="str">
        <x:f>'Master Products'!X1770</x:f>
        <x:v>Ready</x:v>
      </x:c>
      <x:c r="N1773" s="149" t="b">
        <x:f>'Master Products'!Y1770</x:f>
        <x:v>1</x:v>
      </x:c>
      <x:c r="O1773" s="149" t="str">
        <x:f>'Master Products'!AH1770</x:f>
        <x:v>WS-RATES:50:6</x:v>
      </x:c>
      <x:c r="P1773" s="149" t="str">
        <x:f>IF('Master Products'!AI1770="","",'Master Products'!AI1770)</x:f>
      </x:c>
      <x:c r="Q1773" s="149" t="str">
        <x:f>IF('Master Products'!AJ1770="","",'Master Products'!AJ1770)</x:f>
      </x:c>
      <x:c r="R1773" s="149" t="str">
        <x:f>IF('Master Products'!AK1770="","",'Master Products'!AK1770)</x:f>
      </x:c>
    </x:row>
    <x:row r="1774">
      <x:c r="A1774" s="149" t="str">
        <x:f>'Master Products'!A1771</x:f>
        <x:v>RS-001770</x:v>
      </x:c>
      <x:c r="B1774" s="149" t="str">
        <x:f>'Master Products'!B1771</x:f>
        <x:v>GATTA DAY BOOK NO 100</x:v>
      </x:c>
      <x:c r="C1774" s="149" t="str">
        <x:f>'Master Products'!C1771</x:f>
        <x:v>GATTA REGISTER</x:v>
      </x:c>
      <x:c r="D1774" s="149" t="str">
        <x:f>'Master Products'!D1771</x:f>
        <x:v>Both</x:v>
      </x:c>
      <x:c r="E1774" s="149" t="str">
        <x:f>'Master Products'!F1771</x:f>
        <x:v>Piece</x:v>
      </x:c>
      <x:c r="F1774" s="149" t="str">
        <x:f>IF('Master Products'!G1771="","",'Master Products'!G1771)</x:f>
      </x:c>
      <x:c r="G1774" s="149" t="str">
        <x:f>'Master Products'!I1771</x:f>
        <x:v>PKR</x:v>
      </x:c>
      <x:c r="H1774" s="133" t="n">
        <x:f>'Master Products'!L1771</x:f>
        <x:v>300</x:v>
      </x:c>
      <x:c r="I1774" s="133" t="n">
        <x:f>'Master Products'!M1771</x:f>
        <x:v>264</x:v>
      </x:c>
      <x:c r="J1774" s="133" t="str">
        <x:f>'Master Products'!U1771</x:f>
        <x:v>Mocked Buying</x:v>
      </x:c>
      <x:c r="K1774" s="133" t="n">
        <x:f>'Master Products'!N1771</x:f>
        <x:v>36</x:v>
      </x:c>
      <x:c r="L1774" s="148" t="n">
        <x:f>'Master Products'!O1771</x:f>
        <x:v>0.12</x:v>
      </x:c>
      <x:c r="M1774" s="149" t="str">
        <x:f>'Master Products'!X1771</x:f>
        <x:v>Ready with Mock Price</x:v>
      </x:c>
      <x:c r="N1774" s="149" t="b">
        <x:f>'Master Products'!Y1771</x:f>
        <x:v>1</x:v>
      </x:c>
      <x:c r="O1774" s="149" t="str">
        <x:f>'Master Products'!AH1771</x:f>
        <x:v>WS-RATES:50:7</x:v>
      </x:c>
      <x:c r="P1774" s="149" t="str">
        <x:f>IF('Master Products'!AI1771="","",'Master Products'!AI1771)</x:f>
      </x:c>
      <x:c r="Q1774" s="149" t="str">
        <x:f>IF('Master Products'!AJ1771="","",'Master Products'!AJ1771)</x:f>
      </x:c>
      <x:c r="R1774" s="149" t="str">
        <x:f>IF('Master Products'!AK1771="","",'Master Products'!AK1771)</x:f>
      </x:c>
    </x:row>
    <x:row r="1775">
      <x:c r="A1775" s="149" t="str">
        <x:f>'Master Products'!A1772</x:f>
        <x:v>RS-001771</x:v>
      </x:c>
      <x:c r="B1775" s="149" t="str">
        <x:f>'Master Products'!B1772</x:f>
        <x:v>GATTA DAY BOOK NO 80</x:v>
      </x:c>
      <x:c r="C1775" s="149" t="str">
        <x:f>'Master Products'!C1772</x:f>
        <x:v>GATTA REGISTER</x:v>
      </x:c>
      <x:c r="D1775" s="149" t="str">
        <x:f>'Master Products'!D1772</x:f>
        <x:v>Both</x:v>
      </x:c>
      <x:c r="E1775" s="149" t="str">
        <x:f>'Master Products'!F1772</x:f>
        <x:v>Piece</x:v>
      </x:c>
      <x:c r="F1775" s="149" t="str">
        <x:f>IF('Master Products'!G1772="","",'Master Products'!G1772)</x:f>
      </x:c>
      <x:c r="G1775" s="149" t="str">
        <x:f>'Master Products'!I1772</x:f>
        <x:v>PKR</x:v>
      </x:c>
      <x:c r="H1775" s="133" t="n">
        <x:f>'Master Products'!L1772</x:f>
        <x:v>350</x:v>
      </x:c>
      <x:c r="I1775" s="133" t="n">
        <x:f>'Master Products'!M1772</x:f>
        <x:v>309.76</x:v>
      </x:c>
      <x:c r="J1775" s="133" t="str">
        <x:f>'Master Products'!U1772</x:f>
        <x:v>Corrected Wholesale</x:v>
      </x:c>
      <x:c r="K1775" s="133" t="n">
        <x:f>'Master Products'!N1772</x:f>
        <x:v>40.24000000000001</x:v>
      </x:c>
      <x:c r="L1775" s="148" t="n">
        <x:f>'Master Products'!O1772</x:f>
        <x:v>0.1149714285714286</x:v>
      </x:c>
      <x:c r="M1775" s="149" t="str">
        <x:f>'Master Products'!X1772</x:f>
        <x:v>Ready with Mock Price</x:v>
      </x:c>
      <x:c r="N1775" s="149" t="b">
        <x:f>'Master Products'!Y1772</x:f>
        <x:v>1</x:v>
      </x:c>
      <x:c r="O1775" s="149" t="str">
        <x:f>'Master Products'!AH1772</x:f>
        <x:v>WS-RATES:50:8</x:v>
      </x:c>
      <x:c r="P1775" s="149" t="str">
        <x:f>IF('Master Products'!AI1772="","",'Master Products'!AI1772)</x:f>
      </x:c>
      <x:c r="Q1775" s="149" t="str">
        <x:f>IF('Master Products'!AJ1772="","",'Master Products'!AJ1772)</x:f>
      </x:c>
      <x:c r="R1775" s="149" t="str">
        <x:f>IF('Master Products'!AK1772="","",'Master Products'!AK1772)</x:f>
      </x:c>
    </x:row>
    <x:row r="1776">
      <x:c r="A1776" s="149" t="str">
        <x:f>'Master Products'!A1773</x:f>
        <x:v>RS-001772</x:v>
      </x:c>
      <x:c r="B1776" s="149" t="str">
        <x:f>'Master Products'!B1773</x:f>
        <x:v>FUJI STAPLER PIN 23/8</x:v>
      </x:c>
      <x:c r="C1776" s="149" t="str">
        <x:f>'Master Products'!C1773</x:f>
        <x:v>STAPLER PIN</x:v>
      </x:c>
      <x:c r="D1776" s="149" t="str">
        <x:f>'Master Products'!D1773</x:f>
        <x:v>Both</x:v>
      </x:c>
      <x:c r="E1776" s="149" t="str">
        <x:f>'Master Products'!F1773</x:f>
        <x:v>Piece</x:v>
      </x:c>
      <x:c r="F1776" s="149" t="str">
        <x:f>IF('Master Products'!G1773="","",'Master Products'!G1773)</x:f>
      </x:c>
      <x:c r="G1776" s="149" t="str">
        <x:f>'Master Products'!I1773</x:f>
        <x:v>PKR</x:v>
      </x:c>
      <x:c r="H1776" s="133" t="n">
        <x:f>'Master Products'!L1773</x:f>
        <x:v>180</x:v>
      </x:c>
      <x:c r="I1776" s="133" t="n">
        <x:f>'Master Products'!M1773</x:f>
        <x:v>165</x:v>
      </x:c>
      <x:c r="J1776" s="133" t="str">
        <x:f>'Master Products'!U1773</x:f>
        <x:v>Source Valid</x:v>
      </x:c>
      <x:c r="K1776" s="133" t="n">
        <x:f>'Master Products'!N1773</x:f>
        <x:v>15</x:v>
      </x:c>
      <x:c r="L1776" s="148" t="n">
        <x:f>'Master Products'!O1773</x:f>
        <x:v>0.08333333333333333</x:v>
      </x:c>
      <x:c r="M1776" s="149" t="str">
        <x:f>'Master Products'!X1773</x:f>
        <x:v>Ready</x:v>
      </x:c>
      <x:c r="N1776" s="149" t="b">
        <x:f>'Master Products'!Y1773</x:f>
        <x:v>1</x:v>
      </x:c>
      <x:c r="O1776" s="149" t="str">
        <x:f>'Master Products'!AH1773</x:f>
        <x:v>WS-RATES:50:9</x:v>
      </x:c>
      <x:c r="P1776" s="149" t="str">
        <x:f>IF('Master Products'!AI1773="","",'Master Products'!AI1773)</x:f>
      </x:c>
      <x:c r="Q1776" s="149" t="str">
        <x:f>IF('Master Products'!AJ1773="","",'Master Products'!AJ1773)</x:f>
      </x:c>
      <x:c r="R1776" s="149" t="str">
        <x:f>IF('Master Products'!AK1773="","",'Master Products'!AK1773)</x:f>
      </x:c>
    </x:row>
    <x:row r="1777">
      <x:c r="A1777" s="149" t="str">
        <x:f>'Master Products'!A1774</x:f>
        <x:v>RS-001773</x:v>
      </x:c>
      <x:c r="B1777" s="149" t="str">
        <x:f>'Master Products'!B1774</x:f>
        <x:v>GATTA DAY BOOK NO 70</x:v>
      </x:c>
      <x:c r="C1777" s="149" t="str">
        <x:f>'Master Products'!C1774</x:f>
        <x:v>GATTA REGISTER</x:v>
      </x:c>
      <x:c r="D1777" s="149" t="str">
        <x:f>'Master Products'!D1774</x:f>
        <x:v>Both</x:v>
      </x:c>
      <x:c r="E1777" s="149" t="str">
        <x:f>'Master Products'!F1774</x:f>
        <x:v>Piece</x:v>
      </x:c>
      <x:c r="F1777" s="149" t="str">
        <x:f>IF('Master Products'!G1774="","",'Master Products'!G1774)</x:f>
      </x:c>
      <x:c r="G1777" s="149" t="str">
        <x:f>'Master Products'!I1774</x:f>
        <x:v>PKR</x:v>
      </x:c>
      <x:c r="H1777" s="133" t="n">
        <x:f>'Master Products'!L1774</x:f>
        <x:v>270</x:v>
      </x:c>
      <x:c r="I1777" s="133" t="n">
        <x:f>'Master Products'!M1774</x:f>
        <x:v>238.518518518519</x:v>
      </x:c>
      <x:c r="J1777" s="133" t="str">
        <x:f>'Master Products'!U1774</x:f>
        <x:v>Corrected Wholesale</x:v>
      </x:c>
      <x:c r="K1777" s="133" t="n">
        <x:f>'Master Products'!N1774</x:f>
        <x:v>31.481481481481012</x:v>
      </x:c>
      <x:c r="L1777" s="148" t="n">
        <x:f>'Master Products'!O1774</x:f>
        <x:v>0.11659807956104079</x:v>
      </x:c>
      <x:c r="M1777" s="149" t="str">
        <x:f>'Master Products'!X1774</x:f>
        <x:v>Ready with Mock Price</x:v>
      </x:c>
      <x:c r="N1777" s="149" t="b">
        <x:f>'Master Products'!Y1774</x:f>
        <x:v>1</x:v>
      </x:c>
      <x:c r="O1777" s="149" t="str">
        <x:f>'Master Products'!AH1774</x:f>
        <x:v>WS-RATES:50:10</x:v>
      </x:c>
      <x:c r="P1777" s="149" t="str">
        <x:f>IF('Master Products'!AI1774="","",'Master Products'!AI1774)</x:f>
      </x:c>
      <x:c r="Q1777" s="149" t="str">
        <x:f>IF('Master Products'!AJ1774="","",'Master Products'!AJ1774)</x:f>
      </x:c>
      <x:c r="R1777" s="149" t="str">
        <x:f>IF('Master Products'!AK1774="","",'Master Products'!AK1774)</x:f>
      </x:c>
    </x:row>
    <x:row r="1778">
      <x:c r="A1778" s="149" t="str">
        <x:f>'Master Products'!A1775</x:f>
        <x:v>RS-001774</x:v>
      </x:c>
      <x:c r="B1778" s="149" t="str">
        <x:f>'Master Products'!B1775</x:f>
        <x:v>GATTA DAY BOOK NO 60</x:v>
      </x:c>
      <x:c r="C1778" s="149" t="str">
        <x:f>'Master Products'!C1775</x:f>
        <x:v>GATTA REGISTER</x:v>
      </x:c>
      <x:c r="D1778" s="149" t="str">
        <x:f>'Master Products'!D1775</x:f>
        <x:v>Both</x:v>
      </x:c>
      <x:c r="E1778" s="149" t="str">
        <x:f>'Master Products'!F1775</x:f>
        <x:v>Piece</x:v>
      </x:c>
      <x:c r="F1778" s="149" t="str">
        <x:f>IF('Master Products'!G1775="","",'Master Products'!G1775)</x:f>
      </x:c>
      <x:c r="G1778" s="149" t="str">
        <x:f>'Master Products'!I1775</x:f>
        <x:v>PKR</x:v>
      </x:c>
      <x:c r="H1778" s="133" t="n">
        <x:f>'Master Products'!L1775</x:f>
        <x:v>180</x:v>
      </x:c>
      <x:c r="I1778" s="133" t="n">
        <x:f>'Master Products'!M1775</x:f>
        <x:v>155</x:v>
      </x:c>
      <x:c r="J1778" s="133" t="str">
        <x:f>'Master Products'!U1775</x:f>
        <x:v>Source Valid</x:v>
      </x:c>
      <x:c r="K1778" s="133" t="n">
        <x:f>'Master Products'!N1775</x:f>
        <x:v>25</x:v>
      </x:c>
      <x:c r="L1778" s="148" t="n">
        <x:f>'Master Products'!O1775</x:f>
        <x:v>0.1388888888888889</x:v>
      </x:c>
      <x:c r="M1778" s="149" t="str">
        <x:f>'Master Products'!X1775</x:f>
        <x:v>Ready</x:v>
      </x:c>
      <x:c r="N1778" s="149" t="b">
        <x:f>'Master Products'!Y1775</x:f>
        <x:v>1</x:v>
      </x:c>
      <x:c r="O1778" s="149" t="str">
        <x:f>'Master Products'!AH1775</x:f>
        <x:v>WS-RATES:50:11</x:v>
      </x:c>
      <x:c r="P1778" s="149" t="str">
        <x:f>IF('Master Products'!AI1775="","",'Master Products'!AI1775)</x:f>
      </x:c>
      <x:c r="Q1778" s="149" t="str">
        <x:f>IF('Master Products'!AJ1775="","",'Master Products'!AJ1775)</x:f>
      </x:c>
      <x:c r="R1778" s="149" t="str">
        <x:f>IF('Master Products'!AK1775="","",'Master Products'!AK1775)</x:f>
      </x:c>
    </x:row>
    <x:row r="1779">
      <x:c r="A1779" s="149" t="str">
        <x:f>'Master Products'!A1776</x:f>
        <x:v>RS-001775</x:v>
      </x:c>
      <x:c r="B1779" s="149" t="str">
        <x:f>'Master Products'!B1776</x:f>
        <x:v>GATTA DAY BOOK NO 50</x:v>
      </x:c>
      <x:c r="C1779" s="149" t="str">
        <x:f>'Master Products'!C1776</x:f>
        <x:v>GATTA REGISTER</x:v>
      </x:c>
      <x:c r="D1779" s="149" t="str">
        <x:f>'Master Products'!D1776</x:f>
        <x:v>Both</x:v>
      </x:c>
      <x:c r="E1779" s="149" t="str">
        <x:f>'Master Products'!F1776</x:f>
        <x:v>Piece</x:v>
      </x:c>
      <x:c r="F1779" s="149" t="str">
        <x:f>IF('Master Products'!G1776="","",'Master Products'!G1776)</x:f>
      </x:c>
      <x:c r="G1779" s="149" t="str">
        <x:f>'Master Products'!I1776</x:f>
        <x:v>PKR</x:v>
      </x:c>
      <x:c r="H1779" s="133" t="n">
        <x:f>'Master Products'!L1776</x:f>
        <x:v>150</x:v>
      </x:c>
      <x:c r="I1779" s="133" t="n">
        <x:f>'Master Products'!M1776</x:f>
        <x:v>130</x:v>
      </x:c>
      <x:c r="J1779" s="133" t="str">
        <x:f>'Master Products'!U1776</x:f>
        <x:v>Source Valid</x:v>
      </x:c>
      <x:c r="K1779" s="133" t="n">
        <x:f>'Master Products'!N1776</x:f>
        <x:v>20</x:v>
      </x:c>
      <x:c r="L1779" s="148" t="n">
        <x:f>'Master Products'!O1776</x:f>
        <x:v>0.13333333333333333</x:v>
      </x:c>
      <x:c r="M1779" s="149" t="str">
        <x:f>'Master Products'!X1776</x:f>
        <x:v>Ready</x:v>
      </x:c>
      <x:c r="N1779" s="149" t="b">
        <x:f>'Master Products'!Y1776</x:f>
        <x:v>1</x:v>
      </x:c>
      <x:c r="O1779" s="149" t="str">
        <x:f>'Master Products'!AH1776</x:f>
        <x:v>WS-RATES:50:12</x:v>
      </x:c>
      <x:c r="P1779" s="149" t="str">
        <x:f>IF('Master Products'!AI1776="","",'Master Products'!AI1776)</x:f>
      </x:c>
      <x:c r="Q1779" s="149" t="str">
        <x:f>IF('Master Products'!AJ1776="","",'Master Products'!AJ1776)</x:f>
      </x:c>
      <x:c r="R1779" s="149" t="str">
        <x:f>IF('Master Products'!AK1776="","",'Master Products'!AK1776)</x:f>
      </x:c>
    </x:row>
    <x:row r="1780">
      <x:c r="A1780" s="149" t="str">
        <x:f>'Master Products'!A1777</x:f>
        <x:v>RS-001776</x:v>
      </x:c>
      <x:c r="B1780" s="149" t="str">
        <x:f>'Master Products'!B1777</x:f>
        <x:v>GATTA DAY BOOK NO 40</x:v>
      </x:c>
      <x:c r="C1780" s="149" t="str">
        <x:f>'Master Products'!C1777</x:f>
        <x:v>GATTA REGISTER</x:v>
      </x:c>
      <x:c r="D1780" s="149" t="str">
        <x:f>'Master Products'!D1777</x:f>
        <x:v>Both</x:v>
      </x:c>
      <x:c r="E1780" s="149" t="str">
        <x:f>'Master Products'!F1777</x:f>
        <x:v>Piece</x:v>
      </x:c>
      <x:c r="F1780" s="149" t="str">
        <x:f>IF('Master Products'!G1777="","",'Master Products'!G1777)</x:f>
      </x:c>
      <x:c r="G1780" s="149" t="str">
        <x:f>'Master Products'!I1777</x:f>
        <x:v>PKR</x:v>
      </x:c>
      <x:c r="H1780" s="133" t="n">
        <x:f>'Master Products'!L1777</x:f>
        <x:v>120</x:v>
      </x:c>
      <x:c r="I1780" s="133" t="n">
        <x:f>'Master Products'!M1777</x:f>
        <x:v>105</x:v>
      </x:c>
      <x:c r="J1780" s="133" t="str">
        <x:f>'Master Products'!U1777</x:f>
        <x:v>Source Valid</x:v>
      </x:c>
      <x:c r="K1780" s="133" t="n">
        <x:f>'Master Products'!N1777</x:f>
        <x:v>15</x:v>
      </x:c>
      <x:c r="L1780" s="148" t="n">
        <x:f>'Master Products'!O1777</x:f>
        <x:v>0.125</x:v>
      </x:c>
      <x:c r="M1780" s="149" t="str">
        <x:f>'Master Products'!X1777</x:f>
        <x:v>Ready</x:v>
      </x:c>
      <x:c r="N1780" s="149" t="b">
        <x:f>'Master Products'!Y1777</x:f>
        <x:v>1</x:v>
      </x:c>
      <x:c r="O1780" s="149" t="str">
        <x:f>'Master Products'!AH1777</x:f>
        <x:v>WS-RATES:50:13</x:v>
      </x:c>
      <x:c r="P1780" s="149" t="str">
        <x:f>IF('Master Products'!AI1777="","",'Master Products'!AI1777)</x:f>
      </x:c>
      <x:c r="Q1780" s="149" t="str">
        <x:f>IF('Master Products'!AJ1777="","",'Master Products'!AJ1777)</x:f>
      </x:c>
      <x:c r="R1780" s="149" t="str">
        <x:f>IF('Master Products'!AK1777="","",'Master Products'!AK1777)</x:f>
      </x:c>
    </x:row>
    <x:row r="1781">
      <x:c r="A1781" s="149" t="str">
        <x:f>'Master Products'!A1778</x:f>
        <x:v>RS-001777</x:v>
      </x:c>
      <x:c r="B1781" s="149" t="str">
        <x:f>'Master Products'!B1778</x:f>
        <x:v>GIFT BAG ITS A BOY/GIRL</x:v>
      </x:c>
      <x:c r="C1781" s="149" t="str">
        <x:f>'Master Products'!C1778</x:f>
        <x:v>BAGS</x:v>
      </x:c>
      <x:c r="D1781" s="149" t="str">
        <x:f>'Master Products'!D1778</x:f>
        <x:v>Both</x:v>
      </x:c>
      <x:c r="E1781" s="149" t="str">
        <x:f>'Master Products'!F1778</x:f>
        <x:v>Piece</x:v>
      </x:c>
      <x:c r="F1781" s="149" t="str">
        <x:f>IF('Master Products'!G1778="","",'Master Products'!G1778)</x:f>
      </x:c>
      <x:c r="G1781" s="149" t="str">
        <x:f>'Master Products'!I1778</x:f>
        <x:v>PKR</x:v>
      </x:c>
      <x:c r="H1781" s="133" t="n">
        <x:f>'Master Products'!L1778</x:f>
        <x:v>780</x:v>
      </x:c>
      <x:c r="I1781" s="133" t="n">
        <x:f>'Master Products'!M1778</x:f>
        <x:v>750</x:v>
      </x:c>
      <x:c r="J1781" s="133" t="str">
        <x:f>'Master Products'!U1778</x:f>
        <x:v>Source Valid</x:v>
      </x:c>
      <x:c r="K1781" s="133" t="n">
        <x:f>'Master Products'!N1778</x:f>
        <x:v>30</x:v>
      </x:c>
      <x:c r="L1781" s="148" t="n">
        <x:f>'Master Products'!O1778</x:f>
        <x:v>0.038461538461538464</x:v>
      </x:c>
      <x:c r="M1781" s="149" t="str">
        <x:f>'Master Products'!X1778</x:f>
        <x:v>Ready</x:v>
      </x:c>
      <x:c r="N1781" s="149" t="b">
        <x:f>'Master Products'!Y1778</x:f>
        <x:v>1</x:v>
      </x:c>
      <x:c r="O1781" s="149" t="str">
        <x:f>'Master Products'!AH1778</x:f>
        <x:v>WS-RATES:50:14</x:v>
      </x:c>
      <x:c r="P1781" s="149" t="str">
        <x:f>IF('Master Products'!AI1778="","",'Master Products'!AI1778)</x:f>
      </x:c>
      <x:c r="Q1781" s="149" t="str">
        <x:f>IF('Master Products'!AJ1778="","",'Master Products'!AJ1778)</x:f>
      </x:c>
      <x:c r="R1781" s="149" t="str">
        <x:f>IF('Master Products'!AK1778="","",'Master Products'!AK1778)</x:f>
      </x:c>
    </x:row>
    <x:row r="1782">
      <x:c r="A1782" s="149" t="str">
        <x:f>'Master Products'!A1779</x:f>
        <x:v>RS-001778</x:v>
      </x:c>
      <x:c r="B1782" s="149" t="str">
        <x:f>'Master Products'!B1779</x:f>
        <x:v>GIFT BAG XL</x:v>
      </x:c>
      <x:c r="C1782" s="149" t="str">
        <x:f>'Master Products'!C1779</x:f>
        <x:v>BAGS</x:v>
      </x:c>
      <x:c r="D1782" s="149" t="str">
        <x:f>'Master Products'!D1779</x:f>
        <x:v>Both</x:v>
      </x:c>
      <x:c r="E1782" s="149" t="str">
        <x:f>'Master Products'!F1779</x:f>
        <x:v>Piece</x:v>
      </x:c>
      <x:c r="F1782" s="149" t="str">
        <x:f>IF('Master Products'!G1779="","",'Master Products'!G1779)</x:f>
      </x:c>
      <x:c r="G1782" s="149" t="str">
        <x:f>'Master Products'!I1779</x:f>
        <x:v>PKR</x:v>
      </x:c>
      <x:c r="H1782" s="133" t="n">
        <x:f>'Master Products'!L1779</x:f>
        <x:v>1440</x:v>
      </x:c>
      <x:c r="I1782" s="133" t="n">
        <x:f>'Master Products'!M1779</x:f>
        <x:v>1355</x:v>
      </x:c>
      <x:c r="J1782" s="133" t="str">
        <x:f>'Master Products'!U1779</x:f>
        <x:v>Source Valid</x:v>
      </x:c>
      <x:c r="K1782" s="133" t="n">
        <x:f>'Master Products'!N1779</x:f>
        <x:v>85</x:v>
      </x:c>
      <x:c r="L1782" s="148" t="n">
        <x:f>'Master Products'!O1779</x:f>
        <x:v>0.059027777777777776</x:v>
      </x:c>
      <x:c r="M1782" s="149" t="str">
        <x:f>'Master Products'!X1779</x:f>
        <x:v>Ready</x:v>
      </x:c>
      <x:c r="N1782" s="149" t="b">
        <x:f>'Master Products'!Y1779</x:f>
        <x:v>1</x:v>
      </x:c>
      <x:c r="O1782" s="149" t="str">
        <x:f>'Master Products'!AH1779</x:f>
        <x:v>WS-RATES:50:15</x:v>
      </x:c>
      <x:c r="P1782" s="149" t="str">
        <x:f>IF('Master Products'!AI1779="","",'Master Products'!AI1779)</x:f>
      </x:c>
      <x:c r="Q1782" s="149" t="str">
        <x:f>IF('Master Products'!AJ1779="","",'Master Products'!AJ1779)</x:f>
      </x:c>
      <x:c r="R1782" s="149" t="str">
        <x:f>IF('Master Products'!AK1779="","",'Master Products'!AK1779)</x:f>
      </x:c>
    </x:row>
    <x:row r="1783">
      <x:c r="A1783" s="149" t="str">
        <x:f>'Master Products'!A1780</x:f>
        <x:v>RS-001779</x:v>
      </x:c>
      <x:c r="B1783" s="149" t="str">
        <x:f>'Master Products'!B1780</x:f>
        <x:v>FANCY GEOMETRY CAR (S)</x:v>
      </x:c>
      <x:c r="C1783" s="149" t="str">
        <x:f>'Master Products'!C1780</x:f>
        <x:v>FANCY GEOMETRY</x:v>
      </x:c>
      <x:c r="D1783" s="149" t="str">
        <x:f>'Master Products'!D1780</x:f>
        <x:v>Both</x:v>
      </x:c>
      <x:c r="E1783" s="149" t="str">
        <x:f>'Master Products'!F1780</x:f>
        <x:v>Piece</x:v>
      </x:c>
      <x:c r="F1783" s="149" t="str">
        <x:f>IF('Master Products'!G1780="","",'Master Products'!G1780)</x:f>
      </x:c>
      <x:c r="G1783" s="149" t="str">
        <x:f>'Master Products'!I1780</x:f>
        <x:v>PKR</x:v>
      </x:c>
      <x:c r="H1783" s="133" t="n">
        <x:f>'Master Products'!L1780</x:f>
        <x:v>240</x:v>
      </x:c>
      <x:c r="I1783" s="133" t="n">
        <x:f>'Master Products'!M1780</x:f>
        <x:v>200</x:v>
      </x:c>
      <x:c r="J1783" s="133" t="str">
        <x:f>'Master Products'!U1780</x:f>
        <x:v>Source Valid</x:v>
      </x:c>
      <x:c r="K1783" s="133" t="n">
        <x:f>'Master Products'!N1780</x:f>
        <x:v>40</x:v>
      </x:c>
      <x:c r="L1783" s="148" t="n">
        <x:f>'Master Products'!O1780</x:f>
        <x:v>0.16666666666666666</x:v>
      </x:c>
      <x:c r="M1783" s="149" t="str">
        <x:f>'Master Products'!X1780</x:f>
        <x:v>Ready</x:v>
      </x:c>
      <x:c r="N1783" s="149" t="b">
        <x:f>'Master Products'!Y1780</x:f>
        <x:v>1</x:v>
      </x:c>
      <x:c r="O1783" s="149" t="str">
        <x:f>'Master Products'!AH1780</x:f>
        <x:v>WS-RATES:50:16</x:v>
      </x:c>
      <x:c r="P1783" s="149" t="str">
        <x:f>IF('Master Products'!AI1780="","",'Master Products'!AI1780)</x:f>
      </x:c>
      <x:c r="Q1783" s="149" t="str">
        <x:f>IF('Master Products'!AJ1780="","",'Master Products'!AJ1780)</x:f>
      </x:c>
      <x:c r="R1783" s="149" t="str">
        <x:f>IF('Master Products'!AK1780="","",'Master Products'!AK1780)</x:f>
      </x:c>
    </x:row>
    <x:row r="1784">
      <x:c r="A1784" s="149" t="str">
        <x:f>'Master Products'!A1781</x:f>
        <x:v>RS-001780</x:v>
      </x:c>
      <x:c r="B1784" s="149" t="str">
        <x:f>'Master Products'!B1781</x:f>
        <x:v>GIFT BAG LV</x:v>
      </x:c>
      <x:c r="C1784" s="149" t="str">
        <x:f>'Master Products'!C1781</x:f>
        <x:v>BAGS</x:v>
      </x:c>
      <x:c r="D1784" s="149" t="str">
        <x:f>'Master Products'!D1781</x:f>
        <x:v>Both</x:v>
      </x:c>
      <x:c r="E1784" s="149" t="str">
        <x:f>'Master Products'!F1781</x:f>
        <x:v>Piece</x:v>
      </x:c>
      <x:c r="F1784" s="149" t="str">
        <x:f>IF('Master Products'!G1781="","",'Master Products'!G1781)</x:f>
      </x:c>
      <x:c r="G1784" s="149" t="str">
        <x:f>'Master Products'!I1781</x:f>
        <x:v>PKR</x:v>
      </x:c>
      <x:c r="H1784" s="133" t="n">
        <x:f>'Master Products'!L1781</x:f>
        <x:v>1220</x:v>
      </x:c>
      <x:c r="I1784" s="133" t="n">
        <x:f>'Master Products'!M1781</x:f>
        <x:v>1180</x:v>
      </x:c>
      <x:c r="J1784" s="133" t="str">
        <x:f>'Master Products'!U1781</x:f>
        <x:v>Source Valid</x:v>
      </x:c>
      <x:c r="K1784" s="133" t="n">
        <x:f>'Master Products'!N1781</x:f>
        <x:v>40</x:v>
      </x:c>
      <x:c r="L1784" s="148" t="n">
        <x:f>'Master Products'!O1781</x:f>
        <x:v>0.03278688524590164</x:v>
      </x:c>
      <x:c r="M1784" s="149" t="str">
        <x:f>'Master Products'!X1781</x:f>
        <x:v>Ready</x:v>
      </x:c>
      <x:c r="N1784" s="149" t="b">
        <x:f>'Master Products'!Y1781</x:f>
        <x:v>1</x:v>
      </x:c>
      <x:c r="O1784" s="149" t="str">
        <x:f>'Master Products'!AH1781</x:f>
        <x:v>WS-RATES:50:17</x:v>
      </x:c>
      <x:c r="P1784" s="149" t="str">
        <x:f>IF('Master Products'!AI1781="","",'Master Products'!AI1781)</x:f>
      </x:c>
      <x:c r="Q1784" s="149" t="str">
        <x:f>IF('Master Products'!AJ1781="","",'Master Products'!AJ1781)</x:f>
      </x:c>
      <x:c r="R1784" s="149" t="str">
        <x:f>IF('Master Products'!AK1781="","",'Master Products'!AK1781)</x:f>
      </x:c>
    </x:row>
    <x:row r="1785">
      <x:c r="A1785" s="149" t="str">
        <x:f>'Master Products'!A1782</x:f>
        <x:v>RS-001781</x:v>
      </x:c>
      <x:c r="B1785" s="149" t="str">
        <x:f>'Master Products'!B1782</x:f>
        <x:v>GIFT BAG LH</x:v>
      </x:c>
      <x:c r="C1785" s="149" t="str">
        <x:f>'Master Products'!C1782</x:f>
        <x:v>BAGS</x:v>
      </x:c>
      <x:c r="D1785" s="149" t="str">
        <x:f>'Master Products'!D1782</x:f>
        <x:v>Both</x:v>
      </x:c>
      <x:c r="E1785" s="149" t="str">
        <x:f>'Master Products'!F1782</x:f>
        <x:v>Piece</x:v>
      </x:c>
      <x:c r="F1785" s="149" t="str">
        <x:f>IF('Master Products'!G1782="","",'Master Products'!G1782)</x:f>
      </x:c>
      <x:c r="G1785" s="149" t="str">
        <x:f>'Master Products'!I1782</x:f>
        <x:v>PKR</x:v>
      </x:c>
      <x:c r="H1785" s="133" t="n">
        <x:f>'Master Products'!L1782</x:f>
        <x:v>1220</x:v>
      </x:c>
      <x:c r="I1785" s="133" t="n">
        <x:f>'Master Products'!M1782</x:f>
        <x:v>1180</x:v>
      </x:c>
      <x:c r="J1785" s="133" t="str">
        <x:f>'Master Products'!U1782</x:f>
        <x:v>Source Valid</x:v>
      </x:c>
      <x:c r="K1785" s="133" t="n">
        <x:f>'Master Products'!N1782</x:f>
        <x:v>40</x:v>
      </x:c>
      <x:c r="L1785" s="148" t="n">
        <x:f>'Master Products'!O1782</x:f>
        <x:v>0.03278688524590164</x:v>
      </x:c>
      <x:c r="M1785" s="149" t="str">
        <x:f>'Master Products'!X1782</x:f>
        <x:v>Ready</x:v>
      </x:c>
      <x:c r="N1785" s="149" t="b">
        <x:f>'Master Products'!Y1782</x:f>
        <x:v>1</x:v>
      </x:c>
      <x:c r="O1785" s="149" t="str">
        <x:f>'Master Products'!AH1782</x:f>
        <x:v>WS-RATES:50:18</x:v>
      </x:c>
      <x:c r="P1785" s="149" t="str">
        <x:f>IF('Master Products'!AI1782="","",'Master Products'!AI1782)</x:f>
      </x:c>
      <x:c r="Q1785" s="149" t="str">
        <x:f>IF('Master Products'!AJ1782="","",'Master Products'!AJ1782)</x:f>
      </x:c>
      <x:c r="R1785" s="149" t="str">
        <x:f>IF('Master Products'!AK1782="","",'Master Products'!AK1782)</x:f>
      </x:c>
    </x:row>
    <x:row r="1786">
      <x:c r="A1786" s="149" t="str">
        <x:f>'Master Products'!A1783</x:f>
        <x:v>RS-001782</x:v>
      </x:c>
      <x:c r="B1786" s="149" t="str">
        <x:f>'Master Products'!B1783</x:f>
        <x:v>FANCY GEOMETRY CAR (M)</x:v>
      </x:c>
      <x:c r="C1786" s="149" t="str">
        <x:f>'Master Products'!C1783</x:f>
        <x:v>FANCY GEOMETRY</x:v>
      </x:c>
      <x:c r="D1786" s="149" t="str">
        <x:f>'Master Products'!D1783</x:f>
        <x:v>Both</x:v>
      </x:c>
      <x:c r="E1786" s="149" t="str">
        <x:f>'Master Products'!F1783</x:f>
        <x:v>Piece</x:v>
      </x:c>
      <x:c r="F1786" s="149" t="str">
        <x:f>IF('Master Products'!G1783="","",'Master Products'!G1783)</x:f>
      </x:c>
      <x:c r="G1786" s="149" t="str">
        <x:f>'Master Products'!I1783</x:f>
        <x:v>PKR</x:v>
      </x:c>
      <x:c r="H1786" s="133" t="n">
        <x:f>'Master Products'!L1783</x:f>
        <x:v>300</x:v>
      </x:c>
      <x:c r="I1786" s="133" t="n">
        <x:f>'Master Products'!M1783</x:f>
        <x:v>265</x:v>
      </x:c>
      <x:c r="J1786" s="133" t="str">
        <x:f>'Master Products'!U1783</x:f>
        <x:v>Source Valid</x:v>
      </x:c>
      <x:c r="K1786" s="133" t="n">
        <x:f>'Master Products'!N1783</x:f>
        <x:v>35</x:v>
      </x:c>
      <x:c r="L1786" s="148" t="n">
        <x:f>'Master Products'!O1783</x:f>
        <x:v>0.11666666666666667</x:v>
      </x:c>
      <x:c r="M1786" s="149" t="str">
        <x:f>'Master Products'!X1783</x:f>
        <x:v>Ready</x:v>
      </x:c>
      <x:c r="N1786" s="149" t="b">
        <x:f>'Master Products'!Y1783</x:f>
        <x:v>1</x:v>
      </x:c>
      <x:c r="O1786" s="149" t="str">
        <x:f>'Master Products'!AH1783</x:f>
        <x:v>WS-RATES:50:19</x:v>
      </x:c>
      <x:c r="P1786" s="149" t="str">
        <x:f>IF('Master Products'!AI1783="","",'Master Products'!AI1783)</x:f>
      </x:c>
      <x:c r="Q1786" s="149" t="str">
        <x:f>IF('Master Products'!AJ1783="","",'Master Products'!AJ1783)</x:f>
      </x:c>
      <x:c r="R1786" s="149" t="str">
        <x:f>IF('Master Products'!AK1783="","",'Master Products'!AK1783)</x:f>
      </x:c>
    </x:row>
    <x:row r="1787">
      <x:c r="A1787" s="149" t="str">
        <x:f>'Master Products'!A1784</x:f>
        <x:v>RS-001783</x:v>
      </x:c>
      <x:c r="B1787" s="149" t="str">
        <x:f>'Master Products'!B1784</x:f>
        <x:v>GIFT BAG M2H</x:v>
      </x:c>
      <x:c r="C1787" s="149" t="str">
        <x:f>'Master Products'!C1784</x:f>
        <x:v>BAGS</x:v>
      </x:c>
      <x:c r="D1787" s="149" t="str">
        <x:f>'Master Products'!D1784</x:f>
        <x:v>Both</x:v>
      </x:c>
      <x:c r="E1787" s="149" t="str">
        <x:f>'Master Products'!F1784</x:f>
        <x:v>Piece</x:v>
      </x:c>
      <x:c r="F1787" s="149" t="str">
        <x:f>IF('Master Products'!G1784="","",'Master Products'!G1784)</x:f>
      </x:c>
      <x:c r="G1787" s="149" t="str">
        <x:f>'Master Products'!I1784</x:f>
        <x:v>PKR</x:v>
      </x:c>
      <x:c r="H1787" s="133" t="n">
        <x:f>'Master Products'!L1784</x:f>
        <x:v>990</x:v>
      </x:c>
      <x:c r="I1787" s="133" t="n">
        <x:f>'Master Products'!M1784</x:f>
        <x:v>945</x:v>
      </x:c>
      <x:c r="J1787" s="133" t="str">
        <x:f>'Master Products'!U1784</x:f>
        <x:v>Source Valid</x:v>
      </x:c>
      <x:c r="K1787" s="133" t="n">
        <x:f>'Master Products'!N1784</x:f>
        <x:v>45</x:v>
      </x:c>
      <x:c r="L1787" s="148" t="n">
        <x:f>'Master Products'!O1784</x:f>
        <x:v>0.045454545454545456</x:v>
      </x:c>
      <x:c r="M1787" s="149" t="str">
        <x:f>'Master Products'!X1784</x:f>
        <x:v>Ready</x:v>
      </x:c>
      <x:c r="N1787" s="149" t="b">
        <x:f>'Master Products'!Y1784</x:f>
        <x:v>1</x:v>
      </x:c>
      <x:c r="O1787" s="149" t="str">
        <x:f>'Master Products'!AH1784</x:f>
        <x:v>WS-RATES:50:20</x:v>
      </x:c>
      <x:c r="P1787" s="149" t="str">
        <x:f>IF('Master Products'!AI1784="","",'Master Products'!AI1784)</x:f>
      </x:c>
      <x:c r="Q1787" s="149" t="str">
        <x:f>IF('Master Products'!AJ1784="","",'Master Products'!AJ1784)</x:f>
      </x:c>
      <x:c r="R1787" s="149" t="str">
        <x:f>IF('Master Products'!AK1784="","",'Master Products'!AK1784)</x:f>
      </x:c>
    </x:row>
    <x:row r="1788">
      <x:c r="A1788" s="149" t="str">
        <x:f>'Master Products'!A1785</x:f>
        <x:v>RS-001784</x:v>
      </x:c>
      <x:c r="B1788" s="149" t="str">
        <x:f>'Master Products'!B1785</x:f>
        <x:v>FANCY GEOMETRY LPY-771</x:v>
      </x:c>
      <x:c r="C1788" s="149" t="str">
        <x:f>'Master Products'!C1785</x:f>
        <x:v>FANCY GEOMETRY</x:v>
      </x:c>
      <x:c r="D1788" s="149" t="str">
        <x:f>'Master Products'!D1785</x:f>
        <x:v>Both</x:v>
      </x:c>
      <x:c r="E1788" s="149" t="str">
        <x:f>'Master Products'!F1785</x:f>
        <x:v>Piece</x:v>
      </x:c>
      <x:c r="F1788" s="149" t="str">
        <x:f>IF('Master Products'!G1785="","",'Master Products'!G1785)</x:f>
      </x:c>
      <x:c r="G1788" s="149" t="str">
        <x:f>'Master Products'!I1785</x:f>
        <x:v>PKR</x:v>
      </x:c>
      <x:c r="H1788" s="133" t="n">
        <x:f>'Master Products'!L1785</x:f>
        <x:v>300</x:v>
      </x:c>
      <x:c r="I1788" s="133" t="n">
        <x:f>'Master Products'!M1785</x:f>
        <x:v>280</x:v>
      </x:c>
      <x:c r="J1788" s="133" t="str">
        <x:f>'Master Products'!U1785</x:f>
        <x:v>Source Valid</x:v>
      </x:c>
      <x:c r="K1788" s="133" t="n">
        <x:f>'Master Products'!N1785</x:f>
        <x:v>20</x:v>
      </x:c>
      <x:c r="L1788" s="148" t="n">
        <x:f>'Master Products'!O1785</x:f>
        <x:v>0.06666666666666667</x:v>
      </x:c>
      <x:c r="M1788" s="149" t="str">
        <x:f>'Master Products'!X1785</x:f>
        <x:v>Ready</x:v>
      </x:c>
      <x:c r="N1788" s="149" t="b">
        <x:f>'Master Products'!Y1785</x:f>
        <x:v>1</x:v>
      </x:c>
      <x:c r="O1788" s="149" t="str">
        <x:f>'Master Products'!AH1785</x:f>
        <x:v>WS-RATES:50:21</x:v>
      </x:c>
      <x:c r="P1788" s="149" t="str">
        <x:f>IF('Master Products'!AI1785="","",'Master Products'!AI1785)</x:f>
      </x:c>
      <x:c r="Q1788" s="149" t="str">
        <x:f>IF('Master Products'!AJ1785="","",'Master Products'!AJ1785)</x:f>
      </x:c>
      <x:c r="R1788" s="149" t="str">
        <x:f>IF('Master Products'!AK1785="","",'Master Products'!AK1785)</x:f>
      </x:c>
    </x:row>
    <x:row r="1789">
      <x:c r="A1789" s="149" t="str">
        <x:f>'Master Products'!A1786</x:f>
        <x:v>RS-001785</x:v>
      </x:c>
      <x:c r="B1789" s="149" t="str">
        <x:f>'Master Products'!B1786</x:f>
        <x:v>FANCY GEOMETRY A-776</x:v>
      </x:c>
      <x:c r="C1789" s="149" t="str">
        <x:f>'Master Products'!C1786</x:f>
        <x:v>FANCY GEOMETRY</x:v>
      </x:c>
      <x:c r="D1789" s="149" t="str">
        <x:f>'Master Products'!D1786</x:f>
        <x:v>Both</x:v>
      </x:c>
      <x:c r="E1789" s="149" t="str">
        <x:f>'Master Products'!F1786</x:f>
        <x:v>Piece</x:v>
      </x:c>
      <x:c r="F1789" s="149" t="str">
        <x:f>IF('Master Products'!G1786="","",'Master Products'!G1786)</x:f>
      </x:c>
      <x:c r="G1789" s="149" t="str">
        <x:f>'Master Products'!I1786</x:f>
        <x:v>PKR</x:v>
      </x:c>
      <x:c r="H1789" s="133" t="n">
        <x:f>'Master Products'!L1786</x:f>
        <x:v>300</x:v>
      </x:c>
      <x:c r="I1789" s="133" t="n">
        <x:f>'Master Products'!M1786</x:f>
        <x:v>280</x:v>
      </x:c>
      <x:c r="J1789" s="133" t="str">
        <x:f>'Master Products'!U1786</x:f>
        <x:v>Source Valid</x:v>
      </x:c>
      <x:c r="K1789" s="133" t="n">
        <x:f>'Master Products'!N1786</x:f>
        <x:v>20</x:v>
      </x:c>
      <x:c r="L1789" s="148" t="n">
        <x:f>'Master Products'!O1786</x:f>
        <x:v>0.06666666666666667</x:v>
      </x:c>
      <x:c r="M1789" s="149" t="str">
        <x:f>'Master Products'!X1786</x:f>
        <x:v>Ready</x:v>
      </x:c>
      <x:c r="N1789" s="149" t="b">
        <x:f>'Master Products'!Y1786</x:f>
        <x:v>1</x:v>
      </x:c>
      <x:c r="O1789" s="149" t="str">
        <x:f>'Master Products'!AH1786</x:f>
        <x:v>WS-RATES:50:22</x:v>
      </x:c>
      <x:c r="P1789" s="149" t="str">
        <x:f>IF('Master Products'!AI1786="","",'Master Products'!AI1786)</x:f>
      </x:c>
      <x:c r="Q1789" s="149" t="str">
        <x:f>IF('Master Products'!AJ1786="","",'Master Products'!AJ1786)</x:f>
      </x:c>
      <x:c r="R1789" s="149" t="str">
        <x:f>IF('Master Products'!AK1786="","",'Master Products'!AK1786)</x:f>
      </x:c>
    </x:row>
    <x:row r="1790">
      <x:c r="A1790" s="149" t="str">
        <x:f>'Master Products'!A1787</x:f>
        <x:v>RS-001786</x:v>
      </x:c>
      <x:c r="B1790" s="149" t="str">
        <x:f>'Master Products'!B1787</x:f>
        <x:v>GIFT BAG M2V</x:v>
      </x:c>
      <x:c r="C1790" s="149" t="str">
        <x:f>'Master Products'!C1787</x:f>
        <x:v>BAGS</x:v>
      </x:c>
      <x:c r="D1790" s="149" t="str">
        <x:f>'Master Products'!D1787</x:f>
        <x:v>Both</x:v>
      </x:c>
      <x:c r="E1790" s="149" t="str">
        <x:f>'Master Products'!F1787</x:f>
        <x:v>Piece</x:v>
      </x:c>
      <x:c r="F1790" s="149" t="str">
        <x:f>IF('Master Products'!G1787="","",'Master Products'!G1787)</x:f>
      </x:c>
      <x:c r="G1790" s="149" t="str">
        <x:f>'Master Products'!I1787</x:f>
        <x:v>PKR</x:v>
      </x:c>
      <x:c r="H1790" s="133" t="n">
        <x:f>'Master Products'!L1787</x:f>
        <x:v>990</x:v>
      </x:c>
      <x:c r="I1790" s="133" t="n">
        <x:f>'Master Products'!M1787</x:f>
        <x:v>945</x:v>
      </x:c>
      <x:c r="J1790" s="133" t="str">
        <x:f>'Master Products'!U1787</x:f>
        <x:v>Source Valid</x:v>
      </x:c>
      <x:c r="K1790" s="133" t="n">
        <x:f>'Master Products'!N1787</x:f>
        <x:v>45</x:v>
      </x:c>
      <x:c r="L1790" s="148" t="n">
        <x:f>'Master Products'!O1787</x:f>
        <x:v>0.045454545454545456</x:v>
      </x:c>
      <x:c r="M1790" s="149" t="str">
        <x:f>'Master Products'!X1787</x:f>
        <x:v>Ready</x:v>
      </x:c>
      <x:c r="N1790" s="149" t="b">
        <x:f>'Master Products'!Y1787</x:f>
        <x:v>1</x:v>
      </x:c>
      <x:c r="O1790" s="149" t="str">
        <x:f>'Master Products'!AH1787</x:f>
        <x:v>WS-RATES:50:23</x:v>
      </x:c>
      <x:c r="P1790" s="149" t="str">
        <x:f>IF('Master Products'!AI1787="","",'Master Products'!AI1787)</x:f>
      </x:c>
      <x:c r="Q1790" s="149" t="str">
        <x:f>IF('Master Products'!AJ1787="","",'Master Products'!AJ1787)</x:f>
      </x:c>
      <x:c r="R1790" s="149" t="str">
        <x:f>IF('Master Products'!AK1787="","",'Master Products'!AK1787)</x:f>
      </x:c>
    </x:row>
    <x:row r="1791">
      <x:c r="A1791" s="149" t="str">
        <x:f>'Master Products'!A1788</x:f>
        <x:v>RS-001787</x:v>
      </x:c>
      <x:c r="B1791" s="149" t="str">
        <x:f>'Master Products'!B1788</x:f>
        <x:v>FANCY GEOMETRY A-1180</x:v>
      </x:c>
      <x:c r="C1791" s="149" t="str">
        <x:f>'Master Products'!C1788</x:f>
        <x:v>FANCY GEOMETRY</x:v>
      </x:c>
      <x:c r="D1791" s="149" t="str">
        <x:f>'Master Products'!D1788</x:f>
        <x:v>Both</x:v>
      </x:c>
      <x:c r="E1791" s="149" t="str">
        <x:f>'Master Products'!F1788</x:f>
        <x:v>Piece</x:v>
      </x:c>
      <x:c r="F1791" s="149" t="str">
        <x:f>IF('Master Products'!G1788="","",'Master Products'!G1788)</x:f>
      </x:c>
      <x:c r="G1791" s="149" t="str">
        <x:f>'Master Products'!I1788</x:f>
        <x:v>PKR</x:v>
      </x:c>
      <x:c r="H1791" s="133" t="n">
        <x:f>'Master Products'!L1788</x:f>
        <x:v>300</x:v>
      </x:c>
      <x:c r="I1791" s="133" t="n">
        <x:f>'Master Products'!M1788</x:f>
        <x:v>270</x:v>
      </x:c>
      <x:c r="J1791" s="133" t="str">
        <x:f>'Master Products'!U1788</x:f>
        <x:v>Source Valid</x:v>
      </x:c>
      <x:c r="K1791" s="133" t="n">
        <x:f>'Master Products'!N1788</x:f>
        <x:v>30</x:v>
      </x:c>
      <x:c r="L1791" s="148" t="n">
        <x:f>'Master Products'!O1788</x:f>
        <x:v>0.1</x:v>
      </x:c>
      <x:c r="M1791" s="149" t="str">
        <x:f>'Master Products'!X1788</x:f>
        <x:v>Ready</x:v>
      </x:c>
      <x:c r="N1791" s="149" t="b">
        <x:f>'Master Products'!Y1788</x:f>
        <x:v>1</x:v>
      </x:c>
      <x:c r="O1791" s="149" t="str">
        <x:f>'Master Products'!AH1788</x:f>
        <x:v>WS-RATES:50:24</x:v>
      </x:c>
      <x:c r="P1791" s="149" t="str">
        <x:f>IF('Master Products'!AI1788="","",'Master Products'!AI1788)</x:f>
      </x:c>
      <x:c r="Q1791" s="149" t="str">
        <x:f>IF('Master Products'!AJ1788="","",'Master Products'!AJ1788)</x:f>
      </x:c>
      <x:c r="R1791" s="149" t="str">
        <x:f>IF('Master Products'!AK1788="","",'Master Products'!AK1788)</x:f>
      </x:c>
    </x:row>
    <x:row r="1792">
      <x:c r="A1792" s="149" t="str">
        <x:f>'Master Products'!A1789</x:f>
        <x:v>RS-001788</x:v>
      </x:c>
      <x:c r="B1792" s="149" t="str">
        <x:f>'Master Products'!B1789</x:f>
        <x:v>GATTA REGISTER IMP NO 5</x:v>
      </x:c>
      <x:c r="C1792" s="149" t="str">
        <x:f>'Master Products'!C1789</x:f>
        <x:v>GATTA REGISTER</x:v>
      </x:c>
      <x:c r="D1792" s="149" t="str">
        <x:f>'Master Products'!D1789</x:f>
        <x:v>Both</x:v>
      </x:c>
      <x:c r="E1792" s="149" t="str">
        <x:f>'Master Products'!F1789</x:f>
        <x:v>Piece</x:v>
      </x:c>
      <x:c r="F1792" s="149" t="str">
        <x:f>IF('Master Products'!G1789="","",'Master Products'!G1789)</x:f>
      </x:c>
      <x:c r="G1792" s="149" t="str">
        <x:f>'Master Products'!I1789</x:f>
        <x:v>PKR</x:v>
      </x:c>
      <x:c r="H1792" s="133" t="n">
        <x:f>'Master Products'!L1789</x:f>
        <x:v>740</x:v>
      </x:c>
      <x:c r="I1792" s="133" t="n">
        <x:f>'Master Products'!M1789</x:f>
        <x:v>700</x:v>
      </x:c>
      <x:c r="J1792" s="133" t="str">
        <x:f>'Master Products'!U1789</x:f>
        <x:v>Source Valid</x:v>
      </x:c>
      <x:c r="K1792" s="133" t="n">
        <x:f>'Master Products'!N1789</x:f>
        <x:v>40</x:v>
      </x:c>
      <x:c r="L1792" s="148" t="n">
        <x:f>'Master Products'!O1789</x:f>
        <x:v>0.05405405405405406</x:v>
      </x:c>
      <x:c r="M1792" s="149" t="str">
        <x:f>'Master Products'!X1789</x:f>
        <x:v>Ready</x:v>
      </x:c>
      <x:c r="N1792" s="149" t="b">
        <x:f>'Master Products'!Y1789</x:f>
        <x:v>1</x:v>
      </x:c>
      <x:c r="O1792" s="149" t="str">
        <x:f>'Master Products'!AH1789</x:f>
        <x:v>WS-RATES:50:25</x:v>
      </x:c>
      <x:c r="P1792" s="149" t="str">
        <x:f>IF('Master Products'!AI1789="","",'Master Products'!AI1789)</x:f>
      </x:c>
      <x:c r="Q1792" s="149" t="str">
        <x:f>IF('Master Products'!AJ1789="","",'Master Products'!AJ1789)</x:f>
      </x:c>
      <x:c r="R1792" s="149" t="str">
        <x:f>IF('Master Products'!AK1789="","",'Master Products'!AK1789)</x:f>
      </x:c>
    </x:row>
    <x:row r="1793">
      <x:c r="A1793" s="149" t="str">
        <x:f>'Master Products'!A1790</x:f>
        <x:v>RS-001789</x:v>
      </x:c>
      <x:c r="B1793" s="149" t="str">
        <x:f>'Master Products'!B1790</x:f>
        <x:v>GIFT BAG M4</x:v>
      </x:c>
      <x:c r="C1793" s="149" t="str">
        <x:f>'Master Products'!C1790</x:f>
        <x:v>BAGS</x:v>
      </x:c>
      <x:c r="D1793" s="149" t="str">
        <x:f>'Master Products'!D1790</x:f>
        <x:v>Both</x:v>
      </x:c>
      <x:c r="E1793" s="149" t="str">
        <x:f>'Master Products'!F1790</x:f>
        <x:v>Piece</x:v>
      </x:c>
      <x:c r="F1793" s="149" t="str">
        <x:f>IF('Master Products'!G1790="","",'Master Products'!G1790)</x:f>
      </x:c>
      <x:c r="G1793" s="149" t="str">
        <x:f>'Master Products'!I1790</x:f>
        <x:v>PKR</x:v>
      </x:c>
      <x:c r="H1793" s="133" t="n">
        <x:f>'Master Products'!L1790</x:f>
        <x:v>660</x:v>
      </x:c>
      <x:c r="I1793" s="133" t="n">
        <x:f>'Master Products'!M1790</x:f>
        <x:v>630</x:v>
      </x:c>
      <x:c r="J1793" s="133" t="str">
        <x:f>'Master Products'!U1790</x:f>
        <x:v>Source Valid</x:v>
      </x:c>
      <x:c r="K1793" s="133" t="n">
        <x:f>'Master Products'!N1790</x:f>
        <x:v>30</x:v>
      </x:c>
      <x:c r="L1793" s="148" t="n">
        <x:f>'Master Products'!O1790</x:f>
        <x:v>0.045454545454545456</x:v>
      </x:c>
      <x:c r="M1793" s="149" t="str">
        <x:f>'Master Products'!X1790</x:f>
        <x:v>Ready</x:v>
      </x:c>
      <x:c r="N1793" s="149" t="b">
        <x:f>'Master Products'!Y1790</x:f>
        <x:v>1</x:v>
      </x:c>
      <x:c r="O1793" s="149" t="str">
        <x:f>'Master Products'!AH1790</x:f>
        <x:v>WS-RATES:50:26</x:v>
      </x:c>
      <x:c r="P1793" s="149" t="str">
        <x:f>IF('Master Products'!AI1790="","",'Master Products'!AI1790)</x:f>
      </x:c>
      <x:c r="Q1793" s="149" t="str">
        <x:f>IF('Master Products'!AJ1790="","",'Master Products'!AJ1790)</x:f>
      </x:c>
      <x:c r="R1793" s="149" t="str">
        <x:f>IF('Master Products'!AK1790="","",'Master Products'!AK1790)</x:f>
      </x:c>
    </x:row>
    <x:row r="1794">
      <x:c r="A1794" s="149" t="str">
        <x:f>'Master Products'!A1791</x:f>
        <x:v>RS-001790</x:v>
      </x:c>
      <x:c r="B1794" s="149" t="str">
        <x:f>'Master Products'!B1791</x:f>
        <x:v>GATTA REGISTER IMP NO 4</x:v>
      </x:c>
      <x:c r="C1794" s="149" t="str">
        <x:f>'Master Products'!C1791</x:f>
        <x:v>GATTA REGISTER</x:v>
      </x:c>
      <x:c r="D1794" s="149" t="str">
        <x:f>'Master Products'!D1791</x:f>
        <x:v>Both</x:v>
      </x:c>
      <x:c r="E1794" s="149" t="str">
        <x:f>'Master Products'!F1791</x:f>
        <x:v>Piece</x:v>
      </x:c>
      <x:c r="F1794" s="149" t="str">
        <x:f>IF('Master Products'!G1791="","",'Master Products'!G1791)</x:f>
      </x:c>
      <x:c r="G1794" s="149" t="str">
        <x:f>'Master Products'!I1791</x:f>
        <x:v>PKR</x:v>
      </x:c>
      <x:c r="H1794" s="133" t="n">
        <x:f>'Master Products'!L1791</x:f>
        <x:v>620</x:v>
      </x:c>
      <x:c r="I1794" s="133" t="n">
        <x:f>'Master Products'!M1791</x:f>
        <x:v>580</x:v>
      </x:c>
      <x:c r="J1794" s="133" t="str">
        <x:f>'Master Products'!U1791</x:f>
        <x:v>Source Valid</x:v>
      </x:c>
      <x:c r="K1794" s="133" t="n">
        <x:f>'Master Products'!N1791</x:f>
        <x:v>40</x:v>
      </x:c>
      <x:c r="L1794" s="148" t="n">
        <x:f>'Master Products'!O1791</x:f>
        <x:v>0.06451612903225806</x:v>
      </x:c>
      <x:c r="M1794" s="149" t="str">
        <x:f>'Master Products'!X1791</x:f>
        <x:v>Ready</x:v>
      </x:c>
      <x:c r="N1794" s="149" t="b">
        <x:f>'Master Products'!Y1791</x:f>
        <x:v>1</x:v>
      </x:c>
      <x:c r="O1794" s="149" t="str">
        <x:f>'Master Products'!AH1791</x:f>
        <x:v>WS-RATES:50:27</x:v>
      </x:c>
      <x:c r="P1794" s="149" t="str">
        <x:f>IF('Master Products'!AI1791="","",'Master Products'!AI1791)</x:f>
      </x:c>
      <x:c r="Q1794" s="149" t="str">
        <x:f>IF('Master Products'!AJ1791="","",'Master Products'!AJ1791)</x:f>
      </x:c>
      <x:c r="R1794" s="149" t="str">
        <x:f>IF('Master Products'!AK1791="","",'Master Products'!AK1791)</x:f>
      </x:c>
    </x:row>
    <x:row r="1795">
      <x:c r="A1795" s="149" t="str">
        <x:f>'Master Products'!A1792</x:f>
        <x:v>RS-001791</x:v>
      </x:c>
      <x:c r="B1795" s="149" t="str">
        <x:f>'Master Products'!B1792</x:f>
        <x:v>FANCY GEOMETRY A-307</x:v>
      </x:c>
      <x:c r="C1795" s="149" t="str">
        <x:f>'Master Products'!C1792</x:f>
        <x:v>FANCY GEOMETRY</x:v>
      </x:c>
      <x:c r="D1795" s="149" t="str">
        <x:f>'Master Products'!D1792</x:f>
        <x:v>Both</x:v>
      </x:c>
      <x:c r="E1795" s="149" t="str">
        <x:f>'Master Products'!F1792</x:f>
        <x:v>Piece</x:v>
      </x:c>
      <x:c r="F1795" s="149" t="str">
        <x:f>IF('Master Products'!G1792="","",'Master Products'!G1792)</x:f>
      </x:c>
      <x:c r="G1795" s="149" t="str">
        <x:f>'Master Products'!I1792</x:f>
        <x:v>PKR</x:v>
      </x:c>
      <x:c r="H1795" s="133" t="n">
        <x:f>'Master Products'!L1792</x:f>
        <x:v>420</x:v>
      </x:c>
      <x:c r="I1795" s="133" t="n">
        <x:f>'Master Products'!M1792</x:f>
        <x:v>390</x:v>
      </x:c>
      <x:c r="J1795" s="133" t="str">
        <x:f>'Master Products'!U1792</x:f>
        <x:v>Source Valid</x:v>
      </x:c>
      <x:c r="K1795" s="133" t="n">
        <x:f>'Master Products'!N1792</x:f>
        <x:v>30</x:v>
      </x:c>
      <x:c r="L1795" s="148" t="n">
        <x:f>'Master Products'!O1792</x:f>
        <x:v>0.07142857142857142</x:v>
      </x:c>
      <x:c r="M1795" s="149" t="str">
        <x:f>'Master Products'!X1792</x:f>
        <x:v>Ready</x:v>
      </x:c>
      <x:c r="N1795" s="149" t="b">
        <x:f>'Master Products'!Y1792</x:f>
        <x:v>1</x:v>
      </x:c>
      <x:c r="O1795" s="149" t="str">
        <x:f>'Master Products'!AH1792</x:f>
        <x:v>WS-RATES:50:28</x:v>
      </x:c>
      <x:c r="P1795" s="149" t="str">
        <x:f>IF('Master Products'!AI1792="","",'Master Products'!AI1792)</x:f>
      </x:c>
      <x:c r="Q1795" s="149" t="str">
        <x:f>IF('Master Products'!AJ1792="","",'Master Products'!AJ1792)</x:f>
      </x:c>
      <x:c r="R1795" s="149" t="str">
        <x:f>IF('Master Products'!AK1792="","",'Master Products'!AK1792)</x:f>
      </x:c>
    </x:row>
    <x:row r="1796">
      <x:c r="A1796" s="149" t="str">
        <x:f>'Master Products'!A1793</x:f>
        <x:v>RS-001792</x:v>
      </x:c>
      <x:c r="B1796" s="149" t="str">
        <x:f>'Master Products'!B1793</x:f>
        <x:v>FANCY GEOMETRY JH-221</x:v>
      </x:c>
      <x:c r="C1796" s="149" t="str">
        <x:f>'Master Products'!C1793</x:f>
        <x:v>FANCY GEOMETRY</x:v>
      </x:c>
      <x:c r="D1796" s="149" t="str">
        <x:f>'Master Products'!D1793</x:f>
        <x:v>Both</x:v>
      </x:c>
      <x:c r="E1796" s="149" t="str">
        <x:f>'Master Products'!F1793</x:f>
        <x:v>Piece</x:v>
      </x:c>
      <x:c r="F1796" s="149" t="str">
        <x:f>IF('Master Products'!G1793="","",'Master Products'!G1793)</x:f>
      </x:c>
      <x:c r="G1796" s="149" t="str">
        <x:f>'Master Products'!I1793</x:f>
        <x:v>PKR</x:v>
      </x:c>
      <x:c r="H1796" s="133" t="n">
        <x:f>'Master Products'!L1793</x:f>
        <x:v>300</x:v>
      </x:c>
      <x:c r="I1796" s="133" t="n">
        <x:f>'Master Products'!M1793</x:f>
        <x:v>270</x:v>
      </x:c>
      <x:c r="J1796" s="133" t="str">
        <x:f>'Master Products'!U1793</x:f>
        <x:v>Source Valid</x:v>
      </x:c>
      <x:c r="K1796" s="133" t="n">
        <x:f>'Master Products'!N1793</x:f>
        <x:v>30</x:v>
      </x:c>
      <x:c r="L1796" s="148" t="n">
        <x:f>'Master Products'!O1793</x:f>
        <x:v>0.1</x:v>
      </x:c>
      <x:c r="M1796" s="149" t="str">
        <x:f>'Master Products'!X1793</x:f>
        <x:v>Ready</x:v>
      </x:c>
      <x:c r="N1796" s="149" t="b">
        <x:f>'Master Products'!Y1793</x:f>
        <x:v>1</x:v>
      </x:c>
      <x:c r="O1796" s="149" t="str">
        <x:f>'Master Products'!AH1793</x:f>
        <x:v>WS-RATES:50:29</x:v>
      </x:c>
      <x:c r="P1796" s="149" t="str">
        <x:f>IF('Master Products'!AI1793="","",'Master Products'!AI1793)</x:f>
      </x:c>
      <x:c r="Q1796" s="149" t="str">
        <x:f>IF('Master Products'!AJ1793="","",'Master Products'!AJ1793)</x:f>
      </x:c>
      <x:c r="R1796" s="149" t="str">
        <x:f>IF('Master Products'!AK1793="","",'Master Products'!AK1793)</x:f>
      </x:c>
    </x:row>
    <x:row r="1797">
      <x:c r="A1797" s="149" t="str">
        <x:f>'Master Products'!A1794</x:f>
        <x:v>RS-001793</x:v>
      </x:c>
      <x:c r="B1797" s="149" t="str">
        <x:f>'Master Products'!B1794</x:f>
        <x:v>GATTA REGISTER IMP NO 3</x:v>
      </x:c>
      <x:c r="C1797" s="149" t="str">
        <x:f>'Master Products'!C1794</x:f>
        <x:v>GATTA REGISTER</x:v>
      </x:c>
      <x:c r="D1797" s="149" t="str">
        <x:f>'Master Products'!D1794</x:f>
        <x:v>Both</x:v>
      </x:c>
      <x:c r="E1797" s="149" t="str">
        <x:f>'Master Products'!F1794</x:f>
        <x:v>Piece</x:v>
      </x:c>
      <x:c r="F1797" s="149" t="str">
        <x:f>IF('Master Products'!G1794="","",'Master Products'!G1794)</x:f>
      </x:c>
      <x:c r="G1797" s="149" t="str">
        <x:f>'Master Products'!I1794</x:f>
        <x:v>PKR</x:v>
      </x:c>
      <x:c r="H1797" s="133" t="n">
        <x:f>'Master Products'!L1794</x:f>
        <x:v>520</x:v>
      </x:c>
      <x:c r="I1797" s="133" t="n">
        <x:f>'Master Products'!M1794</x:f>
        <x:v>480</x:v>
      </x:c>
      <x:c r="J1797" s="133" t="str">
        <x:f>'Master Products'!U1794</x:f>
        <x:v>Source Valid</x:v>
      </x:c>
      <x:c r="K1797" s="133" t="n">
        <x:f>'Master Products'!N1794</x:f>
        <x:v>40</x:v>
      </x:c>
      <x:c r="L1797" s="148" t="n">
        <x:f>'Master Products'!O1794</x:f>
        <x:v>0.07692307692307693</x:v>
      </x:c>
      <x:c r="M1797" s="149" t="str">
        <x:f>'Master Products'!X1794</x:f>
        <x:v>Ready</x:v>
      </x:c>
      <x:c r="N1797" s="149" t="b">
        <x:f>'Master Products'!Y1794</x:f>
        <x:v>1</x:v>
      </x:c>
      <x:c r="O1797" s="149" t="str">
        <x:f>'Master Products'!AH1794</x:f>
        <x:v>WS-RATES:50:30</x:v>
      </x:c>
      <x:c r="P1797" s="149" t="str">
        <x:f>IF('Master Products'!AI1794="","",'Master Products'!AI1794)</x:f>
      </x:c>
      <x:c r="Q1797" s="149" t="str">
        <x:f>IF('Master Products'!AJ1794="","",'Master Products'!AJ1794)</x:f>
      </x:c>
      <x:c r="R1797" s="149" t="str">
        <x:f>IF('Master Products'!AK1794="","",'Master Products'!AK1794)</x:f>
      </x:c>
    </x:row>
    <x:row r="1798">
      <x:c r="A1798" s="149" t="str">
        <x:f>'Master Products'!A1795</x:f>
        <x:v>RS-001794</x:v>
      </x:c>
      <x:c r="B1798" s="149" t="str">
        <x:f>'Master Products'!B1795</x:f>
        <x:v>GIFT BAG M1H</x:v>
      </x:c>
      <x:c r="C1798" s="149" t="str">
        <x:f>'Master Products'!C1795</x:f>
        <x:v>BAGS</x:v>
      </x:c>
      <x:c r="D1798" s="149" t="str">
        <x:f>'Master Products'!D1795</x:f>
        <x:v>Both</x:v>
      </x:c>
      <x:c r="E1798" s="149" t="str">
        <x:f>'Master Products'!F1795</x:f>
        <x:v>Piece</x:v>
      </x:c>
      <x:c r="F1798" s="149" t="str">
        <x:f>IF('Master Products'!G1795="","",'Master Products'!G1795)</x:f>
      </x:c>
      <x:c r="G1798" s="149" t="str">
        <x:f>'Master Products'!I1795</x:f>
        <x:v>PKR</x:v>
      </x:c>
      <x:c r="H1798" s="133" t="n">
        <x:f>'Master Products'!L1795</x:f>
        <x:v>1040</x:v>
      </x:c>
      <x:c r="I1798" s="133" t="n">
        <x:f>'Master Products'!M1795</x:f>
        <x:v>1000</x:v>
      </x:c>
      <x:c r="J1798" s="133" t="str">
        <x:f>'Master Products'!U1795</x:f>
        <x:v>Source Valid</x:v>
      </x:c>
      <x:c r="K1798" s="133" t="n">
        <x:f>'Master Products'!N1795</x:f>
        <x:v>40</x:v>
      </x:c>
      <x:c r="L1798" s="148" t="n">
        <x:f>'Master Products'!O1795</x:f>
        <x:v>0.038461538461538464</x:v>
      </x:c>
      <x:c r="M1798" s="149" t="str">
        <x:f>'Master Products'!X1795</x:f>
        <x:v>Ready</x:v>
      </x:c>
      <x:c r="N1798" s="149" t="b">
        <x:f>'Master Products'!Y1795</x:f>
        <x:v>1</x:v>
      </x:c>
      <x:c r="O1798" s="149" t="str">
        <x:f>'Master Products'!AH1795</x:f>
        <x:v>WS-RATES:50:31</x:v>
      </x:c>
      <x:c r="P1798" s="149" t="str">
        <x:f>IF('Master Products'!AI1795="","",'Master Products'!AI1795)</x:f>
      </x:c>
      <x:c r="Q1798" s="149" t="str">
        <x:f>IF('Master Products'!AJ1795="","",'Master Products'!AJ1795)</x:f>
      </x:c>
      <x:c r="R1798" s="149" t="str">
        <x:f>IF('Master Products'!AK1795="","",'Master Products'!AK1795)</x:f>
      </x:c>
    </x:row>
    <x:row r="1799">
      <x:c r="A1799" s="149" t="str">
        <x:f>'Master Products'!A1796</x:f>
        <x:v>RS-001795</x:v>
      </x:c>
      <x:c r="B1799" s="149" t="str">
        <x:f>'Master Products'!B1796</x:f>
        <x:v>FANCY GEOMETRY QY-10</x:v>
      </x:c>
      <x:c r="C1799" s="149" t="str">
        <x:f>'Master Products'!C1796</x:f>
        <x:v>FANCY GEOMETRY</x:v>
      </x:c>
      <x:c r="D1799" s="149" t="str">
        <x:f>'Master Products'!D1796</x:f>
        <x:v>Both</x:v>
      </x:c>
      <x:c r="E1799" s="149" t="str">
        <x:f>'Master Products'!F1796</x:f>
        <x:v>Piece</x:v>
      </x:c>
      <x:c r="F1799" s="149" t="str">
        <x:f>IF('Master Products'!G1796="","",'Master Products'!G1796)</x:f>
      </x:c>
      <x:c r="G1799" s="149" t="str">
        <x:f>'Master Products'!I1796</x:f>
        <x:v>PKR</x:v>
      </x:c>
      <x:c r="H1799" s="133" t="n">
        <x:f>'Master Products'!L1796</x:f>
        <x:v>260</x:v>
      </x:c>
      <x:c r="I1799" s="133" t="n">
        <x:f>'Master Products'!M1796</x:f>
        <x:v>230</x:v>
      </x:c>
      <x:c r="J1799" s="133" t="str">
        <x:f>'Master Products'!U1796</x:f>
        <x:v>Source Valid</x:v>
      </x:c>
      <x:c r="K1799" s="133" t="n">
        <x:f>'Master Products'!N1796</x:f>
        <x:v>30</x:v>
      </x:c>
      <x:c r="L1799" s="148" t="n">
        <x:f>'Master Products'!O1796</x:f>
        <x:v>0.11538461538461539</x:v>
      </x:c>
      <x:c r="M1799" s="149" t="str">
        <x:f>'Master Products'!X1796</x:f>
        <x:v>Ready</x:v>
      </x:c>
      <x:c r="N1799" s="149" t="b">
        <x:f>'Master Products'!Y1796</x:f>
        <x:v>1</x:v>
      </x:c>
      <x:c r="O1799" s="149" t="str">
        <x:f>'Master Products'!AH1796</x:f>
        <x:v>WS-RATES:50:32</x:v>
      </x:c>
      <x:c r="P1799" s="149" t="str">
        <x:f>IF('Master Products'!AI1796="","",'Master Products'!AI1796)</x:f>
      </x:c>
      <x:c r="Q1799" s="149" t="str">
        <x:f>IF('Master Products'!AJ1796="","",'Master Products'!AJ1796)</x:f>
      </x:c>
      <x:c r="R1799" s="149" t="str">
        <x:f>IF('Master Products'!AK1796="","",'Master Products'!AK1796)</x:f>
      </x:c>
    </x:row>
    <x:row r="1800">
      <x:c r="A1800" s="149" t="str">
        <x:f>'Master Products'!A1797</x:f>
        <x:v>RS-001796</x:v>
      </x:c>
      <x:c r="B1800" s="149" t="str">
        <x:f>'Master Products'!B1797</x:f>
        <x:v>GATTA REGISTER IMP NO 2</x:v>
      </x:c>
      <x:c r="C1800" s="149" t="str">
        <x:f>'Master Products'!C1797</x:f>
        <x:v>GATTA REGISTER</x:v>
      </x:c>
      <x:c r="D1800" s="149" t="str">
        <x:f>'Master Products'!D1797</x:f>
        <x:v>Both</x:v>
      </x:c>
      <x:c r="E1800" s="149" t="str">
        <x:f>'Master Products'!F1797</x:f>
        <x:v>Piece</x:v>
      </x:c>
      <x:c r="F1800" s="149" t="str">
        <x:f>IF('Master Products'!G1797="","",'Master Products'!G1797)</x:f>
      </x:c>
      <x:c r="G1800" s="149" t="str">
        <x:f>'Master Products'!I1797</x:f>
        <x:v>PKR</x:v>
      </x:c>
      <x:c r="H1800" s="133" t="n">
        <x:f>'Master Products'!L1797</x:f>
        <x:v>420</x:v>
      </x:c>
      <x:c r="I1800" s="133" t="n">
        <x:f>'Master Products'!M1797</x:f>
        <x:v>380</x:v>
      </x:c>
      <x:c r="J1800" s="133" t="str">
        <x:f>'Master Products'!U1797</x:f>
        <x:v>Source Valid</x:v>
      </x:c>
      <x:c r="K1800" s="133" t="n">
        <x:f>'Master Products'!N1797</x:f>
        <x:v>40</x:v>
      </x:c>
      <x:c r="L1800" s="148" t="n">
        <x:f>'Master Products'!O1797</x:f>
        <x:v>0.09523809523809523</x:v>
      </x:c>
      <x:c r="M1800" s="149" t="str">
        <x:f>'Master Products'!X1797</x:f>
        <x:v>Ready</x:v>
      </x:c>
      <x:c r="N1800" s="149" t="b">
        <x:f>'Master Products'!Y1797</x:f>
        <x:v>1</x:v>
      </x:c>
      <x:c r="O1800" s="149" t="str">
        <x:f>'Master Products'!AH1797</x:f>
        <x:v>WS-RATES:50:33</x:v>
      </x:c>
      <x:c r="P1800" s="149" t="str">
        <x:f>IF('Master Products'!AI1797="","",'Master Products'!AI1797)</x:f>
      </x:c>
      <x:c r="Q1800" s="149" t="str">
        <x:f>IF('Master Products'!AJ1797="","",'Master Products'!AJ1797)</x:f>
      </x:c>
      <x:c r="R1800" s="149" t="str">
        <x:f>IF('Master Products'!AK1797="","",'Master Products'!AK1797)</x:f>
      </x:c>
    </x:row>
    <x:row r="1801">
      <x:c r="A1801" s="149" t="str">
        <x:f>'Master Products'!A1798</x:f>
        <x:v>RS-001797</x:v>
      </x:c>
      <x:c r="B1801" s="149" t="str">
        <x:f>'Master Products'!B1798</x:f>
        <x:v>GIFT BAG M1V</x:v>
      </x:c>
      <x:c r="C1801" s="149" t="str">
        <x:f>'Master Products'!C1798</x:f>
        <x:v>BAGS</x:v>
      </x:c>
      <x:c r="D1801" s="149" t="str">
        <x:f>'Master Products'!D1798</x:f>
        <x:v>Both</x:v>
      </x:c>
      <x:c r="E1801" s="149" t="str">
        <x:f>'Master Products'!F1798</x:f>
        <x:v>Piece</x:v>
      </x:c>
      <x:c r="F1801" s="149" t="str">
        <x:f>IF('Master Products'!G1798="","",'Master Products'!G1798)</x:f>
      </x:c>
      <x:c r="G1801" s="149" t="str">
        <x:f>'Master Products'!I1798</x:f>
        <x:v>PKR</x:v>
      </x:c>
      <x:c r="H1801" s="133" t="n">
        <x:f>'Master Products'!L1798</x:f>
        <x:v>1040</x:v>
      </x:c>
      <x:c r="I1801" s="133" t="n">
        <x:f>'Master Products'!M1798</x:f>
        <x:v>1000</x:v>
      </x:c>
      <x:c r="J1801" s="133" t="str">
        <x:f>'Master Products'!U1798</x:f>
        <x:v>Source Valid</x:v>
      </x:c>
      <x:c r="K1801" s="133" t="n">
        <x:f>'Master Products'!N1798</x:f>
        <x:v>40</x:v>
      </x:c>
      <x:c r="L1801" s="148" t="n">
        <x:f>'Master Products'!O1798</x:f>
        <x:v>0.038461538461538464</x:v>
      </x:c>
      <x:c r="M1801" s="149" t="str">
        <x:f>'Master Products'!X1798</x:f>
        <x:v>Ready</x:v>
      </x:c>
      <x:c r="N1801" s="149" t="b">
        <x:f>'Master Products'!Y1798</x:f>
        <x:v>1</x:v>
      </x:c>
      <x:c r="O1801" s="149" t="str">
        <x:f>'Master Products'!AH1798</x:f>
        <x:v>WS-RATES:50:34</x:v>
      </x:c>
      <x:c r="P1801" s="149" t="str">
        <x:f>IF('Master Products'!AI1798="","",'Master Products'!AI1798)</x:f>
      </x:c>
      <x:c r="Q1801" s="149" t="str">
        <x:f>IF('Master Products'!AJ1798="","",'Master Products'!AJ1798)</x:f>
      </x:c>
      <x:c r="R1801" s="149" t="str">
        <x:f>IF('Master Products'!AK1798="","",'Master Products'!AK1798)</x:f>
      </x:c>
    </x:row>
    <x:row r="1802">
      <x:c r="A1802" s="149" t="str">
        <x:f>'Master Products'!A1799</x:f>
        <x:v>RS-001798</x:v>
      </x:c>
      <x:c r="B1802" s="149" t="str">
        <x:f>'Master Products'!B1799</x:f>
        <x:v>GATTA REGISTER 68 NO 7 (S)</x:v>
      </x:c>
      <x:c r="C1802" s="149" t="str">
        <x:f>'Master Products'!C1799</x:f>
        <x:v>GATTA REGISTER</x:v>
      </x:c>
      <x:c r="D1802" s="149" t="str">
        <x:f>'Master Products'!D1799</x:f>
        <x:v>Both</x:v>
      </x:c>
      <x:c r="E1802" s="149" t="str">
        <x:f>'Master Products'!F1799</x:f>
        <x:v>Piece</x:v>
      </x:c>
      <x:c r="F1802" s="149" t="str">
        <x:f>IF('Master Products'!G1799="","",'Master Products'!G1799)</x:f>
      </x:c>
      <x:c r="G1802" s="149" t="str">
        <x:f>'Master Products'!I1799</x:f>
        <x:v>PKR</x:v>
      </x:c>
      <x:c r="H1802" s="133" t="n">
        <x:f>'Master Products'!L1799</x:f>
        <x:v>310</x:v>
      </x:c>
      <x:c r="I1802" s="133" t="n">
        <x:f>'Master Products'!M1799</x:f>
        <x:v>285</x:v>
      </x:c>
      <x:c r="J1802" s="133" t="str">
        <x:f>'Master Products'!U1799</x:f>
        <x:v>Source Valid</x:v>
      </x:c>
      <x:c r="K1802" s="133" t="n">
        <x:f>'Master Products'!N1799</x:f>
        <x:v>25</x:v>
      </x:c>
      <x:c r="L1802" s="148" t="n">
        <x:f>'Master Products'!O1799</x:f>
        <x:v>0.08064516129032258</x:v>
      </x:c>
      <x:c r="M1802" s="149" t="str">
        <x:f>'Master Products'!X1799</x:f>
        <x:v>Ready</x:v>
      </x:c>
      <x:c r="N1802" s="149" t="b">
        <x:f>'Master Products'!Y1799</x:f>
        <x:v>1</x:v>
      </x:c>
      <x:c r="O1802" s="149" t="str">
        <x:f>'Master Products'!AH1799</x:f>
        <x:v>WS-RATES:50:35</x:v>
      </x:c>
      <x:c r="P1802" s="149" t="str">
        <x:f>IF('Master Products'!AI1799="","",'Master Products'!AI1799)</x:f>
      </x:c>
      <x:c r="Q1802" s="149" t="str">
        <x:f>IF('Master Products'!AJ1799="","",'Master Products'!AJ1799)</x:f>
      </x:c>
      <x:c r="R1802" s="149" t="str">
        <x:f>IF('Master Products'!AK1799="","",'Master Products'!AK1799)</x:f>
      </x:c>
    </x:row>
    <x:row r="1803">
      <x:c r="A1803" s="149" t="str">
        <x:f>'Master Products'!A1800</x:f>
        <x:v>RS-001799</x:v>
      </x:c>
      <x:c r="B1803" s="149" t="str">
        <x:f>'Master Products'!B1800</x:f>
        <x:v>GIFT BAG UMRAH</x:v>
      </x:c>
      <x:c r="C1803" s="149" t="str">
        <x:f>'Master Products'!C1800</x:f>
        <x:v>BAGS</x:v>
      </x:c>
      <x:c r="D1803" s="149" t="str">
        <x:f>'Master Products'!D1800</x:f>
        <x:v>Both</x:v>
      </x:c>
      <x:c r="E1803" s="149" t="str">
        <x:f>'Master Products'!F1800</x:f>
        <x:v>Piece</x:v>
      </x:c>
      <x:c r="F1803" s="149" t="str">
        <x:f>IF('Master Products'!G1800="","",'Master Products'!G1800)</x:f>
      </x:c>
      <x:c r="G1803" s="149" t="str">
        <x:f>'Master Products'!I1800</x:f>
        <x:v>PKR</x:v>
      </x:c>
      <x:c r="H1803" s="133" t="n">
        <x:f>'Master Products'!L1800</x:f>
        <x:v>780</x:v>
      </x:c>
      <x:c r="I1803" s="133" t="n">
        <x:f>'Master Products'!M1800</x:f>
        <x:v>750</x:v>
      </x:c>
      <x:c r="J1803" s="133" t="str">
        <x:f>'Master Products'!U1800</x:f>
        <x:v>Source Valid</x:v>
      </x:c>
      <x:c r="K1803" s="133" t="n">
        <x:f>'Master Products'!N1800</x:f>
        <x:v>30</x:v>
      </x:c>
      <x:c r="L1803" s="148" t="n">
        <x:f>'Master Products'!O1800</x:f>
        <x:v>0.038461538461538464</x:v>
      </x:c>
      <x:c r="M1803" s="149" t="str">
        <x:f>'Master Products'!X1800</x:f>
        <x:v>Ready</x:v>
      </x:c>
      <x:c r="N1803" s="149" t="b">
        <x:f>'Master Products'!Y1800</x:f>
        <x:v>1</x:v>
      </x:c>
      <x:c r="O1803" s="149" t="str">
        <x:f>'Master Products'!AH1800</x:f>
        <x:v>WS-RATES:50:36</x:v>
      </x:c>
      <x:c r="P1803" s="149" t="str">
        <x:f>IF('Master Products'!AI1800="","",'Master Products'!AI1800)</x:f>
      </x:c>
      <x:c r="Q1803" s="149" t="str">
        <x:f>IF('Master Products'!AJ1800="","",'Master Products'!AJ1800)</x:f>
      </x:c>
      <x:c r="R1803" s="149" t="str">
        <x:f>IF('Master Products'!AK1800="","",'Master Products'!AK1800)</x:f>
      </x:c>
    </x:row>
    <x:row r="1804">
      <x:c r="A1804" s="149" t="str">
        <x:f>'Master Products'!A1801</x:f>
        <x:v>RS-001800</x:v>
      </x:c>
      <x:c r="B1804" s="149" t="str">
        <x:f>'Master Products'!B1801</x:f>
        <x:v>GATTA REGISTER 68 NO 6 (S)</x:v>
      </x:c>
      <x:c r="C1804" s="149" t="str">
        <x:f>'Master Products'!C1801</x:f>
        <x:v>GATTA REGISTER</x:v>
      </x:c>
      <x:c r="D1804" s="149" t="str">
        <x:f>'Master Products'!D1801</x:f>
        <x:v>Both</x:v>
      </x:c>
      <x:c r="E1804" s="149" t="str">
        <x:f>'Master Products'!F1801</x:f>
        <x:v>Piece</x:v>
      </x:c>
      <x:c r="F1804" s="149" t="str">
        <x:f>IF('Master Products'!G1801="","",'Master Products'!G1801)</x:f>
      </x:c>
      <x:c r="G1804" s="149" t="str">
        <x:f>'Master Products'!I1801</x:f>
        <x:v>PKR</x:v>
      </x:c>
      <x:c r="H1804" s="133" t="n">
        <x:f>'Master Products'!L1801</x:f>
        <x:v>280</x:v>
      </x:c>
      <x:c r="I1804" s="133" t="n">
        <x:f>'Master Products'!M1801</x:f>
        <x:v>225</x:v>
      </x:c>
      <x:c r="J1804" s="133" t="str">
        <x:f>'Master Products'!U1801</x:f>
        <x:v>Source Valid</x:v>
      </x:c>
      <x:c r="K1804" s="133" t="n">
        <x:f>'Master Products'!N1801</x:f>
        <x:v>55</x:v>
      </x:c>
      <x:c r="L1804" s="148" t="n">
        <x:f>'Master Products'!O1801</x:f>
        <x:v>0.19642857142857142</x:v>
      </x:c>
      <x:c r="M1804" s="149" t="str">
        <x:f>'Master Products'!X1801</x:f>
        <x:v>Ready</x:v>
      </x:c>
      <x:c r="N1804" s="149" t="b">
        <x:f>'Master Products'!Y1801</x:f>
        <x:v>1</x:v>
      </x:c>
      <x:c r="O1804" s="149" t="str">
        <x:f>'Master Products'!AH1801</x:f>
        <x:v>WS-RATES:50:37</x:v>
      </x:c>
      <x:c r="P1804" s="149" t="str">
        <x:f>IF('Master Products'!AI1801="","",'Master Products'!AI1801)</x:f>
      </x:c>
      <x:c r="Q1804" s="149" t="str">
        <x:f>IF('Master Products'!AJ1801="","",'Master Products'!AJ1801)</x:f>
      </x:c>
      <x:c r="R1804" s="149" t="str">
        <x:f>IF('Master Products'!AK1801="","",'Master Products'!AK1801)</x:f>
      </x:c>
    </x:row>
    <x:row r="1805">
      <x:c r="A1805" s="149" t="str">
        <x:f>'Master Products'!A1802</x:f>
        <x:v>RS-001801</x:v>
      </x:c>
      <x:c r="B1805" s="149" t="str">
        <x:f>'Master Products'!B1802</x:f>
        <x:v>GIFT BAG S5</x:v>
      </x:c>
      <x:c r="C1805" s="149" t="str">
        <x:f>'Master Products'!C1802</x:f>
        <x:v>BAGS</x:v>
      </x:c>
      <x:c r="D1805" s="149" t="str">
        <x:f>'Master Products'!D1802</x:f>
        <x:v>Both</x:v>
      </x:c>
      <x:c r="E1805" s="149" t="str">
        <x:f>'Master Products'!F1802</x:f>
        <x:v>Piece</x:v>
      </x:c>
      <x:c r="F1805" s="149" t="str">
        <x:f>IF('Master Products'!G1802="","",'Master Products'!G1802)</x:f>
      </x:c>
      <x:c r="G1805" s="149" t="str">
        <x:f>'Master Products'!I1802</x:f>
        <x:v>PKR</x:v>
      </x:c>
      <x:c r="H1805" s="133" t="n">
        <x:f>'Master Products'!L1802</x:f>
        <x:v>420</x:v>
      </x:c>
      <x:c r="I1805" s="133" t="n">
        <x:f>'Master Products'!M1802</x:f>
        <x:v>390</x:v>
      </x:c>
      <x:c r="J1805" s="133" t="str">
        <x:f>'Master Products'!U1802</x:f>
        <x:v>Source Valid</x:v>
      </x:c>
      <x:c r="K1805" s="133" t="n">
        <x:f>'Master Products'!N1802</x:f>
        <x:v>30</x:v>
      </x:c>
      <x:c r="L1805" s="148" t="n">
        <x:f>'Master Products'!O1802</x:f>
        <x:v>0.07142857142857142</x:v>
      </x:c>
      <x:c r="M1805" s="149" t="str">
        <x:f>'Master Products'!X1802</x:f>
        <x:v>Ready</x:v>
      </x:c>
      <x:c r="N1805" s="149" t="b">
        <x:f>'Master Products'!Y1802</x:f>
        <x:v>1</x:v>
      </x:c>
      <x:c r="O1805" s="149" t="str">
        <x:f>'Master Products'!AH1802</x:f>
        <x:v>WS-RATES:51:2</x:v>
      </x:c>
      <x:c r="P1805" s="149" t="str">
        <x:f>IF('Master Products'!AI1802="","",'Master Products'!AI1802)</x:f>
      </x:c>
      <x:c r="Q1805" s="149" t="str">
        <x:f>IF('Master Products'!AJ1802="","",'Master Products'!AJ1802)</x:f>
      </x:c>
      <x:c r="R1805" s="149" t="str">
        <x:f>IF('Master Products'!AK1802="","",'Master Products'!AK1802)</x:f>
      </x:c>
    </x:row>
    <x:row r="1806">
      <x:c r="A1806" s="149" t="str">
        <x:f>'Master Products'!A1803</x:f>
        <x:v>RS-001802</x:v>
      </x:c>
      <x:c r="B1806" s="149" t="str">
        <x:f>'Master Products'!B1803</x:f>
        <x:v>FANCY GEOMETRY W-81</x:v>
      </x:c>
      <x:c r="C1806" s="149" t="str">
        <x:f>'Master Products'!C1803</x:f>
        <x:v>FANCY GEOMETRY</x:v>
      </x:c>
      <x:c r="D1806" s="149" t="str">
        <x:f>'Master Products'!D1803</x:f>
        <x:v>Both</x:v>
      </x:c>
      <x:c r="E1806" s="149" t="str">
        <x:f>'Master Products'!F1803</x:f>
        <x:v>Piece</x:v>
      </x:c>
      <x:c r="F1806" s="149" t="str">
        <x:f>IF('Master Products'!G1803="","",'Master Products'!G1803)</x:f>
      </x:c>
      <x:c r="G1806" s="149" t="str">
        <x:f>'Master Products'!I1803</x:f>
        <x:v>PKR</x:v>
      </x:c>
      <x:c r="H1806" s="133" t="n">
        <x:f>'Master Products'!L1803</x:f>
        <x:v>260</x:v>
      </x:c>
      <x:c r="I1806" s="133" t="n">
        <x:f>'Master Products'!M1803</x:f>
        <x:v>230</x:v>
      </x:c>
      <x:c r="J1806" s="133" t="str">
        <x:f>'Master Products'!U1803</x:f>
        <x:v>Source Valid</x:v>
      </x:c>
      <x:c r="K1806" s="133" t="n">
        <x:f>'Master Products'!N1803</x:f>
        <x:v>30</x:v>
      </x:c>
      <x:c r="L1806" s="148" t="n">
        <x:f>'Master Products'!O1803</x:f>
        <x:v>0.11538461538461539</x:v>
      </x:c>
      <x:c r="M1806" s="149" t="str">
        <x:f>'Master Products'!X1803</x:f>
        <x:v>Ready</x:v>
      </x:c>
      <x:c r="N1806" s="149" t="b">
        <x:f>'Master Products'!Y1803</x:f>
        <x:v>1</x:v>
      </x:c>
      <x:c r="O1806" s="149" t="str">
        <x:f>'Master Products'!AH1803</x:f>
        <x:v>WS-RATES:51:3</x:v>
      </x:c>
      <x:c r="P1806" s="149" t="str">
        <x:f>IF('Master Products'!AI1803="","",'Master Products'!AI1803)</x:f>
      </x:c>
      <x:c r="Q1806" s="149" t="str">
        <x:f>IF('Master Products'!AJ1803="","",'Master Products'!AJ1803)</x:f>
      </x:c>
      <x:c r="R1806" s="149" t="str">
        <x:f>IF('Master Products'!AK1803="","",'Master Products'!AK1803)</x:f>
      </x:c>
    </x:row>
    <x:row r="1807">
      <x:c r="A1807" s="149" t="str">
        <x:f>'Master Products'!A1804</x:f>
        <x:v>RS-001803</x:v>
      </x:c>
      <x:c r="B1807" s="149" t="str">
        <x:f>'Master Products'!B1804</x:f>
        <x:v>GATTA REGISTER 68 NO 5 (S)</x:v>
      </x:c>
      <x:c r="C1807" s="149" t="str">
        <x:f>'Master Products'!C1804</x:f>
        <x:v>GATTA REGISTER</x:v>
      </x:c>
      <x:c r="D1807" s="149" t="str">
        <x:f>'Master Products'!D1804</x:f>
        <x:v>Both</x:v>
      </x:c>
      <x:c r="E1807" s="149" t="str">
        <x:f>'Master Products'!F1804</x:f>
        <x:v>Piece</x:v>
      </x:c>
      <x:c r="F1807" s="149" t="str">
        <x:f>IF('Master Products'!G1804="","",'Master Products'!G1804)</x:f>
      </x:c>
      <x:c r="G1807" s="149" t="str">
        <x:f>'Master Products'!I1804</x:f>
        <x:v>PKR</x:v>
      </x:c>
      <x:c r="H1807" s="133" t="n">
        <x:f>'Master Products'!L1804</x:f>
        <x:v>250</x:v>
      </x:c>
      <x:c r="I1807" s="133" t="n">
        <x:f>'Master Products'!M1804</x:f>
        <x:v>205</x:v>
      </x:c>
      <x:c r="J1807" s="133" t="str">
        <x:f>'Master Products'!U1804</x:f>
        <x:v>Source Valid</x:v>
      </x:c>
      <x:c r="K1807" s="133" t="n">
        <x:f>'Master Products'!N1804</x:f>
        <x:v>45</x:v>
      </x:c>
      <x:c r="L1807" s="148" t="n">
        <x:f>'Master Products'!O1804</x:f>
        <x:v>0.18</x:v>
      </x:c>
      <x:c r="M1807" s="149" t="str">
        <x:f>'Master Products'!X1804</x:f>
        <x:v>Ready</x:v>
      </x:c>
      <x:c r="N1807" s="149" t="b">
        <x:f>'Master Products'!Y1804</x:f>
        <x:v>1</x:v>
      </x:c>
      <x:c r="O1807" s="149" t="str">
        <x:f>'Master Products'!AH1804</x:f>
        <x:v>WS-RATES:51:4</x:v>
      </x:c>
      <x:c r="P1807" s="149" t="str">
        <x:f>IF('Master Products'!AI1804="","",'Master Products'!AI1804)</x:f>
      </x:c>
      <x:c r="Q1807" s="149" t="str">
        <x:f>IF('Master Products'!AJ1804="","",'Master Products'!AJ1804)</x:f>
      </x:c>
      <x:c r="R1807" s="149" t="str">
        <x:f>IF('Master Products'!AK1804="","",'Master Products'!AK1804)</x:f>
      </x:c>
    </x:row>
    <x:row r="1808">
      <x:c r="A1808" s="149" t="str">
        <x:f>'Master Products'!A1805</x:f>
        <x:v>RS-001804</x:v>
      </x:c>
      <x:c r="B1808" s="149" t="str">
        <x:f>'Master Products'!B1805</x:f>
        <x:v>FANCY GEOMETRI BX-39651</x:v>
      </x:c>
      <x:c r="C1808" s="149" t="str">
        <x:f>'Master Products'!C1805</x:f>
        <x:v>FANCY GEOMETRY</x:v>
      </x:c>
      <x:c r="D1808" s="149" t="str">
        <x:f>'Master Products'!D1805</x:f>
        <x:v>Both</x:v>
      </x:c>
      <x:c r="E1808" s="149" t="str">
        <x:f>'Master Products'!F1805</x:f>
        <x:v>Piece</x:v>
      </x:c>
      <x:c r="F1808" s="149" t="str">
        <x:f>IF('Master Products'!G1805="","",'Master Products'!G1805)</x:f>
      </x:c>
      <x:c r="G1808" s="149" t="str">
        <x:f>'Master Products'!I1805</x:f>
        <x:v>PKR</x:v>
      </x:c>
      <x:c r="H1808" s="133" t="n">
        <x:f>'Master Products'!L1805</x:f>
        <x:v>260</x:v>
      </x:c>
      <x:c r="I1808" s="133" t="n">
        <x:f>'Master Products'!M1805</x:f>
        <x:v>220</x:v>
      </x:c>
      <x:c r="J1808" s="133" t="str">
        <x:f>'Master Products'!U1805</x:f>
        <x:v>Source Valid</x:v>
      </x:c>
      <x:c r="K1808" s="133" t="n">
        <x:f>'Master Products'!N1805</x:f>
        <x:v>40</x:v>
      </x:c>
      <x:c r="L1808" s="148" t="n">
        <x:f>'Master Products'!O1805</x:f>
        <x:v>0.15384615384615385</x:v>
      </x:c>
      <x:c r="M1808" s="149" t="str">
        <x:f>'Master Products'!X1805</x:f>
        <x:v>Ready</x:v>
      </x:c>
      <x:c r="N1808" s="149" t="b">
        <x:f>'Master Products'!Y1805</x:f>
        <x:v>1</x:v>
      </x:c>
      <x:c r="O1808" s="149" t="str">
        <x:f>'Master Products'!AH1805</x:f>
        <x:v>WS-RATES:51:5</x:v>
      </x:c>
      <x:c r="P1808" s="149" t="str">
        <x:f>IF('Master Products'!AI1805="","",'Master Products'!AI1805)</x:f>
      </x:c>
      <x:c r="Q1808" s="149" t="str">
        <x:f>IF('Master Products'!AJ1805="","",'Master Products'!AJ1805)</x:f>
      </x:c>
      <x:c r="R1808" s="149" t="str">
        <x:f>IF('Master Products'!AK1805="","",'Master Products'!AK1805)</x:f>
      </x:c>
    </x:row>
    <x:row r="1809">
      <x:c r="A1809" s="149" t="str">
        <x:f>'Master Products'!A1806</x:f>
        <x:v>RS-001805</x:v>
      </x:c>
      <x:c r="B1809" s="149" t="str">
        <x:f>'Master Products'!B1806</x:f>
        <x:v>GATTA REGISTER 68 NO 4 (S)</x:v>
      </x:c>
      <x:c r="C1809" s="149" t="str">
        <x:f>'Master Products'!C1806</x:f>
        <x:v>GATTA REGISTER</x:v>
      </x:c>
      <x:c r="D1809" s="149" t="str">
        <x:f>'Master Products'!D1806</x:f>
        <x:v>Both</x:v>
      </x:c>
      <x:c r="E1809" s="149" t="str">
        <x:f>'Master Products'!F1806</x:f>
        <x:v>Piece</x:v>
      </x:c>
      <x:c r="F1809" s="149" t="str">
        <x:f>IF('Master Products'!G1806="","",'Master Products'!G1806)</x:f>
      </x:c>
      <x:c r="G1809" s="149" t="str">
        <x:f>'Master Products'!I1806</x:f>
        <x:v>PKR</x:v>
      </x:c>
      <x:c r="H1809" s="133" t="n">
        <x:f>'Master Products'!L1806</x:f>
        <x:v>220</x:v>
      </x:c>
      <x:c r="I1809" s="133" t="n">
        <x:f>'Master Products'!M1806</x:f>
        <x:v>185</x:v>
      </x:c>
      <x:c r="J1809" s="133" t="str">
        <x:f>'Master Products'!U1806</x:f>
        <x:v>Source Valid</x:v>
      </x:c>
      <x:c r="K1809" s="133" t="n">
        <x:f>'Master Products'!N1806</x:f>
        <x:v>35</x:v>
      </x:c>
      <x:c r="L1809" s="148" t="n">
        <x:f>'Master Products'!O1806</x:f>
        <x:v>0.1590909090909091</x:v>
      </x:c>
      <x:c r="M1809" s="149" t="str">
        <x:f>'Master Products'!X1806</x:f>
        <x:v>Ready</x:v>
      </x:c>
      <x:c r="N1809" s="149" t="b">
        <x:f>'Master Products'!Y1806</x:f>
        <x:v>1</x:v>
      </x:c>
      <x:c r="O1809" s="149" t="str">
        <x:f>'Master Products'!AH1806</x:f>
        <x:v>WS-RATES:51:6</x:v>
      </x:c>
      <x:c r="P1809" s="149" t="str">
        <x:f>IF('Master Products'!AI1806="","",'Master Products'!AI1806)</x:f>
      </x:c>
      <x:c r="Q1809" s="149" t="str">
        <x:f>IF('Master Products'!AJ1806="","",'Master Products'!AJ1806)</x:f>
      </x:c>
      <x:c r="R1809" s="149" t="str">
        <x:f>IF('Master Products'!AK1806="","",'Master Products'!AK1806)</x:f>
      </x:c>
    </x:row>
    <x:row r="1810">
      <x:c r="A1810" s="149" t="str">
        <x:f>'Master Products'!A1807</x:f>
        <x:v>RS-001806</x:v>
      </x:c>
      <x:c r="B1810" s="149" t="str">
        <x:f>'Master Products'!B1807</x:f>
        <x:v>GIFT BAG S4</x:v>
      </x:c>
      <x:c r="C1810" s="149" t="str">
        <x:f>'Master Products'!C1807</x:f>
        <x:v>BAGS</x:v>
      </x:c>
      <x:c r="D1810" s="149" t="str">
        <x:f>'Master Products'!D1807</x:f>
        <x:v>Both</x:v>
      </x:c>
      <x:c r="E1810" s="149" t="str">
        <x:f>'Master Products'!F1807</x:f>
        <x:v>Piece</x:v>
      </x:c>
      <x:c r="F1810" s="149" t="str">
        <x:f>IF('Master Products'!G1807="","",'Master Products'!G1807)</x:f>
      </x:c>
      <x:c r="G1810" s="149" t="str">
        <x:f>'Master Products'!I1807</x:f>
        <x:v>PKR</x:v>
      </x:c>
      <x:c r="H1810" s="133" t="n">
        <x:f>'Master Products'!L1807</x:f>
        <x:v>400</x:v>
      </x:c>
      <x:c r="I1810" s="133" t="n">
        <x:f>'Master Products'!M1807</x:f>
        <x:v>365</x:v>
      </x:c>
      <x:c r="J1810" s="133" t="str">
        <x:f>'Master Products'!U1807</x:f>
        <x:v>Source Valid</x:v>
      </x:c>
      <x:c r="K1810" s="133" t="n">
        <x:f>'Master Products'!N1807</x:f>
        <x:v>35</x:v>
      </x:c>
      <x:c r="L1810" s="148" t="n">
        <x:f>'Master Products'!O1807</x:f>
        <x:v>0.0875</x:v>
      </x:c>
      <x:c r="M1810" s="149" t="str">
        <x:f>'Master Products'!X1807</x:f>
        <x:v>Ready</x:v>
      </x:c>
      <x:c r="N1810" s="149" t="b">
        <x:f>'Master Products'!Y1807</x:f>
        <x:v>1</x:v>
      </x:c>
      <x:c r="O1810" s="149" t="str">
        <x:f>'Master Products'!AH1807</x:f>
        <x:v>WS-RATES:51:7</x:v>
      </x:c>
      <x:c r="P1810" s="149" t="str">
        <x:f>IF('Master Products'!AI1807="","",'Master Products'!AI1807)</x:f>
      </x:c>
      <x:c r="Q1810" s="149" t="str">
        <x:f>IF('Master Products'!AJ1807="","",'Master Products'!AJ1807)</x:f>
      </x:c>
      <x:c r="R1810" s="149" t="str">
        <x:f>IF('Master Products'!AK1807="","",'Master Products'!AK1807)</x:f>
      </x:c>
    </x:row>
    <x:row r="1811">
      <x:c r="A1811" s="149" t="str">
        <x:f>'Master Products'!A1808</x:f>
        <x:v>RS-001807</x:v>
      </x:c>
      <x:c r="B1811" s="149" t="str">
        <x:f>'Master Products'!B1808</x:f>
        <x:v>GIFT BAG S3</x:v>
      </x:c>
      <x:c r="C1811" s="149" t="str">
        <x:f>'Master Products'!C1808</x:f>
        <x:v>BAGS</x:v>
      </x:c>
      <x:c r="D1811" s="149" t="str">
        <x:f>'Master Products'!D1808</x:f>
        <x:v>Both</x:v>
      </x:c>
      <x:c r="E1811" s="149" t="str">
        <x:f>'Master Products'!F1808</x:f>
        <x:v>Piece</x:v>
      </x:c>
      <x:c r="F1811" s="149" t="str">
        <x:f>IF('Master Products'!G1808="","",'Master Products'!G1808)</x:f>
      </x:c>
      <x:c r="G1811" s="149" t="str">
        <x:f>'Master Products'!I1808</x:f>
        <x:v>PKR</x:v>
      </x:c>
      <x:c r="H1811" s="133" t="n">
        <x:f>'Master Products'!L1808</x:f>
        <x:v>490</x:v>
      </x:c>
      <x:c r="I1811" s="133" t="n">
        <x:f>'Master Products'!M1808</x:f>
        <x:v>450</x:v>
      </x:c>
      <x:c r="J1811" s="133" t="str">
        <x:f>'Master Products'!U1808</x:f>
        <x:v>Source Valid</x:v>
      </x:c>
      <x:c r="K1811" s="133" t="n">
        <x:f>'Master Products'!N1808</x:f>
        <x:v>40</x:v>
      </x:c>
      <x:c r="L1811" s="148" t="n">
        <x:f>'Master Products'!O1808</x:f>
        <x:v>0.08163265306122448</x:v>
      </x:c>
      <x:c r="M1811" s="149" t="str">
        <x:f>'Master Products'!X1808</x:f>
        <x:v>Ready</x:v>
      </x:c>
      <x:c r="N1811" s="149" t="b">
        <x:f>'Master Products'!Y1808</x:f>
        <x:v>1</x:v>
      </x:c>
      <x:c r="O1811" s="149" t="str">
        <x:f>'Master Products'!AH1808</x:f>
        <x:v>WS-RATES:51:8</x:v>
      </x:c>
      <x:c r="P1811" s="149" t="str">
        <x:f>IF('Master Products'!AI1808="","",'Master Products'!AI1808)</x:f>
      </x:c>
      <x:c r="Q1811" s="149" t="str">
        <x:f>IF('Master Products'!AJ1808="","",'Master Products'!AJ1808)</x:f>
      </x:c>
      <x:c r="R1811" s="149" t="str">
        <x:f>IF('Master Products'!AK1808="","",'Master Products'!AK1808)</x:f>
      </x:c>
    </x:row>
    <x:row r="1812">
      <x:c r="A1812" s="149" t="str">
        <x:f>'Master Products'!A1809</x:f>
        <x:v>RS-001808</x:v>
      </x:c>
      <x:c r="B1812" s="149" t="str">
        <x:f>'Master Products'!B1809</x:f>
        <x:v>GATTA REGISTER 68 NO 2 (S)</x:v>
      </x:c>
      <x:c r="C1812" s="149" t="str">
        <x:f>'Master Products'!C1809</x:f>
        <x:v>GATTA REGISTER</x:v>
      </x:c>
      <x:c r="D1812" s="149" t="str">
        <x:f>'Master Products'!D1809</x:f>
        <x:v>Both</x:v>
      </x:c>
      <x:c r="E1812" s="149" t="str">
        <x:f>'Master Products'!F1809</x:f>
        <x:v>Piece</x:v>
      </x:c>
      <x:c r="F1812" s="149" t="str">
        <x:f>IF('Master Products'!G1809="","",'Master Products'!G1809)</x:f>
      </x:c>
      <x:c r="G1812" s="149" t="str">
        <x:f>'Master Products'!I1809</x:f>
        <x:v>PKR</x:v>
      </x:c>
      <x:c r="H1812" s="133" t="n">
        <x:f>'Master Products'!L1809</x:f>
        <x:v>160</x:v>
      </x:c>
      <x:c r="I1812" s="133" t="n">
        <x:f>'Master Products'!M1809</x:f>
        <x:v>135</x:v>
      </x:c>
      <x:c r="J1812" s="133" t="str">
        <x:f>'Master Products'!U1809</x:f>
        <x:v>Source Valid</x:v>
      </x:c>
      <x:c r="K1812" s="133" t="n">
        <x:f>'Master Products'!N1809</x:f>
        <x:v>25</x:v>
      </x:c>
      <x:c r="L1812" s="148" t="n">
        <x:f>'Master Products'!O1809</x:f>
        <x:v>0.15625</x:v>
      </x:c>
      <x:c r="M1812" s="149" t="str">
        <x:f>'Master Products'!X1809</x:f>
        <x:v>Ready</x:v>
      </x:c>
      <x:c r="N1812" s="149" t="b">
        <x:f>'Master Products'!Y1809</x:f>
        <x:v>1</x:v>
      </x:c>
      <x:c r="O1812" s="149" t="str">
        <x:f>'Master Products'!AH1809</x:f>
        <x:v>WS-RATES:51:9</x:v>
      </x:c>
      <x:c r="P1812" s="149" t="str">
        <x:f>IF('Master Products'!AI1809="","",'Master Products'!AI1809)</x:f>
      </x:c>
      <x:c r="Q1812" s="149" t="str">
        <x:f>IF('Master Products'!AJ1809="","",'Master Products'!AJ1809)</x:f>
      </x:c>
      <x:c r="R1812" s="149" t="str">
        <x:f>IF('Master Products'!AK1809="","",'Master Products'!AK1809)</x:f>
      </x:c>
    </x:row>
    <x:row r="1813">
      <x:c r="A1813" s="149" t="str">
        <x:f>'Master Products'!A1810</x:f>
        <x:v>RS-001809</x:v>
      </x:c>
      <x:c r="B1813" s="149" t="str">
        <x:f>'Master Products'!B1810</x:f>
        <x:v>GIFT BAG S2</x:v>
      </x:c>
      <x:c r="C1813" s="149" t="str">
        <x:f>'Master Products'!C1810</x:f>
        <x:v>BAGS</x:v>
      </x:c>
      <x:c r="D1813" s="149" t="str">
        <x:f>'Master Products'!D1810</x:f>
        <x:v>Both</x:v>
      </x:c>
      <x:c r="E1813" s="149" t="str">
        <x:f>'Master Products'!F1810</x:f>
        <x:v>Piece</x:v>
      </x:c>
      <x:c r="F1813" s="149" t="str">
        <x:f>IF('Master Products'!G1810="","",'Master Products'!G1810)</x:f>
      </x:c>
      <x:c r="G1813" s="149" t="str">
        <x:f>'Master Products'!I1810</x:f>
        <x:v>PKR</x:v>
      </x:c>
      <x:c r="H1813" s="133" t="n">
        <x:f>'Master Products'!L1810</x:f>
        <x:v>550</x:v>
      </x:c>
      <x:c r="I1813" s="133" t="n">
        <x:f>'Master Products'!M1810</x:f>
        <x:v>500</x:v>
      </x:c>
      <x:c r="J1813" s="133" t="str">
        <x:f>'Master Products'!U1810</x:f>
        <x:v>Source Valid</x:v>
      </x:c>
      <x:c r="K1813" s="133" t="n">
        <x:f>'Master Products'!N1810</x:f>
        <x:v>50</x:v>
      </x:c>
      <x:c r="L1813" s="148" t="n">
        <x:f>'Master Products'!O1810</x:f>
        <x:v>0.09090909090909091</x:v>
      </x:c>
      <x:c r="M1813" s="149" t="str">
        <x:f>'Master Products'!X1810</x:f>
        <x:v>Ready</x:v>
      </x:c>
      <x:c r="N1813" s="149" t="b">
        <x:f>'Master Products'!Y1810</x:f>
        <x:v>1</x:v>
      </x:c>
      <x:c r="O1813" s="149" t="str">
        <x:f>'Master Products'!AH1810</x:f>
        <x:v>WS-RATES:51:10</x:v>
      </x:c>
      <x:c r="P1813" s="149" t="str">
        <x:f>IF('Master Products'!AI1810="","",'Master Products'!AI1810)</x:f>
      </x:c>
      <x:c r="Q1813" s="149" t="str">
        <x:f>IF('Master Products'!AJ1810="","",'Master Products'!AJ1810)</x:f>
      </x:c>
      <x:c r="R1813" s="149" t="str">
        <x:f>IF('Master Products'!AK1810="","",'Master Products'!AK1810)</x:f>
      </x:c>
    </x:row>
    <x:row r="1814">
      <x:c r="A1814" s="149" t="str">
        <x:f>'Master Products'!A1811</x:f>
        <x:v>RS-001810</x:v>
      </x:c>
      <x:c r="B1814" s="149" t="str">
        <x:f>'Master Products'!B1811</x:f>
        <x:v>GIFT BAG S1</x:v>
      </x:c>
      <x:c r="C1814" s="149" t="str">
        <x:f>'Master Products'!C1811</x:f>
        <x:v>BAGS</x:v>
      </x:c>
      <x:c r="D1814" s="149" t="str">
        <x:f>'Master Products'!D1811</x:f>
        <x:v>Both</x:v>
      </x:c>
      <x:c r="E1814" s="149" t="str">
        <x:f>'Master Products'!F1811</x:f>
        <x:v>Piece</x:v>
      </x:c>
      <x:c r="F1814" s="149" t="str">
        <x:f>IF('Master Products'!G1811="","",'Master Products'!G1811)</x:f>
      </x:c>
      <x:c r="G1814" s="149" t="str">
        <x:f>'Master Products'!I1811</x:f>
        <x:v>PKR</x:v>
      </x:c>
      <x:c r="H1814" s="133" t="n">
        <x:f>'Master Products'!L1811</x:f>
        <x:v>600</x:v>
      </x:c>
      <x:c r="I1814" s="133" t="n">
        <x:f>'Master Products'!M1811</x:f>
        <x:v>550</x:v>
      </x:c>
      <x:c r="J1814" s="133" t="str">
        <x:f>'Master Products'!U1811</x:f>
        <x:v>Source Valid</x:v>
      </x:c>
      <x:c r="K1814" s="133" t="n">
        <x:f>'Master Products'!N1811</x:f>
        <x:v>50</x:v>
      </x:c>
      <x:c r="L1814" s="148" t="n">
        <x:f>'Master Products'!O1811</x:f>
        <x:v>0.08333333333333333</x:v>
      </x:c>
      <x:c r="M1814" s="149" t="str">
        <x:f>'Master Products'!X1811</x:f>
        <x:v>Ready</x:v>
      </x:c>
      <x:c r="N1814" s="149" t="b">
        <x:f>'Master Products'!Y1811</x:f>
        <x:v>1</x:v>
      </x:c>
      <x:c r="O1814" s="149" t="str">
        <x:f>'Master Products'!AH1811</x:f>
        <x:v>WS-RATES:51:11</x:v>
      </x:c>
      <x:c r="P1814" s="149" t="str">
        <x:f>IF('Master Products'!AI1811="","",'Master Products'!AI1811)</x:f>
      </x:c>
      <x:c r="Q1814" s="149" t="str">
        <x:f>IF('Master Products'!AJ1811="","",'Master Products'!AJ1811)</x:f>
      </x:c>
      <x:c r="R1814" s="149" t="str">
        <x:f>IF('Master Products'!AK1811="","",'Master Products'!AK1811)</x:f>
      </x:c>
    </x:row>
    <x:row r="1815">
      <x:c r="A1815" s="149" t="str">
        <x:f>'Master Products'!A1812</x:f>
        <x:v>RS-001811</x:v>
      </x:c>
      <x:c r="B1815" s="149" t="str">
        <x:f>'Master Products'!B1812</x:f>
        <x:v>GATTA REGISTER 68 NO 3 (S)</x:v>
      </x:c>
      <x:c r="C1815" s="149" t="str">
        <x:f>'Master Products'!C1812</x:f>
        <x:v>GATTA REGISTER</x:v>
      </x:c>
      <x:c r="D1815" s="149" t="str">
        <x:f>'Master Products'!D1812</x:f>
        <x:v>Both</x:v>
      </x:c>
      <x:c r="E1815" s="149" t="str">
        <x:f>'Master Products'!F1812</x:f>
        <x:v>Piece</x:v>
      </x:c>
      <x:c r="F1815" s="149" t="str">
        <x:f>IF('Master Products'!G1812="","",'Master Products'!G1812)</x:f>
      </x:c>
      <x:c r="G1815" s="149" t="str">
        <x:f>'Master Products'!I1812</x:f>
        <x:v>PKR</x:v>
      </x:c>
      <x:c r="H1815" s="133" t="n">
        <x:f>'Master Products'!L1812</x:f>
        <x:v>200</x:v>
      </x:c>
      <x:c r="I1815" s="133" t="n">
        <x:f>'Master Products'!M1812</x:f>
        <x:v>155</x:v>
      </x:c>
      <x:c r="J1815" s="133" t="str">
        <x:f>'Master Products'!U1812</x:f>
        <x:v>Source Valid</x:v>
      </x:c>
      <x:c r="K1815" s="133" t="n">
        <x:f>'Master Products'!N1812</x:f>
        <x:v>45</x:v>
      </x:c>
      <x:c r="L1815" s="148" t="n">
        <x:f>'Master Products'!O1812</x:f>
        <x:v>0.225</x:v>
      </x:c>
      <x:c r="M1815" s="149" t="str">
        <x:f>'Master Products'!X1812</x:f>
        <x:v>Ready</x:v>
      </x:c>
      <x:c r="N1815" s="149" t="b">
        <x:f>'Master Products'!Y1812</x:f>
        <x:v>1</x:v>
      </x:c>
      <x:c r="O1815" s="149" t="str">
        <x:f>'Master Products'!AH1812</x:f>
        <x:v>WS-RATES:51:12</x:v>
      </x:c>
      <x:c r="P1815" s="149" t="str">
        <x:f>IF('Master Products'!AI1812="","",'Master Products'!AI1812)</x:f>
      </x:c>
      <x:c r="Q1815" s="149" t="str">
        <x:f>IF('Master Products'!AJ1812="","",'Master Products'!AJ1812)</x:f>
      </x:c>
      <x:c r="R1815" s="149" t="str">
        <x:f>IF('Master Products'!AK1812="","",'Master Products'!AK1812)</x:f>
      </x:c>
    </x:row>
    <x:row r="1816">
      <x:c r="A1816" s="149" t="str">
        <x:f>'Master Products'!A1813</x:f>
        <x:v>RS-001812</x:v>
      </x:c>
      <x:c r="B1816" s="149" t="str">
        <x:f>'Master Products'!B1813</x:f>
        <x:v>GIFT FLOWERS SMALL(JAR)</x:v>
      </x:c>
      <x:c r="C1816" s="149" t="str">
        <x:f>'Master Products'!C1813</x:f>
        <x:v>CHINA</x:v>
      </x:c>
      <x:c r="D1816" s="149" t="str">
        <x:f>'Master Products'!D1813</x:f>
        <x:v>Wholesale/Bulk</x:v>
      </x:c>
      <x:c r="E1816" s="149" t="str">
        <x:f>'Master Products'!F1813</x:f>
        <x:v>Jar</x:v>
      </x:c>
      <x:c r="F1816" s="149" t="str">
        <x:f>IF('Master Products'!G1813="","",'Master Products'!G1813)</x:f>
      </x:c>
      <x:c r="G1816" s="149" t="str">
        <x:f>'Master Products'!I1813</x:f>
        <x:v>PKR</x:v>
      </x:c>
      <x:c r="H1816" s="133" t="n">
        <x:f>'Master Products'!L1813</x:f>
        <x:v>480</x:v>
      </x:c>
      <x:c r="I1816" s="133" t="n">
        <x:f>'Master Products'!M1813</x:f>
        <x:v>420</x:v>
      </x:c>
      <x:c r="J1816" s="133" t="str">
        <x:f>'Master Products'!U1813</x:f>
        <x:v>Source Valid</x:v>
      </x:c>
      <x:c r="K1816" s="133" t="n">
        <x:f>'Master Products'!N1813</x:f>
        <x:v>60</x:v>
      </x:c>
      <x:c r="L1816" s="148" t="n">
        <x:f>'Master Products'!O1813</x:f>
        <x:v>0.125</x:v>
      </x:c>
      <x:c r="M1816" s="149" t="str">
        <x:f>'Master Products'!X1813</x:f>
        <x:v>Ready</x:v>
      </x:c>
      <x:c r="N1816" s="149" t="b">
        <x:f>'Master Products'!Y1813</x:f>
        <x:v>1</x:v>
      </x:c>
      <x:c r="O1816" s="149" t="str">
        <x:f>'Master Products'!AH1813</x:f>
        <x:v>WS-RATES:51:13</x:v>
      </x:c>
      <x:c r="P1816" s="149" t="str">
        <x:f>IF('Master Products'!AI1813="","",'Master Products'!AI1813)</x:f>
      </x:c>
      <x:c r="Q1816" s="149" t="str">
        <x:f>IF('Master Products'!AJ1813="","",'Master Products'!AJ1813)</x:f>
      </x:c>
      <x:c r="R1816" s="149" t="str">
        <x:f>IF('Master Products'!AK1813="","",'Master Products'!AK1813)</x:f>
      </x:c>
    </x:row>
    <x:row r="1817">
      <x:c r="A1817" s="149" t="str">
        <x:f>'Master Products'!A1814</x:f>
        <x:v>RS-001813</x:v>
      </x:c>
      <x:c r="B1817" s="149" t="str">
        <x:f>'Master Products'!B1814</x:f>
        <x:v>CRYSTAL BAG LARGE</x:v>
      </x:c>
      <x:c r="C1817" s="149" t="str">
        <x:f>'Master Products'!C1814</x:f>
        <x:v>BAGS</x:v>
      </x:c>
      <x:c r="D1817" s="149" t="str">
        <x:f>'Master Products'!D1814</x:f>
        <x:v>Both</x:v>
      </x:c>
      <x:c r="E1817" s="149" t="str">
        <x:f>'Master Products'!F1814</x:f>
        <x:v>Piece</x:v>
      </x:c>
      <x:c r="F1817" s="149" t="str">
        <x:f>IF('Master Products'!G1814="","",'Master Products'!G1814)</x:f>
      </x:c>
      <x:c r="G1817" s="149" t="str">
        <x:f>'Master Products'!I1814</x:f>
        <x:v>PKR</x:v>
      </x:c>
      <x:c r="H1817" s="133" t="n">
        <x:f>'Master Products'!L1814</x:f>
        <x:v>840</x:v>
      </x:c>
      <x:c r="I1817" s="133" t="n">
        <x:f>'Master Products'!M1814</x:f>
        <x:v>780</x:v>
      </x:c>
      <x:c r="J1817" s="133" t="str">
        <x:f>'Master Products'!U1814</x:f>
        <x:v>Source Valid</x:v>
      </x:c>
      <x:c r="K1817" s="133" t="n">
        <x:f>'Master Products'!N1814</x:f>
        <x:v>60</x:v>
      </x:c>
      <x:c r="L1817" s="148" t="n">
        <x:f>'Master Products'!O1814</x:f>
        <x:v>0.07142857142857142</x:v>
      </x:c>
      <x:c r="M1817" s="149" t="str">
        <x:f>'Master Products'!X1814</x:f>
        <x:v>Ready</x:v>
      </x:c>
      <x:c r="N1817" s="149" t="b">
        <x:f>'Master Products'!Y1814</x:f>
        <x:v>1</x:v>
      </x:c>
      <x:c r="O1817" s="149" t="str">
        <x:f>'Master Products'!AH1814</x:f>
        <x:v>WS-RATES:51:14</x:v>
      </x:c>
      <x:c r="P1817" s="149" t="str">
        <x:f>IF('Master Products'!AI1814="","",'Master Products'!AI1814)</x:f>
      </x:c>
      <x:c r="Q1817" s="149" t="str">
        <x:f>IF('Master Products'!AJ1814="","",'Master Products'!AJ1814)</x:f>
      </x:c>
      <x:c r="R1817" s="149" t="str">
        <x:f>IF('Master Products'!AK1814="","",'Master Products'!AK1814)</x:f>
      </x:c>
    </x:row>
    <x:row r="1818">
      <x:c r="A1818" s="149" t="str">
        <x:f>'Master Products'!A1815</x:f>
        <x:v>RS-001814</x:v>
      </x:c>
      <x:c r="B1818" s="149" t="str">
        <x:f>'Master Products'!B1815</x:f>
        <x:v>GIFT RIBBON ROLE</x:v>
      </x:c>
      <x:c r="C1818" s="149" t="str">
        <x:f>'Master Products'!C1815</x:f>
        <x:v>CHINA</x:v>
      </x:c>
      <x:c r="D1818" s="149" t="str">
        <x:f>'Master Products'!D1815</x:f>
        <x:v>Both</x:v>
      </x:c>
      <x:c r="E1818" s="149" t="str">
        <x:f>'Master Products'!F1815</x:f>
        <x:v>Piece</x:v>
      </x:c>
      <x:c r="F1818" s="149" t="str">
        <x:f>IF('Master Products'!G1815="","",'Master Products'!G1815)</x:f>
      </x:c>
      <x:c r="G1818" s="149" t="str">
        <x:f>'Master Products'!I1815</x:f>
        <x:v>PKR</x:v>
      </x:c>
      <x:c r="H1818" s="133" t="n">
        <x:f>'Master Products'!L1815</x:f>
        <x:v>600</x:v>
      </x:c>
      <x:c r="I1818" s="133" t="n">
        <x:f>'Master Products'!M1815</x:f>
        <x:v>520</x:v>
      </x:c>
      <x:c r="J1818" s="133" t="str">
        <x:f>'Master Products'!U1815</x:f>
        <x:v>Source Valid</x:v>
      </x:c>
      <x:c r="K1818" s="133" t="n">
        <x:f>'Master Products'!N1815</x:f>
        <x:v>80</x:v>
      </x:c>
      <x:c r="L1818" s="148" t="n">
        <x:f>'Master Products'!O1815</x:f>
        <x:v>0.13333333333333333</x:v>
      </x:c>
      <x:c r="M1818" s="149" t="str">
        <x:f>'Master Products'!X1815</x:f>
        <x:v>Ready</x:v>
      </x:c>
      <x:c r="N1818" s="149" t="b">
        <x:f>'Master Products'!Y1815</x:f>
        <x:v>1</x:v>
      </x:c>
      <x:c r="O1818" s="149" t="str">
        <x:f>'Master Products'!AH1815</x:f>
        <x:v>WS-RATES:51:15</x:v>
      </x:c>
      <x:c r="P1818" s="149" t="str">
        <x:f>IF('Master Products'!AI1815="","",'Master Products'!AI1815)</x:f>
      </x:c>
      <x:c r="Q1818" s="149" t="str">
        <x:f>IF('Master Products'!AJ1815="","",'Master Products'!AJ1815)</x:f>
      </x:c>
      <x:c r="R1818" s="149" t="str">
        <x:f>IF('Master Products'!AK1815="","",'Master Products'!AK1815)</x:f>
      </x:c>
    </x:row>
    <x:row r="1819">
      <x:c r="A1819" s="149" t="str">
        <x:f>'Master Products'!A1816</x:f>
        <x:v>RS-001815</x:v>
      </x:c>
      <x:c r="B1819" s="149" t="str">
        <x:f>'Master Products'!B1816</x:f>
        <x:v>CRYSTAL BAG M3</x:v>
      </x:c>
      <x:c r="C1819" s="149" t="str">
        <x:f>'Master Products'!C1816</x:f>
        <x:v>BAGS</x:v>
      </x:c>
      <x:c r="D1819" s="149" t="str">
        <x:f>'Master Products'!D1816</x:f>
        <x:v>Both</x:v>
      </x:c>
      <x:c r="E1819" s="149" t="str">
        <x:f>'Master Products'!F1816</x:f>
        <x:v>Piece</x:v>
      </x:c>
      <x:c r="F1819" s="149" t="str">
        <x:f>IF('Master Products'!G1816="","",'Master Products'!G1816)</x:f>
      </x:c>
      <x:c r="G1819" s="149" t="str">
        <x:f>'Master Products'!I1816</x:f>
        <x:v>PKR</x:v>
      </x:c>
      <x:c r="H1819" s="133" t="n">
        <x:f>'Master Products'!L1816</x:f>
        <x:v>580</x:v>
      </x:c>
      <x:c r="I1819" s="133" t="n">
        <x:f>'Master Products'!M1816</x:f>
        <x:v>570</x:v>
      </x:c>
      <x:c r="J1819" s="133" t="str">
        <x:f>'Master Products'!U1816</x:f>
        <x:v>Source Valid</x:v>
      </x:c>
      <x:c r="K1819" s="133" t="n">
        <x:f>'Master Products'!N1816</x:f>
        <x:v>10</x:v>
      </x:c>
      <x:c r="L1819" s="148" t="n">
        <x:f>'Master Products'!O1816</x:f>
        <x:v>0.017241379310344827</x:v>
      </x:c>
      <x:c r="M1819" s="149" t="str">
        <x:f>'Master Products'!X1816</x:f>
        <x:v>Ready</x:v>
      </x:c>
      <x:c r="N1819" s="149" t="b">
        <x:f>'Master Products'!Y1816</x:f>
        <x:v>1</x:v>
      </x:c>
      <x:c r="O1819" s="149" t="str">
        <x:f>'Master Products'!AH1816</x:f>
        <x:v>WS-RATES:51:16</x:v>
      </x:c>
      <x:c r="P1819" s="149" t="str">
        <x:f>IF('Master Products'!AI1816="","",'Master Products'!AI1816)</x:f>
      </x:c>
      <x:c r="Q1819" s="149" t="str">
        <x:f>IF('Master Products'!AJ1816="","",'Master Products'!AJ1816)</x:f>
      </x:c>
      <x:c r="R1819" s="149" t="str">
        <x:f>IF('Master Products'!AK1816="","",'Master Products'!AK1816)</x:f>
      </x:c>
    </x:row>
    <x:row r="1820">
      <x:c r="A1820" s="149" t="str">
        <x:f>'Master Products'!A1817</x:f>
        <x:v>RS-001816</x:v>
      </x:c>
      <x:c r="B1820" s="149" t="str">
        <x:f>'Master Products'!B1817</x:f>
        <x:v>GATTA REGISTER 68 NO 7</x:v>
      </x:c>
      <x:c r="C1820" s="149" t="str">
        <x:f>'Master Products'!C1817</x:f>
        <x:v>GATTA REGISTER</x:v>
      </x:c>
      <x:c r="D1820" s="149" t="str">
        <x:f>'Master Products'!D1817</x:f>
        <x:v>Both</x:v>
      </x:c>
      <x:c r="E1820" s="149" t="str">
        <x:f>'Master Products'!F1817</x:f>
        <x:v>Piece</x:v>
      </x:c>
      <x:c r="F1820" s="149" t="str">
        <x:f>IF('Master Products'!G1817="","",'Master Products'!G1817)</x:f>
      </x:c>
      <x:c r="G1820" s="149" t="str">
        <x:f>'Master Products'!I1817</x:f>
        <x:v>PKR</x:v>
      </x:c>
      <x:c r="H1820" s="133" t="n">
        <x:f>'Master Products'!L1817</x:f>
        <x:v>540</x:v>
      </x:c>
      <x:c r="I1820" s="133" t="n">
        <x:f>'Master Products'!M1817</x:f>
        <x:v>500</x:v>
      </x:c>
      <x:c r="J1820" s="133" t="str">
        <x:f>'Master Products'!U1817</x:f>
        <x:v>Source Valid</x:v>
      </x:c>
      <x:c r="K1820" s="133" t="n">
        <x:f>'Master Products'!N1817</x:f>
        <x:v>40</x:v>
      </x:c>
      <x:c r="L1820" s="148" t="n">
        <x:f>'Master Products'!O1817</x:f>
        <x:v>0.07407407407407407</x:v>
      </x:c>
      <x:c r="M1820" s="149" t="str">
        <x:f>'Master Products'!X1817</x:f>
        <x:v>Ready</x:v>
      </x:c>
      <x:c r="N1820" s="149" t="b">
        <x:f>'Master Products'!Y1817</x:f>
        <x:v>1</x:v>
      </x:c>
      <x:c r="O1820" s="149" t="str">
        <x:f>'Master Products'!AH1817</x:f>
        <x:v>WS-RATES:51:17</x:v>
      </x:c>
      <x:c r="P1820" s="149" t="str">
        <x:f>IF('Master Products'!AI1817="","",'Master Products'!AI1817)</x:f>
      </x:c>
      <x:c r="Q1820" s="149" t="str">
        <x:f>IF('Master Products'!AJ1817="","",'Master Products'!AJ1817)</x:f>
      </x:c>
      <x:c r="R1820" s="149" t="str">
        <x:f>IF('Master Products'!AK1817="","",'Master Products'!AK1817)</x:f>
      </x:c>
    </x:row>
    <x:row r="1821">
      <x:c r="A1821" s="149" t="str">
        <x:f>'Master Products'!A1818</x:f>
        <x:v>RS-001817</x:v>
      </x:c>
      <x:c r="B1821" s="149" t="str">
        <x:f>'Master Products'!B1818</x:f>
        <x:v>GATTA REGISTER 68 NO 6</x:v>
      </x:c>
      <x:c r="C1821" s="149" t="str">
        <x:f>'Master Products'!C1818</x:f>
        <x:v>GATTA REGISTER</x:v>
      </x:c>
      <x:c r="D1821" s="149" t="str">
        <x:f>'Master Products'!D1818</x:f>
        <x:v>Both</x:v>
      </x:c>
      <x:c r="E1821" s="149" t="str">
        <x:f>'Master Products'!F1818</x:f>
        <x:v>Piece</x:v>
      </x:c>
      <x:c r="F1821" s="149" t="str">
        <x:f>IF('Master Products'!G1818="","",'Master Products'!G1818)</x:f>
      </x:c>
      <x:c r="G1821" s="149" t="str">
        <x:f>'Master Products'!I1818</x:f>
        <x:v>PKR</x:v>
      </x:c>
      <x:c r="H1821" s="133" t="n">
        <x:f>'Master Products'!L1818</x:f>
        <x:v>460</x:v>
      </x:c>
      <x:c r="I1821" s="133" t="n">
        <x:f>'Master Products'!M1818</x:f>
        <x:v>430</x:v>
      </x:c>
      <x:c r="J1821" s="133" t="str">
        <x:f>'Master Products'!U1818</x:f>
        <x:v>Source Valid</x:v>
      </x:c>
      <x:c r="K1821" s="133" t="n">
        <x:f>'Master Products'!N1818</x:f>
        <x:v>30</x:v>
      </x:c>
      <x:c r="L1821" s="148" t="n">
        <x:f>'Master Products'!O1818</x:f>
        <x:v>0.06521739130434782</x:v>
      </x:c>
      <x:c r="M1821" s="149" t="str">
        <x:f>'Master Products'!X1818</x:f>
        <x:v>Ready</x:v>
      </x:c>
      <x:c r="N1821" s="149" t="b">
        <x:f>'Master Products'!Y1818</x:f>
        <x:v>1</x:v>
      </x:c>
      <x:c r="O1821" s="149" t="str">
        <x:f>'Master Products'!AH1818</x:f>
        <x:v>WS-RATES:51:18</x:v>
      </x:c>
      <x:c r="P1821" s="149" t="str">
        <x:f>IF('Master Products'!AI1818="","",'Master Products'!AI1818)</x:f>
      </x:c>
      <x:c r="Q1821" s="149" t="str">
        <x:f>IF('Master Products'!AJ1818="","",'Master Products'!AJ1818)</x:f>
      </x:c>
      <x:c r="R1821" s="149" t="str">
        <x:f>IF('Master Products'!AK1818="","",'Master Products'!AK1818)</x:f>
      </x:c>
    </x:row>
    <x:row r="1822">
      <x:c r="A1822" s="149" t="str">
        <x:f>'Master Products'!A1819</x:f>
        <x:v>RS-001818</x:v>
      </x:c>
      <x:c r="B1822" s="149" t="str">
        <x:f>'Master Products'!B1819</x:f>
        <x:v>CLUTCH PENCIL</x:v>
      </x:c>
      <x:c r="C1822" s="149" t="str">
        <x:f>'Master Products'!C1819</x:f>
        <x:v>FANCY PENCIL</x:v>
      </x:c>
      <x:c r="D1822" s="149" t="str">
        <x:f>'Master Products'!D1819</x:f>
        <x:v>Both</x:v>
      </x:c>
      <x:c r="E1822" s="149" t="str">
        <x:f>'Master Products'!F1819</x:f>
        <x:v>Piece</x:v>
      </x:c>
      <x:c r="F1822" s="149" t="str">
        <x:f>IF('Master Products'!G1819="","",'Master Products'!G1819)</x:f>
      </x:c>
      <x:c r="G1822" s="149" t="str">
        <x:f>'Master Products'!I1819</x:f>
        <x:v>PKR</x:v>
      </x:c>
      <x:c r="H1822" s="133" t="n">
        <x:f>'Master Products'!L1819</x:f>
        <x:v>55</x:v>
      </x:c>
      <x:c r="I1822" s="133" t="n">
        <x:f>'Master Products'!M1819</x:f>
        <x:v>50</x:v>
      </x:c>
      <x:c r="J1822" s="133" t="str">
        <x:f>'Master Products'!U1819</x:f>
        <x:v>Source Valid</x:v>
      </x:c>
      <x:c r="K1822" s="133" t="n">
        <x:f>'Master Products'!N1819</x:f>
        <x:v>5</x:v>
      </x:c>
      <x:c r="L1822" s="148" t="n">
        <x:f>'Master Products'!O1819</x:f>
        <x:v>0.09090909090909091</x:v>
      </x:c>
      <x:c r="M1822" s="149" t="str">
        <x:f>'Master Products'!X1819</x:f>
        <x:v>Ready</x:v>
      </x:c>
      <x:c r="N1822" s="149" t="b">
        <x:f>'Master Products'!Y1819</x:f>
        <x:v>1</x:v>
      </x:c>
      <x:c r="O1822" s="149" t="str">
        <x:f>'Master Products'!AH1819</x:f>
        <x:v>WS-RATES:51:19</x:v>
      </x:c>
      <x:c r="P1822" s="149" t="str">
        <x:f>IF('Master Products'!AI1819="","",'Master Products'!AI1819)</x:f>
      </x:c>
      <x:c r="Q1822" s="149" t="str">
        <x:f>IF('Master Products'!AJ1819="","",'Master Products'!AJ1819)</x:f>
      </x:c>
      <x:c r="R1822" s="149" t="str">
        <x:f>IF('Master Products'!AK1819="","",'Master Products'!AK1819)</x:f>
      </x:c>
    </x:row>
    <x:row r="1823">
      <x:c r="A1823" s="149" t="str">
        <x:f>'Master Products'!A1820</x:f>
        <x:v>RS-001819</x:v>
      </x:c>
      <x:c r="B1823" s="149" t="str">
        <x:f>'Master Products'!B1820</x:f>
        <x:v>GATTA REGISTER 68 NO 5</x:v>
      </x:c>
      <x:c r="C1823" s="149" t="str">
        <x:f>'Master Products'!C1820</x:f>
        <x:v>GATTA REGISTER</x:v>
      </x:c>
      <x:c r="D1823" s="149" t="str">
        <x:f>'Master Products'!D1820</x:f>
        <x:v>Both</x:v>
      </x:c>
      <x:c r="E1823" s="149" t="str">
        <x:f>'Master Products'!F1820</x:f>
        <x:v>Piece</x:v>
      </x:c>
      <x:c r="F1823" s="149" t="str">
        <x:f>IF('Master Products'!G1820="","",'Master Products'!G1820)</x:f>
      </x:c>
      <x:c r="G1823" s="149" t="str">
        <x:f>'Master Products'!I1820</x:f>
        <x:v>PKR</x:v>
      </x:c>
      <x:c r="H1823" s="133" t="n">
        <x:f>'Master Products'!L1820</x:f>
        <x:v>420</x:v>
      </x:c>
      <x:c r="I1823" s="133" t="n">
        <x:f>'Master Products'!M1820</x:f>
        <x:v>395</x:v>
      </x:c>
      <x:c r="J1823" s="133" t="str">
        <x:f>'Master Products'!U1820</x:f>
        <x:v>Source Valid</x:v>
      </x:c>
      <x:c r="K1823" s="133" t="n">
        <x:f>'Master Products'!N1820</x:f>
        <x:v>25</x:v>
      </x:c>
      <x:c r="L1823" s="148" t="n">
        <x:f>'Master Products'!O1820</x:f>
        <x:v>0.05952380952380952</x:v>
      </x:c>
      <x:c r="M1823" s="149" t="str">
        <x:f>'Master Products'!X1820</x:f>
        <x:v>Ready</x:v>
      </x:c>
      <x:c r="N1823" s="149" t="b">
        <x:f>'Master Products'!Y1820</x:f>
        <x:v>1</x:v>
      </x:c>
      <x:c r="O1823" s="149" t="str">
        <x:f>'Master Products'!AH1820</x:f>
        <x:v>WS-RATES:51:20</x:v>
      </x:c>
      <x:c r="P1823" s="149" t="str">
        <x:f>IF('Master Products'!AI1820="","",'Master Products'!AI1820)</x:f>
      </x:c>
      <x:c r="Q1823" s="149" t="str">
        <x:f>IF('Master Products'!AJ1820="","",'Master Products'!AJ1820)</x:f>
      </x:c>
      <x:c r="R1823" s="149" t="str">
        <x:f>IF('Master Products'!AK1820="","",'Master Products'!AK1820)</x:f>
      </x:c>
    </x:row>
    <x:row r="1824">
      <x:c r="A1824" s="149" t="str">
        <x:f>'Master Products'!A1821</x:f>
        <x:v>RS-001820</x:v>
      </x:c>
      <x:c r="B1824" s="149" t="str">
        <x:f>'Master Products'!B1821</x:f>
        <x:v>CRYSTAL BAG M4</x:v>
      </x:c>
      <x:c r="C1824" s="149" t="str">
        <x:f>'Master Products'!C1821</x:f>
        <x:v>BAGS</x:v>
      </x:c>
      <x:c r="D1824" s="149" t="str">
        <x:f>'Master Products'!D1821</x:f>
        <x:v>Both</x:v>
      </x:c>
      <x:c r="E1824" s="149" t="str">
        <x:f>'Master Products'!F1821</x:f>
        <x:v>Piece</x:v>
      </x:c>
      <x:c r="F1824" s="149" t="str">
        <x:f>IF('Master Products'!G1821="","",'Master Products'!G1821)</x:f>
      </x:c>
      <x:c r="G1824" s="149" t="str">
        <x:f>'Master Products'!I1821</x:f>
        <x:v>PKR</x:v>
      </x:c>
      <x:c r="H1824" s="133" t="n">
        <x:f>'Master Products'!L1821</x:f>
        <x:v>680</x:v>
      </x:c>
      <x:c r="I1824" s="133" t="n">
        <x:f>'Master Products'!M1821</x:f>
        <x:v>650</x:v>
      </x:c>
      <x:c r="J1824" s="133" t="str">
        <x:f>'Master Products'!U1821</x:f>
        <x:v>Source Valid</x:v>
      </x:c>
      <x:c r="K1824" s="133" t="n">
        <x:f>'Master Products'!N1821</x:f>
        <x:v>30</x:v>
      </x:c>
      <x:c r="L1824" s="148" t="n">
        <x:f>'Master Products'!O1821</x:f>
        <x:v>0.04411764705882353</x:v>
      </x:c>
      <x:c r="M1824" s="149" t="str">
        <x:f>'Master Products'!X1821</x:f>
        <x:v>Ready</x:v>
      </x:c>
      <x:c r="N1824" s="149" t="b">
        <x:f>'Master Products'!Y1821</x:f>
        <x:v>1</x:v>
      </x:c>
      <x:c r="O1824" s="149" t="str">
        <x:f>'Master Products'!AH1821</x:f>
        <x:v>WS-RATES:51:21</x:v>
      </x:c>
      <x:c r="P1824" s="149" t="str">
        <x:f>IF('Master Products'!AI1821="","",'Master Products'!AI1821)</x:f>
      </x:c>
      <x:c r="Q1824" s="149" t="str">
        <x:f>IF('Master Products'!AJ1821="","",'Master Products'!AJ1821)</x:f>
      </x:c>
      <x:c r="R1824" s="149" t="str">
        <x:f>IF('Master Products'!AK1821="","",'Master Products'!AK1821)</x:f>
      </x:c>
    </x:row>
    <x:row r="1825">
      <x:c r="A1825" s="149" t="str">
        <x:f>'Master Products'!A1822</x:f>
        <x:v>RS-001821</x:v>
      </x:c>
      <x:c r="B1825" s="149" t="str">
        <x:f>'Master Products'!B1822</x:f>
        <x:v>GATTA REGISTER 68 NO 4</x:v>
      </x:c>
      <x:c r="C1825" s="149" t="str">
        <x:f>'Master Products'!C1822</x:f>
        <x:v>GATTA REGISTER</x:v>
      </x:c>
      <x:c r="D1825" s="149" t="str">
        <x:f>'Master Products'!D1822</x:f>
        <x:v>Both</x:v>
      </x:c>
      <x:c r="E1825" s="149" t="str">
        <x:f>'Master Products'!F1822</x:f>
        <x:v>Piece</x:v>
      </x:c>
      <x:c r="F1825" s="149" t="str">
        <x:f>IF('Master Products'!G1822="","",'Master Products'!G1822)</x:f>
      </x:c>
      <x:c r="G1825" s="149" t="str">
        <x:f>'Master Products'!I1822</x:f>
        <x:v>PKR</x:v>
      </x:c>
      <x:c r="H1825" s="133" t="n">
        <x:f>'Master Products'!L1822</x:f>
        <x:v>380</x:v>
      </x:c>
      <x:c r="I1825" s="133" t="n">
        <x:f>'Master Products'!M1822</x:f>
        <x:v>352</x:v>
      </x:c>
      <x:c r="J1825" s="133" t="str">
        <x:f>'Master Products'!U1822</x:f>
        <x:v>Source Valid</x:v>
      </x:c>
      <x:c r="K1825" s="133" t="n">
        <x:f>'Master Products'!N1822</x:f>
        <x:v>28</x:v>
      </x:c>
      <x:c r="L1825" s="148" t="n">
        <x:f>'Master Products'!O1822</x:f>
        <x:v>0.07368421052631578</x:v>
      </x:c>
      <x:c r="M1825" s="149" t="str">
        <x:f>'Master Products'!X1822</x:f>
        <x:v>Ready</x:v>
      </x:c>
      <x:c r="N1825" s="149" t="b">
        <x:f>'Master Products'!Y1822</x:f>
        <x:v>1</x:v>
      </x:c>
      <x:c r="O1825" s="149" t="str">
        <x:f>'Master Products'!AH1822</x:f>
        <x:v>WS-RATES:51:22</x:v>
      </x:c>
      <x:c r="P1825" s="149" t="str">
        <x:f>IF('Master Products'!AI1822="","",'Master Products'!AI1822)</x:f>
      </x:c>
      <x:c r="Q1825" s="149" t="str">
        <x:f>IF('Master Products'!AJ1822="","",'Master Products'!AJ1822)</x:f>
      </x:c>
      <x:c r="R1825" s="149" t="str">
        <x:f>IF('Master Products'!AK1822="","",'Master Products'!AK1822)</x:f>
      </x:c>
    </x:row>
    <x:row r="1826">
      <x:c r="A1826" s="149" t="str">
        <x:f>'Master Products'!A1823</x:f>
        <x:v>RS-001822</x:v>
      </x:c>
      <x:c r="B1826" s="149" t="str">
        <x:f>'Master Products'!B1823</x:f>
        <x:v>GATTA REISTER 68 NO 3</x:v>
      </x:c>
      <x:c r="C1826" s="149" t="str">
        <x:f>'Master Products'!C1823</x:f>
        <x:v>GATTA REGISTER</x:v>
      </x:c>
      <x:c r="D1826" s="149" t="str">
        <x:f>'Master Products'!D1823</x:f>
        <x:v>Both</x:v>
      </x:c>
      <x:c r="E1826" s="149" t="str">
        <x:f>'Master Products'!F1823</x:f>
        <x:v>Piece</x:v>
      </x:c>
      <x:c r="F1826" s="149" t="str">
        <x:f>IF('Master Products'!G1823="","",'Master Products'!G1823)</x:f>
      </x:c>
      <x:c r="G1826" s="149" t="str">
        <x:f>'Master Products'!I1823</x:f>
        <x:v>PKR</x:v>
      </x:c>
      <x:c r="H1826" s="133" t="n">
        <x:f>'Master Products'!L1823</x:f>
        <x:v>350</x:v>
      </x:c>
      <x:c r="I1826" s="133" t="n">
        <x:f>'Master Products'!M1823</x:f>
        <x:v>322</x:v>
      </x:c>
      <x:c r="J1826" s="133" t="str">
        <x:f>'Master Products'!U1823</x:f>
        <x:v>Source Valid</x:v>
      </x:c>
      <x:c r="K1826" s="133" t="n">
        <x:f>'Master Products'!N1823</x:f>
        <x:v>28</x:v>
      </x:c>
      <x:c r="L1826" s="148" t="n">
        <x:f>'Master Products'!O1823</x:f>
        <x:v>0.08</x:v>
      </x:c>
      <x:c r="M1826" s="149" t="str">
        <x:f>'Master Products'!X1823</x:f>
        <x:v>Ready</x:v>
      </x:c>
      <x:c r="N1826" s="149" t="b">
        <x:f>'Master Products'!Y1823</x:f>
        <x:v>1</x:v>
      </x:c>
      <x:c r="O1826" s="149" t="str">
        <x:f>'Master Products'!AH1823</x:f>
        <x:v>WS-RATES:51:23</x:v>
      </x:c>
      <x:c r="P1826" s="149" t="str">
        <x:f>IF('Master Products'!AI1823="","",'Master Products'!AI1823)</x:f>
      </x:c>
      <x:c r="Q1826" s="149" t="str">
        <x:f>IF('Master Products'!AJ1823="","",'Master Products'!AJ1823)</x:f>
      </x:c>
      <x:c r="R1826" s="149" t="str">
        <x:f>IF('Master Products'!AK1823="","",'Master Products'!AK1823)</x:f>
      </x:c>
    </x:row>
    <x:row r="1827">
      <x:c r="A1827" s="149" t="str">
        <x:f>'Master Products'!A1824</x:f>
        <x:v>RS-001823</x:v>
      </x:c>
      <x:c r="B1827" s="149" t="str">
        <x:f>'Master Products'!B1824</x:f>
        <x:v>CRYSTAL BAG M2</x:v>
      </x:c>
      <x:c r="C1827" s="149" t="str">
        <x:f>'Master Products'!C1824</x:f>
        <x:v>BAGS</x:v>
      </x:c>
      <x:c r="D1827" s="149" t="str">
        <x:f>'Master Products'!D1824</x:f>
        <x:v>Both</x:v>
      </x:c>
      <x:c r="E1827" s="149" t="str">
        <x:f>'Master Products'!F1824</x:f>
        <x:v>Piece</x:v>
      </x:c>
      <x:c r="F1827" s="149" t="str">
        <x:f>IF('Master Products'!G1824="","",'Master Products'!G1824)</x:f>
      </x:c>
      <x:c r="G1827" s="149" t="str">
        <x:f>'Master Products'!I1824</x:f>
        <x:v>PKR</x:v>
      </x:c>
      <x:c r="H1827" s="133" t="n">
        <x:f>'Master Products'!L1824</x:f>
        <x:v>470</x:v>
      </x:c>
      <x:c r="I1827" s="133" t="n">
        <x:f>'Master Products'!M1824</x:f>
        <x:v>425</x:v>
      </x:c>
      <x:c r="J1827" s="133" t="str">
        <x:f>'Master Products'!U1824</x:f>
        <x:v>Source Valid</x:v>
      </x:c>
      <x:c r="K1827" s="133" t="n">
        <x:f>'Master Products'!N1824</x:f>
        <x:v>45</x:v>
      </x:c>
      <x:c r="L1827" s="148" t="n">
        <x:f>'Master Products'!O1824</x:f>
        <x:v>0.09574468085106383</x:v>
      </x:c>
      <x:c r="M1827" s="149" t="str">
        <x:f>'Master Products'!X1824</x:f>
        <x:v>Ready</x:v>
      </x:c>
      <x:c r="N1827" s="149" t="b">
        <x:f>'Master Products'!Y1824</x:f>
        <x:v>1</x:v>
      </x:c>
      <x:c r="O1827" s="149" t="str">
        <x:f>'Master Products'!AH1824</x:f>
        <x:v>WS-RATES:51:24</x:v>
      </x:c>
      <x:c r="P1827" s="149" t="str">
        <x:f>IF('Master Products'!AI1824="","",'Master Products'!AI1824)</x:f>
      </x:c>
      <x:c r="Q1827" s="149" t="str">
        <x:f>IF('Master Products'!AJ1824="","",'Master Products'!AJ1824)</x:f>
      </x:c>
      <x:c r="R1827" s="149" t="str">
        <x:f>IF('Master Products'!AK1824="","",'Master Products'!AK1824)</x:f>
      </x:c>
    </x:row>
    <x:row r="1828">
      <x:c r="A1828" s="149" t="str">
        <x:f>'Master Products'!A1825</x:f>
        <x:v>RS-001824</x:v>
      </x:c>
      <x:c r="B1828" s="149" t="str">
        <x:f>'Master Products'!B1825</x:f>
        <x:v>GATTA REGISTER 68 NO 2</x:v>
      </x:c>
      <x:c r="C1828" s="149" t="str">
        <x:f>'Master Products'!C1825</x:f>
        <x:v>GATTA REGISTER</x:v>
      </x:c>
      <x:c r="D1828" s="149" t="str">
        <x:f>'Master Products'!D1825</x:f>
        <x:v>Both</x:v>
      </x:c>
      <x:c r="E1828" s="149" t="str">
        <x:f>'Master Products'!F1825</x:f>
        <x:v>Piece</x:v>
      </x:c>
      <x:c r="F1828" s="149" t="str">
        <x:f>IF('Master Products'!G1825="","",'Master Products'!G1825)</x:f>
      </x:c>
      <x:c r="G1828" s="149" t="str">
        <x:f>'Master Products'!I1825</x:f>
        <x:v>PKR</x:v>
      </x:c>
      <x:c r="H1828" s="133" t="n">
        <x:f>'Master Products'!L1825</x:f>
        <x:v>290</x:v>
      </x:c>
      <x:c r="I1828" s="133" t="n">
        <x:f>'Master Products'!M1825</x:f>
        <x:v>265</x:v>
      </x:c>
      <x:c r="J1828" s="133" t="str">
        <x:f>'Master Products'!U1825</x:f>
        <x:v>Source Valid</x:v>
      </x:c>
      <x:c r="K1828" s="133" t="n">
        <x:f>'Master Products'!N1825</x:f>
        <x:v>25</x:v>
      </x:c>
      <x:c r="L1828" s="148" t="n">
        <x:f>'Master Products'!O1825</x:f>
        <x:v>0.08620689655172414</x:v>
      </x:c>
      <x:c r="M1828" s="149" t="str">
        <x:f>'Master Products'!X1825</x:f>
        <x:v>Ready</x:v>
      </x:c>
      <x:c r="N1828" s="149" t="b">
        <x:f>'Master Products'!Y1825</x:f>
        <x:v>1</x:v>
      </x:c>
      <x:c r="O1828" s="149" t="str">
        <x:f>'Master Products'!AH1825</x:f>
        <x:v>WS-RATES:51:25</x:v>
      </x:c>
      <x:c r="P1828" s="149" t="str">
        <x:f>IF('Master Products'!AI1825="","",'Master Products'!AI1825)</x:f>
      </x:c>
      <x:c r="Q1828" s="149" t="str">
        <x:f>IF('Master Products'!AJ1825="","",'Master Products'!AJ1825)</x:f>
      </x:c>
      <x:c r="R1828" s="149" t="str">
        <x:f>IF('Master Products'!AK1825="","",'Master Products'!AK1825)</x:f>
      </x:c>
    </x:row>
    <x:row r="1829">
      <x:c r="A1829" s="149" t="str">
        <x:f>'Master Products'!A1826</x:f>
        <x:v>RS-001825</x:v>
      </x:c>
      <x:c r="B1829" s="149" t="str">
        <x:f>'Master Products'!B1826</x:f>
        <x:v>CRYSTAL BAG M1</x:v>
      </x:c>
      <x:c r="C1829" s="149" t="str">
        <x:f>'Master Products'!C1826</x:f>
        <x:v>BAGS</x:v>
      </x:c>
      <x:c r="D1829" s="149" t="str">
        <x:f>'Master Products'!D1826</x:f>
        <x:v>Both</x:v>
      </x:c>
      <x:c r="E1829" s="149" t="str">
        <x:f>'Master Products'!F1826</x:f>
        <x:v>Piece</x:v>
      </x:c>
      <x:c r="F1829" s="149" t="str">
        <x:f>IF('Master Products'!G1826="","",'Master Products'!G1826)</x:f>
      </x:c>
      <x:c r="G1829" s="149" t="str">
        <x:f>'Master Products'!I1826</x:f>
        <x:v>PKR</x:v>
      </x:c>
      <x:c r="H1829" s="133" t="n">
        <x:f>'Master Products'!L1826</x:f>
        <x:v>320</x:v>
      </x:c>
      <x:c r="I1829" s="133" t="n">
        <x:f>'Master Products'!M1826</x:f>
        <x:v>285</x:v>
      </x:c>
      <x:c r="J1829" s="133" t="str">
        <x:f>'Master Products'!U1826</x:f>
        <x:v>Source Valid</x:v>
      </x:c>
      <x:c r="K1829" s="133" t="n">
        <x:f>'Master Products'!N1826</x:f>
        <x:v>35</x:v>
      </x:c>
      <x:c r="L1829" s="148" t="n">
        <x:f>'Master Products'!O1826</x:f>
        <x:v>0.109375</x:v>
      </x:c>
      <x:c r="M1829" s="149" t="str">
        <x:f>'Master Products'!X1826</x:f>
        <x:v>Ready</x:v>
      </x:c>
      <x:c r="N1829" s="149" t="b">
        <x:f>'Master Products'!Y1826</x:f>
        <x:v>1</x:v>
      </x:c>
      <x:c r="O1829" s="149" t="str">
        <x:f>'Master Products'!AH1826</x:f>
        <x:v>WS-RATES:51:26</x:v>
      </x:c>
      <x:c r="P1829" s="149" t="str">
        <x:f>IF('Master Products'!AI1826="","",'Master Products'!AI1826)</x:f>
      </x:c>
      <x:c r="Q1829" s="149" t="str">
        <x:f>IF('Master Products'!AJ1826="","",'Master Products'!AJ1826)</x:f>
      </x:c>
      <x:c r="R1829" s="149" t="str">
        <x:f>IF('Master Products'!AK1826="","",'Master Products'!AK1826)</x:f>
      </x:c>
    </x:row>
    <x:row r="1830">
      <x:c r="A1830" s="149" t="str">
        <x:f>'Master Products'!A1827</x:f>
        <x:v>RS-001826</x:v>
      </x:c>
      <x:c r="B1830" s="149" t="str">
        <x:f>'Master Products'!B1827</x:f>
        <x:v>MAGIC CUBE QYTOYS</x:v>
      </x:c>
      <x:c r="C1830" s="149" t="str">
        <x:f>'Master Products'!C1827</x:f>
        <x:v>CHINA</x:v>
      </x:c>
      <x:c r="D1830" s="149" t="str">
        <x:f>'Master Products'!D1827</x:f>
        <x:v>Both</x:v>
      </x:c>
      <x:c r="E1830" s="149" t="str">
        <x:f>'Master Products'!F1827</x:f>
        <x:v>Piece</x:v>
      </x:c>
      <x:c r="F1830" s="149" t="str">
        <x:f>IF('Master Products'!G1827="","",'Master Products'!G1827)</x:f>
      </x:c>
      <x:c r="G1830" s="149" t="str">
        <x:f>'Master Products'!I1827</x:f>
        <x:v>PKR</x:v>
      </x:c>
      <x:c r="H1830" s="133" t="n">
        <x:f>'Master Products'!L1827</x:f>
        <x:v>200</x:v>
      </x:c>
      <x:c r="I1830" s="133" t="n">
        <x:f>'Master Products'!M1827</x:f>
        <x:v>167</x:v>
      </x:c>
      <x:c r="J1830" s="133" t="str">
        <x:f>'Master Products'!U1827</x:f>
        <x:v>Source Valid</x:v>
      </x:c>
      <x:c r="K1830" s="133" t="n">
        <x:f>'Master Products'!N1827</x:f>
        <x:v>33</x:v>
      </x:c>
      <x:c r="L1830" s="148" t="n">
        <x:f>'Master Products'!O1827</x:f>
        <x:v>0.165</x:v>
      </x:c>
      <x:c r="M1830" s="149" t="str">
        <x:f>'Master Products'!X1827</x:f>
        <x:v>Ready</x:v>
      </x:c>
      <x:c r="N1830" s="149" t="b">
        <x:f>'Master Products'!Y1827</x:f>
        <x:v>1</x:v>
      </x:c>
      <x:c r="O1830" s="149" t="str">
        <x:f>'Master Products'!AH1827</x:f>
        <x:v>WS-RATES:51:27</x:v>
      </x:c>
      <x:c r="P1830" s="149" t="str">
        <x:f>IF('Master Products'!AI1827="","",'Master Products'!AI1827)</x:f>
      </x:c>
      <x:c r="Q1830" s="149" t="str">
        <x:f>IF('Master Products'!AJ1827="","",'Master Products'!AJ1827)</x:f>
      </x:c>
      <x:c r="R1830" s="149" t="str">
        <x:f>IF('Master Products'!AK1827="","",'Master Products'!AK1827)</x:f>
      </x:c>
    </x:row>
    <x:row r="1831">
      <x:c r="A1831" s="149" t="str">
        <x:f>'Master Products'!A1828</x:f>
        <x:v>RS-001827</x:v>
      </x:c>
      <x:c r="B1831" s="149" t="str">
        <x:f>'Master Products'!B1828</x:f>
        <x:v>GATTA REGISTER 68 NO 1</x:v>
      </x:c>
      <x:c r="C1831" s="149" t="str">
        <x:f>'Master Products'!C1828</x:f>
        <x:v>GATTA REGISTER</x:v>
      </x:c>
      <x:c r="D1831" s="149" t="str">
        <x:f>'Master Products'!D1828</x:f>
        <x:v>Both</x:v>
      </x:c>
      <x:c r="E1831" s="149" t="str">
        <x:f>'Master Products'!F1828</x:f>
        <x:v>Piece</x:v>
      </x:c>
      <x:c r="F1831" s="149" t="str">
        <x:f>IF('Master Products'!G1828="","",'Master Products'!G1828)</x:f>
      </x:c>
      <x:c r="G1831" s="149" t="str">
        <x:f>'Master Products'!I1828</x:f>
        <x:v>PKR</x:v>
      </x:c>
      <x:c r="H1831" s="133" t="n">
        <x:f>'Master Products'!L1828</x:f>
        <x:v>250</x:v>
      </x:c>
      <x:c r="I1831" s="133" t="n">
        <x:f>'Master Products'!M1828</x:f>
        <x:v>222</x:v>
      </x:c>
      <x:c r="J1831" s="133" t="str">
        <x:f>'Master Products'!U1828</x:f>
        <x:v>Source Valid</x:v>
      </x:c>
      <x:c r="K1831" s="133" t="n">
        <x:f>'Master Products'!N1828</x:f>
        <x:v>28</x:v>
      </x:c>
      <x:c r="L1831" s="148" t="n">
        <x:f>'Master Products'!O1828</x:f>
        <x:v>0.112</x:v>
      </x:c>
      <x:c r="M1831" s="149" t="str">
        <x:f>'Master Products'!X1828</x:f>
        <x:v>Ready</x:v>
      </x:c>
      <x:c r="N1831" s="149" t="b">
        <x:f>'Master Products'!Y1828</x:f>
        <x:v>1</x:v>
      </x:c>
      <x:c r="O1831" s="149" t="str">
        <x:f>'Master Products'!AH1828</x:f>
        <x:v>WS-RATES:51:28</x:v>
      </x:c>
      <x:c r="P1831" s="149" t="str">
        <x:f>IF('Master Products'!AI1828="","",'Master Products'!AI1828)</x:f>
      </x:c>
      <x:c r="Q1831" s="149" t="str">
        <x:f>IF('Master Products'!AJ1828="","",'Master Products'!AJ1828)</x:f>
      </x:c>
      <x:c r="R1831" s="149" t="str">
        <x:f>IF('Master Products'!AK1828="","",'Master Products'!AK1828)</x:f>
      </x:c>
    </x:row>
    <x:row r="1832">
      <x:c r="A1832" s="149" t="str">
        <x:f>'Master Products'!A1829</x:f>
        <x:v>RS-001828</x:v>
      </x:c>
      <x:c r="B1832" s="149" t="str">
        <x:f>'Master Products'!B1829</x:f>
        <x:v>4 IN 1 BALL PEN</x:v>
      </x:c>
      <x:c r="C1832" s="149" t="str">
        <x:f>'Master Products'!C1829</x:f>
        <x:v>BALL POINT</x:v>
      </x:c>
      <x:c r="D1832" s="149" t="str">
        <x:f>'Master Products'!D1829</x:f>
        <x:v>Both</x:v>
      </x:c>
      <x:c r="E1832" s="149" t="str">
        <x:f>'Master Products'!F1829</x:f>
        <x:v>Piece</x:v>
      </x:c>
      <x:c r="F1832" s="149" t="str">
        <x:f>IF('Master Products'!G1829="","",'Master Products'!G1829)</x:f>
      </x:c>
      <x:c r="G1832" s="149" t="str">
        <x:f>'Master Products'!I1829</x:f>
        <x:v>PKR</x:v>
      </x:c>
      <x:c r="H1832" s="133" t="n">
        <x:f>'Master Products'!L1829</x:f>
        <x:v>50</x:v>
      </x:c>
      <x:c r="I1832" s="133" t="n">
        <x:f>'Master Products'!M1829</x:f>
        <x:v>40</x:v>
      </x:c>
      <x:c r="J1832" s="133" t="str">
        <x:f>'Master Products'!U1829</x:f>
        <x:v>Source Valid</x:v>
      </x:c>
      <x:c r="K1832" s="133" t="n">
        <x:f>'Master Products'!N1829</x:f>
        <x:v>10</x:v>
      </x:c>
      <x:c r="L1832" s="148" t="n">
        <x:f>'Master Products'!O1829</x:f>
        <x:v>0.2</x:v>
      </x:c>
      <x:c r="M1832" s="149" t="str">
        <x:f>'Master Products'!X1829</x:f>
        <x:v>Ready</x:v>
      </x:c>
      <x:c r="N1832" s="149" t="b">
        <x:f>'Master Products'!Y1829</x:f>
        <x:v>1</x:v>
      </x:c>
      <x:c r="O1832" s="149" t="str">
        <x:f>'Master Products'!AH1829</x:f>
        <x:v>WS-RATES:51:29</x:v>
      </x:c>
      <x:c r="P1832" s="149" t="str">
        <x:f>IF('Master Products'!AI1829="","",'Master Products'!AI1829)</x:f>
      </x:c>
      <x:c r="Q1832" s="149" t="str">
        <x:f>IF('Master Products'!AJ1829="","",'Master Products'!AJ1829)</x:f>
      </x:c>
      <x:c r="R1832" s="149" t="str">
        <x:f>IF('Master Products'!AK1829="","",'Master Products'!AK1829)</x:f>
      </x:c>
    </x:row>
    <x:row r="1833">
      <x:c r="A1833" s="149" t="str">
        <x:f>'Master Products'!A1830</x:f>
        <x:v>RS-001829</x:v>
      </x:c>
      <x:c r="B1833" s="149" t="str">
        <x:f>'Master Products'!B1830</x:f>
        <x:v>PIANO RYTHM</x:v>
      </x:c>
      <x:c r="C1833" s="149" t="str">
        <x:f>'Master Products'!C1830</x:f>
        <x:v>BALL POINT</x:v>
      </x:c>
      <x:c r="D1833" s="149" t="str">
        <x:f>'Master Products'!D1830</x:f>
        <x:v>Both</x:v>
      </x:c>
      <x:c r="E1833" s="149" t="str">
        <x:f>'Master Products'!F1830</x:f>
        <x:v>Piece</x:v>
      </x:c>
      <x:c r="F1833" s="149" t="str">
        <x:f>IF('Master Products'!G1830="","",'Master Products'!G1830)</x:f>
      </x:c>
      <x:c r="G1833" s="149" t="str">
        <x:f>'Master Products'!I1830</x:f>
        <x:v>PKR</x:v>
      </x:c>
      <x:c r="H1833" s="133" t="n">
        <x:f>'Master Products'!L1830</x:f>
        <x:v>240</x:v>
      </x:c>
      <x:c r="I1833" s="133" t="n">
        <x:f>'Master Products'!M1830</x:f>
        <x:v>228</x:v>
      </x:c>
      <x:c r="J1833" s="133" t="str">
        <x:f>'Master Products'!U1830</x:f>
        <x:v>Source Valid</x:v>
      </x:c>
      <x:c r="K1833" s="133" t="n">
        <x:f>'Master Products'!N1830</x:f>
        <x:v>12</x:v>
      </x:c>
      <x:c r="L1833" s="148" t="n">
        <x:f>'Master Products'!O1830</x:f>
        <x:v>0.05</x:v>
      </x:c>
      <x:c r="M1833" s="149" t="str">
        <x:f>'Master Products'!X1830</x:f>
        <x:v>Ready</x:v>
      </x:c>
      <x:c r="N1833" s="149" t="b">
        <x:f>'Master Products'!Y1830</x:f>
        <x:v>1</x:v>
      </x:c>
      <x:c r="O1833" s="149" t="str">
        <x:f>'Master Products'!AH1830</x:f>
        <x:v>WS-RATES:51:30</x:v>
      </x:c>
      <x:c r="P1833" s="149" t="str">
        <x:f>IF('Master Products'!AI1830="","",'Master Products'!AI1830)</x:f>
      </x:c>
      <x:c r="Q1833" s="149" t="str">
        <x:f>IF('Master Products'!AJ1830="","",'Master Products'!AJ1830)</x:f>
      </x:c>
      <x:c r="R1833" s="149" t="str">
        <x:f>IF('Master Products'!AK1830="","",'Master Products'!AK1830)</x:f>
      </x:c>
    </x:row>
    <x:row r="1834">
      <x:c r="A1834" s="149" t="str">
        <x:f>'Master Products'!A1831</x:f>
        <x:v>RS-001830</x:v>
      </x:c>
      <x:c r="B1834" s="149" t="str">
        <x:f>'Master Products'!B1831</x:f>
        <x:v>10IN1 BALL PEN</x:v>
      </x:c>
      <x:c r="C1834" s="149" t="str">
        <x:f>'Master Products'!C1831</x:f>
        <x:v>BALL POINT</x:v>
      </x:c>
      <x:c r="D1834" s="149" t="str">
        <x:f>'Master Products'!D1831</x:f>
        <x:v>Both</x:v>
      </x:c>
      <x:c r="E1834" s="149" t="str">
        <x:f>'Master Products'!F1831</x:f>
        <x:v>Piece</x:v>
      </x:c>
      <x:c r="F1834" s="149" t="str">
        <x:f>IF('Master Products'!G1831="","",'Master Products'!G1831)</x:f>
      </x:c>
      <x:c r="G1834" s="149" t="str">
        <x:f>'Master Products'!I1831</x:f>
        <x:v>PKR</x:v>
      </x:c>
      <x:c r="H1834" s="133" t="n">
        <x:f>'Master Products'!L1831</x:f>
        <x:v>65</x:v>
      </x:c>
      <x:c r="I1834" s="133" t="n">
        <x:f>'Master Products'!M1831</x:f>
        <x:v>52</x:v>
      </x:c>
      <x:c r="J1834" s="133" t="str">
        <x:f>'Master Products'!U1831</x:f>
        <x:v>Source Valid</x:v>
      </x:c>
      <x:c r="K1834" s="133" t="n">
        <x:f>'Master Products'!N1831</x:f>
        <x:v>13</x:v>
      </x:c>
      <x:c r="L1834" s="148" t="n">
        <x:f>'Master Products'!O1831</x:f>
        <x:v>0.2</x:v>
      </x:c>
      <x:c r="M1834" s="149" t="str">
        <x:f>'Master Products'!X1831</x:f>
        <x:v>Ready</x:v>
      </x:c>
      <x:c r="N1834" s="149" t="b">
        <x:f>'Master Products'!Y1831</x:f>
        <x:v>1</x:v>
      </x:c>
      <x:c r="O1834" s="149" t="str">
        <x:f>'Master Products'!AH1831</x:f>
        <x:v>WS-RATES:51:31</x:v>
      </x:c>
      <x:c r="P1834" s="149" t="str">
        <x:f>IF('Master Products'!AI1831="","",'Master Products'!AI1831)</x:f>
      </x:c>
      <x:c r="Q1834" s="149" t="str">
        <x:f>IF('Master Products'!AJ1831="","",'Master Products'!AJ1831)</x:f>
      </x:c>
      <x:c r="R1834" s="149" t="str">
        <x:f>IF('Master Products'!AK1831="","",'Master Products'!AK1831)</x:f>
      </x:c>
    </x:row>
    <x:row r="1835">
      <x:c r="A1835" s="149" t="str">
        <x:f>'Master Products'!A1832</x:f>
        <x:v>RS-001831</x:v>
      </x:c>
      <x:c r="B1835" s="149" t="str">
        <x:f>'Master Products'!B1832</x:f>
        <x:v>SIKKA PENCIL CT (42PCS)</x:v>
      </x:c>
      <x:c r="C1835" s="149" t="str">
        <x:f>'Master Products'!C1832</x:f>
        <x:v>PENCILS</x:v>
      </x:c>
      <x:c r="D1835" s="149" t="str">
        <x:f>'Master Products'!D1832</x:f>
        <x:v>Wholesale/Bulk</x:v>
      </x:c>
      <x:c r="E1835" s="149" t="str">
        <x:f>'Master Products'!F1832</x:f>
        <x:v>Pack</x:v>
      </x:c>
      <x:c r="F1835" s="149" t="n">
        <x:f>IF('Master Products'!G1832="","",'Master Products'!G1832)</x:f>
        <x:v>42</x:v>
      </x:c>
      <x:c r="G1835" s="149" t="str">
        <x:f>'Master Products'!I1832</x:f>
        <x:v>PKR</x:v>
      </x:c>
      <x:c r="H1835" s="133" t="n">
        <x:f>'Master Products'!L1832</x:f>
        <x:v>950</x:v>
      </x:c>
      <x:c r="I1835" s="133" t="n">
        <x:f>'Master Products'!M1832</x:f>
        <x:v>820</x:v>
      </x:c>
      <x:c r="J1835" s="133" t="str">
        <x:f>'Master Products'!U1832</x:f>
        <x:v>Source Valid</x:v>
      </x:c>
      <x:c r="K1835" s="133" t="n">
        <x:f>'Master Products'!N1832</x:f>
        <x:v>130</x:v>
      </x:c>
      <x:c r="L1835" s="148" t="n">
        <x:f>'Master Products'!O1832</x:f>
        <x:v>0.1368421052631579</x:v>
      </x:c>
      <x:c r="M1835" s="149" t="str">
        <x:f>'Master Products'!X1832</x:f>
        <x:v>Ready</x:v>
      </x:c>
      <x:c r="N1835" s="149" t="b">
        <x:f>'Master Products'!Y1832</x:f>
        <x:v>1</x:v>
      </x:c>
      <x:c r="O1835" s="149" t="str">
        <x:f>'Master Products'!AH1832</x:f>
        <x:v>WS-RATES:51:32</x:v>
      </x:c>
      <x:c r="P1835" s="149" t="str">
        <x:f>IF('Master Products'!AI1832="","",'Master Products'!AI1832)</x:f>
      </x:c>
      <x:c r="Q1835" s="149" t="str">
        <x:f>IF('Master Products'!AJ1832="","",'Master Products'!AJ1832)</x:f>
      </x:c>
      <x:c r="R1835" s="149" t="str">
        <x:f>IF('Master Products'!AK1832="","",'Master Products'!AK1832)</x:f>
      </x:c>
    </x:row>
    <x:row r="1836">
      <x:c r="A1836" s="149" t="str">
        <x:f>'Master Products'!A1833</x:f>
        <x:v>RS-001832</x:v>
      </x:c>
      <x:c r="B1836" s="149" t="str">
        <x:f>'Master Products'!B1833</x:f>
        <x:v>CUTTER BLADE (SMALL)</x:v>
      </x:c>
      <x:c r="C1836" s="149" t="str">
        <x:f>'Master Products'!C1833</x:f>
        <x:v>CHINA</x:v>
      </x:c>
      <x:c r="D1836" s="149" t="str">
        <x:f>'Master Products'!D1833</x:f>
        <x:v>Both</x:v>
      </x:c>
      <x:c r="E1836" s="149" t="str">
        <x:f>'Master Products'!F1833</x:f>
        <x:v>Piece</x:v>
      </x:c>
      <x:c r="F1836" s="149" t="str">
        <x:f>IF('Master Products'!G1833="","",'Master Products'!G1833)</x:f>
      </x:c>
      <x:c r="G1836" s="149" t="str">
        <x:f>'Master Products'!I1833</x:f>
        <x:v>PKR</x:v>
      </x:c>
      <x:c r="H1836" s="133" t="n">
        <x:f>'Master Products'!L1833</x:f>
        <x:v>70</x:v>
      </x:c>
      <x:c r="I1836" s="133" t="n">
        <x:f>'Master Products'!M1833</x:f>
        <x:v>55</x:v>
      </x:c>
      <x:c r="J1836" s="133" t="str">
        <x:f>'Master Products'!U1833</x:f>
        <x:v>Source Valid</x:v>
      </x:c>
      <x:c r="K1836" s="133" t="n">
        <x:f>'Master Products'!N1833</x:f>
        <x:v>15</x:v>
      </x:c>
      <x:c r="L1836" s="148" t="n">
        <x:f>'Master Products'!O1833</x:f>
        <x:v>0.21428571428571427</x:v>
      </x:c>
      <x:c r="M1836" s="149" t="str">
        <x:f>'Master Products'!X1833</x:f>
        <x:v>Ready</x:v>
      </x:c>
      <x:c r="N1836" s="149" t="b">
        <x:f>'Master Products'!Y1833</x:f>
        <x:v>1</x:v>
      </x:c>
      <x:c r="O1836" s="149" t="str">
        <x:f>'Master Products'!AH1833</x:f>
        <x:v>WS-RATES:51:33</x:v>
      </x:c>
      <x:c r="P1836" s="149" t="str">
        <x:f>IF('Master Products'!AI1833="","",'Master Products'!AI1833)</x:f>
      </x:c>
      <x:c r="Q1836" s="149" t="str">
        <x:f>IF('Master Products'!AJ1833="","",'Master Products'!AJ1833)</x:f>
      </x:c>
      <x:c r="R1836" s="149" t="str">
        <x:f>IF('Master Products'!AK1833="","",'Master Products'!AK1833)</x:f>
      </x:c>
    </x:row>
    <x:row r="1837">
      <x:c r="A1837" s="149" t="str">
        <x:f>'Master Products'!A1834</x:f>
        <x:v>RS-001833</x:v>
      </x:c>
      <x:c r="B1837" s="149" t="str">
        <x:f>'Master Products'!B1834</x:f>
        <x:v>FOAMIC SIMPLE 19x19</x:v>
      </x:c>
      <x:c r="C1837" s="149" t="str">
        <x:f>'Master Products'!C1834</x:f>
        <x:v>NEW LIFE</x:v>
      </x:c>
      <x:c r="D1837" s="149" t="str">
        <x:f>'Master Products'!D1834</x:f>
        <x:v>Both</x:v>
      </x:c>
      <x:c r="E1837" s="149" t="str">
        <x:f>'Master Products'!F1834</x:f>
        <x:v>Piece</x:v>
      </x:c>
      <x:c r="F1837" s="149" t="str">
        <x:f>IF('Master Products'!G1834="","",'Master Products'!G1834)</x:f>
      </x:c>
      <x:c r="G1837" s="149" t="str">
        <x:f>'Master Products'!I1834</x:f>
        <x:v>PKR</x:v>
      </x:c>
      <x:c r="H1837" s="133" t="n">
        <x:f>'Master Products'!L1834</x:f>
        <x:v>270</x:v>
      </x:c>
      <x:c r="I1837" s="133" t="n">
        <x:f>'Master Products'!M1834</x:f>
        <x:v>240</x:v>
      </x:c>
      <x:c r="J1837" s="133" t="str">
        <x:f>'Master Products'!U1834</x:f>
        <x:v>Source Valid</x:v>
      </x:c>
      <x:c r="K1837" s="133" t="n">
        <x:f>'Master Products'!N1834</x:f>
        <x:v>30</x:v>
      </x:c>
      <x:c r="L1837" s="148" t="n">
        <x:f>'Master Products'!O1834</x:f>
        <x:v>0.1111111111111111</x:v>
      </x:c>
      <x:c r="M1837" s="149" t="str">
        <x:f>'Master Products'!X1834</x:f>
        <x:v>Ready</x:v>
      </x:c>
      <x:c r="N1837" s="149" t="b">
        <x:f>'Master Products'!Y1834</x:f>
        <x:v>1</x:v>
      </x:c>
      <x:c r="O1837" s="149" t="str">
        <x:f>'Master Products'!AH1834</x:f>
        <x:v>WS-RATES:51:34</x:v>
      </x:c>
      <x:c r="P1837" s="149" t="str">
        <x:f>IF('Master Products'!AI1834="","",'Master Products'!AI1834)</x:f>
      </x:c>
      <x:c r="Q1837" s="149" t="str">
        <x:f>IF('Master Products'!AJ1834="","",'Master Products'!AJ1834)</x:f>
      </x:c>
      <x:c r="R1837" s="149" t="str">
        <x:f>IF('Master Products'!AK1834="","",'Master Products'!AK1834)</x:f>
      </x:c>
    </x:row>
    <x:row r="1838">
      <x:c r="A1838" s="149" t="str">
        <x:f>'Master Products'!A1835</x:f>
        <x:v>RS-001834</x:v>
      </x:c>
      <x:c r="B1838" s="149" t="str">
        <x:f>'Master Products'!B1835</x:f>
        <x:v>CUTTER BLADE (LARGE)</x:v>
      </x:c>
      <x:c r="C1838" s="149" t="str">
        <x:f>'Master Products'!C1835</x:f>
        <x:v>CHINA</x:v>
      </x:c>
      <x:c r="D1838" s="149" t="str">
        <x:f>'Master Products'!D1835</x:f>
        <x:v>Both</x:v>
      </x:c>
      <x:c r="E1838" s="149" t="str">
        <x:f>'Master Products'!F1835</x:f>
        <x:v>Piece</x:v>
      </x:c>
      <x:c r="F1838" s="149" t="str">
        <x:f>IF('Master Products'!G1835="","",'Master Products'!G1835)</x:f>
      </x:c>
      <x:c r="G1838" s="149" t="str">
        <x:f>'Master Products'!I1835</x:f>
        <x:v>PKR</x:v>
      </x:c>
      <x:c r="H1838" s="133" t="n">
        <x:f>'Master Products'!L1835</x:f>
        <x:v>100</x:v>
      </x:c>
      <x:c r="I1838" s="133" t="n">
        <x:f>'Master Products'!M1835</x:f>
        <x:v>75</x:v>
      </x:c>
      <x:c r="J1838" s="133" t="str">
        <x:f>'Master Products'!U1835</x:f>
        <x:v>Source Valid</x:v>
      </x:c>
      <x:c r="K1838" s="133" t="n">
        <x:f>'Master Products'!N1835</x:f>
        <x:v>25</x:v>
      </x:c>
      <x:c r="L1838" s="148" t="n">
        <x:f>'Master Products'!O1835</x:f>
        <x:v>0.25</x:v>
      </x:c>
      <x:c r="M1838" s="149" t="str">
        <x:f>'Master Products'!X1835</x:f>
        <x:v>Ready</x:v>
      </x:c>
      <x:c r="N1838" s="149" t="b">
        <x:f>'Master Products'!Y1835</x:f>
        <x:v>1</x:v>
      </x:c>
      <x:c r="O1838" s="149" t="str">
        <x:f>'Master Products'!AH1835</x:f>
        <x:v>WS-RATES:51:35</x:v>
      </x:c>
      <x:c r="P1838" s="149" t="str">
        <x:f>IF('Master Products'!AI1835="","",'Master Products'!AI1835)</x:f>
      </x:c>
      <x:c r="Q1838" s="149" t="str">
        <x:f>IF('Master Products'!AJ1835="","",'Master Products'!AJ1835)</x:f>
      </x:c>
      <x:c r="R1838" s="149" t="str">
        <x:f>IF('Master Products'!AK1835="","",'Master Products'!AK1835)</x:f>
      </x:c>
    </x:row>
    <x:row r="1839">
      <x:c r="A1839" s="149" t="str">
        <x:f>'Master Products'!A1836</x:f>
        <x:v>RS-001835</x:v>
      </x:c>
      <x:c r="B1839" s="149" t="str">
        <x:f>'Master Products'!B1836</x:f>
        <x:v>0.7 SIKKA MICRO</x:v>
      </x:c>
      <x:c r="C1839" s="149" t="str">
        <x:f>'Master Products'!C1836</x:f>
        <x:v>CHINA</x:v>
      </x:c>
      <x:c r="D1839" s="149" t="str">
        <x:f>'Master Products'!D1836</x:f>
        <x:v>Both</x:v>
      </x:c>
      <x:c r="E1839" s="149" t="str">
        <x:f>'Master Products'!F1836</x:f>
        <x:v>Piece</x:v>
      </x:c>
      <x:c r="F1839" s="149" t="str">
        <x:f>IF('Master Products'!G1836="","",'Master Products'!G1836)</x:f>
      </x:c>
      <x:c r="G1839" s="149" t="str">
        <x:f>'Master Products'!I1836</x:f>
        <x:v>PKR</x:v>
      </x:c>
      <x:c r="H1839" s="133" t="n">
        <x:f>'Master Products'!L1836</x:f>
        <x:v>540</x:v>
      </x:c>
      <x:c r="I1839" s="133" t="n">
        <x:f>'Master Products'!M1836</x:f>
        <x:v>510</x:v>
      </x:c>
      <x:c r="J1839" s="133" t="str">
        <x:f>'Master Products'!U1836</x:f>
        <x:v>Source Valid</x:v>
      </x:c>
      <x:c r="K1839" s="133" t="n">
        <x:f>'Master Products'!N1836</x:f>
        <x:v>30</x:v>
      </x:c>
      <x:c r="L1839" s="148" t="n">
        <x:f>'Master Products'!O1836</x:f>
        <x:v>0.05555555555555555</x:v>
      </x:c>
      <x:c r="M1839" s="149" t="str">
        <x:f>'Master Products'!X1836</x:f>
        <x:v>Ready</x:v>
      </x:c>
      <x:c r="N1839" s="149" t="b">
        <x:f>'Master Products'!Y1836</x:f>
        <x:v>1</x:v>
      </x:c>
      <x:c r="O1839" s="149" t="str">
        <x:f>'Master Products'!AH1836</x:f>
        <x:v>WS-RATES:51:36</x:v>
      </x:c>
      <x:c r="P1839" s="149" t="str">
        <x:f>IF('Master Products'!AI1836="","",'Master Products'!AI1836)</x:f>
      </x:c>
      <x:c r="Q1839" s="149" t="str">
        <x:f>IF('Master Products'!AJ1836="","",'Master Products'!AJ1836)</x:f>
      </x:c>
      <x:c r="R1839" s="149" t="str">
        <x:f>IF('Master Products'!AK1836="","",'Master Products'!AK1836)</x:f>
      </x:c>
    </x:row>
    <x:row r="1840">
      <x:c r="A1840" s="149" t="str">
        <x:f>'Master Products'!A1837</x:f>
        <x:v>RS-001836</x:v>
      </x:c>
      <x:c r="B1840" s="149" t="str">
        <x:f>'Master Products'!B1837</x:f>
        <x:v>0.5 SIKKA MICRO</x:v>
      </x:c>
      <x:c r="C1840" s="149" t="str">
        <x:f>'Master Products'!C1837</x:f>
        <x:v>CHINA</x:v>
      </x:c>
      <x:c r="D1840" s="149" t="str">
        <x:f>'Master Products'!D1837</x:f>
        <x:v>Both</x:v>
      </x:c>
      <x:c r="E1840" s="149" t="str">
        <x:f>'Master Products'!F1837</x:f>
        <x:v>Piece</x:v>
      </x:c>
      <x:c r="F1840" s="149" t="str">
        <x:f>IF('Master Products'!G1837="","",'Master Products'!G1837)</x:f>
      </x:c>
      <x:c r="G1840" s="149" t="str">
        <x:f>'Master Products'!I1837</x:f>
        <x:v>PKR</x:v>
      </x:c>
      <x:c r="H1840" s="133" t="n">
        <x:f>'Master Products'!L1837</x:f>
        <x:v>480</x:v>
      </x:c>
      <x:c r="I1840" s="133" t="n">
        <x:f>'Master Products'!M1837</x:f>
        <x:v>460</x:v>
      </x:c>
      <x:c r="J1840" s="133" t="str">
        <x:f>'Master Products'!U1837</x:f>
        <x:v>Source Valid</x:v>
      </x:c>
      <x:c r="K1840" s="133" t="n">
        <x:f>'Master Products'!N1837</x:f>
        <x:v>20</x:v>
      </x:c>
      <x:c r="L1840" s="148" t="n">
        <x:f>'Master Products'!O1837</x:f>
        <x:v>0.041666666666666664</x:v>
      </x:c>
      <x:c r="M1840" s="149" t="str">
        <x:f>'Master Products'!X1837</x:f>
        <x:v>Ready</x:v>
      </x:c>
      <x:c r="N1840" s="149" t="b">
        <x:f>'Master Products'!Y1837</x:f>
        <x:v>1</x:v>
      </x:c>
      <x:c r="O1840" s="149" t="str">
        <x:f>'Master Products'!AH1837</x:f>
        <x:v>WS-RATES:51:37</x:v>
      </x:c>
      <x:c r="P1840" s="149" t="str">
        <x:f>IF('Master Products'!AI1837="","",'Master Products'!AI1837)</x:f>
      </x:c>
      <x:c r="Q1840" s="149" t="str">
        <x:f>IF('Master Products'!AJ1837="","",'Master Products'!AJ1837)</x:f>
      </x:c>
      <x:c r="R1840" s="149" t="str">
        <x:f>IF('Master Products'!AK1837="","",'Master Products'!AK1837)</x:f>
      </x:c>
    </x:row>
    <x:row r="1841">
      <x:c r="A1841" s="149" t="str">
        <x:f>'Master Products'!A1838</x:f>
        <x:v>RS-001837</x:v>
      </x:c>
      <x:c r="B1841" s="149" t="str">
        <x:f>'Master Products'!B1838</x:f>
        <x:v>SIKKA PENCIL DIL (32PCS)</x:v>
      </x:c>
      <x:c r="C1841" s="149" t="str">
        <x:f>'Master Products'!C1838</x:f>
        <x:v>PENCILS</x:v>
      </x:c>
      <x:c r="D1841" s="149" t="str">
        <x:f>'Master Products'!D1838</x:f>
        <x:v>Wholesale/Bulk</x:v>
      </x:c>
      <x:c r="E1841" s="149" t="str">
        <x:f>'Master Products'!F1838</x:f>
        <x:v>Pack</x:v>
      </x:c>
      <x:c r="F1841" s="149" t="n">
        <x:f>IF('Master Products'!G1838="","",'Master Products'!G1838)</x:f>
        <x:v>32</x:v>
      </x:c>
      <x:c r="G1841" s="149" t="str">
        <x:f>'Master Products'!I1838</x:f>
        <x:v>PKR</x:v>
      </x:c>
      <x:c r="H1841" s="133" t="n">
        <x:f>'Master Products'!L1838</x:f>
        <x:v>1280</x:v>
      </x:c>
      <x:c r="I1841" s="133" t="n">
        <x:f>'Master Products'!M1838</x:f>
        <x:v>1200</x:v>
      </x:c>
      <x:c r="J1841" s="133" t="str">
        <x:f>'Master Products'!U1838</x:f>
        <x:v>Source Valid</x:v>
      </x:c>
      <x:c r="K1841" s="133" t="n">
        <x:f>'Master Products'!N1838</x:f>
        <x:v>80</x:v>
      </x:c>
      <x:c r="L1841" s="148" t="n">
        <x:f>'Master Products'!O1838</x:f>
        <x:v>0.0625</x:v>
      </x:c>
      <x:c r="M1841" s="149" t="str">
        <x:f>'Master Products'!X1838</x:f>
        <x:v>Ready</x:v>
      </x:c>
      <x:c r="N1841" s="149" t="b">
        <x:f>'Master Products'!Y1838</x:f>
        <x:v>1</x:v>
      </x:c>
      <x:c r="O1841" s="149" t="str">
        <x:f>'Master Products'!AH1838</x:f>
        <x:v>WS-RATES:52:2</x:v>
      </x:c>
      <x:c r="P1841" s="149" t="str">
        <x:f>IF('Master Products'!AI1838="","",'Master Products'!AI1838)</x:f>
      </x:c>
      <x:c r="Q1841" s="149" t="str">
        <x:f>IF('Master Products'!AJ1838="","",'Master Products'!AJ1838)</x:f>
      </x:c>
      <x:c r="R1841" s="149" t="str">
        <x:f>IF('Master Products'!AK1838="","",'Master Products'!AK1838)</x:f>
      </x:c>
    </x:row>
    <x:row r="1842">
      <x:c r="A1842" s="149" t="str">
        <x:f>'Master Products'!A1839</x:f>
        <x:v>RS-001838</x:v>
      </x:c>
      <x:c r="B1842" s="149" t="str">
        <x:f>'Master Products'!B1839</x:f>
        <x:v>FIBER FILE</x:v>
      </x:c>
      <x:c r="C1842" s="149" t="str">
        <x:f>'Master Products'!C1839</x:f>
        <x:v>FILE</x:v>
      </x:c>
      <x:c r="D1842" s="149" t="str">
        <x:f>'Master Products'!D1839</x:f>
        <x:v>Both</x:v>
      </x:c>
      <x:c r="E1842" s="149" t="str">
        <x:f>'Master Products'!F1839</x:f>
        <x:v>Piece</x:v>
      </x:c>
      <x:c r="F1842" s="149" t="str">
        <x:f>IF('Master Products'!G1839="","",'Master Products'!G1839)</x:f>
      </x:c>
      <x:c r="G1842" s="149" t="str">
        <x:f>'Master Products'!I1839</x:f>
        <x:v>PKR</x:v>
      </x:c>
      <x:c r="H1842" s="133" t="n">
        <x:f>'Master Products'!L1839</x:f>
        <x:v>150</x:v>
      </x:c>
      <x:c r="I1842" s="133" t="n">
        <x:f>'Master Products'!M1839</x:f>
        <x:v>120</x:v>
      </x:c>
      <x:c r="J1842" s="133" t="str">
        <x:f>'Master Products'!U1839</x:f>
        <x:v>Source Valid</x:v>
      </x:c>
      <x:c r="K1842" s="133" t="n">
        <x:f>'Master Products'!N1839</x:f>
        <x:v>30</x:v>
      </x:c>
      <x:c r="L1842" s="148" t="n">
        <x:f>'Master Products'!O1839</x:f>
        <x:v>0.2</x:v>
      </x:c>
      <x:c r="M1842" s="149" t="str">
        <x:f>'Master Products'!X1839</x:f>
        <x:v>Ready</x:v>
      </x:c>
      <x:c r="N1842" s="149" t="b">
        <x:f>'Master Products'!Y1839</x:f>
        <x:v>1</x:v>
      </x:c>
      <x:c r="O1842" s="149" t="str">
        <x:f>'Master Products'!AH1839</x:f>
        <x:v>WS-RATES:52:3</x:v>
      </x:c>
      <x:c r="P1842" s="149" t="str">
        <x:f>IF('Master Products'!AI1839="","",'Master Products'!AI1839)</x:f>
      </x:c>
      <x:c r="Q1842" s="149" t="str">
        <x:f>IF('Master Products'!AJ1839="","",'Master Products'!AJ1839)</x:f>
      </x:c>
      <x:c r="R1842" s="149" t="str">
        <x:f>IF('Master Products'!AK1839="","",'Master Products'!AK1839)</x:f>
      </x:c>
    </x:row>
    <x:row r="1843">
      <x:c r="A1843" s="149" t="str">
        <x:f>'Master Products'!A1840</x:f>
        <x:v>RS-001839</x:v>
      </x:c>
      <x:c r="B1843" s="149" t="str">
        <x:f>'Master Products'!B1840</x:f>
        <x:v>KIDDY K1500 MATH BOX</x:v>
      </x:c>
      <x:c r="C1843" s="149" t="str">
        <x:f>'Master Products'!C1840</x:f>
        <x:v>GEOMATRIES</x:v>
      </x:c>
      <x:c r="D1843" s="149" t="str">
        <x:f>'Master Products'!D1840</x:f>
        <x:v>Both</x:v>
      </x:c>
      <x:c r="E1843" s="149" t="str">
        <x:f>'Master Products'!F1840</x:f>
        <x:v>Box</x:v>
      </x:c>
      <x:c r="F1843" s="149" t="str">
        <x:f>IF('Master Products'!G1840="","",'Master Products'!G1840)</x:f>
      </x:c>
      <x:c r="G1843" s="149" t="str">
        <x:f>'Master Products'!I1840</x:f>
        <x:v>PKR</x:v>
      </x:c>
      <x:c r="H1843" s="133" t="n">
        <x:f>'Master Products'!L1840</x:f>
        <x:v>230</x:v>
      </x:c>
      <x:c r="I1843" s="133" t="n">
        <x:f>'Master Products'!M1840</x:f>
        <x:v>190</x:v>
      </x:c>
      <x:c r="J1843" s="133" t="str">
        <x:f>'Master Products'!U1840</x:f>
        <x:v>Source Valid</x:v>
      </x:c>
      <x:c r="K1843" s="133" t="n">
        <x:f>'Master Products'!N1840</x:f>
        <x:v>40</x:v>
      </x:c>
      <x:c r="L1843" s="148" t="n">
        <x:f>'Master Products'!O1840</x:f>
        <x:v>0.17391304347826086</x:v>
      </x:c>
      <x:c r="M1843" s="149" t="str">
        <x:f>'Master Products'!X1840</x:f>
        <x:v>Ready</x:v>
      </x:c>
      <x:c r="N1843" s="149" t="b">
        <x:f>'Master Products'!Y1840</x:f>
        <x:v>1</x:v>
      </x:c>
      <x:c r="O1843" s="149" t="str">
        <x:f>'Master Products'!AH1840</x:f>
        <x:v>WS-RATES:52:4</x:v>
      </x:c>
      <x:c r="P1843" s="149" t="str">
        <x:f>IF('Master Products'!AI1840="","",'Master Products'!AI1840)</x:f>
      </x:c>
      <x:c r="Q1843" s="149" t="str">
        <x:f>IF('Master Products'!AJ1840="","",'Master Products'!AJ1840)</x:f>
      </x:c>
      <x:c r="R1843" s="149" t="str">
        <x:f>IF('Master Products'!AK1840="","",'Master Products'!AK1840)</x:f>
      </x:c>
    </x:row>
    <x:row r="1844">
      <x:c r="A1844" s="149" t="str">
        <x:f>'Master Products'!A1841</x:f>
        <x:v>RS-001840</x:v>
      </x:c>
      <x:c r="B1844" s="149" t="str">
        <x:f>'Master Products'!B1841</x:f>
        <x:v>KIDDY GEOMETRY (CRYSTAL)</x:v>
      </x:c>
      <x:c r="C1844" s="149" t="str">
        <x:f>'Master Products'!C1841</x:f>
        <x:v>GEOMATRIES</x:v>
      </x:c>
      <x:c r="D1844" s="149" t="str">
        <x:f>'Master Products'!D1841</x:f>
        <x:v>Both</x:v>
      </x:c>
      <x:c r="E1844" s="149" t="str">
        <x:f>'Master Products'!F1841</x:f>
        <x:v>Piece</x:v>
      </x:c>
      <x:c r="F1844" s="149" t="str">
        <x:f>IF('Master Products'!G1841="","",'Master Products'!G1841)</x:f>
      </x:c>
      <x:c r="G1844" s="149" t="str">
        <x:f>'Master Products'!I1841</x:f>
        <x:v>PKR</x:v>
      </x:c>
      <x:c r="H1844" s="133" t="n">
        <x:f>'Master Products'!L1841</x:f>
        <x:v>75</x:v>
      </x:c>
      <x:c r="I1844" s="133" t="n">
        <x:f>'Master Products'!M1841</x:f>
        <x:v>68</x:v>
      </x:c>
      <x:c r="J1844" s="133" t="str">
        <x:f>'Master Products'!U1841</x:f>
        <x:v>Source Valid</x:v>
      </x:c>
      <x:c r="K1844" s="133" t="n">
        <x:f>'Master Products'!N1841</x:f>
        <x:v>7</x:v>
      </x:c>
      <x:c r="L1844" s="148" t="n">
        <x:f>'Master Products'!O1841</x:f>
        <x:v>0.09333333333333334</x:v>
      </x:c>
      <x:c r="M1844" s="149" t="str">
        <x:f>'Master Products'!X1841</x:f>
        <x:v>Ready</x:v>
      </x:c>
      <x:c r="N1844" s="149" t="b">
        <x:f>'Master Products'!Y1841</x:f>
        <x:v>1</x:v>
      </x:c>
      <x:c r="O1844" s="149" t="str">
        <x:f>'Master Products'!AH1841</x:f>
        <x:v>WS-RATES:52:5</x:v>
      </x:c>
      <x:c r="P1844" s="149" t="str">
        <x:f>IF('Master Products'!AI1841="","",'Master Products'!AI1841)</x:f>
      </x:c>
      <x:c r="Q1844" s="149" t="str">
        <x:f>IF('Master Products'!AJ1841="","",'Master Products'!AJ1841)</x:f>
      </x:c>
      <x:c r="R1844" s="149" t="str">
        <x:f>IF('Master Products'!AK1841="","",'Master Products'!AK1841)</x:f>
      </x:c>
    </x:row>
    <x:row r="1845">
      <x:c r="A1845" s="149" t="str">
        <x:f>'Master Products'!A1842</x:f>
        <x:v>RS-001841</x:v>
      </x:c>
      <x:c r="B1845" s="149" t="str">
        <x:f>'Master Products'!B1842</x:f>
        <x:v>DELI HEAVY DUTY STAPLER 0385</x:v>
      </x:c>
      <x:c r="C1845" s="149" t="str">
        <x:f>'Master Products'!C1842</x:f>
        <x:v>STAPLERS</x:v>
      </x:c>
      <x:c r="D1845" s="149" t="str">
        <x:f>'Master Products'!D1842</x:f>
        <x:v>Both</x:v>
      </x:c>
      <x:c r="E1845" s="149" t="str">
        <x:f>'Master Products'!F1842</x:f>
        <x:v>Piece</x:v>
      </x:c>
      <x:c r="F1845" s="149" t="str">
        <x:f>IF('Master Products'!G1842="","",'Master Products'!G1842)</x:f>
      </x:c>
      <x:c r="G1845" s="149" t="str">
        <x:f>'Master Products'!I1842</x:f>
        <x:v>PKR</x:v>
      </x:c>
      <x:c r="H1845" s="133" t="n">
        <x:f>'Master Products'!L1842</x:f>
        <x:v>6000</x:v>
      </x:c>
      <x:c r="I1845" s="133" t="n">
        <x:f>'Master Products'!M1842</x:f>
        <x:v>5550</x:v>
      </x:c>
      <x:c r="J1845" s="133" t="str">
        <x:f>'Master Products'!U1842</x:f>
        <x:v>Source Valid</x:v>
      </x:c>
      <x:c r="K1845" s="133" t="n">
        <x:f>'Master Products'!N1842</x:f>
        <x:v>450</x:v>
      </x:c>
      <x:c r="L1845" s="148" t="n">
        <x:f>'Master Products'!O1842</x:f>
        <x:v>0.075</x:v>
      </x:c>
      <x:c r="M1845" s="149" t="str">
        <x:f>'Master Products'!X1842</x:f>
        <x:v>Ready</x:v>
      </x:c>
      <x:c r="N1845" s="149" t="b">
        <x:f>'Master Products'!Y1842</x:f>
        <x:v>1</x:v>
      </x:c>
      <x:c r="O1845" s="149" t="str">
        <x:f>'Master Products'!AH1842</x:f>
        <x:v>WS-RATES:52:6</x:v>
      </x:c>
      <x:c r="P1845" s="149" t="str">
        <x:f>IF('Master Products'!AI1842="","",'Master Products'!AI1842)</x:f>
      </x:c>
      <x:c r="Q1845" s="149" t="str">
        <x:f>IF('Master Products'!AJ1842="","",'Master Products'!AJ1842)</x:f>
      </x:c>
      <x:c r="R1845" s="149" t="str">
        <x:f>IF('Master Products'!AK1842="","",'Master Products'!AK1842)</x:f>
      </x:c>
    </x:row>
    <x:row r="1846">
      <x:c r="A1846" s="149" t="str">
        <x:f>'Master Products'!A1843</x:f>
        <x:v>RS-001842</x:v>
      </x:c>
      <x:c r="B1846" s="149" t="str">
        <x:f>'Master Products'!B1843</x:f>
        <x:v>KIDCO K600 GEOMETRY</x:v>
      </x:c>
      <x:c r="C1846" s="149" t="str">
        <x:f>'Master Products'!C1843</x:f>
        <x:v>GEOMATRIES</x:v>
      </x:c>
      <x:c r="D1846" s="149" t="str">
        <x:f>'Master Products'!D1843</x:f>
        <x:v>Both</x:v>
      </x:c>
      <x:c r="E1846" s="149" t="str">
        <x:f>'Master Products'!F1843</x:f>
        <x:v>Piece</x:v>
      </x:c>
      <x:c r="F1846" s="149" t="str">
        <x:f>IF('Master Products'!G1843="","",'Master Products'!G1843)</x:f>
      </x:c>
      <x:c r="G1846" s="149" t="str">
        <x:f>'Master Products'!I1843</x:f>
        <x:v>PKR</x:v>
      </x:c>
      <x:c r="H1846" s="133" t="n">
        <x:f>'Master Products'!L1843</x:f>
        <x:v>120</x:v>
      </x:c>
      <x:c r="I1846" s="133" t="n">
        <x:f>'Master Products'!M1843</x:f>
        <x:v>95</x:v>
      </x:c>
      <x:c r="J1846" s="133" t="str">
        <x:f>'Master Products'!U1843</x:f>
        <x:v>Source Valid</x:v>
      </x:c>
      <x:c r="K1846" s="133" t="n">
        <x:f>'Master Products'!N1843</x:f>
        <x:v>25</x:v>
      </x:c>
      <x:c r="L1846" s="148" t="n">
        <x:f>'Master Products'!O1843</x:f>
        <x:v>0.20833333333333334</x:v>
      </x:c>
      <x:c r="M1846" s="149" t="str">
        <x:f>'Master Products'!X1843</x:f>
        <x:v>Ready</x:v>
      </x:c>
      <x:c r="N1846" s="149" t="b">
        <x:f>'Master Products'!Y1843</x:f>
        <x:v>1</x:v>
      </x:c>
      <x:c r="O1846" s="149" t="str">
        <x:f>'Master Products'!AH1843</x:f>
        <x:v>WS-RATES:52:7</x:v>
      </x:c>
      <x:c r="P1846" s="149" t="str">
        <x:f>IF('Master Products'!AI1843="","",'Master Products'!AI1843)</x:f>
      </x:c>
      <x:c r="Q1846" s="149" t="str">
        <x:f>IF('Master Products'!AJ1843="","",'Master Products'!AJ1843)</x:f>
      </x:c>
      <x:c r="R1846" s="149" t="str">
        <x:f>IF('Master Products'!AK1843="","",'Master Products'!AK1843)</x:f>
      </x:c>
    </x:row>
    <x:row r="1847">
      <x:c r="A1847" s="149" t="str">
        <x:f>'Master Products'!A1844</x:f>
        <x:v>RS-001843</x:v>
      </x:c>
      <x:c r="B1847" s="149" t="str">
        <x:f>'Master Products'!B1844</x:f>
        <x:v>DELI HEAVY DUTY STAPLER 0383</x:v>
      </x:c>
      <x:c r="C1847" s="149" t="str">
        <x:f>'Master Products'!C1844</x:f>
        <x:v>STAPLERS</x:v>
      </x:c>
      <x:c r="D1847" s="149" t="str">
        <x:f>'Master Products'!D1844</x:f>
        <x:v>Both</x:v>
      </x:c>
      <x:c r="E1847" s="149" t="str">
        <x:f>'Master Products'!F1844</x:f>
        <x:v>Piece</x:v>
      </x:c>
      <x:c r="F1847" s="149" t="str">
        <x:f>IF('Master Products'!G1844="","",'Master Products'!G1844)</x:f>
      </x:c>
      <x:c r="G1847" s="149" t="str">
        <x:f>'Master Products'!I1844</x:f>
        <x:v>PKR</x:v>
      </x:c>
      <x:c r="H1847" s="133" t="n">
        <x:f>'Master Products'!L1844</x:f>
        <x:v>6900</x:v>
      </x:c>
      <x:c r="I1847" s="133" t="n">
        <x:f>'Master Products'!M1844</x:f>
        <x:v>6450</x:v>
      </x:c>
      <x:c r="J1847" s="133" t="str">
        <x:f>'Master Products'!U1844</x:f>
        <x:v>Source Valid</x:v>
      </x:c>
      <x:c r="K1847" s="133" t="n">
        <x:f>'Master Products'!N1844</x:f>
        <x:v>450</x:v>
      </x:c>
      <x:c r="L1847" s="148" t="n">
        <x:f>'Master Products'!O1844</x:f>
        <x:v>0.06521739130434782</x:v>
      </x:c>
      <x:c r="M1847" s="149" t="str">
        <x:f>'Master Products'!X1844</x:f>
        <x:v>Ready</x:v>
      </x:c>
      <x:c r="N1847" s="149" t="b">
        <x:f>'Master Products'!Y1844</x:f>
        <x:v>1</x:v>
      </x:c>
      <x:c r="O1847" s="149" t="str">
        <x:f>'Master Products'!AH1844</x:f>
        <x:v>WS-RATES:52:8</x:v>
      </x:c>
      <x:c r="P1847" s="149" t="str">
        <x:f>IF('Master Products'!AI1844="","",'Master Products'!AI1844)</x:f>
      </x:c>
      <x:c r="Q1847" s="149" t="str">
        <x:f>IF('Master Products'!AJ1844="","",'Master Products'!AJ1844)</x:f>
      </x:c>
      <x:c r="R1847" s="149" t="str">
        <x:f>IF('Master Products'!AK1844="","",'Master Products'!AK1844)</x:f>
      </x:c>
    </x:row>
    <x:row r="1848">
      <x:c r="A1848" s="149" t="str">
        <x:f>'Master Products'!A1845</x:f>
        <x:v>RS-001844</x:v>
      </x:c>
      <x:c r="B1848" s="149" t="str">
        <x:f>'Master Products'!B1845</x:f>
        <x:v>BOX FILE A4 (1 INCH)</x:v>
      </x:c>
      <x:c r="C1848" s="149" t="str">
        <x:f>'Master Products'!C1845</x:f>
        <x:v>FILE</x:v>
      </x:c>
      <x:c r="D1848" s="149" t="str">
        <x:f>'Master Products'!D1845</x:f>
        <x:v>Wholesale/Bulk</x:v>
      </x:c>
      <x:c r="E1848" s="149" t="str">
        <x:f>'Master Products'!F1845</x:f>
        <x:v>Box</x:v>
      </x:c>
      <x:c r="F1848" s="149" t="str">
        <x:f>IF('Master Products'!G1845="","",'Master Products'!G1845)</x:f>
      </x:c>
      <x:c r="G1848" s="149" t="str">
        <x:f>'Master Products'!I1845</x:f>
        <x:v>PKR</x:v>
      </x:c>
      <x:c r="H1848" s="133" t="n">
        <x:f>'Master Products'!L1845</x:f>
        <x:v>230</x:v>
      </x:c>
      <x:c r="I1848" s="133" t="n">
        <x:f>'Master Products'!M1845</x:f>
        <x:v>210</x:v>
      </x:c>
      <x:c r="J1848" s="133" t="str">
        <x:f>'Master Products'!U1845</x:f>
        <x:v>Source Valid</x:v>
      </x:c>
      <x:c r="K1848" s="133" t="n">
        <x:f>'Master Products'!N1845</x:f>
        <x:v>20</x:v>
      </x:c>
      <x:c r="L1848" s="148" t="n">
        <x:f>'Master Products'!O1845</x:f>
        <x:v>0.08695652173913043</x:v>
      </x:c>
      <x:c r="M1848" s="149" t="str">
        <x:f>'Master Products'!X1845</x:f>
        <x:v>Ready</x:v>
      </x:c>
      <x:c r="N1848" s="149" t="b">
        <x:f>'Master Products'!Y1845</x:f>
        <x:v>1</x:v>
      </x:c>
      <x:c r="O1848" s="149" t="str">
        <x:f>'Master Products'!AH1845</x:f>
        <x:v>WS-RATES:52:9</x:v>
      </x:c>
      <x:c r="P1848" s="149" t="str">
        <x:f>IF('Master Products'!AI1845="","",'Master Products'!AI1845)</x:f>
      </x:c>
      <x:c r="Q1848" s="149" t="str">
        <x:f>IF('Master Products'!AJ1845="","",'Master Products'!AJ1845)</x:f>
      </x:c>
      <x:c r="R1848" s="149" t="str">
        <x:f>IF('Master Products'!AK1845="","",'Master Products'!AK1845)</x:f>
      </x:c>
    </x:row>
    <x:row r="1849">
      <x:c r="A1849" s="149" t="str">
        <x:f>'Master Products'!A1846</x:f>
        <x:v>RS-001845</x:v>
      </x:c>
      <x:c r="B1849" s="149" t="str">
        <x:f>'Master Products'!B1846</x:f>
        <x:v>KIDCO K1200 GEOMETRY</x:v>
      </x:c>
      <x:c r="C1849" s="149" t="str">
        <x:f>'Master Products'!C1846</x:f>
        <x:v>GEOMATRIES</x:v>
      </x:c>
      <x:c r="D1849" s="149" t="str">
        <x:f>'Master Products'!D1846</x:f>
        <x:v>Both</x:v>
      </x:c>
      <x:c r="E1849" s="149" t="str">
        <x:f>'Master Products'!F1846</x:f>
        <x:v>Piece</x:v>
      </x:c>
      <x:c r="F1849" s="149" t="str">
        <x:f>IF('Master Products'!G1846="","",'Master Products'!G1846)</x:f>
      </x:c>
      <x:c r="G1849" s="149" t="str">
        <x:f>'Master Products'!I1846</x:f>
        <x:v>PKR</x:v>
      </x:c>
      <x:c r="H1849" s="133" t="n">
        <x:f>'Master Products'!L1846</x:f>
        <x:v>130</x:v>
      </x:c>
      <x:c r="I1849" s="133" t="n">
        <x:f>'Master Products'!M1846</x:f>
        <x:v>95</x:v>
      </x:c>
      <x:c r="J1849" s="133" t="str">
        <x:f>'Master Products'!U1846</x:f>
        <x:v>Source Valid</x:v>
      </x:c>
      <x:c r="K1849" s="133" t="n">
        <x:f>'Master Products'!N1846</x:f>
        <x:v>35</x:v>
      </x:c>
      <x:c r="L1849" s="148" t="n">
        <x:f>'Master Products'!O1846</x:f>
        <x:v>0.2692307692307692</x:v>
      </x:c>
      <x:c r="M1849" s="149" t="str">
        <x:f>'Master Products'!X1846</x:f>
        <x:v>Ready</x:v>
      </x:c>
      <x:c r="N1849" s="149" t="b">
        <x:f>'Master Products'!Y1846</x:f>
        <x:v>1</x:v>
      </x:c>
      <x:c r="O1849" s="149" t="str">
        <x:f>'Master Products'!AH1846</x:f>
        <x:v>WS-RATES:52:10</x:v>
      </x:c>
      <x:c r="P1849" s="149" t="str">
        <x:f>IF('Master Products'!AI1846="","",'Master Products'!AI1846)</x:f>
      </x:c>
      <x:c r="Q1849" s="149" t="str">
        <x:f>IF('Master Products'!AJ1846="","",'Master Products'!AJ1846)</x:f>
      </x:c>
      <x:c r="R1849" s="149" t="str">
        <x:f>IF('Master Products'!AK1846="","",'Master Products'!AK1846)</x:f>
      </x:c>
    </x:row>
    <x:row r="1850">
      <x:c r="A1850" s="149" t="str">
        <x:f>'Master Products'!A1847</x:f>
        <x:v>RS-001846</x:v>
      </x:c>
      <x:c r="B1850" s="149" t="str">
        <x:f>'Master Products'!B1847</x:f>
        <x:v>BOX FILE LEAGLE (1 INCH)</x:v>
      </x:c>
      <x:c r="C1850" s="149" t="str">
        <x:f>'Master Products'!C1847</x:f>
        <x:v>FILE</x:v>
      </x:c>
      <x:c r="D1850" s="149" t="str">
        <x:f>'Master Products'!D1847</x:f>
        <x:v>Wholesale/Bulk</x:v>
      </x:c>
      <x:c r="E1850" s="149" t="str">
        <x:f>'Master Products'!F1847</x:f>
        <x:v>Box</x:v>
      </x:c>
      <x:c r="F1850" s="149" t="str">
        <x:f>IF('Master Products'!G1847="","",'Master Products'!G1847)</x:f>
      </x:c>
      <x:c r="G1850" s="149" t="str">
        <x:f>'Master Products'!I1847</x:f>
        <x:v>PKR</x:v>
      </x:c>
      <x:c r="H1850" s="133" t="n">
        <x:f>'Master Products'!L1847</x:f>
        <x:v>240</x:v>
      </x:c>
      <x:c r="I1850" s="133" t="n">
        <x:f>'Master Products'!M1847</x:f>
        <x:v>215</x:v>
      </x:c>
      <x:c r="J1850" s="133" t="str">
        <x:f>'Master Products'!U1847</x:f>
        <x:v>Source Valid</x:v>
      </x:c>
      <x:c r="K1850" s="133" t="n">
        <x:f>'Master Products'!N1847</x:f>
        <x:v>25</x:v>
      </x:c>
      <x:c r="L1850" s="148" t="n">
        <x:f>'Master Products'!O1847</x:f>
        <x:v>0.10416666666666667</x:v>
      </x:c>
      <x:c r="M1850" s="149" t="str">
        <x:f>'Master Products'!X1847</x:f>
        <x:v>Ready</x:v>
      </x:c>
      <x:c r="N1850" s="149" t="b">
        <x:f>'Master Products'!Y1847</x:f>
        <x:v>1</x:v>
      </x:c>
      <x:c r="O1850" s="149" t="str">
        <x:f>'Master Products'!AH1847</x:f>
        <x:v>WS-RATES:52:11</x:v>
      </x:c>
      <x:c r="P1850" s="149" t="str">
        <x:f>IF('Master Products'!AI1847="","",'Master Products'!AI1847)</x:f>
      </x:c>
      <x:c r="Q1850" s="149" t="str">
        <x:f>IF('Master Products'!AJ1847="","",'Master Products'!AJ1847)</x:f>
      </x:c>
      <x:c r="R1850" s="149" t="str">
        <x:f>IF('Master Products'!AK1847="","",'Master Products'!AK1847)</x:f>
      </x:c>
    </x:row>
    <x:row r="1851">
      <x:c r="A1851" s="149" t="str">
        <x:f>'Master Products'!A1848</x:f>
        <x:v>RS-001847</x:v>
      </x:c>
      <x:c r="B1851" s="149" t="str">
        <x:f>'Master Products'!B1848</x:f>
        <x:v>DELI HEAVY DUTY STAPLER 0395</x:v>
      </x:c>
      <x:c r="C1851" s="149" t="str">
        <x:f>'Master Products'!C1848</x:f>
        <x:v>STAPLERS</x:v>
      </x:c>
      <x:c r="D1851" s="149" t="str">
        <x:f>'Master Products'!D1848</x:f>
        <x:v>Both</x:v>
      </x:c>
      <x:c r="E1851" s="149" t="str">
        <x:f>'Master Products'!F1848</x:f>
        <x:v>Piece</x:v>
      </x:c>
      <x:c r="F1851" s="149" t="str">
        <x:f>IF('Master Products'!G1848="","",'Master Products'!G1848)</x:f>
      </x:c>
      <x:c r="G1851" s="149" t="str">
        <x:f>'Master Products'!I1848</x:f>
        <x:v>PKR</x:v>
      </x:c>
      <x:c r="H1851" s="133" t="n">
        <x:f>'Master Products'!L1848</x:f>
        <x:v>5500</x:v>
      </x:c>
      <x:c r="I1851" s="133" t="n">
        <x:f>'Master Products'!M1848</x:f>
        <x:v>4900</x:v>
      </x:c>
      <x:c r="J1851" s="133" t="str">
        <x:f>'Master Products'!U1848</x:f>
        <x:v>Source Valid</x:v>
      </x:c>
      <x:c r="K1851" s="133" t="n">
        <x:f>'Master Products'!N1848</x:f>
        <x:v>600</x:v>
      </x:c>
      <x:c r="L1851" s="148" t="n">
        <x:f>'Master Products'!O1848</x:f>
        <x:v>0.10909090909090909</x:v>
      </x:c>
      <x:c r="M1851" s="149" t="str">
        <x:f>'Master Products'!X1848</x:f>
        <x:v>Ready</x:v>
      </x:c>
      <x:c r="N1851" s="149" t="b">
        <x:f>'Master Products'!Y1848</x:f>
        <x:v>1</x:v>
      </x:c>
      <x:c r="O1851" s="149" t="str">
        <x:f>'Master Products'!AH1848</x:f>
        <x:v>WS-RATES:52:12</x:v>
      </x:c>
      <x:c r="P1851" s="149" t="str">
        <x:f>IF('Master Products'!AI1848="","",'Master Products'!AI1848)</x:f>
      </x:c>
      <x:c r="Q1851" s="149" t="str">
        <x:f>IF('Master Products'!AJ1848="","",'Master Products'!AJ1848)</x:f>
      </x:c>
      <x:c r="R1851" s="149" t="str">
        <x:f>IF('Master Products'!AK1848="","",'Master Products'!AK1848)</x:f>
      </x:c>
    </x:row>
    <x:row r="1852">
      <x:c r="A1852" s="149" t="str">
        <x:f>'Master Products'!A1849</x:f>
        <x:v>RS-001848</x:v>
      </x:c>
      <x:c r="B1852" s="149" t="str">
        <x:f>'Master Products'!B1849</x:f>
        <x:v>KIDCO D SET SQUARE</x:v>
      </x:c>
      <x:c r="C1852" s="149" t="str">
        <x:f>'Master Products'!C1849</x:f>
        <x:v>D-SET SQARE</x:v>
      </x:c>
      <x:c r="D1852" s="149" t="str">
        <x:f>'Master Products'!D1849</x:f>
        <x:v>Both</x:v>
      </x:c>
      <x:c r="E1852" s="149" t="str">
        <x:f>'Master Products'!F1849</x:f>
        <x:v>Set</x:v>
      </x:c>
      <x:c r="F1852" s="149" t="str">
        <x:f>IF('Master Products'!G1849="","",'Master Products'!G1849)</x:f>
      </x:c>
      <x:c r="G1852" s="149" t="str">
        <x:f>'Master Products'!I1849</x:f>
        <x:v>PKR</x:v>
      </x:c>
      <x:c r="H1852" s="133" t="n">
        <x:f>'Master Products'!L1849</x:f>
        <x:v>57</x:v>
      </x:c>
      <x:c r="I1852" s="133" t="n">
        <x:f>'Master Products'!M1849</x:f>
        <x:v>46</x:v>
      </x:c>
      <x:c r="J1852" s="133" t="str">
        <x:f>'Master Products'!U1849</x:f>
        <x:v>Source Valid</x:v>
      </x:c>
      <x:c r="K1852" s="133" t="n">
        <x:f>'Master Products'!N1849</x:f>
        <x:v>11</x:v>
      </x:c>
      <x:c r="L1852" s="148" t="n">
        <x:f>'Master Products'!O1849</x:f>
        <x:v>0.19298245614035087</x:v>
      </x:c>
      <x:c r="M1852" s="149" t="str">
        <x:f>'Master Products'!X1849</x:f>
        <x:v>Ready</x:v>
      </x:c>
      <x:c r="N1852" s="149" t="b">
        <x:f>'Master Products'!Y1849</x:f>
        <x:v>1</x:v>
      </x:c>
      <x:c r="O1852" s="149" t="str">
        <x:f>'Master Products'!AH1849</x:f>
        <x:v>WS-RATES:52:13</x:v>
      </x:c>
      <x:c r="P1852" s="149" t="str">
        <x:f>IF('Master Products'!AI1849="","",'Master Products'!AI1849)</x:f>
      </x:c>
      <x:c r="Q1852" s="149" t="str">
        <x:f>IF('Master Products'!AJ1849="","",'Master Products'!AJ1849)</x:f>
      </x:c>
      <x:c r="R1852" s="149" t="str">
        <x:f>IF('Master Products'!AK1849="","",'Master Products'!AK1849)</x:f>
      </x:c>
    </x:row>
    <x:row r="1853">
      <x:c r="A1853" s="149" t="str">
        <x:f>'Master Products'!A1850</x:f>
        <x:v>RS-001849</x:v>
      </x:c>
      <x:c r="B1853" s="149" t="str">
        <x:f>'Master Products'!B1850</x:f>
        <x:v>BOX FI</x:v>
      </x:c>
      <x:c r="C1853" s="149" t="str">
        <x:f>'Master Products'!C1850</x:f>
        <x:v>FILE</x:v>
      </x:c>
      <x:c r="D1853" s="149" t="str">
        <x:f>'Master Products'!D1850</x:f>
        <x:v>Both</x:v>
      </x:c>
      <x:c r="E1853" s="149" t="str">
        <x:f>'Master Products'!F1850</x:f>
        <x:v>Box</x:v>
      </x:c>
      <x:c r="F1853" s="149" t="str">
        <x:f>IF('Master Products'!G1850="","",'Master Products'!G1850)</x:f>
      </x:c>
      <x:c r="G1853" s="149" t="str">
        <x:f>'Master Products'!I1850</x:f>
        <x:v>PKR</x:v>
      </x:c>
      <x:c r="H1853" s="133" t="n">
        <x:f>'Master Products'!L1850</x:f>
        <x:v>240</x:v>
      </x:c>
      <x:c r="I1853" s="133" t="n">
        <x:f>'Master Products'!M1850</x:f>
        <x:v>220</x:v>
      </x:c>
      <x:c r="J1853" s="133" t="str">
        <x:f>'Master Products'!U1850</x:f>
        <x:v>Source Valid</x:v>
      </x:c>
      <x:c r="K1853" s="133" t="n">
        <x:f>'Master Products'!N1850</x:f>
        <x:v>20</x:v>
      </x:c>
      <x:c r="L1853" s="148" t="n">
        <x:f>'Master Products'!O1850</x:f>
        <x:v>0.08333333333333333</x:v>
      </x:c>
      <x:c r="M1853" s="149" t="str">
        <x:f>'Master Products'!X1850</x:f>
        <x:v>Ready</x:v>
      </x:c>
      <x:c r="N1853" s="149" t="b">
        <x:f>'Master Products'!Y1850</x:f>
        <x:v>1</x:v>
      </x:c>
      <x:c r="O1853" s="149" t="str">
        <x:f>'Master Products'!AH1850</x:f>
        <x:v>WS-RATES:52:14</x:v>
      </x:c>
      <x:c r="P1853" s="149" t="str">
        <x:f>IF('Master Products'!AI1850="","",'Master Products'!AI1850)</x:f>
      </x:c>
      <x:c r="Q1853" s="149" t="str">
        <x:f>IF('Master Products'!AJ1850="","",'Master Products'!AJ1850)</x:f>
      </x:c>
      <x:c r="R1853" s="149" t="str">
        <x:f>IF('Master Products'!AK1850="","",'Master Products'!AK1850)</x:f>
      </x:c>
    </x:row>
    <x:row r="1854">
      <x:c r="A1854" s="149" t="str">
        <x:f>'Master Products'!A1851</x:f>
        <x:v>RS-001850</x:v>
      </x:c>
      <x:c r="B1854" s="149" t="str">
        <x:f>'Master Products'!B1851</x:f>
        <x:v>PUR/DAR D</x:v>
      </x:c>
      <x:c r="C1854" s="149" t="str">
        <x:f>'Master Products'!C1851</x:f>
        <x:v>D</x:v>
      </x:c>
      <x:c r="D1854" s="149" t="str">
        <x:f>'Master Products'!D1851</x:f>
        <x:v>Both</x:v>
      </x:c>
      <x:c r="E1854" s="149" t="str">
        <x:f>'Master Products'!F1851</x:f>
        <x:v>Piece</x:v>
      </x:c>
      <x:c r="F1854" s="149" t="str">
        <x:f>IF('Master Products'!G1851="","",'Master Products'!G1851)</x:f>
      </x:c>
      <x:c r="G1854" s="149" t="str">
        <x:f>'Master Products'!I1851</x:f>
        <x:v>PKR</x:v>
      </x:c>
      <x:c r="H1854" s="133" t="n">
        <x:f>'Master Products'!L1851</x:f>
        <x:v>12</x:v>
      </x:c>
      <x:c r="I1854" s="133" t="n">
        <x:f>'Master Products'!M1851</x:f>
        <x:v>9</x:v>
      </x:c>
      <x:c r="J1854" s="133" t="str">
        <x:f>'Master Products'!U1851</x:f>
        <x:v>Source Valid</x:v>
      </x:c>
      <x:c r="K1854" s="133" t="n">
        <x:f>'Master Products'!N1851</x:f>
        <x:v>3</x:v>
      </x:c>
      <x:c r="L1854" s="148" t="n">
        <x:f>'Master Products'!O1851</x:f>
        <x:v>0.25</x:v>
      </x:c>
      <x:c r="M1854" s="149" t="str">
        <x:f>'Master Products'!X1851</x:f>
        <x:v>Review Required</x:v>
      </x:c>
      <x:c r="N1854" s="149" t="b">
        <x:f>'Master Products'!Y1851</x:f>
        <x:v>0</x:v>
      </x:c>
      <x:c r="O1854" s="149" t="str">
        <x:f>'Master Products'!AH1851</x:f>
        <x:v>WS-RATES:52:15</x:v>
      </x:c>
      <x:c r="P1854" s="149" t="str">
        <x:f>IF('Master Products'!AI1851="","",'Master Products'!AI1851)</x:f>
      </x:c>
      <x:c r="Q1854" s="149" t="str">
        <x:f>IF('Master Products'!AJ1851="","",'Master Products'!AJ1851)</x:f>
      </x:c>
      <x:c r="R1854" s="149" t="str">
        <x:f>IF('Master Products'!AK1851="","",'Master Products'!AK1851)</x:f>
      </x:c>
    </x:row>
    <x:row r="1855">
      <x:c r="A1855" s="149" t="str">
        <x:f>'Master Products'!A1852</x:f>
        <x:v>RS-001851</x:v>
      </x:c>
      <x:c r="B1855" s="149" t="str">
        <x:f>'Master Products'!B1852</x:f>
        <x:v>DELI TABLE PEN</x:v>
      </x:c>
      <x:c r="C1855" s="149" t="str">
        <x:f>'Master Products'!C1852</x:f>
        <x:v>BALL POINT</x:v>
      </x:c>
      <x:c r="D1855" s="149" t="str">
        <x:f>'Master Products'!D1852</x:f>
        <x:v>Both</x:v>
      </x:c>
      <x:c r="E1855" s="149" t="str">
        <x:f>'Master Products'!F1852</x:f>
        <x:v>Piece</x:v>
      </x:c>
      <x:c r="F1855" s="149" t="str">
        <x:f>IF('Master Products'!G1852="","",'Master Products'!G1852)</x:f>
      </x:c>
      <x:c r="G1855" s="149" t="str">
        <x:f>'Master Products'!I1852</x:f>
        <x:v>PKR</x:v>
      </x:c>
      <x:c r="H1855" s="133" t="n">
        <x:f>'Master Products'!L1852</x:f>
        <x:v>135</x:v>
      </x:c>
      <x:c r="I1855" s="133" t="n">
        <x:f>'Master Products'!M1852</x:f>
        <x:v>115</x:v>
      </x:c>
      <x:c r="J1855" s="133" t="str">
        <x:f>'Master Products'!U1852</x:f>
        <x:v>Source Valid</x:v>
      </x:c>
      <x:c r="K1855" s="133" t="n">
        <x:f>'Master Products'!N1852</x:f>
        <x:v>20</x:v>
      </x:c>
      <x:c r="L1855" s="148" t="n">
        <x:f>'Master Products'!O1852</x:f>
        <x:v>0.14814814814814814</x:v>
      </x:c>
      <x:c r="M1855" s="149" t="str">
        <x:f>'Master Products'!X1852</x:f>
        <x:v>Ready</x:v>
      </x:c>
      <x:c r="N1855" s="149" t="b">
        <x:f>'Master Products'!Y1852</x:f>
        <x:v>1</x:v>
      </x:c>
      <x:c r="O1855" s="149" t="str">
        <x:f>'Master Products'!AH1852</x:f>
        <x:v>WS-RATES:52:16</x:v>
      </x:c>
      <x:c r="P1855" s="149" t="str">
        <x:f>IF('Master Products'!AI1852="","",'Master Products'!AI1852)</x:f>
      </x:c>
      <x:c r="Q1855" s="149" t="str">
        <x:f>IF('Master Products'!AJ1852="","",'Master Products'!AJ1852)</x:f>
      </x:c>
      <x:c r="R1855" s="149" t="str">
        <x:f>IF('Master Products'!AK1852="","",'Master Products'!AK1852)</x:f>
      </x:c>
    </x:row>
    <x:row r="1856">
      <x:c r="A1856" s="149" t="str">
        <x:f>'Master Products'!A1853</x:f>
        <x:v>RS-001852</x:v>
      </x:c>
      <x:c r="B1856" s="149" t="str">
        <x:f>'Master Products'!B1853</x:f>
        <x:v>KIDCO D (1 PCS)</x:v>
      </x:c>
      <x:c r="C1856" s="149" t="str">
        <x:f>'Master Products'!C1853</x:f>
        <x:v>D</x:v>
      </x:c>
      <x:c r="D1856" s="149" t="str">
        <x:f>'Master Products'!D1853</x:f>
        <x:v>Both</x:v>
      </x:c>
      <x:c r="E1856" s="149" t="str">
        <x:f>'Master Products'!F1853</x:f>
        <x:v>Piece</x:v>
      </x:c>
      <x:c r="F1856" s="149" t="n">
        <x:f>IF('Master Products'!G1853="","",'Master Products'!G1853)</x:f>
        <x:v>1</x:v>
      </x:c>
      <x:c r="G1856" s="149" t="str">
        <x:f>'Master Products'!I1853</x:f>
        <x:v>PKR</x:v>
      </x:c>
      <x:c r="H1856" s="133" t="n">
        <x:f>'Master Products'!L1853</x:f>
        <x:v>25</x:v>
      </x:c>
      <x:c r="I1856" s="133" t="n">
        <x:f>'Master Products'!M1853</x:f>
        <x:v>20</x:v>
      </x:c>
      <x:c r="J1856" s="133" t="str">
        <x:f>'Master Products'!U1853</x:f>
        <x:v>Source Valid</x:v>
      </x:c>
      <x:c r="K1856" s="133" t="n">
        <x:f>'Master Products'!N1853</x:f>
        <x:v>5</x:v>
      </x:c>
      <x:c r="L1856" s="148" t="n">
        <x:f>'Master Products'!O1853</x:f>
        <x:v>0.2</x:v>
      </x:c>
      <x:c r="M1856" s="149" t="str">
        <x:f>'Master Products'!X1853</x:f>
        <x:v>Ready</x:v>
      </x:c>
      <x:c r="N1856" s="149" t="b">
        <x:f>'Master Products'!Y1853</x:f>
        <x:v>1</x:v>
      </x:c>
      <x:c r="O1856" s="149" t="str">
        <x:f>'Master Products'!AH1853</x:f>
        <x:v>WS-RATES:52:17</x:v>
      </x:c>
      <x:c r="P1856" s="149" t="str">
        <x:f>IF('Master Products'!AI1853="","",'Master Products'!AI1853)</x:f>
      </x:c>
      <x:c r="Q1856" s="149" t="str">
        <x:f>IF('Master Products'!AJ1853="","",'Master Products'!AJ1853)</x:f>
      </x:c>
      <x:c r="R1856" s="149" t="str">
        <x:f>IF('Master Products'!AK1853="","",'Master Products'!AK1853)</x:f>
      </x:c>
    </x:row>
    <x:row r="1857">
      <x:c r="A1857" s="149" t="str">
        <x:f>'Master Products'!A1854</x:f>
        <x:v>RS-001853</x:v>
      </x:c>
      <x:c r="B1857" s="149" t="str">
        <x:f>'Master Products'!B1854</x:f>
        <x:v>KIDCO ERASER K736</x:v>
      </x:c>
      <x:c r="C1857" s="149" t="str">
        <x:f>'Master Products'!C1854</x:f>
        <x:v>ERASERS</x:v>
      </x:c>
      <x:c r="D1857" s="149" t="str">
        <x:f>'Master Products'!D1854</x:f>
        <x:v>Both</x:v>
      </x:c>
      <x:c r="E1857" s="149" t="str">
        <x:f>'Master Products'!F1854</x:f>
        <x:v>Piece</x:v>
      </x:c>
      <x:c r="F1857" s="149" t="str">
        <x:f>IF('Master Products'!G1854="","",'Master Products'!G1854)</x:f>
      </x:c>
      <x:c r="G1857" s="149" t="str">
        <x:f>'Master Products'!I1854</x:f>
        <x:v>PKR</x:v>
      </x:c>
      <x:c r="H1857" s="133" t="n">
        <x:f>'Master Products'!L1854</x:f>
        <x:v>520</x:v>
      </x:c>
      <x:c r="I1857" s="133" t="n">
        <x:f>'Master Products'!M1854</x:f>
        <x:v>480</x:v>
      </x:c>
      <x:c r="J1857" s="133" t="str">
        <x:f>'Master Products'!U1854</x:f>
        <x:v>Source Valid</x:v>
      </x:c>
      <x:c r="K1857" s="133" t="n">
        <x:f>'Master Products'!N1854</x:f>
        <x:v>40</x:v>
      </x:c>
      <x:c r="L1857" s="148" t="n">
        <x:f>'Master Products'!O1854</x:f>
        <x:v>0.07692307692307693</x:v>
      </x:c>
      <x:c r="M1857" s="149" t="str">
        <x:f>'Master Products'!X1854</x:f>
        <x:v>Ready</x:v>
      </x:c>
      <x:c r="N1857" s="149" t="b">
        <x:f>'Master Products'!Y1854</x:f>
        <x:v>1</x:v>
      </x:c>
      <x:c r="O1857" s="149" t="str">
        <x:f>'Master Products'!AH1854</x:f>
        <x:v>WS-RATES:52:18</x:v>
      </x:c>
      <x:c r="P1857" s="149" t="str">
        <x:f>IF('Master Products'!AI1854="","",'Master Products'!AI1854)</x:f>
      </x:c>
      <x:c r="Q1857" s="149" t="str">
        <x:f>IF('Master Products'!AJ1854="","",'Master Products'!AJ1854)</x:f>
      </x:c>
      <x:c r="R1857" s="149" t="str">
        <x:f>IF('Master Products'!AK1854="","",'Master Products'!AK1854)</x:f>
      </x:c>
    </x:row>
    <x:row r="1858">
      <x:c r="A1858" s="149" t="str">
        <x:f>'Master Products'!A1855</x:f>
        <x:v>RS-001854</x:v>
      </x:c>
      <x:c r="B1858" s="149" t="str">
        <x:f>'Master Products'!B1855</x:f>
        <x:v>KIDCO ERASER JAR</x:v>
      </x:c>
      <x:c r="C1858" s="149" t="str">
        <x:f>'Master Products'!C1855</x:f>
        <x:v>ERASERS</x:v>
      </x:c>
      <x:c r="D1858" s="149" t="str">
        <x:f>'Master Products'!D1855</x:f>
        <x:v>Wholesale/Bulk</x:v>
      </x:c>
      <x:c r="E1858" s="149" t="str">
        <x:f>'Master Products'!F1855</x:f>
        <x:v>Jar</x:v>
      </x:c>
      <x:c r="F1858" s="149" t="str">
        <x:f>IF('Master Products'!G1855="","",'Master Products'!G1855)</x:f>
      </x:c>
      <x:c r="G1858" s="149" t="str">
        <x:f>'Master Products'!I1855</x:f>
        <x:v>PKR</x:v>
      </x:c>
      <x:c r="H1858" s="133" t="n">
        <x:f>'Master Products'!L1855</x:f>
        <x:v>600</x:v>
      </x:c>
      <x:c r="I1858" s="133" t="n">
        <x:f>'Master Products'!M1855</x:f>
        <x:v>530</x:v>
      </x:c>
      <x:c r="J1858" s="133" t="str">
        <x:f>'Master Products'!U1855</x:f>
        <x:v>Source Valid</x:v>
      </x:c>
      <x:c r="K1858" s="133" t="n">
        <x:f>'Master Products'!N1855</x:f>
        <x:v>70</x:v>
      </x:c>
      <x:c r="L1858" s="148" t="n">
        <x:f>'Master Products'!O1855</x:f>
        <x:v>0.11666666666666667</x:v>
      </x:c>
      <x:c r="M1858" s="149" t="str">
        <x:f>'Master Products'!X1855</x:f>
        <x:v>Ready</x:v>
      </x:c>
      <x:c r="N1858" s="149" t="b">
        <x:f>'Master Products'!Y1855</x:f>
        <x:v>1</x:v>
      </x:c>
      <x:c r="O1858" s="149" t="str">
        <x:f>'Master Products'!AH1855</x:f>
        <x:v>WS-RATES:52:19</x:v>
      </x:c>
      <x:c r="P1858" s="149" t="str">
        <x:f>IF('Master Products'!AI1855="","",'Master Products'!AI1855)</x:f>
      </x:c>
      <x:c r="Q1858" s="149" t="str">
        <x:f>IF('Master Products'!AJ1855="","",'Master Products'!AJ1855)</x:f>
      </x:c>
      <x:c r="R1858" s="149" t="str">
        <x:f>IF('Master Products'!AK1855="","",'Master Products'!AK1855)</x:f>
      </x:c>
    </x:row>
    <x:row r="1859">
      <x:c r="A1859" s="149" t="str">
        <x:f>'Master Products'!A1856</x:f>
        <x:v>RS-001855</x:v>
      </x:c>
      <x:c r="B1859" s="149" t="str">
        <x:f>'Master Products'!B1856</x:f>
        <x:v>RITO WATER DAMPER</x:v>
      </x:c>
      <x:c r="C1859" s="149" t="str">
        <x:f>'Master Products'!C1856</x:f>
        <x:v>CHINA</x:v>
      </x:c>
      <x:c r="D1859" s="149" t="str">
        <x:f>'Master Products'!D1856</x:f>
        <x:v>Both</x:v>
      </x:c>
      <x:c r="E1859" s="149" t="str">
        <x:f>'Master Products'!F1856</x:f>
        <x:v>Piece</x:v>
      </x:c>
      <x:c r="F1859" s="149" t="str">
        <x:f>IF('Master Products'!G1856="","",'Master Products'!G1856)</x:f>
      </x:c>
      <x:c r="G1859" s="149" t="str">
        <x:f>'Master Products'!I1856</x:f>
        <x:v>PKR</x:v>
      </x:c>
      <x:c r="H1859" s="133" t="n">
        <x:f>'Master Products'!L1856</x:f>
        <x:v>45</x:v>
      </x:c>
      <x:c r="I1859" s="133" t="n">
        <x:f>'Master Products'!M1856</x:f>
        <x:v>37</x:v>
      </x:c>
      <x:c r="J1859" s="133" t="str">
        <x:f>'Master Products'!U1856</x:f>
        <x:v>Source Valid</x:v>
      </x:c>
      <x:c r="K1859" s="133" t="n">
        <x:f>'Master Products'!N1856</x:f>
        <x:v>8</x:v>
      </x:c>
      <x:c r="L1859" s="148" t="n">
        <x:f>'Master Products'!O1856</x:f>
        <x:v>0.17777777777777778</x:v>
      </x:c>
      <x:c r="M1859" s="149" t="str">
        <x:f>'Master Products'!X1856</x:f>
        <x:v>Ready</x:v>
      </x:c>
      <x:c r="N1859" s="149" t="b">
        <x:f>'Master Products'!Y1856</x:f>
        <x:v>1</x:v>
      </x:c>
      <x:c r="O1859" s="149" t="str">
        <x:f>'Master Products'!AH1856</x:f>
        <x:v>WS-RATES:52:20</x:v>
      </x:c>
      <x:c r="P1859" s="149" t="str">
        <x:f>IF('Master Products'!AI1856="","",'Master Products'!AI1856)</x:f>
      </x:c>
      <x:c r="Q1859" s="149" t="str">
        <x:f>IF('Master Products'!AJ1856="","",'Master Products'!AJ1856)</x:f>
      </x:c>
      <x:c r="R1859" s="149" t="str">
        <x:f>IF('Master Products'!AK1856="","",'Master Products'!AK1856)</x:f>
      </x:c>
    </x:row>
    <x:row r="1860">
      <x:c r="A1860" s="149" t="str">
        <x:f>'Master Products'!A1857</x:f>
        <x:v>RS-001856</x:v>
      </x:c>
      <x:c r="B1860" s="149" t="str">
        <x:f>'Master Products'!B1857</x:f>
        <x:v>SWAN WATER DAMPER</x:v>
      </x:c>
      <x:c r="C1860" s="149" t="str">
        <x:f>'Master Products'!C1857</x:f>
        <x:v>CHINA</x:v>
      </x:c>
      <x:c r="D1860" s="149" t="str">
        <x:f>'Master Products'!D1857</x:f>
        <x:v>Both</x:v>
      </x:c>
      <x:c r="E1860" s="149" t="str">
        <x:f>'Master Products'!F1857</x:f>
        <x:v>Piece</x:v>
      </x:c>
      <x:c r="F1860" s="149" t="str">
        <x:f>IF('Master Products'!G1857="","",'Master Products'!G1857)</x:f>
      </x:c>
      <x:c r="G1860" s="149" t="str">
        <x:f>'Master Products'!I1857</x:f>
        <x:v>PKR</x:v>
      </x:c>
      <x:c r="H1860" s="133" t="n">
        <x:f>'Master Products'!L1857</x:f>
        <x:v>100</x:v>
      </x:c>
      <x:c r="I1860" s="133" t="n">
        <x:f>'Master Products'!M1857</x:f>
        <x:v>86</x:v>
      </x:c>
      <x:c r="J1860" s="133" t="str">
        <x:f>'Master Products'!U1857</x:f>
        <x:v>Source Valid</x:v>
      </x:c>
      <x:c r="K1860" s="133" t="n">
        <x:f>'Master Products'!N1857</x:f>
        <x:v>14</x:v>
      </x:c>
      <x:c r="L1860" s="148" t="n">
        <x:f>'Master Products'!O1857</x:f>
        <x:v>0.14</x:v>
      </x:c>
      <x:c r="M1860" s="149" t="str">
        <x:f>'Master Products'!X1857</x:f>
        <x:v>Ready</x:v>
      </x:c>
      <x:c r="N1860" s="149" t="b">
        <x:f>'Master Products'!Y1857</x:f>
        <x:v>1</x:v>
      </x:c>
      <x:c r="O1860" s="149" t="str">
        <x:f>'Master Products'!AH1857</x:f>
        <x:v>WS-RATES:52:21</x:v>
      </x:c>
      <x:c r="P1860" s="149" t="str">
        <x:f>IF('Master Products'!AI1857="","",'Master Products'!AI1857)</x:f>
      </x:c>
      <x:c r="Q1860" s="149" t="str">
        <x:f>IF('Master Products'!AJ1857="","",'Master Products'!AJ1857)</x:f>
      </x:c>
      <x:c r="R1860" s="149" t="str">
        <x:f>IF('Master Products'!AK1857="","",'Master Products'!AK1857)</x:f>
      </x:c>
    </x:row>
    <x:row r="1861">
      <x:c r="A1861" s="149" t="str">
        <x:f>'Master Products'!A1858</x:f>
        <x:v>RS-001857</x:v>
      </x:c>
      <x:c r="B1861" s="149" t="str">
        <x:f>'Master Products'!B1858</x:f>
        <x:v>DEER OIL PASTEL (12PCS)</x:v>
      </x:c>
      <x:c r="C1861" s="149" t="str">
        <x:f>'Master Products'!C1858</x:f>
        <x:v>CRAYONS</x:v>
      </x:c>
      <x:c r="D1861" s="149" t="str">
        <x:f>'Master Products'!D1858</x:f>
        <x:v>Wholesale/Bulk</x:v>
      </x:c>
      <x:c r="E1861" s="149" t="str">
        <x:f>'Master Products'!F1858</x:f>
        <x:v>Pack</x:v>
      </x:c>
      <x:c r="F1861" s="149" t="n">
        <x:f>IF('Master Products'!G1858="","",'Master Products'!G1858)</x:f>
        <x:v>12</x:v>
      </x:c>
      <x:c r="G1861" s="149" t="str">
        <x:f>'Master Products'!I1858</x:f>
        <x:v>PKR</x:v>
      </x:c>
      <x:c r="H1861" s="133" t="n">
        <x:f>'Master Products'!L1858</x:f>
        <x:v>228</x:v>
      </x:c>
      <x:c r="I1861" s="133" t="n">
        <x:f>'Master Products'!M1858</x:f>
        <x:v>190</x:v>
      </x:c>
      <x:c r="J1861" s="133" t="str">
        <x:f>'Master Products'!U1858</x:f>
        <x:v>Source Valid</x:v>
      </x:c>
      <x:c r="K1861" s="133" t="n">
        <x:f>'Master Products'!N1858</x:f>
        <x:v>38</x:v>
      </x:c>
      <x:c r="L1861" s="148" t="n">
        <x:f>'Master Products'!O1858</x:f>
        <x:v>0.16666666666666666</x:v>
      </x:c>
      <x:c r="M1861" s="149" t="str">
        <x:f>'Master Products'!X1858</x:f>
        <x:v>Ready</x:v>
      </x:c>
      <x:c r="N1861" s="149" t="b">
        <x:f>'Master Products'!Y1858</x:f>
        <x:v>1</x:v>
      </x:c>
      <x:c r="O1861" s="149" t="str">
        <x:f>'Master Products'!AH1858</x:f>
        <x:v>WS-RATES:52:22</x:v>
      </x:c>
      <x:c r="P1861" s="149" t="str">
        <x:f>IF('Master Products'!AI1858="","",'Master Products'!AI1858)</x:f>
      </x:c>
      <x:c r="Q1861" s="149" t="str">
        <x:f>IF('Master Products'!AJ1858="","",'Master Products'!AJ1858)</x:f>
      </x:c>
      <x:c r="R1861" s="149" t="str">
        <x:f>IF('Master Products'!AK1858="","",'Master Products'!AK1858)</x:f>
      </x:c>
    </x:row>
    <x:row r="1862">
      <x:c r="A1862" s="149" t="str">
        <x:f>'Master Products'!A1859</x:f>
        <x:v>RS-001858</x:v>
      </x:c>
      <x:c r="B1862" s="149" t="str">
        <x:f>'Master Products'!B1859</x:f>
        <x:v>KIDCO INK PEN SPRINTER</x:v>
      </x:c>
      <x:c r="C1862" s="149" t="str">
        <x:f>'Master Products'!C1859</x:f>
        <x:v>INK PEN</x:v>
      </x:c>
      <x:c r="D1862" s="149" t="str">
        <x:f>'Master Products'!D1859</x:f>
        <x:v>Both</x:v>
      </x:c>
      <x:c r="E1862" s="149" t="str">
        <x:f>'Master Products'!F1859</x:f>
        <x:v>Piece</x:v>
      </x:c>
      <x:c r="F1862" s="149" t="str">
        <x:f>IF('Master Products'!G1859="","",'Master Products'!G1859)</x:f>
      </x:c>
      <x:c r="G1862" s="149" t="str">
        <x:f>'Master Products'!I1859</x:f>
        <x:v>PKR</x:v>
      </x:c>
      <x:c r="H1862" s="133" t="n">
        <x:f>'Master Products'!L1859</x:f>
        <x:v>380</x:v>
      </x:c>
      <x:c r="I1862" s="133" t="n">
        <x:f>'Master Products'!M1859</x:f>
        <x:v>350</x:v>
      </x:c>
      <x:c r="J1862" s="133" t="str">
        <x:f>'Master Products'!U1859</x:f>
        <x:v>Source Valid</x:v>
      </x:c>
      <x:c r="K1862" s="133" t="n">
        <x:f>'Master Products'!N1859</x:f>
        <x:v>30</x:v>
      </x:c>
      <x:c r="L1862" s="148" t="n">
        <x:f>'Master Products'!O1859</x:f>
        <x:v>0.07894736842105263</x:v>
      </x:c>
      <x:c r="M1862" s="149" t="str">
        <x:f>'Master Products'!X1859</x:f>
        <x:v>Ready</x:v>
      </x:c>
      <x:c r="N1862" s="149" t="b">
        <x:f>'Master Products'!Y1859</x:f>
        <x:v>1</x:v>
      </x:c>
      <x:c r="O1862" s="149" t="str">
        <x:f>'Master Products'!AH1859</x:f>
        <x:v>WS-RATES:52:23</x:v>
      </x:c>
      <x:c r="P1862" s="149" t="str">
        <x:f>IF('Master Products'!AI1859="","",'Master Products'!AI1859)</x:f>
      </x:c>
      <x:c r="Q1862" s="149" t="str">
        <x:f>IF('Master Products'!AJ1859="","",'Master Products'!AJ1859)</x:f>
      </x:c>
      <x:c r="R1862" s="149" t="str">
        <x:f>IF('Master Products'!AK1859="","",'Master Products'!AK1859)</x:f>
      </x:c>
    </x:row>
    <x:row r="1863">
      <x:c r="A1863" s="149" t="str">
        <x:f>'Master Products'!A1860</x:f>
        <x:v>RS-001859</x:v>
      </x:c>
      <x:c r="B1863" s="149" t="str">
        <x:f>'Master Products'!B1860</x:f>
        <x:v>KIDCO INK PEN SMASHUP</x:v>
      </x:c>
      <x:c r="C1863" s="149" t="str">
        <x:f>'Master Products'!C1860</x:f>
        <x:v>INK PEN</x:v>
      </x:c>
      <x:c r="D1863" s="149" t="str">
        <x:f>'Master Products'!D1860</x:f>
        <x:v>Both</x:v>
      </x:c>
      <x:c r="E1863" s="149" t="str">
        <x:f>'Master Products'!F1860</x:f>
        <x:v>Piece</x:v>
      </x:c>
      <x:c r="F1863" s="149" t="str">
        <x:f>IF('Master Products'!G1860="","",'Master Products'!G1860)</x:f>
      </x:c>
      <x:c r="G1863" s="149" t="str">
        <x:f>'Master Products'!I1860</x:f>
        <x:v>PKR</x:v>
      </x:c>
      <x:c r="H1863" s="133" t="n">
        <x:f>'Master Products'!L1860</x:f>
        <x:v>670</x:v>
      </x:c>
      <x:c r="I1863" s="133" t="n">
        <x:f>'Master Products'!M1860</x:f>
        <x:v>650</x:v>
      </x:c>
      <x:c r="J1863" s="133" t="str">
        <x:f>'Master Products'!U1860</x:f>
        <x:v>Source Valid</x:v>
      </x:c>
      <x:c r="K1863" s="133" t="n">
        <x:f>'Master Products'!N1860</x:f>
        <x:v>20</x:v>
      </x:c>
      <x:c r="L1863" s="148" t="n">
        <x:f>'Master Products'!O1860</x:f>
        <x:v>0.029850746268656716</x:v>
      </x:c>
      <x:c r="M1863" s="149" t="str">
        <x:f>'Master Products'!X1860</x:f>
        <x:v>Ready</x:v>
      </x:c>
      <x:c r="N1863" s="149" t="b">
        <x:f>'Master Products'!Y1860</x:f>
        <x:v>1</x:v>
      </x:c>
      <x:c r="O1863" s="149" t="str">
        <x:f>'Master Products'!AH1860</x:f>
        <x:v>WS-RATES:52:24</x:v>
      </x:c>
      <x:c r="P1863" s="149" t="str">
        <x:f>IF('Master Products'!AI1860="","",'Master Products'!AI1860)</x:f>
      </x:c>
      <x:c r="Q1863" s="149" t="str">
        <x:f>IF('Master Products'!AJ1860="","",'Master Products'!AJ1860)</x:f>
      </x:c>
      <x:c r="R1863" s="149" t="str">
        <x:f>IF('Master Products'!AK1860="","",'Master Products'!AK1860)</x:f>
      </x:c>
    </x:row>
    <x:row r="1864">
      <x:c r="A1864" s="149" t="str">
        <x:f>'Master Products'!A1861</x:f>
        <x:v>RS-001860</x:v>
      </x:c>
      <x:c r="B1864" s="149" t="str">
        <x:f>'Master Products'!B1861</x:f>
        <x:v>KIDCO INK PEN SMASHUP (CRYST</x:v>
      </x:c>
      <x:c r="C1864" s="149" t="str">
        <x:f>'Master Products'!C1861</x:f>
        <x:v>INK PEN</x:v>
      </x:c>
      <x:c r="D1864" s="149" t="str">
        <x:f>'Master Products'!D1861</x:f>
        <x:v>Both</x:v>
      </x:c>
      <x:c r="E1864" s="149" t="str">
        <x:f>'Master Products'!F1861</x:f>
        <x:v>Piece</x:v>
      </x:c>
      <x:c r="F1864" s="149" t="str">
        <x:f>IF('Master Products'!G1861="","",'Master Products'!G1861)</x:f>
      </x:c>
      <x:c r="G1864" s="149" t="str">
        <x:f>'Master Products'!I1861</x:f>
        <x:v>PKR</x:v>
      </x:c>
      <x:c r="H1864" s="133" t="n">
        <x:f>'Master Products'!L1861</x:f>
        <x:v>670</x:v>
      </x:c>
      <x:c r="I1864" s="133" t="n">
        <x:f>'Master Products'!M1861</x:f>
        <x:v>650</x:v>
      </x:c>
      <x:c r="J1864" s="133" t="str">
        <x:f>'Master Products'!U1861</x:f>
        <x:v>Source Valid</x:v>
      </x:c>
      <x:c r="K1864" s="133" t="n">
        <x:f>'Master Products'!N1861</x:f>
        <x:v>20</x:v>
      </x:c>
      <x:c r="L1864" s="148" t="n">
        <x:f>'Master Products'!O1861</x:f>
        <x:v>0.029850746268656716</x:v>
      </x:c>
      <x:c r="M1864" s="149" t="str">
        <x:f>'Master Products'!X1861</x:f>
        <x:v>Ready</x:v>
      </x:c>
      <x:c r="N1864" s="149" t="b">
        <x:f>'Master Products'!Y1861</x:f>
        <x:v>1</x:v>
      </x:c>
      <x:c r="O1864" s="149" t="str">
        <x:f>'Master Products'!AH1861</x:f>
        <x:v>WS-RATES:52:25</x:v>
      </x:c>
      <x:c r="P1864" s="149" t="str">
        <x:f>IF('Master Products'!AI1861="","",'Master Products'!AI1861)</x:f>
      </x:c>
      <x:c r="Q1864" s="149" t="str">
        <x:f>IF('Master Products'!AJ1861="","",'Master Products'!AJ1861)</x:f>
      </x:c>
      <x:c r="R1864" s="149" t="str">
        <x:f>IF('Master Products'!AK1861="","",'Master Products'!AK1861)</x:f>
      </x:c>
    </x:row>
    <x:row r="1865">
      <x:c r="A1865" s="149" t="str">
        <x:f>'Master Products'!A1862</x:f>
        <x:v>RS-001861</x:v>
      </x:c>
      <x:c r="B1865" s="149" t="str">
        <x:f>'Master Products'!B1862</x:f>
        <x:v>DEER BOARD MARKER 1 PCS</x:v>
      </x:c>
      <x:c r="C1865" s="149" t="str">
        <x:f>'Master Products'!C1862</x:f>
        <x:v>BOARD &amp; PERMANENT</x:v>
      </x:c>
      <x:c r="D1865" s="149" t="str">
        <x:f>'Master Products'!D1862</x:f>
        <x:v>Both</x:v>
      </x:c>
      <x:c r="E1865" s="149" t="str">
        <x:f>'Master Products'!F1862</x:f>
        <x:v>Piece</x:v>
      </x:c>
      <x:c r="F1865" s="149" t="n">
        <x:f>IF('Master Products'!G1862="","",'Master Products'!G1862)</x:f>
        <x:v>1</x:v>
      </x:c>
      <x:c r="G1865" s="149" t="str">
        <x:f>'Master Products'!I1862</x:f>
        <x:v>PKR</x:v>
      </x:c>
      <x:c r="H1865" s="133" t="n">
        <x:f>'Master Products'!L1862</x:f>
        <x:v>49</x:v>
      </x:c>
      <x:c r="I1865" s="133" t="n">
        <x:f>'Master Products'!M1862</x:f>
        <x:v>39</x:v>
      </x:c>
      <x:c r="J1865" s="133" t="str">
        <x:f>'Master Products'!U1862</x:f>
        <x:v>Source Valid</x:v>
      </x:c>
      <x:c r="K1865" s="133" t="n">
        <x:f>'Master Products'!N1862</x:f>
        <x:v>10</x:v>
      </x:c>
      <x:c r="L1865" s="148" t="n">
        <x:f>'Master Products'!O1862</x:f>
        <x:v>0.20408163265306123</x:v>
      </x:c>
      <x:c r="M1865" s="149" t="str">
        <x:f>'Master Products'!X1862</x:f>
        <x:v>Ready</x:v>
      </x:c>
      <x:c r="N1865" s="149" t="b">
        <x:f>'Master Products'!Y1862</x:f>
        <x:v>1</x:v>
      </x:c>
      <x:c r="O1865" s="149" t="str">
        <x:f>'Master Products'!AH1862</x:f>
        <x:v>WS-RATES:52:26</x:v>
      </x:c>
      <x:c r="P1865" s="149" t="str">
        <x:f>IF('Master Products'!AI1862="","",'Master Products'!AI1862)</x:f>
      </x:c>
      <x:c r="Q1865" s="149" t="str">
        <x:f>IF('Master Products'!AJ1862="","",'Master Products'!AJ1862)</x:f>
      </x:c>
      <x:c r="R1865" s="149" t="str">
        <x:f>IF('Master Products'!AK1862="","",'Master Products'!AK1862)</x:f>
      </x:c>
    </x:row>
    <x:row r="1866">
      <x:c r="A1866" s="149" t="str">
        <x:f>'Master Products'!A1863</x:f>
        <x:v>RS-001862</x:v>
      </x:c>
      <x:c r="B1866" s="149" t="str">
        <x:f>'Master Products'!B1863</x:f>
        <x:v>KIDCO INK PEN SHINING STAR</x:v>
      </x:c>
      <x:c r="C1866" s="149" t="str">
        <x:f>'Master Products'!C1863</x:f>
        <x:v>INK PEN</x:v>
      </x:c>
      <x:c r="D1866" s="149" t="str">
        <x:f>'Master Products'!D1863</x:f>
        <x:v>Both</x:v>
      </x:c>
      <x:c r="E1866" s="149" t="str">
        <x:f>'Master Products'!F1863</x:f>
        <x:v>Piece</x:v>
      </x:c>
      <x:c r="F1866" s="149" t="str">
        <x:f>IF('Master Products'!G1863="","",'Master Products'!G1863)</x:f>
      </x:c>
      <x:c r="G1866" s="149" t="str">
        <x:f>'Master Products'!I1863</x:f>
        <x:v>PKR</x:v>
      </x:c>
      <x:c r="H1866" s="133" t="n">
        <x:f>'Master Products'!L1863</x:f>
        <x:v>380</x:v>
      </x:c>
      <x:c r="I1866" s="133" t="n">
        <x:f>'Master Products'!M1863</x:f>
        <x:v>350</x:v>
      </x:c>
      <x:c r="J1866" s="133" t="str">
        <x:f>'Master Products'!U1863</x:f>
        <x:v>Source Valid</x:v>
      </x:c>
      <x:c r="K1866" s="133" t="n">
        <x:f>'Master Products'!N1863</x:f>
        <x:v>30</x:v>
      </x:c>
      <x:c r="L1866" s="148" t="n">
        <x:f>'Master Products'!O1863</x:f>
        <x:v>0.07894736842105263</x:v>
      </x:c>
      <x:c r="M1866" s="149" t="str">
        <x:f>'Master Products'!X1863</x:f>
        <x:v>Ready</x:v>
      </x:c>
      <x:c r="N1866" s="149" t="b">
        <x:f>'Master Products'!Y1863</x:f>
        <x:v>1</x:v>
      </x:c>
      <x:c r="O1866" s="149" t="str">
        <x:f>'Master Products'!AH1863</x:f>
        <x:v>WS-RATES:52:27</x:v>
      </x:c>
      <x:c r="P1866" s="149" t="str">
        <x:f>IF('Master Products'!AI1863="","",'Master Products'!AI1863)</x:f>
      </x:c>
      <x:c r="Q1866" s="149" t="str">
        <x:f>IF('Master Products'!AJ1863="","",'Master Products'!AJ1863)</x:f>
      </x:c>
      <x:c r="R1866" s="149" t="str">
        <x:f>IF('Master Products'!AK1863="","",'Master Products'!AK1863)</x:f>
      </x:c>
    </x:row>
    <x:row r="1867">
      <x:c r="A1867" s="149" t="str">
        <x:f>'Master Products'!A1864</x:f>
        <x:v>RS-001863</x:v>
      </x:c>
      <x:c r="B1867" s="149" t="str">
        <x:f>'Master Products'!B1864</x:f>
        <x:v>7 STAR POSTER COLOUR (30ML)</x:v>
      </x:c>
      <x:c r="C1867" s="149" t="str">
        <x:f>'Master Products'!C1864</x:f>
        <x:v>POSTER COLORS</x:v>
      </x:c>
      <x:c r="D1867" s="149" t="str">
        <x:f>'Master Products'!D1864</x:f>
        <x:v>Both</x:v>
      </x:c>
      <x:c r="E1867" s="149" t="str">
        <x:f>'Master Products'!F1864</x:f>
        <x:v>Piece</x:v>
      </x:c>
      <x:c r="F1867" s="149" t="str">
        <x:f>IF('Master Products'!G1864="","",'Master Products'!G1864)</x:f>
      </x:c>
      <x:c r="G1867" s="149" t="str">
        <x:f>'Master Products'!I1864</x:f>
        <x:v>PKR</x:v>
      </x:c>
      <x:c r="H1867" s="133" t="n">
        <x:f>'Master Products'!L1864</x:f>
        <x:v>350</x:v>
      </x:c>
      <x:c r="I1867" s="133" t="n">
        <x:f>'Master Products'!M1864</x:f>
        <x:v>300</x:v>
      </x:c>
      <x:c r="J1867" s="133" t="str">
        <x:f>'Master Products'!U1864</x:f>
        <x:v>Source Valid</x:v>
      </x:c>
      <x:c r="K1867" s="133" t="n">
        <x:f>'Master Products'!N1864</x:f>
        <x:v>50</x:v>
      </x:c>
      <x:c r="L1867" s="148" t="n">
        <x:f>'Master Products'!O1864</x:f>
        <x:v>0.14285714285714285</x:v>
      </x:c>
      <x:c r="M1867" s="149" t="str">
        <x:f>'Master Products'!X1864</x:f>
        <x:v>Ready</x:v>
      </x:c>
      <x:c r="N1867" s="149" t="b">
        <x:f>'Master Products'!Y1864</x:f>
        <x:v>1</x:v>
      </x:c>
      <x:c r="O1867" s="149" t="str">
        <x:f>'Master Products'!AH1864</x:f>
        <x:v>WS-RATES:52:28</x:v>
      </x:c>
      <x:c r="P1867" s="149" t="str">
        <x:f>IF('Master Products'!AI1864="","",'Master Products'!AI1864)</x:f>
      </x:c>
      <x:c r="Q1867" s="149" t="str">
        <x:f>IF('Master Products'!AJ1864="","",'Master Products'!AJ1864)</x:f>
      </x:c>
      <x:c r="R1867" s="149" t="str">
        <x:f>IF('Master Products'!AK1864="","",'Master Products'!AK1864)</x:f>
      </x:c>
    </x:row>
    <x:row r="1868">
      <x:c r="A1868" s="149" t="str">
        <x:f>'Master Products'!A1865</x:f>
        <x:v>RS-001864</x:v>
      </x:c>
      <x:c r="B1868" s="149" t="str">
        <x:f>'Master Products'!B1865</x:f>
        <x:v>DEER PERMANENT 1PCS</x:v>
      </x:c>
      <x:c r="C1868" s="149" t="str">
        <x:f>'Master Products'!C1865</x:f>
        <x:v>BOARD &amp; PERMANENT</x:v>
      </x:c>
      <x:c r="D1868" s="149" t="str">
        <x:f>'Master Products'!D1865</x:f>
        <x:v>Both</x:v>
      </x:c>
      <x:c r="E1868" s="149" t="str">
        <x:f>'Master Products'!F1865</x:f>
        <x:v>Piece</x:v>
      </x:c>
      <x:c r="F1868" s="149" t="n">
        <x:f>IF('Master Products'!G1865="","",'Master Products'!G1865)</x:f>
        <x:v>1</x:v>
      </x:c>
      <x:c r="G1868" s="149" t="str">
        <x:f>'Master Products'!I1865</x:f>
        <x:v>PKR</x:v>
      </x:c>
      <x:c r="H1868" s="133" t="n">
        <x:f>'Master Products'!L1865</x:f>
        <x:v>38</x:v>
      </x:c>
      <x:c r="I1868" s="133" t="n">
        <x:f>'Master Products'!M1865</x:f>
        <x:v>31.5</x:v>
      </x:c>
      <x:c r="J1868" s="133" t="str">
        <x:f>'Master Products'!U1865</x:f>
        <x:v>Source Valid</x:v>
      </x:c>
      <x:c r="K1868" s="133" t="n">
        <x:f>'Master Products'!N1865</x:f>
        <x:v>6.5</x:v>
      </x:c>
      <x:c r="L1868" s="148" t="n">
        <x:f>'Master Products'!O1865</x:f>
        <x:v>0.17105263157894737</x:v>
      </x:c>
      <x:c r="M1868" s="149" t="str">
        <x:f>'Master Products'!X1865</x:f>
        <x:v>Ready</x:v>
      </x:c>
      <x:c r="N1868" s="149" t="b">
        <x:f>'Master Products'!Y1865</x:f>
        <x:v>1</x:v>
      </x:c>
      <x:c r="O1868" s="149" t="str">
        <x:f>'Master Products'!AH1865</x:f>
        <x:v>WS-RATES:52:29</x:v>
      </x:c>
      <x:c r="P1868" s="149" t="str">
        <x:f>IF('Master Products'!AI1865="","",'Master Products'!AI1865)</x:f>
      </x:c>
      <x:c r="Q1868" s="149" t="str">
        <x:f>IF('Master Products'!AJ1865="","",'Master Products'!AJ1865)</x:f>
      </x:c>
      <x:c r="R1868" s="149" t="str">
        <x:f>IF('Master Products'!AK1865="","",'Master Products'!AK1865)</x:f>
      </x:c>
    </x:row>
    <x:row r="1869">
      <x:c r="A1869" s="149" t="str">
        <x:f>'Master Products'!A1866</x:f>
        <x:v>RS-001865</x:v>
      </x:c>
      <x:c r="B1869" s="149" t="str">
        <x:f>'Master Products'!B1866</x:f>
        <x:v>KIDCO POSTER COLOUR (30ML)</x:v>
      </x:c>
      <x:c r="C1869" s="149" t="str">
        <x:f>'Master Products'!C1866</x:f>
        <x:v>POSTER COLORS</x:v>
      </x:c>
      <x:c r="D1869" s="149" t="str">
        <x:f>'Master Products'!D1866</x:f>
        <x:v>Both</x:v>
      </x:c>
      <x:c r="E1869" s="149" t="str">
        <x:f>'Master Products'!F1866</x:f>
        <x:v>Piece</x:v>
      </x:c>
      <x:c r="F1869" s="149" t="str">
        <x:f>IF('Master Products'!G1866="","",'Master Products'!G1866)</x:f>
      </x:c>
      <x:c r="G1869" s="149" t="str">
        <x:f>'Master Products'!I1866</x:f>
        <x:v>PKR</x:v>
      </x:c>
      <x:c r="H1869" s="133" t="n">
        <x:f>'Master Products'!L1866</x:f>
        <x:v>440</x:v>
      </x:c>
      <x:c r="I1869" s="133" t="n">
        <x:f>'Master Products'!M1866</x:f>
        <x:v>408</x:v>
      </x:c>
      <x:c r="J1869" s="133" t="str">
        <x:f>'Master Products'!U1866</x:f>
        <x:v>Source Valid</x:v>
      </x:c>
      <x:c r="K1869" s="133" t="n">
        <x:f>'Master Products'!N1866</x:f>
        <x:v>32</x:v>
      </x:c>
      <x:c r="L1869" s="148" t="n">
        <x:f>'Master Products'!O1866</x:f>
        <x:v>0.07272727272727272</x:v>
      </x:c>
      <x:c r="M1869" s="149" t="str">
        <x:f>'Master Products'!X1866</x:f>
        <x:v>Ready</x:v>
      </x:c>
      <x:c r="N1869" s="149" t="b">
        <x:f>'Master Products'!Y1866</x:f>
        <x:v>1</x:v>
      </x:c>
      <x:c r="O1869" s="149" t="str">
        <x:f>'Master Products'!AH1866</x:f>
        <x:v>WS-RATES:52:30</x:v>
      </x:c>
      <x:c r="P1869" s="149" t="str">
        <x:f>IF('Master Products'!AI1866="","",'Master Products'!AI1866)</x:f>
      </x:c>
      <x:c r="Q1869" s="149" t="str">
        <x:f>IF('Master Products'!AJ1866="","",'Master Products'!AJ1866)</x:f>
      </x:c>
      <x:c r="R1869" s="149" t="str">
        <x:f>IF('Master Products'!AK1866="","",'Master Products'!AK1866)</x:f>
      </x:c>
    </x:row>
    <x:row r="1870">
      <x:c r="A1870" s="149" t="str">
        <x:f>'Master Products'!A1867</x:f>
        <x:v>RS-001866</x:v>
      </x:c>
      <x:c r="B1870" s="149" t="str">
        <x:f>'Master Products'!B1867</x:f>
        <x:v>DEER PERMANENT MARKER</x:v>
      </x:c>
      <x:c r="C1870" s="149" t="str">
        <x:f>'Master Products'!C1867</x:f>
        <x:v>BOARD &amp; PERMANENT</x:v>
      </x:c>
      <x:c r="D1870" s="149" t="str">
        <x:f>'Master Products'!D1867</x:f>
        <x:v>Both</x:v>
      </x:c>
      <x:c r="E1870" s="149" t="str">
        <x:f>'Master Products'!F1867</x:f>
        <x:v>Piece</x:v>
      </x:c>
      <x:c r="F1870" s="149" t="str">
        <x:f>IF('Master Products'!G1867="","",'Master Products'!G1867)</x:f>
      </x:c>
      <x:c r="G1870" s="149" t="str">
        <x:f>'Master Products'!I1867</x:f>
        <x:v>PKR</x:v>
      </x:c>
      <x:c r="H1870" s="133" t="n">
        <x:f>'Master Products'!L1867</x:f>
        <x:v>454</x:v>
      </x:c>
      <x:c r="I1870" s="133" t="n">
        <x:f>'Master Products'!M1867</x:f>
        <x:v>376</x:v>
      </x:c>
      <x:c r="J1870" s="133" t="str">
        <x:f>'Master Products'!U1867</x:f>
        <x:v>Source Valid</x:v>
      </x:c>
      <x:c r="K1870" s="133" t="n">
        <x:f>'Master Products'!N1867</x:f>
        <x:v>78</x:v>
      </x:c>
      <x:c r="L1870" s="148" t="n">
        <x:f>'Master Products'!O1867</x:f>
        <x:v>0.17180616740088106</x:v>
      </x:c>
      <x:c r="M1870" s="149" t="str">
        <x:f>'Master Products'!X1867</x:f>
        <x:v>Ready</x:v>
      </x:c>
      <x:c r="N1870" s="149" t="b">
        <x:f>'Master Products'!Y1867</x:f>
        <x:v>1</x:v>
      </x:c>
      <x:c r="O1870" s="149" t="str">
        <x:f>'Master Products'!AH1867</x:f>
        <x:v>WS-RATES:52:31</x:v>
      </x:c>
      <x:c r="P1870" s="149" t="str">
        <x:f>IF('Master Products'!AI1867="","",'Master Products'!AI1867)</x:f>
      </x:c>
      <x:c r="Q1870" s="149" t="str">
        <x:f>IF('Master Products'!AJ1867="","",'Master Products'!AJ1867)</x:f>
      </x:c>
      <x:c r="R1870" s="149" t="str">
        <x:f>IF('Master Products'!AK1867="","",'Master Products'!AK1867)</x:f>
      </x:c>
    </x:row>
    <x:row r="1871">
      <x:c r="A1871" s="149" t="str">
        <x:f>'Master Products'!A1868</x:f>
        <x:v>RS-001867</x:v>
      </x:c>
      <x:c r="B1871" s="149" t="str">
        <x:f>'Master Products'!B1868</x:f>
        <x:v>DEER BOARD MARKER</x:v>
      </x:c>
      <x:c r="C1871" s="149" t="str">
        <x:f>'Master Products'!C1868</x:f>
        <x:v>BOARD &amp; PERMANENT</x:v>
      </x:c>
      <x:c r="D1871" s="149" t="str">
        <x:f>'Master Products'!D1868</x:f>
        <x:v>Both</x:v>
      </x:c>
      <x:c r="E1871" s="149" t="str">
        <x:f>'Master Products'!F1868</x:f>
        <x:v>Piece</x:v>
      </x:c>
      <x:c r="F1871" s="149" t="str">
        <x:f>IF('Master Products'!G1868="","",'Master Products'!G1868)</x:f>
      </x:c>
      <x:c r="G1871" s="149" t="str">
        <x:f>'Master Products'!I1868</x:f>
        <x:v>PKR</x:v>
      </x:c>
      <x:c r="H1871" s="133" t="n">
        <x:f>'Master Products'!L1868</x:f>
        <x:v>580</x:v>
      </x:c>
      <x:c r="I1871" s="133" t="n">
        <x:f>'Master Products'!M1868</x:f>
        <x:v>468</x:v>
      </x:c>
      <x:c r="J1871" s="133" t="str">
        <x:f>'Master Products'!U1868</x:f>
        <x:v>Source Valid</x:v>
      </x:c>
      <x:c r="K1871" s="133" t="n">
        <x:f>'Master Products'!N1868</x:f>
        <x:v>112</x:v>
      </x:c>
      <x:c r="L1871" s="148" t="n">
        <x:f>'Master Products'!O1868</x:f>
        <x:v>0.19310344827586207</x:v>
      </x:c>
      <x:c r="M1871" s="149" t="str">
        <x:f>'Master Products'!X1868</x:f>
        <x:v>Ready</x:v>
      </x:c>
      <x:c r="N1871" s="149" t="b">
        <x:f>'Master Products'!Y1868</x:f>
        <x:v>1</x:v>
      </x:c>
      <x:c r="O1871" s="149" t="str">
        <x:f>'Master Products'!AH1868</x:f>
        <x:v>WS-RATES:52:32</x:v>
      </x:c>
      <x:c r="P1871" s="149" t="str">
        <x:f>IF('Master Products'!AI1868="","",'Master Products'!AI1868)</x:f>
      </x:c>
      <x:c r="Q1871" s="149" t="str">
        <x:f>IF('Master Products'!AJ1868="","",'Master Products'!AJ1868)</x:f>
      </x:c>
      <x:c r="R1871" s="149" t="str">
        <x:f>IF('Master Products'!AK1868="","",'Master Products'!AK1868)</x:f>
      </x:c>
    </x:row>
    <x:row r="1872">
      <x:c r="A1872" s="149" t="str">
        <x:f>'Master Products'!A1869</x:f>
        <x:v>RS-001868</x:v>
      </x:c>
      <x:c r="B1872" s="149" t="str">
        <x:f>'Master Products'!B1869</x:f>
        <x:v>DEER COLOUR 6 HALF</x:v>
      </x:c>
      <x:c r="C1872" s="149" t="str">
        <x:f>'Master Products'!C1869</x:f>
        <x:v>PENCIL COLOR</x:v>
      </x:c>
      <x:c r="D1872" s="149" t="str">
        <x:f>'Master Products'!D1869</x:f>
        <x:v>Both</x:v>
      </x:c>
      <x:c r="E1872" s="149" t="str">
        <x:f>'Master Products'!F1869</x:f>
        <x:v>Piece</x:v>
      </x:c>
      <x:c r="F1872" s="149" t="str">
        <x:f>IF('Master Products'!G1869="","",'Master Products'!G1869)</x:f>
      </x:c>
      <x:c r="G1872" s="149" t="str">
        <x:f>'Master Products'!I1869</x:f>
        <x:v>PKR</x:v>
      </x:c>
      <x:c r="H1872" s="133" t="n">
        <x:f>'Master Products'!L1869</x:f>
        <x:v>37</x:v>
      </x:c>
      <x:c r="I1872" s="133" t="n">
        <x:f>'Master Products'!M1869</x:f>
        <x:v>33</x:v>
      </x:c>
      <x:c r="J1872" s="133" t="str">
        <x:f>'Master Products'!U1869</x:f>
        <x:v>Source Valid</x:v>
      </x:c>
      <x:c r="K1872" s="133" t="n">
        <x:f>'Master Products'!N1869</x:f>
        <x:v>4</x:v>
      </x:c>
      <x:c r="L1872" s="148" t="n">
        <x:f>'Master Products'!O1869</x:f>
        <x:v>0.10810810810810811</x:v>
      </x:c>
      <x:c r="M1872" s="149" t="str">
        <x:f>'Master Products'!X1869</x:f>
        <x:v>Ready</x:v>
      </x:c>
      <x:c r="N1872" s="149" t="b">
        <x:f>'Master Products'!Y1869</x:f>
        <x:v>1</x:v>
      </x:c>
      <x:c r="O1872" s="149" t="str">
        <x:f>'Master Products'!AH1869</x:f>
        <x:v>WS-RATES:52:33</x:v>
      </x:c>
      <x:c r="P1872" s="149" t="str">
        <x:f>IF('Master Products'!AI1869="","",'Master Products'!AI1869)</x:f>
      </x:c>
      <x:c r="Q1872" s="149" t="str">
        <x:f>IF('Master Products'!AJ1869="","",'Master Products'!AJ1869)</x:f>
      </x:c>
      <x:c r="R1872" s="149" t="str">
        <x:f>IF('Master Products'!AK1869="","",'Master Products'!AK1869)</x:f>
      </x:c>
    </x:row>
    <x:row r="1873">
      <x:c r="A1873" s="149" t="str">
        <x:f>'Master Products'!A1870</x:f>
        <x:v>RS-001869</x:v>
      </x:c>
      <x:c r="B1873" s="149" t="str">
        <x:f>'Master Products'!B1870</x:f>
        <x:v>DEER COLOUR 12 HALF</x:v>
      </x:c>
      <x:c r="C1873" s="149" t="str">
        <x:f>'Master Products'!C1870</x:f>
        <x:v>PENCIL COLOR</x:v>
      </x:c>
      <x:c r="D1873" s="149" t="str">
        <x:f>'Master Products'!D1870</x:f>
        <x:v>Both</x:v>
      </x:c>
      <x:c r="E1873" s="149" t="str">
        <x:f>'Master Products'!F1870</x:f>
        <x:v>Piece</x:v>
      </x:c>
      <x:c r="F1873" s="149" t="str">
        <x:f>IF('Master Products'!G1870="","",'Master Products'!G1870)</x:f>
      </x:c>
      <x:c r="G1873" s="149" t="str">
        <x:f>'Master Products'!I1870</x:f>
        <x:v>PKR</x:v>
      </x:c>
      <x:c r="H1873" s="133" t="n">
        <x:f>'Master Products'!L1870</x:f>
        <x:v>72</x:v>
      </x:c>
      <x:c r="I1873" s="133" t="n">
        <x:f>'Master Products'!M1870</x:f>
        <x:v>59</x:v>
      </x:c>
      <x:c r="J1873" s="133" t="str">
        <x:f>'Master Products'!U1870</x:f>
        <x:v>Source Valid</x:v>
      </x:c>
      <x:c r="K1873" s="133" t="n">
        <x:f>'Master Products'!N1870</x:f>
        <x:v>13</x:v>
      </x:c>
      <x:c r="L1873" s="148" t="n">
        <x:f>'Master Products'!O1870</x:f>
        <x:v>0.18055555555555555</x:v>
      </x:c>
      <x:c r="M1873" s="149" t="str">
        <x:f>'Master Products'!X1870</x:f>
        <x:v>Ready</x:v>
      </x:c>
      <x:c r="N1873" s="149" t="b">
        <x:f>'Master Products'!Y1870</x:f>
        <x:v>1</x:v>
      </x:c>
      <x:c r="O1873" s="149" t="str">
        <x:f>'Master Products'!AH1870</x:f>
        <x:v>WS-RATES:52:34</x:v>
      </x:c>
      <x:c r="P1873" s="149" t="str">
        <x:f>IF('Master Products'!AI1870="","",'Master Products'!AI1870)</x:f>
      </x:c>
      <x:c r="Q1873" s="149" t="str">
        <x:f>IF('Master Products'!AJ1870="","",'Master Products'!AJ1870)</x:f>
      </x:c>
      <x:c r="R1873" s="149" t="str">
        <x:f>IF('Master Products'!AK1870="","",'Master Products'!AK1870)</x:f>
      </x:c>
    </x:row>
    <x:row r="1874">
      <x:c r="A1874" s="149" t="str">
        <x:f>'Master Products'!A1871</x:f>
        <x:v>RS-001870</x:v>
      </x:c>
      <x:c r="B1874" s="149" t="str">
        <x:f>'Master Products'!B1871</x:f>
        <x:v>DEER COLOUR 12 FULL</x:v>
      </x:c>
      <x:c r="C1874" s="149" t="str">
        <x:f>'Master Products'!C1871</x:f>
        <x:v>PENCIL COLOR</x:v>
      </x:c>
      <x:c r="D1874" s="149" t="str">
        <x:f>'Master Products'!D1871</x:f>
        <x:v>Both</x:v>
      </x:c>
      <x:c r="E1874" s="149" t="str">
        <x:f>'Master Products'!F1871</x:f>
        <x:v>Piece</x:v>
      </x:c>
      <x:c r="F1874" s="149" t="str">
        <x:f>IF('Master Products'!G1871="","",'Master Products'!G1871)</x:f>
      </x:c>
      <x:c r="G1874" s="149" t="str">
        <x:f>'Master Products'!I1871</x:f>
        <x:v>PKR</x:v>
      </x:c>
      <x:c r="H1874" s="133" t="n">
        <x:f>'Master Products'!L1871</x:f>
        <x:v>118</x:v>
      </x:c>
      <x:c r="I1874" s="133" t="n">
        <x:f>'Master Products'!M1871</x:f>
        <x:v>97</x:v>
      </x:c>
      <x:c r="J1874" s="133" t="str">
        <x:f>'Master Products'!U1871</x:f>
        <x:v>Source Valid</x:v>
      </x:c>
      <x:c r="K1874" s="133" t="n">
        <x:f>'Master Products'!N1871</x:f>
        <x:v>21</x:v>
      </x:c>
      <x:c r="L1874" s="148" t="n">
        <x:f>'Master Products'!O1871</x:f>
        <x:v>0.17796610169491525</x:v>
      </x:c>
      <x:c r="M1874" s="149" t="str">
        <x:f>'Master Products'!X1871</x:f>
        <x:v>Ready</x:v>
      </x:c>
      <x:c r="N1874" s="149" t="b">
        <x:f>'Master Products'!Y1871</x:f>
        <x:v>1</x:v>
      </x:c>
      <x:c r="O1874" s="149" t="str">
        <x:f>'Master Products'!AH1871</x:f>
        <x:v>WS-RATES:52:35</x:v>
      </x:c>
      <x:c r="P1874" s="149" t="str">
        <x:f>IF('Master Products'!AI1871="","",'Master Products'!AI1871)</x:f>
      </x:c>
      <x:c r="Q1874" s="149" t="str">
        <x:f>IF('Master Products'!AJ1871="","",'Master Products'!AJ1871)</x:f>
      </x:c>
      <x:c r="R1874" s="149" t="str">
        <x:f>IF('Master Products'!AK1871="","",'Master Products'!AK1871)</x:f>
      </x:c>
    </x:row>
    <x:row r="1875">
      <x:c r="A1875" s="149" t="str">
        <x:f>'Master Products'!A1872</x:f>
        <x:v>RS-001871</x:v>
      </x:c>
      <x:c r="B1875" s="149" t="str">
        <x:f>'Master Products'!B1872</x:f>
        <x:v>DEER WONDER PENCIL</x:v>
      </x:c>
      <x:c r="C1875" s="149" t="str">
        <x:f>'Master Products'!C1872</x:f>
        <x:v>PENCILS</x:v>
      </x:c>
      <x:c r="D1875" s="149" t="str">
        <x:f>'Master Products'!D1872</x:f>
        <x:v>Both</x:v>
      </x:c>
      <x:c r="E1875" s="149" t="str">
        <x:f>'Master Products'!F1872</x:f>
        <x:v>Piece</x:v>
      </x:c>
      <x:c r="F1875" s="149" t="str">
        <x:f>IF('Master Products'!G1872="","",'Master Products'!G1872)</x:f>
      </x:c>
      <x:c r="G1875" s="149" t="str">
        <x:f>'Master Products'!I1872</x:f>
        <x:v>PKR</x:v>
      </x:c>
      <x:c r="H1875" s="133" t="n">
        <x:f>'Master Products'!L1872</x:f>
        <x:v>166</x:v>
      </x:c>
      <x:c r="I1875" s="133" t="n">
        <x:f>'Master Products'!M1872</x:f>
        <x:v>145</x:v>
      </x:c>
      <x:c r="J1875" s="133" t="str">
        <x:f>'Master Products'!U1872</x:f>
        <x:v>Source Valid</x:v>
      </x:c>
      <x:c r="K1875" s="133" t="n">
        <x:f>'Master Products'!N1872</x:f>
        <x:v>21</x:v>
      </x:c>
      <x:c r="L1875" s="148" t="n">
        <x:f>'Master Products'!O1872</x:f>
        <x:v>0.12650602409638553</x:v>
      </x:c>
      <x:c r="M1875" s="149" t="str">
        <x:f>'Master Products'!X1872</x:f>
        <x:v>Ready</x:v>
      </x:c>
      <x:c r="N1875" s="149" t="b">
        <x:f>'Master Products'!Y1872</x:f>
        <x:v>1</x:v>
      </x:c>
      <x:c r="O1875" s="149" t="str">
        <x:f>'Master Products'!AH1872</x:f>
        <x:v>WS-RATES:52:36</x:v>
      </x:c>
      <x:c r="P1875" s="149" t="str">
        <x:f>IF('Master Products'!AI1872="","",'Master Products'!AI1872)</x:f>
      </x:c>
      <x:c r="Q1875" s="149" t="str">
        <x:f>IF('Master Products'!AJ1872="","",'Master Products'!AJ1872)</x:f>
      </x:c>
      <x:c r="R1875" s="149" t="str">
        <x:f>IF('Master Products'!AK1872="","",'Master Products'!AK1872)</x:f>
      </x:c>
    </x:row>
    <x:row r="1876">
      <x:c r="A1876" s="149" t="str">
        <x:f>'Master Products'!A1873</x:f>
        <x:v>RS-001872</x:v>
      </x:c>
      <x:c r="B1876" s="149" t="str">
        <x:f>'Master Products'!B1873</x:f>
        <x:v>DEER OFFIPRO PENCIL</x:v>
      </x:c>
      <x:c r="C1876" s="149" t="str">
        <x:f>'Master Products'!C1873</x:f>
        <x:v>PENCILS</x:v>
      </x:c>
      <x:c r="D1876" s="149" t="str">
        <x:f>'Master Products'!D1873</x:f>
        <x:v>Both</x:v>
      </x:c>
      <x:c r="E1876" s="149" t="str">
        <x:f>'Master Products'!F1873</x:f>
        <x:v>Piece</x:v>
      </x:c>
      <x:c r="F1876" s="149" t="str">
        <x:f>IF('Master Products'!G1873="","",'Master Products'!G1873)</x:f>
      </x:c>
      <x:c r="G1876" s="149" t="str">
        <x:f>'Master Products'!I1873</x:f>
        <x:v>PKR</x:v>
      </x:c>
      <x:c r="H1876" s="133" t="n">
        <x:f>'Master Products'!L1873</x:f>
        <x:v>180</x:v>
      </x:c>
      <x:c r="I1876" s="133" t="n">
        <x:f>'Master Products'!M1873</x:f>
        <x:v>176</x:v>
      </x:c>
      <x:c r="J1876" s="133" t="str">
        <x:f>'Master Products'!U1873</x:f>
        <x:v>Source Valid</x:v>
      </x:c>
      <x:c r="K1876" s="133" t="n">
        <x:f>'Master Products'!N1873</x:f>
        <x:v>4</x:v>
      </x:c>
      <x:c r="L1876" s="148" t="n">
        <x:f>'Master Products'!O1873</x:f>
        <x:v>0.022222222222222223</x:v>
      </x:c>
      <x:c r="M1876" s="149" t="str">
        <x:f>'Master Products'!X1873</x:f>
        <x:v>Ready</x:v>
      </x:c>
      <x:c r="N1876" s="149" t="b">
        <x:f>'Master Products'!Y1873</x:f>
        <x:v>1</x:v>
      </x:c>
      <x:c r="O1876" s="149" t="str">
        <x:f>'Master Products'!AH1873</x:f>
        <x:v>WS-RATES:52:37</x:v>
      </x:c>
      <x:c r="P1876" s="149" t="str">
        <x:f>IF('Master Products'!AI1873="","",'Master Products'!AI1873)</x:f>
      </x:c>
      <x:c r="Q1876" s="149" t="str">
        <x:f>IF('Master Products'!AJ1873="","",'Master Products'!AJ1873)</x:f>
      </x:c>
      <x:c r="R1876" s="149" t="str">
        <x:f>IF('Master Products'!AK1873="","",'Master Products'!AK1873)</x:f>
      </x:c>
    </x:row>
    <x:row r="1877">
      <x:c r="A1877" s="149" t="str">
        <x:f>'Master Products'!A1874</x:f>
        <x:v>RS-001873</x:v>
      </x:c>
      <x:c r="B1877" s="149" t="str">
        <x:f>'Master Products'!B1874</x:f>
        <x:v>DEER YAHOO PENCIL</x:v>
      </x:c>
      <x:c r="C1877" s="149" t="str">
        <x:f>'Master Products'!C1874</x:f>
        <x:v>PENCILS</x:v>
      </x:c>
      <x:c r="D1877" s="149" t="str">
        <x:f>'Master Products'!D1874</x:f>
        <x:v>Both</x:v>
      </x:c>
      <x:c r="E1877" s="149" t="str">
        <x:f>'Master Products'!F1874</x:f>
        <x:v>Piece</x:v>
      </x:c>
      <x:c r="F1877" s="149" t="str">
        <x:f>IF('Master Products'!G1874="","",'Master Products'!G1874)</x:f>
      </x:c>
      <x:c r="G1877" s="149" t="str">
        <x:f>'Master Products'!I1874</x:f>
        <x:v>PKR</x:v>
      </x:c>
      <x:c r="H1877" s="133" t="n">
        <x:f>'Master Products'!L1874</x:f>
        <x:v>176</x:v>
      </x:c>
      <x:c r="I1877" s="133" t="n">
        <x:f>'Master Products'!M1874</x:f>
        <x:v>170</x:v>
      </x:c>
      <x:c r="J1877" s="133" t="str">
        <x:f>'Master Products'!U1874</x:f>
        <x:v>Source Valid</x:v>
      </x:c>
      <x:c r="K1877" s="133" t="n">
        <x:f>'Master Products'!N1874</x:f>
        <x:v>6</x:v>
      </x:c>
      <x:c r="L1877" s="148" t="n">
        <x:f>'Master Products'!O1874</x:f>
        <x:v>0.03409090909090909</x:v>
      </x:c>
      <x:c r="M1877" s="149" t="str">
        <x:f>'Master Products'!X1874</x:f>
        <x:v>Ready</x:v>
      </x:c>
      <x:c r="N1877" s="149" t="b">
        <x:f>'Master Products'!Y1874</x:f>
        <x:v>1</x:v>
      </x:c>
      <x:c r="O1877" s="149" t="str">
        <x:f>'Master Products'!AH1874</x:f>
        <x:v>WS-RATES:53:2</x:v>
      </x:c>
      <x:c r="P1877" s="149" t="str">
        <x:f>IF('Master Products'!AI1874="","",'Master Products'!AI1874)</x:f>
      </x:c>
      <x:c r="Q1877" s="149" t="str">
        <x:f>IF('Master Products'!AJ1874="","",'Master Products'!AJ1874)</x:f>
      </x:c>
      <x:c r="R1877" s="149" t="str">
        <x:f>IF('Master Products'!AK1874="","",'Master Products'!AK1874)</x:f>
      </x:c>
    </x:row>
    <x:row r="1878">
      <x:c r="A1878" s="149" t="str">
        <x:f>'Master Products'!A1875</x:f>
        <x:v>RS-001874</x:v>
      </x:c>
      <x:c r="B1878" s="149" t="str">
        <x:f>'Master Products'!B1875</x:f>
        <x:v>DL GUM STICK (15G)</x:v>
      </x:c>
      <x:c r="C1878" s="149" t="str">
        <x:f>'Master Products'!C1875</x:f>
        <x:v>GUM STICK</x:v>
      </x:c>
      <x:c r="D1878" s="149" t="str">
        <x:f>'Master Products'!D1875</x:f>
        <x:v>Both</x:v>
      </x:c>
      <x:c r="E1878" s="149" t="str">
        <x:f>'Master Products'!F1875</x:f>
        <x:v>Piece</x:v>
      </x:c>
      <x:c r="F1878" s="149" t="str">
        <x:f>IF('Master Products'!G1875="","",'Master Products'!G1875)</x:f>
      </x:c>
      <x:c r="G1878" s="149" t="str">
        <x:f>'Master Products'!I1875</x:f>
        <x:v>PKR</x:v>
      </x:c>
      <x:c r="H1878" s="133" t="n">
        <x:f>'Master Products'!L1875</x:f>
        <x:v>75</x:v>
      </x:c>
      <x:c r="I1878" s="133" t="n">
        <x:f>'Master Products'!M1875</x:f>
        <x:v>67</x:v>
      </x:c>
      <x:c r="J1878" s="133" t="str">
        <x:f>'Master Products'!U1875</x:f>
        <x:v>Corrected Wholesale</x:v>
      </x:c>
      <x:c r="K1878" s="133" t="n">
        <x:f>'Master Products'!N1875</x:f>
        <x:v>8</x:v>
      </x:c>
      <x:c r="L1878" s="148" t="n">
        <x:f>'Master Products'!O1875</x:f>
        <x:v>0.10666666666666667</x:v>
      </x:c>
      <x:c r="M1878" s="149" t="str">
        <x:f>'Master Products'!X1875</x:f>
        <x:v>Ready with Mock Price</x:v>
      </x:c>
      <x:c r="N1878" s="149" t="b">
        <x:f>'Master Products'!Y1875</x:f>
        <x:v>1</x:v>
      </x:c>
      <x:c r="O1878" s="149" t="str">
        <x:f>'Master Products'!AH1875</x:f>
        <x:v>WS-RATES:53:3</x:v>
      </x:c>
      <x:c r="P1878" s="149" t="str">
        <x:f>IF('Master Products'!AI1875="","",'Master Products'!AI1875)</x:f>
      </x:c>
      <x:c r="Q1878" s="149" t="str">
        <x:f>IF('Master Products'!AJ1875="","",'Master Products'!AJ1875)</x:f>
      </x:c>
      <x:c r="R1878" s="149" t="str">
        <x:f>IF('Master Products'!AK1875="","",'Master Products'!AK1875)</x:f>
      </x:c>
    </x:row>
    <x:row r="1879">
      <x:c r="A1879" s="149" t="str">
        <x:f>'Master Products'!A1876</x:f>
        <x:v>RS-001875</x:v>
      </x:c>
      <x:c r="B1879" s="149" t="str">
        <x:f>'Master Products'!B1876</x:f>
        <x:v>DEER SUPER EXCEL PENCIL</x:v>
      </x:c>
      <x:c r="C1879" s="149" t="str">
        <x:f>'Master Products'!C1876</x:f>
        <x:v>PENCILS</x:v>
      </x:c>
      <x:c r="D1879" s="149" t="str">
        <x:f>'Master Products'!D1876</x:f>
        <x:v>Both</x:v>
      </x:c>
      <x:c r="E1879" s="149" t="str">
        <x:f>'Master Products'!F1876</x:f>
        <x:v>Piece</x:v>
      </x:c>
      <x:c r="F1879" s="149" t="str">
        <x:f>IF('Master Products'!G1876="","",'Master Products'!G1876)</x:f>
      </x:c>
      <x:c r="G1879" s="149" t="str">
        <x:f>'Master Products'!I1876</x:f>
        <x:v>PKR</x:v>
      </x:c>
      <x:c r="H1879" s="133" t="n">
        <x:f>'Master Products'!L1876</x:f>
        <x:v>96</x:v>
      </x:c>
      <x:c r="I1879" s="133" t="n">
        <x:f>'Master Products'!M1876</x:f>
        <x:v>74</x:v>
      </x:c>
      <x:c r="J1879" s="133" t="str">
        <x:f>'Master Products'!U1876</x:f>
        <x:v>Source Valid</x:v>
      </x:c>
      <x:c r="K1879" s="133" t="n">
        <x:f>'Master Products'!N1876</x:f>
        <x:v>22</x:v>
      </x:c>
      <x:c r="L1879" s="148" t="n">
        <x:f>'Master Products'!O1876</x:f>
        <x:v>0.22916666666666666</x:v>
      </x:c>
      <x:c r="M1879" s="149" t="str">
        <x:f>'Master Products'!X1876</x:f>
        <x:v>Ready</x:v>
      </x:c>
      <x:c r="N1879" s="149" t="b">
        <x:f>'Master Products'!Y1876</x:f>
        <x:v>1</x:v>
      </x:c>
      <x:c r="O1879" s="149" t="str">
        <x:f>'Master Products'!AH1876</x:f>
        <x:v>WS-RATES:53:4</x:v>
      </x:c>
      <x:c r="P1879" s="149" t="str">
        <x:f>IF('Master Products'!AI1876="","",'Master Products'!AI1876)</x:f>
      </x:c>
      <x:c r="Q1879" s="149" t="str">
        <x:f>IF('Master Products'!AJ1876="","",'Master Products'!AJ1876)</x:f>
      </x:c>
      <x:c r="R1879" s="149" t="str">
        <x:f>IF('Master Products'!AK1876="","",'Master Products'!AK1876)</x:f>
      </x:c>
    </x:row>
    <x:row r="1880">
      <x:c r="A1880" s="149" t="str">
        <x:f>'Master Products'!A1877</x:f>
        <x:v>RS-001876</x:v>
      </x:c>
      <x:c r="B1880" s="149" t="str">
        <x:f>'Master Products'!B1877</x:f>
        <x:v>DL GUM STICK (9G)</x:v>
      </x:c>
      <x:c r="C1880" s="149" t="str">
        <x:f>'Master Products'!C1877</x:f>
        <x:v>GUM STICK</x:v>
      </x:c>
      <x:c r="D1880" s="149" t="str">
        <x:f>'Master Products'!D1877</x:f>
        <x:v>Both</x:v>
      </x:c>
      <x:c r="E1880" s="149" t="str">
        <x:f>'Master Products'!F1877</x:f>
        <x:v>Piece</x:v>
      </x:c>
      <x:c r="F1880" s="149" t="str">
        <x:f>IF('Master Products'!G1877="","",'Master Products'!G1877)</x:f>
      </x:c>
      <x:c r="G1880" s="149" t="str">
        <x:f>'Master Products'!I1877</x:f>
        <x:v>PKR</x:v>
      </x:c>
      <x:c r="H1880" s="133" t="n">
        <x:f>'Master Products'!L1877</x:f>
        <x:v>39</x:v>
      </x:c>
      <x:c r="I1880" s="133" t="n">
        <x:f>'Master Products'!M1877</x:f>
        <x:v>35</x:v>
      </x:c>
      <x:c r="J1880" s="133" t="str">
        <x:f>'Master Products'!U1877</x:f>
        <x:v>Source Valid</x:v>
      </x:c>
      <x:c r="K1880" s="133" t="n">
        <x:f>'Master Products'!N1877</x:f>
        <x:v>4</x:v>
      </x:c>
      <x:c r="L1880" s="148" t="n">
        <x:f>'Master Products'!O1877</x:f>
        <x:v>0.10256410256410256</x:v>
      </x:c>
      <x:c r="M1880" s="149" t="str">
        <x:f>'Master Products'!X1877</x:f>
        <x:v>Ready</x:v>
      </x:c>
      <x:c r="N1880" s="149" t="b">
        <x:f>'Master Products'!Y1877</x:f>
        <x:v>1</x:v>
      </x:c>
      <x:c r="O1880" s="149" t="str">
        <x:f>'Master Products'!AH1877</x:f>
        <x:v>WS-RATES:53:5</x:v>
      </x:c>
      <x:c r="P1880" s="149" t="str">
        <x:f>IF('Master Products'!AI1877="","",'Master Products'!AI1877)</x:f>
      </x:c>
      <x:c r="Q1880" s="149" t="str">
        <x:f>IF('Master Products'!AJ1877="","",'Master Products'!AJ1877)</x:f>
      </x:c>
      <x:c r="R1880" s="149" t="str">
        <x:f>IF('Master Products'!AK1877="","",'Master Products'!AK1877)</x:f>
      </x:c>
    </x:row>
    <x:row r="1881">
      <x:c r="A1881" s="149" t="str">
        <x:f>'Master Products'!A1878</x:f>
        <x:v>RS-001877</x:v>
      </x:c>
      <x:c r="B1881" s="149" t="str">
        <x:f>'Master Products'!B1878</x:f>
        <x:v>DEER 12 PCS JUMBO MARKER COL</x:v>
      </x:c>
      <x:c r="C1881" s="149" t="str">
        <x:f>'Master Products'!C1878</x:f>
        <x:v>MARKER</x:v>
      </x:c>
      <x:c r="D1881" s="149" t="str">
        <x:f>'Master Products'!D1878</x:f>
        <x:v>Wholesale/Bulk</x:v>
      </x:c>
      <x:c r="E1881" s="149" t="str">
        <x:f>'Master Products'!F1878</x:f>
        <x:v>Pack</x:v>
      </x:c>
      <x:c r="F1881" s="149" t="n">
        <x:f>IF('Master Products'!G1878="","",'Master Products'!G1878)</x:f>
        <x:v>12</x:v>
      </x:c>
      <x:c r="G1881" s="149" t="str">
        <x:f>'Master Products'!I1878</x:f>
        <x:v>PKR</x:v>
      </x:c>
      <x:c r="H1881" s="133" t="n">
        <x:f>'Master Products'!L1878</x:f>
        <x:v>420</x:v>
      </x:c>
      <x:c r="I1881" s="133" t="n">
        <x:f>'Master Products'!M1878</x:f>
        <x:v>378</x:v>
      </x:c>
      <x:c r="J1881" s="133" t="str">
        <x:f>'Master Products'!U1878</x:f>
        <x:v>Source Valid</x:v>
      </x:c>
      <x:c r="K1881" s="133" t="n">
        <x:f>'Master Products'!N1878</x:f>
        <x:v>42</x:v>
      </x:c>
      <x:c r="L1881" s="148" t="n">
        <x:f>'Master Products'!O1878</x:f>
        <x:v>0.1</x:v>
      </x:c>
      <x:c r="M1881" s="149" t="str">
        <x:f>'Master Products'!X1878</x:f>
        <x:v>Ready</x:v>
      </x:c>
      <x:c r="N1881" s="149" t="b">
        <x:f>'Master Products'!Y1878</x:f>
        <x:v>1</x:v>
      </x:c>
      <x:c r="O1881" s="149" t="str">
        <x:f>'Master Products'!AH1878</x:f>
        <x:v>WS-RATES:53:6</x:v>
      </x:c>
      <x:c r="P1881" s="149" t="str">
        <x:f>IF('Master Products'!AI1878="","",'Master Products'!AI1878)</x:f>
      </x:c>
      <x:c r="Q1881" s="149" t="str">
        <x:f>IF('Master Products'!AJ1878="","",'Master Products'!AJ1878)</x:f>
      </x:c>
      <x:c r="R1881" s="149" t="str">
        <x:f>IF('Master Products'!AK1878="","",'Master Products'!AK1878)</x:f>
      </x:c>
    </x:row>
    <x:row r="1882">
      <x:c r="A1882" s="149" t="str">
        <x:f>'Master Products'!A1879</x:f>
        <x:v>RS-001878</x:v>
      </x:c>
      <x:c r="B1882" s="149" t="str">
        <x:f>'Master Products'!B1879</x:f>
        <x:v>LOUFAR GUM STICK (15G)20 PCS</x:v>
      </x:c>
      <x:c r="C1882" s="149" t="str">
        <x:f>'Master Products'!C1879</x:f>
        <x:v>GUM STICK</x:v>
      </x:c>
      <x:c r="D1882" s="149" t="str">
        <x:f>'Master Products'!D1879</x:f>
        <x:v>Both</x:v>
      </x:c>
      <x:c r="E1882" s="149" t="str">
        <x:f>'Master Products'!F1879</x:f>
        <x:v>Pack</x:v>
      </x:c>
      <x:c r="F1882" s="149" t="n">
        <x:f>IF('Master Products'!G1879="","",'Master Products'!G1879)</x:f>
        <x:v>20</x:v>
      </x:c>
      <x:c r="G1882" s="149" t="str">
        <x:f>'Master Products'!I1879</x:f>
        <x:v>PKR</x:v>
      </x:c>
      <x:c r="H1882" s="133" t="n">
        <x:f>'Master Products'!L1879</x:f>
        <x:v>80</x:v>
      </x:c>
      <x:c r="I1882" s="133" t="n">
        <x:f>'Master Products'!M1879</x:f>
        <x:v>72</x:v>
      </x:c>
      <x:c r="J1882" s="133" t="str">
        <x:f>'Master Products'!U1879</x:f>
        <x:v>Source Valid</x:v>
      </x:c>
      <x:c r="K1882" s="133" t="n">
        <x:f>'Master Products'!N1879</x:f>
        <x:v>8</x:v>
      </x:c>
      <x:c r="L1882" s="148" t="n">
        <x:f>'Master Products'!O1879</x:f>
        <x:v>0.1</x:v>
      </x:c>
      <x:c r="M1882" s="149" t="str">
        <x:f>'Master Products'!X1879</x:f>
        <x:v>Ready</x:v>
      </x:c>
      <x:c r="N1882" s="149" t="b">
        <x:f>'Master Products'!Y1879</x:f>
        <x:v>1</x:v>
      </x:c>
      <x:c r="O1882" s="149" t="str">
        <x:f>'Master Products'!AH1879</x:f>
        <x:v>WS-RATES:53:7</x:v>
      </x:c>
      <x:c r="P1882" s="149" t="str">
        <x:f>IF('Master Products'!AI1879="","",'Master Products'!AI1879)</x:f>
      </x:c>
      <x:c r="Q1882" s="149" t="str">
        <x:f>IF('Master Products'!AJ1879="","",'Master Products'!AJ1879)</x:f>
      </x:c>
      <x:c r="R1882" s="149" t="str">
        <x:f>IF('Master Products'!AK1879="","",'Master Products'!AK1879)</x:f>
      </x:c>
    </x:row>
    <x:row r="1883">
      <x:c r="A1883" s="149" t="str">
        <x:f>'Master Products'!A1880</x:f>
        <x:v>RS-001879</x:v>
      </x:c>
      <x:c r="B1883" s="149" t="str">
        <x:f>'Master Products'!B1880</x:f>
        <x:v>DEER ST 12</x:v>
      </x:c>
      <x:c r="C1883" s="149" t="str">
        <x:f>'Master Products'!C1880</x:f>
        <x:v>MARKER</x:v>
      </x:c>
      <x:c r="D1883" s="149" t="str">
        <x:f>'Master Products'!D1880</x:f>
        <x:v>Both</x:v>
      </x:c>
      <x:c r="E1883" s="149" t="str">
        <x:f>'Master Products'!F1880</x:f>
        <x:v>Piece</x:v>
      </x:c>
      <x:c r="F1883" s="149" t="str">
        <x:f>IF('Master Products'!G1880="","",'Master Products'!G1880)</x:f>
      </x:c>
      <x:c r="G1883" s="149" t="str">
        <x:f>'Master Products'!I1880</x:f>
        <x:v>PKR</x:v>
      </x:c>
      <x:c r="H1883" s="133" t="n">
        <x:f>'Master Products'!L1880</x:f>
        <x:v>119</x:v>
      </x:c>
      <x:c r="I1883" s="133" t="n">
        <x:f>'Master Products'!M1880</x:f>
        <x:v>104</x:v>
      </x:c>
      <x:c r="J1883" s="133" t="str">
        <x:f>'Master Products'!U1880</x:f>
        <x:v>Source Valid</x:v>
      </x:c>
      <x:c r="K1883" s="133" t="n">
        <x:f>'Master Products'!N1880</x:f>
        <x:v>15</x:v>
      </x:c>
      <x:c r="L1883" s="148" t="n">
        <x:f>'Master Products'!O1880</x:f>
        <x:v>0.12605042016806722</x:v>
      </x:c>
      <x:c r="M1883" s="149" t="str">
        <x:f>'Master Products'!X1880</x:f>
        <x:v>Ready</x:v>
      </x:c>
      <x:c r="N1883" s="149" t="b">
        <x:f>'Master Products'!Y1880</x:f>
        <x:v>1</x:v>
      </x:c>
      <x:c r="O1883" s="149" t="str">
        <x:f>'Master Products'!AH1880</x:f>
        <x:v>WS-RATES:53:8</x:v>
      </x:c>
      <x:c r="P1883" s="149" t="str">
        <x:f>IF('Master Products'!AI1880="","",'Master Products'!AI1880)</x:f>
      </x:c>
      <x:c r="Q1883" s="149" t="str">
        <x:f>IF('Master Products'!AJ1880="","",'Master Products'!AJ1880)</x:f>
      </x:c>
      <x:c r="R1883" s="149" t="str">
        <x:f>IF('Master Products'!AK1880="","",'Master Products'!AK1880)</x:f>
      </x:c>
    </x:row>
    <x:row r="1884">
      <x:c r="A1884" s="149" t="str">
        <x:f>'Master Products'!A1881</x:f>
        <x:v>RS-001880</x:v>
      </x:c>
      <x:c r="B1884" s="149" t="str">
        <x:f>'Master Products'!B1881</x:f>
        <x:v>MAX BALL PEN</x:v>
      </x:c>
      <x:c r="C1884" s="149" t="str">
        <x:f>'Master Products'!C1881</x:f>
        <x:v>BALL POINT</x:v>
      </x:c>
      <x:c r="D1884" s="149" t="str">
        <x:f>'Master Products'!D1881</x:f>
        <x:v>Both</x:v>
      </x:c>
      <x:c r="E1884" s="149" t="str">
        <x:f>'Master Products'!F1881</x:f>
        <x:v>Piece</x:v>
      </x:c>
      <x:c r="F1884" s="149" t="str">
        <x:f>IF('Master Products'!G1881="","",'Master Products'!G1881)</x:f>
      </x:c>
      <x:c r="G1884" s="149" t="str">
        <x:f>'Master Products'!I1881</x:f>
        <x:v>PKR</x:v>
      </x:c>
      <x:c r="H1884" s="133" t="n">
        <x:f>'Master Products'!L1881</x:f>
        <x:v>260</x:v>
      </x:c>
      <x:c r="I1884" s="133" t="n">
        <x:f>'Master Products'!M1881</x:f>
        <x:v>230</x:v>
      </x:c>
      <x:c r="J1884" s="133" t="str">
        <x:f>'Master Products'!U1881</x:f>
        <x:v>Source Valid</x:v>
      </x:c>
      <x:c r="K1884" s="133" t="n">
        <x:f>'Master Products'!N1881</x:f>
        <x:v>30</x:v>
      </x:c>
      <x:c r="L1884" s="148" t="n">
        <x:f>'Master Products'!O1881</x:f>
        <x:v>0.11538461538461539</x:v>
      </x:c>
      <x:c r="M1884" s="149" t="str">
        <x:f>'Master Products'!X1881</x:f>
        <x:v>Ready</x:v>
      </x:c>
      <x:c r="N1884" s="149" t="b">
        <x:f>'Master Products'!Y1881</x:f>
        <x:v>1</x:v>
      </x:c>
      <x:c r="O1884" s="149" t="str">
        <x:f>'Master Products'!AH1881</x:f>
        <x:v>WS-RATES:53:9</x:v>
      </x:c>
      <x:c r="P1884" s="149" t="str">
        <x:f>IF('Master Products'!AI1881="","",'Master Products'!AI1881)</x:f>
      </x:c>
      <x:c r="Q1884" s="149" t="str">
        <x:f>IF('Master Products'!AJ1881="","",'Master Products'!AJ1881)</x:f>
      </x:c>
      <x:c r="R1884" s="149" t="str">
        <x:f>IF('Master Products'!AK1881="","",'Master Products'!AK1881)</x:f>
      </x:c>
    </x:row>
    <x:row r="1885">
      <x:c r="A1885" s="149" t="str">
        <x:f>'Master Products'!A1882</x:f>
        <x:v>RS-001881</x:v>
      </x:c>
      <x:c r="B1885" s="149" t="str">
        <x:f>'Master Products'!B1882</x:f>
        <x:v>DEER ST 10</x:v>
      </x:c>
      <x:c r="C1885" s="149" t="str">
        <x:f>'Master Products'!C1882</x:f>
        <x:v>MARKER</x:v>
      </x:c>
      <x:c r="D1885" s="149" t="str">
        <x:f>'Master Products'!D1882</x:f>
        <x:v>Both</x:v>
      </x:c>
      <x:c r="E1885" s="149" t="str">
        <x:f>'Master Products'!F1882</x:f>
        <x:v>Piece</x:v>
      </x:c>
      <x:c r="F1885" s="149" t="str">
        <x:f>IF('Master Products'!G1882="","",'Master Products'!G1882)</x:f>
      </x:c>
      <x:c r="G1885" s="149" t="str">
        <x:f>'Master Products'!I1882</x:f>
        <x:v>PKR</x:v>
      </x:c>
      <x:c r="H1885" s="133" t="n">
        <x:f>'Master Products'!L1882</x:f>
        <x:v>104</x:v>
      </x:c>
      <x:c r="I1885" s="133" t="n">
        <x:f>'Master Products'!M1882</x:f>
        <x:v>90</x:v>
      </x:c>
      <x:c r="J1885" s="133" t="str">
        <x:f>'Master Products'!U1882</x:f>
        <x:v>Source Valid</x:v>
      </x:c>
      <x:c r="K1885" s="133" t="n">
        <x:f>'Master Products'!N1882</x:f>
        <x:v>14</x:v>
      </x:c>
      <x:c r="L1885" s="148" t="n">
        <x:f>'Master Products'!O1882</x:f>
        <x:v>0.1346153846153846</x:v>
      </x:c>
      <x:c r="M1885" s="149" t="str">
        <x:f>'Master Products'!X1882</x:f>
        <x:v>Ready</x:v>
      </x:c>
      <x:c r="N1885" s="149" t="b">
        <x:f>'Master Products'!Y1882</x:f>
        <x:v>1</x:v>
      </x:c>
      <x:c r="O1885" s="149" t="str">
        <x:f>'Master Products'!AH1882</x:f>
        <x:v>WS-RATES:53:10</x:v>
      </x:c>
      <x:c r="P1885" s="149" t="str">
        <x:f>IF('Master Products'!AI1882="","",'Master Products'!AI1882)</x:f>
      </x:c>
      <x:c r="Q1885" s="149" t="str">
        <x:f>IF('Master Products'!AJ1882="","",'Master Products'!AJ1882)</x:f>
      </x:c>
      <x:c r="R1885" s="149" t="str">
        <x:f>IF('Master Products'!AK1882="","",'Master Products'!AK1882)</x:f>
      </x:c>
    </x:row>
    <x:row r="1886">
      <x:c r="A1886" s="149" t="str">
        <x:f>'Master Products'!A1883</x:f>
        <x:v>RS-001882</x:v>
      </x:c>
      <x:c r="B1886" s="149" t="str">
        <x:f>'Master Products'!B1883</x:f>
        <x:v>M&amp;G STAPLER PIN 24/6</x:v>
      </x:c>
      <x:c r="C1886" s="149" t="str">
        <x:f>'Master Products'!C1883</x:f>
        <x:v>STAPLER PIN</x:v>
      </x:c>
      <x:c r="D1886" s="149" t="str">
        <x:f>'Master Products'!D1883</x:f>
        <x:v>Both</x:v>
      </x:c>
      <x:c r="E1886" s="149" t="str">
        <x:f>'Master Products'!F1883</x:f>
        <x:v>Piece</x:v>
      </x:c>
      <x:c r="F1886" s="149" t="str">
        <x:f>IF('Master Products'!G1883="","",'Master Products'!G1883)</x:f>
      </x:c>
      <x:c r="G1886" s="149" t="str">
        <x:f>'Master Products'!I1883</x:f>
        <x:v>PKR</x:v>
      </x:c>
      <x:c r="H1886" s="133" t="n">
        <x:f>'Master Products'!L1883</x:f>
        <x:v>47</x:v>
      </x:c>
      <x:c r="I1886" s="133" t="n">
        <x:f>'Master Products'!M1883</x:f>
        <x:v>43</x:v>
      </x:c>
      <x:c r="J1886" s="133" t="str">
        <x:f>'Master Products'!U1883</x:f>
        <x:v>Source Valid</x:v>
      </x:c>
      <x:c r="K1886" s="133" t="n">
        <x:f>'Master Products'!N1883</x:f>
        <x:v>4</x:v>
      </x:c>
      <x:c r="L1886" s="148" t="n">
        <x:f>'Master Products'!O1883</x:f>
        <x:v>0.0851063829787234</x:v>
      </x:c>
      <x:c r="M1886" s="149" t="str">
        <x:f>'Master Products'!X1883</x:f>
        <x:v>Ready</x:v>
      </x:c>
      <x:c r="N1886" s="149" t="b">
        <x:f>'Master Products'!Y1883</x:f>
        <x:v>1</x:v>
      </x:c>
      <x:c r="O1886" s="149" t="str">
        <x:f>'Master Products'!AH1883</x:f>
        <x:v>WS-RATES:53:11</x:v>
      </x:c>
      <x:c r="P1886" s="149" t="str">
        <x:f>IF('Master Products'!AI1883="","",'Master Products'!AI1883)</x:f>
      </x:c>
      <x:c r="Q1886" s="149" t="str">
        <x:f>IF('Master Products'!AJ1883="","",'Master Products'!AJ1883)</x:f>
      </x:c>
      <x:c r="R1886" s="149" t="str">
        <x:f>IF('Master Products'!AK1883="","",'Master Products'!AK1883)</x:f>
      </x:c>
    </x:row>
    <x:row r="1887">
      <x:c r="A1887" s="149" t="str">
        <x:f>'Master Products'!A1884</x:f>
        <x:v>RS-001883</x:v>
      </x:c>
      <x:c r="B1887" s="149" t="str">
        <x:f>'Master Products'!B1884</x:f>
        <x:v>DEER BUTTERFLY WATER COLOUR</x:v>
      </x:c>
      <x:c r="C1887" s="149" t="str">
        <x:f>'Master Products'!C1884</x:f>
        <x:v>WATER COLORS</x:v>
      </x:c>
      <x:c r="D1887" s="149" t="str">
        <x:f>'Master Products'!D1884</x:f>
        <x:v>Both</x:v>
      </x:c>
      <x:c r="E1887" s="149" t="str">
        <x:f>'Master Products'!F1884</x:f>
        <x:v>Piece</x:v>
      </x:c>
      <x:c r="F1887" s="149" t="str">
        <x:f>IF('Master Products'!G1884="","",'Master Products'!G1884)</x:f>
      </x:c>
      <x:c r="G1887" s="149" t="str">
        <x:f>'Master Products'!I1884</x:f>
        <x:v>PKR</x:v>
      </x:c>
      <x:c r="H1887" s="133" t="n">
        <x:f>'Master Products'!L1884</x:f>
        <x:v>85</x:v>
      </x:c>
      <x:c r="I1887" s="133" t="n">
        <x:f>'Master Products'!M1884</x:f>
        <x:v>75</x:v>
      </x:c>
      <x:c r="J1887" s="133" t="str">
        <x:f>'Master Products'!U1884</x:f>
        <x:v>Source Valid</x:v>
      </x:c>
      <x:c r="K1887" s="133" t="n">
        <x:f>'Master Products'!N1884</x:f>
        <x:v>10</x:v>
      </x:c>
      <x:c r="L1887" s="148" t="n">
        <x:f>'Master Products'!O1884</x:f>
        <x:v>0.11764705882352941</x:v>
      </x:c>
      <x:c r="M1887" s="149" t="str">
        <x:f>'Master Products'!X1884</x:f>
        <x:v>Ready</x:v>
      </x:c>
      <x:c r="N1887" s="149" t="b">
        <x:f>'Master Products'!Y1884</x:f>
        <x:v>1</x:v>
      </x:c>
      <x:c r="O1887" s="149" t="str">
        <x:f>'Master Products'!AH1884</x:f>
        <x:v>WS-RATES:53:12</x:v>
      </x:c>
      <x:c r="P1887" s="149" t="str">
        <x:f>IF('Master Products'!AI1884="","",'Master Products'!AI1884)</x:f>
      </x:c>
      <x:c r="Q1887" s="149" t="str">
        <x:f>IF('Master Products'!AJ1884="","",'Master Products'!AJ1884)</x:f>
      </x:c>
      <x:c r="R1887" s="149" t="str">
        <x:f>IF('Master Products'!AK1884="","",'Master Products'!AK1884)</x:f>
      </x:c>
    </x:row>
    <x:row r="1888">
      <x:c r="A1888" s="149" t="str">
        <x:f>'Master Products'!A1885</x:f>
        <x:v>RS-001884</x:v>
      </x:c>
      <x:c r="B1888" s="149" t="str">
        <x:f>'Master Products'!B1885</x:f>
        <x:v>M&amp;G/DELI GUM STICK (36G)</x:v>
      </x:c>
      <x:c r="C1888" s="149" t="str">
        <x:f>'Master Products'!C1885</x:f>
        <x:v>GUM STICK</x:v>
      </x:c>
      <x:c r="D1888" s="149" t="str">
        <x:f>'Master Products'!D1885</x:f>
        <x:v>Both</x:v>
      </x:c>
      <x:c r="E1888" s="149" t="str">
        <x:f>'Master Products'!F1885</x:f>
        <x:v>Piece</x:v>
      </x:c>
      <x:c r="F1888" s="149" t="str">
        <x:f>IF('Master Products'!G1885="","",'Master Products'!G1885)</x:f>
      </x:c>
      <x:c r="G1888" s="149" t="str">
        <x:f>'Master Products'!I1885</x:f>
        <x:v>PKR</x:v>
      </x:c>
      <x:c r="H1888" s="133" t="n">
        <x:f>'Master Products'!L1885</x:f>
        <x:v>145</x:v>
      </x:c>
      <x:c r="I1888" s="133" t="n">
        <x:f>'Master Products'!M1885</x:f>
        <x:v>130</x:v>
      </x:c>
      <x:c r="J1888" s="133" t="str">
        <x:f>'Master Products'!U1885</x:f>
        <x:v>Source Valid</x:v>
      </x:c>
      <x:c r="K1888" s="133" t="n">
        <x:f>'Master Products'!N1885</x:f>
        <x:v>15</x:v>
      </x:c>
      <x:c r="L1888" s="148" t="n">
        <x:f>'Master Products'!O1885</x:f>
        <x:v>0.10344827586206896</x:v>
      </x:c>
      <x:c r="M1888" s="149" t="str">
        <x:f>'Master Products'!X1885</x:f>
        <x:v>Ready</x:v>
      </x:c>
      <x:c r="N1888" s="149" t="b">
        <x:f>'Master Products'!Y1885</x:f>
        <x:v>1</x:v>
      </x:c>
      <x:c r="O1888" s="149" t="str">
        <x:f>'Master Products'!AH1885</x:f>
        <x:v>WS-RATES:53:13</x:v>
      </x:c>
      <x:c r="P1888" s="149" t="str">
        <x:f>IF('Master Products'!AI1885="","",'Master Products'!AI1885)</x:f>
      </x:c>
      <x:c r="Q1888" s="149" t="str">
        <x:f>IF('Master Products'!AJ1885="","",'Master Products'!AJ1885)</x:f>
      </x:c>
      <x:c r="R1888" s="149" t="str">
        <x:f>IF('Master Products'!AK1885="","",'Master Products'!AK1885)</x:f>
      </x:c>
    </x:row>
    <x:row r="1889">
      <x:c r="A1889" s="149" t="str">
        <x:f>'Master Products'!A1886</x:f>
        <x:v>RS-001885</x:v>
      </x:c>
      <x:c r="B1889" s="149" t="str">
        <x:f>'Master Products'!B1886</x:f>
        <x:v>DEER MR ERASER DR 40</x:v>
      </x:c>
      <x:c r="C1889" s="149" t="str">
        <x:f>'Master Products'!C1886</x:f>
        <x:v>ERASERS</x:v>
      </x:c>
      <x:c r="D1889" s="149" t="str">
        <x:f>'Master Products'!D1886</x:f>
        <x:v>Both</x:v>
      </x:c>
      <x:c r="E1889" s="149" t="str">
        <x:f>'Master Products'!F1886</x:f>
        <x:v>Piece</x:v>
      </x:c>
      <x:c r="F1889" s="149" t="str">
        <x:f>IF('Master Products'!G1886="","",'Master Products'!G1886)</x:f>
      </x:c>
      <x:c r="G1889" s="149" t="str">
        <x:f>'Master Products'!I1886</x:f>
        <x:v>PKR</x:v>
      </x:c>
      <x:c r="H1889" s="133" t="n">
        <x:f>'Master Products'!L1886</x:f>
        <x:v>345</x:v>
      </x:c>
      <x:c r="I1889" s="133" t="n">
        <x:f>'Master Products'!M1886</x:f>
        <x:v>314</x:v>
      </x:c>
      <x:c r="J1889" s="133" t="str">
        <x:f>'Master Products'!U1886</x:f>
        <x:v>Corrected Wholesale</x:v>
      </x:c>
      <x:c r="K1889" s="133" t="n">
        <x:f>'Master Products'!N1886</x:f>
        <x:v>31</x:v>
      </x:c>
      <x:c r="L1889" s="148" t="n">
        <x:f>'Master Products'!O1886</x:f>
        <x:v>0.08985507246376812</x:v>
      </x:c>
      <x:c r="M1889" s="149" t="str">
        <x:f>'Master Products'!X1886</x:f>
        <x:v>Ready with Mock Price</x:v>
      </x:c>
      <x:c r="N1889" s="149" t="b">
        <x:f>'Master Products'!Y1886</x:f>
        <x:v>1</x:v>
      </x:c>
      <x:c r="O1889" s="149" t="str">
        <x:f>'Master Products'!AH1886</x:f>
        <x:v>WS-RATES:53:14</x:v>
      </x:c>
      <x:c r="P1889" s="149" t="str">
        <x:f>IF('Master Products'!AI1886="","",'Master Products'!AI1886)</x:f>
      </x:c>
      <x:c r="Q1889" s="149" t="str">
        <x:f>IF('Master Products'!AJ1886="","",'Master Products'!AJ1886)</x:f>
      </x:c>
      <x:c r="R1889" s="149" t="str">
        <x:f>IF('Master Products'!AK1886="","",'Master Products'!AK1886)</x:f>
      </x:c>
    </x:row>
    <x:row r="1890">
      <x:c r="A1890" s="149" t="str">
        <x:f>'Master Products'!A1887</x:f>
        <x:v>RS-001886</x:v>
      </x:c>
      <x:c r="B1890" s="149" t="str">
        <x:f>'Master Products'!B1887</x:f>
        <x:v>M&amp;G PENCIL 3000</x:v>
      </x:c>
      <x:c r="C1890" s="149" t="str">
        <x:f>'Master Products'!C1887</x:f>
        <x:v>PENCILS</x:v>
      </x:c>
      <x:c r="D1890" s="149" t="str">
        <x:f>'Master Products'!D1887</x:f>
        <x:v>Both</x:v>
      </x:c>
      <x:c r="E1890" s="149" t="str">
        <x:f>'Master Products'!F1887</x:f>
        <x:v>Piece</x:v>
      </x:c>
      <x:c r="F1890" s="149" t="str">
        <x:f>IF('Master Products'!G1887="","",'Master Products'!G1887)</x:f>
      </x:c>
      <x:c r="G1890" s="149" t="str">
        <x:f>'Master Products'!I1887</x:f>
        <x:v>PKR</x:v>
      </x:c>
      <x:c r="H1890" s="133" t="n">
        <x:f>'Master Products'!L1887</x:f>
        <x:v>186</x:v>
      </x:c>
      <x:c r="I1890" s="133" t="n">
        <x:f>'Master Products'!M1887</x:f>
        <x:v>176</x:v>
      </x:c>
      <x:c r="J1890" s="133" t="str">
        <x:f>'Master Products'!U1887</x:f>
        <x:v>Source Valid</x:v>
      </x:c>
      <x:c r="K1890" s="133" t="n">
        <x:f>'Master Products'!N1887</x:f>
        <x:v>10</x:v>
      </x:c>
      <x:c r="L1890" s="148" t="n">
        <x:f>'Master Products'!O1887</x:f>
        <x:v>0.053763440860215055</x:v>
      </x:c>
      <x:c r="M1890" s="149" t="str">
        <x:f>'Master Products'!X1887</x:f>
        <x:v>Ready</x:v>
      </x:c>
      <x:c r="N1890" s="149" t="b">
        <x:f>'Master Products'!Y1887</x:f>
        <x:v>1</x:v>
      </x:c>
      <x:c r="O1890" s="149" t="str">
        <x:f>'Master Products'!AH1887</x:f>
        <x:v>WS-RATES:53:15</x:v>
      </x:c>
      <x:c r="P1890" s="149" t="str">
        <x:f>IF('Master Products'!AI1887="","",'Master Products'!AI1887)</x:f>
      </x:c>
      <x:c r="Q1890" s="149" t="str">
        <x:f>IF('Master Products'!AJ1887="","",'Master Products'!AJ1887)</x:f>
      </x:c>
      <x:c r="R1890" s="149" t="str">
        <x:f>IF('Master Products'!AK1887="","",'Master Products'!AK1887)</x:f>
      </x:c>
    </x:row>
    <x:row r="1891">
      <x:c r="A1891" s="149" t="str">
        <x:f>'Master Products'!A1888</x:f>
        <x:v>RS-001887</x:v>
      </x:c>
      <x:c r="B1891" s="149" t="str">
        <x:f>'Master Products'!B1888</x:f>
        <x:v>DEER GUM STICK 8G</x:v>
      </x:c>
      <x:c r="C1891" s="149" t="str">
        <x:f>'Master Products'!C1888</x:f>
        <x:v>GUM STICK</x:v>
      </x:c>
      <x:c r="D1891" s="149" t="str">
        <x:f>'Master Products'!D1888</x:f>
        <x:v>Both</x:v>
      </x:c>
      <x:c r="E1891" s="149" t="str">
        <x:f>'Master Products'!F1888</x:f>
        <x:v>Piece</x:v>
      </x:c>
      <x:c r="F1891" s="149" t="str">
        <x:f>IF('Master Products'!G1888="","",'Master Products'!G1888)</x:f>
      </x:c>
      <x:c r="G1891" s="149" t="str">
        <x:f>'Master Products'!I1888</x:f>
        <x:v>PKR</x:v>
      </x:c>
      <x:c r="H1891" s="133" t="n">
        <x:f>'Master Products'!L1888</x:f>
        <x:v>408</x:v>
      </x:c>
      <x:c r="I1891" s="133" t="n">
        <x:f>'Master Products'!M1888</x:f>
        <x:v>335</x:v>
      </x:c>
      <x:c r="J1891" s="133" t="str">
        <x:f>'Master Products'!U1888</x:f>
        <x:v>Source Valid</x:v>
      </x:c>
      <x:c r="K1891" s="133" t="n">
        <x:f>'Master Products'!N1888</x:f>
        <x:v>73</x:v>
      </x:c>
      <x:c r="L1891" s="148" t="n">
        <x:f>'Master Products'!O1888</x:f>
        <x:v>0.17892156862745098</x:v>
      </x:c>
      <x:c r="M1891" s="149" t="str">
        <x:f>'Master Products'!X1888</x:f>
        <x:v>Ready</x:v>
      </x:c>
      <x:c r="N1891" s="149" t="b">
        <x:f>'Master Products'!Y1888</x:f>
        <x:v>1</x:v>
      </x:c>
      <x:c r="O1891" s="149" t="str">
        <x:f>'Master Products'!AH1888</x:f>
        <x:v>WS-RATES:53:16</x:v>
      </x:c>
      <x:c r="P1891" s="149" t="str">
        <x:f>IF('Master Products'!AI1888="","",'Master Products'!AI1888)</x:f>
      </x:c>
      <x:c r="Q1891" s="149" t="str">
        <x:f>IF('Master Products'!AJ1888="","",'Master Products'!AJ1888)</x:f>
      </x:c>
      <x:c r="R1891" s="149" t="str">
        <x:f>IF('Master Products'!AK1888="","",'Master Products'!AK1888)</x:f>
      </x:c>
    </x:row>
    <x:row r="1892">
      <x:c r="A1892" s="149" t="str">
        <x:f>'Master Products'!A1889</x:f>
        <x:v>RS-001888</x:v>
      </x:c>
      <x:c r="B1892" s="149" t="str">
        <x:f>'Master Products'!B1889</x:f>
        <x:v>M&amp;G MGS 19 STAPLER</x:v>
      </x:c>
      <x:c r="C1892" s="149" t="str">
        <x:f>'Master Products'!C1889</x:f>
        <x:v>STAPLERS</x:v>
      </x:c>
      <x:c r="D1892" s="149" t="str">
        <x:f>'Master Products'!D1889</x:f>
        <x:v>Both</x:v>
      </x:c>
      <x:c r="E1892" s="149" t="str">
        <x:f>'Master Products'!F1889</x:f>
        <x:v>Piece</x:v>
      </x:c>
      <x:c r="F1892" s="149" t="str">
        <x:f>IF('Master Products'!G1889="","",'Master Products'!G1889)</x:f>
      </x:c>
      <x:c r="G1892" s="149" t="str">
        <x:f>'Master Products'!I1889</x:f>
        <x:v>PKR</x:v>
      </x:c>
      <x:c r="H1892" s="133" t="n">
        <x:f>'Master Products'!L1889</x:f>
        <x:v>280</x:v>
      </x:c>
      <x:c r="I1892" s="133" t="n">
        <x:f>'Master Products'!M1889</x:f>
        <x:v>260</x:v>
      </x:c>
      <x:c r="J1892" s="133" t="str">
        <x:f>'Master Products'!U1889</x:f>
        <x:v>Source Valid</x:v>
      </x:c>
      <x:c r="K1892" s="133" t="n">
        <x:f>'Master Products'!N1889</x:f>
        <x:v>20</x:v>
      </x:c>
      <x:c r="L1892" s="148" t="n">
        <x:f>'Master Products'!O1889</x:f>
        <x:v>0.07142857142857142</x:v>
      </x:c>
      <x:c r="M1892" s="149" t="str">
        <x:f>'Master Products'!X1889</x:f>
        <x:v>Ready</x:v>
      </x:c>
      <x:c r="N1892" s="149" t="b">
        <x:f>'Master Products'!Y1889</x:f>
        <x:v>1</x:v>
      </x:c>
      <x:c r="O1892" s="149" t="str">
        <x:f>'Master Products'!AH1889</x:f>
        <x:v>WS-RATES:53:17</x:v>
      </x:c>
      <x:c r="P1892" s="149" t="str">
        <x:f>IF('Master Products'!AI1889="","",'Master Products'!AI1889)</x:f>
      </x:c>
      <x:c r="Q1892" s="149" t="str">
        <x:f>IF('Master Products'!AJ1889="","",'Master Products'!AJ1889)</x:f>
      </x:c>
      <x:c r="R1892" s="149" t="str">
        <x:f>IF('Master Products'!AK1889="","",'Master Products'!AK1889)</x:f>
      </x:c>
    </x:row>
    <x:row r="1893">
      <x:c r="A1893" s="149" t="str">
        <x:f>'Master Products'!A1890</x:f>
        <x:v>RS-001889</x:v>
      </x:c>
      <x:c r="B1893" s="149" t="str">
        <x:f>'Master Products'!B1890</x:f>
        <x:v>M&amp;G MGS 14 STAPLER</x:v>
      </x:c>
      <x:c r="C1893" s="149" t="str">
        <x:f>'Master Products'!C1890</x:f>
        <x:v>STAPLERS</x:v>
      </x:c>
      <x:c r="D1893" s="149" t="str">
        <x:f>'Master Products'!D1890</x:f>
        <x:v>Both</x:v>
      </x:c>
      <x:c r="E1893" s="149" t="str">
        <x:f>'Master Products'!F1890</x:f>
        <x:v>Piece</x:v>
      </x:c>
      <x:c r="F1893" s="149" t="str">
        <x:f>IF('Master Products'!G1890="","",'Master Products'!G1890)</x:f>
      </x:c>
      <x:c r="G1893" s="149" t="str">
        <x:f>'Master Products'!I1890</x:f>
        <x:v>PKR</x:v>
      </x:c>
      <x:c r="H1893" s="133" t="n">
        <x:f>'Master Products'!L1890</x:f>
        <x:v>240</x:v>
      </x:c>
      <x:c r="I1893" s="133" t="n">
        <x:f>'Master Products'!M1890</x:f>
        <x:v>200</x:v>
      </x:c>
      <x:c r="J1893" s="133" t="str">
        <x:f>'Master Products'!U1890</x:f>
        <x:v>Source Valid</x:v>
      </x:c>
      <x:c r="K1893" s="133" t="n">
        <x:f>'Master Products'!N1890</x:f>
        <x:v>40</x:v>
      </x:c>
      <x:c r="L1893" s="148" t="n">
        <x:f>'Master Products'!O1890</x:f>
        <x:v>0.16666666666666666</x:v>
      </x:c>
      <x:c r="M1893" s="149" t="str">
        <x:f>'Master Products'!X1890</x:f>
        <x:v>Ready</x:v>
      </x:c>
      <x:c r="N1893" s="149" t="b">
        <x:f>'Master Products'!Y1890</x:f>
        <x:v>1</x:v>
      </x:c>
      <x:c r="O1893" s="149" t="str">
        <x:f>'Master Products'!AH1890</x:f>
        <x:v>WS-RATES:53:18</x:v>
      </x:c>
      <x:c r="P1893" s="149" t="str">
        <x:f>IF('Master Products'!AI1890="","",'Master Products'!AI1890)</x:f>
      </x:c>
      <x:c r="Q1893" s="149" t="str">
        <x:f>IF('Master Products'!AJ1890="","",'Master Products'!AJ1890)</x:f>
      </x:c>
      <x:c r="R1893" s="149" t="str">
        <x:f>IF('Master Products'!AK1890="","",'Master Products'!AK1890)</x:f>
      </x:c>
    </x:row>
    <x:row r="1894">
      <x:c r="A1894" s="149" t="str">
        <x:f>'Master Products'!A1891</x:f>
        <x:v>RS-001890</x:v>
      </x:c>
      <x:c r="B1894" s="149" t="str">
        <x:f>'Master Products'!B1891</x:f>
        <x:v>DEER TOPPER JAR</x:v>
      </x:c>
      <x:c r="C1894" s="149" t="str">
        <x:f>'Master Products'!C1891</x:f>
        <x:v>PENCIL JAR</x:v>
      </x:c>
      <x:c r="D1894" s="149" t="str">
        <x:f>'Master Products'!D1891</x:f>
        <x:v>Wholesale/Bulk</x:v>
      </x:c>
      <x:c r="E1894" s="149" t="str">
        <x:f>'Master Products'!F1891</x:f>
        <x:v>Jar</x:v>
      </x:c>
      <x:c r="F1894" s="149" t="str">
        <x:f>IF('Master Products'!G1891="","",'Master Products'!G1891)</x:f>
      </x:c>
      <x:c r="G1894" s="149" t="str">
        <x:f>'Master Products'!I1891</x:f>
        <x:v>PKR</x:v>
      </x:c>
      <x:c r="H1894" s="133" t="n">
        <x:f>'Master Products'!L1891</x:f>
        <x:v>400</x:v>
      </x:c>
      <x:c r="I1894" s="133" t="n">
        <x:f>'Master Products'!M1891</x:f>
        <x:v>360</x:v>
      </x:c>
      <x:c r="J1894" s="133" t="str">
        <x:f>'Master Products'!U1891</x:f>
        <x:v>Source Valid</x:v>
      </x:c>
      <x:c r="K1894" s="133" t="n">
        <x:f>'Master Products'!N1891</x:f>
        <x:v>40</x:v>
      </x:c>
      <x:c r="L1894" s="148" t="n">
        <x:f>'Master Products'!O1891</x:f>
        <x:v>0.1</x:v>
      </x:c>
      <x:c r="M1894" s="149" t="str">
        <x:f>'Master Products'!X1891</x:f>
        <x:v>Ready</x:v>
      </x:c>
      <x:c r="N1894" s="149" t="b">
        <x:f>'Master Products'!Y1891</x:f>
        <x:v>1</x:v>
      </x:c>
      <x:c r="O1894" s="149" t="str">
        <x:f>'Master Products'!AH1891</x:f>
        <x:v>WS-RATES:53:19</x:v>
      </x:c>
      <x:c r="P1894" s="149" t="str">
        <x:f>IF('Master Products'!AI1891="","",'Master Products'!AI1891)</x:f>
      </x:c>
      <x:c r="Q1894" s="149" t="str">
        <x:f>IF('Master Products'!AJ1891="","",'Master Products'!AJ1891)</x:f>
      </x:c>
      <x:c r="R1894" s="149" t="str">
        <x:f>IF('Master Products'!AK1891="","",'Master Products'!AK1891)</x:f>
      </x:c>
    </x:row>
    <x:row r="1895">
      <x:c r="A1895" s="149" t="str">
        <x:f>'Master Products'!A1892</x:f>
        <x:v>RS-001891</x:v>
      </x:c>
      <x:c r="B1895" s="149" t="str">
        <x:f>'Master Products'!B1892</x:f>
        <x:v>M&amp;G STAPLER PIN 23/24</x:v>
      </x:c>
      <x:c r="C1895" s="149" t="str">
        <x:f>'Master Products'!C1892</x:f>
        <x:v>STAPLER PIN</x:v>
      </x:c>
      <x:c r="D1895" s="149" t="str">
        <x:f>'Master Products'!D1892</x:f>
        <x:v>Both</x:v>
      </x:c>
      <x:c r="E1895" s="149" t="str">
        <x:f>'Master Products'!F1892</x:f>
        <x:v>Piece</x:v>
      </x:c>
      <x:c r="F1895" s="149" t="str">
        <x:f>IF('Master Products'!G1892="","",'Master Products'!G1892)</x:f>
      </x:c>
      <x:c r="G1895" s="149" t="str">
        <x:f>'Master Products'!I1892</x:f>
        <x:v>PKR</x:v>
      </x:c>
      <x:c r="H1895" s="133" t="n">
        <x:f>'Master Products'!L1892</x:f>
        <x:v>350</x:v>
      </x:c>
      <x:c r="I1895" s="133" t="n">
        <x:f>'Master Products'!M1892</x:f>
        <x:v>325</x:v>
      </x:c>
      <x:c r="J1895" s="133" t="str">
        <x:f>'Master Products'!U1892</x:f>
        <x:v>Source Valid</x:v>
      </x:c>
      <x:c r="K1895" s="133" t="n">
        <x:f>'Master Products'!N1892</x:f>
        <x:v>25</x:v>
      </x:c>
      <x:c r="L1895" s="148" t="n">
        <x:f>'Master Products'!O1892</x:f>
        <x:v>0.07142857142857142</x:v>
      </x:c>
      <x:c r="M1895" s="149" t="str">
        <x:f>'Master Products'!X1892</x:f>
        <x:v>Ready</x:v>
      </x:c>
      <x:c r="N1895" s="149" t="b">
        <x:f>'Master Products'!Y1892</x:f>
        <x:v>1</x:v>
      </x:c>
      <x:c r="O1895" s="149" t="str">
        <x:f>'Master Products'!AH1892</x:f>
        <x:v>WS-RATES:53:20</x:v>
      </x:c>
      <x:c r="P1895" s="149" t="str">
        <x:f>IF('Master Products'!AI1892="","",'Master Products'!AI1892)</x:f>
      </x:c>
      <x:c r="Q1895" s="149" t="str">
        <x:f>IF('Master Products'!AJ1892="","",'Master Products'!AJ1892)</x:f>
      </x:c>
      <x:c r="R1895" s="149" t="str">
        <x:f>IF('Master Products'!AK1892="","",'Master Products'!AK1892)</x:f>
      </x:c>
    </x:row>
    <x:row r="1896">
      <x:c r="A1896" s="149" t="str">
        <x:f>'Master Products'!A1893</x:f>
        <x:v>RS-001892</x:v>
      </x:c>
      <x:c r="B1896" s="149" t="str">
        <x:f>'Master Products'!B1893</x:f>
        <x:v>DEER SUPER EXCEL JAR</x:v>
      </x:c>
      <x:c r="C1896" s="149" t="str">
        <x:f>'Master Products'!C1893</x:f>
        <x:v>PENCIL JAR</x:v>
      </x:c>
      <x:c r="D1896" s="149" t="str">
        <x:f>'Master Products'!D1893</x:f>
        <x:v>Wholesale/Bulk</x:v>
      </x:c>
      <x:c r="E1896" s="149" t="str">
        <x:f>'Master Products'!F1893</x:f>
        <x:v>Jar</x:v>
      </x:c>
      <x:c r="F1896" s="149" t="str">
        <x:f>IF('Master Products'!G1893="","",'Master Products'!G1893)</x:f>
      </x:c>
      <x:c r="G1896" s="149" t="str">
        <x:f>'Master Products'!I1893</x:f>
        <x:v>PKR</x:v>
      </x:c>
      <x:c r="H1896" s="133" t="n">
        <x:f>'Master Products'!L1893</x:f>
        <x:v>390</x:v>
      </x:c>
      <x:c r="I1896" s="133" t="n">
        <x:f>'Master Products'!M1893</x:f>
        <x:v>295</x:v>
      </x:c>
      <x:c r="J1896" s="133" t="str">
        <x:f>'Master Products'!U1893</x:f>
        <x:v>Source Valid</x:v>
      </x:c>
      <x:c r="K1896" s="133" t="n">
        <x:f>'Master Products'!N1893</x:f>
        <x:v>95</x:v>
      </x:c>
      <x:c r="L1896" s="148" t="n">
        <x:f>'Master Products'!O1893</x:f>
        <x:v>0.24358974358974358</x:v>
      </x:c>
      <x:c r="M1896" s="149" t="str">
        <x:f>'Master Products'!X1893</x:f>
        <x:v>Ready</x:v>
      </x:c>
      <x:c r="N1896" s="149" t="b">
        <x:f>'Master Products'!Y1893</x:f>
        <x:v>1</x:v>
      </x:c>
      <x:c r="O1896" s="149" t="str">
        <x:f>'Master Products'!AH1893</x:f>
        <x:v>WS-RATES:53:21</x:v>
      </x:c>
      <x:c r="P1896" s="149" t="str">
        <x:f>IF('Master Products'!AI1893="","",'Master Products'!AI1893)</x:f>
      </x:c>
      <x:c r="Q1896" s="149" t="str">
        <x:f>IF('Master Products'!AJ1893="","",'Master Products'!AJ1893)</x:f>
      </x:c>
      <x:c r="R1896" s="149" t="str">
        <x:f>IF('Master Products'!AK1893="","",'Master Products'!AK1893)</x:f>
      </x:c>
    </x:row>
    <x:row r="1897">
      <x:c r="A1897" s="149" t="str">
        <x:f>'Master Products'!A1894</x:f>
        <x:v>RS-001893</x:v>
      </x:c>
      <x:c r="B1897" s="149" t="str">
        <x:f>'Master Products'!B1894</x:f>
        <x:v>M&amp;G STAPLER PIN 23/20</x:v>
      </x:c>
      <x:c r="C1897" s="149" t="str">
        <x:f>'Master Products'!C1894</x:f>
        <x:v>STAPLER PIN</x:v>
      </x:c>
      <x:c r="D1897" s="149" t="str">
        <x:f>'Master Products'!D1894</x:f>
        <x:v>Both</x:v>
      </x:c>
      <x:c r="E1897" s="149" t="str">
        <x:f>'Master Products'!F1894</x:f>
        <x:v>Piece</x:v>
      </x:c>
      <x:c r="F1897" s="149" t="str">
        <x:f>IF('Master Products'!G1894="","",'Master Products'!G1894)</x:f>
      </x:c>
      <x:c r="G1897" s="149" t="str">
        <x:f>'Master Products'!I1894</x:f>
        <x:v>PKR</x:v>
      </x:c>
      <x:c r="H1897" s="133" t="n">
        <x:f>'Master Products'!L1894</x:f>
        <x:v>310</x:v>
      </x:c>
      <x:c r="I1897" s="133" t="n">
        <x:f>'Master Products'!M1894</x:f>
        <x:v>290</x:v>
      </x:c>
      <x:c r="J1897" s="133" t="str">
        <x:f>'Master Products'!U1894</x:f>
        <x:v>Source Valid</x:v>
      </x:c>
      <x:c r="K1897" s="133" t="n">
        <x:f>'Master Products'!N1894</x:f>
        <x:v>20</x:v>
      </x:c>
      <x:c r="L1897" s="148" t="n">
        <x:f>'Master Products'!O1894</x:f>
        <x:v>0.06451612903225806</x:v>
      </x:c>
      <x:c r="M1897" s="149" t="str">
        <x:f>'Master Products'!X1894</x:f>
        <x:v>Ready</x:v>
      </x:c>
      <x:c r="N1897" s="149" t="b">
        <x:f>'Master Products'!Y1894</x:f>
        <x:v>1</x:v>
      </x:c>
      <x:c r="O1897" s="149" t="str">
        <x:f>'Master Products'!AH1894</x:f>
        <x:v>WS-RATES:53:22</x:v>
      </x:c>
      <x:c r="P1897" s="149" t="str">
        <x:f>IF('Master Products'!AI1894="","",'Master Products'!AI1894)</x:f>
      </x:c>
      <x:c r="Q1897" s="149" t="str">
        <x:f>IF('Master Products'!AJ1894="","",'Master Products'!AJ1894)</x:f>
      </x:c>
      <x:c r="R1897" s="149" t="str">
        <x:f>IF('Master Products'!AK1894="","",'Master Products'!AK1894)</x:f>
      </x:c>
    </x:row>
    <x:row r="1898">
      <x:c r="A1898" s="149" t="str">
        <x:f>'Master Products'!A1895</x:f>
        <x:v>RS-001894</x:v>
      </x:c>
      <x:c r="B1898" s="149" t="str">
        <x:f>'Master Products'!B1895</x:f>
        <x:v>M&amp;G STAPLER PIN 23/17</x:v>
      </x:c>
      <x:c r="C1898" s="149" t="str">
        <x:f>'Master Products'!C1895</x:f>
        <x:v>STAPLER PIN</x:v>
      </x:c>
      <x:c r="D1898" s="149" t="str">
        <x:f>'Master Products'!D1895</x:f>
        <x:v>Both</x:v>
      </x:c>
      <x:c r="E1898" s="149" t="str">
        <x:f>'Master Products'!F1895</x:f>
        <x:v>Piece</x:v>
      </x:c>
      <x:c r="F1898" s="149" t="str">
        <x:f>IF('Master Products'!G1895="","",'Master Products'!G1895)</x:f>
      </x:c>
      <x:c r="G1898" s="149" t="str">
        <x:f>'Master Products'!I1895</x:f>
        <x:v>PKR</x:v>
      </x:c>
      <x:c r="H1898" s="133" t="n">
        <x:f>'Master Products'!L1895</x:f>
        <x:v>240</x:v>
      </x:c>
      <x:c r="I1898" s="133" t="n">
        <x:f>'Master Products'!M1895</x:f>
        <x:v>220</x:v>
      </x:c>
      <x:c r="J1898" s="133" t="str">
        <x:f>'Master Products'!U1895</x:f>
        <x:v>Source Valid</x:v>
      </x:c>
      <x:c r="K1898" s="133" t="n">
        <x:f>'Master Products'!N1895</x:f>
        <x:v>20</x:v>
      </x:c>
      <x:c r="L1898" s="148" t="n">
        <x:f>'Master Products'!O1895</x:f>
        <x:v>0.08333333333333333</x:v>
      </x:c>
      <x:c r="M1898" s="149" t="str">
        <x:f>'Master Products'!X1895</x:f>
        <x:v>Ready</x:v>
      </x:c>
      <x:c r="N1898" s="149" t="b">
        <x:f>'Master Products'!Y1895</x:f>
        <x:v>1</x:v>
      </x:c>
      <x:c r="O1898" s="149" t="str">
        <x:f>'Master Products'!AH1895</x:f>
        <x:v>WS-RATES:53:23</x:v>
      </x:c>
      <x:c r="P1898" s="149" t="str">
        <x:f>IF('Master Products'!AI1895="","",'Master Products'!AI1895)</x:f>
      </x:c>
      <x:c r="Q1898" s="149" t="str">
        <x:f>IF('Master Products'!AJ1895="","",'Master Products'!AJ1895)</x:f>
      </x:c>
      <x:c r="R1898" s="149" t="str">
        <x:f>IF('Master Products'!AK1895="","",'Master Products'!AK1895)</x:f>
      </x:c>
    </x:row>
    <x:row r="1899">
      <x:c r="A1899" s="149" t="str">
        <x:f>'Master Products'!A1896</x:f>
        <x:v>RS-001895</x:v>
      </x:c>
      <x:c r="B1899" s="149" t="str">
        <x:f>'Master Products'!B1896</x:f>
        <x:v>DEER PC 24COLOUR FULL</x:v>
      </x:c>
      <x:c r="C1899" s="149" t="str">
        <x:f>'Master Products'!C1896</x:f>
        <x:v>PENCIL COLOR</x:v>
      </x:c>
      <x:c r="D1899" s="149" t="str">
        <x:f>'Master Products'!D1896</x:f>
        <x:v>Both</x:v>
      </x:c>
      <x:c r="E1899" s="149" t="str">
        <x:f>'Master Products'!F1896</x:f>
        <x:v>Piece</x:v>
      </x:c>
      <x:c r="F1899" s="149" t="str">
        <x:f>IF('Master Products'!G1896="","",'Master Products'!G1896)</x:f>
      </x:c>
      <x:c r="G1899" s="149" t="str">
        <x:f>'Master Products'!I1896</x:f>
        <x:v>PKR</x:v>
      </x:c>
      <x:c r="H1899" s="133" t="n">
        <x:f>'Master Products'!L1896</x:f>
        <x:v>300</x:v>
      </x:c>
      <x:c r="I1899" s="133" t="n">
        <x:f>'Master Products'!M1896</x:f>
        <x:v>232</x:v>
      </x:c>
      <x:c r="J1899" s="133" t="str">
        <x:f>'Master Products'!U1896</x:f>
        <x:v>Source Valid</x:v>
      </x:c>
      <x:c r="K1899" s="133" t="n">
        <x:f>'Master Products'!N1896</x:f>
        <x:v>68</x:v>
      </x:c>
      <x:c r="L1899" s="148" t="n">
        <x:f>'Master Products'!O1896</x:f>
        <x:v>0.22666666666666666</x:v>
      </x:c>
      <x:c r="M1899" s="149" t="str">
        <x:f>'Master Products'!X1896</x:f>
        <x:v>Ready</x:v>
      </x:c>
      <x:c r="N1899" s="149" t="b">
        <x:f>'Master Products'!Y1896</x:f>
        <x:v>1</x:v>
      </x:c>
      <x:c r="O1899" s="149" t="str">
        <x:f>'Master Products'!AH1896</x:f>
        <x:v>WS-RATES:53:24</x:v>
      </x:c>
      <x:c r="P1899" s="149" t="str">
        <x:f>IF('Master Products'!AI1896="","",'Master Products'!AI1896)</x:f>
      </x:c>
      <x:c r="Q1899" s="149" t="str">
        <x:f>IF('Master Products'!AJ1896="","",'Master Products'!AJ1896)</x:f>
      </x:c>
      <x:c r="R1899" s="149" t="str">
        <x:f>IF('Master Products'!AK1896="","",'Master Products'!AK1896)</x:f>
      </x:c>
    </x:row>
    <x:row r="1900">
      <x:c r="A1900" s="149" t="str">
        <x:f>'Master Products'!A1897</x:f>
        <x:v>RS-001896</x:v>
      </x:c>
      <x:c r="B1900" s="149" t="str">
        <x:f>'Master Products'!B1897</x:f>
        <x:v>DUX 23/15 STAPLER PIN</x:v>
      </x:c>
      <x:c r="C1900" s="149" t="str">
        <x:f>'Master Products'!C1897</x:f>
        <x:v>STAPLER PIN</x:v>
      </x:c>
      <x:c r="D1900" s="149" t="str">
        <x:f>'Master Products'!D1897</x:f>
        <x:v>Both</x:v>
      </x:c>
      <x:c r="E1900" s="149" t="str">
        <x:f>'Master Products'!F1897</x:f>
        <x:v>Piece</x:v>
      </x:c>
      <x:c r="F1900" s="149" t="str">
        <x:f>IF('Master Products'!G1897="","",'Master Products'!G1897)</x:f>
      </x:c>
      <x:c r="G1900" s="149" t="str">
        <x:f>'Master Products'!I1897</x:f>
        <x:v>PKR</x:v>
      </x:c>
      <x:c r="H1900" s="133" t="n">
        <x:f>'Master Products'!L1897</x:f>
        <x:v>215</x:v>
      </x:c>
      <x:c r="I1900" s="133" t="n">
        <x:f>'Master Products'!M1897</x:f>
        <x:v>195</x:v>
      </x:c>
      <x:c r="J1900" s="133" t="str">
        <x:f>'Master Products'!U1897</x:f>
        <x:v>Source Valid</x:v>
      </x:c>
      <x:c r="K1900" s="133" t="n">
        <x:f>'Master Products'!N1897</x:f>
        <x:v>20</x:v>
      </x:c>
      <x:c r="L1900" s="148" t="n">
        <x:f>'Master Products'!O1897</x:f>
        <x:v>0.09302325581395349</x:v>
      </x:c>
      <x:c r="M1900" s="149" t="str">
        <x:f>'Master Products'!X1897</x:f>
        <x:v>Ready</x:v>
      </x:c>
      <x:c r="N1900" s="149" t="b">
        <x:f>'Master Products'!Y1897</x:f>
        <x:v>1</x:v>
      </x:c>
      <x:c r="O1900" s="149" t="str">
        <x:f>'Master Products'!AH1897</x:f>
        <x:v>WS-RATES:53:25</x:v>
      </x:c>
      <x:c r="P1900" s="149" t="str">
        <x:f>IF('Master Products'!AI1897="","",'Master Products'!AI1897)</x:f>
      </x:c>
      <x:c r="Q1900" s="149" t="str">
        <x:f>IF('Master Products'!AJ1897="","",'Master Products'!AJ1897)</x:f>
      </x:c>
      <x:c r="R1900" s="149" t="str">
        <x:f>IF('Master Products'!AK1897="","",'Master Products'!AK1897)</x:f>
      </x:c>
    </x:row>
    <x:row r="1901">
      <x:c r="A1901" s="149" t="str">
        <x:f>'Master Products'!A1898</x:f>
        <x:v>RS-001897</x:v>
      </x:c>
      <x:c r="B1901" s="149" t="str">
        <x:f>'Master Products'!B1898</x:f>
        <x:v>DEER PC 12 FULL COLOUR</x:v>
      </x:c>
      <x:c r="C1901" s="149" t="str">
        <x:f>'Master Products'!C1898</x:f>
        <x:v>PENCIL COLOR</x:v>
      </x:c>
      <x:c r="D1901" s="149" t="str">
        <x:f>'Master Products'!D1898</x:f>
        <x:v>Both</x:v>
      </x:c>
      <x:c r="E1901" s="149" t="str">
        <x:f>'Master Products'!F1898</x:f>
        <x:v>Piece</x:v>
      </x:c>
      <x:c r="F1901" s="149" t="str">
        <x:f>IF('Master Products'!G1898="","",'Master Products'!G1898)</x:f>
      </x:c>
      <x:c r="G1901" s="149" t="str">
        <x:f>'Master Products'!I1898</x:f>
        <x:v>PKR</x:v>
      </x:c>
      <x:c r="H1901" s="133" t="n">
        <x:f>'Master Products'!L1898</x:f>
        <x:v>177</x:v>
      </x:c>
      <x:c r="I1901" s="133" t="n">
        <x:f>'Master Products'!M1898</x:f>
        <x:v>138</x:v>
      </x:c>
      <x:c r="J1901" s="133" t="str">
        <x:f>'Master Products'!U1898</x:f>
        <x:v>Source Valid</x:v>
      </x:c>
      <x:c r="K1901" s="133" t="n">
        <x:f>'Master Products'!N1898</x:f>
        <x:v>39</x:v>
      </x:c>
      <x:c r="L1901" s="148" t="n">
        <x:f>'Master Products'!O1898</x:f>
        <x:v>0.22033898305084745</x:v>
      </x:c>
      <x:c r="M1901" s="149" t="str">
        <x:f>'Master Products'!X1898</x:f>
        <x:v>Ready</x:v>
      </x:c>
      <x:c r="N1901" s="149" t="b">
        <x:f>'Master Products'!Y1898</x:f>
        <x:v>1</x:v>
      </x:c>
      <x:c r="O1901" s="149" t="str">
        <x:f>'Master Products'!AH1898</x:f>
        <x:v>WS-RATES:53:26</x:v>
      </x:c>
      <x:c r="P1901" s="149" t="str">
        <x:f>IF('Master Products'!AI1898="","",'Master Products'!AI1898)</x:f>
      </x:c>
      <x:c r="Q1901" s="149" t="str">
        <x:f>IF('Master Products'!AJ1898="","",'Master Products'!AJ1898)</x:f>
      </x:c>
      <x:c r="R1901" s="149" t="str">
        <x:f>IF('Master Products'!AK1898="","",'Master Products'!AK1898)</x:f>
      </x:c>
    </x:row>
    <x:row r="1902">
      <x:c r="A1902" s="149" t="str">
        <x:f>'Master Products'!A1899</x:f>
        <x:v>RS-001898</x:v>
      </x:c>
      <x:c r="B1902" s="149" t="str">
        <x:f>'Master Products'!B1899</x:f>
        <x:v>M&amp;G STAPLER PIN 23/13</x:v>
      </x:c>
      <x:c r="C1902" s="149" t="str">
        <x:f>'Master Products'!C1899</x:f>
        <x:v>STAPLER PIN</x:v>
      </x:c>
      <x:c r="D1902" s="149" t="str">
        <x:f>'Master Products'!D1899</x:f>
        <x:v>Both</x:v>
      </x:c>
      <x:c r="E1902" s="149" t="str">
        <x:f>'Master Products'!F1899</x:f>
        <x:v>Piece</x:v>
      </x:c>
      <x:c r="F1902" s="149" t="str">
        <x:f>IF('Master Products'!G1899="","",'Master Products'!G1899)</x:f>
      </x:c>
      <x:c r="G1902" s="149" t="str">
        <x:f>'Master Products'!I1899</x:f>
        <x:v>PKR</x:v>
      </x:c>
      <x:c r="H1902" s="133" t="n">
        <x:f>'Master Products'!L1899</x:f>
        <x:v>190</x:v>
      </x:c>
      <x:c r="I1902" s="133" t="n">
        <x:f>'Master Products'!M1899</x:f>
        <x:v>170</x:v>
      </x:c>
      <x:c r="J1902" s="133" t="str">
        <x:f>'Master Products'!U1899</x:f>
        <x:v>Source Valid</x:v>
      </x:c>
      <x:c r="K1902" s="133" t="n">
        <x:f>'Master Products'!N1899</x:f>
        <x:v>20</x:v>
      </x:c>
      <x:c r="L1902" s="148" t="n">
        <x:f>'Master Products'!O1899</x:f>
        <x:v>0.10526315789473684</x:v>
      </x:c>
      <x:c r="M1902" s="149" t="str">
        <x:f>'Master Products'!X1899</x:f>
        <x:v>Ready</x:v>
      </x:c>
      <x:c r="N1902" s="149" t="b">
        <x:f>'Master Products'!Y1899</x:f>
        <x:v>1</x:v>
      </x:c>
      <x:c r="O1902" s="149" t="str">
        <x:f>'Master Products'!AH1899</x:f>
        <x:v>WS-RATES:53:27</x:v>
      </x:c>
      <x:c r="P1902" s="149" t="str">
        <x:f>IF('Master Products'!AI1899="","",'Master Products'!AI1899)</x:f>
      </x:c>
      <x:c r="Q1902" s="149" t="str">
        <x:f>IF('Master Products'!AJ1899="","",'Master Products'!AJ1899)</x:f>
      </x:c>
      <x:c r="R1902" s="149" t="str">
        <x:f>IF('Master Products'!AK1899="","",'Master Products'!AK1899)</x:f>
      </x:c>
    </x:row>
    <x:row r="1903">
      <x:c r="A1903" s="149" t="str">
        <x:f>'Master Products'!A1900</x:f>
        <x:v>RS-001899</x:v>
      </x:c>
      <x:c r="B1903" s="149" t="str">
        <x:f>'Master Products'!B1900</x:f>
        <x:v>DEER PC 12 HALF COLOUR</x:v>
      </x:c>
      <x:c r="C1903" s="149" t="str">
        <x:f>'Master Products'!C1900</x:f>
        <x:v>PENCIL COLOR</x:v>
      </x:c>
      <x:c r="D1903" s="149" t="str">
        <x:f>'Master Products'!D1900</x:f>
        <x:v>Both</x:v>
      </x:c>
      <x:c r="E1903" s="149" t="str">
        <x:f>'Master Products'!F1900</x:f>
        <x:v>Piece</x:v>
      </x:c>
      <x:c r="F1903" s="149" t="str">
        <x:f>IF('Master Products'!G1900="","",'Master Products'!G1900)</x:f>
      </x:c>
      <x:c r="G1903" s="149" t="str">
        <x:f>'Master Products'!I1900</x:f>
        <x:v>PKR</x:v>
      </x:c>
      <x:c r="H1903" s="133" t="n">
        <x:f>'Master Products'!L1900</x:f>
        <x:v>90</x:v>
      </x:c>
      <x:c r="I1903" s="133" t="n">
        <x:f>'Master Products'!M1900</x:f>
        <x:v>70</x:v>
      </x:c>
      <x:c r="J1903" s="133" t="str">
        <x:f>'Master Products'!U1900</x:f>
        <x:v>Source Valid</x:v>
      </x:c>
      <x:c r="K1903" s="133" t="n">
        <x:f>'Master Products'!N1900</x:f>
        <x:v>20</x:v>
      </x:c>
      <x:c r="L1903" s="148" t="n">
        <x:f>'Master Products'!O1900</x:f>
        <x:v>0.2222222222222222</x:v>
      </x:c>
      <x:c r="M1903" s="149" t="str">
        <x:f>'Master Products'!X1900</x:f>
        <x:v>Ready</x:v>
      </x:c>
      <x:c r="N1903" s="149" t="b">
        <x:f>'Master Products'!Y1900</x:f>
        <x:v>1</x:v>
      </x:c>
      <x:c r="O1903" s="149" t="str">
        <x:f>'Master Products'!AH1900</x:f>
        <x:v>WS-RATES:53:28</x:v>
      </x:c>
      <x:c r="P1903" s="149" t="str">
        <x:f>IF('Master Products'!AI1900="","",'Master Products'!AI1900)</x:f>
      </x:c>
      <x:c r="Q1903" s="149" t="str">
        <x:f>IF('Master Products'!AJ1900="","",'Master Products'!AJ1900)</x:f>
      </x:c>
      <x:c r="R1903" s="149" t="str">
        <x:f>IF('Master Products'!AK1900="","",'Master Products'!AK1900)</x:f>
      </x:c>
    </x:row>
    <x:row r="1904">
      <x:c r="A1904" s="149" t="str">
        <x:f>'Master Products'!A1901</x:f>
        <x:v>RS-001900</x:v>
      </x:c>
      <x:c r="B1904" s="149" t="str">
        <x:f>'Master Products'!B1901</x:f>
        <x:v>M&amp;G STAPLER PIN 23/10</x:v>
      </x:c>
      <x:c r="C1904" s="149" t="str">
        <x:f>'Master Products'!C1901</x:f>
        <x:v>STAPLER PIN</x:v>
      </x:c>
      <x:c r="D1904" s="149" t="str">
        <x:f>'Master Products'!D1901</x:f>
        <x:v>Both</x:v>
      </x:c>
      <x:c r="E1904" s="149" t="str">
        <x:f>'Master Products'!F1901</x:f>
        <x:v>Piece</x:v>
      </x:c>
      <x:c r="F1904" s="149" t="str">
        <x:f>IF('Master Products'!G1901="","",'Master Products'!G1901)</x:f>
      </x:c>
      <x:c r="G1904" s="149" t="str">
        <x:f>'Master Products'!I1901</x:f>
        <x:v>PKR</x:v>
      </x:c>
      <x:c r="H1904" s="133" t="n">
        <x:f>'Master Products'!L1901</x:f>
        <x:v>165</x:v>
      </x:c>
      <x:c r="I1904" s="133" t="n">
        <x:f>'Master Products'!M1901</x:f>
        <x:v>150</x:v>
      </x:c>
      <x:c r="J1904" s="133" t="str">
        <x:f>'Master Products'!U1901</x:f>
        <x:v>Source Valid</x:v>
      </x:c>
      <x:c r="K1904" s="133" t="n">
        <x:f>'Master Products'!N1901</x:f>
        <x:v>15</x:v>
      </x:c>
      <x:c r="L1904" s="148" t="n">
        <x:f>'Master Products'!O1901</x:f>
        <x:v>0.09090909090909091</x:v>
      </x:c>
      <x:c r="M1904" s="149" t="str">
        <x:f>'Master Products'!X1901</x:f>
        <x:v>Ready</x:v>
      </x:c>
      <x:c r="N1904" s="149" t="b">
        <x:f>'Master Products'!Y1901</x:f>
        <x:v>1</x:v>
      </x:c>
      <x:c r="O1904" s="149" t="str">
        <x:f>'Master Products'!AH1901</x:f>
        <x:v>WS-RATES:53:29</x:v>
      </x:c>
      <x:c r="P1904" s="149" t="str">
        <x:f>IF('Master Products'!AI1901="","",'Master Products'!AI1901)</x:f>
      </x:c>
      <x:c r="Q1904" s="149" t="str">
        <x:f>IF('Master Products'!AJ1901="","",'Master Products'!AJ1901)</x:f>
      </x:c>
      <x:c r="R1904" s="149" t="str">
        <x:f>IF('Master Products'!AK1901="","",'Master Products'!AK1901)</x:f>
      </x:c>
    </x:row>
    <x:row r="1905">
      <x:c r="A1905" s="149" t="str">
        <x:f>'Master Products'!A1902</x:f>
        <x:v>RS-001901</x:v>
      </x:c>
      <x:c r="B1905" s="149" t="str">
        <x:f>'Master Products'!B1902</x:f>
        <x:v>DUX INK PEN 266 (SINGLE)</x:v>
      </x:c>
      <x:c r="C1905" s="149" t="str">
        <x:f>'Master Products'!C1902</x:f>
        <x:v>INK PEN</x:v>
      </x:c>
      <x:c r="D1905" s="149" t="str">
        <x:f>'Master Products'!D1902</x:f>
        <x:v>Both</x:v>
      </x:c>
      <x:c r="E1905" s="149" t="str">
        <x:f>'Master Products'!F1902</x:f>
        <x:v>Piece</x:v>
      </x:c>
      <x:c r="F1905" s="149" t="str">
        <x:f>IF('Master Products'!G1902="","",'Master Products'!G1902)</x:f>
      </x:c>
      <x:c r="G1905" s="149" t="str">
        <x:f>'Master Products'!I1902</x:f>
        <x:v>PKR</x:v>
      </x:c>
      <x:c r="H1905" s="133" t="n">
        <x:f>'Master Products'!L1902</x:f>
        <x:v>132</x:v>
      </x:c>
      <x:c r="I1905" s="133" t="n">
        <x:f>'Master Products'!M1902</x:f>
        <x:v>125</x:v>
      </x:c>
      <x:c r="J1905" s="133" t="str">
        <x:f>'Master Products'!U1902</x:f>
        <x:v>Source Valid</x:v>
      </x:c>
      <x:c r="K1905" s="133" t="n">
        <x:f>'Master Products'!N1902</x:f>
        <x:v>7</x:v>
      </x:c>
      <x:c r="L1905" s="148" t="n">
        <x:f>'Master Products'!O1902</x:f>
        <x:v>0.05303030303030303</x:v>
      </x:c>
      <x:c r="M1905" s="149" t="str">
        <x:f>'Master Products'!X1902</x:f>
        <x:v>Ready</x:v>
      </x:c>
      <x:c r="N1905" s="149" t="b">
        <x:f>'Master Products'!Y1902</x:f>
        <x:v>1</x:v>
      </x:c>
      <x:c r="O1905" s="149" t="str">
        <x:f>'Master Products'!AH1902</x:f>
        <x:v>WS-RATES:53:30</x:v>
      </x:c>
      <x:c r="P1905" s="149" t="str">
        <x:f>IF('Master Products'!AI1902="","",'Master Products'!AI1902)</x:f>
      </x:c>
      <x:c r="Q1905" s="149" t="str">
        <x:f>IF('Master Products'!AJ1902="","",'Master Products'!AJ1902)</x:f>
      </x:c>
      <x:c r="R1905" s="149" t="str">
        <x:f>IF('Master Products'!AK1902="","",'Master Products'!AK1902)</x:f>
      </x:c>
    </x:row>
    <x:row r="1906">
      <x:c r="A1906" s="149" t="str">
        <x:f>'Master Products'!A1903</x:f>
        <x:v>RS-001902</x:v>
      </x:c>
      <x:c r="B1906" s="149" t="str">
        <x:f>'Master Products'!B1903</x:f>
        <x:v>DUX INK PEN 443</x:v>
      </x:c>
      <x:c r="C1906" s="149" t="str">
        <x:f>'Master Products'!C1903</x:f>
        <x:v>INK PEN</x:v>
      </x:c>
      <x:c r="D1906" s="149" t="str">
        <x:f>'Master Products'!D1903</x:f>
        <x:v>Both</x:v>
      </x:c>
      <x:c r="E1906" s="149" t="str">
        <x:f>'Master Products'!F1903</x:f>
        <x:v>Piece</x:v>
      </x:c>
      <x:c r="F1906" s="149" t="str">
        <x:f>IF('Master Products'!G1903="","",'Master Products'!G1903)</x:f>
      </x:c>
      <x:c r="G1906" s="149" t="str">
        <x:f>'Master Products'!I1903</x:f>
        <x:v>PKR</x:v>
      </x:c>
      <x:c r="H1906" s="133" t="n">
        <x:f>'Master Products'!L1903</x:f>
        <x:v>744</x:v>
      </x:c>
      <x:c r="I1906" s="133" t="n">
        <x:f>'Master Products'!M1903</x:f>
        <x:v>720</x:v>
      </x:c>
      <x:c r="J1906" s="133" t="str">
        <x:f>'Master Products'!U1903</x:f>
        <x:v>Source Valid</x:v>
      </x:c>
      <x:c r="K1906" s="133" t="n">
        <x:f>'Master Products'!N1903</x:f>
        <x:v>24</x:v>
      </x:c>
      <x:c r="L1906" s="148" t="n">
        <x:f>'Master Products'!O1903</x:f>
        <x:v>0.03225806451612903</x:v>
      </x:c>
      <x:c r="M1906" s="149" t="str">
        <x:f>'Master Products'!X1903</x:f>
        <x:v>Ready</x:v>
      </x:c>
      <x:c r="N1906" s="149" t="b">
        <x:f>'Master Products'!Y1903</x:f>
        <x:v>1</x:v>
      </x:c>
      <x:c r="O1906" s="149" t="str">
        <x:f>'Master Products'!AH1903</x:f>
        <x:v>WS-RATES:53:31</x:v>
      </x:c>
      <x:c r="P1906" s="149" t="str">
        <x:f>IF('Master Products'!AI1903="","",'Master Products'!AI1903)</x:f>
      </x:c>
      <x:c r="Q1906" s="149" t="str">
        <x:f>IF('Master Products'!AJ1903="","",'Master Products'!AJ1903)</x:f>
      </x:c>
      <x:c r="R1906" s="149" t="str">
        <x:f>IF('Master Products'!AK1903="","",'Master Products'!AK1903)</x:f>
      </x:c>
    </x:row>
    <x:row r="1907">
      <x:c r="A1907" s="149" t="str">
        <x:f>'Master Products'!A1904</x:f>
        <x:v>RS-001903</x:v>
      </x:c>
      <x:c r="B1907" s="149" t="str">
        <x:f>'Master Products'!B1904</x:f>
        <x:v>TEMPO CORRECTION PEN</x:v>
      </x:c>
      <x:c r="C1907" s="149" t="str">
        <x:f>'Master Products'!C1904</x:f>
        <x:v>Correction pen</x:v>
      </x:c>
      <x:c r="D1907" s="149" t="str">
        <x:f>'Master Products'!D1904</x:f>
        <x:v>Both</x:v>
      </x:c>
      <x:c r="E1907" s="149" t="str">
        <x:f>'Master Products'!F1904</x:f>
        <x:v>Piece</x:v>
      </x:c>
      <x:c r="F1907" s="149" t="str">
        <x:f>IF('Master Products'!G1904="","",'Master Products'!G1904)</x:f>
      </x:c>
      <x:c r="G1907" s="149" t="str">
        <x:f>'Master Products'!I1904</x:f>
        <x:v>PKR</x:v>
      </x:c>
      <x:c r="H1907" s="133" t="n">
        <x:f>'Master Products'!L1904</x:f>
        <x:v>34</x:v>
      </x:c>
      <x:c r="I1907" s="133" t="n">
        <x:f>'Master Products'!M1904</x:f>
        <x:v>32.3</x:v>
      </x:c>
      <x:c r="J1907" s="133" t="str">
        <x:f>'Master Products'!U1904</x:f>
        <x:v>Source Valid</x:v>
      </x:c>
      <x:c r="K1907" s="133" t="n">
        <x:f>'Master Products'!N1904</x:f>
        <x:v>1.7000000000000028</x:v>
      </x:c>
      <x:c r="L1907" s="148" t="n">
        <x:f>'Master Products'!O1904</x:f>
        <x:v>0.050000000000000086</x:v>
      </x:c>
      <x:c r="M1907" s="149" t="str">
        <x:f>'Master Products'!X1904</x:f>
        <x:v>Ready</x:v>
      </x:c>
      <x:c r="N1907" s="149" t="b">
        <x:f>'Master Products'!Y1904</x:f>
        <x:v>1</x:v>
      </x:c>
      <x:c r="O1907" s="149" t="str">
        <x:f>'Master Products'!AH1904</x:f>
        <x:v>WS-RATES:53:32</x:v>
      </x:c>
      <x:c r="P1907" s="149" t="str">
        <x:f>IF('Master Products'!AI1904="","",'Master Products'!AI1904)</x:f>
      </x:c>
      <x:c r="Q1907" s="149" t="str">
        <x:f>IF('Master Products'!AJ1904="","",'Master Products'!AJ1904)</x:f>
      </x:c>
      <x:c r="R1907" s="149" t="str">
        <x:f>IF('Master Products'!AK1904="","",'Master Products'!AK1904)</x:f>
      </x:c>
    </x:row>
    <x:row r="1908">
      <x:c r="A1908" s="149" t="str">
        <x:f>'Master Products'!A1905</x:f>
        <x:v>RS-001904</x:v>
      </x:c>
      <x:c r="B1908" s="149" t="str">
        <x:f>'Master Products'!B1905</x:f>
        <x:v>TEMPO ST 12</x:v>
      </x:c>
      <x:c r="C1908" s="149" t="str">
        <x:f>'Master Products'!C1905</x:f>
        <x:v>MARKER COLOR</x:v>
      </x:c>
      <x:c r="D1908" s="149" t="str">
        <x:f>'Master Products'!D1905</x:f>
        <x:v>Both</x:v>
      </x:c>
      <x:c r="E1908" s="149" t="str">
        <x:f>'Master Products'!F1905</x:f>
        <x:v>Piece</x:v>
      </x:c>
      <x:c r="F1908" s="149" t="str">
        <x:f>IF('Master Products'!G1905="","",'Master Products'!G1905)</x:f>
      </x:c>
      <x:c r="G1908" s="149" t="str">
        <x:f>'Master Products'!I1905</x:f>
        <x:v>PKR</x:v>
      </x:c>
      <x:c r="H1908" s="133" t="n">
        <x:f>'Master Products'!L1905</x:f>
        <x:v>130</x:v>
      </x:c>
      <x:c r="I1908" s="133" t="n">
        <x:f>'Master Products'!M1905</x:f>
        <x:v>123</x:v>
      </x:c>
      <x:c r="J1908" s="133" t="str">
        <x:f>'Master Products'!U1905</x:f>
        <x:v>Source Valid</x:v>
      </x:c>
      <x:c r="K1908" s="133" t="n">
        <x:f>'Master Products'!N1905</x:f>
        <x:v>7</x:v>
      </x:c>
      <x:c r="L1908" s="148" t="n">
        <x:f>'Master Products'!O1905</x:f>
        <x:v>0.05384615384615385</x:v>
      </x:c>
      <x:c r="M1908" s="149" t="str">
        <x:f>'Master Products'!X1905</x:f>
        <x:v>Ready</x:v>
      </x:c>
      <x:c r="N1908" s="149" t="b">
        <x:f>'Master Products'!Y1905</x:f>
        <x:v>1</x:v>
      </x:c>
      <x:c r="O1908" s="149" t="str">
        <x:f>'Master Products'!AH1905</x:f>
        <x:v>WS-RATES:53:33</x:v>
      </x:c>
      <x:c r="P1908" s="149" t="str">
        <x:f>IF('Master Products'!AI1905="","",'Master Products'!AI1905)</x:f>
      </x:c>
      <x:c r="Q1908" s="149" t="str">
        <x:f>IF('Master Products'!AJ1905="","",'Master Products'!AJ1905)</x:f>
      </x:c>
      <x:c r="R1908" s="149" t="str">
        <x:f>IF('Master Products'!AK1905="","",'Master Products'!AK1905)</x:f>
      </x:c>
    </x:row>
    <x:row r="1909">
      <x:c r="A1909" s="149" t="str">
        <x:f>'Master Products'!A1906</x:f>
        <x:v>RS-001905</x:v>
      </x:c>
      <x:c r="B1909" s="149" t="str">
        <x:f>'Master Products'!B1906</x:f>
        <x:v>M&amp;G STAPLER PIN 23/8</x:v>
      </x:c>
      <x:c r="C1909" s="149" t="str">
        <x:f>'Master Products'!C1906</x:f>
        <x:v>STAPLER PIN</x:v>
      </x:c>
      <x:c r="D1909" s="149" t="str">
        <x:f>'Master Products'!D1906</x:f>
        <x:v>Both</x:v>
      </x:c>
      <x:c r="E1909" s="149" t="str">
        <x:f>'Master Products'!F1906</x:f>
        <x:v>Piece</x:v>
      </x:c>
      <x:c r="F1909" s="149" t="str">
        <x:f>IF('Master Products'!G1906="","",'Master Products'!G1906)</x:f>
      </x:c>
      <x:c r="G1909" s="149" t="str">
        <x:f>'Master Products'!I1906</x:f>
        <x:v>PKR</x:v>
      </x:c>
      <x:c r="H1909" s="133" t="n">
        <x:f>'Master Products'!L1906</x:f>
        <x:v>140</x:v>
      </x:c>
      <x:c r="I1909" s="133" t="n">
        <x:f>'Master Products'!M1906</x:f>
        <x:v>120</x:v>
      </x:c>
      <x:c r="J1909" s="133" t="str">
        <x:f>'Master Products'!U1906</x:f>
        <x:v>Source Valid</x:v>
      </x:c>
      <x:c r="K1909" s="133" t="n">
        <x:f>'Master Products'!N1906</x:f>
        <x:v>20</x:v>
      </x:c>
      <x:c r="L1909" s="148" t="n">
        <x:f>'Master Products'!O1906</x:f>
        <x:v>0.14285714285714285</x:v>
      </x:c>
      <x:c r="M1909" s="149" t="str">
        <x:f>'Master Products'!X1906</x:f>
        <x:v>Ready</x:v>
      </x:c>
      <x:c r="N1909" s="149" t="b">
        <x:f>'Master Products'!Y1906</x:f>
        <x:v>1</x:v>
      </x:c>
      <x:c r="O1909" s="149" t="str">
        <x:f>'Master Products'!AH1906</x:f>
        <x:v>WS-RATES:53:34</x:v>
      </x:c>
      <x:c r="P1909" s="149" t="str">
        <x:f>IF('Master Products'!AI1906="","",'Master Products'!AI1906)</x:f>
      </x:c>
      <x:c r="Q1909" s="149" t="str">
        <x:f>IF('Master Products'!AJ1906="","",'Master Products'!AJ1906)</x:f>
      </x:c>
      <x:c r="R1909" s="149" t="str">
        <x:f>IF('Master Products'!AK1906="","",'Master Products'!AK1906)</x:f>
      </x:c>
    </x:row>
    <x:row r="1910">
      <x:c r="A1910" s="149" t="str">
        <x:f>'Master Products'!A1907</x:f>
        <x:v>RS-001906</x:v>
      </x:c>
      <x:c r="B1910" s="149" t="str">
        <x:f>'Master Products'!B1907</x:f>
        <x:v>4141</x:v>
      </x:c>
      <x:c r="C1910" s="149" t="str">
        <x:f>'Master Products'!C1907</x:f>
        <x:v>BOARD &amp; PERMANENT</x:v>
      </x:c>
      <x:c r="D1910" s="149" t="str">
        <x:f>'Master Products'!D1907</x:f>
        <x:v>Both</x:v>
      </x:c>
      <x:c r="E1910" s="149" t="str">
        <x:f>'Master Products'!F1907</x:f>
        <x:v>Piece</x:v>
      </x:c>
      <x:c r="F1910" s="149" t="str">
        <x:f>IF('Master Products'!G1907="","",'Master Products'!G1907)</x:f>
      </x:c>
      <x:c r="G1910" s="149" t="str">
        <x:f>'Master Products'!I1907</x:f>
        <x:v>PKR</x:v>
      </x:c>
      <x:c r="H1910" s="133" t="n">
        <x:f>'Master Products'!L1907</x:f>
        <x:v>564</x:v>
      </x:c>
      <x:c r="I1910" s="133" t="n">
        <x:f>'Master Products'!M1907</x:f>
        <x:v>515</x:v>
      </x:c>
      <x:c r="J1910" s="133" t="str">
        <x:f>'Master Products'!U1907</x:f>
        <x:v>Source Valid</x:v>
      </x:c>
      <x:c r="K1910" s="133" t="n">
        <x:f>'Master Products'!N1907</x:f>
        <x:v>49</x:v>
      </x:c>
      <x:c r="L1910" s="148" t="n">
        <x:f>'Master Products'!O1907</x:f>
        <x:v>0.08687943262411348</x:v>
      </x:c>
      <x:c r="M1910" s="149" t="str">
        <x:f>'Master Products'!X1907</x:f>
        <x:v>Ready</x:v>
      </x:c>
      <x:c r="N1910" s="149" t="b">
        <x:f>'Master Products'!Y1907</x:f>
        <x:v>1</x:v>
      </x:c>
      <x:c r="O1910" s="149" t="str">
        <x:f>'Master Products'!AH1907</x:f>
        <x:v>WS-RATES:53:35</x:v>
      </x:c>
      <x:c r="P1910" s="149" t="str">
        <x:f>IF('Master Products'!AI1907="","",'Master Products'!AI1907)</x:f>
      </x:c>
      <x:c r="Q1910" s="149" t="str">
        <x:f>IF('Master Products'!AJ1907="","",'Master Products'!AJ1907)</x:f>
      </x:c>
      <x:c r="R1910" s="149" t="str">
        <x:f>IF('Master Products'!AK1907="","",'Master Products'!AK1907)</x:f>
      </x:c>
    </x:row>
    <x:row r="1911">
      <x:c r="A1911" s="149" t="str">
        <x:f>'Master Products'!A1908</x:f>
        <x:v>RS-001907</x:v>
      </x:c>
      <x:c r="B1911" s="149" t="str">
        <x:f>'Master Products'!B1908</x:f>
        <x:v>DUX 12 HALF COLOUR PENCIL</x:v>
      </x:c>
      <x:c r="C1911" s="149" t="str">
        <x:f>'Master Products'!C1908</x:f>
        <x:v>PENCIL COLOR</x:v>
      </x:c>
      <x:c r="D1911" s="149" t="str">
        <x:f>'Master Products'!D1908</x:f>
        <x:v>Both</x:v>
      </x:c>
      <x:c r="E1911" s="149" t="str">
        <x:f>'Master Products'!F1908</x:f>
        <x:v>Piece</x:v>
      </x:c>
      <x:c r="F1911" s="149" t="str">
        <x:f>IF('Master Products'!G1908="","",'Master Products'!G1908)</x:f>
      </x:c>
      <x:c r="G1911" s="149" t="str">
        <x:f>'Master Products'!I1908</x:f>
        <x:v>PKR</x:v>
      </x:c>
      <x:c r="H1911" s="133" t="n">
        <x:f>'Master Products'!L1908</x:f>
        <x:v>110</x:v>
      </x:c>
      <x:c r="I1911" s="133" t="n">
        <x:f>'Master Products'!M1908</x:f>
        <x:v>100</x:v>
      </x:c>
      <x:c r="J1911" s="133" t="str">
        <x:f>'Master Products'!U1908</x:f>
        <x:v>Source Valid</x:v>
      </x:c>
      <x:c r="K1911" s="133" t="n">
        <x:f>'Master Products'!N1908</x:f>
        <x:v>10</x:v>
      </x:c>
      <x:c r="L1911" s="148" t="n">
        <x:f>'Master Products'!O1908</x:f>
        <x:v>0.09090909090909091</x:v>
      </x:c>
      <x:c r="M1911" s="149" t="str">
        <x:f>'Master Products'!X1908</x:f>
        <x:v>Ready</x:v>
      </x:c>
      <x:c r="N1911" s="149" t="b">
        <x:f>'Master Products'!Y1908</x:f>
        <x:v>1</x:v>
      </x:c>
      <x:c r="O1911" s="149" t="str">
        <x:f>'Master Products'!AH1908</x:f>
        <x:v>WS-RATES:53:36</x:v>
      </x:c>
      <x:c r="P1911" s="149" t="str">
        <x:f>IF('Master Products'!AI1908="","",'Master Products'!AI1908)</x:f>
      </x:c>
      <x:c r="Q1911" s="149" t="str">
        <x:f>IF('Master Products'!AJ1908="","",'Master Products'!AJ1908)</x:f>
      </x:c>
      <x:c r="R1911" s="149" t="str">
        <x:f>IF('Master Products'!AK1908="","",'Master Products'!AK1908)</x:f>
      </x:c>
    </x:row>
    <x:row r="1912">
      <x:c r="A1912" s="149" t="str">
        <x:f>'Master Products'!A1909</x:f>
        <x:v>RS-001908</x:v>
      </x:c>
      <x:c r="B1912" s="149" t="str">
        <x:f>'Master Products'!B1909</x:f>
        <x:v>DUX D10 STAPLER</x:v>
      </x:c>
      <x:c r="C1912" s="149" t="str">
        <x:f>'Master Products'!C1909</x:f>
        <x:v>STAPLERS</x:v>
      </x:c>
      <x:c r="D1912" s="149" t="str">
        <x:f>'Master Products'!D1909</x:f>
        <x:v>Both</x:v>
      </x:c>
      <x:c r="E1912" s="149" t="str">
        <x:f>'Master Products'!F1909</x:f>
        <x:v>Piece</x:v>
      </x:c>
      <x:c r="F1912" s="149" t="str">
        <x:f>IF('Master Products'!G1909="","",'Master Products'!G1909)</x:f>
      </x:c>
      <x:c r="G1912" s="149" t="str">
        <x:f>'Master Products'!I1909</x:f>
        <x:v>PKR</x:v>
      </x:c>
      <x:c r="H1912" s="133" t="n">
        <x:f>'Master Products'!L1909</x:f>
        <x:v>225</x:v>
      </x:c>
      <x:c r="I1912" s="133" t="n">
        <x:f>'Master Products'!M1909</x:f>
        <x:v>212</x:v>
      </x:c>
      <x:c r="J1912" s="133" t="str">
        <x:f>'Master Products'!U1909</x:f>
        <x:v>Source Valid</x:v>
      </x:c>
      <x:c r="K1912" s="133" t="n">
        <x:f>'Master Products'!N1909</x:f>
        <x:v>13</x:v>
      </x:c>
      <x:c r="L1912" s="148" t="n">
        <x:f>'Master Products'!O1909</x:f>
        <x:v>0.057777777777777775</x:v>
      </x:c>
      <x:c r="M1912" s="149" t="str">
        <x:f>'Master Products'!X1909</x:f>
        <x:v>Ready</x:v>
      </x:c>
      <x:c r="N1912" s="149" t="b">
        <x:f>'Master Products'!Y1909</x:f>
        <x:v>1</x:v>
      </x:c>
      <x:c r="O1912" s="149" t="str">
        <x:f>'Master Products'!AH1909</x:f>
        <x:v>WS-RATES:53:37</x:v>
      </x:c>
      <x:c r="P1912" s="149" t="str">
        <x:f>IF('Master Products'!AI1909="","",'Master Products'!AI1909)</x:f>
      </x:c>
      <x:c r="Q1912" s="149" t="str">
        <x:f>IF('Master Products'!AJ1909="","",'Master Products'!AJ1909)</x:f>
      </x:c>
      <x:c r="R1912" s="149" t="str">
        <x:f>IF('Master Products'!AK1909="","",'Master Products'!AK1909)</x:f>
      </x:c>
    </x:row>
    <x:row r="1913">
      <x:c r="A1913" s="149" t="str">
        <x:f>'Master Products'!A1910</x:f>
        <x:v>RS-001909</x:v>
      </x:c>
      <x:c r="B1913" s="149" t="str">
        <x:f>'Master Products'!B1910</x:f>
        <x:v>DUX 702 MATHEMATICAL GEOMAT</x:v>
      </x:c>
      <x:c r="C1913" s="149" t="str">
        <x:f>'Master Products'!C1910</x:f>
        <x:v>GEOMATRIES</x:v>
      </x:c>
      <x:c r="D1913" s="149" t="str">
        <x:f>'Master Products'!D1910</x:f>
        <x:v>Both</x:v>
      </x:c>
      <x:c r="E1913" s="149" t="str">
        <x:f>'Master Products'!F1910</x:f>
        <x:v>Piece</x:v>
      </x:c>
      <x:c r="F1913" s="149" t="str">
        <x:f>IF('Master Products'!G1910="","",'Master Products'!G1910)</x:f>
      </x:c>
      <x:c r="G1913" s="149" t="str">
        <x:f>'Master Products'!I1910</x:f>
        <x:v>PKR</x:v>
      </x:c>
      <x:c r="H1913" s="133" t="n">
        <x:f>'Master Products'!L1910</x:f>
        <x:v>370</x:v>
      </x:c>
      <x:c r="I1913" s="133" t="n">
        <x:f>'Master Products'!M1910</x:f>
        <x:v>325</x:v>
      </x:c>
      <x:c r="J1913" s="133" t="str">
        <x:f>'Master Products'!U1910</x:f>
        <x:v>Source Valid</x:v>
      </x:c>
      <x:c r="K1913" s="133" t="n">
        <x:f>'Master Products'!N1910</x:f>
        <x:v>45</x:v>
      </x:c>
      <x:c r="L1913" s="148" t="n">
        <x:f>'Master Products'!O1910</x:f>
        <x:v>0.12162162162162163</x:v>
      </x:c>
      <x:c r="M1913" s="149" t="str">
        <x:f>'Master Products'!X1910</x:f>
        <x:v>Ready</x:v>
      </x:c>
      <x:c r="N1913" s="149" t="b">
        <x:f>'Master Products'!Y1910</x:f>
        <x:v>1</x:v>
      </x:c>
      <x:c r="O1913" s="149" t="str">
        <x:f>'Master Products'!AH1910</x:f>
        <x:v>WS-RATES:54:2</x:v>
      </x:c>
      <x:c r="P1913" s="149" t="str">
        <x:f>IF('Master Products'!AI1910="","",'Master Products'!AI1910)</x:f>
      </x:c>
      <x:c r="Q1913" s="149" t="str">
        <x:f>IF('Master Products'!AJ1910="","",'Master Products'!AJ1910)</x:f>
      </x:c>
      <x:c r="R1913" s="149" t="str">
        <x:f>IF('Master Products'!AK1910="","",'Master Products'!AK1910)</x:f>
      </x:c>
    </x:row>
    <x:row r="1914">
      <x:c r="A1914" s="149" t="str">
        <x:f>'Master Products'!A1911</x:f>
        <x:v>RS-001910</x:v>
      </x:c>
      <x:c r="B1914" s="149" t="str">
        <x:f>'Master Products'!B1911</x:f>
        <x:v>DUX BROWN PENCIL</x:v>
      </x:c>
      <x:c r="C1914" s="149" t="str">
        <x:f>'Master Products'!C1911</x:f>
        <x:v>PENCIL COLOR</x:v>
      </x:c>
      <x:c r="D1914" s="149" t="str">
        <x:f>'Master Products'!D1911</x:f>
        <x:v>Both</x:v>
      </x:c>
      <x:c r="E1914" s="149" t="str">
        <x:f>'Master Products'!F1911</x:f>
        <x:v>Piece</x:v>
      </x:c>
      <x:c r="F1914" s="149" t="str">
        <x:f>IF('Master Products'!G1911="","",'Master Products'!G1911)</x:f>
      </x:c>
      <x:c r="G1914" s="149" t="str">
        <x:f>'Master Products'!I1911</x:f>
        <x:v>PKR</x:v>
      </x:c>
      <x:c r="H1914" s="133" t="n">
        <x:f>'Master Products'!L1911</x:f>
        <x:v>208</x:v>
      </x:c>
      <x:c r="I1914" s="133" t="n">
        <x:f>'Master Products'!M1911</x:f>
        <x:v>198</x:v>
      </x:c>
      <x:c r="J1914" s="133" t="str">
        <x:f>'Master Products'!U1911</x:f>
        <x:v>Source Valid</x:v>
      </x:c>
      <x:c r="K1914" s="133" t="n">
        <x:f>'Master Products'!N1911</x:f>
        <x:v>10</x:v>
      </x:c>
      <x:c r="L1914" s="148" t="n">
        <x:f>'Master Products'!O1911</x:f>
        <x:v>0.04807692307692308</x:v>
      </x:c>
      <x:c r="M1914" s="149" t="str">
        <x:f>'Master Products'!X1911</x:f>
        <x:v>Ready</x:v>
      </x:c>
      <x:c r="N1914" s="149" t="b">
        <x:f>'Master Products'!Y1911</x:f>
        <x:v>1</x:v>
      </x:c>
      <x:c r="O1914" s="149" t="str">
        <x:f>'Master Products'!AH1911</x:f>
        <x:v>WS-RATES:54:3</x:v>
      </x:c>
      <x:c r="P1914" s="149" t="str">
        <x:f>IF('Master Products'!AI1911="","",'Master Products'!AI1911)</x:f>
      </x:c>
      <x:c r="Q1914" s="149" t="str">
        <x:f>IF('Master Products'!AJ1911="","",'Master Products'!AJ1911)</x:f>
      </x:c>
      <x:c r="R1914" s="149" t="str">
        <x:f>IF('Master Products'!AK1911="","",'Master Products'!AK1911)</x:f>
      </x:c>
    </x:row>
    <x:row r="1915">
      <x:c r="A1915" s="149" t="str">
        <x:f>'Master Products'!A1912</x:f>
        <x:v>RS-001911</x:v>
      </x:c>
      <x:c r="B1915" s="149" t="str">
        <x:f>'Master Products'!B1912</x:f>
        <x:v>DUX 12 FULL COLOUR PENCIL</x:v>
      </x:c>
      <x:c r="C1915" s="149" t="str">
        <x:f>'Master Products'!C1912</x:f>
        <x:v>PENCIL COLOR</x:v>
      </x:c>
      <x:c r="D1915" s="149" t="str">
        <x:f>'Master Products'!D1912</x:f>
        <x:v>Both</x:v>
      </x:c>
      <x:c r="E1915" s="149" t="str">
        <x:f>'Master Products'!F1912</x:f>
        <x:v>Piece</x:v>
      </x:c>
      <x:c r="F1915" s="149" t="str">
        <x:f>IF('Master Products'!G1912="","",'Master Products'!G1912)</x:f>
      </x:c>
      <x:c r="G1915" s="149" t="str">
        <x:f>'Master Products'!I1912</x:f>
        <x:v>PKR</x:v>
      </x:c>
      <x:c r="H1915" s="133" t="n">
        <x:f>'Master Products'!L1912</x:f>
        <x:v>197</x:v>
      </x:c>
      <x:c r="I1915" s="133" t="n">
        <x:f>'Master Products'!M1912</x:f>
        <x:v>179</x:v>
      </x:c>
      <x:c r="J1915" s="133" t="str">
        <x:f>'Master Products'!U1912</x:f>
        <x:v>Source Valid</x:v>
      </x:c>
      <x:c r="K1915" s="133" t="n">
        <x:f>'Master Products'!N1912</x:f>
        <x:v>18</x:v>
      </x:c>
      <x:c r="L1915" s="148" t="n">
        <x:f>'Master Products'!O1912</x:f>
        <x:v>0.09137055837563451</x:v>
      </x:c>
      <x:c r="M1915" s="149" t="str">
        <x:f>'Master Products'!X1912</x:f>
        <x:v>Ready</x:v>
      </x:c>
      <x:c r="N1915" s="149" t="b">
        <x:f>'Master Products'!Y1912</x:f>
        <x:v>1</x:v>
      </x:c>
      <x:c r="O1915" s="149" t="str">
        <x:f>'Master Products'!AH1912</x:f>
        <x:v>WS-RATES:54:4</x:v>
      </x:c>
      <x:c r="P1915" s="149" t="str">
        <x:f>IF('Master Products'!AI1912="","",'Master Products'!AI1912)</x:f>
      </x:c>
      <x:c r="Q1915" s="149" t="str">
        <x:f>IF('Master Products'!AJ1912="","",'Master Products'!AJ1912)</x:f>
      </x:c>
      <x:c r="R1915" s="149" t="str">
        <x:f>IF('Master Products'!AK1912="","",'Master Products'!AK1912)</x:f>
      </x:c>
    </x:row>
    <x:row r="1916">
      <x:c r="A1916" s="149" t="str">
        <x:f>'Master Products'!A1913</x:f>
        <x:v>RS-001912</x:v>
      </x:c>
      <x:c r="B1916" s="149" t="str">
        <x:f>'Master Products'!B1913</x:f>
        <x:v>DUX TI KONE PENCIL</x:v>
      </x:c>
      <x:c r="C1916" s="149" t="str">
        <x:f>'Master Products'!C1913</x:f>
        <x:v>PENCILS</x:v>
      </x:c>
      <x:c r="D1916" s="149" t="str">
        <x:f>'Master Products'!D1913</x:f>
        <x:v>Both</x:v>
      </x:c>
      <x:c r="E1916" s="149" t="str">
        <x:f>'Master Products'!F1913</x:f>
        <x:v>Piece</x:v>
      </x:c>
      <x:c r="F1916" s="149" t="str">
        <x:f>IF('Master Products'!G1913="","",'Master Products'!G1913)</x:f>
      </x:c>
      <x:c r="G1916" s="149" t="str">
        <x:f>'Master Products'!I1913</x:f>
        <x:v>PKR</x:v>
      </x:c>
      <x:c r="H1916" s="133" t="n">
        <x:f>'Master Products'!L1913</x:f>
        <x:v>178</x:v>
      </x:c>
      <x:c r="I1916" s="133" t="n">
        <x:f>'Master Products'!M1913</x:f>
        <x:v>170</x:v>
      </x:c>
      <x:c r="J1916" s="133" t="str">
        <x:f>'Master Products'!U1913</x:f>
        <x:v>Source Valid</x:v>
      </x:c>
      <x:c r="K1916" s="133" t="n">
        <x:f>'Master Products'!N1913</x:f>
        <x:v>8</x:v>
      </x:c>
      <x:c r="L1916" s="148" t="n">
        <x:f>'Master Products'!O1913</x:f>
        <x:v>0.0449438202247191</x:v>
      </x:c>
      <x:c r="M1916" s="149" t="str">
        <x:f>'Master Products'!X1913</x:f>
        <x:v>Ready</x:v>
      </x:c>
      <x:c r="N1916" s="149" t="b">
        <x:f>'Master Products'!Y1913</x:f>
        <x:v>1</x:v>
      </x:c>
      <x:c r="O1916" s="149" t="str">
        <x:f>'Master Products'!AH1913</x:f>
        <x:v>WS-RATES:54:5</x:v>
      </x:c>
      <x:c r="P1916" s="149" t="str">
        <x:f>IF('Master Products'!AI1913="","",'Master Products'!AI1913)</x:f>
      </x:c>
      <x:c r="Q1916" s="149" t="str">
        <x:f>IF('Master Products'!AJ1913="","",'Master Products'!AJ1913)</x:f>
      </x:c>
      <x:c r="R1916" s="149" t="str">
        <x:f>IF('Master Products'!AK1913="","",'Master Products'!AK1913)</x:f>
      </x:c>
    </x:row>
    <x:row r="1917">
      <x:c r="A1917" s="149" t="str">
        <x:f>'Master Products'!A1914</x:f>
        <x:v>RS-001913</x:v>
      </x:c>
      <x:c r="B1917" s="149" t="str">
        <x:f>'Master Products'!B1914</x:f>
        <x:v>DUX 10 NUMBER PIN</x:v>
      </x:c>
      <x:c r="C1917" s="149" t="str">
        <x:f>'Master Products'!C1914</x:f>
        <x:v>STAPLER PIN</x:v>
      </x:c>
      <x:c r="D1917" s="149" t="str">
        <x:f>'Master Products'!D1914</x:f>
        <x:v>Both</x:v>
      </x:c>
      <x:c r="E1917" s="149" t="str">
        <x:f>'Master Products'!F1914</x:f>
        <x:v>Piece</x:v>
      </x:c>
      <x:c r="F1917" s="149" t="str">
        <x:f>IF('Master Products'!G1914="","",'Master Products'!G1914)</x:f>
      </x:c>
      <x:c r="G1917" s="149" t="str">
        <x:f>'Master Products'!I1914</x:f>
        <x:v>PKR</x:v>
      </x:c>
      <x:c r="H1917" s="133" t="n">
        <x:f>'Master Products'!L1914</x:f>
        <x:v>28</x:v>
      </x:c>
      <x:c r="I1917" s="133" t="n">
        <x:f>'Master Products'!M1914</x:f>
        <x:v>26</x:v>
      </x:c>
      <x:c r="J1917" s="133" t="str">
        <x:f>'Master Products'!U1914</x:f>
        <x:v>Source Valid</x:v>
      </x:c>
      <x:c r="K1917" s="133" t="n">
        <x:f>'Master Products'!N1914</x:f>
        <x:v>2</x:v>
      </x:c>
      <x:c r="L1917" s="148" t="n">
        <x:f>'Master Products'!O1914</x:f>
        <x:v>0.07142857142857142</x:v>
      </x:c>
      <x:c r="M1917" s="149" t="str">
        <x:f>'Master Products'!X1914</x:f>
        <x:v>Ready</x:v>
      </x:c>
      <x:c r="N1917" s="149" t="b">
        <x:f>'Master Products'!Y1914</x:f>
        <x:v>1</x:v>
      </x:c>
      <x:c r="O1917" s="149" t="str">
        <x:f>'Master Products'!AH1914</x:f>
        <x:v>WS-RATES:54:6</x:v>
      </x:c>
      <x:c r="P1917" s="149" t="str">
        <x:f>IF('Master Products'!AI1914="","",'Master Products'!AI1914)</x:f>
      </x:c>
      <x:c r="Q1917" s="149" t="str">
        <x:f>IF('Master Products'!AJ1914="","",'Master Products'!AJ1914)</x:f>
      </x:c>
      <x:c r="R1917" s="149" t="str">
        <x:f>IF('Master Products'!AK1914="","",'Master Products'!AK1914)</x:f>
      </x:c>
    </x:row>
    <x:row r="1918">
      <x:c r="A1918" s="149" t="str">
        <x:f>'Master Products'!A1915</x:f>
        <x:v>RS-001914</x:v>
      </x:c>
      <x:c r="B1918" s="149" t="str">
        <x:f>'Master Products'!B1915</x:f>
        <x:v>DUX 24/6 PIN</x:v>
      </x:c>
      <x:c r="C1918" s="149" t="str">
        <x:f>'Master Products'!C1915</x:f>
        <x:v>STAPLER PIN</x:v>
      </x:c>
      <x:c r="D1918" s="149" t="str">
        <x:f>'Master Products'!D1915</x:f>
        <x:v>Both</x:v>
      </x:c>
      <x:c r="E1918" s="149" t="str">
        <x:f>'Master Products'!F1915</x:f>
        <x:v>Piece</x:v>
      </x:c>
      <x:c r="F1918" s="149" t="str">
        <x:f>IF('Master Products'!G1915="","",'Master Products'!G1915)</x:f>
      </x:c>
      <x:c r="G1918" s="149" t="str">
        <x:f>'Master Products'!I1915</x:f>
        <x:v>PKR</x:v>
      </x:c>
      <x:c r="H1918" s="133" t="n">
        <x:f>'Master Products'!L1915</x:f>
        <x:v>48</x:v>
      </x:c>
      <x:c r="I1918" s="133" t="n">
        <x:f>'Master Products'!M1915</x:f>
        <x:v>44</x:v>
      </x:c>
      <x:c r="J1918" s="133" t="str">
        <x:f>'Master Products'!U1915</x:f>
        <x:v>Source Valid</x:v>
      </x:c>
      <x:c r="K1918" s="133" t="n">
        <x:f>'Master Products'!N1915</x:f>
        <x:v>4</x:v>
      </x:c>
      <x:c r="L1918" s="148" t="n">
        <x:f>'Master Products'!O1915</x:f>
        <x:v>0.08333333333333333</x:v>
      </x:c>
      <x:c r="M1918" s="149" t="str">
        <x:f>'Master Products'!X1915</x:f>
        <x:v>Ready</x:v>
      </x:c>
      <x:c r="N1918" s="149" t="b">
        <x:f>'Master Products'!Y1915</x:f>
        <x:v>1</x:v>
      </x:c>
      <x:c r="O1918" s="149" t="str">
        <x:f>'Master Products'!AH1915</x:f>
        <x:v>WS-RATES:54:7</x:v>
      </x:c>
      <x:c r="P1918" s="149" t="str">
        <x:f>IF('Master Products'!AI1915="","",'Master Products'!AI1915)</x:f>
      </x:c>
      <x:c r="Q1918" s="149" t="str">
        <x:f>IF('Master Products'!AJ1915="","",'Master Products'!AJ1915)</x:f>
      </x:c>
      <x:c r="R1918" s="149" t="str">
        <x:f>IF('Master Products'!AK1915="","",'Master Products'!AK1915)</x:f>
      </x:c>
    </x:row>
    <x:row r="1919">
      <x:c r="A1919" s="149" t="str">
        <x:f>'Master Products'!A1916</x:f>
        <x:v>RS-001915</x:v>
      </x:c>
      <x:c r="B1919" s="149" t="str">
        <x:f>'Master Products'!B1916</x:f>
        <x:v>DUX 10 NUMBER PIN (BOX)</x:v>
      </x:c>
      <x:c r="C1919" s="149" t="str">
        <x:f>'Master Products'!C1916</x:f>
        <x:v>STAPLER PIN</x:v>
      </x:c>
      <x:c r="D1919" s="149" t="str">
        <x:f>'Master Products'!D1916</x:f>
        <x:v>Both</x:v>
      </x:c>
      <x:c r="E1919" s="149" t="str">
        <x:f>'Master Products'!F1916</x:f>
        <x:v>Box</x:v>
      </x:c>
      <x:c r="F1919" s="149" t="str">
        <x:f>IF('Master Products'!G1916="","",'Master Products'!G1916)</x:f>
      </x:c>
      <x:c r="G1919" s="149" t="str">
        <x:f>'Master Products'!I1916</x:f>
        <x:v>PKR</x:v>
      </x:c>
      <x:c r="H1919" s="133" t="n">
        <x:f>'Master Products'!L1916</x:f>
        <x:v>550</x:v>
      </x:c>
      <x:c r="I1919" s="133" t="n">
        <x:f>'Master Products'!M1916</x:f>
        <x:v>515</x:v>
      </x:c>
      <x:c r="J1919" s="133" t="str">
        <x:f>'Master Products'!U1916</x:f>
        <x:v>Source Valid</x:v>
      </x:c>
      <x:c r="K1919" s="133" t="n">
        <x:f>'Master Products'!N1916</x:f>
        <x:v>35</x:v>
      </x:c>
      <x:c r="L1919" s="148" t="n">
        <x:f>'Master Products'!O1916</x:f>
        <x:v>0.06363636363636363</x:v>
      </x:c>
      <x:c r="M1919" s="149" t="str">
        <x:f>'Master Products'!X1916</x:f>
        <x:v>Ready</x:v>
      </x:c>
      <x:c r="N1919" s="149" t="b">
        <x:f>'Master Products'!Y1916</x:f>
        <x:v>1</x:v>
      </x:c>
      <x:c r="O1919" s="149" t="str">
        <x:f>'Master Products'!AH1916</x:f>
        <x:v>WS-RATES:54:8</x:v>
      </x:c>
      <x:c r="P1919" s="149" t="str">
        <x:f>IF('Master Products'!AI1916="","",'Master Products'!AI1916)</x:f>
      </x:c>
      <x:c r="Q1919" s="149" t="str">
        <x:f>IF('Master Products'!AJ1916="","",'Master Products'!AJ1916)</x:f>
      </x:c>
      <x:c r="R1919" s="149" t="str">
        <x:f>IF('Master Products'!AK1916="","",'Master Products'!AK1916)</x:f>
      </x:c>
    </x:row>
    <x:row r="1920">
      <x:c r="A1920" s="149" t="str">
        <x:f>'Master Products'!A1917</x:f>
        <x:v>RS-001916</x:v>
      </x:c>
      <x:c r="B1920" s="149" t="str">
        <x:f>'Master Products'!B1917</x:f>
        <x:v>DUX 6 INCH SCALE</x:v>
      </x:c>
      <x:c r="C1920" s="149" t="str">
        <x:f>'Master Products'!C1917</x:f>
        <x:v>SCALES</x:v>
      </x:c>
      <x:c r="D1920" s="149" t="str">
        <x:f>'Master Products'!D1917</x:f>
        <x:v>Both</x:v>
      </x:c>
      <x:c r="E1920" s="149" t="str">
        <x:f>'Master Products'!F1917</x:f>
        <x:v>Piece</x:v>
      </x:c>
      <x:c r="F1920" s="149" t="str">
        <x:f>IF('Master Products'!G1917="","",'Master Products'!G1917)</x:f>
      </x:c>
      <x:c r="G1920" s="149" t="str">
        <x:f>'Master Products'!I1917</x:f>
        <x:v>PKR</x:v>
      </x:c>
      <x:c r="H1920" s="133" t="n">
        <x:f>'Master Products'!L1917</x:f>
        <x:v>23</x:v>
      </x:c>
      <x:c r="I1920" s="133" t="n">
        <x:f>'Master Products'!M1917</x:f>
        <x:v>20</x:v>
      </x:c>
      <x:c r="J1920" s="133" t="str">
        <x:f>'Master Products'!U1917</x:f>
        <x:v>Source Valid</x:v>
      </x:c>
      <x:c r="K1920" s="133" t="n">
        <x:f>'Master Products'!N1917</x:f>
        <x:v>3</x:v>
      </x:c>
      <x:c r="L1920" s="148" t="n">
        <x:f>'Master Products'!O1917</x:f>
        <x:v>0.13043478260869565</x:v>
      </x:c>
      <x:c r="M1920" s="149" t="str">
        <x:f>'Master Products'!X1917</x:f>
        <x:v>Ready</x:v>
      </x:c>
      <x:c r="N1920" s="149" t="b">
        <x:f>'Master Products'!Y1917</x:f>
        <x:v>1</x:v>
      </x:c>
      <x:c r="O1920" s="149" t="str">
        <x:f>'Master Products'!AH1917</x:f>
        <x:v>WS-RATES:54:9</x:v>
      </x:c>
      <x:c r="P1920" s="149" t="str">
        <x:f>IF('Master Products'!AI1917="","",'Master Products'!AI1917)</x:f>
      </x:c>
      <x:c r="Q1920" s="149" t="str">
        <x:f>IF('Master Products'!AJ1917="","",'Master Products'!AJ1917)</x:f>
      </x:c>
      <x:c r="R1920" s="149" t="str">
        <x:f>IF('Master Products'!AK1917="","",'Master Products'!AK1917)</x:f>
      </x:c>
    </x:row>
    <x:row r="1921">
      <x:c r="A1921" s="149" t="str">
        <x:f>'Master Products'!A1918</x:f>
        <x:v>RS-001917</x:v>
      </x:c>
      <x:c r="B1921" s="149" t="str">
        <x:f>'Master Products'!B1918</x:f>
        <x:v>DUX 24/6 PIN (BOX)</x:v>
      </x:c>
      <x:c r="C1921" s="149" t="str">
        <x:f>'Master Products'!C1918</x:f>
        <x:v>STAPLER PIN</x:v>
      </x:c>
      <x:c r="D1921" s="149" t="str">
        <x:f>'Master Products'!D1918</x:f>
        <x:v>Both</x:v>
      </x:c>
      <x:c r="E1921" s="149" t="str">
        <x:f>'Master Products'!F1918</x:f>
        <x:v>Box</x:v>
      </x:c>
      <x:c r="F1921" s="149" t="str">
        <x:f>IF('Master Products'!G1918="","",'Master Products'!G1918)</x:f>
      </x:c>
      <x:c r="G1921" s="149" t="str">
        <x:f>'Master Products'!I1918</x:f>
        <x:v>PKR</x:v>
      </x:c>
      <x:c r="H1921" s="133" t="n">
        <x:f>'Master Products'!L1918</x:f>
        <x:v>460</x:v>
      </x:c>
      <x:c r="I1921" s="133" t="n">
        <x:f>'Master Products'!M1918</x:f>
        <x:v>440</x:v>
      </x:c>
      <x:c r="J1921" s="133" t="str">
        <x:f>'Master Products'!U1918</x:f>
        <x:v>Source Valid</x:v>
      </x:c>
      <x:c r="K1921" s="133" t="n">
        <x:f>'Master Products'!N1918</x:f>
        <x:v>20</x:v>
      </x:c>
      <x:c r="L1921" s="148" t="n">
        <x:f>'Master Products'!O1918</x:f>
        <x:v>0.043478260869565216</x:v>
      </x:c>
      <x:c r="M1921" s="149" t="str">
        <x:f>'Master Products'!X1918</x:f>
        <x:v>Ready</x:v>
      </x:c>
      <x:c r="N1921" s="149" t="b">
        <x:f>'Master Products'!Y1918</x:f>
        <x:v>1</x:v>
      </x:c>
      <x:c r="O1921" s="149" t="str">
        <x:f>'Master Products'!AH1918</x:f>
        <x:v>WS-RATES:54:10</x:v>
      </x:c>
      <x:c r="P1921" s="149" t="str">
        <x:f>IF('Master Products'!AI1918="","",'Master Products'!AI1918)</x:f>
      </x:c>
      <x:c r="Q1921" s="149" t="str">
        <x:f>IF('Master Products'!AJ1918="","",'Master Products'!AJ1918)</x:f>
      </x:c>
      <x:c r="R1921" s="149" t="str">
        <x:f>IF('Master Products'!AK1918="","",'Master Products'!AK1918)</x:f>
      </x:c>
    </x:row>
    <x:row r="1922">
      <x:c r="A1922" s="149" t="str">
        <x:f>'Master Products'!A1919</x:f>
        <x:v>RS-001918</x:v>
      </x:c>
      <x:c r="B1922" s="149" t="str">
        <x:f>'Master Products'!B1919</x:f>
        <x:v>DUX D90 STAPLER</x:v>
      </x:c>
      <x:c r="C1922" s="149" t="str">
        <x:f>'Master Products'!C1919</x:f>
        <x:v>STAPLERS</x:v>
      </x:c>
      <x:c r="D1922" s="149" t="str">
        <x:f>'Master Products'!D1919</x:f>
        <x:v>Both</x:v>
      </x:c>
      <x:c r="E1922" s="149" t="str">
        <x:f>'Master Products'!F1919</x:f>
        <x:v>Piece</x:v>
      </x:c>
      <x:c r="F1922" s="149" t="str">
        <x:f>IF('Master Products'!G1919="","",'Master Products'!G1919)</x:f>
      </x:c>
      <x:c r="G1922" s="149" t="str">
        <x:f>'Master Products'!I1919</x:f>
        <x:v>PKR</x:v>
      </x:c>
      <x:c r="H1922" s="133" t="n">
        <x:f>'Master Products'!L1919</x:f>
        <x:v>350</x:v>
      </x:c>
      <x:c r="I1922" s="133" t="n">
        <x:f>'Master Products'!M1919</x:f>
        <x:v>325</x:v>
      </x:c>
      <x:c r="J1922" s="133" t="str">
        <x:f>'Master Products'!U1919</x:f>
        <x:v>Source Valid</x:v>
      </x:c>
      <x:c r="K1922" s="133" t="n">
        <x:f>'Master Products'!N1919</x:f>
        <x:v>25</x:v>
      </x:c>
      <x:c r="L1922" s="148" t="n">
        <x:f>'Master Products'!O1919</x:f>
        <x:v>0.07142857142857142</x:v>
      </x:c>
      <x:c r="M1922" s="149" t="str">
        <x:f>'Master Products'!X1919</x:f>
        <x:v>Ready</x:v>
      </x:c>
      <x:c r="N1922" s="149" t="b">
        <x:f>'Master Products'!Y1919</x:f>
        <x:v>1</x:v>
      </x:c>
      <x:c r="O1922" s="149" t="str">
        <x:f>'Master Products'!AH1919</x:f>
        <x:v>WS-RATES:54:11</x:v>
      </x:c>
      <x:c r="P1922" s="149" t="str">
        <x:f>IF('Master Products'!AI1919="","",'Master Products'!AI1919)</x:f>
      </x:c>
      <x:c r="Q1922" s="149" t="str">
        <x:f>IF('Master Products'!AJ1919="","",'Master Products'!AJ1919)</x:f>
      </x:c>
      <x:c r="R1922" s="149" t="str">
        <x:f>IF('Master Products'!AK1919="","",'Master Products'!AK1919)</x:f>
      </x:c>
    </x:row>
    <x:row r="1923">
      <x:c r="A1923" s="149" t="str">
        <x:f>'Master Products'!A1920</x:f>
        <x:v>RS-001919</x:v>
      </x:c>
      <x:c r="B1923" s="149" t="str">
        <x:f>'Master Products'!B1920</x:f>
        <x:v>DUX D12 STAPLER</x:v>
      </x:c>
      <x:c r="C1923" s="149" t="str">
        <x:f>'Master Products'!C1920</x:f>
        <x:v>STAPLERS</x:v>
      </x:c>
      <x:c r="D1923" s="149" t="str">
        <x:f>'Master Products'!D1920</x:f>
        <x:v>Both</x:v>
      </x:c>
      <x:c r="E1923" s="149" t="str">
        <x:f>'Master Products'!F1920</x:f>
        <x:v>Piece</x:v>
      </x:c>
      <x:c r="F1923" s="149" t="str">
        <x:f>IF('Master Products'!G1920="","",'Master Products'!G1920)</x:f>
      </x:c>
      <x:c r="G1923" s="149" t="str">
        <x:f>'Master Products'!I1920</x:f>
        <x:v>PKR</x:v>
      </x:c>
      <x:c r="H1923" s="133" t="n">
        <x:f>'Master Products'!L1920</x:f>
        <x:v>390</x:v>
      </x:c>
      <x:c r="I1923" s="133" t="n">
        <x:f>'Master Products'!M1920</x:f>
        <x:v>355</x:v>
      </x:c>
      <x:c r="J1923" s="133" t="str">
        <x:f>'Master Products'!U1920</x:f>
        <x:v>Source Valid</x:v>
      </x:c>
      <x:c r="K1923" s="133" t="n">
        <x:f>'Master Products'!N1920</x:f>
        <x:v>35</x:v>
      </x:c>
      <x:c r="L1923" s="148" t="n">
        <x:f>'Master Products'!O1920</x:f>
        <x:v>0.08974358974358974</x:v>
      </x:c>
      <x:c r="M1923" s="149" t="str">
        <x:f>'Master Products'!X1920</x:f>
        <x:v>Ready</x:v>
      </x:c>
      <x:c r="N1923" s="149" t="b">
        <x:f>'Master Products'!Y1920</x:f>
        <x:v>1</x:v>
      </x:c>
      <x:c r="O1923" s="149" t="str">
        <x:f>'Master Products'!AH1920</x:f>
        <x:v>WS-RATES:54:12</x:v>
      </x:c>
      <x:c r="P1923" s="149" t="str">
        <x:f>IF('Master Products'!AI1920="","",'Master Products'!AI1920)</x:f>
      </x:c>
      <x:c r="Q1923" s="149" t="str">
        <x:f>IF('Master Products'!AJ1920="","",'Master Products'!AJ1920)</x:f>
      </x:c>
      <x:c r="R1923" s="149" t="str">
        <x:f>IF('Master Products'!AK1920="","",'Master Products'!AK1920)</x:f>
      </x:c>
    </x:row>
    <x:row r="1924">
      <x:c r="A1924" s="149" t="str">
        <x:f>'Master Products'!A1921</x:f>
        <x:v>RS-001920</x:v>
      </x:c>
      <x:c r="B1924" s="149" t="str">
        <x:f>'Master Products'!B1921</x:f>
        <x:v>DUX SILVER PENCIL 7000</x:v>
      </x:c>
      <x:c r="C1924" s="149" t="str">
        <x:f>'Master Products'!C1921</x:f>
        <x:v>PENCILS</x:v>
      </x:c>
      <x:c r="D1924" s="149" t="str">
        <x:f>'Master Products'!D1921</x:f>
        <x:v>Both</x:v>
      </x:c>
      <x:c r="E1924" s="149" t="str">
        <x:f>'Master Products'!F1921</x:f>
        <x:v>Piece</x:v>
      </x:c>
      <x:c r="F1924" s="149" t="str">
        <x:f>IF('Master Products'!G1921="","",'Master Products'!G1921)</x:f>
      </x:c>
      <x:c r="G1924" s="149" t="str">
        <x:f>'Master Products'!I1921</x:f>
        <x:v>PKR</x:v>
      </x:c>
      <x:c r="H1924" s="133" t="n">
        <x:f>'Master Products'!L1921</x:f>
        <x:v>196</x:v>
      </x:c>
      <x:c r="I1924" s="133" t="n">
        <x:f>'Master Products'!M1921</x:f>
        <x:v>186</x:v>
      </x:c>
      <x:c r="J1924" s="133" t="str">
        <x:f>'Master Products'!U1921</x:f>
        <x:v>Source Valid</x:v>
      </x:c>
      <x:c r="K1924" s="133" t="n">
        <x:f>'Master Products'!N1921</x:f>
        <x:v>10</x:v>
      </x:c>
      <x:c r="L1924" s="148" t="n">
        <x:f>'Master Products'!O1921</x:f>
        <x:v>0.05102040816326531</x:v>
      </x:c>
      <x:c r="M1924" s="149" t="str">
        <x:f>'Master Products'!X1921</x:f>
        <x:v>Ready</x:v>
      </x:c>
      <x:c r="N1924" s="149" t="b">
        <x:f>'Master Products'!Y1921</x:f>
        <x:v>1</x:v>
      </x:c>
      <x:c r="O1924" s="149" t="str">
        <x:f>'Master Products'!AH1921</x:f>
        <x:v>WS-RATES:54:13</x:v>
      </x:c>
      <x:c r="P1924" s="149" t="str">
        <x:f>IF('Master Products'!AI1921="","",'Master Products'!AI1921)</x:f>
      </x:c>
      <x:c r="Q1924" s="149" t="str">
        <x:f>IF('Master Products'!AJ1921="","",'Master Products'!AJ1921)</x:f>
      </x:c>
      <x:c r="R1924" s="149" t="str">
        <x:f>IF('Master Products'!AK1921="","",'Master Products'!AK1921)</x:f>
      </x:c>
    </x:row>
    <x:row r="1925">
      <x:c r="A1925" s="149" t="str">
        <x:f>'Master Products'!A1922</x:f>
        <x:v>RS-001921</x:v>
      </x:c>
      <x:c r="B1925" s="149" t="str">
        <x:f>'Master Products'!B1922</x:f>
        <x:v>G/F PICASSO GRIP</x:v>
      </x:c>
      <x:c r="C1925" s="149" t="str">
        <x:f>'Master Products'!C1922</x:f>
        <x:v>BALL POINT</x:v>
      </x:c>
      <x:c r="D1925" s="149" t="str">
        <x:f>'Master Products'!D1922</x:f>
        <x:v>Both</x:v>
      </x:c>
      <x:c r="E1925" s="149" t="str">
        <x:f>'Master Products'!F1922</x:f>
        <x:v>Piece</x:v>
      </x:c>
      <x:c r="F1925" s="149" t="str">
        <x:f>IF('Master Products'!G1922="","",'Master Products'!G1922)</x:f>
      </x:c>
      <x:c r="G1925" s="149" t="str">
        <x:f>'Master Products'!I1922</x:f>
        <x:v>PKR</x:v>
      </x:c>
      <x:c r="H1925" s="133" t="n">
        <x:f>'Master Products'!L1922</x:f>
        <x:v>140</x:v>
      </x:c>
      <x:c r="I1925" s="133" t="n">
        <x:f>'Master Products'!M1922</x:f>
        <x:v>135.5</x:v>
      </x:c>
      <x:c r="J1925" s="133" t="str">
        <x:f>'Master Products'!U1922</x:f>
        <x:v>Source Valid</x:v>
      </x:c>
      <x:c r="K1925" s="133" t="n">
        <x:f>'Master Products'!N1922</x:f>
        <x:v>4.5</x:v>
      </x:c>
      <x:c r="L1925" s="148" t="n">
        <x:f>'Master Products'!O1922</x:f>
        <x:v>0.03214285714285714</x:v>
      </x:c>
      <x:c r="M1925" s="149" t="str">
        <x:f>'Master Products'!X1922</x:f>
        <x:v>Ready</x:v>
      </x:c>
      <x:c r="N1925" s="149" t="b">
        <x:f>'Master Products'!Y1922</x:f>
        <x:v>1</x:v>
      </x:c>
      <x:c r="O1925" s="149" t="str">
        <x:f>'Master Products'!AH1922</x:f>
        <x:v>WS-RATES:54:14</x:v>
      </x:c>
      <x:c r="P1925" s="149" t="str">
        <x:f>IF('Master Products'!AI1922="","",'Master Products'!AI1922)</x:f>
      </x:c>
      <x:c r="Q1925" s="149" t="str">
        <x:f>IF('Master Products'!AJ1922="","",'Master Products'!AJ1922)</x:f>
      </x:c>
      <x:c r="R1925" s="149" t="str">
        <x:f>IF('Master Products'!AK1922="","",'Master Products'!AK1922)</x:f>
      </x:c>
    </x:row>
    <x:row r="1926">
      <x:c r="A1926" s="149" t="str">
        <x:f>'Master Products'!A1923</x:f>
        <x:v>RS-001922</x:v>
      </x:c>
      <x:c r="B1926" s="149" t="str">
        <x:f>'Master Products'!B1923</x:f>
        <x:v>DUX TRIWITER 777 PENCIL(GLAS</x:v>
      </x:c>
      <x:c r="C1926" s="149" t="str">
        <x:f>'Master Products'!C1923</x:f>
        <x:v>PENCIL JAR</x:v>
      </x:c>
      <x:c r="D1926" s="149" t="str">
        <x:f>'Master Products'!D1923</x:f>
        <x:v>Both</x:v>
      </x:c>
      <x:c r="E1926" s="149" t="str">
        <x:f>'Master Products'!F1923</x:f>
        <x:v>Piece</x:v>
      </x:c>
      <x:c r="F1926" s="149" t="str">
        <x:f>IF('Master Products'!G1923="","",'Master Products'!G1923)</x:f>
      </x:c>
      <x:c r="G1926" s="149" t="str">
        <x:f>'Master Products'!I1923</x:f>
        <x:v>PKR</x:v>
      </x:c>
      <x:c r="H1926" s="133" t="n">
        <x:f>'Master Products'!L1923</x:f>
        <x:v>880</x:v>
      </x:c>
      <x:c r="I1926" s="133" t="n">
        <x:f>'Master Products'!M1923</x:f>
        <x:v>860</x:v>
      </x:c>
      <x:c r="J1926" s="133" t="str">
        <x:f>'Master Products'!U1923</x:f>
        <x:v>Source Valid</x:v>
      </x:c>
      <x:c r="K1926" s="133" t="n">
        <x:f>'Master Products'!N1923</x:f>
        <x:v>20</x:v>
      </x:c>
      <x:c r="L1926" s="148" t="n">
        <x:f>'Master Products'!O1923</x:f>
        <x:v>0.022727272727272728</x:v>
      </x:c>
      <x:c r="M1926" s="149" t="str">
        <x:f>'Master Products'!X1923</x:f>
        <x:v>Ready</x:v>
      </x:c>
      <x:c r="N1926" s="149" t="b">
        <x:f>'Master Products'!Y1923</x:f>
        <x:v>1</x:v>
      </x:c>
      <x:c r="O1926" s="149" t="str">
        <x:f>'Master Products'!AH1923</x:f>
        <x:v>WS-RATES:54:15</x:v>
      </x:c>
      <x:c r="P1926" s="149" t="str">
        <x:f>IF('Master Products'!AI1923="","",'Master Products'!AI1923)</x:f>
      </x:c>
      <x:c r="Q1926" s="149" t="str">
        <x:f>IF('Master Products'!AJ1923="","",'Master Products'!AJ1923)</x:f>
      </x:c>
      <x:c r="R1926" s="149" t="str">
        <x:f>IF('Master Products'!AK1923="","",'Master Products'!AK1923)</x:f>
      </x:c>
    </x:row>
    <x:row r="1927">
      <x:c r="A1927" s="149" t="str">
        <x:f>'Master Products'!A1924</x:f>
        <x:v>RS-001923</x:v>
      </x:c>
      <x:c r="B1927" s="149" t="str">
        <x:f>'Master Products'!B1924</x:f>
        <x:v>G/F PICASSO ORIA</x:v>
      </x:c>
      <x:c r="C1927" s="149" t="str">
        <x:f>'Master Products'!C1924</x:f>
        <x:v>BALL POINT</x:v>
      </x:c>
      <x:c r="D1927" s="149" t="str">
        <x:f>'Master Products'!D1924</x:f>
        <x:v>Both</x:v>
      </x:c>
      <x:c r="E1927" s="149" t="str">
        <x:f>'Master Products'!F1924</x:f>
        <x:v>Piece</x:v>
      </x:c>
      <x:c r="F1927" s="149" t="str">
        <x:f>IF('Master Products'!G1924="","",'Master Products'!G1924)</x:f>
      </x:c>
      <x:c r="G1927" s="149" t="str">
        <x:f>'Master Products'!I1924</x:f>
        <x:v>PKR</x:v>
      </x:c>
      <x:c r="H1927" s="133" t="n">
        <x:f>'Master Products'!L1924</x:f>
        <x:v>200</x:v>
      </x:c>
      <x:c r="I1927" s="133" t="n">
        <x:f>'Master Products'!M1924</x:f>
        <x:v>175</x:v>
      </x:c>
      <x:c r="J1927" s="133" t="str">
        <x:f>'Master Products'!U1924</x:f>
        <x:v>Source Valid</x:v>
      </x:c>
      <x:c r="K1927" s="133" t="n">
        <x:f>'Master Products'!N1924</x:f>
        <x:v>25</x:v>
      </x:c>
      <x:c r="L1927" s="148" t="n">
        <x:f>'Master Products'!O1924</x:f>
        <x:v>0.125</x:v>
      </x:c>
      <x:c r="M1927" s="149" t="str">
        <x:f>'Master Products'!X1924</x:f>
        <x:v>Ready</x:v>
      </x:c>
      <x:c r="N1927" s="149" t="b">
        <x:f>'Master Products'!Y1924</x:f>
        <x:v>1</x:v>
      </x:c>
      <x:c r="O1927" s="149" t="str">
        <x:f>'Master Products'!AH1924</x:f>
        <x:v>WS-RATES:54:16</x:v>
      </x:c>
      <x:c r="P1927" s="149" t="str">
        <x:f>IF('Master Products'!AI1924="","",'Master Products'!AI1924)</x:f>
      </x:c>
      <x:c r="Q1927" s="149" t="str">
        <x:f>IF('Master Products'!AJ1924="","",'Master Products'!AJ1924)</x:f>
      </x:c>
      <x:c r="R1927" s="149" t="str">
        <x:f>IF('Master Products'!AK1924="","",'Master Products'!AK1924)</x:f>
      </x:c>
    </x:row>
    <x:row r="1928">
      <x:c r="A1928" s="149" t="str">
        <x:f>'Master Products'!A1925</x:f>
        <x:v>RS-001924</x:v>
      </x:c>
      <x:c r="B1928" s="149" t="str">
        <x:f>'Master Products'!B1925</x:f>
        <x:v>G/F CRAYONS JUMBO</x:v>
      </x:c>
      <x:c r="C1928" s="149" t="str">
        <x:f>'Master Products'!C1925</x:f>
        <x:v>CRAYONS</x:v>
      </x:c>
      <x:c r="D1928" s="149" t="str">
        <x:f>'Master Products'!D1925</x:f>
        <x:v>Both</x:v>
      </x:c>
      <x:c r="E1928" s="149" t="str">
        <x:f>'Master Products'!F1925</x:f>
        <x:v>Piece</x:v>
      </x:c>
      <x:c r="F1928" s="149" t="str">
        <x:f>IF('Master Products'!G1925="","",'Master Products'!G1925)</x:f>
      </x:c>
      <x:c r="G1928" s="149" t="str">
        <x:f>'Master Products'!I1925</x:f>
        <x:v>PKR</x:v>
      </x:c>
      <x:c r="H1928" s="133" t="n">
        <x:f>'Master Products'!L1925</x:f>
        <x:v>188</x:v>
      </x:c>
      <x:c r="I1928" s="133" t="n">
        <x:f>'Master Products'!M1925</x:f>
        <x:v>174</x:v>
      </x:c>
      <x:c r="J1928" s="133" t="str">
        <x:f>'Master Products'!U1925</x:f>
        <x:v>Source Valid</x:v>
      </x:c>
      <x:c r="K1928" s="133" t="n">
        <x:f>'Master Products'!N1925</x:f>
        <x:v>14</x:v>
      </x:c>
      <x:c r="L1928" s="148" t="n">
        <x:f>'Master Products'!O1925</x:f>
        <x:v>0.07446808510638298</x:v>
      </x:c>
      <x:c r="M1928" s="149" t="str">
        <x:f>'Master Products'!X1925</x:f>
        <x:v>Ready</x:v>
      </x:c>
      <x:c r="N1928" s="149" t="b">
        <x:f>'Master Products'!Y1925</x:f>
        <x:v>1</x:v>
      </x:c>
      <x:c r="O1928" s="149" t="str">
        <x:f>'Master Products'!AH1925</x:f>
        <x:v>WS-RATES:54:17</x:v>
      </x:c>
      <x:c r="P1928" s="149" t="str">
        <x:f>IF('Master Products'!AI1925="","",'Master Products'!AI1925)</x:f>
      </x:c>
      <x:c r="Q1928" s="149" t="str">
        <x:f>IF('Master Products'!AJ1925="","",'Master Products'!AJ1925)</x:f>
      </x:c>
      <x:c r="R1928" s="149" t="str">
        <x:f>IF('Master Products'!AK1925="","",'Master Products'!AK1925)</x:f>
      </x:c>
    </x:row>
    <x:row r="1929">
      <x:c r="A1929" s="149" t="str">
        <x:f>'Master Products'!A1926</x:f>
        <x:v>RS-001925</x:v>
      </x:c>
      <x:c r="B1929" s="149" t="str">
        <x:f>'Master Products'!B1926</x:f>
        <x:v>DUX FRIES PENCIL 555(GLASS)</x:v>
      </x:c>
      <x:c r="C1929" s="149" t="str">
        <x:f>'Master Products'!C1926</x:f>
        <x:v>PENCIL JAR</x:v>
      </x:c>
      <x:c r="D1929" s="149" t="str">
        <x:f>'Master Products'!D1926</x:f>
        <x:v>Both</x:v>
      </x:c>
      <x:c r="E1929" s="149" t="str">
        <x:f>'Master Products'!F1926</x:f>
        <x:v>Piece</x:v>
      </x:c>
      <x:c r="F1929" s="149" t="str">
        <x:f>IF('Master Products'!G1926="","",'Master Products'!G1926)</x:f>
      </x:c>
      <x:c r="G1929" s="149" t="str">
        <x:f>'Master Products'!I1926</x:f>
        <x:v>PKR</x:v>
      </x:c>
      <x:c r="H1929" s="133" t="n">
        <x:f>'Master Products'!L1926</x:f>
        <x:v>480</x:v>
      </x:c>
      <x:c r="I1929" s="133" t="n">
        <x:f>'Master Products'!M1926</x:f>
        <x:v>460</x:v>
      </x:c>
      <x:c r="J1929" s="133" t="str">
        <x:f>'Master Products'!U1926</x:f>
        <x:v>Source Valid</x:v>
      </x:c>
      <x:c r="K1929" s="133" t="n">
        <x:f>'Master Products'!N1926</x:f>
        <x:v>20</x:v>
      </x:c>
      <x:c r="L1929" s="148" t="n">
        <x:f>'Master Products'!O1926</x:f>
        <x:v>0.041666666666666664</x:v>
      </x:c>
      <x:c r="M1929" s="149" t="str">
        <x:f>'Master Products'!X1926</x:f>
        <x:v>Ready</x:v>
      </x:c>
      <x:c r="N1929" s="149" t="b">
        <x:f>'Master Products'!Y1926</x:f>
        <x:v>1</x:v>
      </x:c>
      <x:c r="O1929" s="149" t="str">
        <x:f>'Master Products'!AH1926</x:f>
        <x:v>WS-RATES:54:18</x:v>
      </x:c>
      <x:c r="P1929" s="149" t="str">
        <x:f>IF('Master Products'!AI1926="","",'Master Products'!AI1926)</x:f>
      </x:c>
      <x:c r="Q1929" s="149" t="str">
        <x:f>IF('Master Products'!AJ1926="","",'Master Products'!AJ1926)</x:f>
      </x:c>
      <x:c r="R1929" s="149" t="str">
        <x:f>IF('Master Products'!AK1926="","",'Master Products'!AK1926)</x:f>
      </x:c>
    </x:row>
    <x:row r="1930">
      <x:c r="A1930" s="149" t="str">
        <x:f>'Master Products'!A1927</x:f>
        <x:v>RS-001926</x:v>
      </x:c>
      <x:c r="B1930" s="149" t="str">
        <x:f>'Master Products'!B1927</x:f>
        <x:v>G/F CRAYONS 9MM</x:v>
      </x:c>
      <x:c r="C1930" s="149" t="str">
        <x:f>'Master Products'!C1927</x:f>
        <x:v>CRAYONS</x:v>
      </x:c>
      <x:c r="D1930" s="149" t="str">
        <x:f>'Master Products'!D1927</x:f>
        <x:v>Both</x:v>
      </x:c>
      <x:c r="E1930" s="149" t="str">
        <x:f>'Master Products'!F1927</x:f>
        <x:v>Piece</x:v>
      </x:c>
      <x:c r="F1930" s="149" t="str">
        <x:f>IF('Master Products'!G1927="","",'Master Products'!G1927)</x:f>
      </x:c>
      <x:c r="G1930" s="149" t="str">
        <x:f>'Master Products'!I1927</x:f>
        <x:v>PKR</x:v>
      </x:c>
      <x:c r="H1930" s="133" t="n">
        <x:f>'Master Products'!L1927</x:f>
        <x:v>124</x:v>
      </x:c>
      <x:c r="I1930" s="133" t="n">
        <x:f>'Master Products'!M1927</x:f>
        <x:v>115</x:v>
      </x:c>
      <x:c r="J1930" s="133" t="str">
        <x:f>'Master Products'!U1927</x:f>
        <x:v>Source Valid</x:v>
      </x:c>
      <x:c r="K1930" s="133" t="n">
        <x:f>'Master Products'!N1927</x:f>
        <x:v>9</x:v>
      </x:c>
      <x:c r="L1930" s="148" t="n">
        <x:f>'Master Products'!O1927</x:f>
        <x:v>0.07258064516129033</x:v>
      </x:c>
      <x:c r="M1930" s="149" t="str">
        <x:f>'Master Products'!X1927</x:f>
        <x:v>Ready</x:v>
      </x:c>
      <x:c r="N1930" s="149" t="b">
        <x:f>'Master Products'!Y1927</x:f>
        <x:v>1</x:v>
      </x:c>
      <x:c r="O1930" s="149" t="str">
        <x:f>'Master Products'!AH1927</x:f>
        <x:v>WS-RATES:54:19</x:v>
      </x:c>
      <x:c r="P1930" s="149" t="str">
        <x:f>IF('Master Products'!AI1927="","",'Master Products'!AI1927)</x:f>
      </x:c>
      <x:c r="Q1930" s="149" t="str">
        <x:f>IF('Master Products'!AJ1927="","",'Master Products'!AJ1927)</x:f>
      </x:c>
      <x:c r="R1930" s="149" t="str">
        <x:f>IF('Master Products'!AK1927="","",'Master Products'!AK1927)</x:f>
      </x:c>
    </x:row>
    <x:row r="1931">
      <x:c r="A1931" s="149" t="str">
        <x:f>'Master Products'!A1928</x:f>
        <x:v>RS-001927</x:v>
      </x:c>
      <x:c r="B1931" s="149" t="str">
        <x:f>'Master Products'!B1928</x:f>
        <x:v>G/F POSTER COLOUR 30ML</x:v>
      </x:c>
      <x:c r="C1931" s="149" t="str">
        <x:f>'Master Products'!C1928</x:f>
        <x:v>POSTER COLORS</x:v>
      </x:c>
      <x:c r="D1931" s="149" t="str">
        <x:f>'Master Products'!D1928</x:f>
        <x:v>Both</x:v>
      </x:c>
      <x:c r="E1931" s="149" t="str">
        <x:f>'Master Products'!F1928</x:f>
        <x:v>Piece</x:v>
      </x:c>
      <x:c r="F1931" s="149" t="str">
        <x:f>IF('Master Products'!G1928="","",'Master Products'!G1928)</x:f>
      </x:c>
      <x:c r="G1931" s="149" t="str">
        <x:f>'Master Products'!I1928</x:f>
        <x:v>PKR</x:v>
      </x:c>
      <x:c r="H1931" s="133" t="n">
        <x:f>'Master Products'!L1928</x:f>
        <x:v>502</x:v>
      </x:c>
      <x:c r="I1931" s="133" t="n">
        <x:f>'Master Products'!M1928</x:f>
        <x:v>466</x:v>
      </x:c>
      <x:c r="J1931" s="133" t="str">
        <x:f>'Master Products'!U1928</x:f>
        <x:v>Source Valid</x:v>
      </x:c>
      <x:c r="K1931" s="133" t="n">
        <x:f>'Master Products'!N1928</x:f>
        <x:v>36</x:v>
      </x:c>
      <x:c r="L1931" s="148" t="n">
        <x:f>'Master Products'!O1928</x:f>
        <x:v>0.07171314741035857</x:v>
      </x:c>
      <x:c r="M1931" s="149" t="str">
        <x:f>'Master Products'!X1928</x:f>
        <x:v>Ready</x:v>
      </x:c>
      <x:c r="N1931" s="149" t="b">
        <x:f>'Master Products'!Y1928</x:f>
        <x:v>1</x:v>
      </x:c>
      <x:c r="O1931" s="149" t="str">
        <x:f>'Master Products'!AH1928</x:f>
        <x:v>WS-RATES:54:20</x:v>
      </x:c>
      <x:c r="P1931" s="149" t="str">
        <x:f>IF('Master Products'!AI1928="","",'Master Products'!AI1928)</x:f>
      </x:c>
      <x:c r="Q1931" s="149" t="str">
        <x:f>IF('Master Products'!AJ1928="","",'Master Products'!AJ1928)</x:f>
      </x:c>
      <x:c r="R1931" s="149" t="str">
        <x:f>IF('Master Products'!AK1928="","",'Master Products'!AK1928)</x:f>
      </x:c>
    </x:row>
    <x:row r="1932">
      <x:c r="A1932" s="149" t="str">
        <x:f>'Master Products'!A1929</x:f>
        <x:v>RS-001928</x:v>
      </x:c>
      <x:c r="B1932" s="149" t="str">
        <x:f>'Master Products'!B1929</x:f>
        <x:v>G/F POSTER COLOUR 6+1</x:v>
      </x:c>
      <x:c r="C1932" s="149" t="str">
        <x:f>'Master Products'!C1929</x:f>
        <x:v>POSTER COLORS</x:v>
      </x:c>
      <x:c r="D1932" s="149" t="str">
        <x:f>'Master Products'!D1929</x:f>
        <x:v>Both</x:v>
      </x:c>
      <x:c r="E1932" s="149" t="str">
        <x:f>'Master Products'!F1929</x:f>
        <x:v>Pack</x:v>
      </x:c>
      <x:c r="F1932" s="149" t="n">
        <x:f>IF('Master Products'!G1929="","",'Master Products'!G1929)</x:f>
        <x:v>7</x:v>
      </x:c>
      <x:c r="G1932" s="149" t="str">
        <x:f>'Master Products'!I1929</x:f>
        <x:v>PKR</x:v>
      </x:c>
      <x:c r="H1932" s="133" t="n">
        <x:f>'Master Products'!L1929</x:f>
        <x:v>165</x:v>
      </x:c>
      <x:c r="I1932" s="133" t="n">
        <x:f>'Master Products'!M1929</x:f>
        <x:v>153</x:v>
      </x:c>
      <x:c r="J1932" s="133" t="str">
        <x:f>'Master Products'!U1929</x:f>
        <x:v>Source Valid</x:v>
      </x:c>
      <x:c r="K1932" s="133" t="n">
        <x:f>'Master Products'!N1929</x:f>
        <x:v>12</x:v>
      </x:c>
      <x:c r="L1932" s="148" t="n">
        <x:f>'Master Products'!O1929</x:f>
        <x:v>0.07272727272727272</x:v>
      </x:c>
      <x:c r="M1932" s="149" t="str">
        <x:f>'Master Products'!X1929</x:f>
        <x:v>Ready</x:v>
      </x:c>
      <x:c r="N1932" s="149" t="b">
        <x:f>'Master Products'!Y1929</x:f>
        <x:v>1</x:v>
      </x:c>
      <x:c r="O1932" s="149" t="str">
        <x:f>'Master Products'!AH1929</x:f>
        <x:v>WS-RATES:54:21</x:v>
      </x:c>
      <x:c r="P1932" s="149" t="str">
        <x:f>IF('Master Products'!AI1929="","",'Master Products'!AI1929)</x:f>
      </x:c>
      <x:c r="Q1932" s="149" t="str">
        <x:f>IF('Master Products'!AJ1929="","",'Master Products'!AJ1929)</x:f>
      </x:c>
      <x:c r="R1932" s="149" t="str">
        <x:f>IF('Master Products'!AK1929="","",'Master Products'!AK1929)</x:f>
      </x:c>
    </x:row>
    <x:row r="1933">
      <x:c r="A1933" s="149" t="str">
        <x:f>'Master Products'!A1930</x:f>
        <x:v>RS-001929</x:v>
      </x:c>
      <x:c r="B1933" s="149" t="str">
        <x:f>'Master Products'!B1930</x:f>
        <x:v>G/F BROWN PENCIL</x:v>
      </x:c>
      <x:c r="C1933" s="149" t="str">
        <x:f>'Master Products'!C1930</x:f>
        <x:v>PENCILS</x:v>
      </x:c>
      <x:c r="D1933" s="149" t="str">
        <x:f>'Master Products'!D1930</x:f>
        <x:v>Both</x:v>
      </x:c>
      <x:c r="E1933" s="149" t="str">
        <x:f>'Master Products'!F1930</x:f>
        <x:v>Piece</x:v>
      </x:c>
      <x:c r="F1933" s="149" t="str">
        <x:f>IF('Master Products'!G1930="","",'Master Products'!G1930)</x:f>
      </x:c>
      <x:c r="G1933" s="149" t="str">
        <x:f>'Master Products'!I1930</x:f>
        <x:v>PKR</x:v>
      </x:c>
      <x:c r="H1933" s="133" t="n">
        <x:f>'Master Products'!L1930</x:f>
        <x:v>175</x:v>
      </x:c>
      <x:c r="I1933" s="133" t="n">
        <x:f>'Master Products'!M1930</x:f>
        <x:v>163</x:v>
      </x:c>
      <x:c r="J1933" s="133" t="str">
        <x:f>'Master Products'!U1930</x:f>
        <x:v>Source Valid</x:v>
      </x:c>
      <x:c r="K1933" s="133" t="n">
        <x:f>'Master Products'!N1930</x:f>
        <x:v>12</x:v>
      </x:c>
      <x:c r="L1933" s="148" t="n">
        <x:f>'Master Products'!O1930</x:f>
        <x:v>0.06857142857142857</x:v>
      </x:c>
      <x:c r="M1933" s="149" t="str">
        <x:f>'Master Products'!X1930</x:f>
        <x:v>Ready</x:v>
      </x:c>
      <x:c r="N1933" s="149" t="b">
        <x:f>'Master Products'!Y1930</x:f>
        <x:v>1</x:v>
      </x:c>
      <x:c r="O1933" s="149" t="str">
        <x:f>'Master Products'!AH1930</x:f>
        <x:v>WS-RATES:54:22</x:v>
      </x:c>
      <x:c r="P1933" s="149" t="str">
        <x:f>IF('Master Products'!AI1930="","",'Master Products'!AI1930)</x:f>
      </x:c>
      <x:c r="Q1933" s="149" t="str">
        <x:f>IF('Master Products'!AJ1930="","",'Master Products'!AJ1930)</x:f>
      </x:c>
      <x:c r="R1933" s="149" t="str">
        <x:f>IF('Master Products'!AK1930="","",'Master Products'!AK1930)</x:f>
      </x:c>
    </x:row>
    <x:row r="1934">
      <x:c r="A1934" s="149" t="str">
        <x:f>'Master Products'!A1931</x:f>
        <x:v>RS-001930</x:v>
      </x:c>
      <x:c r="B1934" s="149" t="str">
        <x:f>'Master Products'!B1931</x:f>
        <x:v>G/F RAUSHAN 12PCS</x:v>
      </x:c>
      <x:c r="C1934" s="149" t="str">
        <x:f>'Master Products'!C1931</x:f>
        <x:v>PENCILS</x:v>
      </x:c>
      <x:c r="D1934" s="149" t="str">
        <x:f>'Master Products'!D1931</x:f>
        <x:v>Wholesale/Bulk</x:v>
      </x:c>
      <x:c r="E1934" s="149" t="str">
        <x:f>'Master Products'!F1931</x:f>
        <x:v>Pack</x:v>
      </x:c>
      <x:c r="F1934" s="149" t="n">
        <x:f>IF('Master Products'!G1931="","",'Master Products'!G1931)</x:f>
        <x:v>12</x:v>
      </x:c>
      <x:c r="G1934" s="149" t="str">
        <x:f>'Master Products'!I1931</x:f>
        <x:v>PKR</x:v>
      </x:c>
      <x:c r="H1934" s="133" t="n">
        <x:f>'Master Products'!L1931</x:f>
        <x:v>181</x:v>
      </x:c>
      <x:c r="I1934" s="133" t="n">
        <x:f>'Master Products'!M1931</x:f>
        <x:v>169.6</x:v>
      </x:c>
      <x:c r="J1934" s="133" t="str">
        <x:f>'Master Products'!U1931</x:f>
        <x:v>Source Valid</x:v>
      </x:c>
      <x:c r="K1934" s="133" t="n">
        <x:f>'Master Products'!N1931</x:f>
        <x:v>11.400000000000006</x:v>
      </x:c>
      <x:c r="L1934" s="148" t="n">
        <x:f>'Master Products'!O1931</x:f>
        <x:v>0.06298342541436468</x:v>
      </x:c>
      <x:c r="M1934" s="149" t="str">
        <x:f>'Master Products'!X1931</x:f>
        <x:v>Ready</x:v>
      </x:c>
      <x:c r="N1934" s="149" t="b">
        <x:f>'Master Products'!Y1931</x:f>
        <x:v>1</x:v>
      </x:c>
      <x:c r="O1934" s="149" t="str">
        <x:f>'Master Products'!AH1931</x:f>
        <x:v>WS-RATES:54:23</x:v>
      </x:c>
      <x:c r="P1934" s="149" t="str">
        <x:f>IF('Master Products'!AI1931="","",'Master Products'!AI1931)</x:f>
      </x:c>
      <x:c r="Q1934" s="149" t="str">
        <x:f>IF('Master Products'!AJ1931="","",'Master Products'!AJ1931)</x:f>
      </x:c>
      <x:c r="R1934" s="149" t="str">
        <x:f>IF('Master Products'!AK1931="","",'Master Products'!AK1931)</x:f>
      </x:c>
    </x:row>
    <x:row r="1935">
      <x:c r="A1935" s="149" t="str">
        <x:f>'Master Products'!A1932</x:f>
        <x:v>RS-001931</x:v>
      </x:c>
      <x:c r="B1935" s="149" t="str">
        <x:f>'Master Products'!B1932</x:f>
        <x:v>G/F BROWN JAR (48 pc)</x:v>
      </x:c>
      <x:c r="C1935" s="149" t="str">
        <x:f>'Master Products'!C1932</x:f>
        <x:v>PENCIL JAR</x:v>
      </x:c>
      <x:c r="D1935" s="149" t="str">
        <x:f>'Master Products'!D1932</x:f>
        <x:v>Wholesale/Bulk</x:v>
      </x:c>
      <x:c r="E1935" s="149" t="str">
        <x:f>'Master Products'!F1932</x:f>
        <x:v>Jar</x:v>
      </x:c>
      <x:c r="F1935" s="149" t="n">
        <x:f>IF('Master Products'!G1932="","",'Master Products'!G1932)</x:f>
        <x:v>48</x:v>
      </x:c>
      <x:c r="G1935" s="149" t="str">
        <x:f>'Master Products'!I1932</x:f>
        <x:v>PKR</x:v>
      </x:c>
      <x:c r="H1935" s="133" t="n">
        <x:f>'Master Products'!L1932</x:f>
        <x:v>700</x:v>
      </x:c>
      <x:c r="I1935" s="133" t="n">
        <x:f>'Master Products'!M1932</x:f>
        <x:v>650</x:v>
      </x:c>
      <x:c r="J1935" s="133" t="str">
        <x:f>'Master Products'!U1932</x:f>
        <x:v>Source Valid</x:v>
      </x:c>
      <x:c r="K1935" s="133" t="n">
        <x:f>'Master Products'!N1932</x:f>
        <x:v>50</x:v>
      </x:c>
      <x:c r="L1935" s="148" t="n">
        <x:f>'Master Products'!O1932</x:f>
        <x:v>0.07142857142857142</x:v>
      </x:c>
      <x:c r="M1935" s="149" t="str">
        <x:f>'Master Products'!X1932</x:f>
        <x:v>Ready</x:v>
      </x:c>
      <x:c r="N1935" s="149" t="b">
        <x:f>'Master Products'!Y1932</x:f>
        <x:v>1</x:v>
      </x:c>
      <x:c r="O1935" s="149" t="str">
        <x:f>'Master Products'!AH1932</x:f>
        <x:v>WS-RATES:54:24</x:v>
      </x:c>
      <x:c r="P1935" s="149" t="str">
        <x:f>IF('Master Products'!AI1932="","",'Master Products'!AI1932)</x:f>
      </x:c>
      <x:c r="Q1935" s="149" t="str">
        <x:f>IF('Master Products'!AJ1932="","",'Master Products'!AJ1932)</x:f>
      </x:c>
      <x:c r="R1935" s="149" t="str">
        <x:f>IF('Master Products'!AK1932="","",'Master Products'!AK1932)</x:f>
      </x:c>
    </x:row>
    <x:row r="1936">
      <x:c r="A1936" s="149" t="str">
        <x:f>'Master Products'!A1933</x:f>
        <x:v>RS-001932</x:v>
      </x:c>
      <x:c r="B1936" s="149" t="str">
        <x:f>'Master Products'!B1933</x:f>
        <x:v>G/F RAUSHAN JAR</x:v>
      </x:c>
      <x:c r="C1936" s="149" t="str">
        <x:f>'Master Products'!C1933</x:f>
        <x:v>PENCIL JAR</x:v>
      </x:c>
      <x:c r="D1936" s="149" t="str">
        <x:f>'Master Products'!D1933</x:f>
        <x:v>Wholesale/Bulk</x:v>
      </x:c>
      <x:c r="E1936" s="149" t="str">
        <x:f>'Master Products'!F1933</x:f>
        <x:v>Jar</x:v>
      </x:c>
      <x:c r="F1936" s="149" t="str">
        <x:f>IF('Master Products'!G1933="","",'Master Products'!G1933)</x:f>
      </x:c>
      <x:c r="G1936" s="149" t="str">
        <x:f>'Master Products'!I1933</x:f>
        <x:v>PKR</x:v>
      </x:c>
      <x:c r="H1936" s="133" t="n">
        <x:f>'Master Products'!L1933</x:f>
        <x:v>724</x:v>
      </x:c>
      <x:c r="I1936" s="133" t="n">
        <x:f>'Master Products'!M1933</x:f>
        <x:v>680</x:v>
      </x:c>
      <x:c r="J1936" s="133" t="str">
        <x:f>'Master Products'!U1933</x:f>
        <x:v>Source Valid</x:v>
      </x:c>
      <x:c r="K1936" s="133" t="n">
        <x:f>'Master Products'!N1933</x:f>
        <x:v>44</x:v>
      </x:c>
      <x:c r="L1936" s="148" t="n">
        <x:f>'Master Products'!O1933</x:f>
        <x:v>0.06077348066298342</x:v>
      </x:c>
      <x:c r="M1936" s="149" t="str">
        <x:f>'Master Products'!X1933</x:f>
        <x:v>Ready</x:v>
      </x:c>
      <x:c r="N1936" s="149" t="b">
        <x:f>'Master Products'!Y1933</x:f>
        <x:v>1</x:v>
      </x:c>
      <x:c r="O1936" s="149" t="str">
        <x:f>'Master Products'!AH1933</x:f>
        <x:v>WS-RATES:54:25</x:v>
      </x:c>
      <x:c r="P1936" s="149" t="str">
        <x:f>IF('Master Products'!AI1933="","",'Master Products'!AI1933)</x:f>
      </x:c>
      <x:c r="Q1936" s="149" t="str">
        <x:f>IF('Master Products'!AJ1933="","",'Master Products'!AJ1933)</x:f>
      </x:c>
      <x:c r="R1936" s="149" t="str">
        <x:f>IF('Master Products'!AK1933="","",'Master Products'!AK1933)</x:f>
      </x:c>
    </x:row>
    <x:row r="1937">
      <x:c r="A1937" s="149" t="str">
        <x:f>'Master Products'!A1934</x:f>
        <x:v>RS-001933</x:v>
      </x:c>
      <x:c r="B1937" s="149" t="str">
        <x:f>'Master Products'!B1934</x:f>
        <x:v>G/F COLOUR 12 FULL</x:v>
      </x:c>
      <x:c r="C1937" s="149" t="str">
        <x:f>'Master Products'!C1934</x:f>
        <x:v>PENCIL COLOR</x:v>
      </x:c>
      <x:c r="D1937" s="149" t="str">
        <x:f>'Master Products'!D1934</x:f>
        <x:v>Both</x:v>
      </x:c>
      <x:c r="E1937" s="149" t="str">
        <x:f>'Master Products'!F1934</x:f>
        <x:v>Piece</x:v>
      </x:c>
      <x:c r="F1937" s="149" t="str">
        <x:f>IF('Master Products'!G1934="","",'Master Products'!G1934)</x:f>
      </x:c>
      <x:c r="G1937" s="149" t="str">
        <x:f>'Master Products'!I1934</x:f>
        <x:v>PKR</x:v>
      </x:c>
      <x:c r="H1937" s="133" t="n">
        <x:f>'Master Products'!L1934</x:f>
        <x:v>189</x:v>
      </x:c>
      <x:c r="I1937" s="133" t="n">
        <x:f>'Master Products'!M1934</x:f>
        <x:v>175.7</x:v>
      </x:c>
      <x:c r="J1937" s="133" t="str">
        <x:f>'Master Products'!U1934</x:f>
        <x:v>Source Valid</x:v>
      </x:c>
      <x:c r="K1937" s="133" t="n">
        <x:f>'Master Products'!N1934</x:f>
        <x:v>13.300000000000011</x:v>
      </x:c>
      <x:c r="L1937" s="148" t="n">
        <x:f>'Master Products'!O1934</x:f>
        <x:v>0.07037037037037043</x:v>
      </x:c>
      <x:c r="M1937" s="149" t="str">
        <x:f>'Master Products'!X1934</x:f>
        <x:v>Ready</x:v>
      </x:c>
      <x:c r="N1937" s="149" t="b">
        <x:f>'Master Products'!Y1934</x:f>
        <x:v>1</x:v>
      </x:c>
      <x:c r="O1937" s="149" t="str">
        <x:f>'Master Products'!AH1934</x:f>
        <x:v>WS-RATES:54:26</x:v>
      </x:c>
      <x:c r="P1937" s="149" t="str">
        <x:f>IF('Master Products'!AI1934="","",'Master Products'!AI1934)</x:f>
      </x:c>
      <x:c r="Q1937" s="149" t="str">
        <x:f>IF('Master Products'!AJ1934="","",'Master Products'!AJ1934)</x:f>
      </x:c>
      <x:c r="R1937" s="149" t="str">
        <x:f>IF('Master Products'!AK1934="","",'Master Products'!AK1934)</x:f>
      </x:c>
    </x:row>
    <x:row r="1938">
      <x:c r="A1938" s="149" t="str">
        <x:f>'Master Products'!A1935</x:f>
        <x:v>RS-001934</x:v>
      </x:c>
      <x:c r="B1938" s="149" t="str">
        <x:f>'Master Products'!B1935</x:f>
        <x:v>G/F COLOUR 12 HALF</x:v>
      </x:c>
      <x:c r="C1938" s="149" t="str">
        <x:f>'Master Products'!C1935</x:f>
        <x:v>PENCIL COLOR</x:v>
      </x:c>
      <x:c r="D1938" s="149" t="str">
        <x:f>'Master Products'!D1935</x:f>
        <x:v>Both</x:v>
      </x:c>
      <x:c r="E1938" s="149" t="str">
        <x:f>'Master Products'!F1935</x:f>
        <x:v>Piece</x:v>
      </x:c>
      <x:c r="F1938" s="149" t="str">
        <x:f>IF('Master Products'!G1935="","",'Master Products'!G1935)</x:f>
      </x:c>
      <x:c r="G1938" s="149" t="str">
        <x:f>'Master Products'!I1935</x:f>
        <x:v>PKR</x:v>
      </x:c>
      <x:c r="H1938" s="133" t="n">
        <x:f>'Master Products'!L1935</x:f>
        <x:v>109</x:v>
      </x:c>
      <x:c r="I1938" s="133" t="n">
        <x:f>'Master Products'!M1935</x:f>
        <x:v>98</x:v>
      </x:c>
      <x:c r="J1938" s="133" t="str">
        <x:f>'Master Products'!U1935</x:f>
        <x:v>Source Valid</x:v>
      </x:c>
      <x:c r="K1938" s="133" t="n">
        <x:f>'Master Products'!N1935</x:f>
        <x:v>11</x:v>
      </x:c>
      <x:c r="L1938" s="148" t="n">
        <x:f>'Master Products'!O1935</x:f>
        <x:v>0.10091743119266056</x:v>
      </x:c>
      <x:c r="M1938" s="149" t="str">
        <x:f>'Master Products'!X1935</x:f>
        <x:v>Ready</x:v>
      </x:c>
      <x:c r="N1938" s="149" t="b">
        <x:f>'Master Products'!Y1935</x:f>
        <x:v>1</x:v>
      </x:c>
      <x:c r="O1938" s="149" t="str">
        <x:f>'Master Products'!AH1935</x:f>
        <x:v>WS-RATES:54:27</x:v>
      </x:c>
      <x:c r="P1938" s="149" t="str">
        <x:f>IF('Master Products'!AI1935="","",'Master Products'!AI1935)</x:f>
      </x:c>
      <x:c r="Q1938" s="149" t="str">
        <x:f>IF('Master Products'!AJ1935="","",'Master Products'!AJ1935)</x:f>
      </x:c>
      <x:c r="R1938" s="149" t="str">
        <x:f>IF('Master Products'!AK1935="","",'Master Products'!AK1935)</x:f>
      </x:c>
    </x:row>
    <x:row r="1939">
      <x:c r="A1939" s="149" t="str">
        <x:f>'Master Products'!A1936</x:f>
        <x:v>RS-001935</x:v>
      </x:c>
      <x:c r="B1939" s="149" t="str">
        <x:f>'Master Products'!B1936</x:f>
        <x:v>G/F COLOUR 6 HALF</x:v>
      </x:c>
      <x:c r="C1939" s="149" t="str">
        <x:f>'Master Products'!C1936</x:f>
        <x:v>PENCIL COLOR</x:v>
      </x:c>
      <x:c r="D1939" s="149" t="str">
        <x:f>'Master Products'!D1936</x:f>
        <x:v>Both</x:v>
      </x:c>
      <x:c r="E1939" s="149" t="str">
        <x:f>'Master Products'!F1936</x:f>
        <x:v>Piece</x:v>
      </x:c>
      <x:c r="F1939" s="149" t="str">
        <x:f>IF('Master Products'!G1936="","",'Master Products'!G1936)</x:f>
      </x:c>
      <x:c r="G1939" s="149" t="str">
        <x:f>'Master Products'!I1936</x:f>
        <x:v>PKR</x:v>
      </x:c>
      <x:c r="H1939" s="133" t="n">
        <x:f>'Master Products'!L1936</x:f>
        <x:v>59</x:v>
      </x:c>
      <x:c r="I1939" s="133" t="n">
        <x:f>'Master Products'!M1936</x:f>
        <x:v>54.8</x:v>
      </x:c>
      <x:c r="J1939" s="133" t="str">
        <x:f>'Master Products'!U1936</x:f>
        <x:v>Source Valid</x:v>
      </x:c>
      <x:c r="K1939" s="133" t="n">
        <x:f>'Master Products'!N1936</x:f>
        <x:v>4.200000000000003</x:v>
      </x:c>
      <x:c r="L1939" s="148" t="n">
        <x:f>'Master Products'!O1936</x:f>
        <x:v>0.07118644067796615</x:v>
      </x:c>
      <x:c r="M1939" s="149" t="str">
        <x:f>'Master Products'!X1936</x:f>
        <x:v>Ready</x:v>
      </x:c>
      <x:c r="N1939" s="149" t="b">
        <x:f>'Master Products'!Y1936</x:f>
        <x:v>1</x:v>
      </x:c>
      <x:c r="O1939" s="149" t="str">
        <x:f>'Master Products'!AH1936</x:f>
        <x:v>WS-RATES:54:28</x:v>
      </x:c>
      <x:c r="P1939" s="149" t="str">
        <x:f>IF('Master Products'!AI1936="","",'Master Products'!AI1936)</x:f>
      </x:c>
      <x:c r="Q1939" s="149" t="str">
        <x:f>IF('Master Products'!AJ1936="","",'Master Products'!AJ1936)</x:f>
      </x:c>
      <x:c r="R1939" s="149" t="str">
        <x:f>IF('Master Products'!AK1936="","",'Master Products'!AK1936)</x:f>
      </x:c>
    </x:row>
    <x:row r="1940">
      <x:c r="A1940" s="149" t="str">
        <x:f>'Master Products'!A1937</x:f>
        <x:v>RS-001936</x:v>
      </x:c>
      <x:c r="B1940" s="149" t="str">
        <x:f>'Master Products'!B1937</x:f>
        <x:v>G/F INK CARTRIDGE</x:v>
      </x:c>
      <x:c r="C1940" s="149" t="str">
        <x:f>'Master Products'!C1937</x:f>
        <x:v>CARTRIDGE</x:v>
      </x:c>
      <x:c r="D1940" s="149" t="str">
        <x:f>'Master Products'!D1937</x:f>
        <x:v>Both</x:v>
      </x:c>
      <x:c r="E1940" s="149" t="str">
        <x:f>'Master Products'!F1937</x:f>
        <x:v>Piece</x:v>
      </x:c>
      <x:c r="F1940" s="149" t="str">
        <x:f>IF('Master Products'!G1937="","",'Master Products'!G1937)</x:f>
      </x:c>
      <x:c r="G1940" s="149" t="str">
        <x:f>'Master Products'!I1937</x:f>
        <x:v>PKR</x:v>
      </x:c>
      <x:c r="H1940" s="133" t="n">
        <x:f>'Master Products'!L1937</x:f>
        <x:v>28</x:v>
      </x:c>
      <x:c r="I1940" s="133" t="n">
        <x:f>'Master Products'!M1937</x:f>
        <x:v>26</x:v>
      </x:c>
      <x:c r="J1940" s="133" t="str">
        <x:f>'Master Products'!U1937</x:f>
        <x:v>Source Valid</x:v>
      </x:c>
      <x:c r="K1940" s="133" t="n">
        <x:f>'Master Products'!N1937</x:f>
        <x:v>2</x:v>
      </x:c>
      <x:c r="L1940" s="148" t="n">
        <x:f>'Master Products'!O1937</x:f>
        <x:v>0.07142857142857142</x:v>
      </x:c>
      <x:c r="M1940" s="149" t="str">
        <x:f>'Master Products'!X1937</x:f>
        <x:v>Ready</x:v>
      </x:c>
      <x:c r="N1940" s="149" t="b">
        <x:f>'Master Products'!Y1937</x:f>
        <x:v>1</x:v>
      </x:c>
      <x:c r="O1940" s="149" t="str">
        <x:f>'Master Products'!AH1937</x:f>
        <x:v>WS-RATES:54:29</x:v>
      </x:c>
      <x:c r="P1940" s="149" t="str">
        <x:f>IF('Master Products'!AI1937="","",'Master Products'!AI1937)</x:f>
      </x:c>
      <x:c r="Q1940" s="149" t="str">
        <x:f>IF('Master Products'!AJ1937="","",'Master Products'!AJ1937)</x:f>
      </x:c>
      <x:c r="R1940" s="149" t="str">
        <x:f>IF('Master Products'!AK1937="","",'Master Products'!AK1937)</x:f>
      </x:c>
    </x:row>
    <x:row r="1941">
      <x:c r="A1941" s="149" t="str">
        <x:f>'Master Products'!A1938</x:f>
        <x:v>RS-001937</x:v>
      </x:c>
      <x:c r="B1941" s="149" t="str">
        <x:f>'Master Products'!B1938</x:f>
        <x:v>DUX BROWN PENCIL JAR</x:v>
      </x:c>
      <x:c r="C1941" s="149" t="str">
        <x:f>'Master Products'!C1938</x:f>
        <x:v>PENCIL JAR</x:v>
      </x:c>
      <x:c r="D1941" s="149" t="str">
        <x:f>'Master Products'!D1938</x:f>
        <x:v>Wholesale/Bulk</x:v>
      </x:c>
      <x:c r="E1941" s="149" t="str">
        <x:f>'Master Products'!F1938</x:f>
        <x:v>Jar</x:v>
      </x:c>
      <x:c r="F1941" s="149" t="str">
        <x:f>IF('Master Products'!G1938="","",'Master Products'!G1938)</x:f>
      </x:c>
      <x:c r="G1941" s="149" t="str">
        <x:f>'Master Products'!I1938</x:f>
        <x:v>PKR</x:v>
      </x:c>
      <x:c r="H1941" s="133" t="n">
        <x:f>'Master Products'!L1938</x:f>
        <x:v>832</x:v>
      </x:c>
      <x:c r="I1941" s="133" t="n">
        <x:f>'Master Products'!M1938</x:f>
        <x:v>800</x:v>
      </x:c>
      <x:c r="J1941" s="133" t="str">
        <x:f>'Master Products'!U1938</x:f>
        <x:v>Source Valid</x:v>
      </x:c>
      <x:c r="K1941" s="133" t="n">
        <x:f>'Master Products'!N1938</x:f>
        <x:v>32</x:v>
      </x:c>
      <x:c r="L1941" s="148" t="n">
        <x:f>'Master Products'!O1938</x:f>
        <x:v>0.038461538461538464</x:v>
      </x:c>
      <x:c r="M1941" s="149" t="str">
        <x:f>'Master Products'!X1938</x:f>
        <x:v>Ready</x:v>
      </x:c>
      <x:c r="N1941" s="149" t="b">
        <x:f>'Master Products'!Y1938</x:f>
        <x:v>1</x:v>
      </x:c>
      <x:c r="O1941" s="149" t="str">
        <x:f>'Master Products'!AH1938</x:f>
        <x:v>WS-RATES:54:30</x:v>
      </x:c>
      <x:c r="P1941" s="149" t="str">
        <x:f>IF('Master Products'!AI1938="","",'Master Products'!AI1938)</x:f>
      </x:c>
      <x:c r="Q1941" s="149" t="str">
        <x:f>IF('Master Products'!AJ1938="","",'Master Products'!AJ1938)</x:f>
      </x:c>
      <x:c r="R1941" s="149" t="str">
        <x:f>IF('Master Products'!AK1938="","",'Master Products'!AK1938)</x:f>
      </x:c>
    </x:row>
    <x:row r="1942">
      <x:c r="A1942" s="149" t="str">
        <x:f>'Master Products'!A1939</x:f>
        <x:v>RS-001938</x:v>
      </x:c>
      <x:c r="B1942" s="149" t="str">
        <x:f>'Master Products'!B1939</x:f>
        <x:v>DUX 222 PENCIL JAR</x:v>
      </x:c>
      <x:c r="C1942" s="149" t="str">
        <x:f>'Master Products'!C1939</x:f>
        <x:v>PENCIL JAR</x:v>
      </x:c>
      <x:c r="D1942" s="149" t="str">
        <x:f>'Master Products'!D1939</x:f>
        <x:v>Wholesale/Bulk</x:v>
      </x:c>
      <x:c r="E1942" s="149" t="str">
        <x:f>'Master Products'!F1939</x:f>
        <x:v>Jar</x:v>
      </x:c>
      <x:c r="F1942" s="149" t="str">
        <x:f>IF('Master Products'!G1939="","",'Master Products'!G1939)</x:f>
      </x:c>
      <x:c r="G1942" s="149" t="str">
        <x:f>'Master Products'!I1939</x:f>
        <x:v>PKR</x:v>
      </x:c>
      <x:c r="H1942" s="133" t="n">
        <x:f>'Master Products'!L1939</x:f>
        <x:v>700</x:v>
      </x:c>
      <x:c r="I1942" s="133" t="n">
        <x:f>'Master Products'!M1939</x:f>
        <x:v>670</x:v>
      </x:c>
      <x:c r="J1942" s="133" t="str">
        <x:f>'Master Products'!U1939</x:f>
        <x:v>Source Valid</x:v>
      </x:c>
      <x:c r="K1942" s="133" t="n">
        <x:f>'Master Products'!N1939</x:f>
        <x:v>30</x:v>
      </x:c>
      <x:c r="L1942" s="148" t="n">
        <x:f>'Master Products'!O1939</x:f>
        <x:v>0.04285714285714286</x:v>
      </x:c>
      <x:c r="M1942" s="149" t="str">
        <x:f>'Master Products'!X1939</x:f>
        <x:v>Ready</x:v>
      </x:c>
      <x:c r="N1942" s="149" t="b">
        <x:f>'Master Products'!Y1939</x:f>
        <x:v>1</x:v>
      </x:c>
      <x:c r="O1942" s="149" t="str">
        <x:f>'Master Products'!AH1939</x:f>
        <x:v>WS-RATES:54:31</x:v>
      </x:c>
      <x:c r="P1942" s="149" t="str">
        <x:f>IF('Master Products'!AI1939="","",'Master Products'!AI1939)</x:f>
      </x:c>
      <x:c r="Q1942" s="149" t="str">
        <x:f>IF('Master Products'!AJ1939="","",'Master Products'!AJ1939)</x:f>
      </x:c>
      <x:c r="R1942" s="149" t="str">
        <x:f>IF('Master Products'!AK1939="","",'Master Products'!AK1939)</x:f>
      </x:c>
    </x:row>
    <x:row r="1943">
      <x:c r="A1943" s="149" t="str">
        <x:f>'Master Products'!A1940</x:f>
        <x:v>RS-001939</x:v>
      </x:c>
      <x:c r="B1943" s="149" t="str">
        <x:f>'Master Products'!B1940</x:f>
        <x:v>DUX INK PEN SAFARI</x:v>
      </x:c>
      <x:c r="C1943" s="149" t="str">
        <x:f>'Master Products'!C1940</x:f>
        <x:v>INK PEN</x:v>
      </x:c>
      <x:c r="D1943" s="149" t="str">
        <x:f>'Master Products'!D1940</x:f>
        <x:v>Both</x:v>
      </x:c>
      <x:c r="E1943" s="149" t="str">
        <x:f>'Master Products'!F1940</x:f>
        <x:v>Piece</x:v>
      </x:c>
      <x:c r="F1943" s="149" t="str">
        <x:f>IF('Master Products'!G1940="","",'Master Products'!G1940)</x:f>
      </x:c>
      <x:c r="G1943" s="149" t="str">
        <x:f>'Master Products'!I1940</x:f>
        <x:v>PKR</x:v>
      </x:c>
      <x:c r="H1943" s="133" t="n">
        <x:f>'Master Products'!L1940</x:f>
        <x:v>760</x:v>
      </x:c>
      <x:c r="I1943" s="133" t="n">
        <x:f>'Master Products'!M1940</x:f>
        <x:v>715</x:v>
      </x:c>
      <x:c r="J1943" s="133" t="str">
        <x:f>'Master Products'!U1940</x:f>
        <x:v>Source Valid</x:v>
      </x:c>
      <x:c r="K1943" s="133" t="n">
        <x:f>'Master Products'!N1940</x:f>
        <x:v>45</x:v>
      </x:c>
      <x:c r="L1943" s="148" t="n">
        <x:f>'Master Products'!O1940</x:f>
        <x:v>0.05921052631578947</x:v>
      </x:c>
      <x:c r="M1943" s="149" t="str">
        <x:f>'Master Products'!X1940</x:f>
        <x:v>Ready</x:v>
      </x:c>
      <x:c r="N1943" s="149" t="b">
        <x:f>'Master Products'!Y1940</x:f>
        <x:v>1</x:v>
      </x:c>
      <x:c r="O1943" s="149" t="str">
        <x:f>'Master Products'!AH1940</x:f>
        <x:v>WS-RATES:54:32</x:v>
      </x:c>
      <x:c r="P1943" s="149" t="str">
        <x:f>IF('Master Products'!AI1940="","",'Master Products'!AI1940)</x:f>
      </x:c>
      <x:c r="Q1943" s="149" t="str">
        <x:f>IF('Master Products'!AJ1940="","",'Master Products'!AJ1940)</x:f>
      </x:c>
      <x:c r="R1943" s="149" t="str">
        <x:f>IF('Master Products'!AK1940="","",'Master Products'!AK1940)</x:f>
      </x:c>
    </x:row>
    <x:row r="1944">
      <x:c r="A1944" s="149" t="str">
        <x:f>'Master Products'!A1941</x:f>
        <x:v>RS-001940</x:v>
      </x:c>
      <x:c r="B1944" s="149" t="str">
        <x:f>'Master Products'!B1941</x:f>
        <x:v>DUX INK PEN WAVE</x:v>
      </x:c>
      <x:c r="C1944" s="149" t="str">
        <x:f>'Master Products'!C1941</x:f>
        <x:v>INK PEN</x:v>
      </x:c>
      <x:c r="D1944" s="149" t="str">
        <x:f>'Master Products'!D1941</x:f>
        <x:v>Both</x:v>
      </x:c>
      <x:c r="E1944" s="149" t="str">
        <x:f>'Master Products'!F1941</x:f>
        <x:v>Piece</x:v>
      </x:c>
      <x:c r="F1944" s="149" t="str">
        <x:f>IF('Master Products'!G1941="","",'Master Products'!G1941)</x:f>
      </x:c>
      <x:c r="G1944" s="149" t="str">
        <x:f>'Master Products'!I1941</x:f>
        <x:v>PKR</x:v>
      </x:c>
      <x:c r="H1944" s="133" t="n">
        <x:f>'Master Products'!L1941</x:f>
        <x:v>650</x:v>
      </x:c>
      <x:c r="I1944" s="133" t="n">
        <x:f>'Master Products'!M1941</x:f>
        <x:v>615</x:v>
      </x:c>
      <x:c r="J1944" s="133" t="str">
        <x:f>'Master Products'!U1941</x:f>
        <x:v>Source Valid</x:v>
      </x:c>
      <x:c r="K1944" s="133" t="n">
        <x:f>'Master Products'!N1941</x:f>
        <x:v>35</x:v>
      </x:c>
      <x:c r="L1944" s="148" t="n">
        <x:f>'Master Products'!O1941</x:f>
        <x:v>0.05384615384615385</x:v>
      </x:c>
      <x:c r="M1944" s="149" t="str">
        <x:f>'Master Products'!X1941</x:f>
        <x:v>Ready</x:v>
      </x:c>
      <x:c r="N1944" s="149" t="b">
        <x:f>'Master Products'!Y1941</x:f>
        <x:v>1</x:v>
      </x:c>
      <x:c r="O1944" s="149" t="str">
        <x:f>'Master Products'!AH1941</x:f>
        <x:v>WS-RATES:54:33</x:v>
      </x:c>
      <x:c r="P1944" s="149" t="str">
        <x:f>IF('Master Products'!AI1941="","",'Master Products'!AI1941)</x:f>
      </x:c>
      <x:c r="Q1944" s="149" t="str">
        <x:f>IF('Master Products'!AJ1941="","",'Master Products'!AJ1941)</x:f>
      </x:c>
      <x:c r="R1944" s="149" t="str">
        <x:f>IF('Master Products'!AK1941="","",'Master Products'!AK1941)</x:f>
      </x:c>
    </x:row>
    <x:row r="1945">
      <x:c r="A1945" s="149" t="str">
        <x:f>'Master Products'!A1942</x:f>
        <x:v>RS-001941</x:v>
      </x:c>
      <x:c r="B1945" s="149" t="str">
        <x:f>'Master Products'!B1942</x:f>
        <x:v>DUX INK PEN GRADIENT</x:v>
      </x:c>
      <x:c r="C1945" s="149" t="str">
        <x:f>'Master Products'!C1942</x:f>
        <x:v>INK PEN</x:v>
      </x:c>
      <x:c r="D1945" s="149" t="str">
        <x:f>'Master Products'!D1942</x:f>
        <x:v>Both</x:v>
      </x:c>
      <x:c r="E1945" s="149" t="str">
        <x:f>'Master Products'!F1942</x:f>
        <x:v>Piece</x:v>
      </x:c>
      <x:c r="F1945" s="149" t="str">
        <x:f>IF('Master Products'!G1942="","",'Master Products'!G1942)</x:f>
      </x:c>
      <x:c r="G1945" s="149" t="str">
        <x:f>'Master Products'!I1942</x:f>
        <x:v>PKR</x:v>
      </x:c>
      <x:c r="H1945" s="133" t="n">
        <x:f>'Master Products'!L1942</x:f>
        <x:v>760</x:v>
      </x:c>
      <x:c r="I1945" s="133" t="n">
        <x:f>'Master Products'!M1942</x:f>
        <x:v>715</x:v>
      </x:c>
      <x:c r="J1945" s="133" t="str">
        <x:f>'Master Products'!U1942</x:f>
        <x:v>Source Valid</x:v>
      </x:c>
      <x:c r="K1945" s="133" t="n">
        <x:f>'Master Products'!N1942</x:f>
        <x:v>45</x:v>
      </x:c>
      <x:c r="L1945" s="148" t="n">
        <x:f>'Master Products'!O1942</x:f>
        <x:v>0.05921052631578947</x:v>
      </x:c>
      <x:c r="M1945" s="149" t="str">
        <x:f>'Master Products'!X1942</x:f>
        <x:v>Ready</x:v>
      </x:c>
      <x:c r="N1945" s="149" t="b">
        <x:f>'Master Products'!Y1942</x:f>
        <x:v>1</x:v>
      </x:c>
      <x:c r="O1945" s="149" t="str">
        <x:f>'Master Products'!AH1942</x:f>
        <x:v>WS-RATES:54:34</x:v>
      </x:c>
      <x:c r="P1945" s="149" t="str">
        <x:f>IF('Master Products'!AI1942="","",'Master Products'!AI1942)</x:f>
      </x:c>
      <x:c r="Q1945" s="149" t="str">
        <x:f>IF('Master Products'!AJ1942="","",'Master Products'!AJ1942)</x:f>
      </x:c>
      <x:c r="R1945" s="149" t="str">
        <x:f>IF('Master Products'!AK1942="","",'Master Products'!AK1942)</x:f>
      </x:c>
    </x:row>
    <x:row r="1946">
      <x:c r="A1946" s="149" t="str">
        <x:f>'Master Products'!A1943</x:f>
        <x:v>RS-001942</x:v>
      </x:c>
      <x:c r="B1946" s="149" t="str">
        <x:f>'Master Products'!B1943</x:f>
        <x:v>DUX INK PEN 250</x:v>
      </x:c>
      <x:c r="C1946" s="149" t="str">
        <x:f>'Master Products'!C1943</x:f>
        <x:v>INK PEN</x:v>
      </x:c>
      <x:c r="D1946" s="149" t="str">
        <x:f>'Master Products'!D1943</x:f>
        <x:v>Both</x:v>
      </x:c>
      <x:c r="E1946" s="149" t="str">
        <x:f>'Master Products'!F1943</x:f>
        <x:v>Piece</x:v>
      </x:c>
      <x:c r="F1946" s="149" t="str">
        <x:f>IF('Master Products'!G1943="","",'Master Products'!G1943)</x:f>
      </x:c>
      <x:c r="G1946" s="149" t="str">
        <x:f>'Master Products'!I1943</x:f>
        <x:v>PKR</x:v>
      </x:c>
      <x:c r="H1946" s="133" t="n">
        <x:f>'Master Products'!L1943</x:f>
        <x:v>780</x:v>
      </x:c>
      <x:c r="I1946" s="133" t="n">
        <x:f>'Master Products'!M1943</x:f>
        <x:v>750</x:v>
      </x:c>
      <x:c r="J1946" s="133" t="str">
        <x:f>'Master Products'!U1943</x:f>
        <x:v>Source Valid</x:v>
      </x:c>
      <x:c r="K1946" s="133" t="n">
        <x:f>'Master Products'!N1943</x:f>
        <x:v>30</x:v>
      </x:c>
      <x:c r="L1946" s="148" t="n">
        <x:f>'Master Products'!O1943</x:f>
        <x:v>0.038461538461538464</x:v>
      </x:c>
      <x:c r="M1946" s="149" t="str">
        <x:f>'Master Products'!X1943</x:f>
        <x:v>Ready</x:v>
      </x:c>
      <x:c r="N1946" s="149" t="b">
        <x:f>'Master Products'!Y1943</x:f>
        <x:v>1</x:v>
      </x:c>
      <x:c r="O1946" s="149" t="str">
        <x:f>'Master Products'!AH1943</x:f>
        <x:v>WS-RATES:54:35</x:v>
      </x:c>
      <x:c r="P1946" s="149" t="str">
        <x:f>IF('Master Products'!AI1943="","",'Master Products'!AI1943)</x:f>
      </x:c>
      <x:c r="Q1946" s="149" t="str">
        <x:f>IF('Master Products'!AJ1943="","",'Master Products'!AJ1943)</x:f>
      </x:c>
      <x:c r="R1946" s="149" t="str">
        <x:f>IF('Master Products'!AK1943="","",'Master Products'!AK1943)</x:f>
      </x:c>
    </x:row>
    <x:row r="1947">
      <x:c r="A1947" s="149" t="str">
        <x:f>'Master Products'!A1944</x:f>
        <x:v>RS-001943</x:v>
      </x:c>
      <x:c r="B1947" s="149" t="str">
        <x:f>'Master Products'!B1944</x:f>
        <x:v>DUX D60 ERASER</x:v>
      </x:c>
      <x:c r="C1947" s="149" t="str">
        <x:f>'Master Products'!C1944</x:f>
        <x:v>ERASERS</x:v>
      </x:c>
      <x:c r="D1947" s="149" t="str">
        <x:f>'Master Products'!D1944</x:f>
        <x:v>Both</x:v>
      </x:c>
      <x:c r="E1947" s="149" t="str">
        <x:f>'Master Products'!F1944</x:f>
        <x:v>Piece</x:v>
      </x:c>
      <x:c r="F1947" s="149" t="str">
        <x:f>IF('Master Products'!G1944="","",'Master Products'!G1944)</x:f>
      </x:c>
      <x:c r="G1947" s="149" t="str">
        <x:f>'Master Products'!I1944</x:f>
        <x:v>PKR</x:v>
      </x:c>
      <x:c r="H1947" s="133" t="n">
        <x:f>'Master Products'!L1944</x:f>
        <x:v>400</x:v>
      </x:c>
      <x:c r="I1947" s="133" t="n">
        <x:f>'Master Products'!M1944</x:f>
        <x:v>385</x:v>
      </x:c>
      <x:c r="J1947" s="133" t="str">
        <x:f>'Master Products'!U1944</x:f>
        <x:v>Source Valid</x:v>
      </x:c>
      <x:c r="K1947" s="133" t="n">
        <x:f>'Master Products'!N1944</x:f>
        <x:v>15</x:v>
      </x:c>
      <x:c r="L1947" s="148" t="n">
        <x:f>'Master Products'!O1944</x:f>
        <x:v>0.0375</x:v>
      </x:c>
      <x:c r="M1947" s="149" t="str">
        <x:f>'Master Products'!X1944</x:f>
        <x:v>Ready</x:v>
      </x:c>
      <x:c r="N1947" s="149" t="b">
        <x:f>'Master Products'!Y1944</x:f>
        <x:v>1</x:v>
      </x:c>
      <x:c r="O1947" s="149" t="str">
        <x:f>'Master Products'!AH1944</x:f>
        <x:v>WS-RATES:54:36</x:v>
      </x:c>
      <x:c r="P1947" s="149" t="str">
        <x:f>IF('Master Products'!AI1944="","",'Master Products'!AI1944)</x:f>
      </x:c>
      <x:c r="Q1947" s="149" t="str">
        <x:f>IF('Master Products'!AJ1944="","",'Master Products'!AJ1944)</x:f>
      </x:c>
      <x:c r="R1947" s="149" t="str">
        <x:f>IF('Master Products'!AK1944="","",'Master Products'!AK1944)</x:f>
      </x:c>
    </x:row>
    <x:row r="1948">
      <x:c r="A1948" s="149" t="str">
        <x:f>'Master Products'!A1945</x:f>
        <x:v>RS-001944</x:v>
      </x:c>
      <x:c r="B1948" s="149" t="str">
        <x:f>'Master Products'!B1945</x:f>
        <x:v>DUX D45 ERASER</x:v>
      </x:c>
      <x:c r="C1948" s="149" t="str">
        <x:f>'Master Products'!C1945</x:f>
        <x:v>ERASERS</x:v>
      </x:c>
      <x:c r="D1948" s="149" t="str">
        <x:f>'Master Products'!D1945</x:f>
        <x:v>Both</x:v>
      </x:c>
      <x:c r="E1948" s="149" t="str">
        <x:f>'Master Products'!F1945</x:f>
        <x:v>Piece</x:v>
      </x:c>
      <x:c r="F1948" s="149" t="str">
        <x:f>IF('Master Products'!G1945="","",'Master Products'!G1945)</x:f>
      </x:c>
      <x:c r="G1948" s="149" t="str">
        <x:f>'Master Products'!I1945</x:f>
        <x:v>PKR</x:v>
      </x:c>
      <x:c r="H1948" s="133" t="n">
        <x:f>'Master Products'!L1945</x:f>
        <x:v>295</x:v>
      </x:c>
      <x:c r="I1948" s="133" t="n">
        <x:f>'Master Products'!M1945</x:f>
        <x:v>270</x:v>
      </x:c>
      <x:c r="J1948" s="133" t="str">
        <x:f>'Master Products'!U1945</x:f>
        <x:v>Source Valid</x:v>
      </x:c>
      <x:c r="K1948" s="133" t="n">
        <x:f>'Master Products'!N1945</x:f>
        <x:v>25</x:v>
      </x:c>
      <x:c r="L1948" s="148" t="n">
        <x:f>'Master Products'!O1945</x:f>
        <x:v>0.0847457627118644</x:v>
      </x:c>
      <x:c r="M1948" s="149" t="str">
        <x:f>'Master Products'!X1945</x:f>
        <x:v>Ready</x:v>
      </x:c>
      <x:c r="N1948" s="149" t="b">
        <x:f>'Master Products'!Y1945</x:f>
        <x:v>1</x:v>
      </x:c>
      <x:c r="O1948" s="149" t="str">
        <x:f>'Master Products'!AH1945</x:f>
        <x:v>WS-RATES:54:37</x:v>
      </x:c>
      <x:c r="P1948" s="149" t="str">
        <x:f>IF('Master Products'!AI1945="","",'Master Products'!AI1945)</x:f>
      </x:c>
      <x:c r="Q1948" s="149" t="str">
        <x:f>IF('Master Products'!AJ1945="","",'Master Products'!AJ1945)</x:f>
      </x:c>
      <x:c r="R1948" s="149" t="str">
        <x:f>IF('Master Products'!AK1945="","",'Master Products'!AK1945)</x:f>
      </x:c>
    </x:row>
    <x:row r="1949">
      <x:c r="A1949" s="149" t="str">
        <x:f>'Master Products'!A1946</x:f>
        <x:v>RS-001945</x:v>
      </x:c>
      <x:c r="B1949" s="149" t="str">
        <x:f>'Master Products'!B1946</x:f>
        <x:v>DUX COMPASS</x:v>
      </x:c>
      <x:c r="C1949" s="149" t="str">
        <x:f>'Master Products'!C1946</x:f>
        <x:v>COMPASS</x:v>
      </x:c>
      <x:c r="D1949" s="149" t="str">
        <x:f>'Master Products'!D1946</x:f>
        <x:v>Both</x:v>
      </x:c>
      <x:c r="E1949" s="149" t="str">
        <x:f>'Master Products'!F1946</x:f>
        <x:v>Piece</x:v>
      </x:c>
      <x:c r="F1949" s="149" t="str">
        <x:f>IF('Master Products'!G1946="","",'Master Products'!G1946)</x:f>
      </x:c>
      <x:c r="G1949" s="149" t="str">
        <x:f>'Master Products'!I1946</x:f>
        <x:v>PKR</x:v>
      </x:c>
      <x:c r="H1949" s="133" t="n">
        <x:f>'Master Products'!L1946</x:f>
        <x:v>77</x:v>
      </x:c>
      <x:c r="I1949" s="133" t="n">
        <x:f>'Master Products'!M1946</x:f>
        <x:v>70</x:v>
      </x:c>
      <x:c r="J1949" s="133" t="str">
        <x:f>'Master Products'!U1946</x:f>
        <x:v>Source Valid</x:v>
      </x:c>
      <x:c r="K1949" s="133" t="n">
        <x:f>'Master Products'!N1946</x:f>
        <x:v>7</x:v>
      </x:c>
      <x:c r="L1949" s="148" t="n">
        <x:f>'Master Products'!O1946</x:f>
        <x:v>0.09090909090909091</x:v>
      </x:c>
      <x:c r="M1949" s="149" t="str">
        <x:f>'Master Products'!X1946</x:f>
        <x:v>Ready</x:v>
      </x:c>
      <x:c r="N1949" s="149" t="b">
        <x:f>'Master Products'!Y1946</x:f>
        <x:v>1</x:v>
      </x:c>
      <x:c r="O1949" s="149" t="str">
        <x:f>'Master Products'!AH1946</x:f>
        <x:v>WS-RATES:55:2</x:v>
      </x:c>
      <x:c r="P1949" s="149" t="str">
        <x:f>IF('Master Products'!AI1946="","",'Master Products'!AI1946)</x:f>
      </x:c>
      <x:c r="Q1949" s="149" t="str">
        <x:f>IF('Master Products'!AJ1946="","",'Master Products'!AJ1946)</x:f>
      </x:c>
      <x:c r="R1949" s="149" t="str">
        <x:f>IF('Master Products'!AK1946="","",'Master Products'!AK1946)</x:f>
      </x:c>
    </x:row>
    <x:row r="1950">
      <x:c r="A1950" s="149" t="str">
        <x:f>'Master Products'!A1947</x:f>
        <x:v>RS-001946</x:v>
      </x:c>
      <x:c r="B1950" s="149" t="str">
        <x:f>'Master Products'!B1947</x:f>
        <x:v>ORO TANGO STAPLER NO 10</x:v>
      </x:c>
      <x:c r="C1950" s="149" t="str">
        <x:f>'Master Products'!C1947</x:f>
        <x:v>STAPLERS</x:v>
      </x:c>
      <x:c r="D1950" s="149" t="str">
        <x:f>'Master Products'!D1947</x:f>
        <x:v>Both</x:v>
      </x:c>
      <x:c r="E1950" s="149" t="str">
        <x:f>'Master Products'!F1947</x:f>
        <x:v>Piece</x:v>
      </x:c>
      <x:c r="F1950" s="149" t="str">
        <x:f>IF('Master Products'!G1947="","",'Master Products'!G1947)</x:f>
      </x:c>
      <x:c r="G1950" s="149" t="str">
        <x:f>'Master Products'!I1947</x:f>
        <x:v>PKR</x:v>
      </x:c>
      <x:c r="H1950" s="133" t="n">
        <x:f>'Master Products'!L1947</x:f>
        <x:v>205</x:v>
      </x:c>
      <x:c r="I1950" s="133" t="n">
        <x:f>'Master Products'!M1947</x:f>
        <x:v>185</x:v>
      </x:c>
      <x:c r="J1950" s="133" t="str">
        <x:f>'Master Products'!U1947</x:f>
        <x:v>Source Valid</x:v>
      </x:c>
      <x:c r="K1950" s="133" t="n">
        <x:f>'Master Products'!N1947</x:f>
        <x:v>20</x:v>
      </x:c>
      <x:c r="L1950" s="148" t="n">
        <x:f>'Master Products'!O1947</x:f>
        <x:v>0.0975609756097561</x:v>
      </x:c>
      <x:c r="M1950" s="149" t="str">
        <x:f>'Master Products'!X1947</x:f>
        <x:v>Ready</x:v>
      </x:c>
      <x:c r="N1950" s="149" t="b">
        <x:f>'Master Products'!Y1947</x:f>
        <x:v>1</x:v>
      </x:c>
      <x:c r="O1950" s="149" t="str">
        <x:f>'Master Products'!AH1947</x:f>
        <x:v>WS-RATES:55:3</x:v>
      </x:c>
      <x:c r="P1950" s="149" t="str">
        <x:f>IF('Master Products'!AI1947="","",'Master Products'!AI1947)</x:f>
      </x:c>
      <x:c r="Q1950" s="149" t="str">
        <x:f>IF('Master Products'!AJ1947="","",'Master Products'!AJ1947)</x:f>
      </x:c>
      <x:c r="R1950" s="149" t="str">
        <x:f>IF('Master Products'!AK1947="","",'Master Products'!AK1947)</x:f>
      </x:c>
    </x:row>
    <x:row r="1951">
      <x:c r="A1951" s="149" t="str">
        <x:f>'Master Products'!A1948</x:f>
        <x:v>RS-001947</x:v>
      </x:c>
      <x:c r="B1951" s="149" t="str">
        <x:f>'Master Products'!B1948</x:f>
        <x:v>ORO SIGMA STAPLER</x:v>
      </x:c>
      <x:c r="C1951" s="149" t="str">
        <x:f>'Master Products'!C1948</x:f>
        <x:v>STAPLERS</x:v>
      </x:c>
      <x:c r="D1951" s="149" t="str">
        <x:f>'Master Products'!D1948</x:f>
        <x:v>Both</x:v>
      </x:c>
      <x:c r="E1951" s="149" t="str">
        <x:f>'Master Products'!F1948</x:f>
        <x:v>Piece</x:v>
      </x:c>
      <x:c r="F1951" s="149" t="str">
        <x:f>IF('Master Products'!G1948="","",'Master Products'!G1948)</x:f>
      </x:c>
      <x:c r="G1951" s="149" t="str">
        <x:f>'Master Products'!I1948</x:f>
        <x:v>PKR</x:v>
      </x:c>
      <x:c r="H1951" s="133" t="n">
        <x:f>'Master Products'!L1948</x:f>
        <x:v>200</x:v>
      </x:c>
      <x:c r="I1951" s="133" t="n">
        <x:f>'Master Products'!M1948</x:f>
        <x:v>170</x:v>
      </x:c>
      <x:c r="J1951" s="133" t="str">
        <x:f>'Master Products'!U1948</x:f>
        <x:v>Source Valid</x:v>
      </x:c>
      <x:c r="K1951" s="133" t="n">
        <x:f>'Master Products'!N1948</x:f>
        <x:v>30</x:v>
      </x:c>
      <x:c r="L1951" s="148" t="n">
        <x:f>'Master Products'!O1948</x:f>
        <x:v>0.15</x:v>
      </x:c>
      <x:c r="M1951" s="149" t="str">
        <x:f>'Master Products'!X1948</x:f>
        <x:v>Ready</x:v>
      </x:c>
      <x:c r="N1951" s="149" t="b">
        <x:f>'Master Products'!Y1948</x:f>
        <x:v>1</x:v>
      </x:c>
      <x:c r="O1951" s="149" t="str">
        <x:f>'Master Products'!AH1948</x:f>
        <x:v>WS-RATES:55:4</x:v>
      </x:c>
      <x:c r="P1951" s="149" t="str">
        <x:f>IF('Master Products'!AI1948="","",'Master Products'!AI1948)</x:f>
      </x:c>
      <x:c r="Q1951" s="149" t="str">
        <x:f>IF('Master Products'!AJ1948="","",'Master Products'!AJ1948)</x:f>
      </x:c>
      <x:c r="R1951" s="149" t="str">
        <x:f>IF('Master Products'!AK1948="","",'Master Products'!AK1948)</x:f>
      </x:c>
    </x:row>
    <x:row r="1952">
      <x:c r="A1952" s="149" t="str">
        <x:f>'Master Products'!A1949</x:f>
        <x:v>RS-001948</x:v>
      </x:c>
      <x:c r="B1952" s="149" t="str">
        <x:f>'Master Products'!B1949</x:f>
        <x:v>ORO MINIO STAPLER 10 NUMBER</x:v>
      </x:c>
      <x:c r="C1952" s="149" t="str">
        <x:f>'Master Products'!C1949</x:f>
        <x:v>STAPLERS</x:v>
      </x:c>
      <x:c r="D1952" s="149" t="str">
        <x:f>'Master Products'!D1949</x:f>
        <x:v>Both</x:v>
      </x:c>
      <x:c r="E1952" s="149" t="str">
        <x:f>'Master Products'!F1949</x:f>
        <x:v>Piece</x:v>
      </x:c>
      <x:c r="F1952" s="149" t="str">
        <x:f>IF('Master Products'!G1949="","",'Master Products'!G1949)</x:f>
      </x:c>
      <x:c r="G1952" s="149" t="str">
        <x:f>'Master Products'!I1949</x:f>
        <x:v>PKR</x:v>
      </x:c>
      <x:c r="H1952" s="133" t="n">
        <x:f>'Master Products'!L1949</x:f>
        <x:v>145</x:v>
      </x:c>
      <x:c r="I1952" s="133" t="n">
        <x:f>'Master Products'!M1949</x:f>
        <x:v>125</x:v>
      </x:c>
      <x:c r="J1952" s="133" t="str">
        <x:f>'Master Products'!U1949</x:f>
        <x:v>Source Valid</x:v>
      </x:c>
      <x:c r="K1952" s="133" t="n">
        <x:f>'Master Products'!N1949</x:f>
        <x:v>20</x:v>
      </x:c>
      <x:c r="L1952" s="148" t="n">
        <x:f>'Master Products'!O1949</x:f>
        <x:v>0.13793103448275862</x:v>
      </x:c>
      <x:c r="M1952" s="149" t="str">
        <x:f>'Master Products'!X1949</x:f>
        <x:v>Ready</x:v>
      </x:c>
      <x:c r="N1952" s="149" t="b">
        <x:f>'Master Products'!Y1949</x:f>
        <x:v>1</x:v>
      </x:c>
      <x:c r="O1952" s="149" t="str">
        <x:f>'Master Products'!AH1949</x:f>
        <x:v>WS-RATES:55:5</x:v>
      </x:c>
      <x:c r="P1952" s="149" t="str">
        <x:f>IF('Master Products'!AI1949="","",'Master Products'!AI1949)</x:f>
      </x:c>
      <x:c r="Q1952" s="149" t="str">
        <x:f>IF('Master Products'!AJ1949="","",'Master Products'!AJ1949)</x:f>
      </x:c>
      <x:c r="R1952" s="149" t="str">
        <x:f>IF('Master Products'!AK1949="","",'Master Products'!AK1949)</x:f>
      </x:c>
    </x:row>
    <x:row r="1953">
      <x:c r="A1953" s="149" t="str">
        <x:f>'Master Products'!A1950</x:f>
        <x:v>RS-001949</x:v>
      </x:c>
      <x:c r="B1953" s="149" t="str">
        <x:f>'Master Products'!B1950</x:f>
        <x:v>DUX CORRECTION PEN 140(12PCS</x:v>
      </x:c>
      <x:c r="C1953" s="149" t="str">
        <x:f>'Master Products'!C1950</x:f>
        <x:v>Correction pen</x:v>
      </x:c>
      <x:c r="D1953" s="149" t="str">
        <x:f>'Master Products'!D1950</x:f>
        <x:v>Both</x:v>
      </x:c>
      <x:c r="E1953" s="149" t="str">
        <x:f>'Master Products'!F1950</x:f>
        <x:v>Pack</x:v>
      </x:c>
      <x:c r="F1953" s="149" t="n">
        <x:f>IF('Master Products'!G1950="","",'Master Products'!G1950)</x:f>
        <x:v>12</x:v>
      </x:c>
      <x:c r="G1953" s="149" t="str">
        <x:f>'Master Products'!I1950</x:f>
        <x:v>PKR</x:v>
      </x:c>
      <x:c r="H1953" s="133" t="n">
        <x:f>'Master Products'!L1950</x:f>
        <x:v>456</x:v>
      </x:c>
      <x:c r="I1953" s="133" t="n">
        <x:f>'Master Products'!M1950</x:f>
        <x:v>440</x:v>
      </x:c>
      <x:c r="J1953" s="133" t="str">
        <x:f>'Master Products'!U1950</x:f>
        <x:v>Source Valid</x:v>
      </x:c>
      <x:c r="K1953" s="133" t="n">
        <x:f>'Master Products'!N1950</x:f>
        <x:v>16</x:v>
      </x:c>
      <x:c r="L1953" s="148" t="n">
        <x:f>'Master Products'!O1950</x:f>
        <x:v>0.03508771929824561</x:v>
      </x:c>
      <x:c r="M1953" s="149" t="str">
        <x:f>'Master Products'!X1950</x:f>
        <x:v>Ready</x:v>
      </x:c>
      <x:c r="N1953" s="149" t="b">
        <x:f>'Master Products'!Y1950</x:f>
        <x:v>1</x:v>
      </x:c>
      <x:c r="O1953" s="149" t="str">
        <x:f>'Master Products'!AH1950</x:f>
        <x:v>WS-RATES:55:6</x:v>
      </x:c>
      <x:c r="P1953" s="149" t="str">
        <x:f>IF('Master Products'!AI1950="","",'Master Products'!AI1950)</x:f>
      </x:c>
      <x:c r="Q1953" s="149" t="str">
        <x:f>IF('Master Products'!AJ1950="","",'Master Products'!AJ1950)</x:f>
      </x:c>
      <x:c r="R1953" s="149" t="str">
        <x:f>IF('Master Products'!AK1950="","",'Master Products'!AK1950)</x:f>
      </x:c>
    </x:row>
    <x:row r="1954">
      <x:c r="A1954" s="149" t="str">
        <x:f>'Master Products'!A1951</x:f>
        <x:v>RS-001950</x:v>
      </x:c>
      <x:c r="B1954" s="149" t="str">
        <x:f>'Master Products'!B1951</x:f>
        <x:v>ORO FLORENSE STAPLER</x:v>
      </x:c>
      <x:c r="C1954" s="149" t="str">
        <x:f>'Master Products'!C1951</x:f>
        <x:v>STAPLERS</x:v>
      </x:c>
      <x:c r="D1954" s="149" t="str">
        <x:f>'Master Products'!D1951</x:f>
        <x:v>Both</x:v>
      </x:c>
      <x:c r="E1954" s="149" t="str">
        <x:f>'Master Products'!F1951</x:f>
        <x:v>Piece</x:v>
      </x:c>
      <x:c r="F1954" s="149" t="str">
        <x:f>IF('Master Products'!G1951="","",'Master Products'!G1951)</x:f>
      </x:c>
      <x:c r="G1954" s="149" t="str">
        <x:f>'Master Products'!I1951</x:f>
        <x:v>PKR</x:v>
      </x:c>
      <x:c r="H1954" s="133" t="n">
        <x:f>'Master Products'!L1951</x:f>
        <x:v>180</x:v>
      </x:c>
      <x:c r="I1954" s="133" t="n">
        <x:f>'Master Products'!M1951</x:f>
        <x:v>155</x:v>
      </x:c>
      <x:c r="J1954" s="133" t="str">
        <x:f>'Master Products'!U1951</x:f>
        <x:v>Source Valid</x:v>
      </x:c>
      <x:c r="K1954" s="133" t="n">
        <x:f>'Master Products'!N1951</x:f>
        <x:v>25</x:v>
      </x:c>
      <x:c r="L1954" s="148" t="n">
        <x:f>'Master Products'!O1951</x:f>
        <x:v>0.1388888888888889</x:v>
      </x:c>
      <x:c r="M1954" s="149" t="str">
        <x:f>'Master Products'!X1951</x:f>
        <x:v>Ready</x:v>
      </x:c>
      <x:c r="N1954" s="149" t="b">
        <x:f>'Master Products'!Y1951</x:f>
        <x:v>1</x:v>
      </x:c>
      <x:c r="O1954" s="149" t="str">
        <x:f>'Master Products'!AH1951</x:f>
        <x:v>WS-RATES:55:7</x:v>
      </x:c>
      <x:c r="P1954" s="149" t="str">
        <x:f>IF('Master Products'!AI1951="","",'Master Products'!AI1951)</x:f>
      </x:c>
      <x:c r="Q1954" s="149" t="str">
        <x:f>IF('Master Products'!AJ1951="","",'Master Products'!AJ1951)</x:f>
      </x:c>
      <x:c r="R1954" s="149" t="str">
        <x:f>IF('Master Products'!AK1951="","",'Master Products'!AK1951)</x:f>
      </x:c>
    </x:row>
    <x:row r="1955">
      <x:c r="A1955" s="149" t="str">
        <x:f>'Master Products'!A1952</x:f>
        <x:v>RS-001951</x:v>
      </x:c>
      <x:c r="B1955" s="149" t="str">
        <x:f>'Master Products'!B1952</x:f>
        <x:v>DUX CORRECTION 139(24PCS)</x:v>
      </x:c>
      <x:c r="C1955" s="149" t="str">
        <x:f>'Master Products'!C1952</x:f>
        <x:v>Correction pen</x:v>
      </x:c>
      <x:c r="D1955" s="149" t="str">
        <x:f>'Master Products'!D1952</x:f>
        <x:v>Wholesale/Bulk</x:v>
      </x:c>
      <x:c r="E1955" s="149" t="str">
        <x:f>'Master Products'!F1952</x:f>
        <x:v>Pack</x:v>
      </x:c>
      <x:c r="F1955" s="149" t="n">
        <x:f>IF('Master Products'!G1952="","",'Master Products'!G1952)</x:f>
        <x:v>24</x:v>
      </x:c>
      <x:c r="G1955" s="149" t="str">
        <x:f>'Master Products'!I1952</x:f>
        <x:v>PKR</x:v>
      </x:c>
      <x:c r="H1955" s="133" t="n">
        <x:f>'Master Products'!L1952</x:f>
        <x:v>912</x:v>
      </x:c>
      <x:c r="I1955" s="133" t="n">
        <x:f>'Master Products'!M1952</x:f>
        <x:v>850</x:v>
      </x:c>
      <x:c r="J1955" s="133" t="str">
        <x:f>'Master Products'!U1952</x:f>
        <x:v>Source Valid</x:v>
      </x:c>
      <x:c r="K1955" s="133" t="n">
        <x:f>'Master Products'!N1952</x:f>
        <x:v>62</x:v>
      </x:c>
      <x:c r="L1955" s="148" t="n">
        <x:f>'Master Products'!O1952</x:f>
        <x:v>0.06798245614035088</x:v>
      </x:c>
      <x:c r="M1955" s="149" t="str">
        <x:f>'Master Products'!X1952</x:f>
        <x:v>Ready</x:v>
      </x:c>
      <x:c r="N1955" s="149" t="b">
        <x:f>'Master Products'!Y1952</x:f>
        <x:v>1</x:v>
      </x:c>
      <x:c r="O1955" s="149" t="str">
        <x:f>'Master Products'!AH1952</x:f>
        <x:v>WS-RATES:55:8</x:v>
      </x:c>
      <x:c r="P1955" s="149" t="str">
        <x:f>IF('Master Products'!AI1952="","",'Master Products'!AI1952)</x:f>
      </x:c>
      <x:c r="Q1955" s="149" t="str">
        <x:f>IF('Master Products'!AJ1952="","",'Master Products'!AJ1952)</x:f>
      </x:c>
      <x:c r="R1955" s="149" t="str">
        <x:f>IF('Master Products'!AK1952="","",'Master Products'!AK1952)</x:f>
      </x:c>
    </x:row>
    <x:row r="1956">
      <x:c r="A1956" s="149" t="str">
        <x:f>'Master Products'!A1953</x:f>
        <x:v>RS-001952</x:v>
      </x:c>
      <x:c r="B1956" s="149" t="str">
        <x:f>'Master Products'!B1953</x:f>
        <x:v>ORO MATH BOX 1 PCS</x:v>
      </x:c>
      <x:c r="C1956" s="149" t="str">
        <x:f>'Master Products'!C1953</x:f>
        <x:v>GEOMATRIES</x:v>
      </x:c>
      <x:c r="D1956" s="149" t="str">
        <x:f>'Master Products'!D1953</x:f>
        <x:v>Both</x:v>
      </x:c>
      <x:c r="E1956" s="149" t="str">
        <x:f>'Master Products'!F1953</x:f>
        <x:v>Box</x:v>
      </x:c>
      <x:c r="F1956" s="149" t="n">
        <x:f>IF('Master Products'!G1953="","",'Master Products'!G1953)</x:f>
        <x:v>1</x:v>
      </x:c>
      <x:c r="G1956" s="149" t="str">
        <x:f>'Master Products'!I1953</x:f>
        <x:v>PKR</x:v>
      </x:c>
      <x:c r="H1956" s="133" t="n">
        <x:f>'Master Products'!L1953</x:f>
        <x:v>275</x:v>
      </x:c>
      <x:c r="I1956" s="133" t="n">
        <x:f>'Master Products'!M1953</x:f>
        <x:v>220</x:v>
      </x:c>
      <x:c r="J1956" s="133" t="str">
        <x:f>'Master Products'!U1953</x:f>
        <x:v>Source Valid</x:v>
      </x:c>
      <x:c r="K1956" s="133" t="n">
        <x:f>'Master Products'!N1953</x:f>
        <x:v>55</x:v>
      </x:c>
      <x:c r="L1956" s="148" t="n">
        <x:f>'Master Products'!O1953</x:f>
        <x:v>0.2</x:v>
      </x:c>
      <x:c r="M1956" s="149" t="str">
        <x:f>'Master Products'!X1953</x:f>
        <x:v>Ready</x:v>
      </x:c>
      <x:c r="N1956" s="149" t="b">
        <x:f>'Master Products'!Y1953</x:f>
        <x:v>1</x:v>
      </x:c>
      <x:c r="O1956" s="149" t="str">
        <x:f>'Master Products'!AH1953</x:f>
        <x:v>WS-RATES:55:9</x:v>
      </x:c>
      <x:c r="P1956" s="149" t="str">
        <x:f>IF('Master Products'!AI1953="","",'Master Products'!AI1953)</x:f>
      </x:c>
      <x:c r="Q1956" s="149" t="str">
        <x:f>IF('Master Products'!AJ1953="","",'Master Products'!AJ1953)</x:f>
      </x:c>
      <x:c r="R1956" s="149" t="str">
        <x:f>IF('Master Products'!AK1953="","",'Master Products'!AK1953)</x:f>
      </x:c>
    </x:row>
    <x:row r="1957">
      <x:c r="A1957" s="149" t="str">
        <x:f>'Master Products'!A1954</x:f>
        <x:v>RS-001953</x:v>
      </x:c>
      <x:c r="B1957" s="149" t="str">
        <x:f>'Master Products'!B1954</x:f>
        <x:v>ORO LA BELLO MIRROR PENCIL B</x:v>
      </x:c>
      <x:c r="C1957" s="149" t="str">
        <x:f>'Master Products'!C1954</x:f>
        <x:v>GEOMATRIES</x:v>
      </x:c>
      <x:c r="D1957" s="149" t="str">
        <x:f>'Master Products'!D1954</x:f>
        <x:v>Both</x:v>
      </x:c>
      <x:c r="E1957" s="149" t="str">
        <x:f>'Master Products'!F1954</x:f>
        <x:v>Piece</x:v>
      </x:c>
      <x:c r="F1957" s="149" t="str">
        <x:f>IF('Master Products'!G1954="","",'Master Products'!G1954)</x:f>
      </x:c>
      <x:c r="G1957" s="149" t="str">
        <x:f>'Master Products'!I1954</x:f>
        <x:v>PKR</x:v>
      </x:c>
      <x:c r="H1957" s="133" t="n">
        <x:f>'Master Products'!L1954</x:f>
        <x:v>330</x:v>
      </x:c>
      <x:c r="I1957" s="133" t="n">
        <x:f>'Master Products'!M1954</x:f>
        <x:v>275</x:v>
      </x:c>
      <x:c r="J1957" s="133" t="str">
        <x:f>'Master Products'!U1954</x:f>
        <x:v>Source Valid</x:v>
      </x:c>
      <x:c r="K1957" s="133" t="n">
        <x:f>'Master Products'!N1954</x:f>
        <x:v>55</x:v>
      </x:c>
      <x:c r="L1957" s="148" t="n">
        <x:f>'Master Products'!O1954</x:f>
        <x:v>0.16666666666666666</x:v>
      </x:c>
      <x:c r="M1957" s="149" t="str">
        <x:f>'Master Products'!X1954</x:f>
        <x:v>Ready</x:v>
      </x:c>
      <x:c r="N1957" s="149" t="b">
        <x:f>'Master Products'!Y1954</x:f>
        <x:v>1</x:v>
      </x:c>
      <x:c r="O1957" s="149" t="str">
        <x:f>'Master Products'!AH1954</x:f>
        <x:v>WS-RATES:55:10</x:v>
      </x:c>
      <x:c r="P1957" s="149" t="str">
        <x:f>IF('Master Products'!AI1954="","",'Master Products'!AI1954)</x:f>
      </x:c>
      <x:c r="Q1957" s="149" t="str">
        <x:f>IF('Master Products'!AJ1954="","",'Master Products'!AJ1954)</x:f>
      </x:c>
      <x:c r="R1957" s="149" t="str">
        <x:f>IF('Master Products'!AK1954="","",'Master Products'!AK1954)</x:f>
      </x:c>
    </x:row>
    <x:row r="1958">
      <x:c r="A1958" s="149" t="str">
        <x:f>'Master Products'!A1955</x:f>
        <x:v>RS-001954</x:v>
      </x:c>
      <x:c r="B1958" s="149" t="str">
        <x:f>'Master Products'!B1955</x:f>
        <x:v>ORO KELLY PENCIL BOX</x:v>
      </x:c>
      <x:c r="C1958" s="149" t="str">
        <x:f>'Master Products'!C1955</x:f>
        <x:v>GEOMATRIES</x:v>
      </x:c>
      <x:c r="D1958" s="149" t="str">
        <x:f>'Master Products'!D1955</x:f>
        <x:v>Both</x:v>
      </x:c>
      <x:c r="E1958" s="149" t="str">
        <x:f>'Master Products'!F1955</x:f>
        <x:v>Box</x:v>
      </x:c>
      <x:c r="F1958" s="149" t="str">
        <x:f>IF('Master Products'!G1955="","",'Master Products'!G1955)</x:f>
      </x:c>
      <x:c r="G1958" s="149" t="str">
        <x:f>'Master Products'!I1955</x:f>
        <x:v>PKR</x:v>
      </x:c>
      <x:c r="H1958" s="133" t="n">
        <x:f>'Master Products'!L1955</x:f>
        <x:v>125</x:v>
      </x:c>
      <x:c r="I1958" s="133" t="n">
        <x:f>'Master Products'!M1955</x:f>
        <x:v>88</x:v>
      </x:c>
      <x:c r="J1958" s="133" t="str">
        <x:f>'Master Products'!U1955</x:f>
        <x:v>Source Valid</x:v>
      </x:c>
      <x:c r="K1958" s="133" t="n">
        <x:f>'Master Products'!N1955</x:f>
        <x:v>37</x:v>
      </x:c>
      <x:c r="L1958" s="148" t="n">
        <x:f>'Master Products'!O1955</x:f>
        <x:v>0.296</x:v>
      </x:c>
      <x:c r="M1958" s="149" t="str">
        <x:f>'Master Products'!X1955</x:f>
        <x:v>Ready</x:v>
      </x:c>
      <x:c r="N1958" s="149" t="b">
        <x:f>'Master Products'!Y1955</x:f>
        <x:v>1</x:v>
      </x:c>
      <x:c r="O1958" s="149" t="str">
        <x:f>'Master Products'!AH1955</x:f>
        <x:v>WS-RATES:55:11</x:v>
      </x:c>
      <x:c r="P1958" s="149" t="str">
        <x:f>IF('Master Products'!AI1955="","",'Master Products'!AI1955)</x:f>
      </x:c>
      <x:c r="Q1958" s="149" t="str">
        <x:f>IF('Master Products'!AJ1955="","",'Master Products'!AJ1955)</x:f>
      </x:c>
      <x:c r="R1958" s="149" t="str">
        <x:f>IF('Master Products'!AK1955="","",'Master Products'!AK1955)</x:f>
      </x:c>
    </x:row>
    <x:row r="1959">
      <x:c r="A1959" s="149" t="str">
        <x:f>'Master Products'!A1956</x:f>
        <x:v>RS-001955</x:v>
      </x:c>
      <x:c r="B1959" s="149" t="str">
        <x:f>'Master Products'!B1956</x:f>
        <x:v>ORO COCO BEAR PENCIL BOX</x:v>
      </x:c>
      <x:c r="C1959" s="149" t="str">
        <x:f>'Master Products'!C1956</x:f>
        <x:v>GEOMATRIES</x:v>
      </x:c>
      <x:c r="D1959" s="149" t="str">
        <x:f>'Master Products'!D1956</x:f>
        <x:v>Both</x:v>
      </x:c>
      <x:c r="E1959" s="149" t="str">
        <x:f>'Master Products'!F1956</x:f>
        <x:v>Box</x:v>
      </x:c>
      <x:c r="F1959" s="149" t="str">
        <x:f>IF('Master Products'!G1956="","",'Master Products'!G1956)</x:f>
      </x:c>
      <x:c r="G1959" s="149" t="str">
        <x:f>'Master Products'!I1956</x:f>
        <x:v>PKR</x:v>
      </x:c>
      <x:c r="H1959" s="133" t="n">
        <x:f>'Master Products'!L1956</x:f>
        <x:v>190</x:v>
      </x:c>
      <x:c r="I1959" s="133" t="n">
        <x:f>'Master Products'!M1956</x:f>
        <x:v>155</x:v>
      </x:c>
      <x:c r="J1959" s="133" t="str">
        <x:f>'Master Products'!U1956</x:f>
        <x:v>Source Valid</x:v>
      </x:c>
      <x:c r="K1959" s="133" t="n">
        <x:f>'Master Products'!N1956</x:f>
        <x:v>35</x:v>
      </x:c>
      <x:c r="L1959" s="148" t="n">
        <x:f>'Master Products'!O1956</x:f>
        <x:v>0.18421052631578946</x:v>
      </x:c>
      <x:c r="M1959" s="149" t="str">
        <x:f>'Master Products'!X1956</x:f>
        <x:v>Ready</x:v>
      </x:c>
      <x:c r="N1959" s="149" t="b">
        <x:f>'Master Products'!Y1956</x:f>
        <x:v>1</x:v>
      </x:c>
      <x:c r="O1959" s="149" t="str">
        <x:f>'Master Products'!AH1956</x:f>
        <x:v>WS-RATES:55:12</x:v>
      </x:c>
      <x:c r="P1959" s="149" t="str">
        <x:f>IF('Master Products'!AI1956="","",'Master Products'!AI1956)</x:f>
      </x:c>
      <x:c r="Q1959" s="149" t="str">
        <x:f>IF('Master Products'!AJ1956="","",'Master Products'!AJ1956)</x:f>
      </x:c>
      <x:c r="R1959" s="149" t="str">
        <x:f>IF('Master Products'!AK1956="","",'Master Products'!AK1956)</x:f>
      </x:c>
    </x:row>
    <x:row r="1960">
      <x:c r="A1960" s="149" t="str">
        <x:f>'Master Products'!A1957</x:f>
        <x:v>RS-001956</x:v>
      </x:c>
      <x:c r="B1960" s="149" t="str">
        <x:f>'Master Products'!B1957</x:f>
        <x:v>ORO VEEZO ERASER JAR</x:v>
      </x:c>
      <x:c r="C1960" s="149" t="str">
        <x:f>'Master Products'!C1957</x:f>
        <x:v>ERASERS</x:v>
      </x:c>
      <x:c r="D1960" s="149" t="str">
        <x:f>'Master Products'!D1957</x:f>
        <x:v>Wholesale/Bulk</x:v>
      </x:c>
      <x:c r="E1960" s="149" t="str">
        <x:f>'Master Products'!F1957</x:f>
        <x:v>Jar</x:v>
      </x:c>
      <x:c r="F1960" s="149" t="str">
        <x:f>IF('Master Products'!G1957="","",'Master Products'!G1957)</x:f>
      </x:c>
      <x:c r="G1960" s="149" t="str">
        <x:f>'Master Products'!I1957</x:f>
        <x:v>PKR</x:v>
      </x:c>
      <x:c r="H1960" s="133" t="n">
        <x:f>'Master Products'!L1957</x:f>
        <x:v>320</x:v>
      </x:c>
      <x:c r="I1960" s="133" t="n">
        <x:f>'Master Products'!M1957</x:f>
        <x:v>280</x:v>
      </x:c>
      <x:c r="J1960" s="133" t="str">
        <x:f>'Master Products'!U1957</x:f>
        <x:v>Source Valid</x:v>
      </x:c>
      <x:c r="K1960" s="133" t="n">
        <x:f>'Master Products'!N1957</x:f>
        <x:v>40</x:v>
      </x:c>
      <x:c r="L1960" s="148" t="n">
        <x:f>'Master Products'!O1957</x:f>
        <x:v>0.125</x:v>
      </x:c>
      <x:c r="M1960" s="149" t="str">
        <x:f>'Master Products'!X1957</x:f>
        <x:v>Ready</x:v>
      </x:c>
      <x:c r="N1960" s="149" t="b">
        <x:f>'Master Products'!Y1957</x:f>
        <x:v>1</x:v>
      </x:c>
      <x:c r="O1960" s="149" t="str">
        <x:f>'Master Products'!AH1957</x:f>
        <x:v>WS-RATES:55:13</x:v>
      </x:c>
      <x:c r="P1960" s="149" t="str">
        <x:f>IF('Master Products'!AI1957="","",'Master Products'!AI1957)</x:f>
      </x:c>
      <x:c r="Q1960" s="149" t="str">
        <x:f>IF('Master Products'!AJ1957="","",'Master Products'!AJ1957)</x:f>
      </x:c>
      <x:c r="R1960" s="149" t="str">
        <x:f>IF('Master Products'!AK1957="","",'Master Products'!AK1957)</x:f>
      </x:c>
    </x:row>
    <x:row r="1961">
      <x:c r="A1961" s="149" t="str">
        <x:f>'Master Products'!A1958</x:f>
        <x:v>RS-001957</x:v>
      </x:c>
      <x:c r="B1961" s="149" t="str">
        <x:f>'Master Products'!B1958</x:f>
        <x:v>ORO O WRITE</x:v>
      </x:c>
      <x:c r="C1961" s="149" t="str">
        <x:f>'Master Products'!C1958</x:f>
        <x:v>POINTER</x:v>
      </x:c>
      <x:c r="D1961" s="149" t="str">
        <x:f>'Master Products'!D1958</x:f>
        <x:v>Both</x:v>
      </x:c>
      <x:c r="E1961" s="149" t="str">
        <x:f>'Master Products'!F1958</x:f>
        <x:v>Piece</x:v>
      </x:c>
      <x:c r="F1961" s="149" t="str">
        <x:f>IF('Master Products'!G1958="","",'Master Products'!G1958)</x:f>
      </x:c>
      <x:c r="G1961" s="149" t="str">
        <x:f>'Master Products'!I1958</x:f>
        <x:v>PKR</x:v>
      </x:c>
      <x:c r="H1961" s="133" t="n">
        <x:f>'Master Products'!L1958</x:f>
        <x:v>720</x:v>
      </x:c>
      <x:c r="I1961" s="133" t="n">
        <x:f>'Master Products'!M1958</x:f>
        <x:v>660</x:v>
      </x:c>
      <x:c r="J1961" s="133" t="str">
        <x:f>'Master Products'!U1958</x:f>
        <x:v>Source Valid</x:v>
      </x:c>
      <x:c r="K1961" s="133" t="n">
        <x:f>'Master Products'!N1958</x:f>
        <x:v>60</x:v>
      </x:c>
      <x:c r="L1961" s="148" t="n">
        <x:f>'Master Products'!O1958</x:f>
        <x:v>0.08333333333333333</x:v>
      </x:c>
      <x:c r="M1961" s="149" t="str">
        <x:f>'Master Products'!X1958</x:f>
        <x:v>Ready</x:v>
      </x:c>
      <x:c r="N1961" s="149" t="b">
        <x:f>'Master Products'!Y1958</x:f>
        <x:v>1</x:v>
      </x:c>
      <x:c r="O1961" s="149" t="str">
        <x:f>'Master Products'!AH1958</x:f>
        <x:v>WS-RATES:55:14</x:v>
      </x:c>
      <x:c r="P1961" s="149" t="str">
        <x:f>IF('Master Products'!AI1958="","",'Master Products'!AI1958)</x:f>
      </x:c>
      <x:c r="Q1961" s="149" t="str">
        <x:f>IF('Master Products'!AJ1958="","",'Master Products'!AJ1958)</x:f>
      </x:c>
      <x:c r="R1961" s="149" t="str">
        <x:f>IF('Master Products'!AK1958="","",'Master Products'!AK1958)</x:f>
      </x:c>
    </x:row>
    <x:row r="1962">
      <x:c r="A1962" s="149" t="str">
        <x:f>'Master Products'!A1959</x:f>
        <x:v>RS-001958</x:v>
      </x:c>
      <x:c r="B1962" s="149" t="str">
        <x:f>'Master Products'!B1959</x:f>
        <x:v>ORO</x:v>
      </x:c>
      <x:c r="C1962" s="149" t="str">
        <x:f>'Master Products'!C1959</x:f>
        <x:v>BALL POINT</x:v>
      </x:c>
      <x:c r="D1962" s="149" t="str">
        <x:f>'Master Products'!D1959</x:f>
        <x:v>Both</x:v>
      </x:c>
      <x:c r="E1962" s="149" t="str">
        <x:f>'Master Products'!F1959</x:f>
        <x:v>Piece</x:v>
      </x:c>
      <x:c r="F1962" s="149" t="str">
        <x:f>IF('Master Products'!G1959="","",'Master Products'!G1959)</x:f>
      </x:c>
      <x:c r="G1962" s="149" t="str">
        <x:f>'Master Products'!I1959</x:f>
        <x:v>PKR</x:v>
      </x:c>
      <x:c r="H1962" s="133" t="n">
        <x:f>'Master Products'!L1959</x:f>
        <x:v>350</x:v>
      </x:c>
      <x:c r="I1962" s="133" t="n">
        <x:f>'Master Products'!M1959</x:f>
        <x:v>290</x:v>
      </x:c>
      <x:c r="J1962" s="133" t="str">
        <x:f>'Master Products'!U1959</x:f>
        <x:v>Source Valid</x:v>
      </x:c>
      <x:c r="K1962" s="133" t="n">
        <x:f>'Master Products'!N1959</x:f>
        <x:v>60</x:v>
      </x:c>
      <x:c r="L1962" s="148" t="n">
        <x:f>'Master Products'!O1959</x:f>
        <x:v>0.17142857142857143</x:v>
      </x:c>
      <x:c r="M1962" s="149" t="str">
        <x:f>'Master Products'!X1959</x:f>
        <x:v>Ready</x:v>
      </x:c>
      <x:c r="N1962" s="149" t="b">
        <x:f>'Master Products'!Y1959</x:f>
        <x:v>1</x:v>
      </x:c>
      <x:c r="O1962" s="149" t="str">
        <x:f>'Master Products'!AH1959</x:f>
        <x:v>WS-RATES:55:15</x:v>
      </x:c>
      <x:c r="P1962" s="149" t="str">
        <x:f>IF('Master Products'!AI1959="","",'Master Products'!AI1959)</x:f>
      </x:c>
      <x:c r="Q1962" s="149" t="str">
        <x:f>IF('Master Products'!AJ1959="","",'Master Products'!AJ1959)</x:f>
      </x:c>
      <x:c r="R1962" s="149" t="str">
        <x:f>IF('Master Products'!AK1959="","",'Master Products'!AK1959)</x:f>
      </x:c>
    </x:row>
    <x:row r="1963">
      <x:c r="A1963" s="149" t="str">
        <x:f>'Master Products'!A1960</x:f>
        <x:v>RS-001959</x:v>
      </x:c>
      <x:c r="B1963" s="149" t="str">
        <x:f>'Master Products'!B1960</x:f>
        <x:v>ORO INVENTER</x:v>
      </x:c>
      <x:c r="C1963" s="149" t="str">
        <x:f>'Master Products'!C1960</x:f>
        <x:v>BALL POINT</x:v>
      </x:c>
      <x:c r="D1963" s="149" t="str">
        <x:f>'Master Products'!D1960</x:f>
        <x:v>Both</x:v>
      </x:c>
      <x:c r="E1963" s="149" t="str">
        <x:f>'Master Products'!F1960</x:f>
        <x:v>Piece</x:v>
      </x:c>
      <x:c r="F1963" s="149" t="str">
        <x:f>IF('Master Products'!G1960="","",'Master Products'!G1960)</x:f>
      </x:c>
      <x:c r="G1963" s="149" t="str">
        <x:f>'Master Products'!I1960</x:f>
        <x:v>PKR</x:v>
      </x:c>
      <x:c r="H1963" s="133" t="n">
        <x:f>'Master Products'!L1960</x:f>
        <x:v>340</x:v>
      </x:c>
      <x:c r="I1963" s="133" t="n">
        <x:f>'Master Products'!M1960</x:f>
        <x:v>275</x:v>
      </x:c>
      <x:c r="J1963" s="133" t="str">
        <x:f>'Master Products'!U1960</x:f>
        <x:v>Source Valid</x:v>
      </x:c>
      <x:c r="K1963" s="133" t="n">
        <x:f>'Master Products'!N1960</x:f>
        <x:v>65</x:v>
      </x:c>
      <x:c r="L1963" s="148" t="n">
        <x:f>'Master Products'!O1960</x:f>
        <x:v>0.19117647058823528</x:v>
      </x:c>
      <x:c r="M1963" s="149" t="str">
        <x:f>'Master Products'!X1960</x:f>
        <x:v>Ready</x:v>
      </x:c>
      <x:c r="N1963" s="149" t="b">
        <x:f>'Master Products'!Y1960</x:f>
        <x:v>1</x:v>
      </x:c>
      <x:c r="O1963" s="149" t="str">
        <x:f>'Master Products'!AH1960</x:f>
        <x:v>WS-RATES:55:16</x:v>
      </x:c>
      <x:c r="P1963" s="149" t="str">
        <x:f>IF('Master Products'!AI1960="","",'Master Products'!AI1960)</x:f>
      </x:c>
      <x:c r="Q1963" s="149" t="str">
        <x:f>IF('Master Products'!AJ1960="","",'Master Products'!AJ1960)</x:f>
      </x:c>
      <x:c r="R1963" s="149" t="str">
        <x:f>IF('Master Products'!AK1960="","",'Master Products'!AK1960)</x:f>
      </x:c>
    </x:row>
    <x:row r="1964">
      <x:c r="A1964" s="149" t="str">
        <x:f>'Master Products'!A1961</x:f>
        <x:v>RS-001960</x:v>
      </x:c>
      <x:c r="B1964" s="149" t="str">
        <x:f>'Master Products'!B1961</x:f>
        <x:v>ORO CORRECTION 1PCS</x:v>
      </x:c>
      <x:c r="C1964" s="149" t="str">
        <x:f>'Master Products'!C1961</x:f>
        <x:v>Correction pen</x:v>
      </x:c>
      <x:c r="D1964" s="149" t="str">
        <x:f>'Master Products'!D1961</x:f>
        <x:v>Both</x:v>
      </x:c>
      <x:c r="E1964" s="149" t="str">
        <x:f>'Master Products'!F1961</x:f>
        <x:v>Piece</x:v>
      </x:c>
      <x:c r="F1964" s="149" t="n">
        <x:f>IF('Master Products'!G1961="","",'Master Products'!G1961)</x:f>
        <x:v>1</x:v>
      </x:c>
      <x:c r="G1964" s="149" t="str">
        <x:f>'Master Products'!I1961</x:f>
        <x:v>PKR</x:v>
      </x:c>
      <x:c r="H1964" s="133" t="n">
        <x:f>'Master Products'!L1961</x:f>
        <x:v>37</x:v>
      </x:c>
      <x:c r="I1964" s="133" t="n">
        <x:f>'Master Products'!M1961</x:f>
        <x:v>33</x:v>
      </x:c>
      <x:c r="J1964" s="133" t="str">
        <x:f>'Master Products'!U1961</x:f>
        <x:v>Source Valid</x:v>
      </x:c>
      <x:c r="K1964" s="133" t="n">
        <x:f>'Master Products'!N1961</x:f>
        <x:v>4</x:v>
      </x:c>
      <x:c r="L1964" s="148" t="n">
        <x:f>'Master Products'!O1961</x:f>
        <x:v>0.10810810810810811</x:v>
      </x:c>
      <x:c r="M1964" s="149" t="str">
        <x:f>'Master Products'!X1961</x:f>
        <x:v>Ready</x:v>
      </x:c>
      <x:c r="N1964" s="149" t="b">
        <x:f>'Master Products'!Y1961</x:f>
        <x:v>1</x:v>
      </x:c>
      <x:c r="O1964" s="149" t="str">
        <x:f>'Master Products'!AH1961</x:f>
        <x:v>WS-RATES:55:17</x:v>
      </x:c>
      <x:c r="P1964" s="149" t="str">
        <x:f>IF('Master Products'!AI1961="","",'Master Products'!AI1961)</x:f>
      </x:c>
      <x:c r="Q1964" s="149" t="str">
        <x:f>IF('Master Products'!AJ1961="","",'Master Products'!AJ1961)</x:f>
      </x:c>
      <x:c r="R1964" s="149" t="str">
        <x:f>IF('Master Products'!AK1961="","",'Master Products'!AK1961)</x:f>
      </x:c>
    </x:row>
    <x:row r="1965">
      <x:c r="A1965" s="149" t="str">
        <x:f>'Master Products'!A1962</x:f>
        <x:v>RS-001961</x:v>
      </x:c>
      <x:c r="B1965" s="149" t="str">
        <x:f>'Master Products'!B1962</x:f>
        <x:v>ORO CORRECTION PEN BOX</x:v>
      </x:c>
      <x:c r="C1965" s="149" t="str">
        <x:f>'Master Products'!C1962</x:f>
        <x:v>Correction pen</x:v>
      </x:c>
      <x:c r="D1965" s="149" t="str">
        <x:f>'Master Products'!D1962</x:f>
        <x:v>Both</x:v>
      </x:c>
      <x:c r="E1965" s="149" t="str">
        <x:f>'Master Products'!F1962</x:f>
        <x:v>Box</x:v>
      </x:c>
      <x:c r="F1965" s="149" t="str">
        <x:f>IF('Master Products'!G1962="","",'Master Products'!G1962)</x:f>
      </x:c>
      <x:c r="G1965" s="149" t="str">
        <x:f>'Master Products'!I1962</x:f>
        <x:v>PKR</x:v>
      </x:c>
      <x:c r="H1965" s="133" t="n">
        <x:f>'Master Products'!L1962</x:f>
        <x:v>432</x:v>
      </x:c>
      <x:c r="I1965" s="133" t="n">
        <x:f>'Master Products'!M1962</x:f>
        <x:v>396</x:v>
      </x:c>
      <x:c r="J1965" s="133" t="str">
        <x:f>'Master Products'!U1962</x:f>
        <x:v>Source Valid</x:v>
      </x:c>
      <x:c r="K1965" s="133" t="n">
        <x:f>'Master Products'!N1962</x:f>
        <x:v>36</x:v>
      </x:c>
      <x:c r="L1965" s="148" t="n">
        <x:f>'Master Products'!O1962</x:f>
        <x:v>0.08333333333333333</x:v>
      </x:c>
      <x:c r="M1965" s="149" t="str">
        <x:f>'Master Products'!X1962</x:f>
        <x:v>Ready</x:v>
      </x:c>
      <x:c r="N1965" s="149" t="b">
        <x:f>'Master Products'!Y1962</x:f>
        <x:v>1</x:v>
      </x:c>
      <x:c r="O1965" s="149" t="str">
        <x:f>'Master Products'!AH1962</x:f>
        <x:v>WS-RATES:55:18</x:v>
      </x:c>
      <x:c r="P1965" s="149" t="str">
        <x:f>IF('Master Products'!AI1962="","",'Master Products'!AI1962)</x:f>
      </x:c>
      <x:c r="Q1965" s="149" t="str">
        <x:f>IF('Master Products'!AJ1962="","",'Master Products'!AJ1962)</x:f>
      </x:c>
      <x:c r="R1965" s="149" t="str">
        <x:f>IF('Master Products'!AK1962="","",'Master Products'!AK1962)</x:f>
      </x:c>
    </x:row>
    <x:row r="1966">
      <x:c r="A1966" s="149" t="str">
        <x:f>'Master Products'!A1963</x:f>
        <x:v>RS-001962</x:v>
      </x:c>
      <x:c r="B1966" s="149" t="str">
        <x:f>'Master Products'!B1963</x:f>
        <x:v>ORO 12 COLOUR HALF</x:v>
      </x:c>
      <x:c r="C1966" s="149" t="str">
        <x:f>'Master Products'!C1963</x:f>
        <x:v>PENCIL COLOR</x:v>
      </x:c>
      <x:c r="D1966" s="149" t="str">
        <x:f>'Master Products'!D1963</x:f>
        <x:v>Both</x:v>
      </x:c>
      <x:c r="E1966" s="149" t="str">
        <x:f>'Master Products'!F1963</x:f>
        <x:v>Piece</x:v>
      </x:c>
      <x:c r="F1966" s="149" t="str">
        <x:f>IF('Master Products'!G1963="","",'Master Products'!G1963)</x:f>
      </x:c>
      <x:c r="G1966" s="149" t="str">
        <x:f>'Master Products'!I1963</x:f>
        <x:v>PKR</x:v>
      </x:c>
      <x:c r="H1966" s="133" t="n">
        <x:f>'Master Products'!L1963</x:f>
        <x:v>118</x:v>
      </x:c>
      <x:c r="I1966" s="133" t="n">
        <x:f>'Master Products'!M1963</x:f>
        <x:v>112</x:v>
      </x:c>
      <x:c r="J1966" s="133" t="str">
        <x:f>'Master Products'!U1963</x:f>
        <x:v>Source Valid</x:v>
      </x:c>
      <x:c r="K1966" s="133" t="n">
        <x:f>'Master Products'!N1963</x:f>
        <x:v>6</x:v>
      </x:c>
      <x:c r="L1966" s="148" t="n">
        <x:f>'Master Products'!O1963</x:f>
        <x:v>0.05084745762711865</x:v>
      </x:c>
      <x:c r="M1966" s="149" t="str">
        <x:f>'Master Products'!X1963</x:f>
        <x:v>Ready</x:v>
      </x:c>
      <x:c r="N1966" s="149" t="b">
        <x:f>'Master Products'!Y1963</x:f>
        <x:v>1</x:v>
      </x:c>
      <x:c r="O1966" s="149" t="str">
        <x:f>'Master Products'!AH1963</x:f>
        <x:v>WS-RATES:55:19</x:v>
      </x:c>
      <x:c r="P1966" s="149" t="str">
        <x:f>IF('Master Products'!AI1963="","",'Master Products'!AI1963)</x:f>
      </x:c>
      <x:c r="Q1966" s="149" t="str">
        <x:f>IF('Master Products'!AJ1963="","",'Master Products'!AJ1963)</x:f>
      </x:c>
      <x:c r="R1966" s="149" t="str">
        <x:f>IF('Master Products'!AK1963="","",'Master Products'!AK1963)</x:f>
      </x:c>
    </x:row>
    <x:row r="1967">
      <x:c r="A1967" s="149" t="str">
        <x:f>'Master Products'!A1964</x:f>
        <x:v>RS-001963</x:v>
      </x:c>
      <x:c r="B1967" s="149" t="str">
        <x:f>'Master Products'!B1964</x:f>
        <x:v>ORO 12 COLOUR FULL NO 151</x:v>
      </x:c>
      <x:c r="C1967" s="149" t="str">
        <x:f>'Master Products'!C1964</x:f>
        <x:v>PENCIL COLOR</x:v>
      </x:c>
      <x:c r="D1967" s="149" t="str">
        <x:f>'Master Products'!D1964</x:f>
        <x:v>Both</x:v>
      </x:c>
      <x:c r="E1967" s="149" t="str">
        <x:f>'Master Products'!F1964</x:f>
        <x:v>Piece</x:v>
      </x:c>
      <x:c r="F1967" s="149" t="str">
        <x:f>IF('Master Products'!G1964="","",'Master Products'!G1964)</x:f>
      </x:c>
      <x:c r="G1967" s="149" t="str">
        <x:f>'Master Products'!I1964</x:f>
        <x:v>PKR</x:v>
      </x:c>
      <x:c r="H1967" s="133" t="n">
        <x:f>'Master Products'!L1964</x:f>
        <x:v>202</x:v>
      </x:c>
      <x:c r="I1967" s="133" t="n">
        <x:f>'Master Products'!M1964</x:f>
        <x:v>181.5</x:v>
      </x:c>
      <x:c r="J1967" s="133" t="str">
        <x:f>'Master Products'!U1964</x:f>
        <x:v>Source Valid</x:v>
      </x:c>
      <x:c r="K1967" s="133" t="n">
        <x:f>'Master Products'!N1964</x:f>
        <x:v>20.5</x:v>
      </x:c>
      <x:c r="L1967" s="148" t="n">
        <x:f>'Master Products'!O1964</x:f>
        <x:v>0.10148514851485149</x:v>
      </x:c>
      <x:c r="M1967" s="149" t="str">
        <x:f>'Master Products'!X1964</x:f>
        <x:v>Ready</x:v>
      </x:c>
      <x:c r="N1967" s="149" t="b">
        <x:f>'Master Products'!Y1964</x:f>
        <x:v>1</x:v>
      </x:c>
      <x:c r="O1967" s="149" t="str">
        <x:f>'Master Products'!AH1964</x:f>
        <x:v>WS-RATES:55:20</x:v>
      </x:c>
      <x:c r="P1967" s="149" t="str">
        <x:f>IF('Master Products'!AI1964="","",'Master Products'!AI1964)</x:f>
      </x:c>
      <x:c r="Q1967" s="149" t="str">
        <x:f>IF('Master Products'!AJ1964="","",'Master Products'!AJ1964)</x:f>
      </x:c>
      <x:c r="R1967" s="149" t="str">
        <x:f>IF('Master Products'!AK1964="","",'Master Products'!AK1964)</x:f>
      </x:c>
    </x:row>
    <x:row r="1968">
      <x:c r="A1968" s="149" t="str">
        <x:f>'Master Products'!A1965</x:f>
        <x:v>RS-001964</x:v>
      </x:c>
      <x:c r="B1968" s="149" t="str">
        <x:f>'Master Products'!B1965</x:f>
        <x:v>ORO REMOVER</x:v>
      </x:c>
      <x:c r="C1968" s="149" t="str">
        <x:f>'Master Products'!C1965</x:f>
        <x:v>REMOVERS</x:v>
      </x:c>
      <x:c r="D1968" s="149" t="str">
        <x:f>'Master Products'!D1965</x:f>
        <x:v>Both</x:v>
      </x:c>
      <x:c r="E1968" s="149" t="str">
        <x:f>'Master Products'!F1965</x:f>
        <x:v>Piece</x:v>
      </x:c>
      <x:c r="F1968" s="149" t="str">
        <x:f>IF('Master Products'!G1965="","",'Master Products'!G1965)</x:f>
      </x:c>
      <x:c r="G1968" s="149" t="str">
        <x:f>'Master Products'!I1965</x:f>
        <x:v>PKR</x:v>
      </x:c>
      <x:c r="H1968" s="133" t="n">
        <x:f>'Master Products'!L1965</x:f>
        <x:v>195</x:v>
      </x:c>
      <x:c r="I1968" s="133" t="n">
        <x:f>'Master Products'!M1965</x:f>
        <x:v>185.5</x:v>
      </x:c>
      <x:c r="J1968" s="133" t="str">
        <x:f>'Master Products'!U1965</x:f>
        <x:v>Source Valid</x:v>
      </x:c>
      <x:c r="K1968" s="133" t="n">
        <x:f>'Master Products'!N1965</x:f>
        <x:v>9.5</x:v>
      </x:c>
      <x:c r="L1968" s="148" t="n">
        <x:f>'Master Products'!O1965</x:f>
        <x:v>0.04871794871794872</x:v>
      </x:c>
      <x:c r="M1968" s="149" t="str">
        <x:f>'Master Products'!X1965</x:f>
        <x:v>Ready</x:v>
      </x:c>
      <x:c r="N1968" s="149" t="b">
        <x:f>'Master Products'!Y1965</x:f>
        <x:v>1</x:v>
      </x:c>
      <x:c r="O1968" s="149" t="str">
        <x:f>'Master Products'!AH1965</x:f>
        <x:v>WS-RATES:55:21</x:v>
      </x:c>
      <x:c r="P1968" s="149" t="str">
        <x:f>IF('Master Products'!AI1965="","",'Master Products'!AI1965)</x:f>
      </x:c>
      <x:c r="Q1968" s="149" t="str">
        <x:f>IF('Master Products'!AJ1965="","",'Master Products'!AJ1965)</x:f>
      </x:c>
      <x:c r="R1968" s="149" t="str">
        <x:f>IF('Master Products'!AK1965="","",'Master Products'!AK1965)</x:f>
      </x:c>
    </x:row>
    <x:row r="1969">
      <x:c r="A1969" s="149" t="str">
        <x:f>'Master Products'!A1966</x:f>
        <x:v>RS-001965</x:v>
      </x:c>
      <x:c r="B1969" s="149" t="str">
        <x:f>'Master Products'!B1966</x:f>
        <x:v>ORO SCALE 6 INCH</x:v>
      </x:c>
      <x:c r="C1969" s="149" t="str">
        <x:f>'Master Products'!C1966</x:f>
        <x:v>SCALES</x:v>
      </x:c>
      <x:c r="D1969" s="149" t="str">
        <x:f>'Master Products'!D1966</x:f>
        <x:v>Both</x:v>
      </x:c>
      <x:c r="E1969" s="149" t="str">
        <x:f>'Master Products'!F1966</x:f>
        <x:v>Piece</x:v>
      </x:c>
      <x:c r="F1969" s="149" t="str">
        <x:f>IF('Master Products'!G1966="","",'Master Products'!G1966)</x:f>
      </x:c>
      <x:c r="G1969" s="149" t="str">
        <x:f>'Master Products'!I1966</x:f>
        <x:v>PKR</x:v>
      </x:c>
      <x:c r="H1969" s="133" t="n">
        <x:f>'Master Products'!L1966</x:f>
        <x:v>26.5</x:v>
      </x:c>
      <x:c r="I1969" s="133" t="n">
        <x:f>'Master Products'!M1966</x:f>
        <x:v>20</x:v>
      </x:c>
      <x:c r="J1969" s="133" t="str">
        <x:f>'Master Products'!U1966</x:f>
        <x:v>Source Valid</x:v>
      </x:c>
      <x:c r="K1969" s="133" t="n">
        <x:f>'Master Products'!N1966</x:f>
        <x:v>6.5</x:v>
      </x:c>
      <x:c r="L1969" s="148" t="n">
        <x:f>'Master Products'!O1966</x:f>
        <x:v>0.24528301886792453</x:v>
      </x:c>
      <x:c r="M1969" s="149" t="str">
        <x:f>'Master Products'!X1966</x:f>
        <x:v>Ready</x:v>
      </x:c>
      <x:c r="N1969" s="149" t="b">
        <x:f>'Master Products'!Y1966</x:f>
        <x:v>1</x:v>
      </x:c>
      <x:c r="O1969" s="149" t="str">
        <x:f>'Master Products'!AH1966</x:f>
        <x:v>WS-RATES:55:22</x:v>
      </x:c>
      <x:c r="P1969" s="149" t="str">
        <x:f>IF('Master Products'!AI1966="","",'Master Products'!AI1966)</x:f>
      </x:c>
      <x:c r="Q1969" s="149" t="str">
        <x:f>IF('Master Products'!AJ1966="","",'Master Products'!AJ1966)</x:f>
      </x:c>
      <x:c r="R1969" s="149" t="str">
        <x:f>IF('Master Products'!AK1966="","",'Master Products'!AK1966)</x:f>
      </x:c>
    </x:row>
    <x:row r="1970">
      <x:c r="A1970" s="149" t="str">
        <x:f>'Master Products'!A1967</x:f>
        <x:v>RS-001966</x:v>
      </x:c>
      <x:c r="B1970" s="149" t="str">
        <x:f>'Master Products'!B1967</x:f>
        <x:v>ORO SCALE 8 INCH</x:v>
      </x:c>
      <x:c r="C1970" s="149" t="str">
        <x:f>'Master Products'!C1967</x:f>
        <x:v>SCALES</x:v>
      </x:c>
      <x:c r="D1970" s="149" t="str">
        <x:f>'Master Products'!D1967</x:f>
        <x:v>Both</x:v>
      </x:c>
      <x:c r="E1970" s="149" t="str">
        <x:f>'Master Products'!F1967</x:f>
        <x:v>Piece</x:v>
      </x:c>
      <x:c r="F1970" s="149" t="str">
        <x:f>IF('Master Products'!G1967="","",'Master Products'!G1967)</x:f>
      </x:c>
      <x:c r="G1970" s="149" t="str">
        <x:f>'Master Products'!I1967</x:f>
        <x:v>PKR</x:v>
      </x:c>
      <x:c r="H1970" s="133" t="n">
        <x:f>'Master Products'!L1967</x:f>
        <x:v>39</x:v>
      </x:c>
      <x:c r="I1970" s="133" t="n">
        <x:f>'Master Products'!M1967</x:f>
        <x:v>31</x:v>
      </x:c>
      <x:c r="J1970" s="133" t="str">
        <x:f>'Master Products'!U1967</x:f>
        <x:v>Source Valid</x:v>
      </x:c>
      <x:c r="K1970" s="133" t="n">
        <x:f>'Master Products'!N1967</x:f>
        <x:v>8</x:v>
      </x:c>
      <x:c r="L1970" s="148" t="n">
        <x:f>'Master Products'!O1967</x:f>
        <x:v>0.20512820512820512</x:v>
      </x:c>
      <x:c r="M1970" s="149" t="str">
        <x:f>'Master Products'!X1967</x:f>
        <x:v>Ready</x:v>
      </x:c>
      <x:c r="N1970" s="149" t="b">
        <x:f>'Master Products'!Y1967</x:f>
        <x:v>1</x:v>
      </x:c>
      <x:c r="O1970" s="149" t="str">
        <x:f>'Master Products'!AH1967</x:f>
        <x:v>WS-RATES:55:23</x:v>
      </x:c>
      <x:c r="P1970" s="149" t="str">
        <x:f>IF('Master Products'!AI1967="","",'Master Products'!AI1967)</x:f>
      </x:c>
      <x:c r="Q1970" s="149" t="str">
        <x:f>IF('Master Products'!AJ1967="","",'Master Products'!AJ1967)</x:f>
      </x:c>
      <x:c r="R1970" s="149" t="str">
        <x:f>IF('Master Products'!AK1967="","",'Master Products'!AK1967)</x:f>
      </x:c>
    </x:row>
    <x:row r="1971">
      <x:c r="A1971" s="149" t="str">
        <x:f>'Master Products'!A1968</x:f>
        <x:v>RS-001967</x:v>
      </x:c>
      <x:c r="B1971" s="149" t="str">
        <x:f>'Master Products'!B1968</x:f>
        <x:v>ORO SCALE 12 INCH</x:v>
      </x:c>
      <x:c r="C1971" s="149" t="str">
        <x:f>'Master Products'!C1968</x:f>
        <x:v>SCALES</x:v>
      </x:c>
      <x:c r="D1971" s="149" t="str">
        <x:f>'Master Products'!D1968</x:f>
        <x:v>Both</x:v>
      </x:c>
      <x:c r="E1971" s="149" t="str">
        <x:f>'Master Products'!F1968</x:f>
        <x:v>Piece</x:v>
      </x:c>
      <x:c r="F1971" s="149" t="str">
        <x:f>IF('Master Products'!G1968="","",'Master Products'!G1968)</x:f>
      </x:c>
      <x:c r="G1971" s="149" t="str">
        <x:f>'Master Products'!I1968</x:f>
        <x:v>PKR</x:v>
      </x:c>
      <x:c r="H1971" s="133" t="n">
        <x:f>'Master Products'!L1968</x:f>
        <x:v>48</x:v>
      </x:c>
      <x:c r="I1971" s="133" t="n">
        <x:f>'Master Products'!M1968</x:f>
        <x:v>37.8</x:v>
      </x:c>
      <x:c r="J1971" s="133" t="str">
        <x:f>'Master Products'!U1968</x:f>
        <x:v>Source Valid</x:v>
      </x:c>
      <x:c r="K1971" s="133" t="n">
        <x:f>'Master Products'!N1968</x:f>
        <x:v>10.200000000000003</x:v>
      </x:c>
      <x:c r="L1971" s="148" t="n">
        <x:f>'Master Products'!O1968</x:f>
        <x:v>0.21250000000000005</x:v>
      </x:c>
      <x:c r="M1971" s="149" t="str">
        <x:f>'Master Products'!X1968</x:f>
        <x:v>Ready</x:v>
      </x:c>
      <x:c r="N1971" s="149" t="b">
        <x:f>'Master Products'!Y1968</x:f>
        <x:v>1</x:v>
      </x:c>
      <x:c r="O1971" s="149" t="str">
        <x:f>'Master Products'!AH1968</x:f>
        <x:v>WS-RATES:55:24</x:v>
      </x:c>
      <x:c r="P1971" s="149" t="str">
        <x:f>IF('Master Products'!AI1968="","",'Master Products'!AI1968)</x:f>
      </x:c>
      <x:c r="Q1971" s="149" t="str">
        <x:f>IF('Master Products'!AJ1968="","",'Master Products'!AJ1968)</x:f>
      </x:c>
      <x:c r="R1971" s="149" t="str">
        <x:f>IF('Master Products'!AK1968="","",'Master Products'!AK1968)</x:f>
      </x:c>
    </x:row>
    <x:row r="1972">
      <x:c r="A1972" s="149" t="str">
        <x:f>'Master Products'!A1969</x:f>
        <x:v>RS-001968</x:v>
      </x:c>
      <x:c r="B1972" s="149" t="str">
        <x:f>'Master Products'!B1969</x:f>
        <x:v>ORO SPAYSER ERASER</x:v>
      </x:c>
      <x:c r="C1972" s="149" t="str">
        <x:f>'Master Products'!C1969</x:f>
        <x:v>ERASERS</x:v>
      </x:c>
      <x:c r="D1972" s="149" t="str">
        <x:f>'Master Products'!D1969</x:f>
        <x:v>Both</x:v>
      </x:c>
      <x:c r="E1972" s="149" t="str">
        <x:f>'Master Products'!F1969</x:f>
        <x:v>Piece</x:v>
      </x:c>
      <x:c r="F1972" s="149" t="str">
        <x:f>IF('Master Products'!G1969="","",'Master Products'!G1969)</x:f>
      </x:c>
      <x:c r="G1972" s="149" t="str">
        <x:f>'Master Products'!I1969</x:f>
        <x:v>PKR</x:v>
      </x:c>
      <x:c r="H1972" s="133" t="n">
        <x:f>'Master Products'!L1969</x:f>
        <x:v>415</x:v>
      </x:c>
      <x:c r="I1972" s="133" t="n">
        <x:f>'Master Products'!M1969</x:f>
        <x:v>350</x:v>
      </x:c>
      <x:c r="J1972" s="133" t="str">
        <x:f>'Master Products'!U1969</x:f>
        <x:v>Source Valid</x:v>
      </x:c>
      <x:c r="K1972" s="133" t="n">
        <x:f>'Master Products'!N1969</x:f>
        <x:v>65</x:v>
      </x:c>
      <x:c r="L1972" s="148" t="n">
        <x:f>'Master Products'!O1969</x:f>
        <x:v>0.1566265060240964</x:v>
      </x:c>
      <x:c r="M1972" s="149" t="str">
        <x:f>'Master Products'!X1969</x:f>
        <x:v>Ready</x:v>
      </x:c>
      <x:c r="N1972" s="149" t="b">
        <x:f>'Master Products'!Y1969</x:f>
        <x:v>1</x:v>
      </x:c>
      <x:c r="O1972" s="149" t="str">
        <x:f>'Master Products'!AH1969</x:f>
        <x:v>WS-RATES:55:25</x:v>
      </x:c>
      <x:c r="P1972" s="149" t="str">
        <x:f>IF('Master Products'!AI1969="","",'Master Products'!AI1969)</x:f>
      </x:c>
      <x:c r="Q1972" s="149" t="str">
        <x:f>IF('Master Products'!AJ1969="","",'Master Products'!AJ1969)</x:f>
      </x:c>
      <x:c r="R1972" s="149" t="str">
        <x:f>IF('Master Products'!AK1969="","",'Master Products'!AK1969)</x:f>
      </x:c>
    </x:row>
    <x:row r="1973">
      <x:c r="A1973" s="149" t="str">
        <x:f>'Master Products'!A1970</x:f>
        <x:v>RS-001969</x:v>
      </x:c>
      <x:c r="B1973" s="149" t="str">
        <x:f>'Master Products'!B1970</x:f>
        <x:v>ORO OFFYSO ERASER</x:v>
      </x:c>
      <x:c r="C1973" s="149" t="str">
        <x:f>'Master Products'!C1970</x:f>
        <x:v>ERASERS</x:v>
      </x:c>
      <x:c r="D1973" s="149" t="str">
        <x:f>'Master Products'!D1970</x:f>
        <x:v>Both</x:v>
      </x:c>
      <x:c r="E1973" s="149" t="str">
        <x:f>'Master Products'!F1970</x:f>
        <x:v>Piece</x:v>
      </x:c>
      <x:c r="F1973" s="149" t="str">
        <x:f>IF('Master Products'!G1970="","",'Master Products'!G1970)</x:f>
      </x:c>
      <x:c r="G1973" s="149" t="str">
        <x:f>'Master Products'!I1970</x:f>
        <x:v>PKR</x:v>
      </x:c>
      <x:c r="H1973" s="133" t="n">
        <x:f>'Master Products'!L1970</x:f>
        <x:v>425</x:v>
      </x:c>
      <x:c r="I1973" s="133" t="n">
        <x:f>'Master Products'!M1970</x:f>
        <x:v>350</x:v>
      </x:c>
      <x:c r="J1973" s="133" t="str">
        <x:f>'Master Products'!U1970</x:f>
        <x:v>Source Valid</x:v>
      </x:c>
      <x:c r="K1973" s="133" t="n">
        <x:f>'Master Products'!N1970</x:f>
        <x:v>75</x:v>
      </x:c>
      <x:c r="L1973" s="148" t="n">
        <x:f>'Master Products'!O1970</x:f>
        <x:v>0.17647058823529413</x:v>
      </x:c>
      <x:c r="M1973" s="149" t="str">
        <x:f>'Master Products'!X1970</x:f>
        <x:v>Ready</x:v>
      </x:c>
      <x:c r="N1973" s="149" t="b">
        <x:f>'Master Products'!Y1970</x:f>
        <x:v>1</x:v>
      </x:c>
      <x:c r="O1973" s="149" t="str">
        <x:f>'Master Products'!AH1970</x:f>
        <x:v>WS-RATES:55:26</x:v>
      </x:c>
      <x:c r="P1973" s="149" t="str">
        <x:f>IF('Master Products'!AI1970="","",'Master Products'!AI1970)</x:f>
      </x:c>
      <x:c r="Q1973" s="149" t="str">
        <x:f>IF('Master Products'!AJ1970="","",'Master Products'!AJ1970)</x:f>
      </x:c>
      <x:c r="R1973" s="149" t="str">
        <x:f>IF('Master Products'!AK1970="","",'Master Products'!AK1970)</x:f>
      </x:c>
    </x:row>
    <x:row r="1974">
      <x:c r="A1974" s="149" t="str">
        <x:f>'Master Products'!A1971</x:f>
        <x:v>RS-001970</x:v>
      </x:c>
      <x:c r="B1974" s="149" t="str">
        <x:f>'Master Products'!B1971</x:f>
        <x:v>ORO 24/6 PIN (S)</x:v>
      </x:c>
      <x:c r="C1974" s="149" t="str">
        <x:f>'Master Products'!C1971</x:f>
        <x:v>STAPLER PIN</x:v>
      </x:c>
      <x:c r="D1974" s="149" t="str">
        <x:f>'Master Products'!D1971</x:f>
        <x:v>Both</x:v>
      </x:c>
      <x:c r="E1974" s="149" t="str">
        <x:f>'Master Products'!F1971</x:f>
        <x:v>Piece</x:v>
      </x:c>
      <x:c r="F1974" s="149" t="str">
        <x:f>IF('Master Products'!G1971="","",'Master Products'!G1971)</x:f>
      </x:c>
      <x:c r="G1974" s="149" t="str">
        <x:f>'Master Products'!I1971</x:f>
        <x:v>PKR</x:v>
      </x:c>
      <x:c r="H1974" s="133" t="n">
        <x:f>'Master Products'!L1971</x:f>
        <x:v>48</x:v>
      </x:c>
      <x:c r="I1974" s="133" t="n">
        <x:f>'Master Products'!M1971</x:f>
        <x:v>44</x:v>
      </x:c>
      <x:c r="J1974" s="133" t="str">
        <x:f>'Master Products'!U1971</x:f>
        <x:v>Source Valid</x:v>
      </x:c>
      <x:c r="K1974" s="133" t="n">
        <x:f>'Master Products'!N1971</x:f>
        <x:v>4</x:v>
      </x:c>
      <x:c r="L1974" s="148" t="n">
        <x:f>'Master Products'!O1971</x:f>
        <x:v>0.08333333333333333</x:v>
      </x:c>
      <x:c r="M1974" s="149" t="str">
        <x:f>'Master Products'!X1971</x:f>
        <x:v>Ready</x:v>
      </x:c>
      <x:c r="N1974" s="149" t="b">
        <x:f>'Master Products'!Y1971</x:f>
        <x:v>1</x:v>
      </x:c>
      <x:c r="O1974" s="149" t="str">
        <x:f>'Master Products'!AH1971</x:f>
        <x:v>WS-RATES:55:27</x:v>
      </x:c>
      <x:c r="P1974" s="149" t="str">
        <x:f>IF('Master Products'!AI1971="","",'Master Products'!AI1971)</x:f>
      </x:c>
      <x:c r="Q1974" s="149" t="str">
        <x:f>IF('Master Products'!AJ1971="","",'Master Products'!AJ1971)</x:f>
      </x:c>
      <x:c r="R1974" s="149" t="str">
        <x:f>IF('Master Products'!AK1971="","",'Master Products'!AK1971)</x:f>
      </x:c>
    </x:row>
    <x:row r="1975">
      <x:c r="A1975" s="149" t="str">
        <x:f>'Master Products'!A1972</x:f>
        <x:v>RS-001971</x:v>
      </x:c>
      <x:c r="B1975" s="149" t="str">
        <x:f>'Master Products'!B1972</x:f>
        <x:v>ORO 24/6 PIN (BOX)</x:v>
      </x:c>
      <x:c r="C1975" s="149" t="str">
        <x:f>'Master Products'!C1972</x:f>
        <x:v>STAPLER PIN</x:v>
      </x:c>
      <x:c r="D1975" s="149" t="str">
        <x:f>'Master Products'!D1972</x:f>
        <x:v>Both</x:v>
      </x:c>
      <x:c r="E1975" s="149" t="str">
        <x:f>'Master Products'!F1972</x:f>
        <x:v>Box</x:v>
      </x:c>
      <x:c r="F1975" s="149" t="str">
        <x:f>IF('Master Products'!G1972="","",'Master Products'!G1972)</x:f>
      </x:c>
      <x:c r="G1975" s="149" t="str">
        <x:f>'Master Products'!I1972</x:f>
        <x:v>PKR</x:v>
      </x:c>
      <x:c r="H1975" s="133" t="n">
        <x:f>'Master Products'!L1972</x:f>
        <x:v>480</x:v>
      </x:c>
      <x:c r="I1975" s="133" t="n">
        <x:f>'Master Products'!M1972</x:f>
        <x:v>426</x:v>
      </x:c>
      <x:c r="J1975" s="133" t="str">
        <x:f>'Master Products'!U1972</x:f>
        <x:v>Source Valid</x:v>
      </x:c>
      <x:c r="K1975" s="133" t="n">
        <x:f>'Master Products'!N1972</x:f>
        <x:v>54</x:v>
      </x:c>
      <x:c r="L1975" s="148" t="n">
        <x:f>'Master Products'!O1972</x:f>
        <x:v>0.1125</x:v>
      </x:c>
      <x:c r="M1975" s="149" t="str">
        <x:f>'Master Products'!X1972</x:f>
        <x:v>Ready</x:v>
      </x:c>
      <x:c r="N1975" s="149" t="b">
        <x:f>'Master Products'!Y1972</x:f>
        <x:v>1</x:v>
      </x:c>
      <x:c r="O1975" s="149" t="str">
        <x:f>'Master Products'!AH1972</x:f>
        <x:v>WS-RATES:55:28</x:v>
      </x:c>
      <x:c r="P1975" s="149" t="str">
        <x:f>IF('Master Products'!AI1972="","",'Master Products'!AI1972)</x:f>
      </x:c>
      <x:c r="Q1975" s="149" t="str">
        <x:f>IF('Master Products'!AJ1972="","",'Master Products'!AJ1972)</x:f>
      </x:c>
      <x:c r="R1975" s="149" t="str">
        <x:f>IF('Master Products'!AK1972="","",'Master Products'!AK1972)</x:f>
      </x:c>
    </x:row>
    <x:row r="1976">
      <x:c r="A1976" s="149" t="str">
        <x:f>'Master Products'!A1973</x:f>
        <x:v>RS-001972</x:v>
      </x:c>
      <x:c r="B1976" s="149" t="str">
        <x:f>'Master Products'!B1973</x:f>
        <x:v>ORO 10 NUM PIN (1 PC)</x:v>
      </x:c>
      <x:c r="C1976" s="149" t="str">
        <x:f>'Master Products'!C1973</x:f>
        <x:v>STAPLERS</x:v>
      </x:c>
      <x:c r="D1976" s="149" t="str">
        <x:f>'Master Products'!D1973</x:f>
        <x:v>Both</x:v>
      </x:c>
      <x:c r="E1976" s="149" t="str">
        <x:f>'Master Products'!F1973</x:f>
        <x:v>Piece</x:v>
      </x:c>
      <x:c r="F1976" s="149" t="n">
        <x:f>IF('Master Products'!G1973="","",'Master Products'!G1973)</x:f>
        <x:v>1</x:v>
      </x:c>
      <x:c r="G1976" s="149" t="str">
        <x:f>'Master Products'!I1973</x:f>
        <x:v>PKR</x:v>
      </x:c>
      <x:c r="H1976" s="133" t="n">
        <x:f>'Master Products'!L1973</x:f>
        <x:v>27</x:v>
      </x:c>
      <x:c r="I1976" s="133" t="n">
        <x:f>'Master Products'!M1973</x:f>
        <x:v>25</x:v>
      </x:c>
      <x:c r="J1976" s="133" t="str">
        <x:f>'Master Products'!U1973</x:f>
        <x:v>Source Valid</x:v>
      </x:c>
      <x:c r="K1976" s="133" t="n">
        <x:f>'Master Products'!N1973</x:f>
        <x:v>2</x:v>
      </x:c>
      <x:c r="L1976" s="148" t="n">
        <x:f>'Master Products'!O1973</x:f>
        <x:v>0.07407407407407407</x:v>
      </x:c>
      <x:c r="M1976" s="149" t="str">
        <x:f>'Master Products'!X1973</x:f>
        <x:v>Ready</x:v>
      </x:c>
      <x:c r="N1976" s="149" t="b">
        <x:f>'Master Products'!Y1973</x:f>
        <x:v>1</x:v>
      </x:c>
      <x:c r="O1976" s="149" t="str">
        <x:f>'Master Products'!AH1973</x:f>
        <x:v>WS-RATES:55:29</x:v>
      </x:c>
      <x:c r="P1976" s="149" t="str">
        <x:f>IF('Master Products'!AI1973="","",'Master Products'!AI1973)</x:f>
      </x:c>
      <x:c r="Q1976" s="149" t="str">
        <x:f>IF('Master Products'!AJ1973="","",'Master Products'!AJ1973)</x:f>
      </x:c>
      <x:c r="R1976" s="149" t="str">
        <x:f>IF('Master Products'!AK1973="","",'Master Products'!AK1973)</x:f>
      </x:c>
    </x:row>
    <x:row r="1977">
      <x:c r="A1977" s="149" t="str">
        <x:f>'Master Products'!A1974</x:f>
        <x:v>RS-001973</x:v>
      </x:c>
      <x:c r="B1977" s="149" t="str">
        <x:f>'Master Products'!B1974</x:f>
        <x:v>ORO 10 NUM PIN (BOX)</x:v>
      </x:c>
      <x:c r="C1977" s="149" t="str">
        <x:f>'Master Products'!C1974</x:f>
        <x:v>STAPLER PIN</x:v>
      </x:c>
      <x:c r="D1977" s="149" t="str">
        <x:f>'Master Products'!D1974</x:f>
        <x:v>Both</x:v>
      </x:c>
      <x:c r="E1977" s="149" t="str">
        <x:f>'Master Products'!F1974</x:f>
        <x:v>Box</x:v>
      </x:c>
      <x:c r="F1977" s="149" t="str">
        <x:f>IF('Master Products'!G1974="","",'Master Products'!G1974)</x:f>
      </x:c>
      <x:c r="G1977" s="149" t="str">
        <x:f>'Master Products'!I1974</x:f>
        <x:v>PKR</x:v>
      </x:c>
      <x:c r="H1977" s="133" t="n">
        <x:f>'Master Products'!L1974</x:f>
        <x:v>500</x:v>
      </x:c>
      <x:c r="I1977" s="133" t="n">
        <x:f>'Master Products'!M1974</x:f>
        <x:v>485</x:v>
      </x:c>
      <x:c r="J1977" s="133" t="str">
        <x:f>'Master Products'!U1974</x:f>
        <x:v>Source Valid</x:v>
      </x:c>
      <x:c r="K1977" s="133" t="n">
        <x:f>'Master Products'!N1974</x:f>
        <x:v>15</x:v>
      </x:c>
      <x:c r="L1977" s="148" t="n">
        <x:f>'Master Products'!O1974</x:f>
        <x:v>0.03</x:v>
      </x:c>
      <x:c r="M1977" s="149" t="str">
        <x:f>'Master Products'!X1974</x:f>
        <x:v>Ready</x:v>
      </x:c>
      <x:c r="N1977" s="149" t="b">
        <x:f>'Master Products'!Y1974</x:f>
        <x:v>1</x:v>
      </x:c>
      <x:c r="O1977" s="149" t="str">
        <x:f>'Master Products'!AH1974</x:f>
        <x:v>WS-RATES:55:30</x:v>
      </x:c>
      <x:c r="P1977" s="149" t="str">
        <x:f>IF('Master Products'!AI1974="","",'Master Products'!AI1974)</x:f>
      </x:c>
      <x:c r="Q1977" s="149" t="str">
        <x:f>IF('Master Products'!AJ1974="","",'Master Products'!AJ1974)</x:f>
      </x:c>
      <x:c r="R1977" s="149" t="str">
        <x:f>IF('Master Products'!AK1974="","",'Master Products'!AK1974)</x:f>
      </x:c>
    </x:row>
    <x:row r="1978">
      <x:c r="A1978" s="149" t="str">
        <x:f>'Master Products'!A1975</x:f>
        <x:v>RS-001974</x:v>
      </x:c>
      <x:c r="B1978" s="149" t="str">
        <x:f>'Master Products'!B1975</x:f>
        <x:v>ORO INK PEN INKY WINKS</x:v>
      </x:c>
      <x:c r="C1978" s="149" t="str">
        <x:f>'Master Products'!C1975</x:f>
        <x:v>Fountain pen</x:v>
      </x:c>
      <x:c r="D1978" s="149" t="str">
        <x:f>'Master Products'!D1975</x:f>
        <x:v>Both</x:v>
      </x:c>
      <x:c r="E1978" s="149" t="str">
        <x:f>'Master Products'!F1975</x:f>
        <x:v>Piece</x:v>
      </x:c>
      <x:c r="F1978" s="149" t="str">
        <x:f>IF('Master Products'!G1975="","",'Master Products'!G1975)</x:f>
      </x:c>
      <x:c r="G1978" s="149" t="str">
        <x:f>'Master Products'!I1975</x:f>
        <x:v>PKR</x:v>
      </x:c>
      <x:c r="H1978" s="133" t="n">
        <x:f>'Master Products'!L1975</x:f>
        <x:v>640</x:v>
      </x:c>
      <x:c r="I1978" s="133" t="n">
        <x:f>'Master Products'!M1975</x:f>
        <x:v>615</x:v>
      </x:c>
      <x:c r="J1978" s="133" t="str">
        <x:f>'Master Products'!U1975</x:f>
        <x:v>Source Valid</x:v>
      </x:c>
      <x:c r="K1978" s="133" t="n">
        <x:f>'Master Products'!N1975</x:f>
        <x:v>25</x:v>
      </x:c>
      <x:c r="L1978" s="148" t="n">
        <x:f>'Master Products'!O1975</x:f>
        <x:v>0.0390625</x:v>
      </x:c>
      <x:c r="M1978" s="149" t="str">
        <x:f>'Master Products'!X1975</x:f>
        <x:v>Ready</x:v>
      </x:c>
      <x:c r="N1978" s="149" t="b">
        <x:f>'Master Products'!Y1975</x:f>
        <x:v>1</x:v>
      </x:c>
      <x:c r="O1978" s="149" t="str">
        <x:f>'Master Products'!AH1975</x:f>
        <x:v>WS-RATES:55:31</x:v>
      </x:c>
      <x:c r="P1978" s="149" t="str">
        <x:f>IF('Master Products'!AI1975="","",'Master Products'!AI1975)</x:f>
      </x:c>
      <x:c r="Q1978" s="149" t="str">
        <x:f>IF('Master Products'!AJ1975="","",'Master Products'!AJ1975)</x:f>
      </x:c>
      <x:c r="R1978" s="149" t="str">
        <x:f>IF('Master Products'!AK1975="","",'Master Products'!AK1975)</x:f>
      </x:c>
    </x:row>
    <x:row r="1979">
      <x:c r="A1979" s="149" t="str">
        <x:f>'Master Products'!A1976</x:f>
        <x:v>RS-001975</x:v>
      </x:c>
      <x:c r="B1979" s="149" t="str">
        <x:f>'Master Products'!B1976</x:f>
        <x:v>ORO INK PEN VELOCITY</x:v>
      </x:c>
      <x:c r="C1979" s="149" t="str">
        <x:f>'Master Products'!C1976</x:f>
        <x:v>Fountain pen</x:v>
      </x:c>
      <x:c r="D1979" s="149" t="str">
        <x:f>'Master Products'!D1976</x:f>
        <x:v>Both</x:v>
      </x:c>
      <x:c r="E1979" s="149" t="str">
        <x:f>'Master Products'!F1976</x:f>
        <x:v>Piece</x:v>
      </x:c>
      <x:c r="F1979" s="149" t="str">
        <x:f>IF('Master Products'!G1976="","",'Master Products'!G1976)</x:f>
      </x:c>
      <x:c r="G1979" s="149" t="str">
        <x:f>'Master Products'!I1976</x:f>
        <x:v>PKR</x:v>
      </x:c>
      <x:c r="H1979" s="133" t="n">
        <x:f>'Master Products'!L1976</x:f>
        <x:v>790</x:v>
      </x:c>
      <x:c r="I1979" s="133" t="n">
        <x:f>'Master Products'!M1976</x:f>
        <x:v>715</x:v>
      </x:c>
      <x:c r="J1979" s="133" t="str">
        <x:f>'Master Products'!U1976</x:f>
        <x:v>Source Valid</x:v>
      </x:c>
      <x:c r="K1979" s="133" t="n">
        <x:f>'Master Products'!N1976</x:f>
        <x:v>75</x:v>
      </x:c>
      <x:c r="L1979" s="148" t="n">
        <x:f>'Master Products'!O1976</x:f>
        <x:v>0.0949367088607595</x:v>
      </x:c>
      <x:c r="M1979" s="149" t="str">
        <x:f>'Master Products'!X1976</x:f>
        <x:v>Ready</x:v>
      </x:c>
      <x:c r="N1979" s="149" t="b">
        <x:f>'Master Products'!Y1976</x:f>
        <x:v>1</x:v>
      </x:c>
      <x:c r="O1979" s="149" t="str">
        <x:f>'Master Products'!AH1976</x:f>
        <x:v>WS-RATES:55:32</x:v>
      </x:c>
      <x:c r="P1979" s="149" t="str">
        <x:f>IF('Master Products'!AI1976="","",'Master Products'!AI1976)</x:f>
      </x:c>
      <x:c r="Q1979" s="149" t="str">
        <x:f>IF('Master Products'!AJ1976="","",'Master Products'!AJ1976)</x:f>
      </x:c>
      <x:c r="R1979" s="149" t="str">
        <x:f>IF('Master Products'!AK1976="","",'Master Products'!AK1976)</x:f>
      </x:c>
    </x:row>
    <x:row r="1980">
      <x:c r="A1980" s="149" t="str">
        <x:f>'Master Products'!A1977</x:f>
        <x:v>RS-001976</x:v>
      </x:c>
      <x:c r="B1980" s="149" t="str">
        <x:f>'Master Products'!B1977</x:f>
        <x:v>ORO INK PEN INOVVA</x:v>
      </x:c>
      <x:c r="C1980" s="149" t="str">
        <x:f>'Master Products'!C1977</x:f>
        <x:v>Fountain pen</x:v>
      </x:c>
      <x:c r="D1980" s="149" t="str">
        <x:f>'Master Products'!D1977</x:f>
        <x:v>Both</x:v>
      </x:c>
      <x:c r="E1980" s="149" t="str">
        <x:f>'Master Products'!F1977</x:f>
        <x:v>Piece</x:v>
      </x:c>
      <x:c r="F1980" s="149" t="str">
        <x:f>IF('Master Products'!G1977="","",'Master Products'!G1977)</x:f>
      </x:c>
      <x:c r="G1980" s="149" t="str">
        <x:f>'Master Products'!I1977</x:f>
        <x:v>PKR</x:v>
      </x:c>
      <x:c r="H1980" s="133" t="n">
        <x:f>'Master Products'!L1977</x:f>
        <x:v>790</x:v>
      </x:c>
      <x:c r="I1980" s="133" t="n">
        <x:f>'Master Products'!M1977</x:f>
        <x:v>715</x:v>
      </x:c>
      <x:c r="J1980" s="133" t="str">
        <x:f>'Master Products'!U1977</x:f>
        <x:v>Source Valid</x:v>
      </x:c>
      <x:c r="K1980" s="133" t="n">
        <x:f>'Master Products'!N1977</x:f>
        <x:v>75</x:v>
      </x:c>
      <x:c r="L1980" s="148" t="n">
        <x:f>'Master Products'!O1977</x:f>
        <x:v>0.0949367088607595</x:v>
      </x:c>
      <x:c r="M1980" s="149" t="str">
        <x:f>'Master Products'!X1977</x:f>
        <x:v>Ready</x:v>
      </x:c>
      <x:c r="N1980" s="149" t="b">
        <x:f>'Master Products'!Y1977</x:f>
        <x:v>1</x:v>
      </x:c>
      <x:c r="O1980" s="149" t="str">
        <x:f>'Master Products'!AH1977</x:f>
        <x:v>WS-RATES:55:33</x:v>
      </x:c>
      <x:c r="P1980" s="149" t="str">
        <x:f>IF('Master Products'!AI1977="","",'Master Products'!AI1977)</x:f>
      </x:c>
      <x:c r="Q1980" s="149" t="str">
        <x:f>IF('Master Products'!AJ1977="","",'Master Products'!AJ1977)</x:f>
      </x:c>
      <x:c r="R1980" s="149" t="str">
        <x:f>IF('Master Products'!AK1977="","",'Master Products'!AK1977)</x:f>
      </x:c>
    </x:row>
    <x:row r="1981">
      <x:c r="A1981" s="149" t="str">
        <x:f>'Master Products'!A1978</x:f>
        <x:v>RS-001977</x:v>
      </x:c>
      <x:c r="B1981" s="149" t="str">
        <x:f>'Master Products'!B1978</x:f>
        <x:v>ORO INK PEN SPEED STAR</x:v>
      </x:c>
      <x:c r="C1981" s="149" t="str">
        <x:f>'Master Products'!C1978</x:f>
        <x:v>Fountain pen</x:v>
      </x:c>
      <x:c r="D1981" s="149" t="str">
        <x:f>'Master Products'!D1978</x:f>
        <x:v>Both</x:v>
      </x:c>
      <x:c r="E1981" s="149" t="str">
        <x:f>'Master Products'!F1978</x:f>
        <x:v>Piece</x:v>
      </x:c>
      <x:c r="F1981" s="149" t="str">
        <x:f>IF('Master Products'!G1978="","",'Master Products'!G1978)</x:f>
      </x:c>
      <x:c r="G1981" s="149" t="str">
        <x:f>'Master Products'!I1978</x:f>
        <x:v>PKR</x:v>
      </x:c>
      <x:c r="H1981" s="133" t="n">
        <x:f>'Master Products'!L1978</x:f>
        <x:v>740</x:v>
      </x:c>
      <x:c r="I1981" s="133" t="n">
        <x:f>'Master Products'!M1978</x:f>
        <x:v>715</x:v>
      </x:c>
      <x:c r="J1981" s="133" t="str">
        <x:f>'Master Products'!U1978</x:f>
        <x:v>Source Valid</x:v>
      </x:c>
      <x:c r="K1981" s="133" t="n">
        <x:f>'Master Products'!N1978</x:f>
        <x:v>25</x:v>
      </x:c>
      <x:c r="L1981" s="148" t="n">
        <x:f>'Master Products'!O1978</x:f>
        <x:v>0.033783783783783786</x:v>
      </x:c>
      <x:c r="M1981" s="149" t="str">
        <x:f>'Master Products'!X1978</x:f>
        <x:v>Ready</x:v>
      </x:c>
      <x:c r="N1981" s="149" t="b">
        <x:f>'Master Products'!Y1978</x:f>
        <x:v>1</x:v>
      </x:c>
      <x:c r="O1981" s="149" t="str">
        <x:f>'Master Products'!AH1978</x:f>
        <x:v>WS-RATES:55:34</x:v>
      </x:c>
      <x:c r="P1981" s="149" t="str">
        <x:f>IF('Master Products'!AI1978="","",'Master Products'!AI1978)</x:f>
      </x:c>
      <x:c r="Q1981" s="149" t="str">
        <x:f>IF('Master Products'!AJ1978="","",'Master Products'!AJ1978)</x:f>
      </x:c>
      <x:c r="R1981" s="149" t="str">
        <x:f>IF('Master Products'!AK1978="","",'Master Products'!AK1978)</x:f>
      </x:c>
    </x:row>
    <x:row r="1982">
      <x:c r="A1982" s="149" t="str">
        <x:f>'Master Products'!A1979</x:f>
        <x:v>RS-001978</x:v>
      </x:c>
      <x:c r="B1982" s="149" t="str">
        <x:f>'Master Products'!B1979</x:f>
        <x:v>ORO INK PEN FLEX</x:v>
      </x:c>
      <x:c r="C1982" s="149" t="str">
        <x:f>'Master Products'!C1979</x:f>
        <x:v>Fountain pen</x:v>
      </x:c>
      <x:c r="D1982" s="149" t="str">
        <x:f>'Master Products'!D1979</x:f>
        <x:v>Both</x:v>
      </x:c>
      <x:c r="E1982" s="149" t="str">
        <x:f>'Master Products'!F1979</x:f>
        <x:v>Piece</x:v>
      </x:c>
      <x:c r="F1982" s="149" t="str">
        <x:f>IF('Master Products'!G1979="","",'Master Products'!G1979)</x:f>
      </x:c>
      <x:c r="G1982" s="149" t="str">
        <x:f>'Master Products'!I1979</x:f>
        <x:v>PKR</x:v>
      </x:c>
      <x:c r="H1982" s="133" t="n">
        <x:f>'Master Products'!L1979</x:f>
        <x:v>840</x:v>
      </x:c>
      <x:c r="I1982" s="133" t="n">
        <x:f>'Master Products'!M1979</x:f>
        <x:v>812</x:v>
      </x:c>
      <x:c r="J1982" s="133" t="str">
        <x:f>'Master Products'!U1979</x:f>
        <x:v>Source Valid</x:v>
      </x:c>
      <x:c r="K1982" s="133" t="n">
        <x:f>'Master Products'!N1979</x:f>
        <x:v>28</x:v>
      </x:c>
      <x:c r="L1982" s="148" t="n">
        <x:f>'Master Products'!O1979</x:f>
        <x:v>0.03333333333333333</x:v>
      </x:c>
      <x:c r="M1982" s="149" t="str">
        <x:f>'Master Products'!X1979</x:f>
        <x:v>Ready</x:v>
      </x:c>
      <x:c r="N1982" s="149" t="b">
        <x:f>'Master Products'!Y1979</x:f>
        <x:v>1</x:v>
      </x:c>
      <x:c r="O1982" s="149" t="str">
        <x:f>'Master Products'!AH1979</x:f>
        <x:v>WS-RATES:55:35</x:v>
      </x:c>
      <x:c r="P1982" s="149" t="str">
        <x:f>IF('Master Products'!AI1979="","",'Master Products'!AI1979)</x:f>
      </x:c>
      <x:c r="Q1982" s="149" t="str">
        <x:f>IF('Master Products'!AJ1979="","",'Master Products'!AJ1979)</x:f>
      </x:c>
      <x:c r="R1982" s="149" t="str">
        <x:f>IF('Master Products'!AK1979="","",'Master Products'!AK1979)</x:f>
      </x:c>
    </x:row>
    <x:row r="1983">
      <x:c r="A1983" s="149" t="str">
        <x:f>'Master Products'!A1980</x:f>
        <x:v>RS-001979</x:v>
      </x:c>
      <x:c r="B1983" s="149" t="str">
        <x:f>'Master Products'!B1980</x:f>
        <x:v>ORO INK PEN SPYDER</x:v>
      </x:c>
      <x:c r="C1983" s="149" t="str">
        <x:f>'Master Products'!C1980</x:f>
        <x:v>Fountain pen</x:v>
      </x:c>
      <x:c r="D1983" s="149" t="str">
        <x:f>'Master Products'!D1980</x:f>
        <x:v>Both</x:v>
      </x:c>
      <x:c r="E1983" s="149" t="str">
        <x:f>'Master Products'!F1980</x:f>
        <x:v>Piece</x:v>
      </x:c>
      <x:c r="F1983" s="149" t="str">
        <x:f>IF('Master Products'!G1980="","",'Master Products'!G1980)</x:f>
      </x:c>
      <x:c r="G1983" s="149" t="str">
        <x:f>'Master Products'!I1980</x:f>
        <x:v>PKR</x:v>
      </x:c>
      <x:c r="H1983" s="133" t="n">
        <x:f>'Master Products'!L1980</x:f>
        <x:v>840</x:v>
      </x:c>
      <x:c r="I1983" s="133" t="n">
        <x:f>'Master Products'!M1980</x:f>
        <x:v>812</x:v>
      </x:c>
      <x:c r="J1983" s="133" t="str">
        <x:f>'Master Products'!U1980</x:f>
        <x:v>Source Valid</x:v>
      </x:c>
      <x:c r="K1983" s="133" t="n">
        <x:f>'Master Products'!N1980</x:f>
        <x:v>28</x:v>
      </x:c>
      <x:c r="L1983" s="148" t="n">
        <x:f>'Master Products'!O1980</x:f>
        <x:v>0.03333333333333333</x:v>
      </x:c>
      <x:c r="M1983" s="149" t="str">
        <x:f>'Master Products'!X1980</x:f>
        <x:v>Ready</x:v>
      </x:c>
      <x:c r="N1983" s="149" t="b">
        <x:f>'Master Products'!Y1980</x:f>
        <x:v>1</x:v>
      </x:c>
      <x:c r="O1983" s="149" t="str">
        <x:f>'Master Products'!AH1980</x:f>
        <x:v>WS-RATES:55:36</x:v>
      </x:c>
      <x:c r="P1983" s="149" t="str">
        <x:f>IF('Master Products'!AI1980="","",'Master Products'!AI1980)</x:f>
      </x:c>
      <x:c r="Q1983" s="149" t="str">
        <x:f>IF('Master Products'!AJ1980="","",'Master Products'!AJ1980)</x:f>
      </x:c>
      <x:c r="R1983" s="149" t="str">
        <x:f>IF('Master Products'!AK1980="","",'Master Products'!AK1980)</x:f>
      </x:c>
    </x:row>
    <x:row r="1984">
      <x:c r="A1984" s="149" t="str">
        <x:f>'Master Products'!A1981</x:f>
        <x:v>RS-001980</x:v>
      </x:c>
      <x:c r="B1984" s="149" t="str">
        <x:f>'Master Products'!B1981</x:f>
        <x:v>ORO INK PEN TURBOGRIP</x:v>
      </x:c>
      <x:c r="C1984" s="149" t="str">
        <x:f>'Master Products'!C1981</x:f>
        <x:v>Fountain pen</x:v>
      </x:c>
      <x:c r="D1984" s="149" t="str">
        <x:f>'Master Products'!D1981</x:f>
        <x:v>Both</x:v>
      </x:c>
      <x:c r="E1984" s="149" t="str">
        <x:f>'Master Products'!F1981</x:f>
        <x:v>Piece</x:v>
      </x:c>
      <x:c r="F1984" s="149" t="str">
        <x:f>IF('Master Products'!G1981="","",'Master Products'!G1981)</x:f>
      </x:c>
      <x:c r="G1984" s="149" t="str">
        <x:f>'Master Products'!I1981</x:f>
        <x:v>PKR</x:v>
      </x:c>
      <x:c r="H1984" s="133" t="n">
        <x:f>'Master Products'!L1981</x:f>
        <x:v>840</x:v>
      </x:c>
      <x:c r="I1984" s="133" t="n">
        <x:f>'Master Products'!M1981</x:f>
        <x:v>812</x:v>
      </x:c>
      <x:c r="J1984" s="133" t="str">
        <x:f>'Master Products'!U1981</x:f>
        <x:v>Source Valid</x:v>
      </x:c>
      <x:c r="K1984" s="133" t="n">
        <x:f>'Master Products'!N1981</x:f>
        <x:v>28</x:v>
      </x:c>
      <x:c r="L1984" s="148" t="n">
        <x:f>'Master Products'!O1981</x:f>
        <x:v>0.03333333333333333</x:v>
      </x:c>
      <x:c r="M1984" s="149" t="str">
        <x:f>'Master Products'!X1981</x:f>
        <x:v>Ready</x:v>
      </x:c>
      <x:c r="N1984" s="149" t="b">
        <x:f>'Master Products'!Y1981</x:f>
        <x:v>1</x:v>
      </x:c>
      <x:c r="O1984" s="149" t="str">
        <x:f>'Master Products'!AH1981</x:f>
        <x:v>WS-RATES:55:37</x:v>
      </x:c>
      <x:c r="P1984" s="149" t="str">
        <x:f>IF('Master Products'!AI1981="","",'Master Products'!AI1981)</x:f>
      </x:c>
      <x:c r="Q1984" s="149" t="str">
        <x:f>IF('Master Products'!AJ1981="","",'Master Products'!AJ1981)</x:f>
      </x:c>
      <x:c r="R1984" s="149" t="str">
        <x:f>IF('Master Products'!AK1981="","",'Master Products'!AK1981)</x:f>
      </x:c>
    </x:row>
    <x:row r="1985">
      <x:c r="A1985" s="149" t="str">
        <x:f>'Master Products'!A1982</x:f>
        <x:v>RS-001981</x:v>
      </x:c>
      <x:c r="B1985" s="149" t="str">
        <x:f>'Master Products'!B1982</x:f>
        <x:v>ORO TRIMETAL PENCIL 12PCS</x:v>
      </x:c>
      <x:c r="C1985" s="149" t="str">
        <x:f>'Master Products'!C1982</x:f>
        <x:v>PENCILS</x:v>
      </x:c>
      <x:c r="D1985" s="149" t="str">
        <x:f>'Master Products'!D1982</x:f>
        <x:v>Wholesale/Bulk</x:v>
      </x:c>
      <x:c r="E1985" s="149" t="str">
        <x:f>'Master Products'!F1982</x:f>
        <x:v>Rim</x:v>
      </x:c>
      <x:c r="F1985" s="149" t="n">
        <x:f>IF('Master Products'!G1982="","",'Master Products'!G1982)</x:f>
        <x:v>12</x:v>
      </x:c>
      <x:c r="G1985" s="149" t="str">
        <x:f>'Master Products'!I1982</x:f>
        <x:v>PKR</x:v>
      </x:c>
      <x:c r="H1985" s="133" t="n">
        <x:f>'Master Products'!L1982</x:f>
        <x:v>192</x:v>
      </x:c>
      <x:c r="I1985" s="133" t="n">
        <x:f>'Master Products'!M1982</x:f>
        <x:v>184</x:v>
      </x:c>
      <x:c r="J1985" s="133" t="str">
        <x:f>'Master Products'!U1982</x:f>
        <x:v>Source Valid</x:v>
      </x:c>
      <x:c r="K1985" s="133" t="n">
        <x:f>'Master Products'!N1982</x:f>
        <x:v>8</x:v>
      </x:c>
      <x:c r="L1985" s="148" t="n">
        <x:f>'Master Products'!O1982</x:f>
        <x:v>0.041666666666666664</x:v>
      </x:c>
      <x:c r="M1985" s="149" t="str">
        <x:f>'Master Products'!X1982</x:f>
        <x:v>Ready</x:v>
      </x:c>
      <x:c r="N1985" s="149" t="b">
        <x:f>'Master Products'!Y1982</x:f>
        <x:v>1</x:v>
      </x:c>
      <x:c r="O1985" s="149" t="str">
        <x:f>'Master Products'!AH1982</x:f>
        <x:v>WS-RATES:56:2</x:v>
      </x:c>
      <x:c r="P1985" s="149" t="str">
        <x:f>IF('Master Products'!AI1982="","",'Master Products'!AI1982)</x:f>
      </x:c>
      <x:c r="Q1985" s="149" t="str">
        <x:f>IF('Master Products'!AJ1982="","",'Master Products'!AJ1982)</x:f>
      </x:c>
      <x:c r="R1985" s="149" t="str">
        <x:f>IF('Master Products'!AK1982="","",'Master Products'!AK1982)</x:f>
      </x:c>
    </x:row>
    <x:row r="1986">
      <x:c r="A1986" s="149" t="str">
        <x:f>'Master Products'!A1983</x:f>
        <x:v>RS-001982</x:v>
      </x:c>
      <x:c r="B1986" s="149" t="str">
        <x:f>'Master Products'!B1983</x:f>
        <x:v>ORO PREMIA PENCIL 12PCS</x:v>
      </x:c>
      <x:c r="C1986" s="149" t="str">
        <x:f>'Master Products'!C1983</x:f>
        <x:v>PENCILS</x:v>
      </x:c>
      <x:c r="D1986" s="149" t="str">
        <x:f>'Master Products'!D1983</x:f>
        <x:v>Wholesale/Bulk</x:v>
      </x:c>
      <x:c r="E1986" s="149" t="str">
        <x:f>'Master Products'!F1983</x:f>
        <x:v>Pack</x:v>
      </x:c>
      <x:c r="F1986" s="149" t="n">
        <x:f>IF('Master Products'!G1983="","",'Master Products'!G1983)</x:f>
        <x:v>12</x:v>
      </x:c>
      <x:c r="G1986" s="149" t="str">
        <x:f>'Master Products'!I1983</x:f>
        <x:v>PKR</x:v>
      </x:c>
      <x:c r="H1986" s="133" t="n">
        <x:f>'Master Products'!L1983</x:f>
        <x:v>192</x:v>
      </x:c>
      <x:c r="I1986" s="133" t="n">
        <x:f>'Master Products'!M1983</x:f>
        <x:v>183</x:v>
      </x:c>
      <x:c r="J1986" s="133" t="str">
        <x:f>'Master Products'!U1983</x:f>
        <x:v>Source Valid</x:v>
      </x:c>
      <x:c r="K1986" s="133" t="n">
        <x:f>'Master Products'!N1983</x:f>
        <x:v>9</x:v>
      </x:c>
      <x:c r="L1986" s="148" t="n">
        <x:f>'Master Products'!O1983</x:f>
        <x:v>0.046875</x:v>
      </x:c>
      <x:c r="M1986" s="149" t="str">
        <x:f>'Master Products'!X1983</x:f>
        <x:v>Ready</x:v>
      </x:c>
      <x:c r="N1986" s="149" t="b">
        <x:f>'Master Products'!Y1983</x:f>
        <x:v>1</x:v>
      </x:c>
      <x:c r="O1986" s="149" t="str">
        <x:f>'Master Products'!AH1983</x:f>
        <x:v>WS-RATES:56:3</x:v>
      </x:c>
      <x:c r="P1986" s="149" t="str">
        <x:f>IF('Master Products'!AI1983="","",'Master Products'!AI1983)</x:f>
      </x:c>
      <x:c r="Q1986" s="149" t="str">
        <x:f>IF('Master Products'!AJ1983="","",'Master Products'!AJ1983)</x:f>
      </x:c>
      <x:c r="R1986" s="149" t="str">
        <x:f>IF('Master Products'!AK1983="","",'Master Products'!AK1983)</x:f>
      </x:c>
    </x:row>
    <x:row r="1987">
      <x:c r="A1987" s="149" t="str">
        <x:f>'Master Products'!A1984</x:f>
        <x:v>RS-001983</x:v>
      </x:c>
      <x:c r="B1987" s="149" t="str">
        <x:f>'Master Products'!B1984</x:f>
        <x:v>ORO PLATINO PENCIL 12PCS</x:v>
      </x:c>
      <x:c r="C1987" s="149" t="str">
        <x:f>'Master Products'!C1984</x:f>
        <x:v>PENCILS</x:v>
      </x:c>
      <x:c r="D1987" s="149" t="str">
        <x:f>'Master Products'!D1984</x:f>
        <x:v>Wholesale/Bulk</x:v>
      </x:c>
      <x:c r="E1987" s="149" t="str">
        <x:f>'Master Products'!F1984</x:f>
        <x:v>Pack</x:v>
      </x:c>
      <x:c r="F1987" s="149" t="n">
        <x:f>IF('Master Products'!G1984="","",'Master Products'!G1984)</x:f>
        <x:v>12</x:v>
      </x:c>
      <x:c r="G1987" s="149" t="str">
        <x:f>'Master Products'!I1984</x:f>
        <x:v>PKR</x:v>
      </x:c>
      <x:c r="H1987" s="133" t="n">
        <x:f>'Master Products'!L1984</x:f>
        <x:v>188</x:v>
      </x:c>
      <x:c r="I1987" s="133" t="n">
        <x:f>'Master Products'!M1984</x:f>
        <x:v>176</x:v>
      </x:c>
      <x:c r="J1987" s="133" t="str">
        <x:f>'Master Products'!U1984</x:f>
        <x:v>Source Valid</x:v>
      </x:c>
      <x:c r="K1987" s="133" t="n">
        <x:f>'Master Products'!N1984</x:f>
        <x:v>12</x:v>
      </x:c>
      <x:c r="L1987" s="148" t="n">
        <x:f>'Master Products'!O1984</x:f>
        <x:v>0.06382978723404255</x:v>
      </x:c>
      <x:c r="M1987" s="149" t="str">
        <x:f>'Master Products'!X1984</x:f>
        <x:v>Ready</x:v>
      </x:c>
      <x:c r="N1987" s="149" t="b">
        <x:f>'Master Products'!Y1984</x:f>
        <x:v>1</x:v>
      </x:c>
      <x:c r="O1987" s="149" t="str">
        <x:f>'Master Products'!AH1984</x:f>
        <x:v>WS-RATES:56:4</x:v>
      </x:c>
      <x:c r="P1987" s="149" t="str">
        <x:f>IF('Master Products'!AI1984="","",'Master Products'!AI1984)</x:f>
      </x:c>
      <x:c r="Q1987" s="149" t="str">
        <x:f>IF('Master Products'!AJ1984="","",'Master Products'!AJ1984)</x:f>
      </x:c>
      <x:c r="R1987" s="149" t="str">
        <x:f>IF('Master Products'!AK1984="","",'Master Products'!AK1984)</x:f>
      </x:c>
    </x:row>
    <x:row r="1988">
      <x:c r="A1988" s="149" t="str">
        <x:f>'Master Products'!A1985</x:f>
        <x:v>RS-001984</x:v>
      </x:c>
      <x:c r="B1988" s="149" t="str">
        <x:f>'Master Products'!B1985</x:f>
        <x:v>ORO SPLASH PENCIL 12PCS</x:v>
      </x:c>
      <x:c r="C1988" s="149" t="str">
        <x:f>'Master Products'!C1985</x:f>
        <x:v>PENCILS</x:v>
      </x:c>
      <x:c r="D1988" s="149" t="str">
        <x:f>'Master Products'!D1985</x:f>
        <x:v>Wholesale/Bulk</x:v>
      </x:c>
      <x:c r="E1988" s="149" t="str">
        <x:f>'Master Products'!F1985</x:f>
        <x:v>Pack</x:v>
      </x:c>
      <x:c r="F1988" s="149" t="n">
        <x:f>IF('Master Products'!G1985="","",'Master Products'!G1985)</x:f>
        <x:v>12</x:v>
      </x:c>
      <x:c r="G1988" s="149" t="str">
        <x:f>'Master Products'!I1985</x:f>
        <x:v>PKR</x:v>
      </x:c>
      <x:c r="H1988" s="133" t="n">
        <x:f>'Master Products'!L1985</x:f>
        <x:v>192</x:v>
      </x:c>
      <x:c r="I1988" s="133" t="n">
        <x:f>'Master Products'!M1985</x:f>
        <x:v>183</x:v>
      </x:c>
      <x:c r="J1988" s="133" t="str">
        <x:f>'Master Products'!U1985</x:f>
        <x:v>Source Valid</x:v>
      </x:c>
      <x:c r="K1988" s="133" t="n">
        <x:f>'Master Products'!N1985</x:f>
        <x:v>9</x:v>
      </x:c>
      <x:c r="L1988" s="148" t="n">
        <x:f>'Master Products'!O1985</x:f>
        <x:v>0.046875</x:v>
      </x:c>
      <x:c r="M1988" s="149" t="str">
        <x:f>'Master Products'!X1985</x:f>
        <x:v>Ready</x:v>
      </x:c>
      <x:c r="N1988" s="149" t="b">
        <x:f>'Master Products'!Y1985</x:f>
        <x:v>1</x:v>
      </x:c>
      <x:c r="O1988" s="149" t="str">
        <x:f>'Master Products'!AH1985</x:f>
        <x:v>WS-RATES:56:5</x:v>
      </x:c>
      <x:c r="P1988" s="149" t="str">
        <x:f>IF('Master Products'!AI1985="","",'Master Products'!AI1985)</x:f>
      </x:c>
      <x:c r="Q1988" s="149" t="str">
        <x:f>IF('Master Products'!AJ1985="","",'Master Products'!AJ1985)</x:f>
      </x:c>
      <x:c r="R1988" s="149" t="str">
        <x:f>IF('Master Products'!AK1985="","",'Master Products'!AK1985)</x:f>
      </x:c>
    </x:row>
    <x:row r="1989">
      <x:c r="A1989" s="149" t="str">
        <x:f>'Master Products'!A1986</x:f>
        <x:v>RS-001985</x:v>
      </x:c>
      <x:c r="B1989" s="149" t="str">
        <x:f>'Master Products'!B1986</x:f>
        <x:v>ORO TRIFLE PENCIL (6PCS)</x:v>
      </x:c>
      <x:c r="C1989" s="149" t="str">
        <x:f>'Master Products'!C1986</x:f>
        <x:v>PENCILS</x:v>
      </x:c>
      <x:c r="D1989" s="149" t="str">
        <x:f>'Master Products'!D1986</x:f>
        <x:v>Wholesale/Bulk</x:v>
      </x:c>
      <x:c r="E1989" s="149" t="str">
        <x:f>'Master Products'!F1986</x:f>
        <x:v>Pack</x:v>
      </x:c>
      <x:c r="F1989" s="149" t="n">
        <x:f>IF('Master Products'!G1986="","",'Master Products'!G1986)</x:f>
        <x:v>6</x:v>
      </x:c>
      <x:c r="G1989" s="149" t="str">
        <x:f>'Master Products'!I1986</x:f>
        <x:v>PKR</x:v>
      </x:c>
      <x:c r="H1989" s="133" t="n">
        <x:f>'Master Products'!L1986</x:f>
        <x:v>108</x:v>
      </x:c>
      <x:c r="I1989" s="133" t="n">
        <x:f>'Master Products'!M1986</x:f>
        <x:v>99</x:v>
      </x:c>
      <x:c r="J1989" s="133" t="str">
        <x:f>'Master Products'!U1986</x:f>
        <x:v>Source Valid</x:v>
      </x:c>
      <x:c r="K1989" s="133" t="n">
        <x:f>'Master Products'!N1986</x:f>
        <x:v>9</x:v>
      </x:c>
      <x:c r="L1989" s="148" t="n">
        <x:f>'Master Products'!O1986</x:f>
        <x:v>0.08333333333333333</x:v>
      </x:c>
      <x:c r="M1989" s="149" t="str">
        <x:f>'Master Products'!X1986</x:f>
        <x:v>Ready</x:v>
      </x:c>
      <x:c r="N1989" s="149" t="b">
        <x:f>'Master Products'!Y1986</x:f>
        <x:v>1</x:v>
      </x:c>
      <x:c r="O1989" s="149" t="str">
        <x:f>'Master Products'!AH1986</x:f>
        <x:v>WS-RATES:56:6</x:v>
      </x:c>
      <x:c r="P1989" s="149" t="str">
        <x:f>IF('Master Products'!AI1986="","",'Master Products'!AI1986)</x:f>
      </x:c>
      <x:c r="Q1989" s="149" t="str">
        <x:f>IF('Master Products'!AJ1986="","",'Master Products'!AJ1986)</x:f>
      </x:c>
      <x:c r="R1989" s="149" t="str">
        <x:f>IF('Master Products'!AK1986="","",'Master Products'!AK1986)</x:f>
      </x:c>
    </x:row>
    <x:row r="1990">
      <x:c r="A1990" s="149" t="str">
        <x:f>'Master Products'!A1987</x:f>
        <x:v>RS-001986</x:v>
      </x:c>
      <x:c r="B1990" s="149" t="str">
        <x:f>'Master Products'!B1987</x:f>
        <x:v>ORO SHARPNER JAR 20</x:v>
      </x:c>
      <x:c r="C1990" s="149" t="str">
        <x:f>'Master Products'!C1987</x:f>
        <x:v>SHARPNERS</x:v>
      </x:c>
      <x:c r="D1990" s="149" t="str">
        <x:f>'Master Products'!D1987</x:f>
        <x:v>Wholesale/Bulk</x:v>
      </x:c>
      <x:c r="E1990" s="149" t="str">
        <x:f>'Master Products'!F1987</x:f>
        <x:v>Jar</x:v>
      </x:c>
      <x:c r="F1990" s="149" t="str">
        <x:f>IF('Master Products'!G1987="","",'Master Products'!G1987)</x:f>
      </x:c>
      <x:c r="G1990" s="149" t="str">
        <x:f>'Master Products'!I1987</x:f>
        <x:v>PKR</x:v>
      </x:c>
      <x:c r="H1990" s="133" t="n">
        <x:f>'Master Products'!L1987</x:f>
        <x:v>750</x:v>
      </x:c>
      <x:c r="I1990" s="133" t="n">
        <x:f>'Master Products'!M1987</x:f>
        <x:v>610</x:v>
      </x:c>
      <x:c r="J1990" s="133" t="str">
        <x:f>'Master Products'!U1987</x:f>
        <x:v>Source Valid</x:v>
      </x:c>
      <x:c r="K1990" s="133" t="n">
        <x:f>'Master Products'!N1987</x:f>
        <x:v>140</x:v>
      </x:c>
      <x:c r="L1990" s="148" t="n">
        <x:f>'Master Products'!O1987</x:f>
        <x:v>0.18666666666666668</x:v>
      </x:c>
      <x:c r="M1990" s="149" t="str">
        <x:f>'Master Products'!X1987</x:f>
        <x:v>Ready</x:v>
      </x:c>
      <x:c r="N1990" s="149" t="b">
        <x:f>'Master Products'!Y1987</x:f>
        <x:v>1</x:v>
      </x:c>
      <x:c r="O1990" s="149" t="str">
        <x:f>'Master Products'!AH1987</x:f>
        <x:v>WS-RATES:56:7</x:v>
      </x:c>
      <x:c r="P1990" s="149" t="str">
        <x:f>IF('Master Products'!AI1987="","",'Master Products'!AI1987)</x:f>
      </x:c>
      <x:c r="Q1990" s="149" t="str">
        <x:f>IF('Master Products'!AJ1987="","",'Master Products'!AJ1987)</x:f>
      </x:c>
      <x:c r="R1990" s="149" t="str">
        <x:f>IF('Master Products'!AK1987="","",'Master Products'!AK1987)</x:f>
      </x:c>
    </x:row>
    <x:row r="1991">
      <x:c r="A1991" s="149" t="str">
        <x:f>'Master Products'!A1988</x:f>
        <x:v>RS-001987</x:v>
      </x:c>
      <x:c r="B1991" s="149" t="str">
        <x:f>'Master Products'!B1988</x:f>
        <x:v>ORO REEKO SHARPNER JAR</x:v>
      </x:c>
      <x:c r="C1991" s="149" t="str">
        <x:f>'Master Products'!C1988</x:f>
        <x:v>SHARPNERS</x:v>
      </x:c>
      <x:c r="D1991" s="149" t="str">
        <x:f>'Master Products'!D1988</x:f>
        <x:v>Wholesale/Bulk</x:v>
      </x:c>
      <x:c r="E1991" s="149" t="str">
        <x:f>'Master Products'!F1988</x:f>
        <x:v>Jar</x:v>
      </x:c>
      <x:c r="F1991" s="149" t="str">
        <x:f>IF('Master Products'!G1988="","",'Master Products'!G1988)</x:f>
      </x:c>
      <x:c r="G1991" s="149" t="str">
        <x:f>'Master Products'!I1988</x:f>
        <x:v>PKR</x:v>
      </x:c>
      <x:c r="H1991" s="133" t="n">
        <x:f>'Master Products'!L1988</x:f>
        <x:v>450</x:v>
      </x:c>
      <x:c r="I1991" s="133" t="n">
        <x:f>'Master Products'!M1988</x:f>
        <x:v>408</x:v>
      </x:c>
      <x:c r="J1991" s="133" t="str">
        <x:f>'Master Products'!U1988</x:f>
        <x:v>Source Valid</x:v>
      </x:c>
      <x:c r="K1991" s="133" t="n">
        <x:f>'Master Products'!N1988</x:f>
        <x:v>42</x:v>
      </x:c>
      <x:c r="L1991" s="148" t="n">
        <x:f>'Master Products'!O1988</x:f>
        <x:v>0.09333333333333334</x:v>
      </x:c>
      <x:c r="M1991" s="149" t="str">
        <x:f>'Master Products'!X1988</x:f>
        <x:v>Ready</x:v>
      </x:c>
      <x:c r="N1991" s="149" t="b">
        <x:f>'Master Products'!Y1988</x:f>
        <x:v>1</x:v>
      </x:c>
      <x:c r="O1991" s="149" t="str">
        <x:f>'Master Products'!AH1988</x:f>
        <x:v>WS-RATES:56:8</x:v>
      </x:c>
      <x:c r="P1991" s="149" t="str">
        <x:f>IF('Master Products'!AI1988="","",'Master Products'!AI1988)</x:f>
      </x:c>
      <x:c r="Q1991" s="149" t="str">
        <x:f>IF('Master Products'!AJ1988="","",'Master Products'!AJ1988)</x:f>
      </x:c>
      <x:c r="R1991" s="149" t="str">
        <x:f>IF('Master Products'!AK1988="","",'Master Products'!AK1988)</x:f>
      </x:c>
    </x:row>
    <x:row r="1992">
      <x:c r="A1992" s="149" t="str">
        <x:f>'Master Products'!A1989</x:f>
        <x:v>RS-001988</x:v>
      </x:c>
      <x:c r="B1992" s="149" t="str">
        <x:f>'Master Products'!B1989</x:f>
        <x:v>ORO PREMIA JAR</x:v>
      </x:c>
      <x:c r="C1992" s="149" t="str">
        <x:f>'Master Products'!C1989</x:f>
        <x:v>PENCIL JAR</x:v>
      </x:c>
      <x:c r="D1992" s="149" t="str">
        <x:f>'Master Products'!D1989</x:f>
        <x:v>Wholesale/Bulk</x:v>
      </x:c>
      <x:c r="E1992" s="149" t="str">
        <x:f>'Master Products'!F1989</x:f>
        <x:v>Jar</x:v>
      </x:c>
      <x:c r="F1992" s="149" t="str">
        <x:f>IF('Master Products'!G1989="","",'Master Products'!G1989)</x:f>
      </x:c>
      <x:c r="G1992" s="149" t="str">
        <x:f>'Master Products'!I1989</x:f>
        <x:v>PKR</x:v>
      </x:c>
      <x:c r="H1992" s="133" t="n">
        <x:f>'Master Products'!L1989</x:f>
        <x:v>1152</x:v>
      </x:c>
      <x:c r="I1992" s="133" t="n">
        <x:f>'Master Products'!M1989</x:f>
        <x:v>1102</x:v>
      </x:c>
      <x:c r="J1992" s="133" t="str">
        <x:f>'Master Products'!U1989</x:f>
        <x:v>Source Valid</x:v>
      </x:c>
      <x:c r="K1992" s="133" t="n">
        <x:f>'Master Products'!N1989</x:f>
        <x:v>50</x:v>
      </x:c>
      <x:c r="L1992" s="148" t="n">
        <x:f>'Master Products'!O1989</x:f>
        <x:v>0.043402777777777776</x:v>
      </x:c>
      <x:c r="M1992" s="149" t="str">
        <x:f>'Master Products'!X1989</x:f>
        <x:v>Ready</x:v>
      </x:c>
      <x:c r="N1992" s="149" t="b">
        <x:f>'Master Products'!Y1989</x:f>
        <x:v>1</x:v>
      </x:c>
      <x:c r="O1992" s="149" t="str">
        <x:f>'Master Products'!AH1989</x:f>
        <x:v>WS-RATES:56:9</x:v>
      </x:c>
      <x:c r="P1992" s="149" t="str">
        <x:f>IF('Master Products'!AI1989="","",'Master Products'!AI1989)</x:f>
      </x:c>
      <x:c r="Q1992" s="149" t="str">
        <x:f>IF('Master Products'!AJ1989="","",'Master Products'!AJ1989)</x:f>
      </x:c>
      <x:c r="R1992" s="149" t="str">
        <x:f>IF('Master Products'!AK1989="","",'Master Products'!AK1989)</x:f>
      </x:c>
    </x:row>
    <x:row r="1993">
      <x:c r="A1993" s="149" t="str">
        <x:f>'Master Products'!A1990</x:f>
        <x:v>RS-001989</x:v>
      </x:c>
      <x:c r="B1993" s="149" t="str">
        <x:f>'Master Products'!B1990</x:f>
        <x:v>ORO TRIFLE JAR</x:v>
      </x:c>
      <x:c r="C1993" s="149" t="str">
        <x:f>'Master Products'!C1990</x:f>
        <x:v>PENCIL JAR</x:v>
      </x:c>
      <x:c r="D1993" s="149" t="str">
        <x:f>'Master Products'!D1990</x:f>
        <x:v>Wholesale/Bulk</x:v>
      </x:c>
      <x:c r="E1993" s="149" t="str">
        <x:f>'Master Products'!F1990</x:f>
        <x:v>Jar</x:v>
      </x:c>
      <x:c r="F1993" s="149" t="str">
        <x:f>IF('Master Products'!G1990="","",'Master Products'!G1990)</x:f>
      </x:c>
      <x:c r="G1993" s="149" t="str">
        <x:f>'Master Products'!I1990</x:f>
        <x:v>PKR</x:v>
      </x:c>
      <x:c r="H1993" s="133" t="n">
        <x:f>'Master Products'!L1990</x:f>
        <x:v>1296</x:v>
      </x:c>
      <x:c r="I1993" s="133" t="n">
        <x:f>'Master Products'!M1990</x:f>
        <x:v>1200</x:v>
      </x:c>
      <x:c r="J1993" s="133" t="str">
        <x:f>'Master Products'!U1990</x:f>
        <x:v>Source Valid</x:v>
      </x:c>
      <x:c r="K1993" s="133" t="n">
        <x:f>'Master Products'!N1990</x:f>
        <x:v>96</x:v>
      </x:c>
      <x:c r="L1993" s="148" t="n">
        <x:f>'Master Products'!O1990</x:f>
        <x:v>0.07407407407407407</x:v>
      </x:c>
      <x:c r="M1993" s="149" t="str">
        <x:f>'Master Products'!X1990</x:f>
        <x:v>Ready</x:v>
      </x:c>
      <x:c r="N1993" s="149" t="b">
        <x:f>'Master Products'!Y1990</x:f>
        <x:v>1</x:v>
      </x:c>
      <x:c r="O1993" s="149" t="str">
        <x:f>'Master Products'!AH1990</x:f>
        <x:v>WS-RATES:56:10</x:v>
      </x:c>
      <x:c r="P1993" s="149" t="str">
        <x:f>IF('Master Products'!AI1990="","",'Master Products'!AI1990)</x:f>
      </x:c>
      <x:c r="Q1993" s="149" t="str">
        <x:f>IF('Master Products'!AJ1990="","",'Master Products'!AJ1990)</x:f>
      </x:c>
      <x:c r="R1993" s="149" t="str">
        <x:f>IF('Master Products'!AK1990="","",'Master Products'!AK1990)</x:f>
      </x:c>
    </x:row>
    <x:row r="1994">
      <x:c r="A1994" s="149" t="str">
        <x:f>'Master Products'!A1991</x:f>
        <x:v>RS-001990</x:v>
      </x:c>
      <x:c r="B1994" s="149" t="str">
        <x:f>'Master Products'!B1991</x:f>
        <x:v>DUX CORRECTION 139(1 PCS)</x:v>
      </x:c>
      <x:c r="C1994" s="149" t="str">
        <x:f>'Master Products'!C1991</x:f>
        <x:v>Correction pen</x:v>
      </x:c>
      <x:c r="D1994" s="149" t="str">
        <x:f>'Master Products'!D1991</x:f>
        <x:v>Both</x:v>
      </x:c>
      <x:c r="E1994" s="149" t="str">
        <x:f>'Master Products'!F1991</x:f>
        <x:v>Piece</x:v>
      </x:c>
      <x:c r="F1994" s="149" t="n">
        <x:f>IF('Master Products'!G1991="","",'Master Products'!G1991)</x:f>
        <x:v>1</x:v>
      </x:c>
      <x:c r="G1994" s="149" t="str">
        <x:f>'Master Products'!I1991</x:f>
        <x:v>PKR</x:v>
      </x:c>
      <x:c r="H1994" s="133" t="n">
        <x:f>'Master Products'!L1991</x:f>
        <x:v>38</x:v>
      </x:c>
      <x:c r="I1994" s="133" t="n">
        <x:f>'Master Products'!M1991</x:f>
        <x:v>35</x:v>
      </x:c>
      <x:c r="J1994" s="133" t="str">
        <x:f>'Master Products'!U1991</x:f>
        <x:v>Source Valid</x:v>
      </x:c>
      <x:c r="K1994" s="133" t="n">
        <x:f>'Master Products'!N1991</x:f>
        <x:v>3</x:v>
      </x:c>
      <x:c r="L1994" s="148" t="n">
        <x:f>'Master Products'!O1991</x:f>
        <x:v>0.07894736842105263</x:v>
      </x:c>
      <x:c r="M1994" s="149" t="str">
        <x:f>'Master Products'!X1991</x:f>
        <x:v>Ready</x:v>
      </x:c>
      <x:c r="N1994" s="149" t="b">
        <x:f>'Master Products'!Y1991</x:f>
        <x:v>1</x:v>
      </x:c>
      <x:c r="O1994" s="149" t="str">
        <x:f>'Master Products'!AH1991</x:f>
        <x:v>WS-RATES:56:11</x:v>
      </x:c>
      <x:c r="P1994" s="149" t="str">
        <x:f>IF('Master Products'!AI1991="","",'Master Products'!AI1991)</x:f>
      </x:c>
      <x:c r="Q1994" s="149" t="str">
        <x:f>IF('Master Products'!AJ1991="","",'Master Products'!AJ1991)</x:f>
      </x:c>
      <x:c r="R1994" s="149" t="str">
        <x:f>IF('Master Products'!AK1991="","",'Master Products'!AK1991)</x:f>
      </x:c>
    </x:row>
    <x:row r="1995">
      <x:c r="A1995" s="149" t="str">
        <x:f>'Master Products'!A1992</x:f>
        <x:v>RS-001991</x:v>
      </x:c>
      <x:c r="B1995" s="149" t="str">
        <x:f>'Master Products'!B1992</x:f>
        <x:v>131320</x:v>
      </x:c>
      <x:c r="C1995" s="149" t="str">
        <x:f>'Master Products'!C1992</x:f>
        <x:v>PENCIL JAR</x:v>
      </x:c>
      <x:c r="D1995" s="149" t="str">
        <x:f>'Master Products'!D1992</x:f>
        <x:v>Both</x:v>
      </x:c>
      <x:c r="E1995" s="149" t="str">
        <x:f>'Master Products'!F1992</x:f>
        <x:v>Piece</x:v>
      </x:c>
      <x:c r="F1995" s="149" t="str">
        <x:f>IF('Master Products'!G1992="","",'Master Products'!G1992)</x:f>
      </x:c>
      <x:c r="G1995" s="149" t="str">
        <x:f>'Master Products'!I1992</x:f>
        <x:v>PKR</x:v>
      </x:c>
      <x:c r="H1995" s="133" t="n">
        <x:f>'Master Products'!L1992</x:f>
        <x:v>376</x:v>
      </x:c>
      <x:c r="I1995" s="133" t="n">
        <x:f>'Master Products'!M1992</x:f>
        <x:v>368</x:v>
      </x:c>
      <x:c r="J1995" s="133" t="str">
        <x:f>'Master Products'!U1992</x:f>
        <x:v>Source Valid</x:v>
      </x:c>
      <x:c r="K1995" s="133" t="n">
        <x:f>'Master Products'!N1992</x:f>
        <x:v>8</x:v>
      </x:c>
      <x:c r="L1995" s="148" t="n">
        <x:f>'Master Products'!O1992</x:f>
        <x:v>0.02127659574468085</x:v>
      </x:c>
      <x:c r="M1995" s="149" t="str">
        <x:f>'Master Products'!X1992</x:f>
        <x:v>Ready</x:v>
      </x:c>
      <x:c r="N1995" s="149" t="b">
        <x:f>'Master Products'!Y1992</x:f>
        <x:v>1</x:v>
      </x:c>
      <x:c r="O1995" s="149" t="str">
        <x:f>'Master Products'!AH1992</x:f>
        <x:v>WS-RATES:56:12</x:v>
      </x:c>
      <x:c r="P1995" s="149" t="str">
        <x:f>IF('Master Products'!AI1992="","",'Master Products'!AI1992)</x:f>
      </x:c>
      <x:c r="Q1995" s="149" t="str">
        <x:f>IF('Master Products'!AJ1992="","",'Master Products'!AJ1992)</x:f>
      </x:c>
      <x:c r="R1995" s="149" t="str">
        <x:f>IF('Master Products'!AK1992="","",'Master Products'!AK1992)</x:f>
      </x:c>
    </x:row>
    <x:row r="1996">
      <x:c r="A1996" s="149" t="str">
        <x:f>'Master Products'!A1993</x:f>
        <x:v>RS-001992</x:v>
      </x:c>
      <x:c r="B1996" s="149" t="str">
        <x:f>'Master Products'!B1993</x:f>
        <x:v>ORO SPLASH JAR</x:v>
      </x:c>
      <x:c r="C1996" s="149" t="str">
        <x:f>'Master Products'!C1993</x:f>
        <x:v>PENCIL JAR</x:v>
      </x:c>
      <x:c r="D1996" s="149" t="str">
        <x:f>'Master Products'!D1993</x:f>
        <x:v>Wholesale/Bulk</x:v>
      </x:c>
      <x:c r="E1996" s="149" t="str">
        <x:f>'Master Products'!F1993</x:f>
        <x:v>Jar</x:v>
      </x:c>
      <x:c r="F1996" s="149" t="str">
        <x:f>IF('Master Products'!G1993="","",'Master Products'!G1993)</x:f>
      </x:c>
      <x:c r="G1996" s="149" t="str">
        <x:f>'Master Products'!I1993</x:f>
        <x:v>PKR</x:v>
      </x:c>
      <x:c r="H1996" s="133" t="n">
        <x:f>'Master Products'!L1993</x:f>
        <x:v>1152</x:v>
      </x:c>
      <x:c r="I1996" s="133" t="n">
        <x:f>'Master Products'!M1993</x:f>
        <x:v>1102</x:v>
      </x:c>
      <x:c r="J1996" s="133" t="str">
        <x:f>'Master Products'!U1993</x:f>
        <x:v>Source Valid</x:v>
      </x:c>
      <x:c r="K1996" s="133" t="n">
        <x:f>'Master Products'!N1993</x:f>
        <x:v>50</x:v>
      </x:c>
      <x:c r="L1996" s="148" t="n">
        <x:f>'Master Products'!O1993</x:f>
        <x:v>0.043402777777777776</x:v>
      </x:c>
      <x:c r="M1996" s="149" t="str">
        <x:f>'Master Products'!X1993</x:f>
        <x:v>Ready</x:v>
      </x:c>
      <x:c r="N1996" s="149" t="b">
        <x:f>'Master Products'!Y1993</x:f>
        <x:v>1</x:v>
      </x:c>
      <x:c r="O1996" s="149" t="str">
        <x:f>'Master Products'!AH1993</x:f>
        <x:v>WS-RATES:56:13</x:v>
      </x:c>
      <x:c r="P1996" s="149" t="str">
        <x:f>IF('Master Products'!AI1993="","",'Master Products'!AI1993)</x:f>
      </x:c>
      <x:c r="Q1996" s="149" t="str">
        <x:f>IF('Master Products'!AJ1993="","",'Master Products'!AJ1993)</x:f>
      </x:c>
      <x:c r="R1996" s="149" t="str">
        <x:f>IF('Master Products'!AK1993="","",'Master Products'!AK1993)</x:f>
      </x:c>
    </x:row>
    <x:row r="1997">
      <x:c r="A1997" s="149" t="str">
        <x:f>'Master Products'!A1994</x:f>
        <x:v>RS-001993</x:v>
      </x:c>
      <x:c r="B1997" s="149" t="str">
        <x:f>'Master Products'!B1994</x:f>
        <x:v>DUX CORRECTION 140(1 PCS)</x:v>
      </x:c>
      <x:c r="C1997" s="149" t="str">
        <x:f>'Master Products'!C1994</x:f>
        <x:v>Correction pen</x:v>
      </x:c>
      <x:c r="D1997" s="149" t="str">
        <x:f>'Master Products'!D1994</x:f>
        <x:v>Both</x:v>
      </x:c>
      <x:c r="E1997" s="149" t="str">
        <x:f>'Master Products'!F1994</x:f>
        <x:v>Piece</x:v>
      </x:c>
      <x:c r="F1997" s="149" t="n">
        <x:f>IF('Master Products'!G1994="","",'Master Products'!G1994)</x:f>
        <x:v>1</x:v>
      </x:c>
      <x:c r="G1997" s="149" t="str">
        <x:f>'Master Products'!I1994</x:f>
        <x:v>PKR</x:v>
      </x:c>
      <x:c r="H1997" s="133" t="n">
        <x:f>'Master Products'!L1994</x:f>
        <x:v>38</x:v>
      </x:c>
      <x:c r="I1997" s="133" t="n">
        <x:f>'Master Products'!M1994</x:f>
        <x:v>35</x:v>
      </x:c>
      <x:c r="J1997" s="133" t="str">
        <x:f>'Master Products'!U1994</x:f>
        <x:v>Source Valid</x:v>
      </x:c>
      <x:c r="K1997" s="133" t="n">
        <x:f>'Master Products'!N1994</x:f>
        <x:v>3</x:v>
      </x:c>
      <x:c r="L1997" s="148" t="n">
        <x:f>'Master Products'!O1994</x:f>
        <x:v>0.07894736842105263</x:v>
      </x:c>
      <x:c r="M1997" s="149" t="str">
        <x:f>'Master Products'!X1994</x:f>
        <x:v>Ready</x:v>
      </x:c>
      <x:c r="N1997" s="149" t="b">
        <x:f>'Master Products'!Y1994</x:f>
        <x:v>1</x:v>
      </x:c>
      <x:c r="O1997" s="149" t="str">
        <x:f>'Master Products'!AH1994</x:f>
        <x:v>WS-RATES:56:14</x:v>
      </x:c>
      <x:c r="P1997" s="149" t="str">
        <x:f>IF('Master Products'!AI1994="","",'Master Products'!AI1994)</x:f>
      </x:c>
      <x:c r="Q1997" s="149" t="str">
        <x:f>IF('Master Products'!AJ1994="","",'Master Products'!AJ1994)</x:f>
      </x:c>
      <x:c r="R1997" s="149" t="str">
        <x:f>IF('Master Products'!AK1994="","",'Master Products'!AK1994)</x:f>
      </x:c>
    </x:row>
    <x:row r="1998">
      <x:c r="A1998" s="149" t="str">
        <x:f>'Master Products'!A1995</x:f>
        <x:v>RS-001994</x:v>
      </x:c>
      <x:c r="B1998" s="149" t="str">
        <x:f>'Master Products'!B1995</x:f>
        <x:v>DUX SILVER SHARPNER 503</x:v>
      </x:c>
      <x:c r="C1998" s="149" t="str">
        <x:f>'Master Products'!C1995</x:f>
        <x:v>SHARPNERS</x:v>
      </x:c>
      <x:c r="D1998" s="149" t="str">
        <x:f>'Master Products'!D1995</x:f>
        <x:v>Both</x:v>
      </x:c>
      <x:c r="E1998" s="149" t="str">
        <x:f>'Master Products'!F1995</x:f>
        <x:v>Piece</x:v>
      </x:c>
      <x:c r="F1998" s="149" t="str">
        <x:f>IF('Master Products'!G1995="","",'Master Products'!G1995)</x:f>
      </x:c>
      <x:c r="G1998" s="149" t="str">
        <x:f>'Master Products'!I1995</x:f>
        <x:v>PKR</x:v>
      </x:c>
      <x:c r="H1998" s="133" t="n">
        <x:f>'Master Products'!L1995</x:f>
        <x:v>630</x:v>
      </x:c>
      <x:c r="I1998" s="133" t="n">
        <x:f>'Master Products'!M1995</x:f>
        <x:v>605</x:v>
      </x:c>
      <x:c r="J1998" s="133" t="str">
        <x:f>'Master Products'!U1995</x:f>
        <x:v>Source Valid</x:v>
      </x:c>
      <x:c r="K1998" s="133" t="n">
        <x:f>'Master Products'!N1995</x:f>
        <x:v>25</x:v>
      </x:c>
      <x:c r="L1998" s="148" t="n">
        <x:f>'Master Products'!O1995</x:f>
        <x:v>0.03968253968253968</x:v>
      </x:c>
      <x:c r="M1998" s="149" t="str">
        <x:f>'Master Products'!X1995</x:f>
        <x:v>Ready</x:v>
      </x:c>
      <x:c r="N1998" s="149" t="b">
        <x:f>'Master Products'!Y1995</x:f>
        <x:v>1</x:v>
      </x:c>
      <x:c r="O1998" s="149" t="str">
        <x:f>'Master Products'!AH1995</x:f>
        <x:v>WS-RATES:56:15</x:v>
      </x:c>
      <x:c r="P1998" s="149" t="str">
        <x:f>IF('Master Products'!AI1995="","",'Master Products'!AI1995)</x:f>
      </x:c>
      <x:c r="Q1998" s="149" t="str">
        <x:f>IF('Master Products'!AJ1995="","",'Master Products'!AJ1995)</x:f>
      </x:c>
      <x:c r="R1998" s="149" t="str">
        <x:f>IF('Master Products'!AK1995="","",'Master Products'!AK1995)</x:f>
      </x:c>
    </x:row>
    <x:row r="1999">
      <x:c r="A1999" s="149" t="str">
        <x:f>'Master Products'!A1996</x:f>
        <x:v>RS-001995</x:v>
      </x:c>
      <x:c r="B1999" s="149" t="str">
        <x:f>'Master Products'!B1996</x:f>
        <x:v>DUX SHARPENER (506)</x:v>
      </x:c>
      <x:c r="C1999" s="149" t="str">
        <x:f>'Master Products'!C1996</x:f>
        <x:v>SHARPNERS</x:v>
      </x:c>
      <x:c r="D1999" s="149" t="str">
        <x:f>'Master Products'!D1996</x:f>
        <x:v>Both</x:v>
      </x:c>
      <x:c r="E1999" s="149" t="str">
        <x:f>'Master Products'!F1996</x:f>
        <x:v>Piece</x:v>
      </x:c>
      <x:c r="F1999" s="149" t="str">
        <x:f>IF('Master Products'!G1996="","",'Master Products'!G1996)</x:f>
      </x:c>
      <x:c r="G1999" s="149" t="str">
        <x:f>'Master Products'!I1996</x:f>
        <x:v>PKR</x:v>
      </x:c>
      <x:c r="H1999" s="133" t="n">
        <x:f>'Master Products'!L1996</x:f>
        <x:v>760</x:v>
      </x:c>
      <x:c r="I1999" s="133" t="n">
        <x:f>'Master Products'!M1996</x:f>
        <x:v>710</x:v>
      </x:c>
      <x:c r="J1999" s="133" t="str">
        <x:f>'Master Products'!U1996</x:f>
        <x:v>Source Valid</x:v>
      </x:c>
      <x:c r="K1999" s="133" t="n">
        <x:f>'Master Products'!N1996</x:f>
        <x:v>50</x:v>
      </x:c>
      <x:c r="L1999" s="148" t="n">
        <x:f>'Master Products'!O1996</x:f>
        <x:v>0.06578947368421052</x:v>
      </x:c>
      <x:c r="M1999" s="149" t="str">
        <x:f>'Master Products'!X1996</x:f>
        <x:v>Ready</x:v>
      </x:c>
      <x:c r="N1999" s="149" t="b">
        <x:f>'Master Products'!Y1996</x:f>
        <x:v>1</x:v>
      </x:c>
      <x:c r="O1999" s="149" t="str">
        <x:f>'Master Products'!AH1996</x:f>
        <x:v>WS-RATES:56:16</x:v>
      </x:c>
      <x:c r="P1999" s="149" t="str">
        <x:f>IF('Master Products'!AI1996="","",'Master Products'!AI1996)</x:f>
      </x:c>
      <x:c r="Q1999" s="149" t="str">
        <x:f>IF('Master Products'!AJ1996="","",'Master Products'!AJ1996)</x:f>
      </x:c>
      <x:c r="R1999" s="149" t="str">
        <x:f>IF('Master Products'!AK1996="","",'Master Products'!AK1996)</x:f>
      </x:c>
    </x:row>
    <x:row r="2000">
      <x:c r="A2000" s="149" t="str">
        <x:f>'Master Products'!A1997</x:f>
        <x:v>RS-001996</x:v>
      </x:c>
      <x:c r="B2000" s="149" t="str">
        <x:f>'Master Products'!B1997</x:f>
        <x:v>DUX SHARPENER (505)</x:v>
      </x:c>
      <x:c r="C2000" s="149" t="str">
        <x:f>'Master Products'!C1997</x:f>
        <x:v>SHARPNERS</x:v>
      </x:c>
      <x:c r="D2000" s="149" t="str">
        <x:f>'Master Products'!D1997</x:f>
        <x:v>Both</x:v>
      </x:c>
      <x:c r="E2000" s="149" t="str">
        <x:f>'Master Products'!F1997</x:f>
        <x:v>Piece</x:v>
      </x:c>
      <x:c r="F2000" s="149" t="str">
        <x:f>IF('Master Products'!G1997="","",'Master Products'!G1997)</x:f>
      </x:c>
      <x:c r="G2000" s="149" t="str">
        <x:f>'Master Products'!I1997</x:f>
        <x:v>PKR</x:v>
      </x:c>
      <x:c r="H2000" s="133" t="n">
        <x:f>'Master Products'!L1997</x:f>
        <x:v>760</x:v>
      </x:c>
      <x:c r="I2000" s="133" t="n">
        <x:f>'Master Products'!M1997</x:f>
        <x:v>710</x:v>
      </x:c>
      <x:c r="J2000" s="133" t="str">
        <x:f>'Master Products'!U1997</x:f>
        <x:v>Source Valid</x:v>
      </x:c>
      <x:c r="K2000" s="133" t="n">
        <x:f>'Master Products'!N1997</x:f>
        <x:v>50</x:v>
      </x:c>
      <x:c r="L2000" s="148" t="n">
        <x:f>'Master Products'!O1997</x:f>
        <x:v>0.06578947368421052</x:v>
      </x:c>
      <x:c r="M2000" s="149" t="str">
        <x:f>'Master Products'!X1997</x:f>
        <x:v>Ready</x:v>
      </x:c>
      <x:c r="N2000" s="149" t="b">
        <x:f>'Master Products'!Y1997</x:f>
        <x:v>1</x:v>
      </x:c>
      <x:c r="O2000" s="149" t="str">
        <x:f>'Master Products'!AH1997</x:f>
        <x:v>WS-RATES:56:17</x:v>
      </x:c>
      <x:c r="P2000" s="149" t="str">
        <x:f>IF('Master Products'!AI1997="","",'Master Products'!AI1997)</x:f>
      </x:c>
      <x:c r="Q2000" s="149" t="str">
        <x:f>IF('Master Products'!AJ1997="","",'Master Products'!AJ1997)</x:f>
      </x:c>
      <x:c r="R2000" s="149" t="str">
        <x:f>IF('Master Products'!AK1997="","",'Master Products'!AK1997)</x:f>
      </x:c>
    </x:row>
    <x:row r="2001">
      <x:c r="A2001" s="149" t="str">
        <x:f>'Master Products'!A1998</x:f>
        <x:v>RS-001997</x:v>
      </x:c>
      <x:c r="B2001" s="149" t="str">
        <x:f>'Master Products'!B1998</x:f>
        <x:v>DUX SHARPENER (502)</x:v>
      </x:c>
      <x:c r="C2001" s="149" t="str">
        <x:f>'Master Products'!C1998</x:f>
        <x:v>SHARPNERS</x:v>
      </x:c>
      <x:c r="D2001" s="149" t="str">
        <x:f>'Master Products'!D1998</x:f>
        <x:v>Both</x:v>
      </x:c>
      <x:c r="E2001" s="149" t="str">
        <x:f>'Master Products'!F1998</x:f>
        <x:v>Piece</x:v>
      </x:c>
      <x:c r="F2001" s="149" t="str">
        <x:f>IF('Master Products'!G1998="","",'Master Products'!G1998)</x:f>
      </x:c>
      <x:c r="G2001" s="149" t="str">
        <x:f>'Master Products'!I1998</x:f>
        <x:v>PKR</x:v>
      </x:c>
      <x:c r="H2001" s="133" t="n">
        <x:f>'Master Products'!L1998</x:f>
        <x:v>390</x:v>
      </x:c>
      <x:c r="I2001" s="133" t="n">
        <x:f>'Master Products'!M1998</x:f>
        <x:v>360</x:v>
      </x:c>
      <x:c r="J2001" s="133" t="str">
        <x:f>'Master Products'!U1998</x:f>
        <x:v>Source Valid</x:v>
      </x:c>
      <x:c r="K2001" s="133" t="n">
        <x:f>'Master Products'!N1998</x:f>
        <x:v>30</x:v>
      </x:c>
      <x:c r="L2001" s="148" t="n">
        <x:f>'Master Products'!O1998</x:f>
        <x:v>0.07692307692307693</x:v>
      </x:c>
      <x:c r="M2001" s="149" t="str">
        <x:f>'Master Products'!X1998</x:f>
        <x:v>Ready</x:v>
      </x:c>
      <x:c r="N2001" s="149" t="b">
        <x:f>'Master Products'!Y1998</x:f>
        <x:v>1</x:v>
      </x:c>
      <x:c r="O2001" s="149" t="str">
        <x:f>'Master Products'!AH1998</x:f>
        <x:v>WS-RATES:56:18</x:v>
      </x:c>
      <x:c r="P2001" s="149" t="str">
        <x:f>IF('Master Products'!AI1998="","",'Master Products'!AI1998)</x:f>
      </x:c>
      <x:c r="Q2001" s="149" t="str">
        <x:f>IF('Master Products'!AJ1998="","",'Master Products'!AJ1998)</x:f>
      </x:c>
      <x:c r="R2001" s="149" t="str">
        <x:f>IF('Master Products'!AK1998="","",'Master Products'!AK1998)</x:f>
      </x:c>
    </x:row>
    <x:row r="2002">
      <x:c r="A2002" s="149" t="str">
        <x:f>'Master Products'!A1999</x:f>
        <x:v>RS-001998</x:v>
      </x:c>
      <x:c r="B2002" s="149" t="str">
        <x:f>'Master Products'!B1999</x:f>
        <x:v>DUX GEL PEN DX 1000</x:v>
      </x:c>
      <x:c r="C2002" s="149" t="str">
        <x:f>'Master Products'!C1999</x:f>
        <x:v>GEL PEN</x:v>
      </x:c>
      <x:c r="D2002" s="149" t="str">
        <x:f>'Master Products'!D1999</x:f>
        <x:v>Both</x:v>
      </x:c>
      <x:c r="E2002" s="149" t="str">
        <x:f>'Master Products'!F1999</x:f>
        <x:v>Piece</x:v>
      </x:c>
      <x:c r="F2002" s="149" t="str">
        <x:f>IF('Master Products'!G1999="","",'Master Products'!G1999)</x:f>
      </x:c>
      <x:c r="G2002" s="149" t="str">
        <x:f>'Master Products'!I1999</x:f>
        <x:v>PKR</x:v>
      </x:c>
      <x:c r="H2002" s="133" t="n">
        <x:f>'Master Products'!L1999</x:f>
        <x:v>564</x:v>
      </x:c>
      <x:c r="I2002" s="133" t="n">
        <x:f>'Master Products'!M1999</x:f>
        <x:v>516</x:v>
      </x:c>
      <x:c r="J2002" s="133" t="str">
        <x:f>'Master Products'!U1999</x:f>
        <x:v>Source Valid</x:v>
      </x:c>
      <x:c r="K2002" s="133" t="n">
        <x:f>'Master Products'!N1999</x:f>
        <x:v>48</x:v>
      </x:c>
      <x:c r="L2002" s="148" t="n">
        <x:f>'Master Products'!O1999</x:f>
        <x:v>0.0851063829787234</x:v>
      </x:c>
      <x:c r="M2002" s="149" t="str">
        <x:f>'Master Products'!X1999</x:f>
        <x:v>Ready</x:v>
      </x:c>
      <x:c r="N2002" s="149" t="b">
        <x:f>'Master Products'!Y1999</x:f>
        <x:v>1</x:v>
      </x:c>
      <x:c r="O2002" s="149" t="str">
        <x:f>'Master Products'!AH1999</x:f>
        <x:v>WS-RATES:56:19</x:v>
      </x:c>
      <x:c r="P2002" s="149" t="str">
        <x:f>IF('Master Products'!AI1999="","",'Master Products'!AI1999)</x:f>
      </x:c>
      <x:c r="Q2002" s="149" t="str">
        <x:f>IF('Master Products'!AJ1999="","",'Master Products'!AJ1999)</x:f>
      </x:c>
      <x:c r="R2002" s="149" t="str">
        <x:f>IF('Master Products'!AK1999="","",'Master Products'!AK1999)</x:f>
      </x:c>
    </x:row>
    <x:row r="2003">
      <x:c r="A2003" s="149" t="str">
        <x:f>'Master Products'!A2000</x:f>
        <x:v>RS-001999</x:v>
      </x:c>
      <x:c r="B2003" s="149" t="str">
        <x:f>'Master Products'!B2000</x:f>
        <x:v>DUX GEL PEN STICK (301)</x:v>
      </x:c>
      <x:c r="C2003" s="149" t="str">
        <x:f>'Master Products'!C2000</x:f>
        <x:v>GEL PEN</x:v>
      </x:c>
      <x:c r="D2003" s="149" t="str">
        <x:f>'Master Products'!D2000</x:f>
        <x:v>Both</x:v>
      </x:c>
      <x:c r="E2003" s="149" t="str">
        <x:f>'Master Products'!F2000</x:f>
        <x:v>Piece</x:v>
      </x:c>
      <x:c r="F2003" s="149" t="str">
        <x:f>IF('Master Products'!G2000="","",'Master Products'!G2000)</x:f>
      </x:c>
      <x:c r="G2003" s="149" t="str">
        <x:f>'Master Products'!I2000</x:f>
        <x:v>PKR</x:v>
      </x:c>
      <x:c r="H2003" s="133" t="n">
        <x:f>'Master Products'!L2000</x:f>
        <x:v>432</x:v>
      </x:c>
      <x:c r="I2003" s="133" t="n">
        <x:f>'Master Products'!M2000</x:f>
        <x:v>396</x:v>
      </x:c>
      <x:c r="J2003" s="133" t="str">
        <x:f>'Master Products'!U2000</x:f>
        <x:v>Source Valid</x:v>
      </x:c>
      <x:c r="K2003" s="133" t="n">
        <x:f>'Master Products'!N2000</x:f>
        <x:v>36</x:v>
      </x:c>
      <x:c r="L2003" s="148" t="n">
        <x:f>'Master Products'!O2000</x:f>
        <x:v>0.08333333333333333</x:v>
      </x:c>
      <x:c r="M2003" s="149" t="str">
        <x:f>'Master Products'!X2000</x:f>
        <x:v>Ready</x:v>
      </x:c>
      <x:c r="N2003" s="149" t="b">
        <x:f>'Master Products'!Y2000</x:f>
        <x:v>1</x:v>
      </x:c>
      <x:c r="O2003" s="149" t="str">
        <x:f>'Master Products'!AH2000</x:f>
        <x:v>WS-RATES:56:20</x:v>
      </x:c>
      <x:c r="P2003" s="149" t="str">
        <x:f>IF('Master Products'!AI2000="","",'Master Products'!AI2000)</x:f>
      </x:c>
      <x:c r="Q2003" s="149" t="str">
        <x:f>IF('Master Products'!AJ2000="","",'Master Products'!AJ2000)</x:f>
      </x:c>
      <x:c r="R2003" s="149" t="str">
        <x:f>IF('Master Products'!AK2000="","",'Master Products'!AK2000)</x:f>
      </x:c>
    </x:row>
    <x:row r="2004">
      <x:c r="A2004" s="149" t="str">
        <x:f>'Master Products'!A2001</x:f>
        <x:v>RS-002000</x:v>
      </x:c>
      <x:c r="B2004" s="149" t="str">
        <x:f>'Master Products'!B2001</x:f>
        <x:v>DUX GEL PEN OFFICE (901)</x:v>
      </x:c>
      <x:c r="C2004" s="149" t="str">
        <x:f>'Master Products'!C2001</x:f>
        <x:v>GEL PEN</x:v>
      </x:c>
      <x:c r="D2004" s="149" t="str">
        <x:f>'Master Products'!D2001</x:f>
        <x:v>Both</x:v>
      </x:c>
      <x:c r="E2004" s="149" t="str">
        <x:f>'Master Products'!F2001</x:f>
        <x:v>Piece</x:v>
      </x:c>
      <x:c r="F2004" s="149" t="str">
        <x:f>IF('Master Products'!G2001="","",'Master Products'!G2001)</x:f>
      </x:c>
      <x:c r="G2004" s="149" t="str">
        <x:f>'Master Products'!I2001</x:f>
        <x:v>PKR</x:v>
      </x:c>
      <x:c r="H2004" s="133" t="n">
        <x:f>'Master Products'!L2001</x:f>
        <x:v>588</x:v>
      </x:c>
      <x:c r="I2004" s="133" t="n">
        <x:f>'Master Products'!M2001</x:f>
        <x:v>528</x:v>
      </x:c>
      <x:c r="J2004" s="133" t="str">
        <x:f>'Master Products'!U2001</x:f>
        <x:v>Source Valid</x:v>
      </x:c>
      <x:c r="K2004" s="133" t="n">
        <x:f>'Master Products'!N2001</x:f>
        <x:v>60</x:v>
      </x:c>
      <x:c r="L2004" s="148" t="n">
        <x:f>'Master Products'!O2001</x:f>
        <x:v>0.10204081632653061</x:v>
      </x:c>
      <x:c r="M2004" s="149" t="str">
        <x:f>'Master Products'!X2001</x:f>
        <x:v>Ready</x:v>
      </x:c>
      <x:c r="N2004" s="149" t="b">
        <x:f>'Master Products'!Y2001</x:f>
        <x:v>1</x:v>
      </x:c>
      <x:c r="O2004" s="149" t="str">
        <x:f>'Master Products'!AH2001</x:f>
        <x:v>WS-RATES:56:21</x:v>
      </x:c>
      <x:c r="P2004" s="149" t="str">
        <x:f>IF('Master Products'!AI2001="","",'Master Products'!AI2001)</x:f>
      </x:c>
      <x:c r="Q2004" s="149" t="str">
        <x:f>IF('Master Products'!AJ2001="","",'Master Products'!AJ2001)</x:f>
      </x:c>
      <x:c r="R2004" s="149" t="str">
        <x:f>IF('Master Products'!AK2001="","",'Master Products'!AK2001)</x:f>
      </x:c>
    </x:row>
    <x:row r="2005">
      <x:c r="A2005" s="149" t="str">
        <x:f>'Master Products'!A2002</x:f>
        <x:v>RS-002001</x:v>
      </x:c>
      <x:c r="B2005" s="149" t="str">
        <x:f>'Master Products'!B2002</x:f>
        <x:v>UNI SIGNO (SILVER)</x:v>
      </x:c>
      <x:c r="C2005" s="149" t="str">
        <x:f>'Master Products'!C2002</x:f>
        <x:v>GEL PEN</x:v>
      </x:c>
      <x:c r="D2005" s="149" t="str">
        <x:f>'Master Products'!D2002</x:f>
        <x:v>Both</x:v>
      </x:c>
      <x:c r="E2005" s="149" t="str">
        <x:f>'Master Products'!F2002</x:f>
        <x:v>Piece</x:v>
      </x:c>
      <x:c r="F2005" s="149" t="str">
        <x:f>IF('Master Products'!G2002="","",'Master Products'!G2002)</x:f>
      </x:c>
      <x:c r="G2005" s="149" t="str">
        <x:f>'Master Products'!I2002</x:f>
        <x:v>PKR</x:v>
      </x:c>
      <x:c r="H2005" s="133" t="n">
        <x:f>'Master Products'!L2002</x:f>
        <x:v>125</x:v>
      </x:c>
      <x:c r="I2005" s="133" t="n">
        <x:f>'Master Products'!M2002</x:f>
        <x:v>98</x:v>
      </x:c>
      <x:c r="J2005" s="133" t="str">
        <x:f>'Master Products'!U2002</x:f>
        <x:v>Source Valid</x:v>
      </x:c>
      <x:c r="K2005" s="133" t="n">
        <x:f>'Master Products'!N2002</x:f>
        <x:v>27</x:v>
      </x:c>
      <x:c r="L2005" s="148" t="n">
        <x:f>'Master Products'!O2002</x:f>
        <x:v>0.216</x:v>
      </x:c>
      <x:c r="M2005" s="149" t="str">
        <x:f>'Master Products'!X2002</x:f>
        <x:v>Ready</x:v>
      </x:c>
      <x:c r="N2005" s="149" t="b">
        <x:f>'Master Products'!Y2002</x:f>
        <x:v>1</x:v>
      </x:c>
      <x:c r="O2005" s="149" t="str">
        <x:f>'Master Products'!AH2002</x:f>
        <x:v>WS-RATES:56:22</x:v>
      </x:c>
      <x:c r="P2005" s="149" t="str">
        <x:f>IF('Master Products'!AI2002="","",'Master Products'!AI2002)</x:f>
      </x:c>
      <x:c r="Q2005" s="149" t="str">
        <x:f>IF('Master Products'!AJ2002="","",'Master Products'!AJ2002)</x:f>
      </x:c>
      <x:c r="R2005" s="149" t="str">
        <x:f>IF('Master Products'!AK2002="","",'Master Products'!AK2002)</x:f>
      </x:c>
    </x:row>
    <x:row r="2006">
      <x:c r="A2006" s="149" t="str">
        <x:f>'Master Products'!A2003</x:f>
        <x:v>RS-002002</x:v>
      </x:c>
      <x:c r="B2006" s="149" t="str">
        <x:f>'Master Products'!B2003</x:f>
        <x:v>......</x:v>
      </x:c>
      <x:c r="C2006" s="149" t="str">
        <x:f>'Master Products'!C2003</x:f>
        <x:v>PAINT MARKERS</x:v>
      </x:c>
      <x:c r="D2006" s="149" t="str">
        <x:f>'Master Products'!D2003</x:f>
        <x:v>Both</x:v>
      </x:c>
      <x:c r="E2006" s="149" t="str">
        <x:f>'Master Products'!F2003</x:f>
        <x:v>Piece</x:v>
      </x:c>
      <x:c r="F2006" s="149" t="str">
        <x:f>IF('Master Products'!G2003="","",'Master Products'!G2003)</x:f>
      </x:c>
      <x:c r="G2006" s="149" t="str">
        <x:f>'Master Products'!I2003</x:f>
        <x:v>PKR</x:v>
      </x:c>
      <x:c r="H2006" s="133" t="n">
        <x:f>'Master Products'!L2003</x:f>
        <x:v>220</x:v>
      </x:c>
      <x:c r="I2006" s="133" t="n">
        <x:f>'Master Products'!M2003</x:f>
        <x:v>203</x:v>
      </x:c>
      <x:c r="J2006" s="133" t="str">
        <x:f>'Master Products'!U2003</x:f>
        <x:v>Source Valid</x:v>
      </x:c>
      <x:c r="K2006" s="133" t="n">
        <x:f>'Master Products'!N2003</x:f>
        <x:v>17</x:v>
      </x:c>
      <x:c r="L2006" s="148" t="n">
        <x:f>'Master Products'!O2003</x:f>
        <x:v>0.07727272727272727</x:v>
      </x:c>
      <x:c r="M2006" s="149" t="str">
        <x:f>'Master Products'!X2003</x:f>
        <x:v>Ready</x:v>
      </x:c>
      <x:c r="N2006" s="149" t="b">
        <x:f>'Master Products'!Y2003</x:f>
        <x:v>1</x:v>
      </x:c>
      <x:c r="O2006" s="149" t="str">
        <x:f>'Master Products'!AH2003</x:f>
        <x:v>WS-RATES:56:23</x:v>
      </x:c>
      <x:c r="P2006" s="149" t="str">
        <x:f>IF('Master Products'!AI2003="","",'Master Products'!AI2003)</x:f>
      </x:c>
      <x:c r="Q2006" s="149" t="str">
        <x:f>IF('Master Products'!AJ2003="","",'Master Products'!AJ2003)</x:f>
      </x:c>
      <x:c r="R2006" s="149" t="str">
        <x:f>IF('Master Products'!AK2003="","",'Master Products'!AK2003)</x:f>
      </x:c>
    </x:row>
    <x:row r="2007">
      <x:c r="A2007" s="149" t="str">
        <x:f>'Master Products'!A2004</x:f>
        <x:v>RS-002003</x:v>
      </x:c>
      <x:c r="B2007" s="149" t="str">
        <x:f>'Master Products'!B2004</x:f>
        <x:v>UNI PAINT MARKER</x:v>
      </x:c>
      <x:c r="C2007" s="149" t="str">
        <x:f>'Master Products'!C2004</x:f>
        <x:v>PAINT MARKERS</x:v>
      </x:c>
      <x:c r="D2007" s="149" t="str">
        <x:f>'Master Products'!D2004</x:f>
        <x:v>Both</x:v>
      </x:c>
      <x:c r="E2007" s="149" t="str">
        <x:f>'Master Products'!F2004</x:f>
        <x:v>Piece</x:v>
      </x:c>
      <x:c r="F2007" s="149" t="str">
        <x:f>IF('Master Products'!G2004="","",'Master Products'!G2004)</x:f>
      </x:c>
      <x:c r="G2007" s="149" t="str">
        <x:f>'Master Products'!I2004</x:f>
        <x:v>PKR</x:v>
      </x:c>
      <x:c r="H2007" s="133" t="n">
        <x:f>'Master Products'!L2004</x:f>
        <x:v>230</x:v>
      </x:c>
      <x:c r="I2007" s="133" t="n">
        <x:f>'Master Products'!M2004</x:f>
        <x:v>198</x:v>
      </x:c>
      <x:c r="J2007" s="133" t="str">
        <x:f>'Master Products'!U2004</x:f>
        <x:v>Source Valid</x:v>
      </x:c>
      <x:c r="K2007" s="133" t="n">
        <x:f>'Master Products'!N2004</x:f>
        <x:v>32</x:v>
      </x:c>
      <x:c r="L2007" s="148" t="n">
        <x:f>'Master Products'!O2004</x:f>
        <x:v>0.1391304347826087</x:v>
      </x:c>
      <x:c r="M2007" s="149" t="str">
        <x:f>'Master Products'!X2004</x:f>
        <x:v>Ready</x:v>
      </x:c>
      <x:c r="N2007" s="149" t="b">
        <x:f>'Master Products'!Y2004</x:f>
        <x:v>1</x:v>
      </x:c>
      <x:c r="O2007" s="149" t="str">
        <x:f>'Master Products'!AH2004</x:f>
        <x:v>WS-RATES:56:24</x:v>
      </x:c>
      <x:c r="P2007" s="149" t="str">
        <x:f>IF('Master Products'!AI2004="","",'Master Products'!AI2004)</x:f>
      </x:c>
      <x:c r="Q2007" s="149" t="str">
        <x:f>IF('Master Products'!AJ2004="","",'Master Products'!AJ2004)</x:f>
      </x:c>
      <x:c r="R2007" s="149" t="str">
        <x:f>IF('Master Products'!AK2004="","",'Master Products'!AK2004)</x:f>
      </x:c>
    </x:row>
    <x:row r="2008">
      <x:c r="A2008" s="149" t="str">
        <x:f>'Master Products'!A2005</x:f>
        <x:v>RS-002004</x:v>
      </x:c>
      <x:c r="B2008" s="149" t="str">
        <x:f>'Master Products'!B2005</x:f>
        <x:v>UNI SIGNO</x:v>
      </x:c>
      <x:c r="C2008" s="149" t="str">
        <x:f>'Master Products'!C2005</x:f>
        <x:v>GEL PEN</x:v>
      </x:c>
      <x:c r="D2008" s="149" t="str">
        <x:f>'Master Products'!D2005</x:f>
        <x:v>Both</x:v>
      </x:c>
      <x:c r="E2008" s="149" t="str">
        <x:f>'Master Products'!F2005</x:f>
        <x:v>Piece</x:v>
      </x:c>
      <x:c r="F2008" s="149" t="str">
        <x:f>IF('Master Products'!G2005="","",'Master Products'!G2005)</x:f>
      </x:c>
      <x:c r="G2008" s="149" t="str">
        <x:f>'Master Products'!I2005</x:f>
        <x:v>PKR</x:v>
      </x:c>
      <x:c r="H2008" s="133" t="n">
        <x:f>'Master Products'!L2005</x:f>
        <x:v>125</x:v>
      </x:c>
      <x:c r="I2008" s="133" t="n">
        <x:f>'Master Products'!M2005</x:f>
        <x:v>98</x:v>
      </x:c>
      <x:c r="J2008" s="133" t="str">
        <x:f>'Master Products'!U2005</x:f>
        <x:v>Source Valid</x:v>
      </x:c>
      <x:c r="K2008" s="133" t="n">
        <x:f>'Master Products'!N2005</x:f>
        <x:v>27</x:v>
      </x:c>
      <x:c r="L2008" s="148" t="n">
        <x:f>'Master Products'!O2005</x:f>
        <x:v>0.216</x:v>
      </x:c>
      <x:c r="M2008" s="149" t="str">
        <x:f>'Master Products'!X2005</x:f>
        <x:v>Ready</x:v>
      </x:c>
      <x:c r="N2008" s="149" t="b">
        <x:f>'Master Products'!Y2005</x:f>
        <x:v>1</x:v>
      </x:c>
      <x:c r="O2008" s="149" t="str">
        <x:f>'Master Products'!AH2005</x:f>
        <x:v>WS-RATES:56:25</x:v>
      </x:c>
      <x:c r="P2008" s="149" t="str">
        <x:f>IF('Master Products'!AI2005="","",'Master Products'!AI2005)</x:f>
      </x:c>
      <x:c r="Q2008" s="149" t="str">
        <x:f>IF('Master Products'!AJ2005="","",'Master Products'!AJ2005)</x:f>
      </x:c>
      <x:c r="R2008" s="149" t="str">
        <x:f>IF('Master Products'!AK2005="","",'Master Products'!AK2005)</x:f>
      </x:c>
    </x:row>
    <x:row r="2009">
      <x:c r="A2009" s="149" t="str">
        <x:f>'Master Products'!A2006</x:f>
        <x:v>RS-002005</x:v>
      </x:c>
      <x:c r="B2009" s="149" t="str">
        <x:f>'Master Products'!B2006</x:f>
        <x:v>UNI SIGNO (GOLDEN)</x:v>
      </x:c>
      <x:c r="C2009" s="149" t="str">
        <x:f>'Master Products'!C2006</x:f>
        <x:v>GEL PEN</x:v>
      </x:c>
      <x:c r="D2009" s="149" t="str">
        <x:f>'Master Products'!D2006</x:f>
        <x:v>Both</x:v>
      </x:c>
      <x:c r="E2009" s="149" t="str">
        <x:f>'Master Products'!F2006</x:f>
        <x:v>Piece</x:v>
      </x:c>
      <x:c r="F2009" s="149" t="str">
        <x:f>IF('Master Products'!G2006="","",'Master Products'!G2006)</x:f>
      </x:c>
      <x:c r="G2009" s="149" t="str">
        <x:f>'Master Products'!I2006</x:f>
        <x:v>PKR</x:v>
      </x:c>
      <x:c r="H2009" s="133" t="n">
        <x:f>'Master Products'!L2006</x:f>
        <x:v>130</x:v>
      </x:c>
      <x:c r="I2009" s="133" t="n">
        <x:f>'Master Products'!M2006</x:f>
        <x:v>100</x:v>
      </x:c>
      <x:c r="J2009" s="133" t="str">
        <x:f>'Master Products'!U2006</x:f>
        <x:v>Source Valid</x:v>
      </x:c>
      <x:c r="K2009" s="133" t="n">
        <x:f>'Master Products'!N2006</x:f>
        <x:v>30</x:v>
      </x:c>
      <x:c r="L2009" s="148" t="n">
        <x:f>'Master Products'!O2006</x:f>
        <x:v>0.23076923076923078</x:v>
      </x:c>
      <x:c r="M2009" s="149" t="str">
        <x:f>'Master Products'!X2006</x:f>
        <x:v>Ready</x:v>
      </x:c>
      <x:c r="N2009" s="149" t="b">
        <x:f>'Master Products'!Y2006</x:f>
        <x:v>1</x:v>
      </x:c>
      <x:c r="O2009" s="149" t="str">
        <x:f>'Master Products'!AH2006</x:f>
        <x:v>WS-RATES:56:26</x:v>
      </x:c>
      <x:c r="P2009" s="149" t="str">
        <x:f>IF('Master Products'!AI2006="","",'Master Products'!AI2006)</x:f>
      </x:c>
      <x:c r="Q2009" s="149" t="str">
        <x:f>IF('Master Products'!AJ2006="","",'Master Products'!AJ2006)</x:f>
      </x:c>
      <x:c r="R2009" s="149" t="str">
        <x:f>IF('Master Products'!AK2006="","",'Master Products'!AK2006)</x:f>
      </x:c>
    </x:row>
    <x:row r="2010">
      <x:c r="A2010" s="149" t="str">
        <x:f>'Master Products'!A2007</x:f>
        <x:v>RS-002006</x:v>
      </x:c>
      <x:c r="B2010" s="149" t="str">
        <x:f>'Master Products'!B2007</x:f>
        <x:v>UNI EYE FINE 157</x:v>
      </x:c>
      <x:c r="C2010" s="149" t="str">
        <x:f>'Master Products'!C2007</x:f>
        <x:v>GEL PEN</x:v>
      </x:c>
      <x:c r="D2010" s="149" t="str">
        <x:f>'Master Products'!D2007</x:f>
        <x:v>Both</x:v>
      </x:c>
      <x:c r="E2010" s="149" t="str">
        <x:f>'Master Products'!F2007</x:f>
        <x:v>Piece</x:v>
      </x:c>
      <x:c r="F2010" s="149" t="str">
        <x:f>IF('Master Products'!G2007="","",'Master Products'!G2007)</x:f>
      </x:c>
      <x:c r="G2010" s="149" t="str">
        <x:f>'Master Products'!I2007</x:f>
        <x:v>PKR</x:v>
      </x:c>
      <x:c r="H2010" s="133" t="n">
        <x:f>'Master Products'!L2007</x:f>
        <x:v>260</x:v>
      </x:c>
      <x:c r="I2010" s="133" t="n">
        <x:f>'Master Products'!M2007</x:f>
        <x:v>240</x:v>
      </x:c>
      <x:c r="J2010" s="133" t="str">
        <x:f>'Master Products'!U2007</x:f>
        <x:v>Source Valid</x:v>
      </x:c>
      <x:c r="K2010" s="133" t="n">
        <x:f>'Master Products'!N2007</x:f>
        <x:v>20</x:v>
      </x:c>
      <x:c r="L2010" s="148" t="n">
        <x:f>'Master Products'!O2007</x:f>
        <x:v>0.07692307692307693</x:v>
      </x:c>
      <x:c r="M2010" s="149" t="str">
        <x:f>'Master Products'!X2007</x:f>
        <x:v>Ready</x:v>
      </x:c>
      <x:c r="N2010" s="149" t="b">
        <x:f>'Master Products'!Y2007</x:f>
        <x:v>1</x:v>
      </x:c>
      <x:c r="O2010" s="149" t="str">
        <x:f>'Master Products'!AH2007</x:f>
        <x:v>WS-RATES:56:27</x:v>
      </x:c>
      <x:c r="P2010" s="149" t="str">
        <x:f>IF('Master Products'!AI2007="","",'Master Products'!AI2007)</x:f>
      </x:c>
      <x:c r="Q2010" s="149" t="str">
        <x:f>IF('Master Products'!AJ2007="","",'Master Products'!AJ2007)</x:f>
      </x:c>
      <x:c r="R2010" s="149" t="str">
        <x:f>IF('Master Products'!AK2007="","",'Master Products'!AK2007)</x:f>
      </x:c>
    </x:row>
    <x:row r="2011">
      <x:c r="A2011" s="149" t="str">
        <x:f>'Master Products'!A2008</x:f>
        <x:v>RS-002007</x:v>
      </x:c>
      <x:c r="B2011" s="149" t="str">
        <x:f>'Master Products'!B2008</x:f>
        <x:v>UNI EYE MICRO 150</x:v>
      </x:c>
      <x:c r="C2011" s="149" t="str">
        <x:f>'Master Products'!C2008</x:f>
        <x:v>GEL PEN</x:v>
      </x:c>
      <x:c r="D2011" s="149" t="str">
        <x:f>'Master Products'!D2008</x:f>
        <x:v>Both</x:v>
      </x:c>
      <x:c r="E2011" s="149" t="str">
        <x:f>'Master Products'!F2008</x:f>
        <x:v>Piece</x:v>
      </x:c>
      <x:c r="F2011" s="149" t="str">
        <x:f>IF('Master Products'!G2008="","",'Master Products'!G2008)</x:f>
      </x:c>
      <x:c r="G2011" s="149" t="str">
        <x:f>'Master Products'!I2008</x:f>
        <x:v>PKR</x:v>
      </x:c>
      <x:c r="H2011" s="133" t="n">
        <x:f>'Master Products'!L2008</x:f>
        <x:v>265</x:v>
      </x:c>
      <x:c r="I2011" s="133" t="n">
        <x:f>'Master Products'!M2008</x:f>
        <x:v>240</x:v>
      </x:c>
      <x:c r="J2011" s="133" t="str">
        <x:f>'Master Products'!U2008</x:f>
        <x:v>Source Valid</x:v>
      </x:c>
      <x:c r="K2011" s="133" t="n">
        <x:f>'Master Products'!N2008</x:f>
        <x:v>25</x:v>
      </x:c>
      <x:c r="L2011" s="148" t="n">
        <x:f>'Master Products'!O2008</x:f>
        <x:v>0.09433962264150944</x:v>
      </x:c>
      <x:c r="M2011" s="149" t="str">
        <x:f>'Master Products'!X2008</x:f>
        <x:v>Ready</x:v>
      </x:c>
      <x:c r="N2011" s="149" t="b">
        <x:f>'Master Products'!Y2008</x:f>
        <x:v>1</x:v>
      </x:c>
      <x:c r="O2011" s="149" t="str">
        <x:f>'Master Products'!AH2008</x:f>
        <x:v>WS-RATES:56:28</x:v>
      </x:c>
      <x:c r="P2011" s="149" t="str">
        <x:f>IF('Master Products'!AI2008="","",'Master Products'!AI2008)</x:f>
      </x:c>
      <x:c r="Q2011" s="149" t="str">
        <x:f>IF('Master Products'!AJ2008="","",'Master Products'!AJ2008)</x:f>
      </x:c>
      <x:c r="R2011" s="149" t="str">
        <x:f>IF('Master Products'!AK2008="","",'Master Products'!AK2008)</x:f>
      </x:c>
    </x:row>
    <x:row r="2012">
      <x:c r="A2012" s="149" t="str">
        <x:f>'Master Products'!A2009</x:f>
        <x:v>RS-002008</x:v>
      </x:c>
      <x:c r="B2012" s="149" t="str">
        <x:f>'Master Products'!B2009</x:f>
        <x:v>MASTER QALAM (604)</x:v>
      </x:c>
      <x:c r="C2012" s="149" t="str">
        <x:f>'Master Products'!C2009</x:f>
        <x:v>CUT MARKERS</x:v>
      </x:c>
      <x:c r="D2012" s="149" t="str">
        <x:f>'Master Products'!D2009</x:f>
        <x:v>Both</x:v>
      </x:c>
      <x:c r="E2012" s="149" t="str">
        <x:f>'Master Products'!F2009</x:f>
        <x:v>Piece</x:v>
      </x:c>
      <x:c r="F2012" s="149" t="str">
        <x:f>IF('Master Products'!G2009="","",'Master Products'!G2009)</x:f>
      </x:c>
      <x:c r="G2012" s="149" t="str">
        <x:f>'Master Products'!I2009</x:f>
        <x:v>PKR</x:v>
      </x:c>
      <x:c r="H2012" s="133" t="n">
        <x:f>'Master Products'!L2009</x:f>
        <x:v>165</x:v>
      </x:c>
      <x:c r="I2012" s="133" t="n">
        <x:f>'Master Products'!M2009</x:f>
        <x:v>141</x:v>
      </x:c>
      <x:c r="J2012" s="133" t="str">
        <x:f>'Master Products'!U2009</x:f>
        <x:v>Source Valid</x:v>
      </x:c>
      <x:c r="K2012" s="133" t="n">
        <x:f>'Master Products'!N2009</x:f>
        <x:v>24</x:v>
      </x:c>
      <x:c r="L2012" s="148" t="n">
        <x:f>'Master Products'!O2009</x:f>
        <x:v>0.14545454545454545</x:v>
      </x:c>
      <x:c r="M2012" s="149" t="str">
        <x:f>'Master Products'!X2009</x:f>
        <x:v>Ready</x:v>
      </x:c>
      <x:c r="N2012" s="149" t="b">
        <x:f>'Master Products'!Y2009</x:f>
        <x:v>1</x:v>
      </x:c>
      <x:c r="O2012" s="149" t="str">
        <x:f>'Master Products'!AH2009</x:f>
        <x:v>WS-RATES:56:29</x:v>
      </x:c>
      <x:c r="P2012" s="149" t="str">
        <x:f>IF('Master Products'!AI2009="","",'Master Products'!AI2009)</x:f>
      </x:c>
      <x:c r="Q2012" s="149" t="str">
        <x:f>IF('Master Products'!AJ2009="","",'Master Products'!AJ2009)</x:f>
      </x:c>
      <x:c r="R2012" s="149" t="str">
        <x:f>IF('Master Products'!AK2009="","",'Master Products'!AK2009)</x:f>
      </x:c>
    </x:row>
    <x:row r="2013">
      <x:c r="A2013" s="149" t="str">
        <x:f>'Master Products'!A2010</x:f>
        <x:v>RS-002009</x:v>
      </x:c>
      <x:c r="B2013" s="149" t="str">
        <x:f>'Master Products'!B2010</x:f>
        <x:v>MASTER QALAM (605)</x:v>
      </x:c>
      <x:c r="C2013" s="149" t="str">
        <x:f>'Master Products'!C2010</x:f>
        <x:v>CUT MARKERS</x:v>
      </x:c>
      <x:c r="D2013" s="149" t="str">
        <x:f>'Master Products'!D2010</x:f>
        <x:v>Both</x:v>
      </x:c>
      <x:c r="E2013" s="149" t="str">
        <x:f>'Master Products'!F2010</x:f>
        <x:v>Piece</x:v>
      </x:c>
      <x:c r="F2013" s="149" t="str">
        <x:f>IF('Master Products'!G2010="","",'Master Products'!G2010)</x:f>
      </x:c>
      <x:c r="G2013" s="149" t="str">
        <x:f>'Master Products'!I2010</x:f>
        <x:v>PKR</x:v>
      </x:c>
      <x:c r="H2013" s="133" t="n">
        <x:f>'Master Products'!L2010</x:f>
        <x:v>185</x:v>
      </x:c>
      <x:c r="I2013" s="133" t="n">
        <x:f>'Master Products'!M2010</x:f>
        <x:v>161</x:v>
      </x:c>
      <x:c r="J2013" s="133" t="str">
        <x:f>'Master Products'!U2010</x:f>
        <x:v>Source Valid</x:v>
      </x:c>
      <x:c r="K2013" s="133" t="n">
        <x:f>'Master Products'!N2010</x:f>
        <x:v>24</x:v>
      </x:c>
      <x:c r="L2013" s="148" t="n">
        <x:f>'Master Products'!O2010</x:f>
        <x:v>0.12972972972972974</x:v>
      </x:c>
      <x:c r="M2013" s="149" t="str">
        <x:f>'Master Products'!X2010</x:f>
        <x:v>Ready</x:v>
      </x:c>
      <x:c r="N2013" s="149" t="b">
        <x:f>'Master Products'!Y2010</x:f>
        <x:v>1</x:v>
      </x:c>
      <x:c r="O2013" s="149" t="str">
        <x:f>'Master Products'!AH2010</x:f>
        <x:v>WS-RATES:56:30</x:v>
      </x:c>
      <x:c r="P2013" s="149" t="str">
        <x:f>IF('Master Products'!AI2010="","",'Master Products'!AI2010)</x:f>
      </x:c>
      <x:c r="Q2013" s="149" t="str">
        <x:f>IF('Master Products'!AJ2010="","",'Master Products'!AJ2010)</x:f>
      </x:c>
      <x:c r="R2013" s="149" t="str">
        <x:f>IF('Master Products'!AK2010="","",'Master Products'!AK2010)</x:f>
      </x:c>
    </x:row>
    <x:row r="2014">
      <x:c r="A2014" s="149" t="str">
        <x:f>'Master Products'!A2011</x:f>
        <x:v>RS-002010</x:v>
      </x:c>
      <x:c r="B2014" s="149" t="str">
        <x:f>'Master Products'!B2011</x:f>
        <x:v>SIGNATURE POINTER JAR</x:v>
      </x:c>
      <x:c r="C2014" s="149" t="str">
        <x:f>'Master Products'!C2011</x:f>
        <x:v>POINTER</x:v>
      </x:c>
      <x:c r="D2014" s="149" t="str">
        <x:f>'Master Products'!D2011</x:f>
        <x:v>Wholesale/Bulk</x:v>
      </x:c>
      <x:c r="E2014" s="149" t="str">
        <x:f>'Master Products'!F2011</x:f>
        <x:v>Jar</x:v>
      </x:c>
      <x:c r="F2014" s="149" t="str">
        <x:f>IF('Master Products'!G2011="","",'Master Products'!G2011)</x:f>
      </x:c>
      <x:c r="G2014" s="149" t="str">
        <x:f>'Master Products'!I2011</x:f>
        <x:v>PKR</x:v>
      </x:c>
      <x:c r="H2014" s="133" t="n">
        <x:f>'Master Products'!L2011</x:f>
        <x:v>1800</x:v>
      </x:c>
      <x:c r="I2014" s="133" t="n">
        <x:f>'Master Products'!M2011</x:f>
        <x:v>1568</x:v>
      </x:c>
      <x:c r="J2014" s="133" t="str">
        <x:f>'Master Products'!U2011</x:f>
        <x:v>Source Valid</x:v>
      </x:c>
      <x:c r="K2014" s="133" t="n">
        <x:f>'Master Products'!N2011</x:f>
        <x:v>232</x:v>
      </x:c>
      <x:c r="L2014" s="148" t="n">
        <x:f>'Master Products'!O2011</x:f>
        <x:v>0.1288888888888889</x:v>
      </x:c>
      <x:c r="M2014" s="149" t="str">
        <x:f>'Master Products'!X2011</x:f>
        <x:v>Ready</x:v>
      </x:c>
      <x:c r="N2014" s="149" t="b">
        <x:f>'Master Products'!Y2011</x:f>
        <x:v>1</x:v>
      </x:c>
      <x:c r="O2014" s="149" t="str">
        <x:f>'Master Products'!AH2011</x:f>
        <x:v>WS-RATES:56:31</x:v>
      </x:c>
      <x:c r="P2014" s="149" t="str">
        <x:f>IF('Master Products'!AI2011="","",'Master Products'!AI2011)</x:f>
      </x:c>
      <x:c r="Q2014" s="149" t="str">
        <x:f>IF('Master Products'!AJ2011="","",'Master Products'!AJ2011)</x:f>
      </x:c>
      <x:c r="R2014" s="149" t="str">
        <x:f>IF('Master Products'!AK2011="","",'Master Products'!AK2011)</x:f>
      </x:c>
    </x:row>
    <x:row r="2015">
      <x:c r="A2015" s="149" t="str">
        <x:f>'Master Products'!A2012</x:f>
        <x:v>RS-002011</x:v>
      </x:c>
      <x:c r="B2015" s="149" t="str">
        <x:f>'Master Products'!B2012</x:f>
        <x:v>SIGNATURE SUPERLINER</x:v>
      </x:c>
      <x:c r="C2015" s="149" t="str">
        <x:f>'Master Products'!C2012</x:f>
        <x:v>POINTER</x:v>
      </x:c>
      <x:c r="D2015" s="149" t="str">
        <x:f>'Master Products'!D2012</x:f>
        <x:v>Both</x:v>
      </x:c>
      <x:c r="E2015" s="149" t="str">
        <x:f>'Master Products'!F2012</x:f>
        <x:v>Piece</x:v>
      </x:c>
      <x:c r="F2015" s="149" t="str">
        <x:f>IF('Master Products'!G2012="","",'Master Products'!G2012)</x:f>
      </x:c>
      <x:c r="G2015" s="149" t="str">
        <x:f>'Master Products'!I2012</x:f>
        <x:v>PKR</x:v>
      </x:c>
      <x:c r="H2015" s="133" t="n">
        <x:f>'Master Products'!L2012</x:f>
        <x:v>125</x:v>
      </x:c>
      <x:c r="I2015" s="133" t="n">
        <x:f>'Master Products'!M2012</x:f>
        <x:v>118</x:v>
      </x:c>
      <x:c r="J2015" s="133" t="str">
        <x:f>'Master Products'!U2012</x:f>
        <x:v>Source Valid</x:v>
      </x:c>
      <x:c r="K2015" s="133" t="n">
        <x:f>'Master Products'!N2012</x:f>
        <x:v>7</x:v>
      </x:c>
      <x:c r="L2015" s="148" t="n">
        <x:f>'Master Products'!O2012</x:f>
        <x:v>0.056</x:v>
      </x:c>
      <x:c r="M2015" s="149" t="str">
        <x:f>'Master Products'!X2012</x:f>
        <x:v>Ready</x:v>
      </x:c>
      <x:c r="N2015" s="149" t="b">
        <x:f>'Master Products'!Y2012</x:f>
        <x:v>1</x:v>
      </x:c>
      <x:c r="O2015" s="149" t="str">
        <x:f>'Master Products'!AH2012</x:f>
        <x:v>WS-RATES:56:32</x:v>
      </x:c>
      <x:c r="P2015" s="149" t="str">
        <x:f>IF('Master Products'!AI2012="","",'Master Products'!AI2012)</x:f>
      </x:c>
      <x:c r="Q2015" s="149" t="str">
        <x:f>IF('Master Products'!AJ2012="","",'Master Products'!AJ2012)</x:f>
      </x:c>
      <x:c r="R2015" s="149" t="str">
        <x:f>IF('Master Products'!AK2012="","",'Master Products'!AK2012)</x:f>
      </x:c>
    </x:row>
    <x:row r="2016">
      <x:c r="A2016" s="149" t="str">
        <x:f>'Master Products'!A2013</x:f>
        <x:v>RS-002012</x:v>
      </x:c>
      <x:c r="B2016" s="149" t="str">
        <x:f>'Master Products'!B2013</x:f>
        <x:v>SIGNATURE SPLASH POINTER</x:v>
      </x:c>
      <x:c r="C2016" s="149" t="str">
        <x:f>'Master Products'!C2013</x:f>
        <x:v>POINTER</x:v>
      </x:c>
      <x:c r="D2016" s="149" t="str">
        <x:f>'Master Products'!D2013</x:f>
        <x:v>Both</x:v>
      </x:c>
      <x:c r="E2016" s="149" t="str">
        <x:f>'Master Products'!F2013</x:f>
        <x:v>Piece</x:v>
      </x:c>
      <x:c r="F2016" s="149" t="str">
        <x:f>IF('Master Products'!G2013="","",'Master Products'!G2013)</x:f>
      </x:c>
      <x:c r="G2016" s="149" t="str">
        <x:f>'Master Products'!I2013</x:f>
        <x:v>PKR</x:v>
      </x:c>
      <x:c r="H2016" s="133" t="n">
        <x:f>'Master Products'!L2013</x:f>
        <x:v>205</x:v>
      </x:c>
      <x:c r="I2016" s="133" t="n">
        <x:f>'Master Products'!M2013</x:f>
        <x:v>199</x:v>
      </x:c>
      <x:c r="J2016" s="133" t="str">
        <x:f>'Master Products'!U2013</x:f>
        <x:v>Source Valid</x:v>
      </x:c>
      <x:c r="K2016" s="133" t="n">
        <x:f>'Master Products'!N2013</x:f>
        <x:v>6</x:v>
      </x:c>
      <x:c r="L2016" s="148" t="n">
        <x:f>'Master Products'!O2013</x:f>
        <x:v>0.02926829268292683</x:v>
      </x:c>
      <x:c r="M2016" s="149" t="str">
        <x:f>'Master Products'!X2013</x:f>
        <x:v>Ready</x:v>
      </x:c>
      <x:c r="N2016" s="149" t="b">
        <x:f>'Master Products'!Y2013</x:f>
        <x:v>1</x:v>
      </x:c>
      <x:c r="O2016" s="149" t="str">
        <x:f>'Master Products'!AH2013</x:f>
        <x:v>WS-RATES:56:33</x:v>
      </x:c>
      <x:c r="P2016" s="149" t="str">
        <x:f>IF('Master Products'!AI2013="","",'Master Products'!AI2013)</x:f>
      </x:c>
      <x:c r="Q2016" s="149" t="str">
        <x:f>IF('Master Products'!AJ2013="","",'Master Products'!AJ2013)</x:f>
      </x:c>
      <x:c r="R2016" s="149" t="str">
        <x:f>IF('Master Products'!AK2013="","",'Master Products'!AK2013)</x:f>
      </x:c>
    </x:row>
    <x:row r="2017">
      <x:c r="A2017" s="149" t="str">
        <x:f>'Master Products'!A2014</x:f>
        <x:v>RS-002013</x:v>
      </x:c>
      <x:c r="B2017" s="149" t="str">
        <x:f>'Master Products'!B2014</x:f>
        <x:v>SIGNATURE POINTER</x:v>
      </x:c>
      <x:c r="C2017" s="149" t="str">
        <x:f>'Master Products'!C2014</x:f>
        <x:v>POINTER</x:v>
      </x:c>
      <x:c r="D2017" s="149" t="str">
        <x:f>'Master Products'!D2014</x:f>
        <x:v>Both</x:v>
      </x:c>
      <x:c r="E2017" s="149" t="str">
        <x:f>'Master Products'!F2014</x:f>
        <x:v>Piece</x:v>
      </x:c>
      <x:c r="F2017" s="149" t="str">
        <x:f>IF('Master Products'!G2014="","",'Master Products'!G2014)</x:f>
      </x:c>
      <x:c r="G2017" s="149" t="str">
        <x:f>'Master Products'!I2014</x:f>
        <x:v>PKR</x:v>
      </x:c>
      <x:c r="H2017" s="133" t="n">
        <x:f>'Master Products'!L2014</x:f>
        <x:v>240</x:v>
      </x:c>
      <x:c r="I2017" s="133" t="n">
        <x:f>'Master Products'!M2014</x:f>
        <x:v>226</x:v>
      </x:c>
      <x:c r="J2017" s="133" t="str">
        <x:f>'Master Products'!U2014</x:f>
        <x:v>Source Valid</x:v>
      </x:c>
      <x:c r="K2017" s="133" t="n">
        <x:f>'Master Products'!N2014</x:f>
        <x:v>14</x:v>
      </x:c>
      <x:c r="L2017" s="148" t="n">
        <x:f>'Master Products'!O2014</x:f>
        <x:v>0.058333333333333334</x:v>
      </x:c>
      <x:c r="M2017" s="149" t="str">
        <x:f>'Master Products'!X2014</x:f>
        <x:v>Ready</x:v>
      </x:c>
      <x:c r="N2017" s="149" t="b">
        <x:f>'Master Products'!Y2014</x:f>
        <x:v>1</x:v>
      </x:c>
      <x:c r="O2017" s="149" t="str">
        <x:f>'Master Products'!AH2014</x:f>
        <x:v>WS-RATES:56:34</x:v>
      </x:c>
      <x:c r="P2017" s="149" t="str">
        <x:f>IF('Master Products'!AI2014="","",'Master Products'!AI2014)</x:f>
      </x:c>
      <x:c r="Q2017" s="149" t="str">
        <x:f>IF('Master Products'!AJ2014="","",'Master Products'!AJ2014)</x:f>
      </x:c>
      <x:c r="R2017" s="149" t="str">
        <x:f>IF('Master Products'!AK2014="","",'Master Products'!AK2014)</x:f>
      </x:c>
    </x:row>
    <x:row r="2018">
      <x:c r="A2018" s="149" t="str">
        <x:f>'Master Products'!A2015</x:f>
        <x:v>RS-002014</x:v>
      </x:c>
      <x:c r="B2018" s="149" t="str">
        <x:f>'Master Products'!B2015</x:f>
        <x:v>SIGNATURE KATIB</x:v>
      </x:c>
      <x:c r="C2018" s="149" t="str">
        <x:f>'Master Products'!C2015</x:f>
        <x:v>CUT MARKERS</x:v>
      </x:c>
      <x:c r="D2018" s="149" t="str">
        <x:f>'Master Products'!D2015</x:f>
        <x:v>Both</x:v>
      </x:c>
      <x:c r="E2018" s="149" t="str">
        <x:f>'Master Products'!F2015</x:f>
        <x:v>Piece</x:v>
      </x:c>
      <x:c r="F2018" s="149" t="str">
        <x:f>IF('Master Products'!G2015="","",'Master Products'!G2015)</x:f>
      </x:c>
      <x:c r="G2018" s="149" t="str">
        <x:f>'Master Products'!I2015</x:f>
        <x:v>PKR</x:v>
      </x:c>
      <x:c r="H2018" s="133" t="n">
        <x:f>'Master Products'!L2015</x:f>
        <x:v>127</x:v>
      </x:c>
      <x:c r="I2018" s="133" t="n">
        <x:f>'Master Products'!M2015</x:f>
        <x:v>120</x:v>
      </x:c>
      <x:c r="J2018" s="133" t="str">
        <x:f>'Master Products'!U2015</x:f>
        <x:v>Source Valid</x:v>
      </x:c>
      <x:c r="K2018" s="133" t="n">
        <x:f>'Master Products'!N2015</x:f>
        <x:v>7</x:v>
      </x:c>
      <x:c r="L2018" s="148" t="n">
        <x:f>'Master Products'!O2015</x:f>
        <x:v>0.05511811023622047</x:v>
      </x:c>
      <x:c r="M2018" s="149" t="str">
        <x:f>'Master Products'!X2015</x:f>
        <x:v>Ready</x:v>
      </x:c>
      <x:c r="N2018" s="149" t="b">
        <x:f>'Master Products'!Y2015</x:f>
        <x:v>1</x:v>
      </x:c>
      <x:c r="O2018" s="149" t="str">
        <x:f>'Master Products'!AH2015</x:f>
        <x:v>WS-RATES:56:35</x:v>
      </x:c>
      <x:c r="P2018" s="149" t="str">
        <x:f>IF('Master Products'!AI2015="","",'Master Products'!AI2015)</x:f>
      </x:c>
      <x:c r="Q2018" s="149" t="str">
        <x:f>IF('Master Products'!AJ2015="","",'Master Products'!AJ2015)</x:f>
      </x:c>
      <x:c r="R2018" s="149" t="str">
        <x:f>IF('Master Products'!AK2015="","",'Master Products'!AK2015)</x:f>
      </x:c>
    </x:row>
    <x:row r="2019">
      <x:c r="A2019" s="149" t="str">
        <x:f>'Master Products'!A2016</x:f>
        <x:v>RS-002015</x:v>
      </x:c>
      <x:c r="B2019" s="149" t="str">
        <x:f>'Master Products'!B2016</x:f>
        <x:v>SIGNATURE MARKER</x:v>
      </x:c>
      <x:c r="C2019" s="149" t="str">
        <x:f>'Master Products'!C2016</x:f>
        <x:v>MARKER</x:v>
      </x:c>
      <x:c r="D2019" s="149" t="str">
        <x:f>'Master Products'!D2016</x:f>
        <x:v>Both</x:v>
      </x:c>
      <x:c r="E2019" s="149" t="str">
        <x:f>'Master Products'!F2016</x:f>
        <x:v>Piece</x:v>
      </x:c>
      <x:c r="F2019" s="149" t="str">
        <x:f>IF('Master Products'!G2016="","",'Master Products'!G2016)</x:f>
      </x:c>
      <x:c r="G2019" s="149" t="str">
        <x:f>'Master Products'!I2016</x:f>
        <x:v>PKR</x:v>
      </x:c>
      <x:c r="H2019" s="133" t="n">
        <x:f>'Master Products'!L2016</x:f>
        <x:v>120</x:v>
      </x:c>
      <x:c r="I2019" s="133" t="n">
        <x:f>'Master Products'!M2016</x:f>
        <x:v>109</x:v>
      </x:c>
      <x:c r="J2019" s="133" t="str">
        <x:f>'Master Products'!U2016</x:f>
        <x:v>Source Valid</x:v>
      </x:c>
      <x:c r="K2019" s="133" t="n">
        <x:f>'Master Products'!N2016</x:f>
        <x:v>11</x:v>
      </x:c>
      <x:c r="L2019" s="148" t="n">
        <x:f>'Master Products'!O2016</x:f>
        <x:v>0.09166666666666666</x:v>
      </x:c>
      <x:c r="M2019" s="149" t="str">
        <x:f>'Master Products'!X2016</x:f>
        <x:v>Ready</x:v>
      </x:c>
      <x:c r="N2019" s="149" t="b">
        <x:f>'Master Products'!Y2016</x:f>
        <x:v>1</x:v>
      </x:c>
      <x:c r="O2019" s="149" t="str">
        <x:f>'Master Products'!AH2016</x:f>
        <x:v>WS-RATES:56:36</x:v>
      </x:c>
      <x:c r="P2019" s="149" t="str">
        <x:f>IF('Master Products'!AI2016="","",'Master Products'!AI2016)</x:f>
      </x:c>
      <x:c r="Q2019" s="149" t="str">
        <x:f>IF('Master Products'!AJ2016="","",'Master Products'!AJ2016)</x:f>
      </x:c>
      <x:c r="R2019" s="149" t="str">
        <x:f>IF('Master Products'!AK2016="","",'Master Products'!AK2016)</x:f>
      </x:c>
    </x:row>
    <x:row r="2020">
      <x:c r="A2020" s="149" t="str">
        <x:f>'Master Products'!A2017</x:f>
        <x:v>RS-002016</x:v>
      </x:c>
      <x:c r="B2020" s="149" t="str">
        <x:f>'Master Products'!B2017</x:f>
        <x:v>SIGNATURE BLU</x:v>
      </x:c>
      <x:c r="C2020" s="149" t="str">
        <x:f>'Master Products'!C2017</x:f>
        <x:v>BALL POINT</x:v>
      </x:c>
      <x:c r="D2020" s="149" t="str">
        <x:f>'Master Products'!D2017</x:f>
        <x:v>Both</x:v>
      </x:c>
      <x:c r="E2020" s="149" t="str">
        <x:f>'Master Products'!F2017</x:f>
        <x:v>Piece</x:v>
      </x:c>
      <x:c r="F2020" s="149" t="str">
        <x:f>IF('Master Products'!G2017="","",'Master Products'!G2017)</x:f>
      </x:c>
      <x:c r="G2020" s="149" t="str">
        <x:f>'Master Products'!I2017</x:f>
        <x:v>PKR</x:v>
      </x:c>
      <x:c r="H2020" s="133" t="n">
        <x:f>'Master Products'!L2017</x:f>
        <x:v>158</x:v>
      </x:c>
      <x:c r="I2020" s="133" t="n">
        <x:f>'Master Products'!M2017</x:f>
        <x:v>154</x:v>
      </x:c>
      <x:c r="J2020" s="133" t="str">
        <x:f>'Master Products'!U2017</x:f>
        <x:v>Source Valid</x:v>
      </x:c>
      <x:c r="K2020" s="133" t="n">
        <x:f>'Master Products'!N2017</x:f>
        <x:v>4</x:v>
      </x:c>
      <x:c r="L2020" s="148" t="n">
        <x:f>'Master Products'!O2017</x:f>
        <x:v>0.02531645569620253</x:v>
      </x:c>
      <x:c r="M2020" s="149" t="str">
        <x:f>'Master Products'!X2017</x:f>
        <x:v>Ready</x:v>
      </x:c>
      <x:c r="N2020" s="149" t="b">
        <x:f>'Master Products'!Y2017</x:f>
        <x:v>1</x:v>
      </x:c>
      <x:c r="O2020" s="149" t="str">
        <x:f>'Master Products'!AH2017</x:f>
        <x:v>WS-RATES:56:37</x:v>
      </x:c>
      <x:c r="P2020" s="149" t="str">
        <x:f>IF('Master Products'!AI2017="","",'Master Products'!AI2017)</x:f>
      </x:c>
      <x:c r="Q2020" s="149" t="str">
        <x:f>IF('Master Products'!AJ2017="","",'Master Products'!AJ2017)</x:f>
      </x:c>
      <x:c r="R2020" s="149" t="str">
        <x:f>IF('Master Products'!AK2017="","",'Master Products'!AK2017)</x:f>
      </x:c>
    </x:row>
    <x:row r="2021">
      <x:c r="A2021" s="149" t="str">
        <x:f>'Master Products'!A2018</x:f>
        <x:v>RS-002017</x:v>
      </x:c>
      <x:c r="B2021" s="149" t="str">
        <x:f>'Master Products'!B2018</x:f>
        <x:v>SIGNATURE ORENJ</x:v>
      </x:c>
      <x:c r="C2021" s="149" t="str">
        <x:f>'Master Products'!C2018</x:f>
        <x:v>BALL POINT</x:v>
      </x:c>
      <x:c r="D2021" s="149" t="str">
        <x:f>'Master Products'!D2018</x:f>
        <x:v>Both</x:v>
      </x:c>
      <x:c r="E2021" s="149" t="str">
        <x:f>'Master Products'!F2018</x:f>
        <x:v>Piece</x:v>
      </x:c>
      <x:c r="F2021" s="149" t="str">
        <x:f>IF('Master Products'!G2018="","",'Master Products'!G2018)</x:f>
      </x:c>
      <x:c r="G2021" s="149" t="str">
        <x:f>'Master Products'!I2018</x:f>
        <x:v>PKR</x:v>
      </x:c>
      <x:c r="H2021" s="133" t="n">
        <x:f>'Master Products'!L2018</x:f>
        <x:v>158</x:v>
      </x:c>
      <x:c r="I2021" s="133" t="n">
        <x:f>'Master Products'!M2018</x:f>
        <x:v>149</x:v>
      </x:c>
      <x:c r="J2021" s="133" t="str">
        <x:f>'Master Products'!U2018</x:f>
        <x:v>Source Valid</x:v>
      </x:c>
      <x:c r="K2021" s="133" t="n">
        <x:f>'Master Products'!N2018</x:f>
        <x:v>9</x:v>
      </x:c>
      <x:c r="L2021" s="148" t="n">
        <x:f>'Master Products'!O2018</x:f>
        <x:v>0.056962025316455694</x:v>
      </x:c>
      <x:c r="M2021" s="149" t="str">
        <x:f>'Master Products'!X2018</x:f>
        <x:v>Ready</x:v>
      </x:c>
      <x:c r="N2021" s="149" t="b">
        <x:f>'Master Products'!Y2018</x:f>
        <x:v>1</x:v>
      </x:c>
      <x:c r="O2021" s="149" t="str">
        <x:f>'Master Products'!AH2018</x:f>
        <x:v>WS-RATES:57:2</x:v>
      </x:c>
      <x:c r="P2021" s="149" t="str">
        <x:f>IF('Master Products'!AI2018="","",'Master Products'!AI2018)</x:f>
      </x:c>
      <x:c r="Q2021" s="149" t="str">
        <x:f>IF('Master Products'!AJ2018="","",'Master Products'!AJ2018)</x:f>
      </x:c>
      <x:c r="R2021" s="149" t="str">
        <x:f>IF('Master Products'!AK2018="","",'Master Products'!AK2018)</x:f>
      </x:c>
    </x:row>
    <x:row r="2022">
      <x:c r="A2022" s="149" t="str">
        <x:f>'Master Products'!A2019</x:f>
        <x:v>RS-002018</x:v>
      </x:c>
      <x:c r="B2022" s="149" t="str">
        <x:f>'Master Products'!B2019</x:f>
        <x:v>/DOLLAR MARKER</x:v>
      </x:c>
      <x:c r="C2022" s="149" t="str">
        <x:f>'Master Products'!C2019</x:f>
        <x:v>MARKER</x:v>
      </x:c>
      <x:c r="D2022" s="149" t="str">
        <x:f>'Master Products'!D2019</x:f>
        <x:v>Both</x:v>
      </x:c>
      <x:c r="E2022" s="149" t="str">
        <x:f>'Master Products'!F2019</x:f>
        <x:v>Piece</x:v>
      </x:c>
      <x:c r="F2022" s="149" t="str">
        <x:f>IF('Master Products'!G2019="","",'Master Products'!G2019)</x:f>
      </x:c>
      <x:c r="G2022" s="149" t="str">
        <x:f>'Master Products'!I2019</x:f>
        <x:v>PKR</x:v>
      </x:c>
      <x:c r="H2022" s="133" t="n">
        <x:f>'Master Products'!L2019</x:f>
        <x:v>159</x:v>
      </x:c>
      <x:c r="I2022" s="133" t="n">
        <x:f>'Master Products'!M2019</x:f>
        <x:v>154.233</x:v>
      </x:c>
      <x:c r="J2022" s="133" t="str">
        <x:f>'Master Products'!U2019</x:f>
        <x:v>Source Valid</x:v>
      </x:c>
      <x:c r="K2022" s="133" t="n">
        <x:f>'Master Products'!N2019</x:f>
        <x:v>4.766999999999996</x:v>
      </x:c>
      <x:c r="L2022" s="148" t="n">
        <x:f>'Master Products'!O2019</x:f>
        <x:v>0.02998113207547167</x:v>
      </x:c>
      <x:c r="M2022" s="149" t="str">
        <x:f>'Master Products'!X2019</x:f>
        <x:v>Ready</x:v>
      </x:c>
      <x:c r="N2022" s="149" t="b">
        <x:f>'Master Products'!Y2019</x:f>
        <x:v>1</x:v>
      </x:c>
      <x:c r="O2022" s="149" t="str">
        <x:f>'Master Products'!AH2019</x:f>
        <x:v>WS-RATES:57:3</x:v>
      </x:c>
      <x:c r="P2022" s="149" t="str">
        <x:f>IF('Master Products'!AI2019="","",'Master Products'!AI2019)</x:f>
      </x:c>
      <x:c r="Q2022" s="149" t="str">
        <x:f>IF('Master Products'!AJ2019="","",'Master Products'!AJ2019)</x:f>
      </x:c>
      <x:c r="R2022" s="149" t="str">
        <x:f>IF('Master Products'!AK2019="","",'Master Products'!AK2019)</x:f>
      </x:c>
    </x:row>
    <x:row r="2023">
      <x:c r="A2023" s="149" t="str">
        <x:f>'Master Products'!A2020</x:f>
        <x:v>RS-002019</x:v>
      </x:c>
      <x:c r="B2023" s="149" t="str">
        <x:f>'Master Products'!B2020</x:f>
        <x:v>DOLLAR JET FLOW</x:v>
      </x:c>
      <x:c r="C2023" s="149" t="str">
        <x:f>'Master Products'!C2020</x:f>
        <x:v>GEL PEN</x:v>
      </x:c>
      <x:c r="D2023" s="149" t="str">
        <x:f>'Master Products'!D2020</x:f>
        <x:v>Both</x:v>
      </x:c>
      <x:c r="E2023" s="149" t="str">
        <x:f>'Master Products'!F2020</x:f>
        <x:v>Piece</x:v>
      </x:c>
      <x:c r="F2023" s="149" t="str">
        <x:f>IF('Master Products'!G2020="","",'Master Products'!G2020)</x:f>
      </x:c>
      <x:c r="G2023" s="149" t="str">
        <x:f>'Master Products'!I2020</x:f>
        <x:v>PKR</x:v>
      </x:c>
      <x:c r="H2023" s="133" t="n">
        <x:f>'Master Products'!L2020</x:f>
        <x:v>308</x:v>
      </x:c>
      <x:c r="I2023" s="133" t="n">
        <x:f>'Master Products'!M2020</x:f>
        <x:v>298.76</x:v>
      </x:c>
      <x:c r="J2023" s="133" t="str">
        <x:f>'Master Products'!U2020</x:f>
        <x:v>Source Valid</x:v>
      </x:c>
      <x:c r="K2023" s="133" t="n">
        <x:f>'Master Products'!N2020</x:f>
        <x:v>9.240000000000009</x:v>
      </x:c>
      <x:c r="L2023" s="148" t="n">
        <x:f>'Master Products'!O2020</x:f>
        <x:v>0.03000000000000003</x:v>
      </x:c>
      <x:c r="M2023" s="149" t="str">
        <x:f>'Master Products'!X2020</x:f>
        <x:v>Ready</x:v>
      </x:c>
      <x:c r="N2023" s="149" t="b">
        <x:f>'Master Products'!Y2020</x:f>
        <x:v>1</x:v>
      </x:c>
      <x:c r="O2023" s="149" t="str">
        <x:f>'Master Products'!AH2020</x:f>
        <x:v>WS-RATES:57:4</x:v>
      </x:c>
      <x:c r="P2023" s="149" t="str">
        <x:f>IF('Master Products'!AI2020="","",'Master Products'!AI2020)</x:f>
      </x:c>
      <x:c r="Q2023" s="149" t="str">
        <x:f>IF('Master Products'!AJ2020="","",'Master Products'!AJ2020)</x:f>
      </x:c>
      <x:c r="R2023" s="149" t="str">
        <x:f>IF('Master Products'!AK2020="","",'Master Products'!AK2020)</x:f>
      </x:c>
    </x:row>
    <x:row r="2024">
      <x:c r="A2024" s="149" t="str">
        <x:f>'Master Products'!A2021</x:f>
        <x:v>RS-002020</x:v>
      </x:c>
      <x:c r="B2024" s="149" t="str">
        <x:f>'Master Products'!B2021</x:f>
        <x:v>DOLLAR 8g GUM STICK</x:v>
      </x:c>
      <x:c r="C2024" s="149" t="str">
        <x:f>'Master Products'!C2021</x:f>
        <x:v>GUM STICK</x:v>
      </x:c>
      <x:c r="D2024" s="149" t="str">
        <x:f>'Master Products'!D2021</x:f>
        <x:v>Both</x:v>
      </x:c>
      <x:c r="E2024" s="149" t="str">
        <x:f>'Master Products'!F2021</x:f>
        <x:v>Piece</x:v>
      </x:c>
      <x:c r="F2024" s="149" t="str">
        <x:f>IF('Master Products'!G2021="","",'Master Products'!G2021)</x:f>
      </x:c>
      <x:c r="G2024" s="149" t="str">
        <x:f>'Master Products'!I2021</x:f>
        <x:v>PKR</x:v>
      </x:c>
      <x:c r="H2024" s="133" t="n">
        <x:f>'Master Products'!L2021</x:f>
        <x:v>71</x:v>
      </x:c>
      <x:c r="I2024" s="133" t="n">
        <x:f>'Master Products'!M2021</x:f>
        <x:v>66.69</x:v>
      </x:c>
      <x:c r="J2024" s="133" t="str">
        <x:f>'Master Products'!U2021</x:f>
        <x:v>Source Valid</x:v>
      </x:c>
      <x:c r="K2024" s="133" t="n">
        <x:f>'Master Products'!N2021</x:f>
        <x:v>4.310000000000002</x:v>
      </x:c>
      <x:c r="L2024" s="148" t="n">
        <x:f>'Master Products'!O2021</x:f>
        <x:v>0.06070422535211271</x:v>
      </x:c>
      <x:c r="M2024" s="149" t="str">
        <x:f>'Master Products'!X2021</x:f>
        <x:v>Ready</x:v>
      </x:c>
      <x:c r="N2024" s="149" t="b">
        <x:f>'Master Products'!Y2021</x:f>
        <x:v>1</x:v>
      </x:c>
      <x:c r="O2024" s="149" t="str">
        <x:f>'Master Products'!AH2021</x:f>
        <x:v>WS-RATES:57:5</x:v>
      </x:c>
      <x:c r="P2024" s="149" t="str">
        <x:f>IF('Master Products'!AI2021="","",'Master Products'!AI2021)</x:f>
      </x:c>
      <x:c r="Q2024" s="149" t="str">
        <x:f>IF('Master Products'!AJ2021="","",'Master Products'!AJ2021)</x:f>
      </x:c>
      <x:c r="R2024" s="149" t="str">
        <x:f>IF('Master Products'!AK2021="","",'Master Products'!AK2021)</x:f>
      </x:c>
    </x:row>
    <x:row r="2025">
      <x:c r="A2025" s="149" t="str">
        <x:f>'Master Products'!A2022</x:f>
        <x:v>RS-002021</x:v>
      </x:c>
      <x:c r="B2025" s="149" t="str">
        <x:f>'Master Products'!B2022</x:f>
        <x:v>DOLLAR 20G GUM STICK</x:v>
      </x:c>
      <x:c r="C2025" s="149" t="str">
        <x:f>'Master Products'!C2022</x:f>
        <x:v>GUM STICK</x:v>
      </x:c>
      <x:c r="D2025" s="149" t="str">
        <x:f>'Master Products'!D2022</x:f>
        <x:v>Both</x:v>
      </x:c>
      <x:c r="E2025" s="149" t="str">
        <x:f>'Master Products'!F2022</x:f>
        <x:v>Piece</x:v>
      </x:c>
      <x:c r="F2025" s="149" t="str">
        <x:f>IF('Master Products'!G2022="","",'Master Products'!G2022)</x:f>
      </x:c>
      <x:c r="G2025" s="149" t="str">
        <x:f>'Master Products'!I2022</x:f>
        <x:v>PKR</x:v>
      </x:c>
      <x:c r="H2025" s="133" t="n">
        <x:f>'Master Products'!L2022</x:f>
        <x:v>130</x:v>
      </x:c>
      <x:c r="I2025" s="133" t="n">
        <x:f>'Master Products'!M2022</x:f>
        <x:v>126</x:v>
      </x:c>
      <x:c r="J2025" s="133" t="str">
        <x:f>'Master Products'!U2022</x:f>
        <x:v>Source Valid</x:v>
      </x:c>
      <x:c r="K2025" s="133" t="n">
        <x:f>'Master Products'!N2022</x:f>
        <x:v>4</x:v>
      </x:c>
      <x:c r="L2025" s="148" t="n">
        <x:f>'Master Products'!O2022</x:f>
        <x:v>0.03076923076923077</x:v>
      </x:c>
      <x:c r="M2025" s="149" t="str">
        <x:f>'Master Products'!X2022</x:f>
        <x:v>Ready</x:v>
      </x:c>
      <x:c r="N2025" s="149" t="b">
        <x:f>'Master Products'!Y2022</x:f>
        <x:v>1</x:v>
      </x:c>
      <x:c r="O2025" s="149" t="str">
        <x:f>'Master Products'!AH2022</x:f>
        <x:v>WS-RATES:57:6</x:v>
      </x:c>
      <x:c r="P2025" s="149" t="str">
        <x:f>IF('Master Products'!AI2022="","",'Master Products'!AI2022)</x:f>
      </x:c>
      <x:c r="Q2025" s="149" t="str">
        <x:f>IF('Master Products'!AJ2022="","",'Master Products'!AJ2022)</x:f>
      </x:c>
      <x:c r="R2025" s="149" t="str">
        <x:f>IF('Master Products'!AK2022="","",'Master Products'!AK2022)</x:f>
      </x:c>
    </x:row>
    <x:row r="2026">
      <x:c r="A2026" s="149" t="str">
        <x:f>'Master Products'!A2023</x:f>
        <x:v>RS-002022</x:v>
      </x:c>
      <x:c r="B2026" s="149" t="str">
        <x:f>'Master Products'!B2023</x:f>
        <x:v>DOLLAR 35g GUM STICK</x:v>
      </x:c>
      <x:c r="C2026" s="149" t="str">
        <x:f>'Master Products'!C2023</x:f>
        <x:v>GUM STICK</x:v>
      </x:c>
      <x:c r="D2026" s="149" t="str">
        <x:f>'Master Products'!D2023</x:f>
        <x:v>Both</x:v>
      </x:c>
      <x:c r="E2026" s="149" t="str">
        <x:f>'Master Products'!F2023</x:f>
        <x:v>Piece</x:v>
      </x:c>
      <x:c r="F2026" s="149" t="str">
        <x:f>IF('Master Products'!G2023="","",'Master Products'!G2023)</x:f>
      </x:c>
      <x:c r="G2026" s="149" t="str">
        <x:f>'Master Products'!I2023</x:f>
        <x:v>PKR</x:v>
      </x:c>
      <x:c r="H2026" s="133" t="n">
        <x:f>'Master Products'!L2023</x:f>
        <x:v>194</x:v>
      </x:c>
      <x:c r="I2026" s="133" t="n">
        <x:f>'Master Products'!M2023</x:f>
        <x:v>184.3</x:v>
      </x:c>
      <x:c r="J2026" s="133" t="str">
        <x:f>'Master Products'!U2023</x:f>
        <x:v>Source Valid</x:v>
      </x:c>
      <x:c r="K2026" s="133" t="n">
        <x:f>'Master Products'!N2023</x:f>
        <x:v>9.699999999999989</x:v>
      </x:c>
      <x:c r="L2026" s="148" t="n">
        <x:f>'Master Products'!O2023</x:f>
        <x:v>0.04999999999999994</x:v>
      </x:c>
      <x:c r="M2026" s="149" t="str">
        <x:f>'Master Products'!X2023</x:f>
        <x:v>Ready</x:v>
      </x:c>
      <x:c r="N2026" s="149" t="b">
        <x:f>'Master Products'!Y2023</x:f>
        <x:v>1</x:v>
      </x:c>
      <x:c r="O2026" s="149" t="str">
        <x:f>'Master Products'!AH2023</x:f>
        <x:v>WS-RATES:57:7</x:v>
      </x:c>
      <x:c r="P2026" s="149" t="str">
        <x:f>IF('Master Products'!AI2023="","",'Master Products'!AI2023)</x:f>
      </x:c>
      <x:c r="Q2026" s="149" t="str">
        <x:f>IF('Master Products'!AJ2023="","",'Master Products'!AJ2023)</x:f>
      </x:c>
      <x:c r="R2026" s="149" t="str">
        <x:f>IF('Master Products'!AK2023="","",'Master Products'!AK2023)</x:f>
      </x:c>
    </x:row>
    <x:row r="2027">
      <x:c r="A2027" s="149" t="str">
        <x:f>'Master Products'!A2024</x:f>
        <x:v>RS-002023</x:v>
      </x:c>
      <x:c r="B2027" s="149" t="str">
        <x:f>'Master Products'!B2024</x:f>
        <x:v>DOLLAR 8g GUM STICK (BOX)</x:v>
      </x:c>
      <x:c r="C2027" s="149" t="str">
        <x:f>'Master Products'!C2024</x:f>
        <x:v>GLUE GUN</x:v>
      </x:c>
      <x:c r="D2027" s="149" t="str">
        <x:f>'Master Products'!D2024</x:f>
        <x:v>Both</x:v>
      </x:c>
      <x:c r="E2027" s="149" t="str">
        <x:f>'Master Products'!F2024</x:f>
        <x:v>Box</x:v>
      </x:c>
      <x:c r="F2027" s="149" t="str">
        <x:f>IF('Master Products'!G2024="","",'Master Products'!G2024)</x:f>
      </x:c>
      <x:c r="G2027" s="149" t="str">
        <x:f>'Master Products'!I2024</x:f>
        <x:v>PKR</x:v>
      </x:c>
      <x:c r="H2027" s="133" t="n">
        <x:f>'Master Products'!L2024</x:f>
        <x:v>1692</x:v>
      </x:c>
      <x:c r="I2027" s="133" t="n">
        <x:f>'Master Products'!M2024</x:f>
        <x:v>1641</x:v>
      </x:c>
      <x:c r="J2027" s="133" t="str">
        <x:f>'Master Products'!U2024</x:f>
        <x:v>Source Valid</x:v>
      </x:c>
      <x:c r="K2027" s="133" t="n">
        <x:f>'Master Products'!N2024</x:f>
        <x:v>51</x:v>
      </x:c>
      <x:c r="L2027" s="148" t="n">
        <x:f>'Master Products'!O2024</x:f>
        <x:v>0.030141843971631204</x:v>
      </x:c>
      <x:c r="M2027" s="149" t="str">
        <x:f>'Master Products'!X2024</x:f>
        <x:v>Ready</x:v>
      </x:c>
      <x:c r="N2027" s="149" t="b">
        <x:f>'Master Products'!Y2024</x:f>
        <x:v>1</x:v>
      </x:c>
      <x:c r="O2027" s="149" t="str">
        <x:f>'Master Products'!AH2024</x:f>
        <x:v>WS-RATES:57:8</x:v>
      </x:c>
      <x:c r="P2027" s="149" t="str">
        <x:f>IF('Master Products'!AI2024="","",'Master Products'!AI2024)</x:f>
      </x:c>
      <x:c r="Q2027" s="149" t="str">
        <x:f>IF('Master Products'!AJ2024="","",'Master Products'!AJ2024)</x:f>
      </x:c>
      <x:c r="R2027" s="149" t="str">
        <x:f>IF('Master Products'!AK2024="","",'Master Products'!AK2024)</x:f>
      </x:c>
    </x:row>
    <x:row r="2028">
      <x:c r="A2028" s="149" t="str">
        <x:f>'Master Products'!A2025</x:f>
        <x:v>RS-002024</x:v>
      </x:c>
      <x:c r="B2028" s="149" t="str">
        <x:f>'Master Products'!B2025</x:f>
        <x:v>DOLLAR 35G GUM STICK (BOX)</x:v>
      </x:c>
      <x:c r="C2028" s="149" t="str">
        <x:f>'Master Products'!C2025</x:f>
        <x:v>GLUE GUN</x:v>
      </x:c>
      <x:c r="D2028" s="149" t="str">
        <x:f>'Master Products'!D2025</x:f>
        <x:v>Both</x:v>
      </x:c>
      <x:c r="E2028" s="149" t="str">
        <x:f>'Master Products'!F2025</x:f>
        <x:v>Box</x:v>
      </x:c>
      <x:c r="F2028" s="149" t="str">
        <x:f>IF('Master Products'!G2025="","",'Master Products'!G2025)</x:f>
      </x:c>
      <x:c r="G2028" s="149" t="str">
        <x:f>'Master Products'!I2025</x:f>
        <x:v>PKR</x:v>
      </x:c>
      <x:c r="H2028" s="133" t="n">
        <x:f>'Master Products'!L2025</x:f>
        <x:v>2327</x:v>
      </x:c>
      <x:c r="I2028" s="133" t="n">
        <x:f>'Master Products'!M2025</x:f>
        <x:v>2257.19</x:v>
      </x:c>
      <x:c r="J2028" s="133" t="str">
        <x:f>'Master Products'!U2025</x:f>
        <x:v>Source Valid</x:v>
      </x:c>
      <x:c r="K2028" s="133" t="n">
        <x:f>'Master Products'!N2025</x:f>
        <x:v>69.80999999999995</x:v>
      </x:c>
      <x:c r="L2028" s="148" t="n">
        <x:f>'Master Products'!O2025</x:f>
        <x:v>0.029999999999999978</x:v>
      </x:c>
      <x:c r="M2028" s="149" t="str">
        <x:f>'Master Products'!X2025</x:f>
        <x:v>Ready</x:v>
      </x:c>
      <x:c r="N2028" s="149" t="b">
        <x:f>'Master Products'!Y2025</x:f>
        <x:v>1</x:v>
      </x:c>
      <x:c r="O2028" s="149" t="str">
        <x:f>'Master Products'!AH2025</x:f>
        <x:v>WS-RATES:57:9</x:v>
      </x:c>
      <x:c r="P2028" s="149" t="str">
        <x:f>IF('Master Products'!AI2025="","",'Master Products'!AI2025)</x:f>
      </x:c>
      <x:c r="Q2028" s="149" t="str">
        <x:f>IF('Master Products'!AJ2025="","",'Master Products'!AJ2025)</x:f>
      </x:c>
      <x:c r="R2028" s="149" t="str">
        <x:f>IF('Master Products'!AK2025="","",'Master Products'!AK2025)</x:f>
      </x:c>
    </x:row>
    <x:row r="2029">
      <x:c r="A2029" s="149" t="str">
        <x:f>'Master Products'!A2026</x:f>
        <x:v>RS-002025</x:v>
      </x:c>
      <x:c r="B2029" s="149" t="str">
        <x:f>'Master Products'!B2026</x:f>
        <x:v>DOLLAR 20G GUM STICK (BOX)</x:v>
      </x:c>
      <x:c r="C2029" s="149" t="str">
        <x:f>'Master Products'!C2026</x:f>
        <x:v>GLUE GUN</x:v>
      </x:c>
      <x:c r="D2029" s="149" t="str">
        <x:f>'Master Products'!D2026</x:f>
        <x:v>Both</x:v>
      </x:c>
      <x:c r="E2029" s="149" t="str">
        <x:f>'Master Products'!F2026</x:f>
        <x:v>Box</x:v>
      </x:c>
      <x:c r="F2029" s="149" t="str">
        <x:f>IF('Master Products'!G2026="","",'Master Products'!G2026)</x:f>
      </x:c>
      <x:c r="G2029" s="149" t="str">
        <x:f>'Master Products'!I2026</x:f>
        <x:v>PKR</x:v>
      </x:c>
      <x:c r="H2029" s="133" t="n">
        <x:f>'Master Products'!L2026</x:f>
        <x:v>1558</x:v>
      </x:c>
      <x:c r="I2029" s="133" t="n">
        <x:f>'Master Products'!M2026</x:f>
        <x:v>1511.26</x:v>
      </x:c>
      <x:c r="J2029" s="133" t="str">
        <x:f>'Master Products'!U2026</x:f>
        <x:v>Source Valid</x:v>
      </x:c>
      <x:c r="K2029" s="133" t="n">
        <x:f>'Master Products'!N2026</x:f>
        <x:v>46.74000000000001</x:v>
      </x:c>
      <x:c r="L2029" s="148" t="n">
        <x:f>'Master Products'!O2026</x:f>
        <x:v>0.030000000000000006</x:v>
      </x:c>
      <x:c r="M2029" s="149" t="str">
        <x:f>'Master Products'!X2026</x:f>
        <x:v>Ready</x:v>
      </x:c>
      <x:c r="N2029" s="149" t="b">
        <x:f>'Master Products'!Y2026</x:f>
        <x:v>1</x:v>
      </x:c>
      <x:c r="O2029" s="149" t="str">
        <x:f>'Master Products'!AH2026</x:f>
        <x:v>WS-RATES:57:10</x:v>
      </x:c>
      <x:c r="P2029" s="149" t="str">
        <x:f>IF('Master Products'!AI2026="","",'Master Products'!AI2026)</x:f>
      </x:c>
      <x:c r="Q2029" s="149" t="str">
        <x:f>IF('Master Products'!AJ2026="","",'Master Products'!AJ2026)</x:f>
      </x:c>
      <x:c r="R2029" s="149" t="str">
        <x:f>IF('Master Products'!AK2026="","",'Master Products'!AK2026)</x:f>
      </x:c>
    </x:row>
    <x:row r="2030">
      <x:c r="A2030" s="149" t="str">
        <x:f>'Master Products'!A2027</x:f>
        <x:v>RS-002026</x:v>
      </x:c>
      <x:c r="B2030" s="149" t="str">
        <x:f>'Master Products'!B2027</x:f>
        <x:v>DOLLAR NEON (15pcs)</x:v>
      </x:c>
      <x:c r="C2030" s="149" t="str">
        <x:f>'Master Products'!C2027</x:f>
        <x:v>HIGHLIGHTER</x:v>
      </x:c>
      <x:c r="D2030" s="149" t="str">
        <x:f>'Master Products'!D2027</x:f>
        <x:v>Wholesale/Bulk</x:v>
      </x:c>
      <x:c r="E2030" s="149" t="str">
        <x:f>'Master Products'!F2027</x:f>
        <x:v>Pack</x:v>
      </x:c>
      <x:c r="F2030" s="149" t="n">
        <x:f>IF('Master Products'!G2027="","",'Master Products'!G2027)</x:f>
        <x:v>15</x:v>
      </x:c>
      <x:c r="G2030" s="149" t="str">
        <x:f>'Master Products'!I2027</x:f>
        <x:v>PKR</x:v>
      </x:c>
      <x:c r="H2030" s="133" t="n">
        <x:f>'Master Products'!L2027</x:f>
        <x:v>870</x:v>
      </x:c>
      <x:c r="I2030" s="133" t="n">
        <x:f>'Master Products'!M2027</x:f>
        <x:v>844</x:v>
      </x:c>
      <x:c r="J2030" s="133" t="str">
        <x:f>'Master Products'!U2027</x:f>
        <x:v>Source Valid</x:v>
      </x:c>
      <x:c r="K2030" s="133" t="n">
        <x:f>'Master Products'!N2027</x:f>
        <x:v>26</x:v>
      </x:c>
      <x:c r="L2030" s="148" t="n">
        <x:f>'Master Products'!O2027</x:f>
        <x:v>0.029885057471264367</x:v>
      </x:c>
      <x:c r="M2030" s="149" t="str">
        <x:f>'Master Products'!X2027</x:f>
        <x:v>Ready</x:v>
      </x:c>
      <x:c r="N2030" s="149" t="b">
        <x:f>'Master Products'!Y2027</x:f>
        <x:v>1</x:v>
      </x:c>
      <x:c r="O2030" s="149" t="str">
        <x:f>'Master Products'!AH2027</x:f>
        <x:v>WS-RATES:57:11</x:v>
      </x:c>
      <x:c r="P2030" s="149" t="str">
        <x:f>IF('Master Products'!AI2027="","",'Master Products'!AI2027)</x:f>
      </x:c>
      <x:c r="Q2030" s="149" t="str">
        <x:f>IF('Master Products'!AJ2027="","",'Master Products'!AJ2027)</x:f>
      </x:c>
      <x:c r="R2030" s="149" t="str">
        <x:f>IF('Master Products'!AK2027="","",'Master Products'!AK2027)</x:f>
      </x:c>
    </x:row>
    <x:row r="2031">
      <x:c r="A2031" s="149" t="str">
        <x:f>'Master Products'!A2028</x:f>
        <x:v>RS-002027</x:v>
      </x:c>
      <x:c r="B2031" s="149" t="str">
        <x:f>'Master Products'!B2028</x:f>
        <x:v>DOLLAR NEON (30pcs)</x:v>
      </x:c>
      <x:c r="C2031" s="149" t="str">
        <x:f>'Master Products'!C2028</x:f>
        <x:v>HIGHLIGHTER</x:v>
      </x:c>
      <x:c r="D2031" s="149" t="str">
        <x:f>'Master Products'!D2028</x:f>
        <x:v>Wholesale/Bulk</x:v>
      </x:c>
      <x:c r="E2031" s="149" t="str">
        <x:f>'Master Products'!F2028</x:f>
        <x:v>Pack</x:v>
      </x:c>
      <x:c r="F2031" s="149" t="n">
        <x:f>IF('Master Products'!G2028="","",'Master Products'!G2028)</x:f>
        <x:v>30</x:v>
      </x:c>
      <x:c r="G2031" s="149" t="str">
        <x:f>'Master Products'!I2028</x:f>
        <x:v>PKR</x:v>
      </x:c>
      <x:c r="H2031" s="133" t="n">
        <x:f>'Master Products'!L2028</x:f>
        <x:v>1740</x:v>
      </x:c>
      <x:c r="I2031" s="133" t="n">
        <x:f>'Master Products'!M2028</x:f>
        <x:v>1687.78</x:v>
      </x:c>
      <x:c r="J2031" s="133" t="str">
        <x:f>'Master Products'!U2028</x:f>
        <x:v>Source Valid</x:v>
      </x:c>
      <x:c r="K2031" s="133" t="n">
        <x:f>'Master Products'!N2028</x:f>
        <x:v>52.22000000000003</x:v>
      </x:c>
      <x:c r="L2031" s="148" t="n">
        <x:f>'Master Products'!O2028</x:f>
        <x:v>0.03001149425287358</x:v>
      </x:c>
      <x:c r="M2031" s="149" t="str">
        <x:f>'Master Products'!X2028</x:f>
        <x:v>Ready</x:v>
      </x:c>
      <x:c r="N2031" s="149" t="b">
        <x:f>'Master Products'!Y2028</x:f>
        <x:v>1</x:v>
      </x:c>
      <x:c r="O2031" s="149" t="str">
        <x:f>'Master Products'!AH2028</x:f>
        <x:v>WS-RATES:57:12</x:v>
      </x:c>
      <x:c r="P2031" s="149" t="str">
        <x:f>IF('Master Products'!AI2028="","",'Master Products'!AI2028)</x:f>
      </x:c>
      <x:c r="Q2031" s="149" t="str">
        <x:f>IF('Master Products'!AJ2028="","",'Master Products'!AJ2028)</x:f>
      </x:c>
      <x:c r="R2031" s="149" t="str">
        <x:f>IF('Master Products'!AK2028="","",'Master Products'!AK2028)</x:f>
      </x:c>
    </x:row>
    <x:row r="2032">
      <x:c r="A2032" s="149" t="str">
        <x:f>'Master Products'!A2029</x:f>
        <x:v>RS-002028</x:v>
      </x:c>
      <x:c r="B2032" s="149" t="str">
        <x:f>'Master Products'!B2029</x:f>
        <x:v>DOLLAR NEON 10 PCS</x:v>
      </x:c>
      <x:c r="C2032" s="149" t="str">
        <x:f>'Master Products'!C2029</x:f>
        <x:v>HIGHLIGHTER</x:v>
      </x:c>
      <x:c r="D2032" s="149" t="str">
        <x:f>'Master Products'!D2029</x:f>
        <x:v>Wholesale/Bulk</x:v>
      </x:c>
      <x:c r="E2032" s="149" t="str">
        <x:f>'Master Products'!F2029</x:f>
        <x:v>Pack</x:v>
      </x:c>
      <x:c r="F2032" s="149" t="n">
        <x:f>IF('Master Products'!G2029="","",'Master Products'!G2029)</x:f>
        <x:v>10</x:v>
      </x:c>
      <x:c r="G2032" s="149" t="str">
        <x:f>'Master Products'!I2029</x:f>
        <x:v>PKR</x:v>
      </x:c>
      <x:c r="H2032" s="133" t="n">
        <x:f>'Master Products'!L2029</x:f>
        <x:v>580</x:v>
      </x:c>
      <x:c r="I2032" s="133" t="n">
        <x:f>'Master Products'!M2029</x:f>
        <x:v>562.6</x:v>
      </x:c>
      <x:c r="J2032" s="133" t="str">
        <x:f>'Master Products'!U2029</x:f>
        <x:v>Source Valid</x:v>
      </x:c>
      <x:c r="K2032" s="133" t="n">
        <x:f>'Master Products'!N2029</x:f>
        <x:v>17.399999999999977</x:v>
      </x:c>
      <x:c r="L2032" s="148" t="n">
        <x:f>'Master Products'!O2029</x:f>
        <x:v>0.02999999999999996</x:v>
      </x:c>
      <x:c r="M2032" s="149" t="str">
        <x:f>'Master Products'!X2029</x:f>
        <x:v>Ready</x:v>
      </x:c>
      <x:c r="N2032" s="149" t="b">
        <x:f>'Master Products'!Y2029</x:f>
        <x:v>1</x:v>
      </x:c>
      <x:c r="O2032" s="149" t="str">
        <x:f>'Master Products'!AH2029</x:f>
        <x:v>WS-RATES:57:13</x:v>
      </x:c>
      <x:c r="P2032" s="149" t="str">
        <x:f>IF('Master Products'!AI2029="","",'Master Products'!AI2029)</x:f>
      </x:c>
      <x:c r="Q2032" s="149" t="str">
        <x:f>IF('Master Products'!AJ2029="","",'Master Products'!AJ2029)</x:f>
      </x:c>
      <x:c r="R2032" s="149" t="str">
        <x:f>IF('Master Products'!AK2029="","",'Master Products'!AK2029)</x:f>
      </x:c>
    </x:row>
    <x:row r="2033">
      <x:c r="A2033" s="149" t="str">
        <x:f>'Master Products'!A2030</x:f>
        <x:v>RS-002029</x:v>
      </x:c>
      <x:c r="B2033" s="149" t="str">
        <x:f>'Master Products'!B2030</x:f>
        <x:v>DOLLAR BOARD INK 15ml (BOX)</x:v>
      </x:c>
      <x:c r="C2033" s="149" t="str">
        <x:f>'Master Products'!C2030</x:f>
        <x:v>BOARD &amp; PERMANENT</x:v>
      </x:c>
      <x:c r="D2033" s="149" t="str">
        <x:f>'Master Products'!D2030</x:f>
        <x:v>Both</x:v>
      </x:c>
      <x:c r="E2033" s="149" t="str">
        <x:f>'Master Products'!F2030</x:f>
        <x:v>Box</x:v>
      </x:c>
      <x:c r="F2033" s="149" t="str">
        <x:f>IF('Master Products'!G2030="","",'Master Products'!G2030)</x:f>
      </x:c>
      <x:c r="G2033" s="149" t="str">
        <x:f>'Master Products'!I2030</x:f>
        <x:v>PKR</x:v>
      </x:c>
      <x:c r="H2033" s="133" t="n">
        <x:f>'Master Products'!L2030</x:f>
        <x:v>1041</x:v>
      </x:c>
      <x:c r="I2033" s="133" t="n">
        <x:f>'Master Products'!M2030</x:f>
        <x:v>1009.8</x:v>
      </x:c>
      <x:c r="J2033" s="133" t="str">
        <x:f>'Master Products'!U2030</x:f>
        <x:v>Source Valid</x:v>
      </x:c>
      <x:c r="K2033" s="133" t="n">
        <x:f>'Master Products'!N2030</x:f>
        <x:v>31.200000000000045</x:v>
      </x:c>
      <x:c r="L2033" s="148" t="n">
        <x:f>'Master Products'!O2030</x:f>
        <x:v>0.02997118155619601</x:v>
      </x:c>
      <x:c r="M2033" s="149" t="str">
        <x:f>'Master Products'!X2030</x:f>
        <x:v>Ready</x:v>
      </x:c>
      <x:c r="N2033" s="149" t="b">
        <x:f>'Master Products'!Y2030</x:f>
        <x:v>1</x:v>
      </x:c>
      <x:c r="O2033" s="149" t="str">
        <x:f>'Master Products'!AH2030</x:f>
        <x:v>WS-RATES:57:14</x:v>
      </x:c>
      <x:c r="P2033" s="149" t="str">
        <x:f>IF('Master Products'!AI2030="","",'Master Products'!AI2030)</x:f>
      </x:c>
      <x:c r="Q2033" s="149" t="str">
        <x:f>IF('Master Products'!AJ2030="","",'Master Products'!AJ2030)</x:f>
      </x:c>
      <x:c r="R2033" s="149" t="str">
        <x:f>IF('Master Products'!AK2030="","",'Master Products'!AK2030)</x:f>
      </x:c>
    </x:row>
    <x:row r="2034">
      <x:c r="A2034" s="149" t="str">
        <x:f>'Master Products'!A2031</x:f>
        <x:v>RS-002030</x:v>
      </x:c>
      <x:c r="B2034" s="149" t="str">
        <x:f>'Master Products'!B2031</x:f>
        <x:v>DOLLAR BOARD MARKER (BOX)</x:v>
      </x:c>
      <x:c r="C2034" s="149" t="str">
        <x:f>'Master Products'!C2031</x:f>
        <x:v>BOARD &amp; PERMANENT</x:v>
      </x:c>
      <x:c r="D2034" s="149" t="str">
        <x:f>'Master Products'!D2031</x:f>
        <x:v>Both</x:v>
      </x:c>
      <x:c r="E2034" s="149" t="str">
        <x:f>'Master Products'!F2031</x:f>
        <x:v>Box</x:v>
      </x:c>
      <x:c r="F2034" s="149" t="str">
        <x:f>IF('Master Products'!G2031="","",'Master Products'!G2031)</x:f>
      </x:c>
      <x:c r="G2034" s="149" t="str">
        <x:f>'Master Products'!I2031</x:f>
        <x:v>PKR</x:v>
      </x:c>
      <x:c r="H2034" s="133" t="n">
        <x:f>'Master Products'!L2031</x:f>
        <x:v>677</x:v>
      </x:c>
      <x:c r="I2034" s="133" t="n">
        <x:f>'Master Products'!M2031</x:f>
        <x:v>656.7</x:v>
      </x:c>
      <x:c r="J2034" s="133" t="str">
        <x:f>'Master Products'!U2031</x:f>
        <x:v>Source Valid</x:v>
      </x:c>
      <x:c r="K2034" s="133" t="n">
        <x:f>'Master Products'!N2031</x:f>
        <x:v>20.299999999999955</x:v>
      </x:c>
      <x:c r="L2034" s="148" t="n">
        <x:f>'Master Products'!O2031</x:f>
        <x:v>0.029985228951255473</x:v>
      </x:c>
      <x:c r="M2034" s="149" t="str">
        <x:f>'Master Products'!X2031</x:f>
        <x:v>Ready</x:v>
      </x:c>
      <x:c r="N2034" s="149" t="b">
        <x:f>'Master Products'!Y2031</x:f>
        <x:v>1</x:v>
      </x:c>
      <x:c r="O2034" s="149" t="str">
        <x:f>'Master Products'!AH2031</x:f>
        <x:v>WS-RATES:57:15</x:v>
      </x:c>
      <x:c r="P2034" s="149" t="str">
        <x:f>IF('Master Products'!AI2031="","",'Master Products'!AI2031)</x:f>
      </x:c>
      <x:c r="Q2034" s="149" t="str">
        <x:f>IF('Master Products'!AJ2031="","",'Master Products'!AJ2031)</x:f>
      </x:c>
      <x:c r="R2034" s="149" t="str">
        <x:f>IF('Master Products'!AK2031="","",'Master Products'!AK2031)</x:f>
      </x:c>
    </x:row>
    <x:row r="2035">
      <x:c r="A2035" s="149" t="str">
        <x:f>'Master Products'!A2032</x:f>
        <x:v>RS-002031</x:v>
      </x:c>
      <x:c r="B2035" s="149" t="str">
        <x:f>'Master Products'!B2032</x:f>
        <x:v>DOLLAR 30ML INK</x:v>
      </x:c>
      <x:c r="C2035" s="149" t="str">
        <x:f>'Master Products'!C2032</x:f>
        <x:v>FOUNTAIN INK</x:v>
      </x:c>
      <x:c r="D2035" s="149" t="str">
        <x:f>'Master Products'!D2032</x:f>
        <x:v>Both</x:v>
      </x:c>
      <x:c r="E2035" s="149" t="str">
        <x:f>'Master Products'!F2032</x:f>
        <x:v>Piece</x:v>
      </x:c>
      <x:c r="F2035" s="149" t="str">
        <x:f>IF('Master Products'!G2032="","",'Master Products'!G2032)</x:f>
      </x:c>
      <x:c r="G2035" s="149" t="str">
        <x:f>'Master Products'!I2032</x:f>
        <x:v>PKR</x:v>
      </x:c>
      <x:c r="H2035" s="133" t="n">
        <x:f>'Master Products'!L2032</x:f>
        <x:v>37</x:v>
      </x:c>
      <x:c r="I2035" s="133" t="n">
        <x:f>'Master Products'!M2032</x:f>
        <x:v>35.65</x:v>
      </x:c>
      <x:c r="J2035" s="133" t="str">
        <x:f>'Master Products'!U2032</x:f>
        <x:v>Source Valid</x:v>
      </x:c>
      <x:c r="K2035" s="133" t="n">
        <x:f>'Master Products'!N2032</x:f>
        <x:v>1.3500000000000014</x:v>
      </x:c>
      <x:c r="L2035" s="148" t="n">
        <x:f>'Master Products'!O2032</x:f>
        <x:v>0.03648648648648652</x:v>
      </x:c>
      <x:c r="M2035" s="149" t="str">
        <x:f>'Master Products'!X2032</x:f>
        <x:v>Ready</x:v>
      </x:c>
      <x:c r="N2035" s="149" t="b">
        <x:f>'Master Products'!Y2032</x:f>
        <x:v>1</x:v>
      </x:c>
      <x:c r="O2035" s="149" t="str">
        <x:f>'Master Products'!AH2032</x:f>
        <x:v>WS-RATES:57:16</x:v>
      </x:c>
      <x:c r="P2035" s="149" t="str">
        <x:f>IF('Master Products'!AI2032="","",'Master Products'!AI2032)</x:f>
      </x:c>
      <x:c r="Q2035" s="149" t="str">
        <x:f>IF('Master Products'!AJ2032="","",'Master Products'!AJ2032)</x:f>
      </x:c>
      <x:c r="R2035" s="149" t="str">
        <x:f>IF('Master Products'!AK2032="","",'Master Products'!AK2032)</x:f>
      </x:c>
    </x:row>
    <x:row r="2036">
      <x:c r="A2036" s="149" t="str">
        <x:f>'Master Products'!A2033</x:f>
        <x:v>RS-002032</x:v>
      </x:c>
      <x:c r="B2036" s="149" t="str">
        <x:f>'Master Products'!B2033</x:f>
        <x:v>DOLLAR 60ML INK(1PC)</x:v>
      </x:c>
      <x:c r="C2036" s="149" t="str">
        <x:f>'Master Products'!C2033</x:f>
        <x:v>FOUNTAIN INK</x:v>
      </x:c>
      <x:c r="D2036" s="149" t="str">
        <x:f>'Master Products'!D2033</x:f>
        <x:v>Both</x:v>
      </x:c>
      <x:c r="E2036" s="149" t="str">
        <x:f>'Master Products'!F2033</x:f>
        <x:v>Piece</x:v>
      </x:c>
      <x:c r="F2036" s="149" t="n">
        <x:f>IF('Master Products'!G2033="","",'Master Products'!G2033)</x:f>
        <x:v>1</x:v>
      </x:c>
      <x:c r="G2036" s="149" t="str">
        <x:f>'Master Products'!I2033</x:f>
        <x:v>PKR</x:v>
      </x:c>
      <x:c r="H2036" s="133" t="n">
        <x:f>'Master Products'!L2033</x:f>
        <x:v>54</x:v>
      </x:c>
      <x:c r="I2036" s="133" t="n">
        <x:f>'Master Products'!M2033</x:f>
        <x:v>51.81</x:v>
      </x:c>
      <x:c r="J2036" s="133" t="str">
        <x:f>'Master Products'!U2033</x:f>
        <x:v>Source Valid</x:v>
      </x:c>
      <x:c r="K2036" s="133" t="n">
        <x:f>'Master Products'!N2033</x:f>
        <x:v>2.1899999999999977</x:v>
      </x:c>
      <x:c r="L2036" s="148" t="n">
        <x:f>'Master Products'!O2033</x:f>
        <x:v>0.04055555555555551</x:v>
      </x:c>
      <x:c r="M2036" s="149" t="str">
        <x:f>'Master Products'!X2033</x:f>
        <x:v>Ready</x:v>
      </x:c>
      <x:c r="N2036" s="149" t="b">
        <x:f>'Master Products'!Y2033</x:f>
        <x:v>1</x:v>
      </x:c>
      <x:c r="O2036" s="149" t="str">
        <x:f>'Master Products'!AH2033</x:f>
        <x:v>WS-RATES:57:17</x:v>
      </x:c>
      <x:c r="P2036" s="149" t="str">
        <x:f>IF('Master Products'!AI2033="","",'Master Products'!AI2033)</x:f>
      </x:c>
      <x:c r="Q2036" s="149" t="str">
        <x:f>IF('Master Products'!AJ2033="","",'Master Products'!AJ2033)</x:f>
      </x:c>
      <x:c r="R2036" s="149" t="str">
        <x:f>IF('Master Products'!AK2033="","",'Master Products'!AK2033)</x:f>
      </x:c>
    </x:row>
    <x:row r="2037">
      <x:c r="A2037" s="149" t="str">
        <x:f>'Master Products'!A2034</x:f>
        <x:v>RS-002033</x:v>
      </x:c>
      <x:c r="B2037" s="149" t="str">
        <x:f>'Master Products'!B2034</x:f>
        <x:v>MERCURY INK PEN INKSPIRE</x:v>
      </x:c>
      <x:c r="C2037" s="149" t="str">
        <x:f>'Master Products'!C2034</x:f>
        <x:v>INK PEN</x:v>
      </x:c>
      <x:c r="D2037" s="149" t="str">
        <x:f>'Master Products'!D2034</x:f>
        <x:v>Both</x:v>
      </x:c>
      <x:c r="E2037" s="149" t="str">
        <x:f>'Master Products'!F2034</x:f>
        <x:v>Piece</x:v>
      </x:c>
      <x:c r="F2037" s="149" t="str">
        <x:f>IF('Master Products'!G2034="","",'Master Products'!G2034)</x:f>
      </x:c>
      <x:c r="G2037" s="149" t="str">
        <x:f>'Master Products'!I2034</x:f>
        <x:v>PKR</x:v>
      </x:c>
      <x:c r="H2037" s="133" t="n">
        <x:f>'Master Products'!L2034</x:f>
        <x:v>550</x:v>
      </x:c>
      <x:c r="I2037" s="133" t="n">
        <x:f>'Master Products'!M2034</x:f>
        <x:v>510</x:v>
      </x:c>
      <x:c r="J2037" s="133" t="str">
        <x:f>'Master Products'!U2034</x:f>
        <x:v>Source Valid</x:v>
      </x:c>
      <x:c r="K2037" s="133" t="n">
        <x:f>'Master Products'!N2034</x:f>
        <x:v>40</x:v>
      </x:c>
      <x:c r="L2037" s="148" t="n">
        <x:f>'Master Products'!O2034</x:f>
        <x:v>0.07272727272727272</x:v>
      </x:c>
      <x:c r="M2037" s="149" t="str">
        <x:f>'Master Products'!X2034</x:f>
        <x:v>Ready</x:v>
      </x:c>
      <x:c r="N2037" s="149" t="b">
        <x:f>'Master Products'!Y2034</x:f>
        <x:v>1</x:v>
      </x:c>
      <x:c r="O2037" s="149" t="str">
        <x:f>'Master Products'!AH2034</x:f>
        <x:v>WS-RATES:57:18</x:v>
      </x:c>
      <x:c r="P2037" s="149" t="str">
        <x:f>IF('Master Products'!AI2034="","",'Master Products'!AI2034)</x:f>
      </x:c>
      <x:c r="Q2037" s="149" t="str">
        <x:f>IF('Master Products'!AJ2034="","",'Master Products'!AJ2034)</x:f>
      </x:c>
      <x:c r="R2037" s="149" t="str">
        <x:f>IF('Master Products'!AK2034="","",'Master Products'!AK2034)</x:f>
      </x:c>
    </x:row>
    <x:row r="2038">
      <x:c r="A2038" s="149" t="str">
        <x:f>'Master Products'!A2035</x:f>
        <x:v>RS-002034</x:v>
      </x:c>
      <x:c r="B2038" s="149" t="str">
        <x:f>'Master Products'!B2035</x:f>
        <x:v>MERCURY INK PEN WAVE</x:v>
      </x:c>
      <x:c r="C2038" s="149" t="str">
        <x:f>'Master Products'!C2035</x:f>
        <x:v>INK PEN</x:v>
      </x:c>
      <x:c r="D2038" s="149" t="str">
        <x:f>'Master Products'!D2035</x:f>
        <x:v>Both</x:v>
      </x:c>
      <x:c r="E2038" s="149" t="str">
        <x:f>'Master Products'!F2035</x:f>
        <x:v>Piece</x:v>
      </x:c>
      <x:c r="F2038" s="149" t="str">
        <x:f>IF('Master Products'!G2035="","",'Master Products'!G2035)</x:f>
      </x:c>
      <x:c r="G2038" s="149" t="str">
        <x:f>'Master Products'!I2035</x:f>
        <x:v>PKR</x:v>
      </x:c>
      <x:c r="H2038" s="133" t="n">
        <x:f>'Master Products'!L2035</x:f>
        <x:v>525</x:v>
      </x:c>
      <x:c r="I2038" s="133" t="n">
        <x:f>'Master Products'!M2035</x:f>
        <x:v>465</x:v>
      </x:c>
      <x:c r="J2038" s="133" t="str">
        <x:f>'Master Products'!U2035</x:f>
        <x:v>Source Valid</x:v>
      </x:c>
      <x:c r="K2038" s="133" t="n">
        <x:f>'Master Products'!N2035</x:f>
        <x:v>60</x:v>
      </x:c>
      <x:c r="L2038" s="148" t="n">
        <x:f>'Master Products'!O2035</x:f>
        <x:v>0.11428571428571428</x:v>
      </x:c>
      <x:c r="M2038" s="149" t="str">
        <x:f>'Master Products'!X2035</x:f>
        <x:v>Ready</x:v>
      </x:c>
      <x:c r="N2038" s="149" t="b">
        <x:f>'Master Products'!Y2035</x:f>
        <x:v>1</x:v>
      </x:c>
      <x:c r="O2038" s="149" t="str">
        <x:f>'Master Products'!AH2035</x:f>
        <x:v>WS-RATES:57:19</x:v>
      </x:c>
      <x:c r="P2038" s="149" t="str">
        <x:f>IF('Master Products'!AI2035="","",'Master Products'!AI2035)</x:f>
      </x:c>
      <x:c r="Q2038" s="149" t="str">
        <x:f>IF('Master Products'!AJ2035="","",'Master Products'!AJ2035)</x:f>
      </x:c>
      <x:c r="R2038" s="149" t="str">
        <x:f>IF('Master Products'!AK2035="","",'Master Products'!AK2035)</x:f>
      </x:c>
    </x:row>
    <x:row r="2039">
      <x:c r="A2039" s="149" t="str">
        <x:f>'Master Products'!A2036</x:f>
        <x:v>RS-002035</x:v>
      </x:c>
      <x:c r="B2039" s="149" t="str">
        <x:f>'Master Products'!B2036</x:f>
        <x:v>MERCURY INK PEN ASTRO</x:v>
      </x:c>
      <x:c r="C2039" s="149" t="str">
        <x:f>'Master Products'!C2036</x:f>
        <x:v>INK PEN</x:v>
      </x:c>
      <x:c r="D2039" s="149" t="str">
        <x:f>'Master Products'!D2036</x:f>
        <x:v>Both</x:v>
      </x:c>
      <x:c r="E2039" s="149" t="str">
        <x:f>'Master Products'!F2036</x:f>
        <x:v>Piece</x:v>
      </x:c>
      <x:c r="F2039" s="149" t="str">
        <x:f>IF('Master Products'!G2036="","",'Master Products'!G2036)</x:f>
      </x:c>
      <x:c r="G2039" s="149" t="str">
        <x:f>'Master Products'!I2036</x:f>
        <x:v>PKR</x:v>
      </x:c>
      <x:c r="H2039" s="133" t="n">
        <x:f>'Master Products'!L2036</x:f>
        <x:v>500</x:v>
      </x:c>
      <x:c r="I2039" s="133" t="n">
        <x:f>'Master Products'!M2036</x:f>
        <x:v>465</x:v>
      </x:c>
      <x:c r="J2039" s="133" t="str">
        <x:f>'Master Products'!U2036</x:f>
        <x:v>Source Valid</x:v>
      </x:c>
      <x:c r="K2039" s="133" t="n">
        <x:f>'Master Products'!N2036</x:f>
        <x:v>35</x:v>
      </x:c>
      <x:c r="L2039" s="148" t="n">
        <x:f>'Master Products'!O2036</x:f>
        <x:v>0.07</x:v>
      </x:c>
      <x:c r="M2039" s="149" t="str">
        <x:f>'Master Products'!X2036</x:f>
        <x:v>Ready</x:v>
      </x:c>
      <x:c r="N2039" s="149" t="b">
        <x:f>'Master Products'!Y2036</x:f>
        <x:v>1</x:v>
      </x:c>
      <x:c r="O2039" s="149" t="str">
        <x:f>'Master Products'!AH2036</x:f>
        <x:v>WS-RATES:57:20</x:v>
      </x:c>
      <x:c r="P2039" s="149" t="str">
        <x:f>IF('Master Products'!AI2036="","",'Master Products'!AI2036)</x:f>
      </x:c>
      <x:c r="Q2039" s="149" t="str">
        <x:f>IF('Master Products'!AJ2036="","",'Master Products'!AJ2036)</x:f>
      </x:c>
      <x:c r="R2039" s="149" t="str">
        <x:f>IF('Master Products'!AK2036="","",'Master Products'!AK2036)</x:f>
      </x:c>
    </x:row>
    <x:row r="2040">
      <x:c r="A2040" s="149" t="str">
        <x:f>'Master Products'!A2037</x:f>
        <x:v>RS-002036</x:v>
      </x:c>
      <x:c r="B2040" s="149" t="str">
        <x:f>'Master Products'!B2037</x:f>
        <x:v>MERCURY ST 10</x:v>
      </x:c>
      <x:c r="C2040" s="149" t="str">
        <x:f>'Master Products'!C2037</x:f>
        <x:v>MARKER COLOR</x:v>
      </x:c>
      <x:c r="D2040" s="149" t="str">
        <x:f>'Master Products'!D2037</x:f>
        <x:v>Both</x:v>
      </x:c>
      <x:c r="E2040" s="149" t="str">
        <x:f>'Master Products'!F2037</x:f>
        <x:v>Piece</x:v>
      </x:c>
      <x:c r="F2040" s="149" t="str">
        <x:f>IF('Master Products'!G2037="","",'Master Products'!G2037)</x:f>
      </x:c>
      <x:c r="G2040" s="149" t="str">
        <x:f>'Master Products'!I2037</x:f>
        <x:v>PKR</x:v>
      </x:c>
      <x:c r="H2040" s="133" t="n">
        <x:f>'Master Products'!L2037</x:f>
        <x:v>87</x:v>
      </x:c>
      <x:c r="I2040" s="133" t="n">
        <x:f>'Master Products'!M2037</x:f>
        <x:v>80</x:v>
      </x:c>
      <x:c r="J2040" s="133" t="str">
        <x:f>'Master Products'!U2037</x:f>
        <x:v>Source Valid</x:v>
      </x:c>
      <x:c r="K2040" s="133" t="n">
        <x:f>'Master Products'!N2037</x:f>
        <x:v>7</x:v>
      </x:c>
      <x:c r="L2040" s="148" t="n">
        <x:f>'Master Products'!O2037</x:f>
        <x:v>0.08045977011494253</x:v>
      </x:c>
      <x:c r="M2040" s="149" t="str">
        <x:f>'Master Products'!X2037</x:f>
        <x:v>Ready</x:v>
      </x:c>
      <x:c r="N2040" s="149" t="b">
        <x:f>'Master Products'!Y2037</x:f>
        <x:v>1</x:v>
      </x:c>
      <x:c r="O2040" s="149" t="str">
        <x:f>'Master Products'!AH2037</x:f>
        <x:v>WS-RATES:57:21</x:v>
      </x:c>
      <x:c r="P2040" s="149" t="str">
        <x:f>IF('Master Products'!AI2037="","",'Master Products'!AI2037)</x:f>
      </x:c>
      <x:c r="Q2040" s="149" t="str">
        <x:f>IF('Master Products'!AJ2037="","",'Master Products'!AJ2037)</x:f>
      </x:c>
      <x:c r="R2040" s="149" t="str">
        <x:f>IF('Master Products'!AK2037="","",'Master Products'!AK2037)</x:f>
      </x:c>
    </x:row>
    <x:row r="2041">
      <x:c r="A2041" s="149" t="str">
        <x:f>'Master Products'!A2038</x:f>
        <x:v>RS-002037</x:v>
      </x:c>
      <x:c r="B2041" s="149" t="str">
        <x:f>'Master Products'!B2038</x:f>
        <x:v>MERCURY CORRECTION PEN</x:v>
      </x:c>
      <x:c r="C2041" s="149" t="str">
        <x:f>'Master Products'!C2038</x:f>
        <x:v>Correction pen</x:v>
      </x:c>
      <x:c r="D2041" s="149" t="str">
        <x:f>'Master Products'!D2038</x:f>
        <x:v>Both</x:v>
      </x:c>
      <x:c r="E2041" s="149" t="str">
        <x:f>'Master Products'!F2038</x:f>
        <x:v>Piece</x:v>
      </x:c>
      <x:c r="F2041" s="149" t="str">
        <x:f>IF('Master Products'!G2038="","",'Master Products'!G2038)</x:f>
      </x:c>
      <x:c r="G2041" s="149" t="str">
        <x:f>'Master Products'!I2038</x:f>
        <x:v>PKR</x:v>
      </x:c>
      <x:c r="H2041" s="133" t="n">
        <x:f>'Master Products'!L2038</x:f>
        <x:v>36</x:v>
      </x:c>
      <x:c r="I2041" s="133" t="n">
        <x:f>'Master Products'!M2038</x:f>
        <x:v>35.5</x:v>
      </x:c>
      <x:c r="J2041" s="133" t="str">
        <x:f>'Master Products'!U2038</x:f>
        <x:v>Source Valid</x:v>
      </x:c>
      <x:c r="K2041" s="133" t="n">
        <x:f>'Master Products'!N2038</x:f>
        <x:v>0.5</x:v>
      </x:c>
      <x:c r="L2041" s="148" t="n">
        <x:f>'Master Products'!O2038</x:f>
        <x:v>0.013888888888888888</x:v>
      </x:c>
      <x:c r="M2041" s="149" t="str">
        <x:f>'Master Products'!X2038</x:f>
        <x:v>Ready</x:v>
      </x:c>
      <x:c r="N2041" s="149" t="b">
        <x:f>'Master Products'!Y2038</x:f>
        <x:v>1</x:v>
      </x:c>
      <x:c r="O2041" s="149" t="str">
        <x:f>'Master Products'!AH2038</x:f>
        <x:v>WS-RATES:57:22</x:v>
      </x:c>
      <x:c r="P2041" s="149" t="str">
        <x:f>IF('Master Products'!AI2038="","",'Master Products'!AI2038)</x:f>
      </x:c>
      <x:c r="Q2041" s="149" t="str">
        <x:f>IF('Master Products'!AJ2038="","",'Master Products'!AJ2038)</x:f>
      </x:c>
      <x:c r="R2041" s="149" t="str">
        <x:f>IF('Master Products'!AK2038="","",'Master Products'!AK2038)</x:f>
      </x:c>
    </x:row>
    <x:row r="2042">
      <x:c r="A2042" s="149" t="str">
        <x:f>'Master Products'!A2039</x:f>
        <x:v>RS-002038</x:v>
      </x:c>
      <x:c r="B2042" s="149" t="str">
        <x:f>'Master Products'!B2039</x:f>
        <x:v>MERCURY DOUBLE CUT MARKER</x:v>
      </x:c>
      <x:c r="C2042" s="149" t="str">
        <x:f>'Master Products'!C2039</x:f>
        <x:v>CUT MARKERS</x:v>
      </x:c>
      <x:c r="D2042" s="149" t="str">
        <x:f>'Master Products'!D2039</x:f>
        <x:v>Both</x:v>
      </x:c>
      <x:c r="E2042" s="149" t="str">
        <x:f>'Master Products'!F2039</x:f>
        <x:v>Piece</x:v>
      </x:c>
      <x:c r="F2042" s="149" t="str">
        <x:f>IF('Master Products'!G2039="","",'Master Products'!G2039)</x:f>
      </x:c>
      <x:c r="G2042" s="149" t="str">
        <x:f>'Master Products'!I2039</x:f>
        <x:v>PKR</x:v>
      </x:c>
      <x:c r="H2042" s="133" t="n">
        <x:f>'Master Products'!L2039</x:f>
        <x:v>290</x:v>
      </x:c>
      <x:c r="I2042" s="133" t="n">
        <x:f>'Master Products'!M2039</x:f>
        <x:v>271</x:v>
      </x:c>
      <x:c r="J2042" s="133" t="str">
        <x:f>'Master Products'!U2039</x:f>
        <x:v>Source Valid</x:v>
      </x:c>
      <x:c r="K2042" s="133" t="n">
        <x:f>'Master Products'!N2039</x:f>
        <x:v>19</x:v>
      </x:c>
      <x:c r="L2042" s="148" t="n">
        <x:f>'Master Products'!O2039</x:f>
        <x:v>0.06551724137931035</x:v>
      </x:c>
      <x:c r="M2042" s="149" t="str">
        <x:f>'Master Products'!X2039</x:f>
        <x:v>Ready</x:v>
      </x:c>
      <x:c r="N2042" s="149" t="b">
        <x:f>'Master Products'!Y2039</x:f>
        <x:v>1</x:v>
      </x:c>
      <x:c r="O2042" s="149" t="str">
        <x:f>'Master Products'!AH2039</x:f>
        <x:v>WS-RATES:57:23</x:v>
      </x:c>
      <x:c r="P2042" s="149" t="str">
        <x:f>IF('Master Products'!AI2039="","",'Master Products'!AI2039)</x:f>
      </x:c>
      <x:c r="Q2042" s="149" t="str">
        <x:f>IF('Master Products'!AJ2039="","",'Master Products'!AJ2039)</x:f>
      </x:c>
      <x:c r="R2042" s="149" t="str">
        <x:f>IF('Master Products'!AK2039="","",'Master Products'!AK2039)</x:f>
      </x:c>
    </x:row>
    <x:row r="2043">
      <x:c r="A2043" s="149" t="str">
        <x:f>'Master Products'!A2040</x:f>
        <x:v>RS-002039</x:v>
      </x:c>
      <x:c r="B2043" s="149" t="str">
        <x:f>'Master Products'!B2040</x:f>
        <x:v>MERCURY FAST POINTER(BLUE)</x:v>
      </x:c>
      <x:c r="C2043" s="149" t="str">
        <x:f>'Master Products'!C2040</x:f>
        <x:v>POINTER</x:v>
      </x:c>
      <x:c r="D2043" s="149" t="str">
        <x:f>'Master Products'!D2040</x:f>
        <x:v>Both</x:v>
      </x:c>
      <x:c r="E2043" s="149" t="str">
        <x:f>'Master Products'!F2040</x:f>
        <x:v>Piece</x:v>
      </x:c>
      <x:c r="F2043" s="149" t="str">
        <x:f>IF('Master Products'!G2040="","",'Master Products'!G2040)</x:f>
      </x:c>
      <x:c r="G2043" s="149" t="str">
        <x:f>'Master Products'!I2040</x:f>
        <x:v>PKR</x:v>
      </x:c>
      <x:c r="H2043" s="133" t="n">
        <x:f>'Master Products'!L2040</x:f>
        <x:v>130</x:v>
      </x:c>
      <x:c r="I2043" s="133" t="n">
        <x:f>'Master Products'!M2040</x:f>
        <x:v>120</x:v>
      </x:c>
      <x:c r="J2043" s="133" t="str">
        <x:f>'Master Products'!U2040</x:f>
        <x:v>Source Valid</x:v>
      </x:c>
      <x:c r="K2043" s="133" t="n">
        <x:f>'Master Products'!N2040</x:f>
        <x:v>10</x:v>
      </x:c>
      <x:c r="L2043" s="148" t="n">
        <x:f>'Master Products'!O2040</x:f>
        <x:v>0.07692307692307693</x:v>
      </x:c>
      <x:c r="M2043" s="149" t="str">
        <x:f>'Master Products'!X2040</x:f>
        <x:v>Ready</x:v>
      </x:c>
      <x:c r="N2043" s="149" t="b">
        <x:f>'Master Products'!Y2040</x:f>
        <x:v>1</x:v>
      </x:c>
      <x:c r="O2043" s="149" t="str">
        <x:f>'Master Products'!AH2040</x:f>
        <x:v>WS-RATES:57:24</x:v>
      </x:c>
      <x:c r="P2043" s="149" t="str">
        <x:f>IF('Master Products'!AI2040="","",'Master Products'!AI2040)</x:f>
      </x:c>
      <x:c r="Q2043" s="149" t="str">
        <x:f>IF('Master Products'!AJ2040="","",'Master Products'!AJ2040)</x:f>
      </x:c>
      <x:c r="R2043" s="149" t="str">
        <x:f>IF('Master Products'!AK2040="","",'Master Products'!AK2040)</x:f>
      </x:c>
    </x:row>
    <x:row r="2044">
      <x:c r="A2044" s="149" t="str">
        <x:f>'Master Products'!A2041</x:f>
        <x:v>RS-002040</x:v>
      </x:c>
      <x:c r="B2044" s="149" t="str">
        <x:f>'Master Products'!B2041</x:f>
        <x:v>MERCURY FAST POINTER</x:v>
      </x:c>
      <x:c r="C2044" s="149" t="str">
        <x:f>'Master Products'!C2041</x:f>
        <x:v>POINTER</x:v>
      </x:c>
      <x:c r="D2044" s="149" t="str">
        <x:f>'Master Products'!D2041</x:f>
        <x:v>Both</x:v>
      </x:c>
      <x:c r="E2044" s="149" t="str">
        <x:f>'Master Products'!F2041</x:f>
        <x:v>Piece</x:v>
      </x:c>
      <x:c r="F2044" s="149" t="str">
        <x:f>IF('Master Products'!G2041="","",'Master Products'!G2041)</x:f>
      </x:c>
      <x:c r="G2044" s="149" t="str">
        <x:f>'Master Products'!I2041</x:f>
        <x:v>PKR</x:v>
      </x:c>
      <x:c r="H2044" s="133" t="n">
        <x:f>'Master Products'!L2041</x:f>
        <x:v>130</x:v>
      </x:c>
      <x:c r="I2044" s="133" t="n">
        <x:f>'Master Products'!M2041</x:f>
        <x:v>120</x:v>
      </x:c>
      <x:c r="J2044" s="133" t="str">
        <x:f>'Master Products'!U2041</x:f>
        <x:v>Source Valid</x:v>
      </x:c>
      <x:c r="K2044" s="133" t="n">
        <x:f>'Master Products'!N2041</x:f>
        <x:v>10</x:v>
      </x:c>
      <x:c r="L2044" s="148" t="n">
        <x:f>'Master Products'!O2041</x:f>
        <x:v>0.07692307692307693</x:v>
      </x:c>
      <x:c r="M2044" s="149" t="str">
        <x:f>'Master Products'!X2041</x:f>
        <x:v>Ready</x:v>
      </x:c>
      <x:c r="N2044" s="149" t="b">
        <x:f>'Master Products'!Y2041</x:f>
        <x:v>1</x:v>
      </x:c>
      <x:c r="O2044" s="149" t="str">
        <x:f>'Master Products'!AH2041</x:f>
        <x:v>WS-RATES:57:25</x:v>
      </x:c>
      <x:c r="P2044" s="149" t="str">
        <x:f>IF('Master Products'!AI2041="","",'Master Products'!AI2041)</x:f>
      </x:c>
      <x:c r="Q2044" s="149" t="str">
        <x:f>IF('Master Products'!AJ2041="","",'Master Products'!AJ2041)</x:f>
      </x:c>
      <x:c r="R2044" s="149" t="str">
        <x:f>IF('Master Products'!AK2041="","",'Master Products'!AK2041)</x:f>
      </x:c>
    </x:row>
    <x:row r="2045">
      <x:c r="A2045" s="149" t="str">
        <x:f>'Master Products'!A2042</x:f>
        <x:v>RS-002041</x:v>
      </x:c>
      <x:c r="B2045" s="149" t="str">
        <x:f>'Master Products'!B2042</x:f>
        <x:v>MERCURY FIBRE TIP MARKER</x:v>
      </x:c>
      <x:c r="C2045" s="149" t="str">
        <x:f>'Master Products'!C2042</x:f>
        <x:v>MARKER</x:v>
      </x:c>
      <x:c r="D2045" s="149" t="str">
        <x:f>'Master Products'!D2042</x:f>
        <x:v>Both</x:v>
      </x:c>
      <x:c r="E2045" s="149" t="str">
        <x:f>'Master Products'!F2042</x:f>
        <x:v>Piece</x:v>
      </x:c>
      <x:c r="F2045" s="149" t="str">
        <x:f>IF('Master Products'!G2042="","",'Master Products'!G2042)</x:f>
      </x:c>
      <x:c r="G2045" s="149" t="str">
        <x:f>'Master Products'!I2042</x:f>
        <x:v>PKR</x:v>
      </x:c>
      <x:c r="H2045" s="133" t="n">
        <x:f>'Master Products'!L2042</x:f>
        <x:v>87</x:v>
      </x:c>
      <x:c r="I2045" s="133" t="n">
        <x:f>'Master Products'!M2042</x:f>
        <x:v>79</x:v>
      </x:c>
      <x:c r="J2045" s="133" t="str">
        <x:f>'Master Products'!U2042</x:f>
        <x:v>Source Valid</x:v>
      </x:c>
      <x:c r="K2045" s="133" t="n">
        <x:f>'Master Products'!N2042</x:f>
        <x:v>8</x:v>
      </x:c>
      <x:c r="L2045" s="148" t="n">
        <x:f>'Master Products'!O2042</x:f>
        <x:v>0.09195402298850575</x:v>
      </x:c>
      <x:c r="M2045" s="149" t="str">
        <x:f>'Master Products'!X2042</x:f>
        <x:v>Ready</x:v>
      </x:c>
      <x:c r="N2045" s="149" t="b">
        <x:f>'Master Products'!Y2042</x:f>
        <x:v>1</x:v>
      </x:c>
      <x:c r="O2045" s="149" t="str">
        <x:f>'Master Products'!AH2042</x:f>
        <x:v>WS-RATES:57:26</x:v>
      </x:c>
      <x:c r="P2045" s="149" t="str">
        <x:f>IF('Master Products'!AI2042="","",'Master Products'!AI2042)</x:f>
      </x:c>
      <x:c r="Q2045" s="149" t="str">
        <x:f>IF('Master Products'!AJ2042="","",'Master Products'!AJ2042)</x:f>
      </x:c>
      <x:c r="R2045" s="149" t="str">
        <x:f>IF('Master Products'!AK2042="","",'Master Products'!AK2042)</x:f>
      </x:c>
    </x:row>
    <x:row r="2046">
      <x:c r="A2046" s="149" t="str">
        <x:f>'Master Products'!A2043</x:f>
        <x:v>RS-002042</x:v>
      </x:c>
      <x:c r="B2046" s="149" t="str">
        <x:f>'Master Products'!B2043</x:f>
        <x:v>MERCURY CUT MARKER 805</x:v>
      </x:c>
      <x:c r="C2046" s="149" t="str">
        <x:f>'Master Products'!C2043</x:f>
        <x:v>CUT MARKERS</x:v>
      </x:c>
      <x:c r="D2046" s="149" t="str">
        <x:f>'Master Products'!D2043</x:f>
        <x:v>Both</x:v>
      </x:c>
      <x:c r="E2046" s="149" t="str">
        <x:f>'Master Products'!F2043</x:f>
        <x:v>Piece</x:v>
      </x:c>
      <x:c r="F2046" s="149" t="str">
        <x:f>IF('Master Products'!G2043="","",'Master Products'!G2043)</x:f>
      </x:c>
      <x:c r="G2046" s="149" t="str">
        <x:f>'Master Products'!I2043</x:f>
        <x:v>PKR</x:v>
      </x:c>
      <x:c r="H2046" s="133" t="n">
        <x:f>'Master Products'!L2043</x:f>
        <x:v>160</x:v>
      </x:c>
      <x:c r="I2046" s="133" t="n">
        <x:f>'Master Products'!M2043</x:f>
        <x:v>152</x:v>
      </x:c>
      <x:c r="J2046" s="133" t="str">
        <x:f>'Master Products'!U2043</x:f>
        <x:v>Source Valid</x:v>
      </x:c>
      <x:c r="K2046" s="133" t="n">
        <x:f>'Master Products'!N2043</x:f>
        <x:v>8</x:v>
      </x:c>
      <x:c r="L2046" s="148" t="n">
        <x:f>'Master Products'!O2043</x:f>
        <x:v>0.05</x:v>
      </x:c>
      <x:c r="M2046" s="149" t="str">
        <x:f>'Master Products'!X2043</x:f>
        <x:v>Ready</x:v>
      </x:c>
      <x:c r="N2046" s="149" t="b">
        <x:f>'Master Products'!Y2043</x:f>
        <x:v>1</x:v>
      </x:c>
      <x:c r="O2046" s="149" t="str">
        <x:f>'Master Products'!AH2043</x:f>
        <x:v>WS-RATES:57:27</x:v>
      </x:c>
      <x:c r="P2046" s="149" t="str">
        <x:f>IF('Master Products'!AI2043="","",'Master Products'!AI2043)</x:f>
      </x:c>
      <x:c r="Q2046" s="149" t="str">
        <x:f>IF('Master Products'!AJ2043="","",'Master Products'!AJ2043)</x:f>
      </x:c>
      <x:c r="R2046" s="149" t="str">
        <x:f>IF('Master Products'!AK2043="","",'Master Products'!AK2043)</x:f>
      </x:c>
    </x:row>
    <x:row r="2047">
      <x:c r="A2047" s="149" t="str">
        <x:f>'Master Products'!A2044</x:f>
        <x:v>RS-002043</x:v>
      </x:c>
      <x:c r="B2047" s="149" t="str">
        <x:f>'Master Products'!B2044</x:f>
        <x:v>MERCURY CUT MARKER 804</x:v>
      </x:c>
      <x:c r="C2047" s="149" t="str">
        <x:f>'Master Products'!C2044</x:f>
        <x:v>CUT MARKERS</x:v>
      </x:c>
      <x:c r="D2047" s="149" t="str">
        <x:f>'Master Products'!D2044</x:f>
        <x:v>Both</x:v>
      </x:c>
      <x:c r="E2047" s="149" t="str">
        <x:f>'Master Products'!F2044</x:f>
        <x:v>Piece</x:v>
      </x:c>
      <x:c r="F2047" s="149" t="str">
        <x:f>IF('Master Products'!G2044="","",'Master Products'!G2044)</x:f>
      </x:c>
      <x:c r="G2047" s="149" t="str">
        <x:f>'Master Products'!I2044</x:f>
        <x:v>PKR</x:v>
      </x:c>
      <x:c r="H2047" s="133" t="n">
        <x:f>'Master Products'!L2044</x:f>
        <x:v>145</x:v>
      </x:c>
      <x:c r="I2047" s="133" t="n">
        <x:f>'Master Products'!M2044</x:f>
        <x:v>135</x:v>
      </x:c>
      <x:c r="J2047" s="133" t="str">
        <x:f>'Master Products'!U2044</x:f>
        <x:v>Source Valid</x:v>
      </x:c>
      <x:c r="K2047" s="133" t="n">
        <x:f>'Master Products'!N2044</x:f>
        <x:v>10</x:v>
      </x:c>
      <x:c r="L2047" s="148" t="n">
        <x:f>'Master Products'!O2044</x:f>
        <x:v>0.06896551724137931</x:v>
      </x:c>
      <x:c r="M2047" s="149" t="str">
        <x:f>'Master Products'!X2044</x:f>
        <x:v>Ready</x:v>
      </x:c>
      <x:c r="N2047" s="149" t="b">
        <x:f>'Master Products'!Y2044</x:f>
        <x:v>1</x:v>
      </x:c>
      <x:c r="O2047" s="149" t="str">
        <x:f>'Master Products'!AH2044</x:f>
        <x:v>WS-RATES:57:28</x:v>
      </x:c>
      <x:c r="P2047" s="149" t="str">
        <x:f>IF('Master Products'!AI2044="","",'Master Products'!AI2044)</x:f>
      </x:c>
      <x:c r="Q2047" s="149" t="str">
        <x:f>IF('Master Products'!AJ2044="","",'Master Products'!AJ2044)</x:f>
      </x:c>
      <x:c r="R2047" s="149" t="str">
        <x:f>IF('Master Products'!AK2044="","",'Master Products'!AK2044)</x:f>
      </x:c>
    </x:row>
    <x:row r="2048">
      <x:c r="A2048" s="149" t="str">
        <x:f>'Master Products'!A2045</x:f>
        <x:v>RS-002044</x:v>
      </x:c>
      <x:c r="B2048" s="149" t="str">
        <x:f>'Master Products'!B2045</x:f>
        <x:v>MERCURY CUT MARKER</x:v>
      </x:c>
      <x:c r="C2048" s="149" t="str">
        <x:f>'Master Products'!C2045</x:f>
        <x:v>CUT MARKERS</x:v>
      </x:c>
      <x:c r="D2048" s="149" t="str">
        <x:f>'Master Products'!D2045</x:f>
        <x:v>Both</x:v>
      </x:c>
      <x:c r="E2048" s="149" t="str">
        <x:f>'Master Products'!F2045</x:f>
        <x:v>Piece</x:v>
      </x:c>
      <x:c r="F2048" s="149" t="str">
        <x:f>IF('Master Products'!G2045="","",'Master Products'!G2045)</x:f>
      </x:c>
      <x:c r="G2048" s="149" t="str">
        <x:f>'Master Products'!I2045</x:f>
        <x:v>PKR</x:v>
      </x:c>
      <x:c r="H2048" s="133" t="n">
        <x:f>'Master Products'!L2045</x:f>
        <x:v>88</x:v>
      </x:c>
      <x:c r="I2048" s="133" t="n">
        <x:f>'Master Products'!M2045</x:f>
        <x:v>81</x:v>
      </x:c>
      <x:c r="J2048" s="133" t="str">
        <x:f>'Master Products'!U2045</x:f>
        <x:v>Source Valid</x:v>
      </x:c>
      <x:c r="K2048" s="133" t="n">
        <x:f>'Master Products'!N2045</x:f>
        <x:v>7</x:v>
      </x:c>
      <x:c r="L2048" s="148" t="n">
        <x:f>'Master Products'!O2045</x:f>
        <x:v>0.07954545454545454</x:v>
      </x:c>
      <x:c r="M2048" s="149" t="str">
        <x:f>'Master Products'!X2045</x:f>
        <x:v>Ready</x:v>
      </x:c>
      <x:c r="N2048" s="149" t="b">
        <x:f>'Master Products'!Y2045</x:f>
        <x:v>1</x:v>
      </x:c>
      <x:c r="O2048" s="149" t="str">
        <x:f>'Master Products'!AH2045</x:f>
        <x:v>WS-RATES:57:29</x:v>
      </x:c>
      <x:c r="P2048" s="149" t="str">
        <x:f>IF('Master Products'!AI2045="","",'Master Products'!AI2045)</x:f>
      </x:c>
      <x:c r="Q2048" s="149" t="str">
        <x:f>IF('Master Products'!AJ2045="","",'Master Products'!AJ2045)</x:f>
      </x:c>
      <x:c r="R2048" s="149" t="str">
        <x:f>IF('Master Products'!AK2045="","",'Master Products'!AK2045)</x:f>
      </x:c>
    </x:row>
    <x:row r="2049">
      <x:c r="A2049" s="149" t="str">
        <x:f>'Master Products'!A2046</x:f>
        <x:v>RS-002045</x:v>
      </x:c>
      <x:c r="B2049" s="149" t="str">
        <x:f>'Master Products'!B2046</x:f>
        <x:v>MERCURY 7620 PENCIL (GLASS)</x:v>
      </x:c>
      <x:c r="C2049" s="149" t="str">
        <x:f>'Master Products'!C2046</x:f>
        <x:v>PENCIL JAR</x:v>
      </x:c>
      <x:c r="D2049" s="149" t="str">
        <x:f>'Master Products'!D2046</x:f>
        <x:v>Both</x:v>
      </x:c>
      <x:c r="E2049" s="149" t="str">
        <x:f>'Master Products'!F2046</x:f>
        <x:v>Piece</x:v>
      </x:c>
      <x:c r="F2049" s="149" t="str">
        <x:f>IF('Master Products'!G2046="","",'Master Products'!G2046)</x:f>
      </x:c>
      <x:c r="G2049" s="149" t="str">
        <x:f>'Master Products'!I2046</x:f>
        <x:v>PKR</x:v>
      </x:c>
      <x:c r="H2049" s="133" t="n">
        <x:f>'Master Products'!L2046</x:f>
        <x:v>690</x:v>
      </x:c>
      <x:c r="I2049" s="133" t="n">
        <x:f>'Master Products'!M2046</x:f>
        <x:v>630</x:v>
      </x:c>
      <x:c r="J2049" s="133" t="str">
        <x:f>'Master Products'!U2046</x:f>
        <x:v>Source Valid</x:v>
      </x:c>
      <x:c r="K2049" s="133" t="n">
        <x:f>'Master Products'!N2046</x:f>
        <x:v>60</x:v>
      </x:c>
      <x:c r="L2049" s="148" t="n">
        <x:f>'Master Products'!O2046</x:f>
        <x:v>0.08695652173913043</x:v>
      </x:c>
      <x:c r="M2049" s="149" t="str">
        <x:f>'Master Products'!X2046</x:f>
        <x:v>Ready</x:v>
      </x:c>
      <x:c r="N2049" s="149" t="b">
        <x:f>'Master Products'!Y2046</x:f>
        <x:v>1</x:v>
      </x:c>
      <x:c r="O2049" s="149" t="str">
        <x:f>'Master Products'!AH2046</x:f>
        <x:v>WS-RATES:57:30</x:v>
      </x:c>
      <x:c r="P2049" s="149" t="str">
        <x:f>IF('Master Products'!AI2046="","",'Master Products'!AI2046)</x:f>
      </x:c>
      <x:c r="Q2049" s="149" t="str">
        <x:f>IF('Master Products'!AJ2046="","",'Master Products'!AJ2046)</x:f>
      </x:c>
      <x:c r="R2049" s="149" t="str">
        <x:f>IF('Master Products'!AK2046="","",'Master Products'!AK2046)</x:f>
      </x:c>
    </x:row>
    <x:row r="2050">
      <x:c r="A2050" s="149" t="str">
        <x:f>'Master Products'!A2047</x:f>
        <x:v>RS-002046</x:v>
      </x:c>
      <x:c r="B2050" s="149" t="str">
        <x:f>'Master Products'!B2047</x:f>
        <x:v>DOLLAR 60ML (BOX)</x:v>
      </x:c>
      <x:c r="C2050" s="149" t="str">
        <x:f>'Master Products'!C2047</x:f>
        <x:v>FOUNTAIN INK</x:v>
      </x:c>
      <x:c r="D2050" s="149" t="str">
        <x:f>'Master Products'!D2047</x:f>
        <x:v>Both</x:v>
      </x:c>
      <x:c r="E2050" s="149" t="str">
        <x:f>'Master Products'!F2047</x:f>
        <x:v>Box</x:v>
      </x:c>
      <x:c r="F2050" s="149" t="str">
        <x:f>IF('Master Products'!G2047="","",'Master Products'!G2047)</x:f>
      </x:c>
      <x:c r="G2050" s="149" t="str">
        <x:f>'Master Products'!I2047</x:f>
        <x:v>PKR</x:v>
      </x:c>
      <x:c r="H2050" s="133" t="n">
        <x:f>'Master Products'!L2047</x:f>
        <x:v>641</x:v>
      </x:c>
      <x:c r="I2050" s="133" t="n">
        <x:f>'Master Products'!M2047</x:f>
        <x:v>621.77</x:v>
      </x:c>
      <x:c r="J2050" s="133" t="str">
        <x:f>'Master Products'!U2047</x:f>
        <x:v>Source Valid</x:v>
      </x:c>
      <x:c r="K2050" s="133" t="n">
        <x:f>'Master Products'!N2047</x:f>
        <x:v>19.230000000000018</x:v>
      </x:c>
      <x:c r="L2050" s="148" t="n">
        <x:f>'Master Products'!O2047</x:f>
        <x:v>0.030000000000000027</x:v>
      </x:c>
      <x:c r="M2050" s="149" t="str">
        <x:f>'Master Products'!X2047</x:f>
        <x:v>Ready</x:v>
      </x:c>
      <x:c r="N2050" s="149" t="b">
        <x:f>'Master Products'!Y2047</x:f>
        <x:v>1</x:v>
      </x:c>
      <x:c r="O2050" s="149" t="str">
        <x:f>'Master Products'!AH2047</x:f>
        <x:v>WS-RATES:57:31</x:v>
      </x:c>
      <x:c r="P2050" s="149" t="str">
        <x:f>IF('Master Products'!AI2047="","",'Master Products'!AI2047)</x:f>
      </x:c>
      <x:c r="Q2050" s="149" t="str">
        <x:f>IF('Master Products'!AJ2047="","",'Master Products'!AJ2047)</x:f>
      </x:c>
      <x:c r="R2050" s="149" t="str">
        <x:f>IF('Master Products'!AK2047="","",'Master Products'!AK2047)</x:f>
      </x:c>
    </x:row>
    <x:row r="2051">
      <x:c r="A2051" s="149" t="str">
        <x:f>'Master Products'!A2048</x:f>
        <x:v>RS-002047</x:v>
      </x:c>
      <x:c r="B2051" s="149" t="str">
        <x:f>'Master Products'!B2048</x:f>
        <x:v>DOLLAR 30ML INK (BOX)</x:v>
      </x:c>
      <x:c r="C2051" s="149" t="str">
        <x:f>'Master Products'!C2048</x:f>
        <x:v>FOUNTAIN INK</x:v>
      </x:c>
      <x:c r="D2051" s="149" t="str">
        <x:f>'Master Products'!D2048</x:f>
        <x:v>Both</x:v>
      </x:c>
      <x:c r="E2051" s="149" t="str">
        <x:f>'Master Products'!F2048</x:f>
        <x:v>Box</x:v>
      </x:c>
      <x:c r="F2051" s="149" t="str">
        <x:f>IF('Master Products'!G2048="","",'Master Products'!G2048)</x:f>
      </x:c>
      <x:c r="G2051" s="149" t="str">
        <x:f>'Master Products'!I2048</x:f>
        <x:v>PKR</x:v>
      </x:c>
      <x:c r="H2051" s="133" t="n">
        <x:f>'Master Products'!L2048</x:f>
        <x:v>441</x:v>
      </x:c>
      <x:c r="I2051" s="133" t="n">
        <x:f>'Master Products'!M2048</x:f>
        <x:v>427.77</x:v>
      </x:c>
      <x:c r="J2051" s="133" t="str">
        <x:f>'Master Products'!U2048</x:f>
        <x:v>Source Valid</x:v>
      </x:c>
      <x:c r="K2051" s="133" t="n">
        <x:f>'Master Products'!N2048</x:f>
        <x:v>13.230000000000018</x:v>
      </x:c>
      <x:c r="L2051" s="148" t="n">
        <x:f>'Master Products'!O2048</x:f>
        <x:v>0.03000000000000004</x:v>
      </x:c>
      <x:c r="M2051" s="149" t="str">
        <x:f>'Master Products'!X2048</x:f>
        <x:v>Ready</x:v>
      </x:c>
      <x:c r="N2051" s="149" t="b">
        <x:f>'Master Products'!Y2048</x:f>
        <x:v>1</x:v>
      </x:c>
      <x:c r="O2051" s="149" t="str">
        <x:f>'Master Products'!AH2048</x:f>
        <x:v>WS-RATES:57:32</x:v>
      </x:c>
      <x:c r="P2051" s="149" t="str">
        <x:f>IF('Master Products'!AI2048="","",'Master Products'!AI2048)</x:f>
      </x:c>
      <x:c r="Q2051" s="149" t="str">
        <x:f>IF('Master Products'!AJ2048="","",'Master Products'!AJ2048)</x:f>
      </x:c>
      <x:c r="R2051" s="149" t="str">
        <x:f>IF('Master Products'!AK2048="","",'Master Products'!AK2048)</x:f>
      </x:c>
    </x:row>
    <x:row r="2052">
      <x:c r="A2052" s="149" t="str">
        <x:f>'Master Products'!A2049</x:f>
        <x:v>RS-002048</x:v>
      </x:c>
      <x:c r="B2052" s="149" t="str">
        <x:f>'Master Products'!B2049</x:f>
        <x:v>MERCURY 7720 PENCIL (GLASS)</x:v>
      </x:c>
      <x:c r="C2052" s="149" t="str">
        <x:f>'Master Products'!C2049</x:f>
        <x:v>PENCIL JAR</x:v>
      </x:c>
      <x:c r="D2052" s="149" t="str">
        <x:f>'Master Products'!D2049</x:f>
        <x:v>Both</x:v>
      </x:c>
      <x:c r="E2052" s="149" t="str">
        <x:f>'Master Products'!F2049</x:f>
        <x:v>Piece</x:v>
      </x:c>
      <x:c r="F2052" s="149" t="str">
        <x:f>IF('Master Products'!G2049="","",'Master Products'!G2049)</x:f>
      </x:c>
      <x:c r="G2052" s="149" t="str">
        <x:f>'Master Products'!I2049</x:f>
        <x:v>PKR</x:v>
      </x:c>
      <x:c r="H2052" s="133" t="n">
        <x:f>'Master Products'!L2049</x:f>
        <x:v>660</x:v>
      </x:c>
      <x:c r="I2052" s="133" t="n">
        <x:f>'Master Products'!M2049</x:f>
        <x:v>603</x:v>
      </x:c>
      <x:c r="J2052" s="133" t="str">
        <x:f>'Master Products'!U2049</x:f>
        <x:v>Source Valid</x:v>
      </x:c>
      <x:c r="K2052" s="133" t="n">
        <x:f>'Master Products'!N2049</x:f>
        <x:v>57</x:v>
      </x:c>
      <x:c r="L2052" s="148" t="n">
        <x:f>'Master Products'!O2049</x:f>
        <x:v>0.08636363636363636</x:v>
      </x:c>
      <x:c r="M2052" s="149" t="str">
        <x:f>'Master Products'!X2049</x:f>
        <x:v>Ready</x:v>
      </x:c>
      <x:c r="N2052" s="149" t="b">
        <x:f>'Master Products'!Y2049</x:f>
        <x:v>1</x:v>
      </x:c>
      <x:c r="O2052" s="149" t="str">
        <x:f>'Master Products'!AH2049</x:f>
        <x:v>WS-RATES:57:33</x:v>
      </x:c>
      <x:c r="P2052" s="149" t="str">
        <x:f>IF('Master Products'!AI2049="","",'Master Products'!AI2049)</x:f>
      </x:c>
      <x:c r="Q2052" s="149" t="str">
        <x:f>IF('Master Products'!AJ2049="","",'Master Products'!AJ2049)</x:f>
      </x:c>
      <x:c r="R2052" s="149" t="str">
        <x:f>IF('Master Products'!AK2049="","",'Master Products'!AK2049)</x:f>
      </x:c>
    </x:row>
    <x:row r="2053">
      <x:c r="A2053" s="149" t="str">
        <x:f>'Master Products'!A2050</x:f>
        <x:v>RS-002049</x:v>
      </x:c>
      <x:c r="B2053" s="149" t="str">
        <x:f>'Master Products'!B2050</x:f>
        <x:v>MERCURY 8120 PENCIL (GLASS)</x:v>
      </x:c>
      <x:c r="C2053" s="149" t="str">
        <x:f>'Master Products'!C2050</x:f>
        <x:v>PENCIL JAR</x:v>
      </x:c>
      <x:c r="D2053" s="149" t="str">
        <x:f>'Master Products'!D2050</x:f>
        <x:v>Both</x:v>
      </x:c>
      <x:c r="E2053" s="149" t="str">
        <x:f>'Master Products'!F2050</x:f>
        <x:v>Piece</x:v>
      </x:c>
      <x:c r="F2053" s="149" t="str">
        <x:f>IF('Master Products'!G2050="","",'Master Products'!G2050)</x:f>
      </x:c>
      <x:c r="G2053" s="149" t="str">
        <x:f>'Master Products'!I2050</x:f>
        <x:v>PKR</x:v>
      </x:c>
      <x:c r="H2053" s="133" t="n">
        <x:f>'Master Products'!L2050</x:f>
        <x:v>708</x:v>
      </x:c>
      <x:c r="I2053" s="133" t="n">
        <x:f>'Master Products'!M2050</x:f>
        <x:v>642</x:v>
      </x:c>
      <x:c r="J2053" s="133" t="str">
        <x:f>'Master Products'!U2050</x:f>
        <x:v>Source Valid</x:v>
      </x:c>
      <x:c r="K2053" s="133" t="n">
        <x:f>'Master Products'!N2050</x:f>
        <x:v>66</x:v>
      </x:c>
      <x:c r="L2053" s="148" t="n">
        <x:f>'Master Products'!O2050</x:f>
        <x:v>0.09322033898305085</x:v>
      </x:c>
      <x:c r="M2053" s="149" t="str">
        <x:f>'Master Products'!X2050</x:f>
        <x:v>Ready</x:v>
      </x:c>
      <x:c r="N2053" s="149" t="b">
        <x:f>'Master Products'!Y2050</x:f>
        <x:v>1</x:v>
      </x:c>
      <x:c r="O2053" s="149" t="str">
        <x:f>'Master Products'!AH2050</x:f>
        <x:v>WS-RATES:57:34</x:v>
      </x:c>
      <x:c r="P2053" s="149" t="str">
        <x:f>IF('Master Products'!AI2050="","",'Master Products'!AI2050)</x:f>
      </x:c>
      <x:c r="Q2053" s="149" t="str">
        <x:f>IF('Master Products'!AJ2050="","",'Master Products'!AJ2050)</x:f>
      </x:c>
      <x:c r="R2053" s="149" t="str">
        <x:f>IF('Master Products'!AK2050="","",'Master Products'!AK2050)</x:f>
      </x:c>
    </x:row>
    <x:row r="2054">
      <x:c r="A2054" s="149" t="str">
        <x:f>'Master Products'!A2051</x:f>
        <x:v>RS-002050</x:v>
      </x:c>
      <x:c r="B2054" s="149" t="str">
        <x:f>'Master Products'!B2051</x:f>
        <x:v>MERCURY 7820 PENCIL (JAR)</x:v>
      </x:c>
      <x:c r="C2054" s="149" t="str">
        <x:f>'Master Products'!C2051</x:f>
        <x:v>PENCIL JAR</x:v>
      </x:c>
      <x:c r="D2054" s="149" t="str">
        <x:f>'Master Products'!D2051</x:f>
        <x:v>Wholesale/Bulk</x:v>
      </x:c>
      <x:c r="E2054" s="149" t="str">
        <x:f>'Master Products'!F2051</x:f>
        <x:v>Jar</x:v>
      </x:c>
      <x:c r="F2054" s="149" t="str">
        <x:f>IF('Master Products'!G2051="","",'Master Products'!G2051)</x:f>
      </x:c>
      <x:c r="G2054" s="149" t="str">
        <x:f>'Master Products'!I2051</x:f>
        <x:v>PKR</x:v>
      </x:c>
      <x:c r="H2054" s="133" t="n">
        <x:f>'Master Products'!L2051</x:f>
        <x:v>756</x:v>
      </x:c>
      <x:c r="I2054" s="133" t="n">
        <x:f>'Master Products'!M2051</x:f>
        <x:v>750</x:v>
      </x:c>
      <x:c r="J2054" s="133" t="str">
        <x:f>'Master Products'!U2051</x:f>
        <x:v>Source Valid</x:v>
      </x:c>
      <x:c r="K2054" s="133" t="n">
        <x:f>'Master Products'!N2051</x:f>
        <x:v>6</x:v>
      </x:c>
      <x:c r="L2054" s="148" t="n">
        <x:f>'Master Products'!O2051</x:f>
        <x:v>0.007936507936507936</x:v>
      </x:c>
      <x:c r="M2054" s="149" t="str">
        <x:f>'Master Products'!X2051</x:f>
        <x:v>Ready</x:v>
      </x:c>
      <x:c r="N2054" s="149" t="b">
        <x:f>'Master Products'!Y2051</x:f>
        <x:v>1</x:v>
      </x:c>
      <x:c r="O2054" s="149" t="str">
        <x:f>'Master Products'!AH2051</x:f>
        <x:v>WS-RATES:57:35</x:v>
      </x:c>
      <x:c r="P2054" s="149" t="str">
        <x:f>IF('Master Products'!AI2051="","",'Master Products'!AI2051)</x:f>
      </x:c>
      <x:c r="Q2054" s="149" t="str">
        <x:f>IF('Master Products'!AJ2051="","",'Master Products'!AJ2051)</x:f>
      </x:c>
      <x:c r="R2054" s="149" t="str">
        <x:f>IF('Master Products'!AK2051="","",'Master Products'!AK2051)</x:f>
      </x:c>
    </x:row>
    <x:row r="2055">
      <x:c r="A2055" s="149" t="str">
        <x:f>'Master Products'!A2052</x:f>
        <x:v>RS-002051</x:v>
      </x:c>
      <x:c r="B2055" s="149" t="str">
        <x:f>'Master Products'!B2052</x:f>
        <x:v>MERCURY 7820 PENCIL (GLASS)</x:v>
      </x:c>
      <x:c r="C2055" s="149" t="str">
        <x:f>'Master Products'!C2052</x:f>
        <x:v>PENCIL JAR</x:v>
      </x:c>
      <x:c r="D2055" s="149" t="str">
        <x:f>'Master Products'!D2052</x:f>
        <x:v>Both</x:v>
      </x:c>
      <x:c r="E2055" s="149" t="str">
        <x:f>'Master Products'!F2052</x:f>
        <x:v>Piece</x:v>
      </x:c>
      <x:c r="F2055" s="149" t="str">
        <x:f>IF('Master Products'!G2052="","",'Master Products'!G2052)</x:f>
      </x:c>
      <x:c r="G2055" s="149" t="str">
        <x:f>'Master Products'!I2052</x:f>
        <x:v>PKR</x:v>
      </x:c>
      <x:c r="H2055" s="133" t="n">
        <x:f>'Master Products'!L2052</x:f>
        <x:v>732</x:v>
      </x:c>
      <x:c r="I2055" s="133" t="n">
        <x:f>'Master Products'!M2052</x:f>
        <x:v>725</x:v>
      </x:c>
      <x:c r="J2055" s="133" t="str">
        <x:f>'Master Products'!U2052</x:f>
        <x:v>Source Valid</x:v>
      </x:c>
      <x:c r="K2055" s="133" t="n">
        <x:f>'Master Products'!N2052</x:f>
        <x:v>7</x:v>
      </x:c>
      <x:c r="L2055" s="148" t="n">
        <x:f>'Master Products'!O2052</x:f>
        <x:v>0.009562841530054645</x:v>
      </x:c>
      <x:c r="M2055" s="149" t="str">
        <x:f>'Master Products'!X2052</x:f>
        <x:v>Ready</x:v>
      </x:c>
      <x:c r="N2055" s="149" t="b">
        <x:f>'Master Products'!Y2052</x:f>
        <x:v>1</x:v>
      </x:c>
      <x:c r="O2055" s="149" t="str">
        <x:f>'Master Products'!AH2052</x:f>
        <x:v>WS-RATES:57:36</x:v>
      </x:c>
      <x:c r="P2055" s="149" t="str">
        <x:f>IF('Master Products'!AI2052="","",'Master Products'!AI2052)</x:f>
      </x:c>
      <x:c r="Q2055" s="149" t="str">
        <x:f>IF('Master Products'!AJ2052="","",'Master Products'!AJ2052)</x:f>
      </x:c>
      <x:c r="R2055" s="149" t="str">
        <x:f>IF('Master Products'!AK2052="","",'Master Products'!AK2052)</x:f>
      </x:c>
    </x:row>
    <x:row r="2056">
      <x:c r="A2056" s="149" t="str">
        <x:f>'Master Products'!A2053</x:f>
        <x:v>RS-002052</x:v>
      </x:c>
      <x:c r="B2056" s="149" t="str">
        <x:f>'Master Products'!B2053</x:f>
        <x:v>DOLLAR PERMANENT MARKER(BO</x:v>
      </x:c>
      <x:c r="C2056" s="149" t="str">
        <x:f>'Master Products'!C2053</x:f>
        <x:v>BOARD &amp; PERMANENT</x:v>
      </x:c>
      <x:c r="D2056" s="149" t="str">
        <x:f>'Master Products'!D2053</x:f>
        <x:v>Both</x:v>
      </x:c>
      <x:c r="E2056" s="149" t="str">
        <x:f>'Master Products'!F2053</x:f>
        <x:v>Piece</x:v>
      </x:c>
      <x:c r="F2056" s="149" t="str">
        <x:f>IF('Master Products'!G2053="","",'Master Products'!G2053)</x:f>
      </x:c>
      <x:c r="G2056" s="149" t="str">
        <x:f>'Master Products'!I2053</x:f>
        <x:v>PKR</x:v>
      </x:c>
      <x:c r="H2056" s="133" t="n">
        <x:f>'Master Products'!L2053</x:f>
        <x:v>667</x:v>
      </x:c>
      <x:c r="I2056" s="133" t="n">
        <x:f>'Master Products'!M2053</x:f>
        <x:v>647</x:v>
      </x:c>
      <x:c r="J2056" s="133" t="str">
        <x:f>'Master Products'!U2053</x:f>
        <x:v>Source Valid</x:v>
      </x:c>
      <x:c r="K2056" s="133" t="n">
        <x:f>'Master Products'!N2053</x:f>
        <x:v>20</x:v>
      </x:c>
      <x:c r="L2056" s="148" t="n">
        <x:f>'Master Products'!O2053</x:f>
        <x:v>0.029985007496251874</x:v>
      </x:c>
      <x:c r="M2056" s="149" t="str">
        <x:f>'Master Products'!X2053</x:f>
        <x:v>Ready</x:v>
      </x:c>
      <x:c r="N2056" s="149" t="b">
        <x:f>'Master Products'!Y2053</x:f>
        <x:v>1</x:v>
      </x:c>
      <x:c r="O2056" s="149" t="str">
        <x:f>'Master Products'!AH2053</x:f>
        <x:v>WS-RATES:57:37</x:v>
      </x:c>
      <x:c r="P2056" s="149" t="str">
        <x:f>IF('Master Products'!AI2053="","",'Master Products'!AI2053)</x:f>
      </x:c>
      <x:c r="Q2056" s="149" t="str">
        <x:f>IF('Master Products'!AJ2053="","",'Master Products'!AJ2053)</x:f>
      </x:c>
      <x:c r="R2056" s="149" t="str">
        <x:f>IF('Master Products'!AK2053="","",'Master Products'!AK2053)</x:f>
      </x:c>
    </x:row>
    <x:row r="2057">
      <x:c r="A2057" s="149" t="str">
        <x:f>'Master Products'!A2054</x:f>
        <x:v>RS-002053</x:v>
      </x:c>
      <x:c r="B2057" s="149" t="str">
        <x:f>'Master Products'!B2054</x:f>
        <x:v>MERCURY PENCIL BOX</x:v>
      </x:c>
      <x:c r="C2057" s="149" t="str">
        <x:f>'Master Products'!C2054</x:f>
        <x:v>GEOMATRIES</x:v>
      </x:c>
      <x:c r="D2057" s="149" t="str">
        <x:f>'Master Products'!D2054</x:f>
        <x:v>Both</x:v>
      </x:c>
      <x:c r="E2057" s="149" t="str">
        <x:f>'Master Products'!F2054</x:f>
        <x:v>Box</x:v>
      </x:c>
      <x:c r="F2057" s="149" t="str">
        <x:f>IF('Master Products'!G2054="","",'Master Products'!G2054)</x:f>
      </x:c>
      <x:c r="G2057" s="149" t="str">
        <x:f>'Master Products'!I2054</x:f>
        <x:v>PKR</x:v>
      </x:c>
      <x:c r="H2057" s="133" t="n">
        <x:f>'Master Products'!L2054</x:f>
        <x:v>125</x:v>
      </x:c>
      <x:c r="I2057" s="133" t="n">
        <x:f>'Master Products'!M2054</x:f>
        <x:v>116</x:v>
      </x:c>
      <x:c r="J2057" s="133" t="str">
        <x:f>'Master Products'!U2054</x:f>
        <x:v>Source Valid</x:v>
      </x:c>
      <x:c r="K2057" s="133" t="n">
        <x:f>'Master Products'!N2054</x:f>
        <x:v>9</x:v>
      </x:c>
      <x:c r="L2057" s="148" t="n">
        <x:f>'Master Products'!O2054</x:f>
        <x:v>0.072</x:v>
      </x:c>
      <x:c r="M2057" s="149" t="str">
        <x:f>'Master Products'!X2054</x:f>
        <x:v>Ready</x:v>
      </x:c>
      <x:c r="N2057" s="149" t="b">
        <x:f>'Master Products'!Y2054</x:f>
        <x:v>1</x:v>
      </x:c>
      <x:c r="O2057" s="149" t="str">
        <x:f>'Master Products'!AH2054</x:f>
        <x:v>WS-RATES:58:2</x:v>
      </x:c>
      <x:c r="P2057" s="149" t="str">
        <x:f>IF('Master Products'!AI2054="","",'Master Products'!AI2054)</x:f>
      </x:c>
      <x:c r="Q2057" s="149" t="str">
        <x:f>IF('Master Products'!AJ2054="","",'Master Products'!AJ2054)</x:f>
      </x:c>
      <x:c r="R2057" s="149" t="str">
        <x:f>IF('Master Products'!AK2054="","",'Master Products'!AK2054)</x:f>
      </x:c>
    </x:row>
    <x:row r="2058">
      <x:c r="A2058" s="149" t="str">
        <x:f>'Master Products'!A2055</x:f>
        <x:v>RS-002054</x:v>
      </x:c>
      <x:c r="B2058" s="149" t="str">
        <x:f>'Master Products'!B2055</x:f>
        <x:v>DOLLAR PERMANENT MARKER 1 P</x:v>
      </x:c>
      <x:c r="C2058" s="149" t="str">
        <x:f>'Master Products'!C2055</x:f>
        <x:v>BOARD &amp; PERMANENT</x:v>
      </x:c>
      <x:c r="D2058" s="149" t="str">
        <x:f>'Master Products'!D2055</x:f>
        <x:v>Both</x:v>
      </x:c>
      <x:c r="E2058" s="149" t="str">
        <x:f>'Master Products'!F2055</x:f>
        <x:v>Piece</x:v>
      </x:c>
      <x:c r="F2058" s="149" t="n">
        <x:f>IF('Master Products'!G2055="","",'Master Products'!G2055)</x:f>
        <x:v>1</x:v>
      </x:c>
      <x:c r="G2058" s="149" t="str">
        <x:f>'Master Products'!I2055</x:f>
        <x:v>PKR</x:v>
      </x:c>
      <x:c r="H2058" s="133" t="n">
        <x:f>'Master Products'!L2055</x:f>
        <x:v>56</x:v>
      </x:c>
      <x:c r="I2058" s="133" t="n">
        <x:f>'Master Products'!M2055</x:f>
        <x:v>53.92</x:v>
      </x:c>
      <x:c r="J2058" s="133" t="str">
        <x:f>'Master Products'!U2055</x:f>
        <x:v>Source Valid</x:v>
      </x:c>
      <x:c r="K2058" s="133" t="n">
        <x:f>'Master Products'!N2055</x:f>
        <x:v>2.0799999999999983</x:v>
      </x:c>
      <x:c r="L2058" s="148" t="n">
        <x:f>'Master Products'!O2055</x:f>
        <x:v>0.03714285714285711</x:v>
      </x:c>
      <x:c r="M2058" s="149" t="str">
        <x:f>'Master Products'!X2055</x:f>
        <x:v>Ready</x:v>
      </x:c>
      <x:c r="N2058" s="149" t="b">
        <x:f>'Master Products'!Y2055</x:f>
        <x:v>1</x:v>
      </x:c>
      <x:c r="O2058" s="149" t="str">
        <x:f>'Master Products'!AH2055</x:f>
        <x:v>WS-RATES:58:3</x:v>
      </x:c>
      <x:c r="P2058" s="149" t="str">
        <x:f>IF('Master Products'!AI2055="","",'Master Products'!AI2055)</x:f>
      </x:c>
      <x:c r="Q2058" s="149" t="str">
        <x:f>IF('Master Products'!AJ2055="","",'Master Products'!AJ2055)</x:f>
      </x:c>
      <x:c r="R2058" s="149" t="str">
        <x:f>IF('Master Products'!AK2055="","",'Master Products'!AK2055)</x:f>
      </x:c>
    </x:row>
    <x:row r="2059">
      <x:c r="A2059" s="149" t="str">
        <x:f>'Master Products'!A2056</x:f>
        <x:v>RS-002055</x:v>
      </x:c>
      <x:c r="B2059" s="149" t="str">
        <x:f>'Master Products'!B2056</x:f>
        <x:v>MERCURY SCHOOL BOX</x:v>
      </x:c>
      <x:c r="C2059" s="149" t="str">
        <x:f>'Master Products'!C2056</x:f>
        <x:v>GEOMATRIES</x:v>
      </x:c>
      <x:c r="D2059" s="149" t="str">
        <x:f>'Master Products'!D2056</x:f>
        <x:v>Both</x:v>
      </x:c>
      <x:c r="E2059" s="149" t="str">
        <x:f>'Master Products'!F2056</x:f>
        <x:v>Box</x:v>
      </x:c>
      <x:c r="F2059" s="149" t="str">
        <x:f>IF('Master Products'!G2056="","",'Master Products'!G2056)</x:f>
      </x:c>
      <x:c r="G2059" s="149" t="str">
        <x:f>'Master Products'!I2056</x:f>
        <x:v>PKR</x:v>
      </x:c>
      <x:c r="H2059" s="133" t="n">
        <x:f>'Master Products'!L2056</x:f>
        <x:v>145</x:v>
      </x:c>
      <x:c r="I2059" s="133" t="n">
        <x:f>'Master Products'!M2056</x:f>
        <x:v>135</x:v>
      </x:c>
      <x:c r="J2059" s="133" t="str">
        <x:f>'Master Products'!U2056</x:f>
        <x:v>Source Valid</x:v>
      </x:c>
      <x:c r="K2059" s="133" t="n">
        <x:f>'Master Products'!N2056</x:f>
        <x:v>10</x:v>
      </x:c>
      <x:c r="L2059" s="148" t="n">
        <x:f>'Master Products'!O2056</x:f>
        <x:v>0.06896551724137931</x:v>
      </x:c>
      <x:c r="M2059" s="149" t="str">
        <x:f>'Master Products'!X2056</x:f>
        <x:v>Ready</x:v>
      </x:c>
      <x:c r="N2059" s="149" t="b">
        <x:f>'Master Products'!Y2056</x:f>
        <x:v>1</x:v>
      </x:c>
      <x:c r="O2059" s="149" t="str">
        <x:f>'Master Products'!AH2056</x:f>
        <x:v>WS-RATES:58:4</x:v>
      </x:c>
      <x:c r="P2059" s="149" t="str">
        <x:f>IF('Master Products'!AI2056="","",'Master Products'!AI2056)</x:f>
      </x:c>
      <x:c r="Q2059" s="149" t="str">
        <x:f>IF('Master Products'!AJ2056="","",'Master Products'!AJ2056)</x:f>
      </x:c>
      <x:c r="R2059" s="149" t="str">
        <x:f>IF('Master Products'!AK2056="","",'Master Products'!AK2056)</x:f>
      </x:c>
    </x:row>
    <x:row r="2060">
      <x:c r="A2060" s="149" t="str">
        <x:f>'Master Products'!A2057</x:f>
        <x:v>RS-002056</x:v>
      </x:c>
      <x:c r="B2060" s="149" t="str">
        <x:f>'Master Products'!B2057</x:f>
        <x:v>DOLLAR CLIPPER</x:v>
      </x:c>
      <x:c r="C2060" s="149" t="str">
        <x:f>'Master Products'!C2057</x:f>
        <x:v>BALL POINT</x:v>
      </x:c>
      <x:c r="D2060" s="149" t="str">
        <x:f>'Master Products'!D2057</x:f>
        <x:v>Both</x:v>
      </x:c>
      <x:c r="E2060" s="149" t="str">
        <x:f>'Master Products'!F2057</x:f>
        <x:v>Piece</x:v>
      </x:c>
      <x:c r="F2060" s="149" t="str">
        <x:f>IF('Master Products'!G2057="","",'Master Products'!G2057)</x:f>
      </x:c>
      <x:c r="G2060" s="149" t="str">
        <x:f>'Master Products'!I2057</x:f>
        <x:v>PKR</x:v>
      </x:c>
      <x:c r="H2060" s="133" t="n">
        <x:f>'Master Products'!L2057</x:f>
        <x:v>144</x:v>
      </x:c>
      <x:c r="I2060" s="133" t="n">
        <x:f>'Master Products'!M2057</x:f>
        <x:v>139.68</x:v>
      </x:c>
      <x:c r="J2060" s="133" t="str">
        <x:f>'Master Products'!U2057</x:f>
        <x:v>Source Valid</x:v>
      </x:c>
      <x:c r="K2060" s="133" t="n">
        <x:f>'Master Products'!N2057</x:f>
        <x:v>4.319999999999993</x:v>
      </x:c>
      <x:c r="L2060" s="148" t="n">
        <x:f>'Master Products'!O2057</x:f>
        <x:v>0.029999999999999954</x:v>
      </x:c>
      <x:c r="M2060" s="149" t="str">
        <x:f>'Master Products'!X2057</x:f>
        <x:v>Ready</x:v>
      </x:c>
      <x:c r="N2060" s="149" t="b">
        <x:f>'Master Products'!Y2057</x:f>
        <x:v>1</x:v>
      </x:c>
      <x:c r="O2060" s="149" t="str">
        <x:f>'Master Products'!AH2057</x:f>
        <x:v>WS-RATES:58:5</x:v>
      </x:c>
      <x:c r="P2060" s="149" t="str">
        <x:f>IF('Master Products'!AI2057="","",'Master Products'!AI2057)</x:f>
      </x:c>
      <x:c r="Q2060" s="149" t="str">
        <x:f>IF('Master Products'!AJ2057="","",'Master Products'!AJ2057)</x:f>
      </x:c>
      <x:c r="R2060" s="149" t="str">
        <x:f>IF('Master Products'!AK2057="","",'Master Products'!AK2057)</x:f>
      </x:c>
    </x:row>
    <x:row r="2061">
      <x:c r="A2061" s="149" t="str">
        <x:f>'Master Products'!A2058</x:f>
        <x:v>RS-002057</x:v>
      </x:c>
      <x:c r="B2061" s="149" t="str">
        <x:f>'Master Products'!B2058</x:f>
        <x:v>DOLLAR BP 3</x:v>
      </x:c>
      <x:c r="C2061" s="149" t="str">
        <x:f>'Master Products'!C2058</x:f>
        <x:v>BALL POINT</x:v>
      </x:c>
      <x:c r="D2061" s="149" t="str">
        <x:f>'Master Products'!D2058</x:f>
        <x:v>Both</x:v>
      </x:c>
      <x:c r="E2061" s="149" t="str">
        <x:f>'Master Products'!F2058</x:f>
        <x:v>Piece</x:v>
      </x:c>
      <x:c r="F2061" s="149" t="str">
        <x:f>IF('Master Products'!G2058="","",'Master Products'!G2058)</x:f>
      </x:c>
      <x:c r="G2061" s="149" t="str">
        <x:f>'Master Products'!I2058</x:f>
        <x:v>PKR</x:v>
      </x:c>
      <x:c r="H2061" s="133" t="n">
        <x:f>'Master Products'!L2058</x:f>
        <x:v>216</x:v>
      </x:c>
      <x:c r="I2061" s="133" t="n">
        <x:f>'Master Products'!M2058</x:f>
        <x:v>209.52</x:v>
      </x:c>
      <x:c r="J2061" s="133" t="str">
        <x:f>'Master Products'!U2058</x:f>
        <x:v>Source Valid</x:v>
      </x:c>
      <x:c r="K2061" s="133" t="n">
        <x:f>'Master Products'!N2058</x:f>
        <x:v>6.47999999999999</x:v>
      </x:c>
      <x:c r="L2061" s="148" t="n">
        <x:f>'Master Products'!O2058</x:f>
        <x:v>0.029999999999999954</x:v>
      </x:c>
      <x:c r="M2061" s="149" t="str">
        <x:f>'Master Products'!X2058</x:f>
        <x:v>Ready</x:v>
      </x:c>
      <x:c r="N2061" s="149" t="b">
        <x:f>'Master Products'!Y2058</x:f>
        <x:v>1</x:v>
      </x:c>
      <x:c r="O2061" s="149" t="str">
        <x:f>'Master Products'!AH2058</x:f>
        <x:v>WS-RATES:58:6</x:v>
      </x:c>
      <x:c r="P2061" s="149" t="str">
        <x:f>IF('Master Products'!AI2058="","",'Master Products'!AI2058)</x:f>
      </x:c>
      <x:c r="Q2061" s="149" t="str">
        <x:f>IF('Master Products'!AJ2058="","",'Master Products'!AJ2058)</x:f>
      </x:c>
      <x:c r="R2061" s="149" t="str">
        <x:f>IF('Master Products'!AK2058="","",'Master Products'!AK2058)</x:f>
      </x:c>
    </x:row>
    <x:row r="2062">
      <x:c r="A2062" s="149" t="str">
        <x:f>'Master Products'!A2059</x:f>
        <x:v>RS-002058</x:v>
      </x:c>
      <x:c r="B2062" s="149" t="str">
        <x:f>'Master Products'!B2059</x:f>
        <x:v>UHU 13 NUMBER</x:v>
      </x:c>
      <x:c r="C2062" s="149" t="str">
        <x:f>'Master Products'!C2059</x:f>
        <x:v>UHU</x:v>
      </x:c>
      <x:c r="D2062" s="149" t="str">
        <x:f>'Master Products'!D2059</x:f>
        <x:v>Both</x:v>
      </x:c>
      <x:c r="E2062" s="149" t="str">
        <x:f>'Master Products'!F2059</x:f>
        <x:v>Piece</x:v>
      </x:c>
      <x:c r="F2062" s="149" t="str">
        <x:f>IF('Master Products'!G2059="","",'Master Products'!G2059)</x:f>
      </x:c>
      <x:c r="G2062" s="149" t="str">
        <x:f>'Master Products'!I2059</x:f>
        <x:v>PKR</x:v>
      </x:c>
      <x:c r="H2062" s="133" t="n">
        <x:f>'Master Products'!L2059</x:f>
        <x:v>240</x:v>
      </x:c>
      <x:c r="I2062" s="133" t="n">
        <x:f>'Master Products'!M2059</x:f>
        <x:v>202</x:v>
      </x:c>
      <x:c r="J2062" s="133" t="str">
        <x:f>'Master Products'!U2059</x:f>
        <x:v>Source Valid</x:v>
      </x:c>
      <x:c r="K2062" s="133" t="n">
        <x:f>'Master Products'!N2059</x:f>
        <x:v>38</x:v>
      </x:c>
      <x:c r="L2062" s="148" t="n">
        <x:f>'Master Products'!O2059</x:f>
        <x:v>0.15833333333333333</x:v>
      </x:c>
      <x:c r="M2062" s="149" t="str">
        <x:f>'Master Products'!X2059</x:f>
        <x:v>Ready</x:v>
      </x:c>
      <x:c r="N2062" s="149" t="b">
        <x:f>'Master Products'!Y2059</x:f>
        <x:v>1</x:v>
      </x:c>
      <x:c r="O2062" s="149" t="str">
        <x:f>'Master Products'!AH2059</x:f>
        <x:v>WS-RATES:58:7</x:v>
      </x:c>
      <x:c r="P2062" s="149" t="str">
        <x:f>IF('Master Products'!AI2059="","",'Master Products'!AI2059)</x:f>
      </x:c>
      <x:c r="Q2062" s="149" t="str">
        <x:f>IF('Master Products'!AJ2059="","",'Master Products'!AJ2059)</x:f>
      </x:c>
      <x:c r="R2062" s="149" t="str">
        <x:f>IF('Master Products'!AK2059="","",'Master Products'!AK2059)</x:f>
      </x:c>
    </x:row>
    <x:row r="2063">
      <x:c r="A2063" s="149" t="str">
        <x:f>'Master Products'!A2060</x:f>
        <x:v>RS-002059</x:v>
      </x:c>
      <x:c r="B2063" s="149" t="str">
        <x:f>'Master Products'!B2060</x:f>
        <x:v>UHU 14 NUMBER</x:v>
      </x:c>
      <x:c r="C2063" s="149" t="str">
        <x:f>'Master Products'!C2060</x:f>
        <x:v>UHU</x:v>
      </x:c>
      <x:c r="D2063" s="149" t="str">
        <x:f>'Master Products'!D2060</x:f>
        <x:v>Both</x:v>
      </x:c>
      <x:c r="E2063" s="149" t="str">
        <x:f>'Master Products'!F2060</x:f>
        <x:v>Piece</x:v>
      </x:c>
      <x:c r="F2063" s="149" t="str">
        <x:f>IF('Master Products'!G2060="","",'Master Products'!G2060)</x:f>
      </x:c>
      <x:c r="G2063" s="149" t="str">
        <x:f>'Master Products'!I2060</x:f>
        <x:v>PKR</x:v>
      </x:c>
      <x:c r="H2063" s="133" t="n">
        <x:f>'Master Products'!L2060</x:f>
        <x:v>570</x:v>
      </x:c>
      <x:c r="I2063" s="133" t="n">
        <x:f>'Master Products'!M2060</x:f>
        <x:v>552</x:v>
      </x:c>
      <x:c r="J2063" s="133" t="str">
        <x:f>'Master Products'!U2060</x:f>
        <x:v>Source Valid</x:v>
      </x:c>
      <x:c r="K2063" s="133" t="n">
        <x:f>'Master Products'!N2060</x:f>
        <x:v>18</x:v>
      </x:c>
      <x:c r="L2063" s="148" t="n">
        <x:f>'Master Products'!O2060</x:f>
        <x:v>0.031578947368421054</x:v>
      </x:c>
      <x:c r="M2063" s="149" t="str">
        <x:f>'Master Products'!X2060</x:f>
        <x:v>Ready</x:v>
      </x:c>
      <x:c r="N2063" s="149" t="b">
        <x:f>'Master Products'!Y2060</x:f>
        <x:v>1</x:v>
      </x:c>
      <x:c r="O2063" s="149" t="str">
        <x:f>'Master Products'!AH2060</x:f>
        <x:v>WS-RATES:58:8</x:v>
      </x:c>
      <x:c r="P2063" s="149" t="str">
        <x:f>IF('Master Products'!AI2060="","",'Master Products'!AI2060)</x:f>
      </x:c>
      <x:c r="Q2063" s="149" t="str">
        <x:f>IF('Master Products'!AJ2060="","",'Master Products'!AJ2060)</x:f>
      </x:c>
      <x:c r="R2063" s="149" t="str">
        <x:f>IF('Master Products'!AK2060="","",'Master Products'!AK2060)</x:f>
      </x:c>
    </x:row>
    <x:row r="2064">
      <x:c r="A2064" s="149" t="str">
        <x:f>'Master Products'!A2061</x:f>
        <x:v>RS-002060</x:v>
      </x:c>
      <x:c r="B2064" s="149" t="str">
        <x:f>'Master Products'!B2061</x:f>
        <x:v>UHU 6 NUMBER</x:v>
      </x:c>
      <x:c r="C2064" s="149" t="str">
        <x:f>'Master Products'!C2061</x:f>
        <x:v>UHU</x:v>
      </x:c>
      <x:c r="D2064" s="149" t="str">
        <x:f>'Master Products'!D2061</x:f>
        <x:v>Both</x:v>
      </x:c>
      <x:c r="E2064" s="149" t="str">
        <x:f>'Master Products'!F2061</x:f>
        <x:v>Piece</x:v>
      </x:c>
      <x:c r="F2064" s="149" t="str">
        <x:f>IF('Master Products'!G2061="","",'Master Products'!G2061)</x:f>
      </x:c>
      <x:c r="G2064" s="149" t="str">
        <x:f>'Master Products'!I2061</x:f>
        <x:v>PKR</x:v>
      </x:c>
      <x:c r="H2064" s="133" t="n">
        <x:f>'Master Products'!L2061</x:f>
        <x:v>380</x:v>
      </x:c>
      <x:c r="I2064" s="133" t="n">
        <x:f>'Master Products'!M2061</x:f>
        <x:v>345</x:v>
      </x:c>
      <x:c r="J2064" s="133" t="str">
        <x:f>'Master Products'!U2061</x:f>
        <x:v>Source Valid</x:v>
      </x:c>
      <x:c r="K2064" s="133" t="n">
        <x:f>'Master Products'!N2061</x:f>
        <x:v>35</x:v>
      </x:c>
      <x:c r="L2064" s="148" t="n">
        <x:f>'Master Products'!O2061</x:f>
        <x:v>0.09210526315789473</x:v>
      </x:c>
      <x:c r="M2064" s="149" t="str">
        <x:f>'Master Products'!X2061</x:f>
        <x:v>Ready</x:v>
      </x:c>
      <x:c r="N2064" s="149" t="b">
        <x:f>'Master Products'!Y2061</x:f>
        <x:v>1</x:v>
      </x:c>
      <x:c r="O2064" s="149" t="str">
        <x:f>'Master Products'!AH2061</x:f>
        <x:v>WS-RATES:58:9</x:v>
      </x:c>
      <x:c r="P2064" s="149" t="str">
        <x:f>IF('Master Products'!AI2061="","",'Master Products'!AI2061)</x:f>
      </x:c>
      <x:c r="Q2064" s="149" t="str">
        <x:f>IF('Master Products'!AJ2061="","",'Master Products'!AJ2061)</x:f>
      </x:c>
      <x:c r="R2064" s="149" t="str">
        <x:f>IF('Master Products'!AK2061="","",'Master Products'!AK2061)</x:f>
      </x:c>
    </x:row>
    <x:row r="2065">
      <x:c r="A2065" s="149" t="str">
        <x:f>'Master Products'!A2062</x:f>
        <x:v>RS-002061</x:v>
      </x:c>
      <x:c r="B2065" s="149" t="str">
        <x:f>'Master Products'!B2062</x:f>
        <x:v>UHU 11 NUMBER</x:v>
      </x:c>
      <x:c r="C2065" s="149" t="str">
        <x:f>'Master Products'!C2062</x:f>
        <x:v>UHU</x:v>
      </x:c>
      <x:c r="D2065" s="149" t="str">
        <x:f>'Master Products'!D2062</x:f>
        <x:v>Both</x:v>
      </x:c>
      <x:c r="E2065" s="149" t="str">
        <x:f>'Master Products'!F2062</x:f>
        <x:v>Piece</x:v>
      </x:c>
      <x:c r="F2065" s="149" t="str">
        <x:f>IF('Master Products'!G2062="","",'Master Products'!G2062)</x:f>
      </x:c>
      <x:c r="G2065" s="149" t="str">
        <x:f>'Master Products'!I2062</x:f>
        <x:v>PKR</x:v>
      </x:c>
      <x:c r="H2065" s="133" t="n">
        <x:f>'Master Products'!L2062</x:f>
        <x:v>105</x:v>
      </x:c>
      <x:c r="I2065" s="133" t="n">
        <x:f>'Master Products'!M2062</x:f>
        <x:v>90</x:v>
      </x:c>
      <x:c r="J2065" s="133" t="str">
        <x:f>'Master Products'!U2062</x:f>
        <x:v>Source Valid</x:v>
      </x:c>
      <x:c r="K2065" s="133" t="n">
        <x:f>'Master Products'!N2062</x:f>
        <x:v>15</x:v>
      </x:c>
      <x:c r="L2065" s="148" t="n">
        <x:f>'Master Products'!O2062</x:f>
        <x:v>0.14285714285714285</x:v>
      </x:c>
      <x:c r="M2065" s="149" t="str">
        <x:f>'Master Products'!X2062</x:f>
        <x:v>Ready</x:v>
      </x:c>
      <x:c r="N2065" s="149" t="b">
        <x:f>'Master Products'!Y2062</x:f>
        <x:v>1</x:v>
      </x:c>
      <x:c r="O2065" s="149" t="str">
        <x:f>'Master Products'!AH2062</x:f>
        <x:v>WS-RATES:58:10</x:v>
      </x:c>
      <x:c r="P2065" s="149" t="str">
        <x:f>IF('Master Products'!AI2062="","",'Master Products'!AI2062)</x:f>
      </x:c>
      <x:c r="Q2065" s="149" t="str">
        <x:f>IF('Master Products'!AJ2062="","",'Master Products'!AJ2062)</x:f>
      </x:c>
      <x:c r="R2065" s="149" t="str">
        <x:f>IF('Master Products'!AK2062="","",'Master Products'!AK2062)</x:f>
      </x:c>
    </x:row>
    <x:row r="2066">
      <x:c r="A2066" s="149" t="str">
        <x:f>'Master Products'!A2063</x:f>
        <x:v>RS-002062</x:v>
      </x:c>
      <x:c r="B2066" s="149" t="str">
        <x:f>'Master Products'!B2063</x:f>
        <x:v>UHU 12 NUMBER</x:v>
      </x:c>
      <x:c r="C2066" s="149" t="str">
        <x:f>'Master Products'!C2063</x:f>
        <x:v>UHU</x:v>
      </x:c>
      <x:c r="D2066" s="149" t="str">
        <x:f>'Master Products'!D2063</x:f>
        <x:v>Both</x:v>
      </x:c>
      <x:c r="E2066" s="149" t="str">
        <x:f>'Master Products'!F2063</x:f>
        <x:v>Piece</x:v>
      </x:c>
      <x:c r="F2066" s="149" t="str">
        <x:f>IF('Master Products'!G2063="","",'Master Products'!G2063)</x:f>
      </x:c>
      <x:c r="G2066" s="149" t="str">
        <x:f>'Master Products'!I2063</x:f>
        <x:v>PKR</x:v>
      </x:c>
      <x:c r="H2066" s="133" t="n">
        <x:f>'Master Products'!L2063</x:f>
        <x:v>175</x:v>
      </x:c>
      <x:c r="I2066" s="133" t="n">
        <x:f>'Master Products'!M2063</x:f>
        <x:v>142</x:v>
      </x:c>
      <x:c r="J2066" s="133" t="str">
        <x:f>'Master Products'!U2063</x:f>
        <x:v>Source Valid</x:v>
      </x:c>
      <x:c r="K2066" s="133" t="n">
        <x:f>'Master Products'!N2063</x:f>
        <x:v>33</x:v>
      </x:c>
      <x:c r="L2066" s="148" t="n">
        <x:f>'Master Products'!O2063</x:f>
        <x:v>0.18857142857142858</x:v>
      </x:c>
      <x:c r="M2066" s="149" t="str">
        <x:f>'Master Products'!X2063</x:f>
        <x:v>Ready</x:v>
      </x:c>
      <x:c r="N2066" s="149" t="b">
        <x:f>'Master Products'!Y2063</x:f>
        <x:v>1</x:v>
      </x:c>
      <x:c r="O2066" s="149" t="str">
        <x:f>'Master Products'!AH2063</x:f>
        <x:v>WS-RATES:58:11</x:v>
      </x:c>
      <x:c r="P2066" s="149" t="str">
        <x:f>IF('Master Products'!AI2063="","",'Master Products'!AI2063)</x:f>
      </x:c>
      <x:c r="Q2066" s="149" t="str">
        <x:f>IF('Master Products'!AJ2063="","",'Master Products'!AJ2063)</x:f>
      </x:c>
      <x:c r="R2066" s="149" t="str">
        <x:f>IF('Master Products'!AK2063="","",'Master Products'!AK2063)</x:f>
      </x:c>
    </x:row>
    <x:row r="2067">
      <x:c r="A2067" s="149" t="str">
        <x:f>'Master Products'!A2064</x:f>
        <x:v>RS-002063</x:v>
      </x:c>
      <x:c r="B2067" s="149" t="str">
        <x:f>'Master Products'!B2064</x:f>
        <x:v>UHU 10 NUMBER</x:v>
      </x:c>
      <x:c r="C2067" s="149" t="str">
        <x:f>'Master Products'!C2064</x:f>
        <x:v>UHU</x:v>
      </x:c>
      <x:c r="D2067" s="149" t="str">
        <x:f>'Master Products'!D2064</x:f>
        <x:v>Both</x:v>
      </x:c>
      <x:c r="E2067" s="149" t="str">
        <x:f>'Master Products'!F2064</x:f>
        <x:v>Piece</x:v>
      </x:c>
      <x:c r="F2067" s="149" t="str">
        <x:f>IF('Master Products'!G2064="","",'Master Products'!G2064)</x:f>
      </x:c>
      <x:c r="G2067" s="149" t="str">
        <x:f>'Master Products'!I2064</x:f>
        <x:v>PKR</x:v>
      </x:c>
      <x:c r="H2067" s="133" t="n">
        <x:f>'Master Products'!L2064</x:f>
        <x:v>410</x:v>
      </x:c>
      <x:c r="I2067" s="133" t="n">
        <x:f>'Master Products'!M2064</x:f>
        <x:v>383</x:v>
      </x:c>
      <x:c r="J2067" s="133" t="str">
        <x:f>'Master Products'!U2064</x:f>
        <x:v>Source Valid</x:v>
      </x:c>
      <x:c r="K2067" s="133" t="n">
        <x:f>'Master Products'!N2064</x:f>
        <x:v>27</x:v>
      </x:c>
      <x:c r="L2067" s="148" t="n">
        <x:f>'Master Products'!O2064</x:f>
        <x:v>0.06585365853658537</x:v>
      </x:c>
      <x:c r="M2067" s="149" t="str">
        <x:f>'Master Products'!X2064</x:f>
        <x:v>Ready</x:v>
      </x:c>
      <x:c r="N2067" s="149" t="b">
        <x:f>'Master Products'!Y2064</x:f>
        <x:v>1</x:v>
      </x:c>
      <x:c r="O2067" s="149" t="str">
        <x:f>'Master Products'!AH2064</x:f>
        <x:v>WS-RATES:58:12</x:v>
      </x:c>
      <x:c r="P2067" s="149" t="str">
        <x:f>IF('Master Products'!AI2064="","",'Master Products'!AI2064)</x:f>
      </x:c>
      <x:c r="Q2067" s="149" t="str">
        <x:f>IF('Master Products'!AJ2064="","",'Master Products'!AJ2064)</x:f>
      </x:c>
      <x:c r="R2067" s="149" t="str">
        <x:f>IF('Master Products'!AK2064="","",'Master Products'!AK2064)</x:f>
      </x:c>
    </x:row>
    <x:row r="2068">
      <x:c r="A2068" s="149" t="str">
        <x:f>'Master Products'!A2065</x:f>
        <x:v>RS-002064</x:v>
      </x:c>
      <x:c r="B2068" s="149" t="str">
        <x:f>'Master Products'!B2065</x:f>
        <x:v>PIANO INK REMOVER</x:v>
      </x:c>
      <x:c r="C2068" s="149" t="str">
        <x:f>'Master Products'!C2065</x:f>
        <x:v>REMOVERS</x:v>
      </x:c>
      <x:c r="D2068" s="149" t="str">
        <x:f>'Master Products'!D2065</x:f>
        <x:v>Both</x:v>
      </x:c>
      <x:c r="E2068" s="149" t="str">
        <x:f>'Master Products'!F2065</x:f>
        <x:v>Piece</x:v>
      </x:c>
      <x:c r="F2068" s="149" t="str">
        <x:f>IF('Master Products'!G2065="","",'Master Products'!G2065)</x:f>
      </x:c>
      <x:c r="G2068" s="149" t="str">
        <x:f>'Master Products'!I2065</x:f>
        <x:v>PKR</x:v>
      </x:c>
      <x:c r="H2068" s="133" t="n">
        <x:f>'Master Products'!L2065</x:f>
        <x:v>196</x:v>
      </x:c>
      <x:c r="I2068" s="133" t="n">
        <x:f>'Master Products'!M2065</x:f>
        <x:v>186</x:v>
      </x:c>
      <x:c r="J2068" s="133" t="str">
        <x:f>'Master Products'!U2065</x:f>
        <x:v>Source Valid</x:v>
      </x:c>
      <x:c r="K2068" s="133" t="n">
        <x:f>'Master Products'!N2065</x:f>
        <x:v>10</x:v>
      </x:c>
      <x:c r="L2068" s="148" t="n">
        <x:f>'Master Products'!O2065</x:f>
        <x:v>0.05102040816326531</x:v>
      </x:c>
      <x:c r="M2068" s="149" t="str">
        <x:f>'Master Products'!X2065</x:f>
        <x:v>Ready</x:v>
      </x:c>
      <x:c r="N2068" s="149" t="b">
        <x:f>'Master Products'!Y2065</x:f>
        <x:v>1</x:v>
      </x:c>
      <x:c r="O2068" s="149" t="str">
        <x:f>'Master Products'!AH2065</x:f>
        <x:v>WS-RATES:58:13</x:v>
      </x:c>
      <x:c r="P2068" s="149" t="str">
        <x:f>IF('Master Products'!AI2065="","",'Master Products'!AI2065)</x:f>
      </x:c>
      <x:c r="Q2068" s="149" t="str">
        <x:f>IF('Master Products'!AJ2065="","",'Master Products'!AJ2065)</x:f>
      </x:c>
      <x:c r="R2068" s="149" t="str">
        <x:f>IF('Master Products'!AK2065="","",'Master Products'!AK2065)</x:f>
      </x:c>
    </x:row>
    <x:row r="2069">
      <x:c r="A2069" s="149" t="str">
        <x:f>'Master Products'!A2066</x:f>
        <x:v>RS-002065</x:v>
      </x:c>
      <x:c r="B2069" s="149" t="str">
        <x:f>'Master Products'!B2066</x:f>
        <x:v>PIANO INK PEN URDU</x:v>
      </x:c>
      <x:c r="C2069" s="149" t="str">
        <x:f>'Master Products'!C2066</x:f>
        <x:v>INK PEN</x:v>
      </x:c>
      <x:c r="D2069" s="149" t="str">
        <x:f>'Master Products'!D2066</x:f>
        <x:v>Both</x:v>
      </x:c>
      <x:c r="E2069" s="149" t="str">
        <x:f>'Master Products'!F2066</x:f>
        <x:v>Piece</x:v>
      </x:c>
      <x:c r="F2069" s="149" t="str">
        <x:f>IF('Master Products'!G2066="","",'Master Products'!G2066)</x:f>
      </x:c>
      <x:c r="G2069" s="149" t="str">
        <x:f>'Master Products'!I2066</x:f>
        <x:v>PKR</x:v>
      </x:c>
      <x:c r="H2069" s="133" t="n">
        <x:f>'Master Products'!L2066</x:f>
        <x:v>590</x:v>
      </x:c>
      <x:c r="I2069" s="133" t="n">
        <x:f>'Master Products'!M2066</x:f>
        <x:v>560</x:v>
      </x:c>
      <x:c r="J2069" s="133" t="str">
        <x:f>'Master Products'!U2066</x:f>
        <x:v>Source Valid</x:v>
      </x:c>
      <x:c r="K2069" s="133" t="n">
        <x:f>'Master Products'!N2066</x:f>
        <x:v>30</x:v>
      </x:c>
      <x:c r="L2069" s="148" t="n">
        <x:f>'Master Products'!O2066</x:f>
        <x:v>0.05084745762711865</x:v>
      </x:c>
      <x:c r="M2069" s="149" t="str">
        <x:f>'Master Products'!X2066</x:f>
        <x:v>Ready</x:v>
      </x:c>
      <x:c r="N2069" s="149" t="b">
        <x:f>'Master Products'!Y2066</x:f>
        <x:v>1</x:v>
      </x:c>
      <x:c r="O2069" s="149" t="str">
        <x:f>'Master Products'!AH2066</x:f>
        <x:v>WS-RATES:58:14</x:v>
      </x:c>
      <x:c r="P2069" s="149" t="str">
        <x:f>IF('Master Products'!AI2066="","",'Master Products'!AI2066)</x:f>
      </x:c>
      <x:c r="Q2069" s="149" t="str">
        <x:f>IF('Master Products'!AJ2066="","",'Master Products'!AJ2066)</x:f>
      </x:c>
      <x:c r="R2069" s="149" t="str">
        <x:f>IF('Master Products'!AK2066="","",'Master Products'!AK2066)</x:f>
      </x:c>
    </x:row>
    <x:row r="2070">
      <x:c r="A2070" s="149" t="str">
        <x:f>'Master Products'!A2067</x:f>
        <x:v>RS-002066</x:v>
      </x:c>
      <x:c r="B2070" s="149" t="str">
        <x:f>'Master Products'!B2067</x:f>
        <x:v>PIANO INK PEN PLUS+</x:v>
      </x:c>
      <x:c r="C2070" s="149" t="str">
        <x:f>'Master Products'!C2067</x:f>
        <x:v>INK PEN</x:v>
      </x:c>
      <x:c r="D2070" s="149" t="str">
        <x:f>'Master Products'!D2067</x:f>
        <x:v>Both</x:v>
      </x:c>
      <x:c r="E2070" s="149" t="str">
        <x:f>'Master Products'!F2067</x:f>
        <x:v>Piece</x:v>
      </x:c>
      <x:c r="F2070" s="149" t="str">
        <x:f>IF('Master Products'!G2067="","",'Master Products'!G2067)</x:f>
      </x:c>
      <x:c r="G2070" s="149" t="str">
        <x:f>'Master Products'!I2067</x:f>
        <x:v>PKR</x:v>
      </x:c>
      <x:c r="H2070" s="133" t="n">
        <x:f>'Master Products'!L2067</x:f>
        <x:v>530</x:v>
      </x:c>
      <x:c r="I2070" s="133" t="n">
        <x:f>'Master Products'!M2067</x:f>
        <x:v>504</x:v>
      </x:c>
      <x:c r="J2070" s="133" t="str">
        <x:f>'Master Products'!U2067</x:f>
        <x:v>Source Valid</x:v>
      </x:c>
      <x:c r="K2070" s="133" t="n">
        <x:f>'Master Products'!N2067</x:f>
        <x:v>26</x:v>
      </x:c>
      <x:c r="L2070" s="148" t="n">
        <x:f>'Master Products'!O2067</x:f>
        <x:v>0.04905660377358491</x:v>
      </x:c>
      <x:c r="M2070" s="149" t="str">
        <x:f>'Master Products'!X2067</x:f>
        <x:v>Ready</x:v>
      </x:c>
      <x:c r="N2070" s="149" t="b">
        <x:f>'Master Products'!Y2067</x:f>
        <x:v>1</x:v>
      </x:c>
      <x:c r="O2070" s="149" t="str">
        <x:f>'Master Products'!AH2067</x:f>
        <x:v>WS-RATES:58:15</x:v>
      </x:c>
      <x:c r="P2070" s="149" t="str">
        <x:f>IF('Master Products'!AI2067="","",'Master Products'!AI2067)</x:f>
      </x:c>
      <x:c r="Q2070" s="149" t="str">
        <x:f>IF('Master Products'!AJ2067="","",'Master Products'!AJ2067)</x:f>
      </x:c>
      <x:c r="R2070" s="149" t="str">
        <x:f>IF('Master Products'!AK2067="","",'Master Products'!AK2067)</x:f>
      </x:c>
    </x:row>
    <x:row r="2071">
      <x:c r="A2071" s="149" t="str">
        <x:f>'Master Products'!A2068</x:f>
        <x:v>RS-002067</x:v>
      </x:c>
      <x:c r="B2071" s="149" t="str">
        <x:f>'Master Products'!B2068</x:f>
        <x:v>PIANO FOUNTAIN PEN</x:v>
      </x:c>
      <x:c r="C2071" s="149" t="str">
        <x:f>'Master Products'!C2068</x:f>
        <x:v>INK PEN</x:v>
      </x:c>
      <x:c r="D2071" s="149" t="str">
        <x:f>'Master Products'!D2068</x:f>
        <x:v>Both</x:v>
      </x:c>
      <x:c r="E2071" s="149" t="str">
        <x:f>'Master Products'!F2068</x:f>
        <x:v>Piece</x:v>
      </x:c>
      <x:c r="F2071" s="149" t="str">
        <x:f>IF('Master Products'!G2068="","",'Master Products'!G2068)</x:f>
      </x:c>
      <x:c r="G2071" s="149" t="str">
        <x:f>'Master Products'!I2068</x:f>
        <x:v>PKR</x:v>
      </x:c>
      <x:c r="H2071" s="133" t="n">
        <x:f>'Master Products'!L2068</x:f>
        <x:v>580</x:v>
      </x:c>
      <x:c r="I2071" s="133" t="n">
        <x:f>'Master Products'!M2068</x:f>
        <x:v>550</x:v>
      </x:c>
      <x:c r="J2071" s="133" t="str">
        <x:f>'Master Products'!U2068</x:f>
        <x:v>Source Valid</x:v>
      </x:c>
      <x:c r="K2071" s="133" t="n">
        <x:f>'Master Products'!N2068</x:f>
        <x:v>30</x:v>
      </x:c>
      <x:c r="L2071" s="148" t="n">
        <x:f>'Master Products'!O2068</x:f>
        <x:v>0.05172413793103448</x:v>
      </x:c>
      <x:c r="M2071" s="149" t="str">
        <x:f>'Master Products'!X2068</x:f>
        <x:v>Ready</x:v>
      </x:c>
      <x:c r="N2071" s="149" t="b">
        <x:f>'Master Products'!Y2068</x:f>
        <x:v>1</x:v>
      </x:c>
      <x:c r="O2071" s="149" t="str">
        <x:f>'Master Products'!AH2068</x:f>
        <x:v>WS-RATES:58:16</x:v>
      </x:c>
      <x:c r="P2071" s="149" t="str">
        <x:f>IF('Master Products'!AI2068="","",'Master Products'!AI2068)</x:f>
      </x:c>
      <x:c r="Q2071" s="149" t="str">
        <x:f>IF('Master Products'!AJ2068="","",'Master Products'!AJ2068)</x:f>
      </x:c>
      <x:c r="R2071" s="149" t="str">
        <x:f>IF('Master Products'!AK2068="","",'Master Products'!AK2068)</x:f>
      </x:c>
    </x:row>
    <x:row r="2072">
      <x:c r="A2072" s="149" t="str">
        <x:f>'Master Products'!A2069</x:f>
        <x:v>RS-002068</x:v>
      </x:c>
      <x:c r="B2072" s="149" t="str">
        <x:f>'Master Products'!B2069</x:f>
        <x:v>PIANO A STAR PEN</x:v>
      </x:c>
      <x:c r="C2072" s="149" t="str">
        <x:f>'Master Products'!C2069</x:f>
        <x:v>INK PEN</x:v>
      </x:c>
      <x:c r="D2072" s="149" t="str">
        <x:f>'Master Products'!D2069</x:f>
        <x:v>Both</x:v>
      </x:c>
      <x:c r="E2072" s="149" t="str">
        <x:f>'Master Products'!F2069</x:f>
        <x:v>Piece</x:v>
      </x:c>
      <x:c r="F2072" s="149" t="str">
        <x:f>IF('Master Products'!G2069="","",'Master Products'!G2069)</x:f>
      </x:c>
      <x:c r="G2072" s="149" t="str">
        <x:f>'Master Products'!I2069</x:f>
        <x:v>PKR</x:v>
      </x:c>
      <x:c r="H2072" s="133" t="n">
        <x:f>'Master Products'!L2069</x:f>
        <x:v>400</x:v>
      </x:c>
      <x:c r="I2072" s="133" t="n">
        <x:f>'Master Products'!M2069</x:f>
        <x:v>380</x:v>
      </x:c>
      <x:c r="J2072" s="133" t="str">
        <x:f>'Master Products'!U2069</x:f>
        <x:v>Source Valid</x:v>
      </x:c>
      <x:c r="K2072" s="133" t="n">
        <x:f>'Master Products'!N2069</x:f>
        <x:v>20</x:v>
      </x:c>
      <x:c r="L2072" s="148" t="n">
        <x:f>'Master Products'!O2069</x:f>
        <x:v>0.05</x:v>
      </x:c>
      <x:c r="M2072" s="149" t="str">
        <x:f>'Master Products'!X2069</x:f>
        <x:v>Ready</x:v>
      </x:c>
      <x:c r="N2072" s="149" t="b">
        <x:f>'Master Products'!Y2069</x:f>
        <x:v>1</x:v>
      </x:c>
      <x:c r="O2072" s="149" t="str">
        <x:f>'Master Products'!AH2069</x:f>
        <x:v>WS-RATES:58:17</x:v>
      </x:c>
      <x:c r="P2072" s="149" t="str">
        <x:f>IF('Master Products'!AI2069="","",'Master Products'!AI2069)</x:f>
      </x:c>
      <x:c r="Q2072" s="149" t="str">
        <x:f>IF('Master Products'!AJ2069="","",'Master Products'!AJ2069)</x:f>
      </x:c>
      <x:c r="R2072" s="149" t="str">
        <x:f>IF('Master Products'!AK2069="","",'Master Products'!AK2069)</x:f>
      </x:c>
    </x:row>
    <x:row r="2073">
      <x:c r="A2073" s="149" t="str">
        <x:f>'Master Products'!A2070</x:f>
        <x:v>RS-002069</x:v>
      </x:c>
      <x:c r="B2073" s="149" t="str">
        <x:f>'Master Products'!B2070</x:f>
        <x:v>PIANO SCHOOL PEN</x:v>
      </x:c>
      <x:c r="C2073" s="149" t="str">
        <x:f>'Master Products'!C2070</x:f>
        <x:v>INK PEN</x:v>
      </x:c>
      <x:c r="D2073" s="149" t="str">
        <x:f>'Master Products'!D2070</x:f>
        <x:v>Both</x:v>
      </x:c>
      <x:c r="E2073" s="149" t="str">
        <x:f>'Master Products'!F2070</x:f>
        <x:v>Piece</x:v>
      </x:c>
      <x:c r="F2073" s="149" t="str">
        <x:f>IF('Master Products'!G2070="","",'Master Products'!G2070)</x:f>
      </x:c>
      <x:c r="G2073" s="149" t="str">
        <x:f>'Master Products'!I2070</x:f>
        <x:v>PKR</x:v>
      </x:c>
      <x:c r="H2073" s="133" t="n">
        <x:f>'Master Products'!L2070</x:f>
        <x:v>670</x:v>
      </x:c>
      <x:c r="I2073" s="133" t="n">
        <x:f>'Master Products'!M2070</x:f>
        <x:v>636</x:v>
      </x:c>
      <x:c r="J2073" s="133" t="str">
        <x:f>'Master Products'!U2070</x:f>
        <x:v>Source Valid</x:v>
      </x:c>
      <x:c r="K2073" s="133" t="n">
        <x:f>'Master Products'!N2070</x:f>
        <x:v>34</x:v>
      </x:c>
      <x:c r="L2073" s="148" t="n">
        <x:f>'Master Products'!O2070</x:f>
        <x:v>0.050746268656716415</x:v>
      </x:c>
      <x:c r="M2073" s="149" t="str">
        <x:f>'Master Products'!X2070</x:f>
        <x:v>Ready</x:v>
      </x:c>
      <x:c r="N2073" s="149" t="b">
        <x:f>'Master Products'!Y2070</x:f>
        <x:v>1</x:v>
      </x:c>
      <x:c r="O2073" s="149" t="str">
        <x:f>'Master Products'!AH2070</x:f>
        <x:v>WS-RATES:58:18</x:v>
      </x:c>
      <x:c r="P2073" s="149" t="str">
        <x:f>IF('Master Products'!AI2070="","",'Master Products'!AI2070)</x:f>
      </x:c>
      <x:c r="Q2073" s="149" t="str">
        <x:f>IF('Master Products'!AJ2070="","",'Master Products'!AJ2070)</x:f>
      </x:c>
      <x:c r="R2073" s="149" t="str">
        <x:f>IF('Master Products'!AK2070="","",'Master Products'!AK2070)</x:f>
      </x:c>
    </x:row>
    <x:row r="2074">
      <x:c r="A2074" s="149" t="str">
        <x:f>'Master Products'!A2071</x:f>
        <x:v>RS-002070</x:v>
      </x:c>
      <x:c r="B2074" s="149" t="str">
        <x:f>'Master Products'!B2071</x:f>
        <x:v>PIANO 92.97 INK PEN</x:v>
      </x:c>
      <x:c r="C2074" s="149" t="str">
        <x:f>'Master Products'!C2071</x:f>
        <x:v>Fountain pen</x:v>
      </x:c>
      <x:c r="D2074" s="149" t="str">
        <x:f>'Master Products'!D2071</x:f>
        <x:v>Both</x:v>
      </x:c>
      <x:c r="E2074" s="149" t="str">
        <x:f>'Master Products'!F2071</x:f>
        <x:v>Piece</x:v>
      </x:c>
      <x:c r="F2074" s="149" t="str">
        <x:f>IF('Master Products'!G2071="","",'Master Products'!G2071)</x:f>
      </x:c>
      <x:c r="G2074" s="149" t="str">
        <x:f>'Master Products'!I2071</x:f>
        <x:v>PKR</x:v>
      </x:c>
      <x:c r="H2074" s="133" t="n">
        <x:f>'Master Products'!L2071</x:f>
        <x:v>740</x:v>
      </x:c>
      <x:c r="I2074" s="133" t="n">
        <x:f>'Master Products'!M2071</x:f>
        <x:v>703</x:v>
      </x:c>
      <x:c r="J2074" s="133" t="str">
        <x:f>'Master Products'!U2071</x:f>
        <x:v>Source Valid</x:v>
      </x:c>
      <x:c r="K2074" s="133" t="n">
        <x:f>'Master Products'!N2071</x:f>
        <x:v>37</x:v>
      </x:c>
      <x:c r="L2074" s="148" t="n">
        <x:f>'Master Products'!O2071</x:f>
        <x:v>0.05</x:v>
      </x:c>
      <x:c r="M2074" s="149" t="str">
        <x:f>'Master Products'!X2071</x:f>
        <x:v>Ready</x:v>
      </x:c>
      <x:c r="N2074" s="149" t="b">
        <x:f>'Master Products'!Y2071</x:f>
        <x:v>1</x:v>
      </x:c>
      <x:c r="O2074" s="149" t="str">
        <x:f>'Master Products'!AH2071</x:f>
        <x:v>WS-RATES:58:19</x:v>
      </x:c>
      <x:c r="P2074" s="149" t="str">
        <x:f>IF('Master Products'!AI2071="","",'Master Products'!AI2071)</x:f>
      </x:c>
      <x:c r="Q2074" s="149" t="str">
        <x:f>IF('Master Products'!AJ2071="","",'Master Products'!AJ2071)</x:f>
      </x:c>
      <x:c r="R2074" s="149" t="str">
        <x:f>IF('Master Products'!AK2071="","",'Master Products'!AK2071)</x:f>
      </x:c>
    </x:row>
    <x:row r="2075">
      <x:c r="A2075" s="149" t="str">
        <x:f>'Master Products'!A2072</x:f>
        <x:v>RS-002071</x:v>
      </x:c>
      <x:c r="B2075" s="149" t="str">
        <x:f>'Master Products'!B2072</x:f>
        <x:v>PIANO CLEAR INK PEN</x:v>
      </x:c>
      <x:c r="C2075" s="149" t="str">
        <x:f>'Master Products'!C2072</x:f>
        <x:v>Fountain pen</x:v>
      </x:c>
      <x:c r="D2075" s="149" t="str">
        <x:f>'Master Products'!D2072</x:f>
        <x:v>Both</x:v>
      </x:c>
      <x:c r="E2075" s="149" t="str">
        <x:f>'Master Products'!F2072</x:f>
        <x:v>Piece</x:v>
      </x:c>
      <x:c r="F2075" s="149" t="str">
        <x:f>IF('Master Products'!G2072="","",'Master Products'!G2072)</x:f>
      </x:c>
      <x:c r="G2075" s="149" t="str">
        <x:f>'Master Products'!I2072</x:f>
        <x:v>PKR</x:v>
      </x:c>
      <x:c r="H2075" s="133" t="n">
        <x:f>'Master Products'!L2072</x:f>
        <x:v>600</x:v>
      </x:c>
      <x:c r="I2075" s="133" t="n">
        <x:f>'Master Products'!M2072</x:f>
        <x:v>570</x:v>
      </x:c>
      <x:c r="J2075" s="133" t="str">
        <x:f>'Master Products'!U2072</x:f>
        <x:v>Source Valid</x:v>
      </x:c>
      <x:c r="K2075" s="133" t="n">
        <x:f>'Master Products'!N2072</x:f>
        <x:v>30</x:v>
      </x:c>
      <x:c r="L2075" s="148" t="n">
        <x:f>'Master Products'!O2072</x:f>
        <x:v>0.05</x:v>
      </x:c>
      <x:c r="M2075" s="149" t="str">
        <x:f>'Master Products'!X2072</x:f>
        <x:v>Ready</x:v>
      </x:c>
      <x:c r="N2075" s="149" t="b">
        <x:f>'Master Products'!Y2072</x:f>
        <x:v>1</x:v>
      </x:c>
      <x:c r="O2075" s="149" t="str">
        <x:f>'Master Products'!AH2072</x:f>
        <x:v>WS-RATES:58:20</x:v>
      </x:c>
      <x:c r="P2075" s="149" t="str">
        <x:f>IF('Master Products'!AI2072="","",'Master Products'!AI2072)</x:f>
      </x:c>
      <x:c r="Q2075" s="149" t="str">
        <x:f>IF('Master Products'!AJ2072="","",'Master Products'!AJ2072)</x:f>
      </x:c>
      <x:c r="R2075" s="149" t="str">
        <x:f>IF('Master Products'!AK2072="","",'Master Products'!AK2072)</x:f>
      </x:c>
    </x:row>
    <x:row r="2076">
      <x:c r="A2076" s="149" t="str">
        <x:f>'Master Products'!A2073</x:f>
        <x:v>RS-002072</x:v>
      </x:c>
      <x:c r="B2076" s="149" t="str">
        <x:f>'Master Products'!B2073</x:f>
        <x:v>PIANO SMART INK PEN</x:v>
      </x:c>
      <x:c r="C2076" s="149" t="str">
        <x:f>'Master Products'!C2073</x:f>
        <x:v>Fountain pen</x:v>
      </x:c>
      <x:c r="D2076" s="149" t="str">
        <x:f>'Master Products'!D2073</x:f>
        <x:v>Both</x:v>
      </x:c>
      <x:c r="E2076" s="149" t="str">
        <x:f>'Master Products'!F2073</x:f>
        <x:v>Piece</x:v>
      </x:c>
      <x:c r="F2076" s="149" t="str">
        <x:f>IF('Master Products'!G2073="","",'Master Products'!G2073)</x:f>
      </x:c>
      <x:c r="G2076" s="149" t="str">
        <x:f>'Master Products'!I2073</x:f>
        <x:v>PKR</x:v>
      </x:c>
      <x:c r="H2076" s="133" t="n">
        <x:f>'Master Products'!L2073</x:f>
        <x:v>560</x:v>
      </x:c>
      <x:c r="I2076" s="133" t="n">
        <x:f>'Master Products'!M2073</x:f>
        <x:v>532</x:v>
      </x:c>
      <x:c r="J2076" s="133" t="str">
        <x:f>'Master Products'!U2073</x:f>
        <x:v>Source Valid</x:v>
      </x:c>
      <x:c r="K2076" s="133" t="n">
        <x:f>'Master Products'!N2073</x:f>
        <x:v>28</x:v>
      </x:c>
      <x:c r="L2076" s="148" t="n">
        <x:f>'Master Products'!O2073</x:f>
        <x:v>0.05</x:v>
      </x:c>
      <x:c r="M2076" s="149" t="str">
        <x:f>'Master Products'!X2073</x:f>
        <x:v>Ready</x:v>
      </x:c>
      <x:c r="N2076" s="149" t="b">
        <x:f>'Master Products'!Y2073</x:f>
        <x:v>1</x:v>
      </x:c>
      <x:c r="O2076" s="149" t="str">
        <x:f>'Master Products'!AH2073</x:f>
        <x:v>WS-RATES:58:21</x:v>
      </x:c>
      <x:c r="P2076" s="149" t="str">
        <x:f>IF('Master Products'!AI2073="","",'Master Products'!AI2073)</x:f>
      </x:c>
      <x:c r="Q2076" s="149" t="str">
        <x:f>IF('Master Products'!AJ2073="","",'Master Products'!AJ2073)</x:f>
      </x:c>
      <x:c r="R2076" s="149" t="str">
        <x:f>IF('Master Products'!AK2073="","",'Master Products'!AK2073)</x:f>
      </x:c>
    </x:row>
    <x:row r="2077">
      <x:c r="A2077" s="149" t="str">
        <x:f>'Master Products'!A2074</x:f>
        <x:v>RS-002073</x:v>
      </x:c>
      <x:c r="B2077" s="149" t="str">
        <x:f>'Master Products'!B2074</x:f>
        <x:v>PIANO SMART (SED) INK PEN</x:v>
      </x:c>
      <x:c r="C2077" s="149" t="str">
        <x:f>'Master Products'!C2074</x:f>
        <x:v>Fountain pen</x:v>
      </x:c>
      <x:c r="D2077" s="149" t="str">
        <x:f>'Master Products'!D2074</x:f>
        <x:v>Both</x:v>
      </x:c>
      <x:c r="E2077" s="149" t="str">
        <x:f>'Master Products'!F2074</x:f>
        <x:v>Piece</x:v>
      </x:c>
      <x:c r="F2077" s="149" t="str">
        <x:f>IF('Master Products'!G2074="","",'Master Products'!G2074)</x:f>
      </x:c>
      <x:c r="G2077" s="149" t="str">
        <x:f>'Master Products'!I2074</x:f>
        <x:v>PKR</x:v>
      </x:c>
      <x:c r="H2077" s="133" t="n">
        <x:f>'Master Products'!L2074</x:f>
        <x:v>590</x:v>
      </x:c>
      <x:c r="I2077" s="133" t="n">
        <x:f>'Master Products'!M2074</x:f>
        <x:v>560</x:v>
      </x:c>
      <x:c r="J2077" s="133" t="str">
        <x:f>'Master Products'!U2074</x:f>
        <x:v>Source Valid</x:v>
      </x:c>
      <x:c r="K2077" s="133" t="n">
        <x:f>'Master Products'!N2074</x:f>
        <x:v>30</x:v>
      </x:c>
      <x:c r="L2077" s="148" t="n">
        <x:f>'Master Products'!O2074</x:f>
        <x:v>0.05084745762711865</x:v>
      </x:c>
      <x:c r="M2077" s="149" t="str">
        <x:f>'Master Products'!X2074</x:f>
        <x:v>Ready</x:v>
      </x:c>
      <x:c r="N2077" s="149" t="b">
        <x:f>'Master Products'!Y2074</x:f>
        <x:v>1</x:v>
      </x:c>
      <x:c r="O2077" s="149" t="str">
        <x:f>'Master Products'!AH2074</x:f>
        <x:v>WS-RATES:58:22</x:v>
      </x:c>
      <x:c r="P2077" s="149" t="str">
        <x:f>IF('Master Products'!AI2074="","",'Master Products'!AI2074)</x:f>
      </x:c>
      <x:c r="Q2077" s="149" t="str">
        <x:f>IF('Master Products'!AJ2074="","",'Master Products'!AJ2074)</x:f>
      </x:c>
      <x:c r="R2077" s="149" t="str">
        <x:f>IF('Master Products'!AK2074="","",'Master Products'!AK2074)</x:f>
      </x:c>
    </x:row>
    <x:row r="2078">
      <x:c r="A2078" s="149" t="str">
        <x:f>'Master Products'!A2075</x:f>
        <x:v>RS-002074</x:v>
      </x:c>
      <x:c r="B2078" s="149" t="str">
        <x:f>'Master Products'!B2075</x:f>
        <x:v>PIANO 786 INK PEN</x:v>
      </x:c>
      <x:c r="C2078" s="149" t="str">
        <x:f>'Master Products'!C2075</x:f>
        <x:v>Fountain pen</x:v>
      </x:c>
      <x:c r="D2078" s="149" t="str">
        <x:f>'Master Products'!D2075</x:f>
        <x:v>Both</x:v>
      </x:c>
      <x:c r="E2078" s="149" t="str">
        <x:f>'Master Products'!F2075</x:f>
        <x:v>Piece</x:v>
      </x:c>
      <x:c r="F2078" s="149" t="str">
        <x:f>IF('Master Products'!G2075="","",'Master Products'!G2075)</x:f>
      </x:c>
      <x:c r="G2078" s="149" t="str">
        <x:f>'Master Products'!I2075</x:f>
        <x:v>PKR</x:v>
      </x:c>
      <x:c r="H2078" s="133" t="n">
        <x:f>'Master Products'!L2075</x:f>
        <x:v>905</x:v>
      </x:c>
      <x:c r="I2078" s="133" t="n">
        <x:f>'Master Products'!M2075</x:f>
        <x:v>860</x:v>
      </x:c>
      <x:c r="J2078" s="133" t="str">
        <x:f>'Master Products'!U2075</x:f>
        <x:v>Source Valid</x:v>
      </x:c>
      <x:c r="K2078" s="133" t="n">
        <x:f>'Master Products'!N2075</x:f>
        <x:v>45</x:v>
      </x:c>
      <x:c r="L2078" s="148" t="n">
        <x:f>'Master Products'!O2075</x:f>
        <x:v>0.049723756906077346</x:v>
      </x:c>
      <x:c r="M2078" s="149" t="str">
        <x:f>'Master Products'!X2075</x:f>
        <x:v>Ready</x:v>
      </x:c>
      <x:c r="N2078" s="149" t="b">
        <x:f>'Master Products'!Y2075</x:f>
        <x:v>1</x:v>
      </x:c>
      <x:c r="O2078" s="149" t="str">
        <x:f>'Master Products'!AH2075</x:f>
        <x:v>WS-RATES:58:23</x:v>
      </x:c>
      <x:c r="P2078" s="149" t="str">
        <x:f>IF('Master Products'!AI2075="","",'Master Products'!AI2075)</x:f>
      </x:c>
      <x:c r="Q2078" s="149" t="str">
        <x:f>IF('Master Products'!AJ2075="","",'Master Products'!AJ2075)</x:f>
      </x:c>
      <x:c r="R2078" s="149" t="str">
        <x:f>IF('Master Products'!AK2075="","",'Master Products'!AK2075)</x:f>
      </x:c>
    </x:row>
    <x:row r="2079">
      <x:c r="A2079" s="149" t="str">
        <x:f>'Master Products'!A2076</x:f>
        <x:v>RS-002075</x:v>
      </x:c>
      <x:c r="B2079" s="149" t="str">
        <x:f>'Master Products'!B2076</x:f>
        <x:v>PIANO FINE LINER(COMFPRT)</x:v>
      </x:c>
      <x:c r="C2079" s="149" t="str">
        <x:f>'Master Products'!C2076</x:f>
        <x:v>POINTER</x:v>
      </x:c>
      <x:c r="D2079" s="149" t="str">
        <x:f>'Master Products'!D2076</x:f>
        <x:v>Both</x:v>
      </x:c>
      <x:c r="E2079" s="149" t="str">
        <x:f>'Master Products'!F2076</x:f>
        <x:v>Piece</x:v>
      </x:c>
      <x:c r="F2079" s="149" t="str">
        <x:f>IF('Master Products'!G2076="","",'Master Products'!G2076)</x:f>
      </x:c>
      <x:c r="G2079" s="149" t="str">
        <x:f>'Master Products'!I2076</x:f>
        <x:v>PKR</x:v>
      </x:c>
      <x:c r="H2079" s="133" t="n">
        <x:f>'Master Products'!L2076</x:f>
        <x:v>200</x:v>
      </x:c>
      <x:c r="I2079" s="133" t="n">
        <x:f>'Master Products'!M2076</x:f>
        <x:v>190</x:v>
      </x:c>
      <x:c r="J2079" s="133" t="str">
        <x:f>'Master Products'!U2076</x:f>
        <x:v>Source Valid</x:v>
      </x:c>
      <x:c r="K2079" s="133" t="n">
        <x:f>'Master Products'!N2076</x:f>
        <x:v>10</x:v>
      </x:c>
      <x:c r="L2079" s="148" t="n">
        <x:f>'Master Products'!O2076</x:f>
        <x:v>0.05</x:v>
      </x:c>
      <x:c r="M2079" s="149" t="str">
        <x:f>'Master Products'!X2076</x:f>
        <x:v>Ready</x:v>
      </x:c>
      <x:c r="N2079" s="149" t="b">
        <x:f>'Master Products'!Y2076</x:f>
        <x:v>1</x:v>
      </x:c>
      <x:c r="O2079" s="149" t="str">
        <x:f>'Master Products'!AH2076</x:f>
        <x:v>WS-RATES:58:24</x:v>
      </x:c>
      <x:c r="P2079" s="149" t="str">
        <x:f>IF('Master Products'!AI2076="","",'Master Products'!AI2076)</x:f>
      </x:c>
      <x:c r="Q2079" s="149" t="str">
        <x:f>IF('Master Products'!AJ2076="","",'Master Products'!AJ2076)</x:f>
      </x:c>
      <x:c r="R2079" s="149" t="str">
        <x:f>IF('Master Products'!AK2076="","",'Master Products'!AK2076)</x:f>
      </x:c>
    </x:row>
    <x:row r="2080">
      <x:c r="A2080" s="149" t="str">
        <x:f>'Master Products'!A2077</x:f>
        <x:v>RS-002076</x:v>
      </x:c>
      <x:c r="B2080" s="149" t="str">
        <x:f>'Master Products'!B2077</x:f>
        <x:v>PIANO BOARD INK 60ML</x:v>
      </x:c>
      <x:c r="C2080" s="149" t="str">
        <x:f>'Master Products'!C2077</x:f>
        <x:v>BOARD INK</x:v>
      </x:c>
      <x:c r="D2080" s="149" t="str">
        <x:f>'Master Products'!D2077</x:f>
        <x:v>Both</x:v>
      </x:c>
      <x:c r="E2080" s="149" t="str">
        <x:f>'Master Products'!F2077</x:f>
        <x:v>Piece</x:v>
      </x:c>
      <x:c r="F2080" s="149" t="str">
        <x:f>IF('Master Products'!G2077="","",'Master Products'!G2077)</x:f>
      </x:c>
      <x:c r="G2080" s="149" t="str">
        <x:f>'Master Products'!I2077</x:f>
        <x:v>PKR</x:v>
      </x:c>
      <x:c r="H2080" s="133" t="n">
        <x:f>'Master Products'!L2077</x:f>
        <x:v>228</x:v>
      </x:c>
      <x:c r="I2080" s="133" t="n">
        <x:f>'Master Products'!M2077</x:f>
        <x:v>216.6</x:v>
      </x:c>
      <x:c r="J2080" s="133" t="str">
        <x:f>'Master Products'!U2077</x:f>
        <x:v>Source Valid</x:v>
      </x:c>
      <x:c r="K2080" s="133" t="n">
        <x:f>'Master Products'!N2077</x:f>
        <x:v>11.400000000000006</x:v>
      </x:c>
      <x:c r="L2080" s="148" t="n">
        <x:f>'Master Products'!O2077</x:f>
        <x:v>0.050000000000000024</x:v>
      </x:c>
      <x:c r="M2080" s="149" t="str">
        <x:f>'Master Products'!X2077</x:f>
        <x:v>Ready</x:v>
      </x:c>
      <x:c r="N2080" s="149" t="b">
        <x:f>'Master Products'!Y2077</x:f>
        <x:v>1</x:v>
      </x:c>
      <x:c r="O2080" s="149" t="str">
        <x:f>'Master Products'!AH2077</x:f>
        <x:v>WS-RATES:58:25</x:v>
      </x:c>
      <x:c r="P2080" s="149" t="str">
        <x:f>IF('Master Products'!AI2077="","",'Master Products'!AI2077)</x:f>
      </x:c>
      <x:c r="Q2080" s="149" t="str">
        <x:f>IF('Master Products'!AJ2077="","",'Master Products'!AJ2077)</x:f>
      </x:c>
      <x:c r="R2080" s="149" t="str">
        <x:f>IF('Master Products'!AK2077="","",'Master Products'!AK2077)</x:f>
      </x:c>
    </x:row>
    <x:row r="2081">
      <x:c r="A2081" s="149" t="str">
        <x:f>'Master Products'!A2078</x:f>
        <x:v>RS-002077</x:v>
      </x:c>
      <x:c r="B2081" s="149" t="str">
        <x:f>'Master Products'!B2078</x:f>
        <x:v>PIANO INK 60 ML (BOX)</x:v>
      </x:c>
      <x:c r="C2081" s="149" t="str">
        <x:f>'Master Products'!C2078</x:f>
        <x:v>FOUNTAIN INK</x:v>
      </x:c>
      <x:c r="D2081" s="149" t="str">
        <x:f>'Master Products'!D2078</x:f>
        <x:v>Both</x:v>
      </x:c>
      <x:c r="E2081" s="149" t="str">
        <x:f>'Master Products'!F2078</x:f>
        <x:v>Box</x:v>
      </x:c>
      <x:c r="F2081" s="149" t="str">
        <x:f>IF('Master Products'!G2078="","",'Master Products'!G2078)</x:f>
      </x:c>
      <x:c r="G2081" s="149" t="str">
        <x:f>'Master Products'!I2078</x:f>
        <x:v>PKR</x:v>
      </x:c>
      <x:c r="H2081" s="133" t="n">
        <x:f>'Master Products'!L2078</x:f>
        <x:v>564</x:v>
      </x:c>
      <x:c r="I2081" s="133" t="n">
        <x:f>'Master Products'!M2078</x:f>
        <x:v>535.8</x:v>
      </x:c>
      <x:c r="J2081" s="133" t="str">
        <x:f>'Master Products'!U2078</x:f>
        <x:v>Source Valid</x:v>
      </x:c>
      <x:c r="K2081" s="133" t="n">
        <x:f>'Master Products'!N2078</x:f>
        <x:v>28.200000000000045</x:v>
      </x:c>
      <x:c r="L2081" s="148" t="n">
        <x:f>'Master Products'!O2078</x:f>
        <x:v>0.05000000000000008</x:v>
      </x:c>
      <x:c r="M2081" s="149" t="str">
        <x:f>'Master Products'!X2078</x:f>
        <x:v>Ready</x:v>
      </x:c>
      <x:c r="N2081" s="149" t="b">
        <x:f>'Master Products'!Y2078</x:f>
        <x:v>1</x:v>
      </x:c>
      <x:c r="O2081" s="149" t="str">
        <x:f>'Master Products'!AH2078</x:f>
        <x:v>WS-RATES:58:26</x:v>
      </x:c>
      <x:c r="P2081" s="149" t="str">
        <x:f>IF('Master Products'!AI2078="","",'Master Products'!AI2078)</x:f>
      </x:c>
      <x:c r="Q2081" s="149" t="str">
        <x:f>IF('Master Products'!AJ2078="","",'Master Products'!AJ2078)</x:f>
      </x:c>
      <x:c r="R2081" s="149" t="str">
        <x:f>IF('Master Products'!AK2078="","",'Master Products'!AK2078)</x:f>
      </x:c>
    </x:row>
    <x:row r="2082">
      <x:c r="A2082" s="149" t="str">
        <x:f>'Master Products'!A2079</x:f>
        <x:v>RS-002078</x:v>
      </x:c>
      <x:c r="B2082" s="149" t="str">
        <x:f>'Master Products'!B2079</x:f>
        <x:v>PIANO INK 60ML</x:v>
      </x:c>
      <x:c r="C2082" s="149" t="str">
        <x:f>'Master Products'!C2079</x:f>
        <x:v>FOUNTAIN INK</x:v>
      </x:c>
      <x:c r="D2082" s="149" t="str">
        <x:f>'Master Products'!D2079</x:f>
        <x:v>Both</x:v>
      </x:c>
      <x:c r="E2082" s="149" t="str">
        <x:f>'Master Products'!F2079</x:f>
        <x:v>Piece</x:v>
      </x:c>
      <x:c r="F2082" s="149" t="str">
        <x:f>IF('Master Products'!G2079="","",'Master Products'!G2079)</x:f>
      </x:c>
      <x:c r="G2082" s="149" t="str">
        <x:f>'Master Products'!I2079</x:f>
        <x:v>PKR</x:v>
      </x:c>
      <x:c r="H2082" s="133" t="n">
        <x:f>'Master Products'!L2079</x:f>
        <x:v>47</x:v>
      </x:c>
      <x:c r="I2082" s="133" t="n">
        <x:f>'Master Products'!M2079</x:f>
        <x:v>44.65</x:v>
      </x:c>
      <x:c r="J2082" s="133" t="str">
        <x:f>'Master Products'!U2079</x:f>
        <x:v>Source Valid</x:v>
      </x:c>
      <x:c r="K2082" s="133" t="n">
        <x:f>'Master Products'!N2079</x:f>
        <x:v>2.3500000000000014</x:v>
      </x:c>
      <x:c r="L2082" s="148" t="n">
        <x:f>'Master Products'!O2079</x:f>
        <x:v>0.05000000000000003</x:v>
      </x:c>
      <x:c r="M2082" s="149" t="str">
        <x:f>'Master Products'!X2079</x:f>
        <x:v>Ready</x:v>
      </x:c>
      <x:c r="N2082" s="149" t="b">
        <x:f>'Master Products'!Y2079</x:f>
        <x:v>1</x:v>
      </x:c>
      <x:c r="O2082" s="149" t="str">
        <x:f>'Master Products'!AH2079</x:f>
        <x:v>WS-RATES:58:27</x:v>
      </x:c>
      <x:c r="P2082" s="149" t="str">
        <x:f>IF('Master Products'!AI2079="","",'Master Products'!AI2079)</x:f>
      </x:c>
      <x:c r="Q2082" s="149" t="str">
        <x:f>IF('Master Products'!AJ2079="","",'Master Products'!AJ2079)</x:f>
      </x:c>
      <x:c r="R2082" s="149" t="str">
        <x:f>IF('Master Products'!AK2079="","",'Master Products'!AK2079)</x:f>
      </x:c>
    </x:row>
    <x:row r="2083">
      <x:c r="A2083" s="149" t="str">
        <x:f>'Master Products'!A2080</x:f>
        <x:v>RS-002079</x:v>
      </x:c>
      <x:c r="B2083" s="149" t="str">
        <x:f>'Master Products'!B2080</x:f>
        <x:v>PIANO INK 30ML (BOX)</x:v>
      </x:c>
      <x:c r="C2083" s="149" t="str">
        <x:f>'Master Products'!C2080</x:f>
        <x:v>FOUNTAIN INK</x:v>
      </x:c>
      <x:c r="D2083" s="149" t="str">
        <x:f>'Master Products'!D2080</x:f>
        <x:v>Both</x:v>
      </x:c>
      <x:c r="E2083" s="149" t="str">
        <x:f>'Master Products'!F2080</x:f>
        <x:v>Box</x:v>
      </x:c>
      <x:c r="F2083" s="149" t="str">
        <x:f>IF('Master Products'!G2080="","",'Master Products'!G2080)</x:f>
      </x:c>
      <x:c r="G2083" s="149" t="str">
        <x:f>'Master Products'!I2080</x:f>
        <x:v>PKR</x:v>
      </x:c>
      <x:c r="H2083" s="133" t="n">
        <x:f>'Master Products'!L2080</x:f>
        <x:v>366</x:v>
      </x:c>
      <x:c r="I2083" s="133" t="n">
        <x:f>'Master Products'!M2080</x:f>
        <x:v>347.7</x:v>
      </x:c>
      <x:c r="J2083" s="133" t="str">
        <x:f>'Master Products'!U2080</x:f>
        <x:v>Source Valid</x:v>
      </x:c>
      <x:c r="K2083" s="133" t="n">
        <x:f>'Master Products'!N2080</x:f>
        <x:v>18.30000000000001</x:v>
      </x:c>
      <x:c r="L2083" s="148" t="n">
        <x:f>'Master Products'!O2080</x:f>
        <x:v>0.05000000000000003</x:v>
      </x:c>
      <x:c r="M2083" s="149" t="str">
        <x:f>'Master Products'!X2080</x:f>
        <x:v>Ready</x:v>
      </x:c>
      <x:c r="N2083" s="149" t="b">
        <x:f>'Master Products'!Y2080</x:f>
        <x:v>1</x:v>
      </x:c>
      <x:c r="O2083" s="149" t="str">
        <x:f>'Master Products'!AH2080</x:f>
        <x:v>WS-RATES:58:28</x:v>
      </x:c>
      <x:c r="P2083" s="149" t="str">
        <x:f>IF('Master Products'!AI2080="","",'Master Products'!AI2080)</x:f>
      </x:c>
      <x:c r="Q2083" s="149" t="str">
        <x:f>IF('Master Products'!AJ2080="","",'Master Products'!AJ2080)</x:f>
      </x:c>
      <x:c r="R2083" s="149" t="str">
        <x:f>IF('Master Products'!AK2080="","",'Master Products'!AK2080)</x:f>
      </x:c>
    </x:row>
    <x:row r="2084">
      <x:c r="A2084" s="149" t="str">
        <x:f>'Master Products'!A2081</x:f>
        <x:v>RS-002080</x:v>
      </x:c>
      <x:c r="B2084" s="149" t="str">
        <x:f>'Master Products'!B2081</x:f>
        <x:v>PIANO INK 30ML</x:v>
      </x:c>
      <x:c r="C2084" s="149" t="str">
        <x:f>'Master Products'!C2081</x:f>
        <x:v>FOUNTAIN INK</x:v>
      </x:c>
      <x:c r="D2084" s="149" t="str">
        <x:f>'Master Products'!D2081</x:f>
        <x:v>Both</x:v>
      </x:c>
      <x:c r="E2084" s="149" t="str">
        <x:f>'Master Products'!F2081</x:f>
        <x:v>Piece</x:v>
      </x:c>
      <x:c r="F2084" s="149" t="str">
        <x:f>IF('Master Products'!G2081="","",'Master Products'!G2081)</x:f>
      </x:c>
      <x:c r="G2084" s="149" t="str">
        <x:f>'Master Products'!I2081</x:f>
        <x:v>PKR</x:v>
      </x:c>
      <x:c r="H2084" s="133" t="n">
        <x:f>'Master Products'!L2081</x:f>
        <x:v>30.5</x:v>
      </x:c>
      <x:c r="I2084" s="133" t="n">
        <x:f>'Master Products'!M2081</x:f>
        <x:v>28.97</x:v>
      </x:c>
      <x:c r="J2084" s="133" t="str">
        <x:f>'Master Products'!U2081</x:f>
        <x:v>Source Valid</x:v>
      </x:c>
      <x:c r="K2084" s="133" t="n">
        <x:f>'Master Products'!N2081</x:f>
        <x:v>1.5300000000000011</x:v>
      </x:c>
      <x:c r="L2084" s="148" t="n">
        <x:f>'Master Products'!O2081</x:f>
        <x:v>0.050163934426229545</x:v>
      </x:c>
      <x:c r="M2084" s="149" t="str">
        <x:f>'Master Products'!X2081</x:f>
        <x:v>Ready</x:v>
      </x:c>
      <x:c r="N2084" s="149" t="b">
        <x:f>'Master Products'!Y2081</x:f>
        <x:v>1</x:v>
      </x:c>
      <x:c r="O2084" s="149" t="str">
        <x:f>'Master Products'!AH2081</x:f>
        <x:v>WS-RATES:58:29</x:v>
      </x:c>
      <x:c r="P2084" s="149" t="str">
        <x:f>IF('Master Products'!AI2081="","",'Master Products'!AI2081)</x:f>
      </x:c>
      <x:c r="Q2084" s="149" t="str">
        <x:f>IF('Master Products'!AJ2081="","",'Master Products'!AJ2081)</x:f>
      </x:c>
      <x:c r="R2084" s="149" t="str">
        <x:f>IF('Master Products'!AK2081="","",'Master Products'!AK2081)</x:f>
      </x:c>
    </x:row>
    <x:row r="2085">
      <x:c r="A2085" s="149" t="str">
        <x:f>'Master Products'!A2082</x:f>
        <x:v>RS-002081</x:v>
      </x:c>
      <x:c r="B2085" s="149" t="str">
        <x:f>'Master Products'!B2082</x:f>
        <x:v>000000000</x:v>
      </x:c>
      <x:c r="C2085" s="149" t="str">
        <x:f>'Master Products'!C2082</x:f>
        <x:v>BOARD &amp; PERMANENT</x:v>
      </x:c>
      <x:c r="D2085" s="149" t="str">
        <x:f>'Master Products'!D2082</x:f>
        <x:v>Both</x:v>
      </x:c>
      <x:c r="E2085" s="149" t="str">
        <x:f>'Master Products'!F2082</x:f>
        <x:v>Piece</x:v>
      </x:c>
      <x:c r="F2085" s="149" t="str">
        <x:f>IF('Master Products'!G2082="","",'Master Products'!G2082)</x:f>
      </x:c>
      <x:c r="G2085" s="149" t="str">
        <x:f>'Master Products'!I2082</x:f>
        <x:v>PKR</x:v>
      </x:c>
      <x:c r="H2085" s="133" t="n">
        <x:f>'Master Products'!L2082</x:f>
        <x:v>667</x:v>
      </x:c>
      <x:c r="I2085" s="133" t="n">
        <x:f>'Master Products'!M2082</x:f>
        <x:v>647</x:v>
      </x:c>
      <x:c r="J2085" s="133" t="str">
        <x:f>'Master Products'!U2082</x:f>
        <x:v>Source Valid</x:v>
      </x:c>
      <x:c r="K2085" s="133" t="n">
        <x:f>'Master Products'!N2082</x:f>
        <x:v>20</x:v>
      </x:c>
      <x:c r="L2085" s="148" t="n">
        <x:f>'Master Products'!O2082</x:f>
        <x:v>0.029985007496251874</x:v>
      </x:c>
      <x:c r="M2085" s="149" t="str">
        <x:f>'Master Products'!X2082</x:f>
        <x:v>Ready</x:v>
      </x:c>
      <x:c r="N2085" s="149" t="b">
        <x:f>'Master Products'!Y2082</x:f>
        <x:v>1</x:v>
      </x:c>
      <x:c r="O2085" s="149" t="str">
        <x:f>'Master Products'!AH2082</x:f>
        <x:v>WS-RATES:58:30</x:v>
      </x:c>
      <x:c r="P2085" s="149" t="str">
        <x:f>IF('Master Products'!AI2082="","",'Master Products'!AI2082)</x:f>
      </x:c>
      <x:c r="Q2085" s="149" t="str">
        <x:f>IF('Master Products'!AJ2082="","",'Master Products'!AJ2082)</x:f>
      </x:c>
      <x:c r="R2085" s="149" t="str">
        <x:f>IF('Master Products'!AK2082="","",'Master Products'!AK2082)</x:f>
      </x:c>
    </x:row>
    <x:row r="2086">
      <x:c r="A2086" s="149" t="str">
        <x:f>'Master Products'!A2083</x:f>
        <x:v>RS-002082</x:v>
      </x:c>
      <x:c r="B2086" s="149" t="str">
        <x:f>'Master Products'!B2083</x:f>
        <x:v>PIANO TR 17 SHARPNER</x:v>
      </x:c>
      <x:c r="C2086" s="149" t="str">
        <x:f>'Master Products'!C2083</x:f>
        <x:v>SHARPNERS</x:v>
      </x:c>
      <x:c r="D2086" s="149" t="str">
        <x:f>'Master Products'!D2083</x:f>
        <x:v>Both</x:v>
      </x:c>
      <x:c r="E2086" s="149" t="str">
        <x:f>'Master Products'!F2083</x:f>
        <x:v>Piece</x:v>
      </x:c>
      <x:c r="F2086" s="149" t="str">
        <x:f>IF('Master Products'!G2083="","",'Master Products'!G2083)</x:f>
      </x:c>
      <x:c r="G2086" s="149" t="str">
        <x:f>'Master Products'!I2083</x:f>
        <x:v>PKR</x:v>
      </x:c>
      <x:c r="H2086" s="133" t="n">
        <x:f>'Master Products'!L2083</x:f>
        <x:v>465</x:v>
      </x:c>
      <x:c r="I2086" s="133" t="n">
        <x:f>'Master Products'!M2083</x:f>
        <x:v>441.75</x:v>
      </x:c>
      <x:c r="J2086" s="133" t="str">
        <x:f>'Master Products'!U2083</x:f>
        <x:v>Source Valid</x:v>
      </x:c>
      <x:c r="K2086" s="133" t="n">
        <x:f>'Master Products'!N2083</x:f>
        <x:v>23.25</x:v>
      </x:c>
      <x:c r="L2086" s="148" t="n">
        <x:f>'Master Products'!O2083</x:f>
        <x:v>0.05</x:v>
      </x:c>
      <x:c r="M2086" s="149" t="str">
        <x:f>'Master Products'!X2083</x:f>
        <x:v>Ready</x:v>
      </x:c>
      <x:c r="N2086" s="149" t="b">
        <x:f>'Master Products'!Y2083</x:f>
        <x:v>1</x:v>
      </x:c>
      <x:c r="O2086" s="149" t="str">
        <x:f>'Master Products'!AH2083</x:f>
        <x:v>WS-RATES:58:31</x:v>
      </x:c>
      <x:c r="P2086" s="149" t="str">
        <x:f>IF('Master Products'!AI2083="","",'Master Products'!AI2083)</x:f>
      </x:c>
      <x:c r="Q2086" s="149" t="str">
        <x:f>IF('Master Products'!AJ2083="","",'Master Products'!AJ2083)</x:f>
      </x:c>
      <x:c r="R2086" s="149" t="str">
        <x:f>IF('Master Products'!AK2083="","",'Master Products'!AK2083)</x:f>
      </x:c>
    </x:row>
    <x:row r="2087">
      <x:c r="A2087" s="149" t="str">
        <x:f>'Master Products'!A2084</x:f>
        <x:v>RS-002083</x:v>
      </x:c>
      <x:c r="B2087" s="149" t="str">
        <x:f>'Master Products'!B2084</x:f>
        <x:v>PIANO TR 14 SHARPNER</x:v>
      </x:c>
      <x:c r="C2087" s="149" t="str">
        <x:f>'Master Products'!C2084</x:f>
        <x:v>SHARPNERS</x:v>
      </x:c>
      <x:c r="D2087" s="149" t="str">
        <x:f>'Master Products'!D2084</x:f>
        <x:v>Both</x:v>
      </x:c>
      <x:c r="E2087" s="149" t="str">
        <x:f>'Master Products'!F2084</x:f>
        <x:v>Piece</x:v>
      </x:c>
      <x:c r="F2087" s="149" t="str">
        <x:f>IF('Master Products'!G2084="","",'Master Products'!G2084)</x:f>
      </x:c>
      <x:c r="G2087" s="149" t="str">
        <x:f>'Master Products'!I2084</x:f>
        <x:v>PKR</x:v>
      </x:c>
      <x:c r="H2087" s="133" t="n">
        <x:f>'Master Products'!L2084</x:f>
        <x:v>360</x:v>
      </x:c>
      <x:c r="I2087" s="133" t="n">
        <x:f>'Master Products'!M2084</x:f>
        <x:v>342</x:v>
      </x:c>
      <x:c r="J2087" s="133" t="str">
        <x:f>'Master Products'!U2084</x:f>
        <x:v>Source Valid</x:v>
      </x:c>
      <x:c r="K2087" s="133" t="n">
        <x:f>'Master Products'!N2084</x:f>
        <x:v>18</x:v>
      </x:c>
      <x:c r="L2087" s="148" t="n">
        <x:f>'Master Products'!O2084</x:f>
        <x:v>0.05</x:v>
      </x:c>
      <x:c r="M2087" s="149" t="str">
        <x:f>'Master Products'!X2084</x:f>
        <x:v>Ready</x:v>
      </x:c>
      <x:c r="N2087" s="149" t="b">
        <x:f>'Master Products'!Y2084</x:f>
        <x:v>1</x:v>
      </x:c>
      <x:c r="O2087" s="149" t="str">
        <x:f>'Master Products'!AH2084</x:f>
        <x:v>WS-RATES:58:32</x:v>
      </x:c>
      <x:c r="P2087" s="149" t="str">
        <x:f>IF('Master Products'!AI2084="","",'Master Products'!AI2084)</x:f>
      </x:c>
      <x:c r="Q2087" s="149" t="str">
        <x:f>IF('Master Products'!AJ2084="","",'Master Products'!AJ2084)</x:f>
      </x:c>
      <x:c r="R2087" s="149" t="str">
        <x:f>IF('Master Products'!AK2084="","",'Master Products'!AK2084)</x:f>
      </x:c>
    </x:row>
    <x:row r="2088">
      <x:c r="A2088" s="149" t="str">
        <x:f>'Master Products'!A2085</x:f>
        <x:v>RS-002084</x:v>
      </x:c>
      <x:c r="B2088" s="149" t="str">
        <x:f>'Master Products'!B2085</x:f>
        <x:v>PIANO TR 18 SHARPNER</x:v>
      </x:c>
      <x:c r="C2088" s="149" t="str">
        <x:f>'Master Products'!C2085</x:f>
        <x:v>SHARPNERS</x:v>
      </x:c>
      <x:c r="D2088" s="149" t="str">
        <x:f>'Master Products'!D2085</x:f>
        <x:v>Both</x:v>
      </x:c>
      <x:c r="E2088" s="149" t="str">
        <x:f>'Master Products'!F2085</x:f>
        <x:v>Piece</x:v>
      </x:c>
      <x:c r="F2088" s="149" t="str">
        <x:f>IF('Master Products'!G2085="","",'Master Products'!G2085)</x:f>
      </x:c>
      <x:c r="G2088" s="149" t="str">
        <x:f>'Master Products'!I2085</x:f>
        <x:v>PKR</x:v>
      </x:c>
      <x:c r="H2088" s="133" t="n">
        <x:f>'Master Products'!L2085</x:f>
        <x:v>450</x:v>
      </x:c>
      <x:c r="I2088" s="133" t="n">
        <x:f>'Master Products'!M2085</x:f>
        <x:v>427.5</x:v>
      </x:c>
      <x:c r="J2088" s="133" t="str">
        <x:f>'Master Products'!U2085</x:f>
        <x:v>Source Valid</x:v>
      </x:c>
      <x:c r="K2088" s="133" t="n">
        <x:f>'Master Products'!N2085</x:f>
        <x:v>22.5</x:v>
      </x:c>
      <x:c r="L2088" s="148" t="n">
        <x:f>'Master Products'!O2085</x:f>
        <x:v>0.05</x:v>
      </x:c>
      <x:c r="M2088" s="149" t="str">
        <x:f>'Master Products'!X2085</x:f>
        <x:v>Ready</x:v>
      </x:c>
      <x:c r="N2088" s="149" t="b">
        <x:f>'Master Products'!Y2085</x:f>
        <x:v>1</x:v>
      </x:c>
      <x:c r="O2088" s="149" t="str">
        <x:f>'Master Products'!AH2085</x:f>
        <x:v>WS-RATES:58:33</x:v>
      </x:c>
      <x:c r="P2088" s="149" t="str">
        <x:f>IF('Master Products'!AI2085="","",'Master Products'!AI2085)</x:f>
      </x:c>
      <x:c r="Q2088" s="149" t="str">
        <x:f>IF('Master Products'!AJ2085="","",'Master Products'!AJ2085)</x:f>
      </x:c>
      <x:c r="R2088" s="149" t="str">
        <x:f>IF('Master Products'!AK2085="","",'Master Products'!AK2085)</x:f>
      </x:c>
    </x:row>
    <x:row r="2089">
      <x:c r="A2089" s="149" t="str">
        <x:f>'Master Products'!A2086</x:f>
        <x:v>RS-002085</x:v>
      </x:c>
      <x:c r="B2089" s="149" t="str">
        <x:f>'Master Products'!B2086</x:f>
        <x:v>PIANO PENCIL BOX</x:v>
      </x:c>
      <x:c r="C2089" s="149" t="str">
        <x:f>'Master Products'!C2086</x:f>
        <x:v>GEOMATRIES</x:v>
      </x:c>
      <x:c r="D2089" s="149" t="str">
        <x:f>'Master Products'!D2086</x:f>
        <x:v>Both</x:v>
      </x:c>
      <x:c r="E2089" s="149" t="str">
        <x:f>'Master Products'!F2086</x:f>
        <x:v>Box</x:v>
      </x:c>
      <x:c r="F2089" s="149" t="str">
        <x:f>IF('Master Products'!G2086="","",'Master Products'!G2086)</x:f>
      </x:c>
      <x:c r="G2089" s="149" t="str">
        <x:f>'Master Products'!I2086</x:f>
        <x:v>PKR</x:v>
      </x:c>
      <x:c r="H2089" s="133" t="n">
        <x:f>'Master Products'!L2086</x:f>
        <x:v>130</x:v>
      </x:c>
      <x:c r="I2089" s="133" t="n">
        <x:f>'Master Products'!M2086</x:f>
        <x:v>124</x:v>
      </x:c>
      <x:c r="J2089" s="133" t="str">
        <x:f>'Master Products'!U2086</x:f>
        <x:v>Source Valid</x:v>
      </x:c>
      <x:c r="K2089" s="133" t="n">
        <x:f>'Master Products'!N2086</x:f>
        <x:v>6</x:v>
      </x:c>
      <x:c r="L2089" s="148" t="n">
        <x:f>'Master Products'!O2086</x:f>
        <x:v>0.046153846153846156</x:v>
      </x:c>
      <x:c r="M2089" s="149" t="str">
        <x:f>'Master Products'!X2086</x:f>
        <x:v>Ready</x:v>
      </x:c>
      <x:c r="N2089" s="149" t="b">
        <x:f>'Master Products'!Y2086</x:f>
        <x:v>1</x:v>
      </x:c>
      <x:c r="O2089" s="149" t="str">
        <x:f>'Master Products'!AH2086</x:f>
        <x:v>WS-RATES:58:34</x:v>
      </x:c>
      <x:c r="P2089" s="149" t="str">
        <x:f>IF('Master Products'!AI2086="","",'Master Products'!AI2086)</x:f>
      </x:c>
      <x:c r="Q2089" s="149" t="str">
        <x:f>IF('Master Products'!AJ2086="","",'Master Products'!AJ2086)</x:f>
      </x:c>
      <x:c r="R2089" s="149" t="str">
        <x:f>IF('Master Products'!AK2086="","",'Master Products'!AK2086)</x:f>
      </x:c>
    </x:row>
    <x:row r="2090">
      <x:c r="A2090" s="149" t="str">
        <x:f>'Master Products'!A2087</x:f>
        <x:v>RS-002086</x:v>
      </x:c>
      <x:c r="B2090" s="149" t="str">
        <x:f>'Master Products'!B2087</x:f>
        <x:v>PIANO MATH BOX (WR 503)</x:v>
      </x:c>
      <x:c r="C2090" s="149" t="str">
        <x:f>'Master Products'!C2087</x:f>
        <x:v>GEOMATRIES</x:v>
      </x:c>
      <x:c r="D2090" s="149" t="str">
        <x:f>'Master Products'!D2087</x:f>
        <x:v>Both</x:v>
      </x:c>
      <x:c r="E2090" s="149" t="str">
        <x:f>'Master Products'!F2087</x:f>
        <x:v>Box</x:v>
      </x:c>
      <x:c r="F2090" s="149" t="str">
        <x:f>IF('Master Products'!G2087="","",'Master Products'!G2087)</x:f>
      </x:c>
      <x:c r="G2090" s="149" t="str">
        <x:f>'Master Products'!I2087</x:f>
        <x:v>PKR</x:v>
      </x:c>
      <x:c r="H2090" s="133" t="n">
        <x:f>'Master Products'!L2087</x:f>
        <x:v>320</x:v>
      </x:c>
      <x:c r="I2090" s="133" t="n">
        <x:f>'Master Products'!M2087</x:f>
        <x:v>304</x:v>
      </x:c>
      <x:c r="J2090" s="133" t="str">
        <x:f>'Master Products'!U2087</x:f>
        <x:v>Source Valid</x:v>
      </x:c>
      <x:c r="K2090" s="133" t="n">
        <x:f>'Master Products'!N2087</x:f>
        <x:v>16</x:v>
      </x:c>
      <x:c r="L2090" s="148" t="n">
        <x:f>'Master Products'!O2087</x:f>
        <x:v>0.05</x:v>
      </x:c>
      <x:c r="M2090" s="149" t="str">
        <x:f>'Master Products'!X2087</x:f>
        <x:v>Ready</x:v>
      </x:c>
      <x:c r="N2090" s="149" t="b">
        <x:f>'Master Products'!Y2087</x:f>
        <x:v>1</x:v>
      </x:c>
      <x:c r="O2090" s="149" t="str">
        <x:f>'Master Products'!AH2087</x:f>
        <x:v>WS-RATES:58:35</x:v>
      </x:c>
      <x:c r="P2090" s="149" t="str">
        <x:f>IF('Master Products'!AI2087="","",'Master Products'!AI2087)</x:f>
      </x:c>
      <x:c r="Q2090" s="149" t="str">
        <x:f>IF('Master Products'!AJ2087="","",'Master Products'!AJ2087)</x:f>
      </x:c>
      <x:c r="R2090" s="149" t="str">
        <x:f>IF('Master Products'!AK2087="","",'Master Products'!AK2087)</x:f>
      </x:c>
    </x:row>
    <x:row r="2091">
      <x:c r="A2091" s="149" t="str">
        <x:f>'Master Products'!A2088</x:f>
        <x:v>RS-002087</x:v>
      </x:c>
      <x:c r="B2091" s="149" t="str">
        <x:f>'Master Products'!B2088</x:f>
        <x:v>PIANO STAR JAR LARGE</x:v>
      </x:c>
      <x:c r="C2091" s="149" t="str">
        <x:f>'Master Products'!C2088</x:f>
        <x:v>PENCILS</x:v>
      </x:c>
      <x:c r="D2091" s="149" t="str">
        <x:f>'Master Products'!D2088</x:f>
        <x:v>Wholesale/Bulk</x:v>
      </x:c>
      <x:c r="E2091" s="149" t="str">
        <x:f>'Master Products'!F2088</x:f>
        <x:v>Jar</x:v>
      </x:c>
      <x:c r="F2091" s="149" t="str">
        <x:f>IF('Master Products'!G2088="","",'Master Products'!G2088)</x:f>
      </x:c>
      <x:c r="G2091" s="149" t="str">
        <x:f>'Master Products'!I2088</x:f>
        <x:v>PKR</x:v>
      </x:c>
      <x:c r="H2091" s="133" t="n">
        <x:f>'Master Products'!L2088</x:f>
        <x:v>880</x:v>
      </x:c>
      <x:c r="I2091" s="133" t="n">
        <x:f>'Master Products'!M2088</x:f>
        <x:v>836</x:v>
      </x:c>
      <x:c r="J2091" s="133" t="str">
        <x:f>'Master Products'!U2088</x:f>
        <x:v>Source Valid</x:v>
      </x:c>
      <x:c r="K2091" s="133" t="n">
        <x:f>'Master Products'!N2088</x:f>
        <x:v>44</x:v>
      </x:c>
      <x:c r="L2091" s="148" t="n">
        <x:f>'Master Products'!O2088</x:f>
        <x:v>0.05</x:v>
      </x:c>
      <x:c r="M2091" s="149" t="str">
        <x:f>'Master Products'!X2088</x:f>
        <x:v>Ready</x:v>
      </x:c>
      <x:c r="N2091" s="149" t="b">
        <x:f>'Master Products'!Y2088</x:f>
        <x:v>1</x:v>
      </x:c>
      <x:c r="O2091" s="149" t="str">
        <x:f>'Master Products'!AH2088</x:f>
        <x:v>WS-RATES:58:36</x:v>
      </x:c>
      <x:c r="P2091" s="149" t="str">
        <x:f>IF('Master Products'!AI2088="","",'Master Products'!AI2088)</x:f>
      </x:c>
      <x:c r="Q2091" s="149" t="str">
        <x:f>IF('Master Products'!AJ2088="","",'Master Products'!AJ2088)</x:f>
      </x:c>
      <x:c r="R2091" s="149" t="str">
        <x:f>IF('Master Products'!AK2088="","",'Master Products'!AK2088)</x:f>
      </x:c>
    </x:row>
    <x:row r="2092">
      <x:c r="A2092" s="149" t="str">
        <x:f>'Master Products'!A2089</x:f>
        <x:v>RS-002088</x:v>
      </x:c>
      <x:c r="B2092" s="149" t="str">
        <x:f>'Master Products'!B2089</x:f>
        <x:v>DOLLAR SP 10</x:v>
      </x:c>
      <x:c r="C2092" s="149" t="str">
        <x:f>'Master Products'!C2089</x:f>
        <x:v>INK PEN</x:v>
      </x:c>
      <x:c r="D2092" s="149" t="str">
        <x:f>'Master Products'!D2089</x:f>
        <x:v>Both</x:v>
      </x:c>
      <x:c r="E2092" s="149" t="str">
        <x:f>'Master Products'!F2089</x:f>
        <x:v>Piece</x:v>
      </x:c>
      <x:c r="F2092" s="149" t="str">
        <x:f>IF('Master Products'!G2089="","",'Master Products'!G2089)</x:f>
      </x:c>
      <x:c r="G2092" s="149" t="str">
        <x:f>'Master Products'!I2089</x:f>
        <x:v>PKR</x:v>
      </x:c>
      <x:c r="H2092" s="133" t="n">
        <x:f>'Master Products'!L2089</x:f>
        <x:v>542</x:v>
      </x:c>
      <x:c r="I2092" s="133" t="n">
        <x:f>'Master Products'!M2089</x:f>
        <x:v>525.74</x:v>
      </x:c>
      <x:c r="J2092" s="133" t="str">
        <x:f>'Master Products'!U2089</x:f>
        <x:v>Source Valid</x:v>
      </x:c>
      <x:c r="K2092" s="133" t="n">
        <x:f>'Master Products'!N2089</x:f>
        <x:v>16.25999999999999</x:v>
      </x:c>
      <x:c r="L2092" s="148" t="n">
        <x:f>'Master Products'!O2089</x:f>
        <x:v>0.02999999999999998</x:v>
      </x:c>
      <x:c r="M2092" s="149" t="str">
        <x:f>'Master Products'!X2089</x:f>
        <x:v>Ready</x:v>
      </x:c>
      <x:c r="N2092" s="149" t="b">
        <x:f>'Master Products'!Y2089</x:f>
        <x:v>1</x:v>
      </x:c>
      <x:c r="O2092" s="149" t="str">
        <x:f>'Master Products'!AH2089</x:f>
        <x:v>WS-RATES:58:37</x:v>
      </x:c>
      <x:c r="P2092" s="149" t="str">
        <x:f>IF('Master Products'!AI2089="","",'Master Products'!AI2089)</x:f>
      </x:c>
      <x:c r="Q2092" s="149" t="str">
        <x:f>IF('Master Products'!AJ2089="","",'Master Products'!AJ2089)</x:f>
      </x:c>
      <x:c r="R2092" s="149" t="str">
        <x:f>IF('Master Products'!AK2089="","",'Master Products'!AK2089)</x:f>
      </x:c>
    </x:row>
    <x:row r="2093">
      <x:c r="A2093" s="149" t="str">
        <x:f>'Master Products'!A2090</x:f>
        <x:v>RS-002089</x:v>
      </x:c>
      <x:c r="B2093" s="149" t="str">
        <x:f>'Master Products'!B2090</x:f>
        <x:v>PIANO STAR JAR SMALL</x:v>
      </x:c>
      <x:c r="C2093" s="149" t="str">
        <x:f>'Master Products'!C2090</x:f>
        <x:v>PENCILS</x:v>
      </x:c>
      <x:c r="D2093" s="149" t="str">
        <x:f>'Master Products'!D2090</x:f>
        <x:v>Wholesale/Bulk</x:v>
      </x:c>
      <x:c r="E2093" s="149" t="str">
        <x:f>'Master Products'!F2090</x:f>
        <x:v>Jar</x:v>
      </x:c>
      <x:c r="F2093" s="149" t="str">
        <x:f>IF('Master Products'!G2090="","",'Master Products'!G2090)</x:f>
      </x:c>
      <x:c r="G2093" s="149" t="str">
        <x:f>'Master Products'!I2090</x:f>
        <x:v>PKR</x:v>
      </x:c>
      <x:c r="H2093" s="133" t="n">
        <x:f>'Master Products'!L2090</x:f>
        <x:v>660</x:v>
      </x:c>
      <x:c r="I2093" s="133" t="n">
        <x:f>'Master Products'!M2090</x:f>
        <x:v>627</x:v>
      </x:c>
      <x:c r="J2093" s="133" t="str">
        <x:f>'Master Products'!U2090</x:f>
        <x:v>Source Valid</x:v>
      </x:c>
      <x:c r="K2093" s="133" t="n">
        <x:f>'Master Products'!N2090</x:f>
        <x:v>33</x:v>
      </x:c>
      <x:c r="L2093" s="148" t="n">
        <x:f>'Master Products'!O2090</x:f>
        <x:v>0.05</x:v>
      </x:c>
      <x:c r="M2093" s="149" t="str">
        <x:f>'Master Products'!X2090</x:f>
        <x:v>Ready</x:v>
      </x:c>
      <x:c r="N2093" s="149" t="b">
        <x:f>'Master Products'!Y2090</x:f>
        <x:v>1</x:v>
      </x:c>
      <x:c r="O2093" s="149" t="str">
        <x:f>'Master Products'!AH2090</x:f>
        <x:v>WS-RATES:59:2</x:v>
      </x:c>
      <x:c r="P2093" s="149" t="str">
        <x:f>IF('Master Products'!AI2090="","",'Master Products'!AI2090)</x:f>
      </x:c>
      <x:c r="Q2093" s="149" t="str">
        <x:f>IF('Master Products'!AJ2090="","",'Master Products'!AJ2090)</x:f>
      </x:c>
      <x:c r="R2093" s="149" t="str">
        <x:f>IF('Master Products'!AK2090="","",'Master Products'!AK2090)</x:f>
      </x:c>
    </x:row>
    <x:row r="2094">
      <x:c r="A2094" s="149" t="str">
        <x:f>'Master Products'!A2091</x:f>
        <x:v>RS-002090</x:v>
      </x:c>
      <x:c r="B2094" s="149" t="str">
        <x:f>'Master Products'!B2091</x:f>
        <x:v>DOLLAR FP 5</x:v>
      </x:c>
      <x:c r="C2094" s="149" t="str">
        <x:f>'Master Products'!C2091</x:f>
        <x:v>INK PEN</x:v>
      </x:c>
      <x:c r="D2094" s="149" t="str">
        <x:f>'Master Products'!D2091</x:f>
        <x:v>Both</x:v>
      </x:c>
      <x:c r="E2094" s="149" t="str">
        <x:f>'Master Products'!F2091</x:f>
        <x:v>Piece</x:v>
      </x:c>
      <x:c r="F2094" s="149" t="str">
        <x:f>IF('Master Products'!G2091="","",'Master Products'!G2091)</x:f>
      </x:c>
      <x:c r="G2094" s="149" t="str">
        <x:f>'Master Products'!I2091</x:f>
        <x:v>PKR</x:v>
      </x:c>
      <x:c r="H2094" s="133" t="n">
        <x:f>'Master Products'!L2091</x:f>
        <x:v>435</x:v>
      </x:c>
      <x:c r="I2094" s="133" t="n">
        <x:f>'Master Products'!M2091</x:f>
        <x:v>422</x:v>
      </x:c>
      <x:c r="J2094" s="133" t="str">
        <x:f>'Master Products'!U2091</x:f>
        <x:v>Source Valid</x:v>
      </x:c>
      <x:c r="K2094" s="133" t="n">
        <x:f>'Master Products'!N2091</x:f>
        <x:v>13</x:v>
      </x:c>
      <x:c r="L2094" s="148" t="n">
        <x:f>'Master Products'!O2091</x:f>
        <x:v>0.029885057471264367</x:v>
      </x:c>
      <x:c r="M2094" s="149" t="str">
        <x:f>'Master Products'!X2091</x:f>
        <x:v>Ready</x:v>
      </x:c>
      <x:c r="N2094" s="149" t="b">
        <x:f>'Master Products'!Y2091</x:f>
        <x:v>1</x:v>
      </x:c>
      <x:c r="O2094" s="149" t="str">
        <x:f>'Master Products'!AH2091</x:f>
        <x:v>WS-RATES:59:3</x:v>
      </x:c>
      <x:c r="P2094" s="149" t="str">
        <x:f>IF('Master Products'!AI2091="","",'Master Products'!AI2091)</x:f>
      </x:c>
      <x:c r="Q2094" s="149" t="str">
        <x:f>IF('Master Products'!AJ2091="","",'Master Products'!AJ2091)</x:f>
      </x:c>
      <x:c r="R2094" s="149" t="str">
        <x:f>IF('Master Products'!AK2091="","",'Master Products'!AK2091)</x:f>
      </x:c>
    </x:row>
    <x:row r="2095">
      <x:c r="A2095" s="149" t="str">
        <x:f>'Master Products'!A2092</x:f>
        <x:v>RS-002091</x:v>
      </x:c>
      <x:c r="B2095" s="149" t="str">
        <x:f>'Master Products'!B2092</x:f>
        <x:v>PIANO STAR PENCIL</x:v>
      </x:c>
      <x:c r="C2095" s="149" t="str">
        <x:f>'Master Products'!C2092</x:f>
        <x:v>PENCILS</x:v>
      </x:c>
      <x:c r="D2095" s="149" t="str">
        <x:f>'Master Products'!D2092</x:f>
        <x:v>Both</x:v>
      </x:c>
      <x:c r="E2095" s="149" t="str">
        <x:f>'Master Products'!F2092</x:f>
        <x:v>Piece</x:v>
      </x:c>
      <x:c r="F2095" s="149" t="str">
        <x:f>IF('Master Products'!G2092="","",'Master Products'!G2092)</x:f>
      </x:c>
      <x:c r="G2095" s="149" t="str">
        <x:f>'Master Products'!I2092</x:f>
        <x:v>PKR</x:v>
      </x:c>
      <x:c r="H2095" s="133" t="n">
        <x:f>'Master Products'!L2092</x:f>
        <x:v>167</x:v>
      </x:c>
      <x:c r="I2095" s="133" t="n">
        <x:f>'Master Products'!M2092</x:f>
        <x:v>159.5</x:v>
      </x:c>
      <x:c r="J2095" s="133" t="str">
        <x:f>'Master Products'!U2092</x:f>
        <x:v>Source Valid</x:v>
      </x:c>
      <x:c r="K2095" s="133" t="n">
        <x:f>'Master Products'!N2092</x:f>
        <x:v>7.5</x:v>
      </x:c>
      <x:c r="L2095" s="148" t="n">
        <x:f>'Master Products'!O2092</x:f>
        <x:v>0.04491017964071856</x:v>
      </x:c>
      <x:c r="M2095" s="149" t="str">
        <x:f>'Master Products'!X2092</x:f>
        <x:v>Ready</x:v>
      </x:c>
      <x:c r="N2095" s="149" t="b">
        <x:f>'Master Products'!Y2092</x:f>
        <x:v>1</x:v>
      </x:c>
      <x:c r="O2095" s="149" t="str">
        <x:f>'Master Products'!AH2092</x:f>
        <x:v>WS-RATES:59:4</x:v>
      </x:c>
      <x:c r="P2095" s="149" t="str">
        <x:f>IF('Master Products'!AI2092="","",'Master Products'!AI2092)</x:f>
      </x:c>
      <x:c r="Q2095" s="149" t="str">
        <x:f>IF('Master Products'!AJ2092="","",'Master Products'!AJ2092)</x:f>
      </x:c>
      <x:c r="R2095" s="149" t="str">
        <x:f>IF('Master Products'!AK2092="","",'Master Products'!AK2092)</x:f>
      </x:c>
    </x:row>
    <x:row r="2096">
      <x:c r="A2096" s="149" t="str">
        <x:f>'Master Products'!A2093</x:f>
        <x:v>RS-002092</x:v>
      </x:c>
      <x:c r="B2096" s="149" t="str">
        <x:f>'Master Products'!B2093</x:f>
        <x:v>PIANO PREMIUM PENCIL</x:v>
      </x:c>
      <x:c r="C2096" s="149" t="str">
        <x:f>'Master Products'!C2093</x:f>
        <x:v>PENCILS</x:v>
      </x:c>
      <x:c r="D2096" s="149" t="str">
        <x:f>'Master Products'!D2093</x:f>
        <x:v>Both</x:v>
      </x:c>
      <x:c r="E2096" s="149" t="str">
        <x:f>'Master Products'!F2093</x:f>
        <x:v>Piece</x:v>
      </x:c>
      <x:c r="F2096" s="149" t="str">
        <x:f>IF('Master Products'!G2093="","",'Master Products'!G2093)</x:f>
      </x:c>
      <x:c r="G2096" s="149" t="str">
        <x:f>'Master Products'!I2093</x:f>
        <x:v>PKR</x:v>
      </x:c>
      <x:c r="H2096" s="133" t="n">
        <x:f>'Master Products'!L2093</x:f>
        <x:v>190</x:v>
      </x:c>
      <x:c r="I2096" s="133" t="n">
        <x:f>'Master Products'!M2093</x:f>
        <x:v>180.5</x:v>
      </x:c>
      <x:c r="J2096" s="133" t="str">
        <x:f>'Master Products'!U2093</x:f>
        <x:v>Source Valid</x:v>
      </x:c>
      <x:c r="K2096" s="133" t="n">
        <x:f>'Master Products'!N2093</x:f>
        <x:v>9.5</x:v>
      </x:c>
      <x:c r="L2096" s="148" t="n">
        <x:f>'Master Products'!O2093</x:f>
        <x:v>0.05</x:v>
      </x:c>
      <x:c r="M2096" s="149" t="str">
        <x:f>'Master Products'!X2093</x:f>
        <x:v>Ready</x:v>
      </x:c>
      <x:c r="N2096" s="149" t="b">
        <x:f>'Master Products'!Y2093</x:f>
        <x:v>1</x:v>
      </x:c>
      <x:c r="O2096" s="149" t="str">
        <x:f>'Master Products'!AH2093</x:f>
        <x:v>WS-RATES:59:5</x:v>
      </x:c>
      <x:c r="P2096" s="149" t="str">
        <x:f>IF('Master Products'!AI2093="","",'Master Products'!AI2093)</x:f>
      </x:c>
      <x:c r="Q2096" s="149" t="str">
        <x:f>IF('Master Products'!AJ2093="","",'Master Products'!AJ2093)</x:f>
      </x:c>
      <x:c r="R2096" s="149" t="str">
        <x:f>IF('Master Products'!AK2093="","",'Master Products'!AK2093)</x:f>
      </x:c>
    </x:row>
    <x:row r="2097">
      <x:c r="A2097" s="149" t="str">
        <x:f>'Master Products'!A2094</x:f>
        <x:v>RS-002093</x:v>
      </x:c>
      <x:c r="B2097" s="149" t="str">
        <x:f>'Master Products'!B2094</x:f>
        <x:v>DOLLAR 717 QALAM</x:v>
      </x:c>
      <x:c r="C2097" s="149" t="str">
        <x:f>'Master Products'!C2094</x:f>
        <x:v>INK PEN</x:v>
      </x:c>
      <x:c r="D2097" s="149" t="str">
        <x:f>'Master Products'!D2094</x:f>
        <x:v>Both</x:v>
      </x:c>
      <x:c r="E2097" s="149" t="str">
        <x:f>'Master Products'!F2094</x:f>
        <x:v>Piece</x:v>
      </x:c>
      <x:c r="F2097" s="149" t="str">
        <x:f>IF('Master Products'!G2094="","",'Master Products'!G2094)</x:f>
      </x:c>
      <x:c r="G2097" s="149" t="str">
        <x:f>'Master Products'!I2094</x:f>
        <x:v>PKR</x:v>
      </x:c>
      <x:c r="H2097" s="133" t="n">
        <x:f>'Master Products'!L2094</x:f>
        <x:v>554</x:v>
      </x:c>
      <x:c r="I2097" s="133" t="n">
        <x:f>'Master Products'!M2094</x:f>
        <x:v>537.38</x:v>
      </x:c>
      <x:c r="J2097" s="133" t="str">
        <x:f>'Master Products'!U2094</x:f>
        <x:v>Source Valid</x:v>
      </x:c>
      <x:c r="K2097" s="133" t="n">
        <x:f>'Master Products'!N2094</x:f>
        <x:v>16.620000000000005</x:v>
      </x:c>
      <x:c r="L2097" s="148" t="n">
        <x:f>'Master Products'!O2094</x:f>
        <x:v>0.03000000000000001</x:v>
      </x:c>
      <x:c r="M2097" s="149" t="str">
        <x:f>'Master Products'!X2094</x:f>
        <x:v>Ready</x:v>
      </x:c>
      <x:c r="N2097" s="149" t="b">
        <x:f>'Master Products'!Y2094</x:f>
        <x:v>1</x:v>
      </x:c>
      <x:c r="O2097" s="149" t="str">
        <x:f>'Master Products'!AH2094</x:f>
        <x:v>WS-RATES:59:6</x:v>
      </x:c>
      <x:c r="P2097" s="149" t="str">
        <x:f>IF('Master Products'!AI2094="","",'Master Products'!AI2094)</x:f>
      </x:c>
      <x:c r="Q2097" s="149" t="str">
        <x:f>IF('Master Products'!AJ2094="","",'Master Products'!AJ2094)</x:f>
      </x:c>
      <x:c r="R2097" s="149" t="str">
        <x:f>IF('Master Products'!AK2094="","",'Master Products'!AK2094)</x:f>
      </x:c>
    </x:row>
    <x:row r="2098">
      <x:c r="A2098" s="149" t="str">
        <x:f>'Master Products'!A2095</x:f>
        <x:v>RS-002094</x:v>
      </x:c>
      <x:c r="B2098" s="149" t="str">
        <x:f>'Master Products'!B2095</x:f>
        <x:v>TEMPO 12 COLOUR HALF</x:v>
      </x:c>
      <x:c r="C2098" s="149" t="str">
        <x:f>'Master Products'!C2095</x:f>
        <x:v>PENCIL COLOR</x:v>
      </x:c>
      <x:c r="D2098" s="149" t="str">
        <x:f>'Master Products'!D2095</x:f>
        <x:v>Both</x:v>
      </x:c>
      <x:c r="E2098" s="149" t="str">
        <x:f>'Master Products'!F2095</x:f>
        <x:v>Piece</x:v>
      </x:c>
      <x:c r="F2098" s="149" t="str">
        <x:f>IF('Master Products'!G2095="","",'Master Products'!G2095)</x:f>
      </x:c>
      <x:c r="G2098" s="149" t="str">
        <x:f>'Master Products'!I2095</x:f>
        <x:v>PKR</x:v>
      </x:c>
      <x:c r="H2098" s="133" t="n">
        <x:f>'Master Products'!L2095</x:f>
        <x:v>103</x:v>
      </x:c>
      <x:c r="I2098" s="133" t="n">
        <x:f>'Master Products'!M2095</x:f>
        <x:v>97.85</x:v>
      </x:c>
      <x:c r="J2098" s="133" t="str">
        <x:f>'Master Products'!U2095</x:f>
        <x:v>Source Valid</x:v>
      </x:c>
      <x:c r="K2098" s="133" t="n">
        <x:f>'Master Products'!N2095</x:f>
        <x:v>5.150000000000006</x:v>
      </x:c>
      <x:c r="L2098" s="148" t="n">
        <x:f>'Master Products'!O2095</x:f>
        <x:v>0.05000000000000006</x:v>
      </x:c>
      <x:c r="M2098" s="149" t="str">
        <x:f>'Master Products'!X2095</x:f>
        <x:v>Ready</x:v>
      </x:c>
      <x:c r="N2098" s="149" t="b">
        <x:f>'Master Products'!Y2095</x:f>
        <x:v>1</x:v>
      </x:c>
      <x:c r="O2098" s="149" t="str">
        <x:f>'Master Products'!AH2095</x:f>
        <x:v>WS-RATES:59:7</x:v>
      </x:c>
      <x:c r="P2098" s="149" t="str">
        <x:f>IF('Master Products'!AI2095="","",'Master Products'!AI2095)</x:f>
      </x:c>
      <x:c r="Q2098" s="149" t="str">
        <x:f>IF('Master Products'!AJ2095="","",'Master Products'!AJ2095)</x:f>
      </x:c>
      <x:c r="R2098" s="149" t="str">
        <x:f>IF('Master Products'!AK2095="","",'Master Products'!AK2095)</x:f>
      </x:c>
    </x:row>
    <x:row r="2099">
      <x:c r="A2099" s="149" t="str">
        <x:f>'Master Products'!A2096</x:f>
        <x:v>RS-002095</x:v>
      </x:c>
      <x:c r="B2099" s="149" t="str">
        <x:f>'Master Products'!B2096</x:f>
        <x:v>PIANO 12 HALF COLOUR PENCIL</x:v>
      </x:c>
      <x:c r="C2099" s="149" t="str">
        <x:f>'Master Products'!C2096</x:f>
        <x:v>PENCIL COLOR</x:v>
      </x:c>
      <x:c r="D2099" s="149" t="str">
        <x:f>'Master Products'!D2096</x:f>
        <x:v>Both</x:v>
      </x:c>
      <x:c r="E2099" s="149" t="str">
        <x:f>'Master Products'!F2096</x:f>
        <x:v>Piece</x:v>
      </x:c>
      <x:c r="F2099" s="149" t="str">
        <x:f>IF('Master Products'!G2096="","",'Master Products'!G2096)</x:f>
      </x:c>
      <x:c r="G2099" s="149" t="str">
        <x:f>'Master Products'!I2096</x:f>
        <x:v>PKR</x:v>
      </x:c>
      <x:c r="H2099" s="133" t="n">
        <x:f>'Master Products'!L2096</x:f>
        <x:v>110</x:v>
      </x:c>
      <x:c r="I2099" s="133" t="n">
        <x:f>'Master Products'!M2096</x:f>
        <x:v>104.5</x:v>
      </x:c>
      <x:c r="J2099" s="133" t="str">
        <x:f>'Master Products'!U2096</x:f>
        <x:v>Source Valid</x:v>
      </x:c>
      <x:c r="K2099" s="133" t="n">
        <x:f>'Master Products'!N2096</x:f>
        <x:v>5.5</x:v>
      </x:c>
      <x:c r="L2099" s="148" t="n">
        <x:f>'Master Products'!O2096</x:f>
        <x:v>0.05</x:v>
      </x:c>
      <x:c r="M2099" s="149" t="str">
        <x:f>'Master Products'!X2096</x:f>
        <x:v>Ready</x:v>
      </x:c>
      <x:c r="N2099" s="149" t="b">
        <x:f>'Master Products'!Y2096</x:f>
        <x:v>1</x:v>
      </x:c>
      <x:c r="O2099" s="149" t="str">
        <x:f>'Master Products'!AH2096</x:f>
        <x:v>WS-RATES:59:8</x:v>
      </x:c>
      <x:c r="P2099" s="149" t="str">
        <x:f>IF('Master Products'!AI2096="","",'Master Products'!AI2096)</x:f>
      </x:c>
      <x:c r="Q2099" s="149" t="str">
        <x:f>IF('Master Products'!AJ2096="","",'Master Products'!AJ2096)</x:f>
      </x:c>
      <x:c r="R2099" s="149" t="str">
        <x:f>IF('Master Products'!AK2096="","",'Master Products'!AK2096)</x:f>
      </x:c>
    </x:row>
    <x:row r="2100">
      <x:c r="A2100" s="149" t="str">
        <x:f>'Master Products'!A2097</x:f>
        <x:v>RS-002096</x:v>
      </x:c>
      <x:c r="B2100" s="149" t="str">
        <x:f>'Master Products'!B2097</x:f>
        <x:v>PIANO PC 12 FULL COLOUR PENCI</x:v>
      </x:c>
      <x:c r="C2100" s="149" t="str">
        <x:f>'Master Products'!C2097</x:f>
        <x:v>PENCIL COLOR</x:v>
      </x:c>
      <x:c r="D2100" s="149" t="str">
        <x:f>'Master Products'!D2097</x:f>
        <x:v>Both</x:v>
      </x:c>
      <x:c r="E2100" s="149" t="str">
        <x:f>'Master Products'!F2097</x:f>
        <x:v>Piece</x:v>
      </x:c>
      <x:c r="F2100" s="149" t="str">
        <x:f>IF('Master Products'!G2097="","",'Master Products'!G2097)</x:f>
      </x:c>
      <x:c r="G2100" s="149" t="str">
        <x:f>'Master Products'!I2097</x:f>
        <x:v>PKR</x:v>
      </x:c>
      <x:c r="H2100" s="133" t="n">
        <x:f>'Master Products'!L2097</x:f>
        <x:v>214</x:v>
      </x:c>
      <x:c r="I2100" s="133" t="n">
        <x:f>'Master Products'!M2097</x:f>
        <x:v>213</x:v>
      </x:c>
      <x:c r="J2100" s="133" t="str">
        <x:f>'Master Products'!U2097</x:f>
        <x:v>Source Valid</x:v>
      </x:c>
      <x:c r="K2100" s="133" t="n">
        <x:f>'Master Products'!N2097</x:f>
        <x:v>1</x:v>
      </x:c>
      <x:c r="L2100" s="148" t="n">
        <x:f>'Master Products'!O2097</x:f>
        <x:v>0.004672897196261682</x:v>
      </x:c>
      <x:c r="M2100" s="149" t="str">
        <x:f>'Master Products'!X2097</x:f>
        <x:v>Ready</x:v>
      </x:c>
      <x:c r="N2100" s="149" t="b">
        <x:f>'Master Products'!Y2097</x:f>
        <x:v>1</x:v>
      </x:c>
      <x:c r="O2100" s="149" t="str">
        <x:f>'Master Products'!AH2097</x:f>
        <x:v>WS-RATES:59:9</x:v>
      </x:c>
      <x:c r="P2100" s="149" t="str">
        <x:f>IF('Master Products'!AI2097="","",'Master Products'!AI2097)</x:f>
      </x:c>
      <x:c r="Q2100" s="149" t="str">
        <x:f>IF('Master Products'!AJ2097="","",'Master Products'!AJ2097)</x:f>
      </x:c>
      <x:c r="R2100" s="149" t="str">
        <x:f>IF('Master Products'!AK2097="","",'Master Products'!AK2097)</x:f>
      </x:c>
    </x:row>
    <x:row r="2101">
      <x:c r="A2101" s="149" t="str">
        <x:f>'Master Products'!A2098</x:f>
        <x:v>RS-002097</x:v>
      </x:c>
      <x:c r="B2101" s="149" t="str">
        <x:f>'Master Products'!B2098</x:f>
        <x:v>DOLLAR 717i CRYSTAL</x:v>
      </x:c>
      <x:c r="C2101" s="149" t="str">
        <x:f>'Master Products'!C2098</x:f>
        <x:v>INK PEN</x:v>
      </x:c>
      <x:c r="D2101" s="149" t="str">
        <x:f>'Master Products'!D2098</x:f>
        <x:v>Both</x:v>
      </x:c>
      <x:c r="E2101" s="149" t="str">
        <x:f>'Master Products'!F2098</x:f>
        <x:v>Piece</x:v>
      </x:c>
      <x:c r="F2101" s="149" t="str">
        <x:f>IF('Master Products'!G2098="","",'Master Products'!G2098)</x:f>
      </x:c>
      <x:c r="G2101" s="149" t="str">
        <x:f>'Master Products'!I2098</x:f>
        <x:v>PKR</x:v>
      </x:c>
      <x:c r="H2101" s="133" t="n">
        <x:f>'Master Products'!L2098</x:f>
        <x:v>590</x:v>
      </x:c>
      <x:c r="I2101" s="133" t="n">
        <x:f>'Master Products'!M2098</x:f>
        <x:v>572.3</x:v>
      </x:c>
      <x:c r="J2101" s="133" t="str">
        <x:f>'Master Products'!U2098</x:f>
        <x:v>Source Valid</x:v>
      </x:c>
      <x:c r="K2101" s="133" t="n">
        <x:f>'Master Products'!N2098</x:f>
        <x:v>17.700000000000045</x:v>
      </x:c>
      <x:c r="L2101" s="148" t="n">
        <x:f>'Master Products'!O2098</x:f>
        <x:v>0.03000000000000008</x:v>
      </x:c>
      <x:c r="M2101" s="149" t="str">
        <x:f>'Master Products'!X2098</x:f>
        <x:v>Ready</x:v>
      </x:c>
      <x:c r="N2101" s="149" t="b">
        <x:f>'Master Products'!Y2098</x:f>
        <x:v>1</x:v>
      </x:c>
      <x:c r="O2101" s="149" t="str">
        <x:f>'Master Products'!AH2098</x:f>
        <x:v>WS-RATES:59:10</x:v>
      </x:c>
      <x:c r="P2101" s="149" t="str">
        <x:f>IF('Master Products'!AI2098="","",'Master Products'!AI2098)</x:f>
      </x:c>
      <x:c r="Q2101" s="149" t="str">
        <x:f>IF('Master Products'!AJ2098="","",'Master Products'!AJ2098)</x:f>
      </x:c>
      <x:c r="R2101" s="149" t="str">
        <x:f>IF('Master Products'!AK2098="","",'Master Products'!AK2098)</x:f>
      </x:c>
    </x:row>
    <x:row r="2102">
      <x:c r="A2102" s="149" t="str">
        <x:f>'Master Products'!A2099</x:f>
        <x:v>RS-002098</x:v>
      </x:c>
      <x:c r="B2102" s="149" t="str">
        <x:f>'Master Products'!B2099</x:f>
        <x:v>PIANO SMART HIGHLIGHTER</x:v>
      </x:c>
      <x:c r="C2102" s="149" t="str">
        <x:f>'Master Products'!C2099</x:f>
        <x:v>HIGHLIGHTER</x:v>
      </x:c>
      <x:c r="D2102" s="149" t="str">
        <x:f>'Master Products'!D2099</x:f>
        <x:v>Both</x:v>
      </x:c>
      <x:c r="E2102" s="149" t="str">
        <x:f>'Master Products'!F2099</x:f>
        <x:v>Piece</x:v>
      </x:c>
      <x:c r="F2102" s="149" t="str">
        <x:f>IF('Master Products'!G2099="","",'Master Products'!G2099)</x:f>
      </x:c>
      <x:c r="G2102" s="149" t="str">
        <x:f>'Master Products'!I2099</x:f>
        <x:v>PKR</x:v>
      </x:c>
      <x:c r="H2102" s="133" t="n">
        <x:f>'Master Products'!L2099</x:f>
        <x:v>290</x:v>
      </x:c>
      <x:c r="I2102" s="133" t="n">
        <x:f>'Master Products'!M2099</x:f>
        <x:v>275.5</x:v>
      </x:c>
      <x:c r="J2102" s="133" t="str">
        <x:f>'Master Products'!U2099</x:f>
        <x:v>Source Valid</x:v>
      </x:c>
      <x:c r="K2102" s="133" t="n">
        <x:f>'Master Products'!N2099</x:f>
        <x:v>14.5</x:v>
      </x:c>
      <x:c r="L2102" s="148" t="n">
        <x:f>'Master Products'!O2099</x:f>
        <x:v>0.05</x:v>
      </x:c>
      <x:c r="M2102" s="149" t="str">
        <x:f>'Master Products'!X2099</x:f>
        <x:v>Ready</x:v>
      </x:c>
      <x:c r="N2102" s="149" t="b">
        <x:f>'Master Products'!Y2099</x:f>
        <x:v>1</x:v>
      </x:c>
      <x:c r="O2102" s="149" t="str">
        <x:f>'Master Products'!AH2099</x:f>
        <x:v>WS-RATES:59:11</x:v>
      </x:c>
      <x:c r="P2102" s="149" t="str">
        <x:f>IF('Master Products'!AI2099="","",'Master Products'!AI2099)</x:f>
      </x:c>
      <x:c r="Q2102" s="149" t="str">
        <x:f>IF('Master Products'!AJ2099="","",'Master Products'!AJ2099)</x:f>
      </x:c>
      <x:c r="R2102" s="149" t="str">
        <x:f>IF('Master Products'!AK2099="","",'Master Products'!AK2099)</x:f>
      </x:c>
    </x:row>
    <x:row r="2103">
      <x:c r="A2103" s="149" t="str">
        <x:f>'Master Products'!A2100</x:f>
        <x:v>RS-002099</x:v>
      </x:c>
      <x:c r="B2103" s="149" t="str">
        <x:f>'Master Products'!B2100</x:f>
        <x:v>DOLLAR GLAM PEN</x:v>
      </x:c>
      <x:c r="C2103" s="149" t="str">
        <x:f>'Master Products'!C2100</x:f>
        <x:v>INK PEN</x:v>
      </x:c>
      <x:c r="D2103" s="149" t="str">
        <x:f>'Master Products'!D2100</x:f>
        <x:v>Both</x:v>
      </x:c>
      <x:c r="E2103" s="149" t="str">
        <x:f>'Master Products'!F2100</x:f>
        <x:v>Piece</x:v>
      </x:c>
      <x:c r="F2103" s="149" t="str">
        <x:f>IF('Master Products'!G2100="","",'Master Products'!G2100)</x:f>
      </x:c>
      <x:c r="G2103" s="149" t="str">
        <x:f>'Master Products'!I2100</x:f>
        <x:v>PKR</x:v>
      </x:c>
      <x:c r="H2103" s="133" t="n">
        <x:f>'Master Products'!L2100</x:f>
        <x:v>446</x:v>
      </x:c>
      <x:c r="I2103" s="133" t="n">
        <x:f>'Master Products'!M2100</x:f>
        <x:v>432.62</x:v>
      </x:c>
      <x:c r="J2103" s="133" t="str">
        <x:f>'Master Products'!U2100</x:f>
        <x:v>Source Valid</x:v>
      </x:c>
      <x:c r="K2103" s="133" t="n">
        <x:f>'Master Products'!N2100</x:f>
        <x:v>13.379999999999995</x:v>
      </x:c>
      <x:c r="L2103" s="148" t="n">
        <x:f>'Master Products'!O2100</x:f>
        <x:v>0.02999999999999999</x:v>
      </x:c>
      <x:c r="M2103" s="149" t="str">
        <x:f>'Master Products'!X2100</x:f>
        <x:v>Ready</x:v>
      </x:c>
      <x:c r="N2103" s="149" t="b">
        <x:f>'Master Products'!Y2100</x:f>
        <x:v>1</x:v>
      </x:c>
      <x:c r="O2103" s="149" t="str">
        <x:f>'Master Products'!AH2100</x:f>
        <x:v>WS-RATES:59:12</x:v>
      </x:c>
      <x:c r="P2103" s="149" t="str">
        <x:f>IF('Master Products'!AI2100="","",'Master Products'!AI2100)</x:f>
      </x:c>
      <x:c r="Q2103" s="149" t="str">
        <x:f>IF('Master Products'!AJ2100="","",'Master Products'!AJ2100)</x:f>
      </x:c>
      <x:c r="R2103" s="149" t="str">
        <x:f>IF('Master Products'!AK2100="","",'Master Products'!AK2100)</x:f>
      </x:c>
    </x:row>
    <x:row r="2104">
      <x:c r="A2104" s="149" t="str">
        <x:f>'Master Products'!A2101</x:f>
        <x:v>RS-002100</x:v>
      </x:c>
      <x:c r="B2104" s="149" t="str">
        <x:f>'Master Products'!B2101</x:f>
        <x:v>PIANO HIGHLIGHTER 10PCS</x:v>
      </x:c>
      <x:c r="C2104" s="149" t="str">
        <x:f>'Master Products'!C2101</x:f>
        <x:v>HIGHLIGHTER</x:v>
      </x:c>
      <x:c r="D2104" s="149" t="str">
        <x:f>'Master Products'!D2101</x:f>
        <x:v>Wholesale/Bulk</x:v>
      </x:c>
      <x:c r="E2104" s="149" t="str">
        <x:f>'Master Products'!F2101</x:f>
        <x:v>Pack</x:v>
      </x:c>
      <x:c r="F2104" s="149" t="n">
        <x:f>IF('Master Products'!G2101="","",'Master Products'!G2101)</x:f>
        <x:v>10</x:v>
      </x:c>
      <x:c r="G2104" s="149" t="str">
        <x:f>'Master Products'!I2101</x:f>
        <x:v>PKR</x:v>
      </x:c>
      <x:c r="H2104" s="133" t="n">
        <x:f>'Master Products'!L2101</x:f>
        <x:v>480</x:v>
      </x:c>
      <x:c r="I2104" s="133" t="n">
        <x:f>'Master Products'!M2101</x:f>
        <x:v>456</x:v>
      </x:c>
      <x:c r="J2104" s="133" t="str">
        <x:f>'Master Products'!U2101</x:f>
        <x:v>Source Valid</x:v>
      </x:c>
      <x:c r="K2104" s="133" t="n">
        <x:f>'Master Products'!N2101</x:f>
        <x:v>24</x:v>
      </x:c>
      <x:c r="L2104" s="148" t="n">
        <x:f>'Master Products'!O2101</x:f>
        <x:v>0.05</x:v>
      </x:c>
      <x:c r="M2104" s="149" t="str">
        <x:f>'Master Products'!X2101</x:f>
        <x:v>Ready</x:v>
      </x:c>
      <x:c r="N2104" s="149" t="b">
        <x:f>'Master Products'!Y2101</x:f>
        <x:v>1</x:v>
      </x:c>
      <x:c r="O2104" s="149" t="str">
        <x:f>'Master Products'!AH2101</x:f>
        <x:v>WS-RATES:59:13</x:v>
      </x:c>
      <x:c r="P2104" s="149" t="str">
        <x:f>IF('Master Products'!AI2101="","",'Master Products'!AI2101)</x:f>
      </x:c>
      <x:c r="Q2104" s="149" t="str">
        <x:f>IF('Master Products'!AJ2101="","",'Master Products'!AJ2101)</x:f>
      </x:c>
      <x:c r="R2104" s="149" t="str">
        <x:f>IF('Master Products'!AK2101="","",'Master Products'!AK2101)</x:f>
      </x:c>
    </x:row>
    <x:row r="2105">
      <x:c r="A2105" s="149" t="str">
        <x:f>'Master Products'!A2102</x:f>
        <x:v>RS-002101</x:v>
      </x:c>
      <x:c r="B2105" s="149" t="str">
        <x:f>'Master Products'!B2102</x:f>
        <x:v>DOLLAR BLISS PEN</x:v>
      </x:c>
      <x:c r="C2105" s="149" t="str">
        <x:f>'Master Products'!C2102</x:f>
        <x:v>INK PEN</x:v>
      </x:c>
      <x:c r="D2105" s="149" t="str">
        <x:f>'Master Products'!D2102</x:f>
        <x:v>Both</x:v>
      </x:c>
      <x:c r="E2105" s="149" t="str">
        <x:f>'Master Products'!F2102</x:f>
        <x:v>Piece</x:v>
      </x:c>
      <x:c r="F2105" s="149" t="str">
        <x:f>IF('Master Products'!G2102="","",'Master Products'!G2102)</x:f>
      </x:c>
      <x:c r="G2105" s="149" t="str">
        <x:f>'Master Products'!I2102</x:f>
        <x:v>PKR</x:v>
      </x:c>
      <x:c r="H2105" s="133" t="n">
        <x:f>'Master Products'!L2102</x:f>
        <x:v>604</x:v>
      </x:c>
      <x:c r="I2105" s="133" t="n">
        <x:f>'Master Products'!M2102</x:f>
        <x:v>586</x:v>
      </x:c>
      <x:c r="J2105" s="133" t="str">
        <x:f>'Master Products'!U2102</x:f>
        <x:v>Source Valid</x:v>
      </x:c>
      <x:c r="K2105" s="133" t="n">
        <x:f>'Master Products'!N2102</x:f>
        <x:v>18</x:v>
      </x:c>
      <x:c r="L2105" s="148" t="n">
        <x:f>'Master Products'!O2102</x:f>
        <x:v>0.029801324503311258</x:v>
      </x:c>
      <x:c r="M2105" s="149" t="str">
        <x:f>'Master Products'!X2102</x:f>
        <x:v>Ready</x:v>
      </x:c>
      <x:c r="N2105" s="149" t="b">
        <x:f>'Master Products'!Y2102</x:f>
        <x:v>1</x:v>
      </x:c>
      <x:c r="O2105" s="149" t="str">
        <x:f>'Master Products'!AH2102</x:f>
        <x:v>WS-RATES:59:14</x:v>
      </x:c>
      <x:c r="P2105" s="149" t="str">
        <x:f>IF('Master Products'!AI2102="","",'Master Products'!AI2102)</x:f>
      </x:c>
      <x:c r="Q2105" s="149" t="str">
        <x:f>IF('Master Products'!AJ2102="","",'Master Products'!AJ2102)</x:f>
      </x:c>
      <x:c r="R2105" s="149" t="str">
        <x:f>IF('Master Products'!AK2102="","",'Master Products'!AK2102)</x:f>
      </x:c>
    </x:row>
    <x:row r="2106">
      <x:c r="A2106" s="149" t="str">
        <x:f>'Master Products'!A2103</x:f>
        <x:v>RS-002102</x:v>
      </x:c>
      <x:c r="B2106" s="149" t="str">
        <x:f>'Master Products'!B2103</x:f>
        <x:v>PIANO CLASSIC GEL</x:v>
      </x:c>
      <x:c r="C2106" s="149" t="str">
        <x:f>'Master Products'!C2103</x:f>
        <x:v>GEL PEN</x:v>
      </x:c>
      <x:c r="D2106" s="149" t="str">
        <x:f>'Master Products'!D2103</x:f>
        <x:v>Both</x:v>
      </x:c>
      <x:c r="E2106" s="149" t="str">
        <x:f>'Master Products'!F2103</x:f>
        <x:v>Piece</x:v>
      </x:c>
      <x:c r="F2106" s="149" t="str">
        <x:f>IF('Master Products'!G2103="","",'Master Products'!G2103)</x:f>
      </x:c>
      <x:c r="G2106" s="149" t="str">
        <x:f>'Master Products'!I2103</x:f>
        <x:v>PKR</x:v>
      </x:c>
      <x:c r="H2106" s="133" t="n">
        <x:f>'Master Products'!L2103</x:f>
        <x:v>445</x:v>
      </x:c>
      <x:c r="I2106" s="133" t="n">
        <x:f>'Master Products'!M2103</x:f>
        <x:v>423</x:v>
      </x:c>
      <x:c r="J2106" s="133" t="str">
        <x:f>'Master Products'!U2103</x:f>
        <x:v>Source Valid</x:v>
      </x:c>
      <x:c r="K2106" s="133" t="n">
        <x:f>'Master Products'!N2103</x:f>
        <x:v>22</x:v>
      </x:c>
      <x:c r="L2106" s="148" t="n">
        <x:f>'Master Products'!O2103</x:f>
        <x:v>0.04943820224719101</x:v>
      </x:c>
      <x:c r="M2106" s="149" t="str">
        <x:f>'Master Products'!X2103</x:f>
        <x:v>Ready</x:v>
      </x:c>
      <x:c r="N2106" s="149" t="b">
        <x:f>'Master Products'!Y2103</x:f>
        <x:v>1</x:v>
      </x:c>
      <x:c r="O2106" s="149" t="str">
        <x:f>'Master Products'!AH2103</x:f>
        <x:v>WS-RATES:59:15</x:v>
      </x:c>
      <x:c r="P2106" s="149" t="str">
        <x:f>IF('Master Products'!AI2103="","",'Master Products'!AI2103)</x:f>
      </x:c>
      <x:c r="Q2106" s="149" t="str">
        <x:f>IF('Master Products'!AJ2103="","",'Master Products'!AJ2103)</x:f>
      </x:c>
      <x:c r="R2106" s="149" t="str">
        <x:f>IF('Master Products'!AK2103="","",'Master Products'!AK2103)</x:f>
      </x:c>
    </x:row>
    <x:row r="2107">
      <x:c r="A2107" s="149" t="str">
        <x:f>'Master Products'!A2104</x:f>
        <x:v>RS-002103</x:v>
      </x:c>
      <x:c r="B2107" s="149" t="str">
        <x:f>'Master Products'!B2104</x:f>
        <x:v>DOLLAR INK REMOVER</x:v>
      </x:c>
      <x:c r="C2107" s="149" t="str">
        <x:f>'Master Products'!C2104</x:f>
        <x:v>REMOVERS</x:v>
      </x:c>
      <x:c r="D2107" s="149" t="str">
        <x:f>'Master Products'!D2104</x:f>
        <x:v>Both</x:v>
      </x:c>
      <x:c r="E2107" s="149" t="str">
        <x:f>'Master Products'!F2104</x:f>
        <x:v>Piece</x:v>
      </x:c>
      <x:c r="F2107" s="149" t="str">
        <x:f>IF('Master Products'!G2104="","",'Master Products'!G2104)</x:f>
      </x:c>
      <x:c r="G2107" s="149" t="str">
        <x:f>'Master Products'!I2104</x:f>
        <x:v>PKR</x:v>
      </x:c>
      <x:c r="H2107" s="133" t="n">
        <x:f>'Master Products'!L2104</x:f>
        <x:v>270</x:v>
      </x:c>
      <x:c r="I2107" s="133" t="n">
        <x:f>'Master Products'!M2104</x:f>
        <x:v>257</x:v>
      </x:c>
      <x:c r="J2107" s="133" t="str">
        <x:f>'Master Products'!U2104</x:f>
        <x:v>Corrected Wholesale</x:v>
      </x:c>
      <x:c r="K2107" s="133" t="n">
        <x:f>'Master Products'!N2104</x:f>
        <x:v>13</x:v>
      </x:c>
      <x:c r="L2107" s="148" t="n">
        <x:f>'Master Products'!O2104</x:f>
        <x:v>0.04814814814814815</x:v>
      </x:c>
      <x:c r="M2107" s="149" t="str">
        <x:f>'Master Products'!X2104</x:f>
        <x:v>Ready with Mock Price</x:v>
      </x:c>
      <x:c r="N2107" s="149" t="b">
        <x:f>'Master Products'!Y2104</x:f>
        <x:v>1</x:v>
      </x:c>
      <x:c r="O2107" s="149" t="str">
        <x:f>'Master Products'!AH2104</x:f>
        <x:v>WS-RATES:59:16</x:v>
      </x:c>
      <x:c r="P2107" s="149" t="str">
        <x:f>IF('Master Products'!AI2104="","",'Master Products'!AI2104)</x:f>
      </x:c>
      <x:c r="Q2107" s="149" t="str">
        <x:f>IF('Master Products'!AJ2104="","",'Master Products'!AJ2104)</x:f>
      </x:c>
      <x:c r="R2107" s="149" t="str">
        <x:f>IF('Master Products'!AK2104="","",'Master Products'!AK2104)</x:f>
      </x:c>
    </x:row>
    <x:row r="2108">
      <x:c r="A2108" s="149" t="str">
        <x:f>'Master Products'!A2105</x:f>
        <x:v>RS-002104</x:v>
      </x:c>
      <x:c r="B2108" s="149" t="str">
        <x:f>'Master Products'!B2105</x:f>
        <x:v>PIANO NATION FINELINER</x:v>
      </x:c>
      <x:c r="C2108" s="149" t="str">
        <x:f>'Master Products'!C2105</x:f>
        <x:v>POINTER</x:v>
      </x:c>
      <x:c r="D2108" s="149" t="str">
        <x:f>'Master Products'!D2105</x:f>
        <x:v>Both</x:v>
      </x:c>
      <x:c r="E2108" s="149" t="str">
        <x:f>'Master Products'!F2105</x:f>
        <x:v>Piece</x:v>
      </x:c>
      <x:c r="F2108" s="149" t="str">
        <x:f>IF('Master Products'!G2105="","",'Master Products'!G2105)</x:f>
      </x:c>
      <x:c r="G2108" s="149" t="str">
        <x:f>'Master Products'!I2105</x:f>
        <x:v>PKR</x:v>
      </x:c>
      <x:c r="H2108" s="133" t="n">
        <x:f>'Master Products'!L2105</x:f>
        <x:v>135</x:v>
      </x:c>
      <x:c r="I2108" s="133" t="n">
        <x:f>'Master Products'!M2105</x:f>
        <x:v>128</x:v>
      </x:c>
      <x:c r="J2108" s="133" t="str">
        <x:f>'Master Products'!U2105</x:f>
        <x:v>Source Valid</x:v>
      </x:c>
      <x:c r="K2108" s="133" t="n">
        <x:f>'Master Products'!N2105</x:f>
        <x:v>7</x:v>
      </x:c>
      <x:c r="L2108" s="148" t="n">
        <x:f>'Master Products'!O2105</x:f>
        <x:v>0.05185185185185185</x:v>
      </x:c>
      <x:c r="M2108" s="149" t="str">
        <x:f>'Master Products'!X2105</x:f>
        <x:v>Ready</x:v>
      </x:c>
      <x:c r="N2108" s="149" t="b">
        <x:f>'Master Products'!Y2105</x:f>
        <x:v>1</x:v>
      </x:c>
      <x:c r="O2108" s="149" t="str">
        <x:f>'Master Products'!AH2105</x:f>
        <x:v>WS-RATES:59:17</x:v>
      </x:c>
      <x:c r="P2108" s="149" t="str">
        <x:f>IF('Master Products'!AI2105="","",'Master Products'!AI2105)</x:f>
      </x:c>
      <x:c r="Q2108" s="149" t="str">
        <x:f>IF('Master Products'!AJ2105="","",'Master Products'!AJ2105)</x:f>
      </x:c>
      <x:c r="R2108" s="149" t="str">
        <x:f>IF('Master Products'!AK2105="","",'Master Products'!AK2105)</x:f>
      </x:c>
    </x:row>
    <x:row r="2109">
      <x:c r="A2109" s="149" t="str">
        <x:f>'Master Products'!A2106</x:f>
        <x:v>RS-002105</x:v>
      </x:c>
      <x:c r="B2109" s="149" t="str">
        <x:f>'Master Products'!B2106</x:f>
        <x:v>TEMPO CUT MARKER</x:v>
      </x:c>
      <x:c r="C2109" s="149" t="str">
        <x:f>'Master Products'!C2106</x:f>
        <x:v>CUT MARKERS</x:v>
      </x:c>
      <x:c r="D2109" s="149" t="str">
        <x:f>'Master Products'!D2106</x:f>
        <x:v>Both</x:v>
      </x:c>
      <x:c r="E2109" s="149" t="str">
        <x:f>'Master Products'!F2106</x:f>
        <x:v>Piece</x:v>
      </x:c>
      <x:c r="F2109" s="149" t="str">
        <x:f>IF('Master Products'!G2106="","",'Master Products'!G2106)</x:f>
      </x:c>
      <x:c r="G2109" s="149" t="str">
        <x:f>'Master Products'!I2106</x:f>
        <x:v>PKR</x:v>
      </x:c>
      <x:c r="H2109" s="133" t="n">
        <x:f>'Master Products'!L2106</x:f>
        <x:v>94</x:v>
      </x:c>
      <x:c r="I2109" s="133" t="n">
        <x:f>'Master Products'!M2106</x:f>
        <x:v>87.4</x:v>
      </x:c>
      <x:c r="J2109" s="133" t="str">
        <x:f>'Master Products'!U2106</x:f>
        <x:v>Source Valid</x:v>
      </x:c>
      <x:c r="K2109" s="133" t="n">
        <x:f>'Master Products'!N2106</x:f>
        <x:v>6.599999999999994</x:v>
      </x:c>
      <x:c r="L2109" s="148" t="n">
        <x:f>'Master Products'!O2106</x:f>
        <x:v>0.07021276595744674</x:v>
      </x:c>
      <x:c r="M2109" s="149" t="str">
        <x:f>'Master Products'!X2106</x:f>
        <x:v>Ready</x:v>
      </x:c>
      <x:c r="N2109" s="149" t="b">
        <x:f>'Master Products'!Y2106</x:f>
        <x:v>1</x:v>
      </x:c>
      <x:c r="O2109" s="149" t="str">
        <x:f>'Master Products'!AH2106</x:f>
        <x:v>WS-RATES:59:18</x:v>
      </x:c>
      <x:c r="P2109" s="149" t="str">
        <x:f>IF('Master Products'!AI2106="","",'Master Products'!AI2106)</x:f>
      </x:c>
      <x:c r="Q2109" s="149" t="str">
        <x:f>IF('Master Products'!AJ2106="","",'Master Products'!AJ2106)</x:f>
      </x:c>
      <x:c r="R2109" s="149" t="str">
        <x:f>IF('Master Products'!AK2106="","",'Master Products'!AK2106)</x:f>
      </x:c>
    </x:row>
    <x:row r="2110">
      <x:c r="A2110" s="149" t="str">
        <x:f>'Master Products'!A2107</x:f>
        <x:v>RS-002106</x:v>
      </x:c>
      <x:c r="B2110" s="149" t="str">
        <x:f>'Master Products'!B2107</x:f>
        <x:v>PIANO SILVER GEL PEN</x:v>
      </x:c>
      <x:c r="C2110" s="149" t="str">
        <x:f>'Master Products'!C2107</x:f>
        <x:v>BALL POINT</x:v>
      </x:c>
      <x:c r="D2110" s="149" t="str">
        <x:f>'Master Products'!D2107</x:f>
        <x:v>Both</x:v>
      </x:c>
      <x:c r="E2110" s="149" t="str">
        <x:f>'Master Products'!F2107</x:f>
        <x:v>Piece</x:v>
      </x:c>
      <x:c r="F2110" s="149" t="str">
        <x:f>IF('Master Products'!G2107="","",'Master Products'!G2107)</x:f>
      </x:c>
      <x:c r="G2110" s="149" t="str">
        <x:f>'Master Products'!I2107</x:f>
        <x:v>PKR</x:v>
      </x:c>
      <x:c r="H2110" s="133" t="n">
        <x:f>'Master Products'!L2107</x:f>
        <x:v>535</x:v>
      </x:c>
      <x:c r="I2110" s="133" t="n">
        <x:f>'Master Products'!M2107</x:f>
        <x:v>508</x:v>
      </x:c>
      <x:c r="J2110" s="133" t="str">
        <x:f>'Master Products'!U2107</x:f>
        <x:v>Source Valid</x:v>
      </x:c>
      <x:c r="K2110" s="133" t="n">
        <x:f>'Master Products'!N2107</x:f>
        <x:v>27</x:v>
      </x:c>
      <x:c r="L2110" s="148" t="n">
        <x:f>'Master Products'!O2107</x:f>
        <x:v>0.05046728971962617</x:v>
      </x:c>
      <x:c r="M2110" s="149" t="str">
        <x:f>'Master Products'!X2107</x:f>
        <x:v>Ready</x:v>
      </x:c>
      <x:c r="N2110" s="149" t="b">
        <x:f>'Master Products'!Y2107</x:f>
        <x:v>1</x:v>
      </x:c>
      <x:c r="O2110" s="149" t="str">
        <x:f>'Master Products'!AH2107</x:f>
        <x:v>WS-RATES:59:19</x:v>
      </x:c>
      <x:c r="P2110" s="149" t="str">
        <x:f>IF('Master Products'!AI2107="","",'Master Products'!AI2107)</x:f>
      </x:c>
      <x:c r="Q2110" s="149" t="str">
        <x:f>IF('Master Products'!AJ2107="","",'Master Products'!AJ2107)</x:f>
      </x:c>
      <x:c r="R2110" s="149" t="str">
        <x:f>IF('Master Products'!AK2107="","",'Master Products'!AK2107)</x:f>
      </x:c>
    </x:row>
    <x:row r="2111">
      <x:c r="A2111" s="149" t="str">
        <x:f>'Master Products'!A2108</x:f>
        <x:v>RS-002107</x:v>
      </x:c>
      <x:c r="B2111" s="149" t="str">
        <x:f>'Master Products'!B2108</x:f>
        <x:v>DOLLAR POINTER</x:v>
      </x:c>
      <x:c r="C2111" s="149" t="str">
        <x:f>'Master Products'!C2108</x:f>
        <x:v>POINTER</x:v>
      </x:c>
      <x:c r="D2111" s="149" t="str">
        <x:f>'Master Products'!D2108</x:f>
        <x:v>Both</x:v>
      </x:c>
      <x:c r="E2111" s="149" t="str">
        <x:f>'Master Products'!F2108</x:f>
        <x:v>Piece</x:v>
      </x:c>
      <x:c r="F2111" s="149" t="str">
        <x:f>IF('Master Products'!G2108="","",'Master Products'!G2108)</x:f>
      </x:c>
      <x:c r="G2111" s="149" t="str">
        <x:f>'Master Products'!I2108</x:f>
        <x:v>PKR</x:v>
      </x:c>
      <x:c r="H2111" s="133" t="n">
        <x:f>'Master Products'!L2108</x:f>
        <x:v>236</x:v>
      </x:c>
      <x:c r="I2111" s="133" t="n">
        <x:f>'Master Products'!M2108</x:f>
        <x:v>228.92</x:v>
      </x:c>
      <x:c r="J2111" s="133" t="str">
        <x:f>'Master Products'!U2108</x:f>
        <x:v>Source Valid</x:v>
      </x:c>
      <x:c r="K2111" s="133" t="n">
        <x:f>'Master Products'!N2108</x:f>
        <x:v>7.0800000000000125</x:v>
      </x:c>
      <x:c r="L2111" s="148" t="n">
        <x:f>'Master Products'!O2108</x:f>
        <x:v>0.030000000000000054</x:v>
      </x:c>
      <x:c r="M2111" s="149" t="str">
        <x:f>'Master Products'!X2108</x:f>
        <x:v>Ready</x:v>
      </x:c>
      <x:c r="N2111" s="149" t="b">
        <x:f>'Master Products'!Y2108</x:f>
        <x:v>1</x:v>
      </x:c>
      <x:c r="O2111" s="149" t="str">
        <x:f>'Master Products'!AH2108</x:f>
        <x:v>WS-RATES:59:20</x:v>
      </x:c>
      <x:c r="P2111" s="149" t="str">
        <x:f>IF('Master Products'!AI2108="","",'Master Products'!AI2108)</x:f>
      </x:c>
      <x:c r="Q2111" s="149" t="str">
        <x:f>IF('Master Products'!AJ2108="","",'Master Products'!AJ2108)</x:f>
      </x:c>
      <x:c r="R2111" s="149" t="str">
        <x:f>IF('Master Products'!AK2108="","",'Master Products'!AK2108)</x:f>
      </x:c>
    </x:row>
    <x:row r="2112">
      <x:c r="A2112" s="149" t="str">
        <x:f>'Master Products'!A2109</x:f>
        <x:v>RS-002108</x:v>
      </x:c>
      <x:c r="B2112" s="149" t="str">
        <x:f>'Master Products'!B2109</x:f>
        <x:v>PIANO GUM STICK 8G(BOX 12 PC)</x:v>
      </x:c>
      <x:c r="C2112" s="149" t="str">
        <x:f>'Master Products'!C2109</x:f>
        <x:v>GUM STICK</x:v>
      </x:c>
      <x:c r="D2112" s="149" t="str">
        <x:f>'Master Products'!D2109</x:f>
        <x:v>Both</x:v>
      </x:c>
      <x:c r="E2112" s="149" t="str">
        <x:f>'Master Products'!F2109</x:f>
        <x:v>Box</x:v>
      </x:c>
      <x:c r="F2112" s="149" t="n">
        <x:f>IF('Master Products'!G2109="","",'Master Products'!G2109)</x:f>
        <x:v>12</x:v>
      </x:c>
      <x:c r="G2112" s="149" t="str">
        <x:f>'Master Products'!I2109</x:f>
        <x:v>PKR</x:v>
      </x:c>
      <x:c r="H2112" s="133" t="n">
        <x:f>'Master Products'!L2109</x:f>
        <x:v>636</x:v>
      </x:c>
      <x:c r="I2112" s="133" t="n">
        <x:f>'Master Products'!M2109</x:f>
        <x:v>604.2</x:v>
      </x:c>
      <x:c r="J2112" s="133" t="str">
        <x:f>'Master Products'!U2109</x:f>
        <x:v>Source Valid</x:v>
      </x:c>
      <x:c r="K2112" s="133" t="n">
        <x:f>'Master Products'!N2109</x:f>
        <x:v>31.799999999999955</x:v>
      </x:c>
      <x:c r="L2112" s="148" t="n">
        <x:f>'Master Products'!O2109</x:f>
        <x:v>0.049999999999999926</x:v>
      </x:c>
      <x:c r="M2112" s="149" t="str">
        <x:f>'Master Products'!X2109</x:f>
        <x:v>Ready</x:v>
      </x:c>
      <x:c r="N2112" s="149" t="b">
        <x:f>'Master Products'!Y2109</x:f>
        <x:v>1</x:v>
      </x:c>
      <x:c r="O2112" s="149" t="str">
        <x:f>'Master Products'!AH2109</x:f>
        <x:v>WS-RATES:59:21</x:v>
      </x:c>
      <x:c r="P2112" s="149" t="str">
        <x:f>IF('Master Products'!AI2109="","",'Master Products'!AI2109)</x:f>
      </x:c>
      <x:c r="Q2112" s="149" t="str">
        <x:f>IF('Master Products'!AJ2109="","",'Master Products'!AJ2109)</x:f>
      </x:c>
      <x:c r="R2112" s="149" t="str">
        <x:f>IF('Master Products'!AK2109="","",'Master Products'!AK2109)</x:f>
      </x:c>
    </x:row>
    <x:row r="2113">
      <x:c r="A2113" s="149" t="str">
        <x:f>'Master Products'!A2110</x:f>
        <x:v>RS-002109</x:v>
      </x:c>
      <x:c r="B2113" s="149" t="str">
        <x:f>'Master Products'!B2110</x:f>
        <x:v>DOLLAR POINTER ERASABLE</x:v>
      </x:c>
      <x:c r="C2113" s="149" t="str">
        <x:f>'Master Products'!C2110</x:f>
        <x:v>POINTER</x:v>
      </x:c>
      <x:c r="D2113" s="149" t="str">
        <x:f>'Master Products'!D2110</x:f>
        <x:v>Both</x:v>
      </x:c>
      <x:c r="E2113" s="149" t="str">
        <x:f>'Master Products'!F2110</x:f>
        <x:v>Piece</x:v>
      </x:c>
      <x:c r="F2113" s="149" t="str">
        <x:f>IF('Master Products'!G2110="","",'Master Products'!G2110)</x:f>
      </x:c>
      <x:c r="G2113" s="149" t="str">
        <x:f>'Master Products'!I2110</x:f>
        <x:v>PKR</x:v>
      </x:c>
      <x:c r="H2113" s="133" t="n">
        <x:f>'Master Products'!L2110</x:f>
        <x:v>216</x:v>
      </x:c>
      <x:c r="I2113" s="133" t="n">
        <x:f>'Master Products'!M2110</x:f>
        <x:v>209.52</x:v>
      </x:c>
      <x:c r="J2113" s="133" t="str">
        <x:f>'Master Products'!U2110</x:f>
        <x:v>Source Valid</x:v>
      </x:c>
      <x:c r="K2113" s="133" t="n">
        <x:f>'Master Products'!N2110</x:f>
        <x:v>6.47999999999999</x:v>
      </x:c>
      <x:c r="L2113" s="148" t="n">
        <x:f>'Master Products'!O2110</x:f>
        <x:v>0.029999999999999954</x:v>
      </x:c>
      <x:c r="M2113" s="149" t="str">
        <x:f>'Master Products'!X2110</x:f>
        <x:v>Ready</x:v>
      </x:c>
      <x:c r="N2113" s="149" t="b">
        <x:f>'Master Products'!Y2110</x:f>
        <x:v>1</x:v>
      </x:c>
      <x:c r="O2113" s="149" t="str">
        <x:f>'Master Products'!AH2110</x:f>
        <x:v>WS-RATES:59:22</x:v>
      </x:c>
      <x:c r="P2113" s="149" t="str">
        <x:f>IF('Master Products'!AI2110="","",'Master Products'!AI2110)</x:f>
      </x:c>
      <x:c r="Q2113" s="149" t="str">
        <x:f>IF('Master Products'!AJ2110="","",'Master Products'!AJ2110)</x:f>
      </x:c>
      <x:c r="R2113" s="149" t="str">
        <x:f>IF('Master Products'!AK2110="","",'Master Products'!AK2110)</x:f>
      </x:c>
    </x:row>
    <x:row r="2114">
      <x:c r="A2114" s="149" t="str">
        <x:f>'Master Products'!A2111</x:f>
        <x:v>RS-002110</x:v>
      </x:c>
      <x:c r="B2114" s="149" t="str">
        <x:f>'Master Products'!B2111</x:f>
        <x:v>PIANO GOLD GEL PEN</x:v>
      </x:c>
      <x:c r="C2114" s="149" t="str">
        <x:f>'Master Products'!C2111</x:f>
        <x:v>BALL POINT</x:v>
      </x:c>
      <x:c r="D2114" s="149" t="str">
        <x:f>'Master Products'!D2111</x:f>
        <x:v>Both</x:v>
      </x:c>
      <x:c r="E2114" s="149" t="str">
        <x:f>'Master Products'!F2111</x:f>
        <x:v>Piece</x:v>
      </x:c>
      <x:c r="F2114" s="149" t="str">
        <x:f>IF('Master Products'!G2111="","",'Master Products'!G2111)</x:f>
      </x:c>
      <x:c r="G2114" s="149" t="str">
        <x:f>'Master Products'!I2111</x:f>
        <x:v>PKR</x:v>
      </x:c>
      <x:c r="H2114" s="133" t="n">
        <x:f>'Master Products'!L2111</x:f>
        <x:v>535</x:v>
      </x:c>
      <x:c r="I2114" s="133" t="n">
        <x:f>'Master Products'!M2111</x:f>
        <x:v>508</x:v>
      </x:c>
      <x:c r="J2114" s="133" t="str">
        <x:f>'Master Products'!U2111</x:f>
        <x:v>Source Valid</x:v>
      </x:c>
      <x:c r="K2114" s="133" t="n">
        <x:f>'Master Products'!N2111</x:f>
        <x:v>27</x:v>
      </x:c>
      <x:c r="L2114" s="148" t="n">
        <x:f>'Master Products'!O2111</x:f>
        <x:v>0.05046728971962617</x:v>
      </x:c>
      <x:c r="M2114" s="149" t="str">
        <x:f>'Master Products'!X2111</x:f>
        <x:v>Ready</x:v>
      </x:c>
      <x:c r="N2114" s="149" t="b">
        <x:f>'Master Products'!Y2111</x:f>
        <x:v>1</x:v>
      </x:c>
      <x:c r="O2114" s="149" t="str">
        <x:f>'Master Products'!AH2111</x:f>
        <x:v>WS-RATES:59:23</x:v>
      </x:c>
      <x:c r="P2114" s="149" t="str">
        <x:f>IF('Master Products'!AI2111="","",'Master Products'!AI2111)</x:f>
      </x:c>
      <x:c r="Q2114" s="149" t="str">
        <x:f>IF('Master Products'!AJ2111="","",'Master Products'!AJ2111)</x:f>
      </x:c>
      <x:c r="R2114" s="149" t="str">
        <x:f>IF('Master Products'!AK2111="","",'Master Products'!AK2111)</x:f>
      </x:c>
    </x:row>
    <x:row r="2115">
      <x:c r="A2115" s="149" t="str">
        <x:f>'Master Products'!A2112</x:f>
        <x:v>RS-002111</x:v>
      </x:c>
      <x:c r="B2115" s="149" t="str">
        <x:f>'Master Products'!B2112</x:f>
        <x:v>PIANO GUM STICK 8 G(1 PC)</x:v>
      </x:c>
      <x:c r="C2115" s="149" t="str">
        <x:f>'Master Products'!C2112</x:f>
        <x:v>GUM STICK</x:v>
      </x:c>
      <x:c r="D2115" s="149" t="str">
        <x:f>'Master Products'!D2112</x:f>
        <x:v>Both</x:v>
      </x:c>
      <x:c r="E2115" s="149" t="str">
        <x:f>'Master Products'!F2112</x:f>
        <x:v>Piece</x:v>
      </x:c>
      <x:c r="F2115" s="149" t="n">
        <x:f>IF('Master Products'!G2112="","",'Master Products'!G2112)</x:f>
        <x:v>1</x:v>
      </x:c>
      <x:c r="G2115" s="149" t="str">
        <x:f>'Master Products'!I2112</x:f>
        <x:v>PKR</x:v>
      </x:c>
      <x:c r="H2115" s="133" t="n">
        <x:f>'Master Products'!L2112</x:f>
        <x:v>53</x:v>
      </x:c>
      <x:c r="I2115" s="133" t="n">
        <x:f>'Master Products'!M2112</x:f>
        <x:v>50.35</x:v>
      </x:c>
      <x:c r="J2115" s="133" t="str">
        <x:f>'Master Products'!U2112</x:f>
        <x:v>Source Valid</x:v>
      </x:c>
      <x:c r="K2115" s="133" t="n">
        <x:f>'Master Products'!N2112</x:f>
        <x:v>2.6499999999999986</x:v>
      </x:c>
      <x:c r="L2115" s="148" t="n">
        <x:f>'Master Products'!O2112</x:f>
        <x:v>0.049999999999999975</x:v>
      </x:c>
      <x:c r="M2115" s="149" t="str">
        <x:f>'Master Products'!X2112</x:f>
        <x:v>Ready</x:v>
      </x:c>
      <x:c r="N2115" s="149" t="b">
        <x:f>'Master Products'!Y2112</x:f>
        <x:v>1</x:v>
      </x:c>
      <x:c r="O2115" s="149" t="str">
        <x:f>'Master Products'!AH2112</x:f>
        <x:v>WS-RATES:59:24</x:v>
      </x:c>
      <x:c r="P2115" s="149" t="str">
        <x:f>IF('Master Products'!AI2112="","",'Master Products'!AI2112)</x:f>
      </x:c>
      <x:c r="Q2115" s="149" t="str">
        <x:f>IF('Master Products'!AJ2112="","",'Master Products'!AJ2112)</x:f>
      </x:c>
      <x:c r="R2115" s="149" t="str">
        <x:f>IF('Master Products'!AK2112="","",'Master Products'!AK2112)</x:f>
      </x:c>
    </x:row>
    <x:row r="2116">
      <x:c r="A2116" s="149" t="str">
        <x:f>'Master Products'!A2113</x:f>
        <x:v>RS-002112</x:v>
      </x:c>
      <x:c r="B2116" s="149" t="str">
        <x:f>'Master Products'!B2113</x:f>
        <x:v>PIANO JELFLO</x:v>
      </x:c>
      <x:c r="C2116" s="149" t="str">
        <x:f>'Master Products'!C2113</x:f>
        <x:v>BALL POINT</x:v>
      </x:c>
      <x:c r="D2116" s="149" t="str">
        <x:f>'Master Products'!D2113</x:f>
        <x:v>Both</x:v>
      </x:c>
      <x:c r="E2116" s="149" t="str">
        <x:f>'Master Products'!F2113</x:f>
        <x:v>Piece</x:v>
      </x:c>
      <x:c r="F2116" s="149" t="str">
        <x:f>IF('Master Products'!G2113="","",'Master Products'!G2113)</x:f>
      </x:c>
      <x:c r="G2116" s="149" t="str">
        <x:f>'Master Products'!I2113</x:f>
        <x:v>PKR</x:v>
      </x:c>
      <x:c r="H2116" s="133" t="n">
        <x:f>'Master Products'!L2113</x:f>
        <x:v>220</x:v>
      </x:c>
      <x:c r="I2116" s="133" t="n">
        <x:f>'Master Products'!M2113</x:f>
        <x:v>209</x:v>
      </x:c>
      <x:c r="J2116" s="133" t="str">
        <x:f>'Master Products'!U2113</x:f>
        <x:v>Source Valid</x:v>
      </x:c>
      <x:c r="K2116" s="133" t="n">
        <x:f>'Master Products'!N2113</x:f>
        <x:v>11</x:v>
      </x:c>
      <x:c r="L2116" s="148" t="n">
        <x:f>'Master Products'!O2113</x:f>
        <x:v>0.05</x:v>
      </x:c>
      <x:c r="M2116" s="149" t="str">
        <x:f>'Master Products'!X2113</x:f>
        <x:v>Ready</x:v>
      </x:c>
      <x:c r="N2116" s="149" t="b">
        <x:f>'Master Products'!Y2113</x:f>
        <x:v>1</x:v>
      </x:c>
      <x:c r="O2116" s="149" t="str">
        <x:f>'Master Products'!AH2113</x:f>
        <x:v>WS-RATES:59:25</x:v>
      </x:c>
      <x:c r="P2116" s="149" t="str">
        <x:f>IF('Master Products'!AI2113="","",'Master Products'!AI2113)</x:f>
      </x:c>
      <x:c r="Q2116" s="149" t="str">
        <x:f>IF('Master Products'!AJ2113="","",'Master Products'!AJ2113)</x:f>
      </x:c>
      <x:c r="R2116" s="149" t="str">
        <x:f>IF('Master Products'!AK2113="","",'Master Products'!AK2113)</x:f>
      </x:c>
    </x:row>
    <x:row r="2117">
      <x:c r="A2117" s="149" t="str">
        <x:f>'Master Products'!A2114</x:f>
        <x:v>RS-002113</x:v>
      </x:c>
      <x:c r="B2117" s="149" t="str">
        <x:f>'Master Products'!B2114</x:f>
        <x:v>PIANO MARKER</x:v>
      </x:c>
      <x:c r="C2117" s="149" t="str">
        <x:f>'Master Products'!C2114</x:f>
        <x:v>MARKER</x:v>
      </x:c>
      <x:c r="D2117" s="149" t="str">
        <x:f>'Master Products'!D2114</x:f>
        <x:v>Both</x:v>
      </x:c>
      <x:c r="E2117" s="149" t="str">
        <x:f>'Master Products'!F2114</x:f>
        <x:v>Piece</x:v>
      </x:c>
      <x:c r="F2117" s="149" t="str">
        <x:f>IF('Master Products'!G2114="","",'Master Products'!G2114)</x:f>
      </x:c>
      <x:c r="G2117" s="149" t="str">
        <x:f>'Master Products'!I2114</x:f>
        <x:v>PKR</x:v>
      </x:c>
      <x:c r="H2117" s="133" t="n">
        <x:f>'Master Products'!L2114</x:f>
        <x:v>115</x:v>
      </x:c>
      <x:c r="I2117" s="133" t="n">
        <x:f>'Master Products'!M2114</x:f>
        <x:v>109.25</x:v>
      </x:c>
      <x:c r="J2117" s="133" t="str">
        <x:f>'Master Products'!U2114</x:f>
        <x:v>Source Valid</x:v>
      </x:c>
      <x:c r="K2117" s="133" t="n">
        <x:f>'Master Products'!N2114</x:f>
        <x:v>5.75</x:v>
      </x:c>
      <x:c r="L2117" s="148" t="n">
        <x:f>'Master Products'!O2114</x:f>
        <x:v>0.05</x:v>
      </x:c>
      <x:c r="M2117" s="149" t="str">
        <x:f>'Master Products'!X2114</x:f>
        <x:v>Ready</x:v>
      </x:c>
      <x:c r="N2117" s="149" t="b">
        <x:f>'Master Products'!Y2114</x:f>
        <x:v>1</x:v>
      </x:c>
      <x:c r="O2117" s="149" t="str">
        <x:f>'Master Products'!AH2114</x:f>
        <x:v>WS-RATES:59:26</x:v>
      </x:c>
      <x:c r="P2117" s="149" t="str">
        <x:f>IF('Master Products'!AI2114="","",'Master Products'!AI2114)</x:f>
      </x:c>
      <x:c r="Q2117" s="149" t="str">
        <x:f>IF('Master Products'!AJ2114="","",'Master Products'!AJ2114)</x:f>
      </x:c>
      <x:c r="R2117" s="149" t="str">
        <x:f>IF('Master Products'!AK2114="","",'Master Products'!AK2114)</x:f>
      </x:c>
    </x:row>
    <x:row r="2118">
      <x:c r="A2118" s="149" t="str">
        <x:f>'Master Products'!A2115</x:f>
        <x:v>RS-002114</x:v>
      </x:c>
      <x:c r="B2118" s="149" t="str">
        <x:f>'Master Products'!B2115</x:f>
        <x:v>PIANO SUPER GEL</x:v>
      </x:c>
      <x:c r="C2118" s="149" t="str">
        <x:f>'Master Products'!C2115</x:f>
        <x:v>GEL PEN</x:v>
      </x:c>
      <x:c r="D2118" s="149" t="str">
        <x:f>'Master Products'!D2115</x:f>
        <x:v>Both</x:v>
      </x:c>
      <x:c r="E2118" s="149" t="str">
        <x:f>'Master Products'!F2115</x:f>
        <x:v>Piece</x:v>
      </x:c>
      <x:c r="F2118" s="149" t="str">
        <x:f>IF('Master Products'!G2115="","",'Master Products'!G2115)</x:f>
      </x:c>
      <x:c r="G2118" s="149" t="str">
        <x:f>'Master Products'!I2115</x:f>
        <x:v>PKR</x:v>
      </x:c>
      <x:c r="H2118" s="133" t="n">
        <x:f>'Master Products'!L2115</x:f>
        <x:v>445</x:v>
      </x:c>
      <x:c r="I2118" s="133" t="n">
        <x:f>'Master Products'!M2115</x:f>
        <x:v>423</x:v>
      </x:c>
      <x:c r="J2118" s="133" t="str">
        <x:f>'Master Products'!U2115</x:f>
        <x:v>Source Valid</x:v>
      </x:c>
      <x:c r="K2118" s="133" t="n">
        <x:f>'Master Products'!N2115</x:f>
        <x:v>22</x:v>
      </x:c>
      <x:c r="L2118" s="148" t="n">
        <x:f>'Master Products'!O2115</x:f>
        <x:v>0.04943820224719101</x:v>
      </x:c>
      <x:c r="M2118" s="149" t="str">
        <x:f>'Master Products'!X2115</x:f>
        <x:v>Ready</x:v>
      </x:c>
      <x:c r="N2118" s="149" t="b">
        <x:f>'Master Products'!Y2115</x:f>
        <x:v>1</x:v>
      </x:c>
      <x:c r="O2118" s="149" t="str">
        <x:f>'Master Products'!AH2115</x:f>
        <x:v>WS-RATES:59:27</x:v>
      </x:c>
      <x:c r="P2118" s="149" t="str">
        <x:f>IF('Master Products'!AI2115="","",'Master Products'!AI2115)</x:f>
      </x:c>
      <x:c r="Q2118" s="149" t="str">
        <x:f>IF('Master Products'!AJ2115="","",'Master Products'!AJ2115)</x:f>
      </x:c>
      <x:c r="R2118" s="149" t="str">
        <x:f>IF('Master Products'!AK2115="","",'Master Products'!AK2115)</x:f>
      </x:c>
    </x:row>
    <x:row r="2119">
      <x:c r="A2119" s="149" t="str">
        <x:f>'Master Products'!A2116</x:f>
        <x:v>RS-002115</x:v>
      </x:c>
      <x:c r="B2119" s="149" t="str">
        <x:f>'Master Products'!B2116</x:f>
        <x:v>DOLLAR GL2</x:v>
      </x:c>
      <x:c r="C2119" s="149" t="str">
        <x:f>'Master Products'!C2116</x:f>
        <x:v>GEL PEN</x:v>
      </x:c>
      <x:c r="D2119" s="149" t="str">
        <x:f>'Master Products'!D2116</x:f>
        <x:v>Both</x:v>
      </x:c>
      <x:c r="E2119" s="149" t="str">
        <x:f>'Master Products'!F2116</x:f>
        <x:v>Piece</x:v>
      </x:c>
      <x:c r="F2119" s="149" t="str">
        <x:f>IF('Master Products'!G2116="","",'Master Products'!G2116)</x:f>
      </x:c>
      <x:c r="G2119" s="149" t="str">
        <x:f>'Master Products'!I2116</x:f>
        <x:v>PKR</x:v>
      </x:c>
      <x:c r="H2119" s="133" t="n">
        <x:f>'Master Products'!L2116</x:f>
        <x:v>359</x:v>
      </x:c>
      <x:c r="I2119" s="133" t="n">
        <x:f>'Master Products'!M2116</x:f>
        <x:v>348.23</x:v>
      </x:c>
      <x:c r="J2119" s="133" t="str">
        <x:f>'Master Products'!U2116</x:f>
        <x:v>Source Valid</x:v>
      </x:c>
      <x:c r="K2119" s="133" t="n">
        <x:f>'Master Products'!N2116</x:f>
        <x:v>10.769999999999982</x:v>
      </x:c>
      <x:c r="L2119" s="148" t="n">
        <x:f>'Master Products'!O2116</x:f>
        <x:v>0.02999999999999995</x:v>
      </x:c>
      <x:c r="M2119" s="149" t="str">
        <x:f>'Master Products'!X2116</x:f>
        <x:v>Ready</x:v>
      </x:c>
      <x:c r="N2119" s="149" t="b">
        <x:f>'Master Products'!Y2116</x:f>
        <x:v>1</x:v>
      </x:c>
      <x:c r="O2119" s="149" t="str">
        <x:f>'Master Products'!AH2116</x:f>
        <x:v>WS-RATES:59:28</x:v>
      </x:c>
      <x:c r="P2119" s="149" t="str">
        <x:f>IF('Master Products'!AI2116="","",'Master Products'!AI2116)</x:f>
      </x:c>
      <x:c r="Q2119" s="149" t="str">
        <x:f>IF('Master Products'!AJ2116="","",'Master Products'!AJ2116)</x:f>
      </x:c>
      <x:c r="R2119" s="149" t="str">
        <x:f>IF('Master Products'!AK2116="","",'Master Products'!AK2116)</x:f>
      </x:c>
    </x:row>
    <x:row r="2120">
      <x:c r="A2120" s="149" t="str">
        <x:f>'Master Products'!A2117</x:f>
        <x:v>RS-002116</x:v>
      </x:c>
      <x:c r="B2120" s="149" t="str">
        <x:f>'Master Products'!B2117</x:f>
        <x:v>PIANO GLIGEL</x:v>
      </x:c>
      <x:c r="C2120" s="149" t="str">
        <x:f>'Master Products'!C2117</x:f>
        <x:v>GEL PEN</x:v>
      </x:c>
      <x:c r="D2120" s="149" t="str">
        <x:f>'Master Products'!D2117</x:f>
        <x:v>Both</x:v>
      </x:c>
      <x:c r="E2120" s="149" t="str">
        <x:f>'Master Products'!F2117</x:f>
        <x:v>Piece</x:v>
      </x:c>
      <x:c r="F2120" s="149" t="str">
        <x:f>IF('Master Products'!G2117="","",'Master Products'!G2117)</x:f>
      </x:c>
      <x:c r="G2120" s="149" t="str">
        <x:f>'Master Products'!I2117</x:f>
        <x:v>PKR</x:v>
      </x:c>
      <x:c r="H2120" s="133" t="n">
        <x:f>'Master Products'!L2117</x:f>
        <x:v>240</x:v>
      </x:c>
      <x:c r="I2120" s="133" t="n">
        <x:f>'Master Products'!M2117</x:f>
        <x:v>228</x:v>
      </x:c>
      <x:c r="J2120" s="133" t="str">
        <x:f>'Master Products'!U2117</x:f>
        <x:v>Source Valid</x:v>
      </x:c>
      <x:c r="K2120" s="133" t="n">
        <x:f>'Master Products'!N2117</x:f>
        <x:v>12</x:v>
      </x:c>
      <x:c r="L2120" s="148" t="n">
        <x:f>'Master Products'!O2117</x:f>
        <x:v>0.05</x:v>
      </x:c>
      <x:c r="M2120" s="149" t="str">
        <x:f>'Master Products'!X2117</x:f>
        <x:v>Ready</x:v>
      </x:c>
      <x:c r="N2120" s="149" t="b">
        <x:f>'Master Products'!Y2117</x:f>
        <x:v>1</x:v>
      </x:c>
      <x:c r="O2120" s="149" t="str">
        <x:f>'Master Products'!AH2117</x:f>
        <x:v>WS-RATES:59:29</x:v>
      </x:c>
      <x:c r="P2120" s="149" t="str">
        <x:f>IF('Master Products'!AI2117="","",'Master Products'!AI2117)</x:f>
      </x:c>
      <x:c r="Q2120" s="149" t="str">
        <x:f>IF('Master Products'!AJ2117="","",'Master Products'!AJ2117)</x:f>
      </x:c>
      <x:c r="R2120" s="149" t="str">
        <x:f>IF('Master Products'!AK2117="","",'Master Products'!AK2117)</x:f>
      </x:c>
    </x:row>
    <x:row r="2121">
      <x:c r="A2121" s="149" t="str">
        <x:f>'Master Products'!A2118</x:f>
        <x:v>RS-002117</x:v>
      </x:c>
      <x:c r="B2121" s="149" t="str">
        <x:f>'Master Products'!B2118</x:f>
        <x:v>PIANO FACTIS ERASER (WR 1) 14</x:v>
      </x:c>
      <x:c r="C2121" s="149" t="str">
        <x:f>'Master Products'!C2118</x:f>
        <x:v>ERASERS</x:v>
      </x:c>
      <x:c r="D2121" s="149" t="str">
        <x:f>'Master Products'!D2118</x:f>
        <x:v>Both</x:v>
      </x:c>
      <x:c r="E2121" s="149" t="str">
        <x:f>'Master Products'!F2118</x:f>
        <x:v>Piece</x:v>
      </x:c>
      <x:c r="F2121" s="149" t="str">
        <x:f>IF('Master Products'!G2118="","",'Master Products'!G2118)</x:f>
      </x:c>
      <x:c r="G2121" s="149" t="str">
        <x:f>'Master Products'!I2118</x:f>
        <x:v>PKR</x:v>
      </x:c>
      <x:c r="H2121" s="133" t="n">
        <x:f>'Master Products'!L2118</x:f>
        <x:v>3168</x:v>
      </x:c>
      <x:c r="I2121" s="133" t="n">
        <x:f>'Master Products'!M2118</x:f>
        <x:v>3010</x:v>
      </x:c>
      <x:c r="J2121" s="133" t="str">
        <x:f>'Master Products'!U2118</x:f>
        <x:v>Source Valid</x:v>
      </x:c>
      <x:c r="K2121" s="133" t="n">
        <x:f>'Master Products'!N2118</x:f>
        <x:v>158</x:v>
      </x:c>
      <x:c r="L2121" s="148" t="n">
        <x:f>'Master Products'!O2118</x:f>
        <x:v>0.049873737373737376</x:v>
      </x:c>
      <x:c r="M2121" s="149" t="str">
        <x:f>'Master Products'!X2118</x:f>
        <x:v>Ready</x:v>
      </x:c>
      <x:c r="N2121" s="149" t="b">
        <x:f>'Master Products'!Y2118</x:f>
        <x:v>1</x:v>
      </x:c>
      <x:c r="O2121" s="149" t="str">
        <x:f>'Master Products'!AH2118</x:f>
        <x:v>WS-RATES:59:30</x:v>
      </x:c>
      <x:c r="P2121" s="149" t="str">
        <x:f>IF('Master Products'!AI2118="","",'Master Products'!AI2118)</x:f>
      </x:c>
      <x:c r="Q2121" s="149" t="str">
        <x:f>IF('Master Products'!AJ2118="","",'Master Products'!AJ2118)</x:f>
      </x:c>
      <x:c r="R2121" s="149" t="str">
        <x:f>IF('Master Products'!AK2118="","",'Master Products'!AK2118)</x:f>
      </x:c>
    </x:row>
    <x:row r="2122">
      <x:c r="A2122" s="149" t="str">
        <x:f>'Master Products'!A2119</x:f>
        <x:v>RS-002118</x:v>
      </x:c>
      <x:c r="B2122" s="149" t="str">
        <x:f>'Master Products'!B2119</x:f>
        <x:v>TEMPO 12 COLOUR FULL</x:v>
      </x:c>
      <x:c r="C2122" s="149" t="str">
        <x:f>'Master Products'!C2119</x:f>
        <x:v>PENCIL COLOR</x:v>
      </x:c>
      <x:c r="D2122" s="149" t="str">
        <x:f>'Master Products'!D2119</x:f>
        <x:v>Both</x:v>
      </x:c>
      <x:c r="E2122" s="149" t="str">
        <x:f>'Master Products'!F2119</x:f>
        <x:v>Piece</x:v>
      </x:c>
      <x:c r="F2122" s="149" t="str">
        <x:f>IF('Master Products'!G2119="","",'Master Products'!G2119)</x:f>
      </x:c>
      <x:c r="G2122" s="149" t="str">
        <x:f>'Master Products'!I2119</x:f>
        <x:v>PKR</x:v>
      </x:c>
      <x:c r="H2122" s="133" t="n">
        <x:f>'Master Products'!L2119</x:f>
        <x:v>183</x:v>
      </x:c>
      <x:c r="I2122" s="133" t="n">
        <x:f>'Master Products'!M2119</x:f>
        <x:v>173.85</x:v>
      </x:c>
      <x:c r="J2122" s="133" t="str">
        <x:f>'Master Products'!U2119</x:f>
        <x:v>Source Valid</x:v>
      </x:c>
      <x:c r="K2122" s="133" t="n">
        <x:f>'Master Products'!N2119</x:f>
        <x:v>9.150000000000006</x:v>
      </x:c>
      <x:c r="L2122" s="148" t="n">
        <x:f>'Master Products'!O2119</x:f>
        <x:v>0.05000000000000003</x:v>
      </x:c>
      <x:c r="M2122" s="149" t="str">
        <x:f>'Master Products'!X2119</x:f>
        <x:v>Ready</x:v>
      </x:c>
      <x:c r="N2122" s="149" t="b">
        <x:f>'Master Products'!Y2119</x:f>
        <x:v>1</x:v>
      </x:c>
      <x:c r="O2122" s="149" t="str">
        <x:f>'Master Products'!AH2119</x:f>
        <x:v>WS-RATES:59:31</x:v>
      </x:c>
      <x:c r="P2122" s="149" t="str">
        <x:f>IF('Master Products'!AI2119="","",'Master Products'!AI2119)</x:f>
      </x:c>
      <x:c r="Q2122" s="149" t="str">
        <x:f>IF('Master Products'!AJ2119="","",'Master Products'!AJ2119)</x:f>
      </x:c>
      <x:c r="R2122" s="149" t="str">
        <x:f>IF('Master Products'!AK2119="","",'Master Products'!AK2119)</x:f>
      </x:c>
    </x:row>
    <x:row r="2123">
      <x:c r="A2123" s="149" t="str">
        <x:f>'Master Products'!A2120</x:f>
        <x:v>RS-002119</x:v>
      </x:c>
      <x:c r="B2123" s="149" t="str">
        <x:f>'Master Products'!B2120</x:f>
        <x:v>PIANO 12 FULL COLOUR</x:v>
      </x:c>
      <x:c r="C2123" s="149" t="str">
        <x:f>'Master Products'!C2120</x:f>
        <x:v>PENCIL COLOR</x:v>
      </x:c>
      <x:c r="D2123" s="149" t="str">
        <x:f>'Master Products'!D2120</x:f>
        <x:v>Both</x:v>
      </x:c>
      <x:c r="E2123" s="149" t="str">
        <x:f>'Master Products'!F2120</x:f>
        <x:v>Piece</x:v>
      </x:c>
      <x:c r="F2123" s="149" t="str">
        <x:f>IF('Master Products'!G2120="","",'Master Products'!G2120)</x:f>
      </x:c>
      <x:c r="G2123" s="149" t="str">
        <x:f>'Master Products'!I2120</x:f>
        <x:v>PKR</x:v>
      </x:c>
      <x:c r="H2123" s="133" t="n">
        <x:f>'Master Products'!L2120</x:f>
        <x:v>190</x:v>
      </x:c>
      <x:c r="I2123" s="133" t="n">
        <x:f>'Master Products'!M2120</x:f>
        <x:v>180.5</x:v>
      </x:c>
      <x:c r="J2123" s="133" t="str">
        <x:f>'Master Products'!U2120</x:f>
        <x:v>Source Valid</x:v>
      </x:c>
      <x:c r="K2123" s="133" t="n">
        <x:f>'Master Products'!N2120</x:f>
        <x:v>9.5</x:v>
      </x:c>
      <x:c r="L2123" s="148" t="n">
        <x:f>'Master Products'!O2120</x:f>
        <x:v>0.05</x:v>
      </x:c>
      <x:c r="M2123" s="149" t="str">
        <x:f>'Master Products'!X2120</x:f>
        <x:v>Ready</x:v>
      </x:c>
      <x:c r="N2123" s="149" t="b">
        <x:f>'Master Products'!Y2120</x:f>
        <x:v>1</x:v>
      </x:c>
      <x:c r="O2123" s="149" t="str">
        <x:f>'Master Products'!AH2120</x:f>
        <x:v>WS-RATES:59:32</x:v>
      </x:c>
      <x:c r="P2123" s="149" t="str">
        <x:f>IF('Master Products'!AI2120="","",'Master Products'!AI2120)</x:f>
      </x:c>
      <x:c r="Q2123" s="149" t="str">
        <x:f>IF('Master Products'!AJ2120="","",'Master Products'!AJ2120)</x:f>
      </x:c>
      <x:c r="R2123" s="149" t="str">
        <x:f>IF('Master Products'!AK2120="","",'Master Products'!AK2120)</x:f>
      </x:c>
    </x:row>
    <x:row r="2124">
      <x:c r="A2124" s="149" t="str">
        <x:f>'Master Products'!A2121</x:f>
        <x:v>RS-002120</x:v>
      </x:c>
      <x:c r="B2124" s="149" t="str">
        <x:f>'Master Products'!B2121</x:f>
        <x:v>PIANO CHILLI POP PENCIL</x:v>
      </x:c>
      <x:c r="C2124" s="149" t="str">
        <x:f>'Master Products'!C2121</x:f>
        <x:v>PENCILS</x:v>
      </x:c>
      <x:c r="D2124" s="149" t="str">
        <x:f>'Master Products'!D2121</x:f>
        <x:v>Both</x:v>
      </x:c>
      <x:c r="E2124" s="149" t="str">
        <x:f>'Master Products'!F2121</x:f>
        <x:v>Piece</x:v>
      </x:c>
      <x:c r="F2124" s="149" t="str">
        <x:f>IF('Master Products'!G2121="","",'Master Products'!G2121)</x:f>
      </x:c>
      <x:c r="G2124" s="149" t="str">
        <x:f>'Master Products'!I2121</x:f>
        <x:v>PKR</x:v>
      </x:c>
      <x:c r="H2124" s="133" t="n">
        <x:f>'Master Products'!L2121</x:f>
        <x:v>170</x:v>
      </x:c>
      <x:c r="I2124" s="133" t="n">
        <x:f>'Master Products'!M2121</x:f>
        <x:v>161.5</x:v>
      </x:c>
      <x:c r="J2124" s="133" t="str">
        <x:f>'Master Products'!U2121</x:f>
        <x:v>Source Valid</x:v>
      </x:c>
      <x:c r="K2124" s="133" t="n">
        <x:f>'Master Products'!N2121</x:f>
        <x:v>8.5</x:v>
      </x:c>
      <x:c r="L2124" s="148" t="n">
        <x:f>'Master Products'!O2121</x:f>
        <x:v>0.05</x:v>
      </x:c>
      <x:c r="M2124" s="149" t="str">
        <x:f>'Master Products'!X2121</x:f>
        <x:v>Ready</x:v>
      </x:c>
      <x:c r="N2124" s="149" t="b">
        <x:f>'Master Products'!Y2121</x:f>
        <x:v>1</x:v>
      </x:c>
      <x:c r="O2124" s="149" t="str">
        <x:f>'Master Products'!AH2121</x:f>
        <x:v>WS-RATES:59:33</x:v>
      </x:c>
      <x:c r="P2124" s="149" t="str">
        <x:f>IF('Master Products'!AI2121="","",'Master Products'!AI2121)</x:f>
      </x:c>
      <x:c r="Q2124" s="149" t="str">
        <x:f>IF('Master Products'!AJ2121="","",'Master Products'!AJ2121)</x:f>
      </x:c>
      <x:c r="R2124" s="149" t="str">
        <x:f>IF('Master Products'!AK2121="","",'Master Products'!AK2121)</x:f>
      </x:c>
    </x:row>
    <x:row r="2125">
      <x:c r="A2125" s="149" t="str">
        <x:f>'Master Products'!A2122</x:f>
        <x:v>RS-002121</x:v>
      </x:c>
      <x:c r="B2125" s="149" t="str">
        <x:f>'Master Products'!B2122</x:f>
        <x:v>PIANO BOARD MARKER(BOX)</x:v>
      </x:c>
      <x:c r="C2125" s="149" t="str">
        <x:f>'Master Products'!C2122</x:f>
        <x:v>BOARD &amp; PERMANENT</x:v>
      </x:c>
      <x:c r="D2125" s="149" t="str">
        <x:f>'Master Products'!D2122</x:f>
        <x:v>Both</x:v>
      </x:c>
      <x:c r="E2125" s="149" t="str">
        <x:f>'Master Products'!F2122</x:f>
        <x:v>Box</x:v>
      </x:c>
      <x:c r="F2125" s="149" t="str">
        <x:f>IF('Master Products'!G2122="","",'Master Products'!G2122)</x:f>
      </x:c>
      <x:c r="G2125" s="149" t="str">
        <x:f>'Master Products'!I2122</x:f>
        <x:v>PKR</x:v>
      </x:c>
      <x:c r="H2125" s="133" t="n">
        <x:f>'Master Products'!L2122</x:f>
        <x:v>600</x:v>
      </x:c>
      <x:c r="I2125" s="133" t="n">
        <x:f>'Master Products'!M2122</x:f>
        <x:v>570</x:v>
      </x:c>
      <x:c r="J2125" s="133" t="str">
        <x:f>'Master Products'!U2122</x:f>
        <x:v>Source Valid</x:v>
      </x:c>
      <x:c r="K2125" s="133" t="n">
        <x:f>'Master Products'!N2122</x:f>
        <x:v>30</x:v>
      </x:c>
      <x:c r="L2125" s="148" t="n">
        <x:f>'Master Products'!O2122</x:f>
        <x:v>0.05</x:v>
      </x:c>
      <x:c r="M2125" s="149" t="str">
        <x:f>'Master Products'!X2122</x:f>
        <x:v>Ready</x:v>
      </x:c>
      <x:c r="N2125" s="149" t="b">
        <x:f>'Master Products'!Y2122</x:f>
        <x:v>1</x:v>
      </x:c>
      <x:c r="O2125" s="149" t="str">
        <x:f>'Master Products'!AH2122</x:f>
        <x:v>WS-RATES:59:34</x:v>
      </x:c>
      <x:c r="P2125" s="149" t="str">
        <x:f>IF('Master Products'!AI2122="","",'Master Products'!AI2122)</x:f>
      </x:c>
      <x:c r="Q2125" s="149" t="str">
        <x:f>IF('Master Products'!AJ2122="","",'Master Products'!AJ2122)</x:f>
      </x:c>
      <x:c r="R2125" s="149" t="str">
        <x:f>IF('Master Products'!AK2122="","",'Master Products'!AK2122)</x:f>
      </x:c>
    </x:row>
    <x:row r="2126">
      <x:c r="A2126" s="149" t="str">
        <x:f>'Master Products'!A2123</x:f>
        <x:v>RS-002122</x:v>
      </x:c>
      <x:c r="B2126" s="149" t="str">
        <x:f>'Master Products'!B2123</x:f>
        <x:v>DOLLAR 12 COLOUR FULL</x:v>
      </x:c>
      <x:c r="C2126" s="149" t="str">
        <x:f>'Master Products'!C2123</x:f>
        <x:v>PENCIL COLOR</x:v>
      </x:c>
      <x:c r="D2126" s="149" t="str">
        <x:f>'Master Products'!D2123</x:f>
        <x:v>Both</x:v>
      </x:c>
      <x:c r="E2126" s="149" t="str">
        <x:f>'Master Products'!F2123</x:f>
        <x:v>Piece</x:v>
      </x:c>
      <x:c r="F2126" s="149" t="str">
        <x:f>IF('Master Products'!G2123="","",'Master Products'!G2123)</x:f>
      </x:c>
      <x:c r="G2126" s="149" t="str">
        <x:f>'Master Products'!I2123</x:f>
        <x:v>PKR</x:v>
      </x:c>
      <x:c r="H2126" s="133" t="n">
        <x:f>'Master Products'!L2123</x:f>
        <x:v>257</x:v>
      </x:c>
      <x:c r="I2126" s="133" t="n">
        <x:f>'Master Products'!M2123</x:f>
        <x:v>249.29</x:v>
      </x:c>
      <x:c r="J2126" s="133" t="str">
        <x:f>'Master Products'!U2123</x:f>
        <x:v>Source Valid</x:v>
      </x:c>
      <x:c r="K2126" s="133" t="n">
        <x:f>'Master Products'!N2123</x:f>
        <x:v>7.710000000000008</x:v>
      </x:c>
      <x:c r="L2126" s="148" t="n">
        <x:f>'Master Products'!O2123</x:f>
        <x:v>0.03000000000000003</x:v>
      </x:c>
      <x:c r="M2126" s="149" t="str">
        <x:f>'Master Products'!X2123</x:f>
        <x:v>Ready</x:v>
      </x:c>
      <x:c r="N2126" s="149" t="b">
        <x:f>'Master Products'!Y2123</x:f>
        <x:v>1</x:v>
      </x:c>
      <x:c r="O2126" s="149" t="str">
        <x:f>'Master Products'!AH2123</x:f>
        <x:v>WS-RATES:59:35</x:v>
      </x:c>
      <x:c r="P2126" s="149" t="str">
        <x:f>IF('Master Products'!AI2123="","",'Master Products'!AI2123)</x:f>
      </x:c>
      <x:c r="Q2126" s="149" t="str">
        <x:f>IF('Master Products'!AJ2123="","",'Master Products'!AJ2123)</x:f>
      </x:c>
      <x:c r="R2126" s="149" t="str">
        <x:f>IF('Master Products'!AK2123="","",'Master Products'!AK2123)</x:f>
      </x:c>
    </x:row>
    <x:row r="2127">
      <x:c r="A2127" s="149" t="str">
        <x:f>'Master Products'!A2124</x:f>
        <x:v>RS-002123</x:v>
      </x:c>
      <x:c r="B2127" s="149" t="str">
        <x:f>'Master Products'!B2124</x:f>
        <x:v>PIANO PERMANENT MARKER(BOX)</x:v>
      </x:c>
      <x:c r="C2127" s="149" t="str">
        <x:f>'Master Products'!C2124</x:f>
        <x:v>BOARD &amp; PERMANENT</x:v>
      </x:c>
      <x:c r="D2127" s="149" t="str">
        <x:f>'Master Products'!D2124</x:f>
        <x:v>Both</x:v>
      </x:c>
      <x:c r="E2127" s="149" t="str">
        <x:f>'Master Products'!F2124</x:f>
        <x:v>Box</x:v>
      </x:c>
      <x:c r="F2127" s="149" t="str">
        <x:f>IF('Master Products'!G2124="","",'Master Products'!G2124)</x:f>
      </x:c>
      <x:c r="G2127" s="149" t="str">
        <x:f>'Master Products'!I2124</x:f>
        <x:v>PKR</x:v>
      </x:c>
      <x:c r="H2127" s="133" t="n">
        <x:f>'Master Products'!L2124</x:f>
        <x:v>538</x:v>
      </x:c>
      <x:c r="I2127" s="133" t="n">
        <x:f>'Master Products'!M2124</x:f>
        <x:v>511</x:v>
      </x:c>
      <x:c r="J2127" s="133" t="str">
        <x:f>'Master Products'!U2124</x:f>
        <x:v>Source Valid</x:v>
      </x:c>
      <x:c r="K2127" s="133" t="n">
        <x:f>'Master Products'!N2124</x:f>
        <x:v>27</x:v>
      </x:c>
      <x:c r="L2127" s="148" t="n">
        <x:f>'Master Products'!O2124</x:f>
        <x:v>0.05018587360594796</x:v>
      </x:c>
      <x:c r="M2127" s="149" t="str">
        <x:f>'Master Products'!X2124</x:f>
        <x:v>Ready</x:v>
      </x:c>
      <x:c r="N2127" s="149" t="b">
        <x:f>'Master Products'!Y2124</x:f>
        <x:v>1</x:v>
      </x:c>
      <x:c r="O2127" s="149" t="str">
        <x:f>'Master Products'!AH2124</x:f>
        <x:v>WS-RATES:59:36</x:v>
      </x:c>
      <x:c r="P2127" s="149" t="str">
        <x:f>IF('Master Products'!AI2124="","",'Master Products'!AI2124)</x:f>
      </x:c>
      <x:c r="Q2127" s="149" t="str">
        <x:f>IF('Master Products'!AJ2124="","",'Master Products'!AJ2124)</x:f>
      </x:c>
      <x:c r="R2127" s="149" t="str">
        <x:f>IF('Master Products'!AK2124="","",'Master Products'!AK2124)</x:f>
      </x:c>
    </x:row>
    <x:row r="2128">
      <x:c r="A2128" s="149" t="str">
        <x:f>'Master Products'!A2125</x:f>
        <x:v>RS-002124</x:v>
      </x:c>
      <x:c r="B2128" s="149" t="str">
        <x:f>'Master Products'!B2125</x:f>
        <x:v>DOLLAR 12 COLOUR HALF</x:v>
      </x:c>
      <x:c r="C2128" s="149" t="str">
        <x:f>'Master Products'!C2125</x:f>
        <x:v>PENCIL COLOR</x:v>
      </x:c>
      <x:c r="D2128" s="149" t="str">
        <x:f>'Master Products'!D2125</x:f>
        <x:v>Both</x:v>
      </x:c>
      <x:c r="E2128" s="149" t="str">
        <x:f>'Master Products'!F2125</x:f>
        <x:v>Piece</x:v>
      </x:c>
      <x:c r="F2128" s="149" t="str">
        <x:f>IF('Master Products'!G2125="","",'Master Products'!G2125)</x:f>
      </x:c>
      <x:c r="G2128" s="149" t="str">
        <x:f>'Master Products'!I2125</x:f>
        <x:v>PKR</x:v>
      </x:c>
      <x:c r="H2128" s="133" t="n">
        <x:f>'Master Products'!L2125</x:f>
        <x:v>164</x:v>
      </x:c>
      <x:c r="I2128" s="133" t="n">
        <x:f>'Master Products'!M2125</x:f>
        <x:v>159.2</x:v>
      </x:c>
      <x:c r="J2128" s="133" t="str">
        <x:f>'Master Products'!U2125</x:f>
        <x:v>Source Valid</x:v>
      </x:c>
      <x:c r="K2128" s="133" t="n">
        <x:f>'Master Products'!N2125</x:f>
        <x:v>4.800000000000011</x:v>
      </x:c>
      <x:c r="L2128" s="148" t="n">
        <x:f>'Master Products'!O2125</x:f>
        <x:v>0.029268292682926897</x:v>
      </x:c>
      <x:c r="M2128" s="149" t="str">
        <x:f>'Master Products'!X2125</x:f>
        <x:v>Ready</x:v>
      </x:c>
      <x:c r="N2128" s="149" t="b">
        <x:f>'Master Products'!Y2125</x:f>
        <x:v>1</x:v>
      </x:c>
      <x:c r="O2128" s="149" t="str">
        <x:f>'Master Products'!AH2125</x:f>
        <x:v>WS-RATES:59:37</x:v>
      </x:c>
      <x:c r="P2128" s="149" t="str">
        <x:f>IF('Master Products'!AI2125="","",'Master Products'!AI2125)</x:f>
      </x:c>
      <x:c r="Q2128" s="149" t="str">
        <x:f>IF('Master Products'!AJ2125="","",'Master Products'!AJ2125)</x:f>
      </x:c>
      <x:c r="R2128" s="149" t="str">
        <x:f>IF('Master Products'!AK2125="","",'Master Products'!AK2125)</x:f>
      </x:c>
    </x:row>
    <x:row r="2129">
      <x:c r="A2129" s="149" t="str">
        <x:f>'Master Products'!A2126</x:f>
        <x:v>RS-002125</x:v>
      </x:c>
      <x:c r="B2129" s="149" t="str">
        <x:f>'Master Products'!B2126</x:f>
        <x:v>PIANO BOARD INK 15ML</x:v>
      </x:c>
      <x:c r="C2129" s="149" t="str">
        <x:f>'Master Products'!C2126</x:f>
        <x:v>BOARD INK</x:v>
      </x:c>
      <x:c r="D2129" s="149" t="str">
        <x:f>'Master Products'!D2126</x:f>
        <x:v>Both</x:v>
      </x:c>
      <x:c r="E2129" s="149" t="str">
        <x:f>'Master Products'!F2126</x:f>
        <x:v>Piece</x:v>
      </x:c>
      <x:c r="F2129" s="149" t="str">
        <x:f>IF('Master Products'!G2126="","",'Master Products'!G2126)</x:f>
      </x:c>
      <x:c r="G2129" s="149" t="str">
        <x:f>'Master Products'!I2126</x:f>
        <x:v>PKR</x:v>
      </x:c>
      <x:c r="H2129" s="133" t="n">
        <x:f>'Master Products'!L2126</x:f>
        <x:v>74</x:v>
      </x:c>
      <x:c r="I2129" s="133" t="n">
        <x:f>'Master Products'!M2126</x:f>
        <x:v>71.78</x:v>
      </x:c>
      <x:c r="J2129" s="133" t="str">
        <x:f>'Master Products'!U2126</x:f>
        <x:v>Source Valid</x:v>
      </x:c>
      <x:c r="K2129" s="133" t="n">
        <x:f>'Master Products'!N2126</x:f>
        <x:v>2.219999999999999</x:v>
      </x:c>
      <x:c r="L2129" s="148" t="n">
        <x:f>'Master Products'!O2126</x:f>
        <x:v>0.029999999999999985</x:v>
      </x:c>
      <x:c r="M2129" s="149" t="str">
        <x:f>'Master Products'!X2126</x:f>
        <x:v>Ready</x:v>
      </x:c>
      <x:c r="N2129" s="149" t="b">
        <x:f>'Master Products'!Y2126</x:f>
        <x:v>1</x:v>
      </x:c>
      <x:c r="O2129" s="149" t="str">
        <x:f>'Master Products'!AH2126</x:f>
        <x:v>WS-RATES:60:2</x:v>
      </x:c>
      <x:c r="P2129" s="149" t="str">
        <x:f>IF('Master Products'!AI2126="","",'Master Products'!AI2126)</x:f>
      </x:c>
      <x:c r="Q2129" s="149" t="str">
        <x:f>IF('Master Products'!AJ2126="","",'Master Products'!AJ2126)</x:f>
      </x:c>
      <x:c r="R2129" s="149" t="str">
        <x:f>IF('Master Products'!AK2126="","",'Master Products'!AK2126)</x:f>
      </x:c>
    </x:row>
    <x:row r="2130">
      <x:c r="A2130" s="149" t="str">
        <x:f>'Master Products'!A2127</x:f>
        <x:v>RS-002126</x:v>
      </x:c>
      <x:c r="B2130" s="149" t="str">
        <x:f>'Master Products'!B2127</x:f>
        <x:v>DOLLAR 12 DUAL COLOUR</x:v>
      </x:c>
      <x:c r="C2130" s="149" t="str">
        <x:f>'Master Products'!C2127</x:f>
        <x:v>PENCIL COLOR</x:v>
      </x:c>
      <x:c r="D2130" s="149" t="str">
        <x:f>'Master Products'!D2127</x:f>
        <x:v>Both</x:v>
      </x:c>
      <x:c r="E2130" s="149" t="str">
        <x:f>'Master Products'!F2127</x:f>
        <x:v>Piece</x:v>
      </x:c>
      <x:c r="F2130" s="149" t="str">
        <x:f>IF('Master Products'!G2127="","",'Master Products'!G2127)</x:f>
      </x:c>
      <x:c r="G2130" s="149" t="str">
        <x:f>'Master Products'!I2127</x:f>
        <x:v>PKR</x:v>
      </x:c>
      <x:c r="H2130" s="133" t="n">
        <x:f>'Master Products'!L2127</x:f>
        <x:v>277</x:v>
      </x:c>
      <x:c r="I2130" s="133" t="n">
        <x:f>'Master Products'!M2127</x:f>
        <x:v>268.69</x:v>
      </x:c>
      <x:c r="J2130" s="133" t="str">
        <x:f>'Master Products'!U2127</x:f>
        <x:v>Source Valid</x:v>
      </x:c>
      <x:c r="K2130" s="133" t="n">
        <x:f>'Master Products'!N2127</x:f>
        <x:v>8.310000000000002</x:v>
      </x:c>
      <x:c r="L2130" s="148" t="n">
        <x:f>'Master Products'!O2127</x:f>
        <x:v>0.03000000000000001</x:v>
      </x:c>
      <x:c r="M2130" s="149" t="str">
        <x:f>'Master Products'!X2127</x:f>
        <x:v>Ready</x:v>
      </x:c>
      <x:c r="N2130" s="149" t="b">
        <x:f>'Master Products'!Y2127</x:f>
        <x:v>1</x:v>
      </x:c>
      <x:c r="O2130" s="149" t="str">
        <x:f>'Master Products'!AH2127</x:f>
        <x:v>WS-RATES:60:3</x:v>
      </x:c>
      <x:c r="P2130" s="149" t="str">
        <x:f>IF('Master Products'!AI2127="","",'Master Products'!AI2127)</x:f>
      </x:c>
      <x:c r="Q2130" s="149" t="str">
        <x:f>IF('Master Products'!AJ2127="","",'Master Products'!AJ2127)</x:f>
      </x:c>
      <x:c r="R2130" s="149" t="str">
        <x:f>IF('Master Products'!AK2127="","",'Master Products'!AK2127)</x:f>
      </x:c>
    </x:row>
    <x:row r="2131">
      <x:c r="A2131" s="149" t="str">
        <x:f>'Master Products'!A2128</x:f>
        <x:v>RS-002127</x:v>
      </x:c>
      <x:c r="B2131" s="149" t="str">
        <x:f>'Master Products'!B2128</x:f>
        <x:v>PIANO BOARD INK 15ML (BOX)</x:v>
      </x:c>
      <x:c r="C2131" s="149" t="str">
        <x:f>'Master Products'!C2128</x:f>
        <x:v>BOARD INK</x:v>
      </x:c>
      <x:c r="D2131" s="149" t="str">
        <x:f>'Master Products'!D2128</x:f>
        <x:v>Both</x:v>
      </x:c>
      <x:c r="E2131" s="149" t="str">
        <x:f>'Master Products'!F2128</x:f>
        <x:v>Box</x:v>
      </x:c>
      <x:c r="F2131" s="149" t="str">
        <x:f>IF('Master Products'!G2128="","",'Master Products'!G2128)</x:f>
      </x:c>
      <x:c r="G2131" s="149" t="str">
        <x:f>'Master Products'!I2128</x:f>
        <x:v>PKR</x:v>
      </x:c>
      <x:c r="H2131" s="133" t="n">
        <x:f>'Master Products'!L2128</x:f>
        <x:v>888</x:v>
      </x:c>
      <x:c r="I2131" s="133" t="n">
        <x:f>'Master Products'!M2128</x:f>
        <x:v>843.6</x:v>
      </x:c>
      <x:c r="J2131" s="133" t="str">
        <x:f>'Master Products'!U2128</x:f>
        <x:v>Source Valid</x:v>
      </x:c>
      <x:c r="K2131" s="133" t="n">
        <x:f>'Master Products'!N2128</x:f>
        <x:v>44.39999999999998</x:v>
      </x:c>
      <x:c r="L2131" s="148" t="n">
        <x:f>'Master Products'!O2128</x:f>
        <x:v>0.049999999999999975</x:v>
      </x:c>
      <x:c r="M2131" s="149" t="str">
        <x:f>'Master Products'!X2128</x:f>
        <x:v>Ready</x:v>
      </x:c>
      <x:c r="N2131" s="149" t="b">
        <x:f>'Master Products'!Y2128</x:f>
        <x:v>1</x:v>
      </x:c>
      <x:c r="O2131" s="149" t="str">
        <x:f>'Master Products'!AH2128</x:f>
        <x:v>WS-RATES:60:4</x:v>
      </x:c>
      <x:c r="P2131" s="149" t="str">
        <x:f>IF('Master Products'!AI2128="","",'Master Products'!AI2128)</x:f>
      </x:c>
      <x:c r="Q2131" s="149" t="str">
        <x:f>IF('Master Products'!AJ2128="","",'Master Products'!AJ2128)</x:f>
      </x:c>
      <x:c r="R2131" s="149" t="str">
        <x:f>IF('Master Products'!AK2128="","",'Master Products'!AK2128)</x:f>
      </x:c>
    </x:row>
    <x:row r="2132">
      <x:c r="A2132" s="149" t="str">
        <x:f>'Master Products'!A2129</x:f>
        <x:v>RS-002128</x:v>
      </x:c>
      <x:c r="B2132" s="149" t="str">
        <x:f>'Master Products'!B2129</x:f>
        <x:v>DOLLAR 6 DUAL COLOUR</x:v>
      </x:c>
      <x:c r="C2132" s="149" t="str">
        <x:f>'Master Products'!C2129</x:f>
        <x:v>PENCIL COLOR</x:v>
      </x:c>
      <x:c r="D2132" s="149" t="str">
        <x:f>'Master Products'!D2129</x:f>
        <x:v>Both</x:v>
      </x:c>
      <x:c r="E2132" s="149" t="str">
        <x:f>'Master Products'!F2129</x:f>
        <x:v>Piece</x:v>
      </x:c>
      <x:c r="F2132" s="149" t="str">
        <x:f>IF('Master Products'!G2129="","",'Master Products'!G2129)</x:f>
      </x:c>
      <x:c r="G2132" s="149" t="str">
        <x:f>'Master Products'!I2129</x:f>
        <x:v>PKR</x:v>
      </x:c>
      <x:c r="H2132" s="133" t="n">
        <x:f>'Master Products'!L2129</x:f>
        <x:v>144</x:v>
      </x:c>
      <x:c r="I2132" s="133" t="n">
        <x:f>'Master Products'!M2129</x:f>
        <x:v>139.8</x:v>
      </x:c>
      <x:c r="J2132" s="133" t="str">
        <x:f>'Master Products'!U2129</x:f>
        <x:v>Source Valid</x:v>
      </x:c>
      <x:c r="K2132" s="133" t="n">
        <x:f>'Master Products'!N2129</x:f>
        <x:v>4.199999999999989</x:v>
      </x:c>
      <x:c r="L2132" s="148" t="n">
        <x:f>'Master Products'!O2129</x:f>
        <x:v>0.029166666666666587</x:v>
      </x:c>
      <x:c r="M2132" s="149" t="str">
        <x:f>'Master Products'!X2129</x:f>
        <x:v>Ready</x:v>
      </x:c>
      <x:c r="N2132" s="149" t="b">
        <x:f>'Master Products'!Y2129</x:f>
        <x:v>1</x:v>
      </x:c>
      <x:c r="O2132" s="149" t="str">
        <x:f>'Master Products'!AH2129</x:f>
        <x:v>WS-RATES:60:5</x:v>
      </x:c>
      <x:c r="P2132" s="149" t="str">
        <x:f>IF('Master Products'!AI2129="","",'Master Products'!AI2129)</x:f>
      </x:c>
      <x:c r="Q2132" s="149" t="str">
        <x:f>IF('Master Products'!AJ2129="","",'Master Products'!AJ2129)</x:f>
      </x:c>
      <x:c r="R2132" s="149" t="str">
        <x:f>IF('Master Products'!AK2129="","",'Master Products'!AK2129)</x:f>
      </x:c>
    </x:row>
    <x:row r="2133">
      <x:c r="A2133" s="149" t="str">
        <x:f>'Master Products'!A2130</x:f>
        <x:v>RS-002129</x:v>
      </x:c>
      <x:c r="B2133" s="149" t="str">
        <x:f>'Master Products'!B2130</x:f>
        <x:v>PIANO POINT .8</x:v>
      </x:c>
      <x:c r="C2133" s="149" t="str">
        <x:f>'Master Products'!C2130</x:f>
        <x:v>BALL POINT</x:v>
      </x:c>
      <x:c r="D2133" s="149" t="str">
        <x:f>'Master Products'!D2130</x:f>
        <x:v>Both</x:v>
      </x:c>
      <x:c r="E2133" s="149" t="str">
        <x:f>'Master Products'!F2130</x:f>
        <x:v>Piece</x:v>
      </x:c>
      <x:c r="F2133" s="149" t="str">
        <x:f>IF('Master Products'!G2130="","",'Master Products'!G2130)</x:f>
      </x:c>
      <x:c r="G2133" s="149" t="str">
        <x:f>'Master Products'!I2130</x:f>
        <x:v>PKR</x:v>
      </x:c>
      <x:c r="H2133" s="133" t="n">
        <x:f>'Master Products'!L2130</x:f>
        <x:v>160</x:v>
      </x:c>
      <x:c r="I2133" s="133" t="n">
        <x:f>'Master Products'!M2130</x:f>
        <x:v>152</x:v>
      </x:c>
      <x:c r="J2133" s="133" t="str">
        <x:f>'Master Products'!U2130</x:f>
        <x:v>Source Valid</x:v>
      </x:c>
      <x:c r="K2133" s="133" t="n">
        <x:f>'Master Products'!N2130</x:f>
        <x:v>8</x:v>
      </x:c>
      <x:c r="L2133" s="148" t="n">
        <x:f>'Master Products'!O2130</x:f>
        <x:v>0.05</x:v>
      </x:c>
      <x:c r="M2133" s="149" t="str">
        <x:f>'Master Products'!X2130</x:f>
        <x:v>Ready</x:v>
      </x:c>
      <x:c r="N2133" s="149" t="b">
        <x:f>'Master Products'!Y2130</x:f>
        <x:v>1</x:v>
      </x:c>
      <x:c r="O2133" s="149" t="str">
        <x:f>'Master Products'!AH2130</x:f>
        <x:v>WS-RATES:60:6</x:v>
      </x:c>
      <x:c r="P2133" s="149" t="str">
        <x:f>IF('Master Products'!AI2130="","",'Master Products'!AI2130)</x:f>
      </x:c>
      <x:c r="Q2133" s="149" t="str">
        <x:f>IF('Master Products'!AJ2130="","",'Master Products'!AJ2130)</x:f>
      </x:c>
      <x:c r="R2133" s="149" t="str">
        <x:f>IF('Master Products'!AK2130="","",'Master Products'!AK2130)</x:f>
      </x:c>
    </x:row>
    <x:row r="2134">
      <x:c r="A2134" s="149" t="str">
        <x:f>'Master Products'!A2131</x:f>
        <x:v>RS-002130</x:v>
      </x:c>
      <x:c r="B2134" s="149" t="str">
        <x:f>'Master Products'!B2131</x:f>
        <x:v>DOLLAR MY PENCIL 456 JAR</x:v>
      </x:c>
      <x:c r="C2134" s="149" t="str">
        <x:f>'Master Products'!C2131</x:f>
        <x:v>PENCIL JAR</x:v>
      </x:c>
      <x:c r="D2134" s="149" t="str">
        <x:f>'Master Products'!D2131</x:f>
        <x:v>Wholesale/Bulk</x:v>
      </x:c>
      <x:c r="E2134" s="149" t="str">
        <x:f>'Master Products'!F2131</x:f>
        <x:v>Jar</x:v>
      </x:c>
      <x:c r="F2134" s="149" t="str">
        <x:f>IF('Master Products'!G2131="","",'Master Products'!G2131)</x:f>
      </x:c>
      <x:c r="G2134" s="149" t="str">
        <x:f>'Master Products'!I2131</x:f>
        <x:v>PKR</x:v>
      </x:c>
      <x:c r="H2134" s="133" t="n">
        <x:f>'Master Products'!L2131</x:f>
        <x:v>340</x:v>
      </x:c>
      <x:c r="I2134" s="133" t="n">
        <x:f>'Master Products'!M2131</x:f>
        <x:v>324.72</x:v>
      </x:c>
      <x:c r="J2134" s="133" t="str">
        <x:f>'Master Products'!U2131</x:f>
        <x:v>Source Valid</x:v>
      </x:c>
      <x:c r="K2134" s="133" t="n">
        <x:f>'Master Products'!N2131</x:f>
        <x:v>15.279999999999973</x:v>
      </x:c>
      <x:c r="L2134" s="148" t="n">
        <x:f>'Master Products'!O2131</x:f>
        <x:v>0.04494117647058816</x:v>
      </x:c>
      <x:c r="M2134" s="149" t="str">
        <x:f>'Master Products'!X2131</x:f>
        <x:v>Ready</x:v>
      </x:c>
      <x:c r="N2134" s="149" t="b">
        <x:f>'Master Products'!Y2131</x:f>
        <x:v>1</x:v>
      </x:c>
      <x:c r="O2134" s="149" t="str">
        <x:f>'Master Products'!AH2131</x:f>
        <x:v>WS-RATES:60:7</x:v>
      </x:c>
      <x:c r="P2134" s="149" t="str">
        <x:f>IF('Master Products'!AI2131="","",'Master Products'!AI2131)</x:f>
      </x:c>
      <x:c r="Q2134" s="149" t="str">
        <x:f>IF('Master Products'!AJ2131="","",'Master Products'!AJ2131)</x:f>
      </x:c>
      <x:c r="R2134" s="149" t="str">
        <x:f>IF('Master Products'!AK2131="","",'Master Products'!AK2131)</x:f>
      </x:c>
    </x:row>
    <x:row r="2135">
      <x:c r="A2135" s="149" t="str">
        <x:f>'Master Products'!A2132</x:f>
        <x:v>RS-002131</x:v>
      </x:c>
      <x:c r="B2135" s="149" t="str">
        <x:f>'Master Products'!B2132</x:f>
        <x:v>PIANO FINELINER 50</x:v>
      </x:c>
      <x:c r="C2135" s="149" t="str">
        <x:f>'Master Products'!C2132</x:f>
        <x:v>POINTER</x:v>
      </x:c>
      <x:c r="D2135" s="149" t="str">
        <x:f>'Master Products'!D2132</x:f>
        <x:v>Both</x:v>
      </x:c>
      <x:c r="E2135" s="149" t="str">
        <x:f>'Master Products'!F2132</x:f>
        <x:v>Piece</x:v>
      </x:c>
      <x:c r="F2135" s="149" t="str">
        <x:f>IF('Master Products'!G2132="","",'Master Products'!G2132)</x:f>
      </x:c>
      <x:c r="G2135" s="149" t="str">
        <x:f>'Master Products'!I2132</x:f>
        <x:v>PKR</x:v>
      </x:c>
      <x:c r="H2135" s="133" t="n">
        <x:f>'Master Products'!L2132</x:f>
        <x:v>223</x:v>
      </x:c>
      <x:c r="I2135" s="133" t="n">
        <x:f>'Master Products'!M2132</x:f>
        <x:v>212</x:v>
      </x:c>
      <x:c r="J2135" s="133" t="str">
        <x:f>'Master Products'!U2132</x:f>
        <x:v>Source Valid</x:v>
      </x:c>
      <x:c r="K2135" s="133" t="n">
        <x:f>'Master Products'!N2132</x:f>
        <x:v>11</x:v>
      </x:c>
      <x:c r="L2135" s="148" t="n">
        <x:f>'Master Products'!O2132</x:f>
        <x:v>0.04932735426008968</x:v>
      </x:c>
      <x:c r="M2135" s="149" t="str">
        <x:f>'Master Products'!X2132</x:f>
        <x:v>Ready</x:v>
      </x:c>
      <x:c r="N2135" s="149" t="b">
        <x:f>'Master Products'!Y2132</x:f>
        <x:v>1</x:v>
      </x:c>
      <x:c r="O2135" s="149" t="str">
        <x:f>'Master Products'!AH2132</x:f>
        <x:v>WS-RATES:60:8</x:v>
      </x:c>
      <x:c r="P2135" s="149" t="str">
        <x:f>IF('Master Products'!AI2132="","",'Master Products'!AI2132)</x:f>
      </x:c>
      <x:c r="Q2135" s="149" t="str">
        <x:f>IF('Master Products'!AJ2132="","",'Master Products'!AJ2132)</x:f>
      </x:c>
      <x:c r="R2135" s="149" t="str">
        <x:f>IF('Master Products'!AK2132="","",'Master Products'!AK2132)</x:f>
      </x:c>
    </x:row>
    <x:row r="2136">
      <x:c r="A2136" s="149" t="str">
        <x:f>'Master Products'!A2133</x:f>
        <x:v>RS-002132</x:v>
      </x:c>
      <x:c r="B2136" s="149" t="str">
        <x:f>'Master Products'!B2133</x:f>
        <x:v>DOLLAR MY PENCIL 222 JAR</x:v>
      </x:c>
      <x:c r="C2136" s="149" t="str">
        <x:f>'Master Products'!C2133</x:f>
        <x:v>PENCIL JAR</x:v>
      </x:c>
      <x:c r="D2136" s="149" t="str">
        <x:f>'Master Products'!D2133</x:f>
        <x:v>Wholesale/Bulk</x:v>
      </x:c>
      <x:c r="E2136" s="149" t="str">
        <x:f>'Master Products'!F2133</x:f>
        <x:v>Jar</x:v>
      </x:c>
      <x:c r="F2136" s="149" t="str">
        <x:f>IF('Master Products'!G2133="","",'Master Products'!G2133)</x:f>
      </x:c>
      <x:c r="G2136" s="149" t="str">
        <x:f>'Master Products'!I2133</x:f>
        <x:v>PKR</x:v>
      </x:c>
      <x:c r="H2136" s="133" t="n">
        <x:f>'Master Products'!L2133</x:f>
        <x:v>370</x:v>
      </x:c>
      <x:c r="I2136" s="133" t="n">
        <x:f>'Master Products'!M2133</x:f>
        <x:v>352</x:v>
      </x:c>
      <x:c r="J2136" s="133" t="str">
        <x:f>'Master Products'!U2133</x:f>
        <x:v>Source Valid</x:v>
      </x:c>
      <x:c r="K2136" s="133" t="n">
        <x:f>'Master Products'!N2133</x:f>
        <x:v>18</x:v>
      </x:c>
      <x:c r="L2136" s="148" t="n">
        <x:f>'Master Products'!O2133</x:f>
        <x:v>0.04864864864864865</x:v>
      </x:c>
      <x:c r="M2136" s="149" t="str">
        <x:f>'Master Products'!X2133</x:f>
        <x:v>Ready</x:v>
      </x:c>
      <x:c r="N2136" s="149" t="b">
        <x:f>'Master Products'!Y2133</x:f>
        <x:v>1</x:v>
      </x:c>
      <x:c r="O2136" s="149" t="str">
        <x:f>'Master Products'!AH2133</x:f>
        <x:v>WS-RATES:60:9</x:v>
      </x:c>
      <x:c r="P2136" s="149" t="str">
        <x:f>IF('Master Products'!AI2133="","",'Master Products'!AI2133)</x:f>
      </x:c>
      <x:c r="Q2136" s="149" t="str">
        <x:f>IF('Master Products'!AJ2133="","",'Master Products'!AJ2133)</x:f>
      </x:c>
      <x:c r="R2136" s="149" t="str">
        <x:f>IF('Master Products'!AK2133="","",'Master Products'!AK2133)</x:f>
      </x:c>
    </x:row>
    <x:row r="2137">
      <x:c r="A2137" s="149" t="str">
        <x:f>'Master Products'!A2134</x:f>
        <x:v>RS-002133</x:v>
      </x:c>
      <x:c r="B2137" s="149" t="str">
        <x:f>'Master Products'!B2134</x:f>
        <x:v>PIANO SMART BOARD MARKER</x:v>
      </x:c>
      <x:c r="C2137" s="149" t="str">
        <x:f>'Master Products'!C2134</x:f>
        <x:v>BOARD &amp; PERMANENT</x:v>
      </x:c>
      <x:c r="D2137" s="149" t="str">
        <x:f>'Master Products'!D2134</x:f>
        <x:v>Both</x:v>
      </x:c>
      <x:c r="E2137" s="149" t="str">
        <x:f>'Master Products'!F2134</x:f>
        <x:v>Piece</x:v>
      </x:c>
      <x:c r="F2137" s="149" t="str">
        <x:f>IF('Master Products'!G2134="","",'Master Products'!G2134)</x:f>
      </x:c>
      <x:c r="G2137" s="149" t="str">
        <x:f>'Master Products'!I2134</x:f>
        <x:v>PKR</x:v>
      </x:c>
      <x:c r="H2137" s="133" t="n">
        <x:f>'Master Products'!L2134</x:f>
        <x:v>270</x:v>
      </x:c>
      <x:c r="I2137" s="133" t="n">
        <x:f>'Master Products'!M2134</x:f>
        <x:v>256.5</x:v>
      </x:c>
      <x:c r="J2137" s="133" t="str">
        <x:f>'Master Products'!U2134</x:f>
        <x:v>Source Valid</x:v>
      </x:c>
      <x:c r="K2137" s="133" t="n">
        <x:f>'Master Products'!N2134</x:f>
        <x:v>13.5</x:v>
      </x:c>
      <x:c r="L2137" s="148" t="n">
        <x:f>'Master Products'!O2134</x:f>
        <x:v>0.05</x:v>
      </x:c>
      <x:c r="M2137" s="149" t="str">
        <x:f>'Master Products'!X2134</x:f>
        <x:v>Ready</x:v>
      </x:c>
      <x:c r="N2137" s="149" t="b">
        <x:f>'Master Products'!Y2134</x:f>
        <x:v>1</x:v>
      </x:c>
      <x:c r="O2137" s="149" t="str">
        <x:f>'Master Products'!AH2134</x:f>
        <x:v>WS-RATES:60:10</x:v>
      </x:c>
      <x:c r="P2137" s="149" t="str">
        <x:f>IF('Master Products'!AI2134="","",'Master Products'!AI2134)</x:f>
      </x:c>
      <x:c r="Q2137" s="149" t="str">
        <x:f>IF('Master Products'!AJ2134="","",'Master Products'!AJ2134)</x:f>
      </x:c>
      <x:c r="R2137" s="149" t="str">
        <x:f>IF('Master Products'!AK2134="","",'Master Products'!AK2134)</x:f>
      </x:c>
    </x:row>
    <x:row r="2138">
      <x:c r="A2138" s="149" t="str">
        <x:f>'Master Products'!A2135</x:f>
        <x:v>RS-002134</x:v>
      </x:c>
      <x:c r="B2138" s="149" t="str">
        <x:f>'Master Products'!B2135</x:f>
        <x:v>DOLLAR MY PENCIL 111</x:v>
      </x:c>
      <x:c r="C2138" s="149" t="str">
        <x:f>'Master Products'!C2135</x:f>
        <x:v>PENCILS</x:v>
      </x:c>
      <x:c r="D2138" s="149" t="str">
        <x:f>'Master Products'!D2135</x:f>
        <x:v>Both</x:v>
      </x:c>
      <x:c r="E2138" s="149" t="str">
        <x:f>'Master Products'!F2135</x:f>
        <x:v>Piece</x:v>
      </x:c>
      <x:c r="F2138" s="149" t="str">
        <x:f>IF('Master Products'!G2135="","",'Master Products'!G2135)</x:f>
      </x:c>
      <x:c r="G2138" s="149" t="str">
        <x:f>'Master Products'!I2135</x:f>
        <x:v>PKR</x:v>
      </x:c>
      <x:c r="H2138" s="133" t="n">
        <x:f>'Master Products'!L2135</x:f>
        <x:v>160</x:v>
      </x:c>
      <x:c r="I2138" s="133" t="n">
        <x:f>'Master Products'!M2135</x:f>
        <x:v>152</x:v>
      </x:c>
      <x:c r="J2138" s="133" t="str">
        <x:f>'Master Products'!U2135</x:f>
        <x:v>Source Valid</x:v>
      </x:c>
      <x:c r="K2138" s="133" t="n">
        <x:f>'Master Products'!N2135</x:f>
        <x:v>8</x:v>
      </x:c>
      <x:c r="L2138" s="148" t="n">
        <x:f>'Master Products'!O2135</x:f>
        <x:v>0.05</x:v>
      </x:c>
      <x:c r="M2138" s="149" t="str">
        <x:f>'Master Products'!X2135</x:f>
        <x:v>Ready</x:v>
      </x:c>
      <x:c r="N2138" s="149" t="b">
        <x:f>'Master Products'!Y2135</x:f>
        <x:v>1</x:v>
      </x:c>
      <x:c r="O2138" s="149" t="str">
        <x:f>'Master Products'!AH2135</x:f>
        <x:v>WS-RATES:60:11</x:v>
      </x:c>
      <x:c r="P2138" s="149" t="str">
        <x:f>IF('Master Products'!AI2135="","",'Master Products'!AI2135)</x:f>
      </x:c>
      <x:c r="Q2138" s="149" t="str">
        <x:f>IF('Master Products'!AJ2135="","",'Master Products'!AJ2135)</x:f>
      </x:c>
      <x:c r="R2138" s="149" t="str">
        <x:f>IF('Master Products'!AK2135="","",'Master Products'!AK2135)</x:f>
      </x:c>
    </x:row>
    <x:row r="2139">
      <x:c r="A2139" s="149" t="str">
        <x:f>'Master Products'!A2136</x:f>
        <x:v>RS-002135</x:v>
      </x:c>
      <x:c r="B2139" s="149" t="str">
        <x:f>'Master Products'!B2136</x:f>
        <x:v>PIANO POINTER</x:v>
      </x:c>
      <x:c r="C2139" s="149" t="str">
        <x:f>'Master Products'!C2136</x:f>
        <x:v>POINTER</x:v>
      </x:c>
      <x:c r="D2139" s="149" t="str">
        <x:f>'Master Products'!D2136</x:f>
        <x:v>Both</x:v>
      </x:c>
      <x:c r="E2139" s="149" t="str">
        <x:f>'Master Products'!F2136</x:f>
        <x:v>Piece</x:v>
      </x:c>
      <x:c r="F2139" s="149" t="str">
        <x:f>IF('Master Products'!G2136="","",'Master Products'!G2136)</x:f>
      </x:c>
      <x:c r="G2139" s="149" t="str">
        <x:f>'Master Products'!I2136</x:f>
        <x:v>PKR</x:v>
      </x:c>
      <x:c r="H2139" s="133" t="n">
        <x:f>'Master Products'!L2136</x:f>
        <x:v>207</x:v>
      </x:c>
      <x:c r="I2139" s="133" t="n">
        <x:f>'Master Products'!M2136</x:f>
        <x:v>197</x:v>
      </x:c>
      <x:c r="J2139" s="133" t="str">
        <x:f>'Master Products'!U2136</x:f>
        <x:v>Source Valid</x:v>
      </x:c>
      <x:c r="K2139" s="133" t="n">
        <x:f>'Master Products'!N2136</x:f>
        <x:v>10</x:v>
      </x:c>
      <x:c r="L2139" s="148" t="n">
        <x:f>'Master Products'!O2136</x:f>
        <x:v>0.04830917874396135</x:v>
      </x:c>
      <x:c r="M2139" s="149" t="str">
        <x:f>'Master Products'!X2136</x:f>
        <x:v>Ready</x:v>
      </x:c>
      <x:c r="N2139" s="149" t="b">
        <x:f>'Master Products'!Y2136</x:f>
        <x:v>1</x:v>
      </x:c>
      <x:c r="O2139" s="149" t="str">
        <x:f>'Master Products'!AH2136</x:f>
        <x:v>WS-RATES:60:12</x:v>
      </x:c>
      <x:c r="P2139" s="149" t="str">
        <x:f>IF('Master Products'!AI2136="","",'Master Products'!AI2136)</x:f>
      </x:c>
      <x:c r="Q2139" s="149" t="str">
        <x:f>IF('Master Products'!AJ2136="","",'Master Products'!AJ2136)</x:f>
      </x:c>
      <x:c r="R2139" s="149" t="str">
        <x:f>IF('Master Products'!AK2136="","",'Master Products'!AK2136)</x:f>
      </x:c>
    </x:row>
    <x:row r="2140">
      <x:c r="A2140" s="149" t="str">
        <x:f>'Master Products'!A2137</x:f>
        <x:v>RS-002136</x:v>
      </x:c>
      <x:c r="B2140" s="149" t="str">
        <x:f>'Master Products'!B2137</x:f>
        <x:v>DOLLAR MY PENCIL 456</x:v>
      </x:c>
      <x:c r="C2140" s="149" t="str">
        <x:f>'Master Products'!C2137</x:f>
        <x:v>PENCILS</x:v>
      </x:c>
      <x:c r="D2140" s="149" t="str">
        <x:f>'Master Products'!D2137</x:f>
        <x:v>Both</x:v>
      </x:c>
      <x:c r="E2140" s="149" t="str">
        <x:f>'Master Products'!F2137</x:f>
        <x:v>Piece</x:v>
      </x:c>
      <x:c r="F2140" s="149" t="str">
        <x:f>IF('Master Products'!G2137="","",'Master Products'!G2137)</x:f>
      </x:c>
      <x:c r="G2140" s="149" t="str">
        <x:f>'Master Products'!I2137</x:f>
        <x:v>PKR</x:v>
      </x:c>
      <x:c r="H2140" s="133" t="n">
        <x:f>'Master Products'!L2137</x:f>
        <x:v>167</x:v>
      </x:c>
      <x:c r="I2140" s="133" t="n">
        <x:f>'Master Products'!M2137</x:f>
        <x:v>150</x:v>
      </x:c>
      <x:c r="J2140" s="133" t="str">
        <x:f>'Master Products'!U2137</x:f>
        <x:v>Source Valid</x:v>
      </x:c>
      <x:c r="K2140" s="133" t="n">
        <x:f>'Master Products'!N2137</x:f>
        <x:v>17</x:v>
      </x:c>
      <x:c r="L2140" s="148" t="n">
        <x:f>'Master Products'!O2137</x:f>
        <x:v>0.10179640718562874</x:v>
      </x:c>
      <x:c r="M2140" s="149" t="str">
        <x:f>'Master Products'!X2137</x:f>
        <x:v>Ready</x:v>
      </x:c>
      <x:c r="N2140" s="149" t="b">
        <x:f>'Master Products'!Y2137</x:f>
        <x:v>1</x:v>
      </x:c>
      <x:c r="O2140" s="149" t="str">
        <x:f>'Master Products'!AH2137</x:f>
        <x:v>WS-RATES:60:13</x:v>
      </x:c>
      <x:c r="P2140" s="149" t="str">
        <x:f>IF('Master Products'!AI2137="","",'Master Products'!AI2137)</x:f>
      </x:c>
      <x:c r="Q2140" s="149" t="str">
        <x:f>IF('Master Products'!AJ2137="","",'Master Products'!AJ2137)</x:f>
      </x:c>
      <x:c r="R2140" s="149" t="str">
        <x:f>IF('Master Products'!AK2137="","",'Master Products'!AK2137)</x:f>
      </x:c>
    </x:row>
    <x:row r="2141">
      <x:c r="A2141" s="149" t="str">
        <x:f>'Master Products'!A2138</x:f>
        <x:v>RS-002137</x:v>
      </x:c>
      <x:c r="B2141" s="149" t="str">
        <x:f>'Master Products'!B2138</x:f>
        <x:v>PIANO GRACE</x:v>
      </x:c>
      <x:c r="C2141" s="149" t="str">
        <x:f>'Master Products'!C2138</x:f>
        <x:v>BALL POINT</x:v>
      </x:c>
      <x:c r="D2141" s="149" t="str">
        <x:f>'Master Products'!D2138</x:f>
        <x:v>Both</x:v>
      </x:c>
      <x:c r="E2141" s="149" t="str">
        <x:f>'Master Products'!F2138</x:f>
        <x:v>Piece</x:v>
      </x:c>
      <x:c r="F2141" s="149" t="str">
        <x:f>IF('Master Products'!G2138="","",'Master Products'!G2138)</x:f>
      </x:c>
      <x:c r="G2141" s="149" t="str">
        <x:f>'Master Products'!I2138</x:f>
        <x:v>PKR</x:v>
      </x:c>
      <x:c r="H2141" s="133" t="n">
        <x:f>'Master Products'!L2138</x:f>
        <x:v>133</x:v>
      </x:c>
      <x:c r="I2141" s="133" t="n">
        <x:f>'Master Products'!M2138</x:f>
        <x:v>126</x:v>
      </x:c>
      <x:c r="J2141" s="133" t="str">
        <x:f>'Master Products'!U2138</x:f>
        <x:v>Source Valid</x:v>
      </x:c>
      <x:c r="K2141" s="133" t="n">
        <x:f>'Master Products'!N2138</x:f>
        <x:v>7</x:v>
      </x:c>
      <x:c r="L2141" s="148" t="n">
        <x:f>'Master Products'!O2138</x:f>
        <x:v>0.05263157894736842</x:v>
      </x:c>
      <x:c r="M2141" s="149" t="str">
        <x:f>'Master Products'!X2138</x:f>
        <x:v>Ready</x:v>
      </x:c>
      <x:c r="N2141" s="149" t="b">
        <x:f>'Master Products'!Y2138</x:f>
        <x:v>1</x:v>
      </x:c>
      <x:c r="O2141" s="149" t="str">
        <x:f>'Master Products'!AH2138</x:f>
        <x:v>WS-RATES:60:14</x:v>
      </x:c>
      <x:c r="P2141" s="149" t="str">
        <x:f>IF('Master Products'!AI2138="","",'Master Products'!AI2138)</x:f>
      </x:c>
      <x:c r="Q2141" s="149" t="str">
        <x:f>IF('Master Products'!AJ2138="","",'Master Products'!AJ2138)</x:f>
      </x:c>
      <x:c r="R2141" s="149" t="str">
        <x:f>IF('Master Products'!AK2138="","",'Master Products'!AK2138)</x:f>
      </x:c>
    </x:row>
    <x:row r="2142">
      <x:c r="A2142" s="149" t="str">
        <x:f>'Master Products'!A2139</x:f>
        <x:v>RS-002138</x:v>
      </x:c>
      <x:c r="B2142" s="149" t="str">
        <x:f>'Master Products'!B2139</x:f>
        <x:v>DOLLAR MY PENCIL 222</x:v>
      </x:c>
      <x:c r="C2142" s="149" t="str">
        <x:f>'Master Products'!C2139</x:f>
        <x:v>PENCILS</x:v>
      </x:c>
      <x:c r="D2142" s="149" t="str">
        <x:f>'Master Products'!D2139</x:f>
        <x:v>Both</x:v>
      </x:c>
      <x:c r="E2142" s="149" t="str">
        <x:f>'Master Products'!F2139</x:f>
        <x:v>Piece</x:v>
      </x:c>
      <x:c r="F2142" s="149" t="str">
        <x:f>IF('Master Products'!G2139="","",'Master Products'!G2139)</x:f>
      </x:c>
      <x:c r="G2142" s="149" t="str">
        <x:f>'Master Products'!I2139</x:f>
        <x:v>PKR</x:v>
      </x:c>
      <x:c r="H2142" s="133" t="n">
        <x:f>'Master Products'!L2139</x:f>
        <x:v>182</x:v>
      </x:c>
      <x:c r="I2142" s="133" t="n">
        <x:f>'Master Products'!M2139</x:f>
        <x:v>173</x:v>
      </x:c>
      <x:c r="J2142" s="133" t="str">
        <x:f>'Master Products'!U2139</x:f>
        <x:v>Source Valid</x:v>
      </x:c>
      <x:c r="K2142" s="133" t="n">
        <x:f>'Master Products'!N2139</x:f>
        <x:v>9</x:v>
      </x:c>
      <x:c r="L2142" s="148" t="n">
        <x:f>'Master Products'!O2139</x:f>
        <x:v>0.04945054945054945</x:v>
      </x:c>
      <x:c r="M2142" s="149" t="str">
        <x:f>'Master Products'!X2139</x:f>
        <x:v>Ready</x:v>
      </x:c>
      <x:c r="N2142" s="149" t="b">
        <x:f>'Master Products'!Y2139</x:f>
        <x:v>1</x:v>
      </x:c>
      <x:c r="O2142" s="149" t="str">
        <x:f>'Master Products'!AH2139</x:f>
        <x:v>WS-RATES:60:15</x:v>
      </x:c>
      <x:c r="P2142" s="149" t="str">
        <x:f>IF('Master Products'!AI2139="","",'Master Products'!AI2139)</x:f>
      </x:c>
      <x:c r="Q2142" s="149" t="str">
        <x:f>IF('Master Products'!AJ2139="","",'Master Products'!AJ2139)</x:f>
      </x:c>
      <x:c r="R2142" s="149" t="str">
        <x:f>IF('Master Products'!AK2139="","",'Master Products'!AK2139)</x:f>
      </x:c>
    </x:row>
    <x:row r="2143">
      <x:c r="A2143" s="149" t="str">
        <x:f>'Master Products'!A2140</x:f>
        <x:v>RS-002139</x:v>
      </x:c>
      <x:c r="B2143" s="149" t="str">
        <x:f>'Master Products'!B2140</x:f>
        <x:v>DOLLAR 555 PENCIL</x:v>
      </x:c>
      <x:c r="C2143" s="149" t="str">
        <x:f>'Master Products'!C2140</x:f>
        <x:v>PENCILS</x:v>
      </x:c>
      <x:c r="D2143" s="149" t="str">
        <x:f>'Master Products'!D2140</x:f>
        <x:v>Both</x:v>
      </x:c>
      <x:c r="E2143" s="149" t="str">
        <x:f>'Master Products'!F2140</x:f>
        <x:v>Piece</x:v>
      </x:c>
      <x:c r="F2143" s="149" t="str">
        <x:f>IF('Master Products'!G2140="","",'Master Products'!G2140)</x:f>
      </x:c>
      <x:c r="G2143" s="149" t="str">
        <x:f>'Master Products'!I2140</x:f>
        <x:v>PKR</x:v>
      </x:c>
      <x:c r="H2143" s="133" t="n">
        <x:f>'Master Products'!L2140</x:f>
        <x:v>186</x:v>
      </x:c>
      <x:c r="I2143" s="133" t="n">
        <x:f>'Master Products'!M2140</x:f>
        <x:v>176</x:v>
      </x:c>
      <x:c r="J2143" s="133" t="str">
        <x:f>'Master Products'!U2140</x:f>
        <x:v>Source Valid</x:v>
      </x:c>
      <x:c r="K2143" s="133" t="n">
        <x:f>'Master Products'!N2140</x:f>
        <x:v>10</x:v>
      </x:c>
      <x:c r="L2143" s="148" t="n">
        <x:f>'Master Products'!O2140</x:f>
        <x:v>0.053763440860215055</x:v>
      </x:c>
      <x:c r="M2143" s="149" t="str">
        <x:f>'Master Products'!X2140</x:f>
        <x:v>Ready</x:v>
      </x:c>
      <x:c r="N2143" s="149" t="b">
        <x:f>'Master Products'!Y2140</x:f>
        <x:v>1</x:v>
      </x:c>
      <x:c r="O2143" s="149" t="str">
        <x:f>'Master Products'!AH2140</x:f>
        <x:v>WS-RATES:60:16</x:v>
      </x:c>
      <x:c r="P2143" s="149" t="str">
        <x:f>IF('Master Products'!AI2140="","",'Master Products'!AI2140)</x:f>
      </x:c>
      <x:c r="Q2143" s="149" t="str">
        <x:f>IF('Master Products'!AJ2140="","",'Master Products'!AJ2140)</x:f>
      </x:c>
      <x:c r="R2143" s="149" t="str">
        <x:f>IF('Master Products'!AK2140="","",'Master Products'!AK2140)</x:f>
      </x:c>
    </x:row>
    <x:row r="2144">
      <x:c r="A2144" s="149" t="str">
        <x:f>'Master Products'!A2141</x:f>
        <x:v>RS-002140</x:v>
      </x:c>
      <x:c r="B2144" s="149" t="str">
        <x:f>'Master Products'!B2141</x:f>
        <x:v>PIANO CLICK SKY</x:v>
      </x:c>
      <x:c r="C2144" s="149" t="str">
        <x:f>'Master Products'!C2141</x:f>
        <x:v>BALL POINT</x:v>
      </x:c>
      <x:c r="D2144" s="149" t="str">
        <x:f>'Master Products'!D2141</x:f>
        <x:v>Both</x:v>
      </x:c>
      <x:c r="E2144" s="149" t="str">
        <x:f>'Master Products'!F2141</x:f>
        <x:v>Piece</x:v>
      </x:c>
      <x:c r="F2144" s="149" t="str">
        <x:f>IF('Master Products'!G2141="","",'Master Products'!G2141)</x:f>
      </x:c>
      <x:c r="G2144" s="149" t="str">
        <x:f>'Master Products'!I2141</x:f>
        <x:v>PKR</x:v>
      </x:c>
      <x:c r="H2144" s="133" t="n">
        <x:f>'Master Products'!L2141</x:f>
        <x:v>110</x:v>
      </x:c>
      <x:c r="I2144" s="133" t="n">
        <x:f>'Master Products'!M2141</x:f>
        <x:v>105</x:v>
      </x:c>
      <x:c r="J2144" s="133" t="str">
        <x:f>'Master Products'!U2141</x:f>
        <x:v>Source Valid</x:v>
      </x:c>
      <x:c r="K2144" s="133" t="n">
        <x:f>'Master Products'!N2141</x:f>
        <x:v>5</x:v>
      </x:c>
      <x:c r="L2144" s="148" t="n">
        <x:f>'Master Products'!O2141</x:f>
        <x:v>0.045454545454545456</x:v>
      </x:c>
      <x:c r="M2144" s="149" t="str">
        <x:f>'Master Products'!X2141</x:f>
        <x:v>Ready</x:v>
      </x:c>
      <x:c r="N2144" s="149" t="b">
        <x:f>'Master Products'!Y2141</x:f>
        <x:v>1</x:v>
      </x:c>
      <x:c r="O2144" s="149" t="str">
        <x:f>'Master Products'!AH2141</x:f>
        <x:v>WS-RATES:60:17</x:v>
      </x:c>
      <x:c r="P2144" s="149" t="str">
        <x:f>IF('Master Products'!AI2141="","",'Master Products'!AI2141)</x:f>
      </x:c>
      <x:c r="Q2144" s="149" t="str">
        <x:f>IF('Master Products'!AJ2141="","",'Master Products'!AJ2141)</x:f>
      </x:c>
      <x:c r="R2144" s="149" t="str">
        <x:f>IF('Master Products'!AK2141="","",'Master Products'!AK2141)</x:f>
      </x:c>
    </x:row>
    <x:row r="2145">
      <x:c r="A2145" s="149" t="str">
        <x:f>'Master Products'!A2142</x:f>
        <x:v>RS-002141</x:v>
      </x:c>
      <x:c r="B2145" s="149" t="str">
        <x:f>'Master Products'!B2142</x:f>
        <x:v>PIANO COMFORT ERASEABLE</x:v>
      </x:c>
      <x:c r="C2145" s="149" t="str">
        <x:f>'Master Products'!C2142</x:f>
        <x:v>POINTER</x:v>
      </x:c>
      <x:c r="D2145" s="149" t="str">
        <x:f>'Master Products'!D2142</x:f>
        <x:v>Both</x:v>
      </x:c>
      <x:c r="E2145" s="149" t="str">
        <x:f>'Master Products'!F2142</x:f>
        <x:v>Piece</x:v>
      </x:c>
      <x:c r="F2145" s="149" t="str">
        <x:f>IF('Master Products'!G2142="","",'Master Products'!G2142)</x:f>
      </x:c>
      <x:c r="G2145" s="149" t="str">
        <x:f>'Master Products'!I2142</x:f>
        <x:v>PKR</x:v>
      </x:c>
      <x:c r="H2145" s="133" t="n">
        <x:f>'Master Products'!L2142</x:f>
        <x:v>220</x:v>
      </x:c>
      <x:c r="I2145" s="133" t="n">
        <x:f>'Master Products'!M2142</x:f>
        <x:v>209</x:v>
      </x:c>
      <x:c r="J2145" s="133" t="str">
        <x:f>'Master Products'!U2142</x:f>
        <x:v>Source Valid</x:v>
      </x:c>
      <x:c r="K2145" s="133" t="n">
        <x:f>'Master Products'!N2142</x:f>
        <x:v>11</x:v>
      </x:c>
      <x:c r="L2145" s="148" t="n">
        <x:f>'Master Products'!O2142</x:f>
        <x:v>0.05</x:v>
      </x:c>
      <x:c r="M2145" s="149" t="str">
        <x:f>'Master Products'!X2142</x:f>
        <x:v>Ready</x:v>
      </x:c>
      <x:c r="N2145" s="149" t="b">
        <x:f>'Master Products'!Y2142</x:f>
        <x:v>1</x:v>
      </x:c>
      <x:c r="O2145" s="149" t="str">
        <x:f>'Master Products'!AH2142</x:f>
        <x:v>WS-RATES:60:18</x:v>
      </x:c>
      <x:c r="P2145" s="149" t="str">
        <x:f>IF('Master Products'!AI2142="","",'Master Products'!AI2142)</x:f>
      </x:c>
      <x:c r="Q2145" s="149" t="str">
        <x:f>IF('Master Products'!AJ2142="","",'Master Products'!AJ2142)</x:f>
      </x:c>
      <x:c r="R2145" s="149" t="str">
        <x:f>IF('Master Products'!AK2142="","",'Master Products'!AK2142)</x:f>
      </x:c>
    </x:row>
    <x:row r="2146">
      <x:c r="A2146" s="149" t="str">
        <x:f>'Master Products'!A2143</x:f>
        <x:v>RS-002142</x:v>
      </x:c>
      <x:c r="B2146" s="149" t="str">
        <x:f>'Master Products'!B2143</x:f>
        <x:v>DOLLAR STAPLES PIN 24/6</x:v>
      </x:c>
      <x:c r="C2146" s="149" t="str">
        <x:f>'Master Products'!C2143</x:f>
        <x:v>STAPLER PIN</x:v>
      </x:c>
      <x:c r="D2146" s="149" t="str">
        <x:f>'Master Products'!D2143</x:f>
        <x:v>Both</x:v>
      </x:c>
      <x:c r="E2146" s="149" t="str">
        <x:f>'Master Products'!F2143</x:f>
        <x:v>Piece</x:v>
      </x:c>
      <x:c r="F2146" s="149" t="str">
        <x:f>IF('Master Products'!G2143="","",'Master Products'!G2143)</x:f>
      </x:c>
      <x:c r="G2146" s="149" t="str">
        <x:f>'Master Products'!I2143</x:f>
        <x:v>PKR</x:v>
      </x:c>
      <x:c r="H2146" s="133" t="n">
        <x:f>'Master Products'!L2143</x:f>
        <x:v>545</x:v>
      </x:c>
      <x:c r="I2146" s="133" t="n">
        <x:f>'Master Products'!M2143</x:f>
        <x:v>528.65</x:v>
      </x:c>
      <x:c r="J2146" s="133" t="str">
        <x:f>'Master Products'!U2143</x:f>
        <x:v>Source Valid</x:v>
      </x:c>
      <x:c r="K2146" s="133" t="n">
        <x:f>'Master Products'!N2143</x:f>
        <x:v>16.350000000000023</x:v>
      </x:c>
      <x:c r="L2146" s="148" t="n">
        <x:f>'Master Products'!O2143</x:f>
        <x:v>0.03000000000000004</x:v>
      </x:c>
      <x:c r="M2146" s="149" t="str">
        <x:f>'Master Products'!X2143</x:f>
        <x:v>Ready</x:v>
      </x:c>
      <x:c r="N2146" s="149" t="b">
        <x:f>'Master Products'!Y2143</x:f>
        <x:v>1</x:v>
      </x:c>
      <x:c r="O2146" s="149" t="str">
        <x:f>'Master Products'!AH2143</x:f>
        <x:v>WS-RATES:60:19</x:v>
      </x:c>
      <x:c r="P2146" s="149" t="str">
        <x:f>IF('Master Products'!AI2143="","",'Master Products'!AI2143)</x:f>
      </x:c>
      <x:c r="Q2146" s="149" t="str">
        <x:f>IF('Master Products'!AJ2143="","",'Master Products'!AJ2143)</x:f>
      </x:c>
      <x:c r="R2146" s="149" t="str">
        <x:f>IF('Master Products'!AK2143="","",'Master Products'!AK2143)</x:f>
      </x:c>
    </x:row>
    <x:row r="2147">
      <x:c r="A2147" s="149" t="str">
        <x:f>'Master Products'!A2144</x:f>
        <x:v>RS-002143</x:v>
      </x:c>
      <x:c r="B2147" s="149" t="str">
        <x:f>'Master Products'!B2144</x:f>
        <x:v>PIANO FLO</x:v>
      </x:c>
      <x:c r="C2147" s="149" t="str">
        <x:f>'Master Products'!C2144</x:f>
        <x:v>BALL POINT</x:v>
      </x:c>
      <x:c r="D2147" s="149" t="str">
        <x:f>'Master Products'!D2144</x:f>
        <x:v>Both</x:v>
      </x:c>
      <x:c r="E2147" s="149" t="str">
        <x:f>'Master Products'!F2144</x:f>
        <x:v>Piece</x:v>
      </x:c>
      <x:c r="F2147" s="149" t="str">
        <x:f>IF('Master Products'!G2144="","",'Master Products'!G2144)</x:f>
      </x:c>
      <x:c r="G2147" s="149" t="str">
        <x:f>'Master Products'!I2144</x:f>
        <x:v>PKR</x:v>
      </x:c>
      <x:c r="H2147" s="133" t="n">
        <x:f>'Master Products'!L2144</x:f>
        <x:v>200</x:v>
      </x:c>
      <x:c r="I2147" s="133" t="n">
        <x:f>'Master Products'!M2144</x:f>
        <x:v>190</x:v>
      </x:c>
      <x:c r="J2147" s="133" t="str">
        <x:f>'Master Products'!U2144</x:f>
        <x:v>Source Valid</x:v>
      </x:c>
      <x:c r="K2147" s="133" t="n">
        <x:f>'Master Products'!N2144</x:f>
        <x:v>10</x:v>
      </x:c>
      <x:c r="L2147" s="148" t="n">
        <x:f>'Master Products'!O2144</x:f>
        <x:v>0.05</x:v>
      </x:c>
      <x:c r="M2147" s="149" t="str">
        <x:f>'Master Products'!X2144</x:f>
        <x:v>Ready</x:v>
      </x:c>
      <x:c r="N2147" s="149" t="b">
        <x:f>'Master Products'!Y2144</x:f>
        <x:v>1</x:v>
      </x:c>
      <x:c r="O2147" s="149" t="str">
        <x:f>'Master Products'!AH2144</x:f>
        <x:v>WS-RATES:60:20</x:v>
      </x:c>
      <x:c r="P2147" s="149" t="str">
        <x:f>IF('Master Products'!AI2144="","",'Master Products'!AI2144)</x:f>
      </x:c>
      <x:c r="Q2147" s="149" t="str">
        <x:f>IF('Master Products'!AJ2144="","",'Master Products'!AJ2144)</x:f>
      </x:c>
      <x:c r="R2147" s="149" t="str">
        <x:f>IF('Master Products'!AK2144="","",'Master Products'!AK2144)</x:f>
      </x:c>
    </x:row>
    <x:row r="2148">
      <x:c r="A2148" s="149" t="str">
        <x:f>'Master Products'!A2145</x:f>
        <x:v>RS-002144</x:v>
      </x:c>
      <x:c r="B2148" s="149" t="str">
        <x:f>'Master Products'!B2145</x:f>
        <x:v>DOLLAR 10 NUM STAPLE PIN(BOX</x:v>
      </x:c>
      <x:c r="C2148" s="149" t="str">
        <x:f>'Master Products'!C2145</x:f>
        <x:v>STAPLER PIN</x:v>
      </x:c>
      <x:c r="D2148" s="149" t="str">
        <x:f>'Master Products'!D2145</x:f>
        <x:v>Both</x:v>
      </x:c>
      <x:c r="E2148" s="149" t="str">
        <x:f>'Master Products'!F2145</x:f>
        <x:v>Box</x:v>
      </x:c>
      <x:c r="F2148" s="149" t="str">
        <x:f>IF('Master Products'!G2145="","",'Master Products'!G2145)</x:f>
      </x:c>
      <x:c r="G2148" s="149" t="str">
        <x:f>'Master Products'!I2145</x:f>
        <x:v>PKR</x:v>
      </x:c>
      <x:c r="H2148" s="133" t="n">
        <x:f>'Master Products'!L2145</x:f>
        <x:v>333</x:v>
      </x:c>
      <x:c r="I2148" s="133" t="n">
        <x:f>'Master Products'!M2145</x:f>
        <x:v>323</x:v>
      </x:c>
      <x:c r="J2148" s="133" t="str">
        <x:f>'Master Products'!U2145</x:f>
        <x:v>Source Valid</x:v>
      </x:c>
      <x:c r="K2148" s="133" t="n">
        <x:f>'Master Products'!N2145</x:f>
        <x:v>10</x:v>
      </x:c>
      <x:c r="L2148" s="148" t="n">
        <x:f>'Master Products'!O2145</x:f>
        <x:v>0.03003003003003003</x:v>
      </x:c>
      <x:c r="M2148" s="149" t="str">
        <x:f>'Master Products'!X2145</x:f>
        <x:v>Ready</x:v>
      </x:c>
      <x:c r="N2148" s="149" t="b">
        <x:f>'Master Products'!Y2145</x:f>
        <x:v>1</x:v>
      </x:c>
      <x:c r="O2148" s="149" t="str">
        <x:f>'Master Products'!AH2145</x:f>
        <x:v>WS-RATES:60:21</x:v>
      </x:c>
      <x:c r="P2148" s="149" t="str">
        <x:f>IF('Master Products'!AI2145="","",'Master Products'!AI2145)</x:f>
      </x:c>
      <x:c r="Q2148" s="149" t="str">
        <x:f>IF('Master Products'!AJ2145="","",'Master Products'!AJ2145)</x:f>
      </x:c>
      <x:c r="R2148" s="149" t="str">
        <x:f>IF('Master Products'!AK2145="","",'Master Products'!AK2145)</x:f>
      </x:c>
    </x:row>
    <x:row r="2149">
      <x:c r="A2149" s="149" t="str">
        <x:f>'Master Products'!A2146</x:f>
        <x:v>RS-002145</x:v>
      </x:c>
      <x:c r="B2149" s="149" t="str">
        <x:f>'Master Products'!B2146</x:f>
        <x:v>PIANO PEELA</x:v>
      </x:c>
      <x:c r="C2149" s="149" t="str">
        <x:f>'Master Products'!C2146</x:f>
        <x:v>BALL POINT</x:v>
      </x:c>
      <x:c r="D2149" s="149" t="str">
        <x:f>'Master Products'!D2146</x:f>
        <x:v>Both</x:v>
      </x:c>
      <x:c r="E2149" s="149" t="str">
        <x:f>'Master Products'!F2146</x:f>
        <x:v>Piece</x:v>
      </x:c>
      <x:c r="F2149" s="149" t="str">
        <x:f>IF('Master Products'!G2146="","",'Master Products'!G2146)</x:f>
      </x:c>
      <x:c r="G2149" s="149" t="str">
        <x:f>'Master Products'!I2146</x:f>
        <x:v>PKR</x:v>
      </x:c>
      <x:c r="H2149" s="133" t="n">
        <x:f>'Master Products'!L2146</x:f>
        <x:v>135</x:v>
      </x:c>
      <x:c r="I2149" s="133" t="n">
        <x:f>'Master Products'!M2146</x:f>
        <x:v>128</x:v>
      </x:c>
      <x:c r="J2149" s="133" t="str">
        <x:f>'Master Products'!U2146</x:f>
        <x:v>Source Valid</x:v>
      </x:c>
      <x:c r="K2149" s="133" t="n">
        <x:f>'Master Products'!N2146</x:f>
        <x:v>7</x:v>
      </x:c>
      <x:c r="L2149" s="148" t="n">
        <x:f>'Master Products'!O2146</x:f>
        <x:v>0.05185185185185185</x:v>
      </x:c>
      <x:c r="M2149" s="149" t="str">
        <x:f>'Master Products'!X2146</x:f>
        <x:v>Ready</x:v>
      </x:c>
      <x:c r="N2149" s="149" t="b">
        <x:f>'Master Products'!Y2146</x:f>
        <x:v>1</x:v>
      </x:c>
      <x:c r="O2149" s="149" t="str">
        <x:f>'Master Products'!AH2146</x:f>
        <x:v>WS-RATES:60:22</x:v>
      </x:c>
      <x:c r="P2149" s="149" t="str">
        <x:f>IF('Master Products'!AI2146="","",'Master Products'!AI2146)</x:f>
      </x:c>
      <x:c r="Q2149" s="149" t="str">
        <x:f>IF('Master Products'!AJ2146="","",'Master Products'!AJ2146)</x:f>
      </x:c>
      <x:c r="R2149" s="149" t="str">
        <x:f>IF('Master Products'!AK2146="","",'Master Products'!AK2146)</x:f>
      </x:c>
    </x:row>
    <x:row r="2150">
      <x:c r="A2150" s="149" t="str">
        <x:f>'Master Products'!A2147</x:f>
        <x:v>RS-002146</x:v>
      </x:c>
      <x:c r="B2150" s="149" t="str">
        <x:f>'Master Products'!B2147</x:f>
        <x:v>DOLLAR INK 60 ML (BOX)</x:v>
      </x:c>
      <x:c r="C2150" s="149" t="str">
        <x:f>'Master Products'!C2147</x:f>
        <x:v>FOUNTAIN INK</x:v>
      </x:c>
      <x:c r="D2150" s="149" t="str">
        <x:f>'Master Products'!D2147</x:f>
        <x:v>Both</x:v>
      </x:c>
      <x:c r="E2150" s="149" t="str">
        <x:f>'Master Products'!F2147</x:f>
        <x:v>Box</x:v>
      </x:c>
      <x:c r="F2150" s="149" t="str">
        <x:f>IF('Master Products'!G2147="","",'Master Products'!G2147)</x:f>
      </x:c>
      <x:c r="G2150" s="149" t="str">
        <x:f>'Master Products'!I2147</x:f>
        <x:v>PKR</x:v>
      </x:c>
      <x:c r="H2150" s="133" t="n">
        <x:f>'Master Products'!L2147</x:f>
        <x:v>641</x:v>
      </x:c>
      <x:c r="I2150" s="133" t="n">
        <x:f>'Master Products'!M2147</x:f>
        <x:v>621.77</x:v>
      </x:c>
      <x:c r="J2150" s="133" t="str">
        <x:f>'Master Products'!U2147</x:f>
        <x:v>Source Valid</x:v>
      </x:c>
      <x:c r="K2150" s="133" t="n">
        <x:f>'Master Products'!N2147</x:f>
        <x:v>19.230000000000018</x:v>
      </x:c>
      <x:c r="L2150" s="148" t="n">
        <x:f>'Master Products'!O2147</x:f>
        <x:v>0.030000000000000027</x:v>
      </x:c>
      <x:c r="M2150" s="149" t="str">
        <x:f>'Master Products'!X2147</x:f>
        <x:v>Ready</x:v>
      </x:c>
      <x:c r="N2150" s="149" t="b">
        <x:f>'Master Products'!Y2147</x:f>
        <x:v>1</x:v>
      </x:c>
      <x:c r="O2150" s="149" t="str">
        <x:f>'Master Products'!AH2147</x:f>
        <x:v>WS-RATES:60:23</x:v>
      </x:c>
      <x:c r="P2150" s="149" t="str">
        <x:f>IF('Master Products'!AI2147="","",'Master Products'!AI2147)</x:f>
      </x:c>
      <x:c r="Q2150" s="149" t="str">
        <x:f>IF('Master Products'!AJ2147="","",'Master Products'!AJ2147)</x:f>
      </x:c>
      <x:c r="R2150" s="149" t="str">
        <x:f>IF('Master Products'!AK2147="","",'Master Products'!AK2147)</x:f>
      </x:c>
    </x:row>
    <x:row r="2151">
      <x:c r="A2151" s="149" t="str">
        <x:f>'Master Products'!A2148</x:f>
        <x:v>RS-002147</x:v>
      </x:c>
      <x:c r="B2151" s="149" t="str">
        <x:f>'Master Products'!B2148</x:f>
        <x:v>PIANO G5</x:v>
      </x:c>
      <x:c r="C2151" s="149" t="str">
        <x:f>'Master Products'!C2148</x:f>
        <x:v>BALL POINT</x:v>
      </x:c>
      <x:c r="D2151" s="149" t="str">
        <x:f>'Master Products'!D2148</x:f>
        <x:v>Both</x:v>
      </x:c>
      <x:c r="E2151" s="149" t="str">
        <x:f>'Master Products'!F2148</x:f>
        <x:v>Piece</x:v>
      </x:c>
      <x:c r="F2151" s="149" t="str">
        <x:f>IF('Master Products'!G2148="","",'Master Products'!G2148)</x:f>
      </x:c>
      <x:c r="G2151" s="149" t="str">
        <x:f>'Master Products'!I2148</x:f>
        <x:v>PKR</x:v>
      </x:c>
      <x:c r="H2151" s="133" t="n">
        <x:f>'Master Products'!L2148</x:f>
        <x:v>115</x:v>
      </x:c>
      <x:c r="I2151" s="133" t="n">
        <x:f>'Master Products'!M2148</x:f>
        <x:v>109</x:v>
      </x:c>
      <x:c r="J2151" s="133" t="str">
        <x:f>'Master Products'!U2148</x:f>
        <x:v>Source Valid</x:v>
      </x:c>
      <x:c r="K2151" s="133" t="n">
        <x:f>'Master Products'!N2148</x:f>
        <x:v>6</x:v>
      </x:c>
      <x:c r="L2151" s="148" t="n">
        <x:f>'Master Products'!O2148</x:f>
        <x:v>0.05217391304347826</x:v>
      </x:c>
      <x:c r="M2151" s="149" t="str">
        <x:f>'Master Products'!X2148</x:f>
        <x:v>Ready</x:v>
      </x:c>
      <x:c r="N2151" s="149" t="b">
        <x:f>'Master Products'!Y2148</x:f>
        <x:v>1</x:v>
      </x:c>
      <x:c r="O2151" s="149" t="str">
        <x:f>'Master Products'!AH2148</x:f>
        <x:v>WS-RATES:60:24</x:v>
      </x:c>
      <x:c r="P2151" s="149" t="str">
        <x:f>IF('Master Products'!AI2148="","",'Master Products'!AI2148)</x:f>
      </x:c>
      <x:c r="Q2151" s="149" t="str">
        <x:f>IF('Master Products'!AJ2148="","",'Master Products'!AJ2148)</x:f>
      </x:c>
      <x:c r="R2151" s="149" t="str">
        <x:f>IF('Master Products'!AK2148="","",'Master Products'!AK2148)</x:f>
      </x:c>
    </x:row>
    <x:row r="2152">
      <x:c r="A2152" s="149" t="str">
        <x:f>'Master Products'!A2149</x:f>
        <x:v>RS-002148</x:v>
      </x:c>
      <x:c r="B2152" s="149" t="str">
        <x:f>'Master Products'!B2149</x:f>
        <x:v>DOLLAR INK 30 ML (BOX)</x:v>
      </x:c>
      <x:c r="C2152" s="149" t="str">
        <x:f>'Master Products'!C2149</x:f>
        <x:v>FOUNTAIN INK</x:v>
      </x:c>
      <x:c r="D2152" s="149" t="str">
        <x:f>'Master Products'!D2149</x:f>
        <x:v>Both</x:v>
      </x:c>
      <x:c r="E2152" s="149" t="str">
        <x:f>'Master Products'!F2149</x:f>
        <x:v>Box</x:v>
      </x:c>
      <x:c r="F2152" s="149" t="str">
        <x:f>IF('Master Products'!G2149="","",'Master Products'!G2149)</x:f>
      </x:c>
      <x:c r="G2152" s="149" t="str">
        <x:f>'Master Products'!I2149</x:f>
        <x:v>PKR</x:v>
      </x:c>
      <x:c r="H2152" s="133" t="n">
        <x:f>'Master Products'!L2149</x:f>
        <x:v>441</x:v>
      </x:c>
      <x:c r="I2152" s="133" t="n">
        <x:f>'Master Products'!M2149</x:f>
        <x:v>427.77</x:v>
      </x:c>
      <x:c r="J2152" s="133" t="str">
        <x:f>'Master Products'!U2149</x:f>
        <x:v>Source Valid</x:v>
      </x:c>
      <x:c r="K2152" s="133" t="n">
        <x:f>'Master Products'!N2149</x:f>
        <x:v>13.230000000000018</x:v>
      </x:c>
      <x:c r="L2152" s="148" t="n">
        <x:f>'Master Products'!O2149</x:f>
        <x:v>0.03000000000000004</x:v>
      </x:c>
      <x:c r="M2152" s="149" t="str">
        <x:f>'Master Products'!X2149</x:f>
        <x:v>Ready</x:v>
      </x:c>
      <x:c r="N2152" s="149" t="b">
        <x:f>'Master Products'!Y2149</x:f>
        <x:v>1</x:v>
      </x:c>
      <x:c r="O2152" s="149" t="str">
        <x:f>'Master Products'!AH2149</x:f>
        <x:v>WS-RATES:60:25</x:v>
      </x:c>
      <x:c r="P2152" s="149" t="str">
        <x:f>IF('Master Products'!AI2149="","",'Master Products'!AI2149)</x:f>
      </x:c>
      <x:c r="Q2152" s="149" t="str">
        <x:f>IF('Master Products'!AJ2149="","",'Master Products'!AJ2149)</x:f>
      </x:c>
      <x:c r="R2152" s="149" t="str">
        <x:f>IF('Master Products'!AK2149="","",'Master Products'!AK2149)</x:f>
      </x:c>
    </x:row>
    <x:row r="2153">
      <x:c r="A2153" s="149" t="str">
        <x:f>'Master Products'!A2150</x:f>
        <x:v>RS-002149</x:v>
      </x:c>
      <x:c r="B2153" s="149" t="str">
        <x:f>'Master Products'!B2150</x:f>
        <x:v>SOLO FINE</x:v>
      </x:c>
      <x:c r="C2153" s="149" t="str">
        <x:f>'Master Products'!C2150</x:f>
        <x:v>BALL POINT</x:v>
      </x:c>
      <x:c r="D2153" s="149" t="str">
        <x:f>'Master Products'!D2150</x:f>
        <x:v>Both</x:v>
      </x:c>
      <x:c r="E2153" s="149" t="str">
        <x:f>'Master Products'!F2150</x:f>
        <x:v>Piece</x:v>
      </x:c>
      <x:c r="F2153" s="149" t="str">
        <x:f>IF('Master Products'!G2150="","",'Master Products'!G2150)</x:f>
      </x:c>
      <x:c r="G2153" s="149" t="str">
        <x:f>'Master Products'!I2150</x:f>
        <x:v>PKR</x:v>
      </x:c>
      <x:c r="H2153" s="133" t="n">
        <x:f>'Master Products'!L2150</x:f>
        <x:v>210</x:v>
      </x:c>
      <x:c r="I2153" s="133" t="n">
        <x:f>'Master Products'!M2150</x:f>
        <x:v>199.5</x:v>
      </x:c>
      <x:c r="J2153" s="133" t="str">
        <x:f>'Master Products'!U2150</x:f>
        <x:v>Source Valid</x:v>
      </x:c>
      <x:c r="K2153" s="133" t="n">
        <x:f>'Master Products'!N2150</x:f>
        <x:v>10.5</x:v>
      </x:c>
      <x:c r="L2153" s="148" t="n">
        <x:f>'Master Products'!O2150</x:f>
        <x:v>0.05</x:v>
      </x:c>
      <x:c r="M2153" s="149" t="str">
        <x:f>'Master Products'!X2150</x:f>
        <x:v>Ready</x:v>
      </x:c>
      <x:c r="N2153" s="149" t="b">
        <x:f>'Master Products'!Y2150</x:f>
        <x:v>1</x:v>
      </x:c>
      <x:c r="O2153" s="149" t="str">
        <x:f>'Master Products'!AH2150</x:f>
        <x:v>WS-RATES:60:26</x:v>
      </x:c>
      <x:c r="P2153" s="149" t="str">
        <x:f>IF('Master Products'!AI2150="","",'Master Products'!AI2150)</x:f>
      </x:c>
      <x:c r="Q2153" s="149" t="str">
        <x:f>IF('Master Products'!AJ2150="","",'Master Products'!AJ2150)</x:f>
      </x:c>
      <x:c r="R2153" s="149" t="str">
        <x:f>IF('Master Products'!AK2150="","",'Master Products'!AK2150)</x:f>
      </x:c>
    </x:row>
    <x:row r="2154">
      <x:c r="A2154" s="149" t="str">
        <x:f>'Master Products'!A2151</x:f>
        <x:v>RS-002150</x:v>
      </x:c>
      <x:c r="B2154" s="149" t="str">
        <x:f>'Master Products'!B2151</x:f>
        <x:v>PIANO SILK BALL POINT</x:v>
      </x:c>
      <x:c r="C2154" s="149" t="str">
        <x:f>'Master Products'!C2151</x:f>
        <x:v>BALL POINT</x:v>
      </x:c>
      <x:c r="D2154" s="149" t="str">
        <x:f>'Master Products'!D2151</x:f>
        <x:v>Both</x:v>
      </x:c>
      <x:c r="E2154" s="149" t="str">
        <x:f>'Master Products'!F2151</x:f>
        <x:v>Piece</x:v>
      </x:c>
      <x:c r="F2154" s="149" t="str">
        <x:f>IF('Master Products'!G2151="","",'Master Products'!G2151)</x:f>
      </x:c>
      <x:c r="G2154" s="149" t="str">
        <x:f>'Master Products'!I2151</x:f>
        <x:v>PKR</x:v>
      </x:c>
      <x:c r="H2154" s="133" t="n">
        <x:f>'Master Products'!L2151</x:f>
        <x:v>153</x:v>
      </x:c>
      <x:c r="I2154" s="133" t="n">
        <x:f>'Master Products'!M2151</x:f>
        <x:v>145</x:v>
      </x:c>
      <x:c r="J2154" s="133" t="str">
        <x:f>'Master Products'!U2151</x:f>
        <x:v>Source Valid</x:v>
      </x:c>
      <x:c r="K2154" s="133" t="n">
        <x:f>'Master Products'!N2151</x:f>
        <x:v>8</x:v>
      </x:c>
      <x:c r="L2154" s="148" t="n">
        <x:f>'Master Products'!O2151</x:f>
        <x:v>0.05228758169934641</x:v>
      </x:c>
      <x:c r="M2154" s="149" t="str">
        <x:f>'Master Products'!X2151</x:f>
        <x:v>Ready</x:v>
      </x:c>
      <x:c r="N2154" s="149" t="b">
        <x:f>'Master Products'!Y2151</x:f>
        <x:v>1</x:v>
      </x:c>
      <x:c r="O2154" s="149" t="str">
        <x:f>'Master Products'!AH2151</x:f>
        <x:v>WS-RATES:60:27</x:v>
      </x:c>
      <x:c r="P2154" s="149" t="str">
        <x:f>IF('Master Products'!AI2151="","",'Master Products'!AI2151)</x:f>
      </x:c>
      <x:c r="Q2154" s="149" t="str">
        <x:f>IF('Master Products'!AJ2151="","",'Master Products'!AJ2151)</x:f>
      </x:c>
      <x:c r="R2154" s="149" t="str">
        <x:f>IF('Master Products'!AK2151="","",'Master Products'!AK2151)</x:f>
      </x:c>
    </x:row>
    <x:row r="2155">
      <x:c r="A2155" s="149" t="str">
        <x:f>'Master Products'!A2152</x:f>
        <x:v>RS-002151</x:v>
      </x:c>
      <x:c r="B2155" s="149" t="str">
        <x:f>'Master Products'!B2152</x:f>
        <x:v>PIANO COLOUR POINTERS</x:v>
      </x:c>
      <x:c r="C2155" s="149" t="str">
        <x:f>'Master Products'!C2152</x:f>
        <x:v>POINTER</x:v>
      </x:c>
      <x:c r="D2155" s="149" t="str">
        <x:f>'Master Products'!D2152</x:f>
        <x:v>Both</x:v>
      </x:c>
      <x:c r="E2155" s="149" t="str">
        <x:f>'Master Products'!F2152</x:f>
        <x:v>Piece</x:v>
      </x:c>
      <x:c r="F2155" s="149" t="str">
        <x:f>IF('Master Products'!G2152="","",'Master Products'!G2152)</x:f>
      </x:c>
      <x:c r="G2155" s="149" t="str">
        <x:f>'Master Products'!I2152</x:f>
        <x:v>PKR</x:v>
      </x:c>
      <x:c r="H2155" s="133" t="n">
        <x:f>'Master Products'!L2152</x:f>
        <x:v>250</x:v>
      </x:c>
      <x:c r="I2155" s="133" t="n">
        <x:f>'Master Products'!M2152</x:f>
        <x:v>238</x:v>
      </x:c>
      <x:c r="J2155" s="133" t="str">
        <x:f>'Master Products'!U2152</x:f>
        <x:v>Source Valid</x:v>
      </x:c>
      <x:c r="K2155" s="133" t="n">
        <x:f>'Master Products'!N2152</x:f>
        <x:v>12</x:v>
      </x:c>
      <x:c r="L2155" s="148" t="n">
        <x:f>'Master Products'!O2152</x:f>
        <x:v>0.048</x:v>
      </x:c>
      <x:c r="M2155" s="149" t="str">
        <x:f>'Master Products'!X2152</x:f>
        <x:v>Ready</x:v>
      </x:c>
      <x:c r="N2155" s="149" t="b">
        <x:f>'Master Products'!Y2152</x:f>
        <x:v>1</x:v>
      </x:c>
      <x:c r="O2155" s="149" t="str">
        <x:f>'Master Products'!AH2152</x:f>
        <x:v>WS-RATES:60:28</x:v>
      </x:c>
      <x:c r="P2155" s="149" t="str">
        <x:f>IF('Master Products'!AI2152="","",'Master Products'!AI2152)</x:f>
      </x:c>
      <x:c r="Q2155" s="149" t="str">
        <x:f>IF('Master Products'!AJ2152="","",'Master Products'!AJ2152)</x:f>
      </x:c>
      <x:c r="R2155" s="149" t="str">
        <x:f>IF('Master Products'!AK2152="","",'Master Products'!AK2152)</x:f>
      </x:c>
    </x:row>
    <x:row r="2156">
      <x:c r="A2156" s="149" t="str">
        <x:f>'Master Products'!A2153</x:f>
        <x:v>RS-002152</x:v>
      </x:c>
      <x:c r="B2156" s="149" t="str">
        <x:f>'Master Products'!B2153</x:f>
        <x:v>PRICE TAG COLOUR</x:v>
      </x:c>
      <x:c r="C2156" s="149" t="str">
        <x:f>'Master Products'!C2153</x:f>
        <x:v>CHINA</x:v>
      </x:c>
      <x:c r="D2156" s="149" t="str">
        <x:f>'Master Products'!D2153</x:f>
        <x:v>Both</x:v>
      </x:c>
      <x:c r="E2156" s="149" t="str">
        <x:f>'Master Products'!F2153</x:f>
        <x:v>Piece</x:v>
      </x:c>
      <x:c r="F2156" s="149" t="str">
        <x:f>IF('Master Products'!G2153="","",'Master Products'!G2153)</x:f>
      </x:c>
      <x:c r="G2156" s="149" t="str">
        <x:f>'Master Products'!I2153</x:f>
        <x:v>PKR</x:v>
      </x:c>
      <x:c r="H2156" s="133" t="n">
        <x:f>'Master Products'!L2153</x:f>
        <x:v>320</x:v>
      </x:c>
      <x:c r="I2156" s="133" t="n">
        <x:f>'Master Products'!M2153</x:f>
        <x:v>290</x:v>
      </x:c>
      <x:c r="J2156" s="133" t="str">
        <x:f>'Master Products'!U2153</x:f>
        <x:v>Source Valid</x:v>
      </x:c>
      <x:c r="K2156" s="133" t="n">
        <x:f>'Master Products'!N2153</x:f>
        <x:v>30</x:v>
      </x:c>
      <x:c r="L2156" s="148" t="n">
        <x:f>'Master Products'!O2153</x:f>
        <x:v>0.09375</x:v>
      </x:c>
      <x:c r="M2156" s="149" t="str">
        <x:f>'Master Products'!X2153</x:f>
        <x:v>Ready</x:v>
      </x:c>
      <x:c r="N2156" s="149" t="b">
        <x:f>'Master Products'!Y2153</x:f>
        <x:v>1</x:v>
      </x:c>
      <x:c r="O2156" s="149" t="str">
        <x:f>'Master Products'!AH2153</x:f>
        <x:v>WS-RATES:60:29</x:v>
      </x:c>
      <x:c r="P2156" s="149" t="str">
        <x:f>IF('Master Products'!AI2153="","",'Master Products'!AI2153)</x:f>
      </x:c>
      <x:c r="Q2156" s="149" t="str">
        <x:f>IF('Master Products'!AJ2153="","",'Master Products'!AJ2153)</x:f>
      </x:c>
      <x:c r="R2156" s="149" t="str">
        <x:f>IF('Master Products'!AK2153="","",'Master Products'!AK2153)</x:f>
      </x:c>
    </x:row>
    <x:row r="2157">
      <x:c r="A2157" s="149" t="str">
        <x:f>'Master Products'!A2154</x:f>
        <x:v>RS-002153</x:v>
      </x:c>
      <x:c r="B2157" s="149" t="str">
        <x:f>'Master Products'!B2154</x:f>
        <x:v>..</x:v>
      </x:c>
      <x:c r="C2157" s="149" t="str">
        <x:f>'Master Products'!C2154</x:f>
        <x:v>GEL PEN</x:v>
      </x:c>
      <x:c r="D2157" s="149" t="str">
        <x:f>'Master Products'!D2154</x:f>
        <x:v>Both</x:v>
      </x:c>
      <x:c r="E2157" s="149" t="str">
        <x:f>'Master Products'!F2154</x:f>
        <x:v>Piece</x:v>
      </x:c>
      <x:c r="F2157" s="149" t="str">
        <x:f>IF('Master Products'!G2154="","",'Master Products'!G2154)</x:f>
      </x:c>
      <x:c r="G2157" s="149" t="str">
        <x:f>'Master Products'!I2154</x:f>
        <x:v>PKR</x:v>
      </x:c>
      <x:c r="H2157" s="133" t="n">
        <x:f>'Master Products'!L2154</x:f>
        <x:v>465</x:v>
      </x:c>
      <x:c r="I2157" s="133" t="n">
        <x:f>'Master Products'!M2154</x:f>
        <x:v>428</x:v>
      </x:c>
      <x:c r="J2157" s="133" t="str">
        <x:f>'Master Products'!U2154</x:f>
        <x:v>Mocked Both Prices</x:v>
      </x:c>
      <x:c r="K2157" s="133" t="n">
        <x:f>'Master Products'!N2154</x:f>
        <x:v>37</x:v>
      </x:c>
      <x:c r="L2157" s="148" t="n">
        <x:f>'Master Products'!O2154</x:f>
        <x:v>0.07956989247311828</x:v>
      </x:c>
      <x:c r="M2157" s="149" t="str">
        <x:f>'Master Products'!X2154</x:f>
        <x:v>Review Required</x:v>
      </x:c>
      <x:c r="N2157" s="149" t="b">
        <x:f>'Master Products'!Y2154</x:f>
        <x:v>0</x:v>
      </x:c>
      <x:c r="O2157" s="149" t="str">
        <x:f>'Master Products'!AH2154</x:f>
        <x:v>WS-RATES:60:30</x:v>
      </x:c>
      <x:c r="P2157" s="149" t="str">
        <x:f>IF('Master Products'!AI2154="","",'Master Products'!AI2154)</x:f>
      </x:c>
      <x:c r="Q2157" s="149" t="str">
        <x:f>IF('Master Products'!AJ2154="","",'Master Products'!AJ2154)</x:f>
      </x:c>
      <x:c r="R2157" s="149" t="str">
        <x:f>IF('Master Products'!AK2154="","",'Master Products'!AK2154)</x:f>
      </x:c>
    </x:row>
    <x:row r="2158">
      <x:c r="A2158" s="149" t="str">
        <x:f>'Master Products'!A2155</x:f>
        <x:v>RS-002154</x:v>
      </x:c>
      <x:c r="B2158" s="149" t="str">
        <x:f>'Master Products'!B2155</x:f>
        <x:v>ECONO POINTER</x:v>
      </x:c>
      <x:c r="C2158" s="149" t="str">
        <x:f>'Master Products'!C2155</x:f>
        <x:v>POINTER</x:v>
      </x:c>
      <x:c r="D2158" s="149" t="str">
        <x:f>'Master Products'!D2155</x:f>
        <x:v>Both</x:v>
      </x:c>
      <x:c r="E2158" s="149" t="str">
        <x:f>'Master Products'!F2155</x:f>
        <x:v>Piece</x:v>
      </x:c>
      <x:c r="F2158" s="149" t="str">
        <x:f>IF('Master Products'!G2155="","",'Master Products'!G2155)</x:f>
      </x:c>
      <x:c r="G2158" s="149" t="str">
        <x:f>'Master Products'!I2155</x:f>
        <x:v>PKR</x:v>
      </x:c>
      <x:c r="H2158" s="133" t="n">
        <x:f>'Master Products'!L2155</x:f>
        <x:v>154</x:v>
      </x:c>
      <x:c r="I2158" s="133" t="n">
        <x:f>'Master Products'!M2155</x:f>
        <x:v>149.38</x:v>
      </x:c>
      <x:c r="J2158" s="133" t="str">
        <x:f>'Master Products'!U2155</x:f>
        <x:v>Source Valid</x:v>
      </x:c>
      <x:c r="K2158" s="133" t="n">
        <x:f>'Master Products'!N2155</x:f>
        <x:v>4.6200000000000045</x:v>
      </x:c>
      <x:c r="L2158" s="148" t="n">
        <x:f>'Master Products'!O2155</x:f>
        <x:v>0.03000000000000003</x:v>
      </x:c>
      <x:c r="M2158" s="149" t="str">
        <x:f>'Master Products'!X2155</x:f>
        <x:v>Ready</x:v>
      </x:c>
      <x:c r="N2158" s="149" t="b">
        <x:f>'Master Products'!Y2155</x:f>
        <x:v>1</x:v>
      </x:c>
      <x:c r="O2158" s="149" t="str">
        <x:f>'Master Products'!AH2155</x:f>
        <x:v>WS-RATES:60:31</x:v>
      </x:c>
      <x:c r="P2158" s="149" t="str">
        <x:f>IF('Master Products'!AI2155="","",'Master Products'!AI2155)</x:f>
      </x:c>
      <x:c r="Q2158" s="149" t="str">
        <x:f>IF('Master Products'!AJ2155="","",'Master Products'!AJ2155)</x:f>
      </x:c>
      <x:c r="R2158" s="149" t="str">
        <x:f>IF('Master Products'!AK2155="","",'Master Products'!AK2155)</x:f>
      </x:c>
    </x:row>
    <x:row r="2159">
      <x:c r="A2159" s="149" t="str">
        <x:f>'Master Products'!A2156</x:f>
        <x:v>RS-002155</x:v>
      </x:c>
      <x:c r="B2159" s="149" t="str">
        <x:f>'Master Products'!B2156</x:f>
        <x:v>CALCULATOR MA-9300M</x:v>
      </x:c>
      <x:c r="C2159" s="149" t="str">
        <x:f>'Master Products'!C2156</x:f>
        <x:v>SHOP CALCULATOR</x:v>
      </x:c>
      <x:c r="D2159" s="149" t="str">
        <x:f>'Master Products'!D2156</x:f>
        <x:v>Both</x:v>
      </x:c>
      <x:c r="E2159" s="149" t="str">
        <x:f>'Master Products'!F2156</x:f>
        <x:v>Piece</x:v>
      </x:c>
      <x:c r="F2159" s="149" t="str">
        <x:f>IF('Master Products'!G2156="","",'Master Products'!G2156)</x:f>
      </x:c>
      <x:c r="G2159" s="149" t="str">
        <x:f>'Master Products'!I2156</x:f>
        <x:v>PKR</x:v>
      </x:c>
      <x:c r="H2159" s="133" t="n">
        <x:f>'Master Products'!L2156</x:f>
        <x:v>620</x:v>
      </x:c>
      <x:c r="I2159" s="133" t="n">
        <x:f>'Master Products'!M2156</x:f>
        <x:v>580</x:v>
      </x:c>
      <x:c r="J2159" s="133" t="str">
        <x:f>'Master Products'!U2156</x:f>
        <x:v>Source Valid</x:v>
      </x:c>
      <x:c r="K2159" s="133" t="n">
        <x:f>'Master Products'!N2156</x:f>
        <x:v>40</x:v>
      </x:c>
      <x:c r="L2159" s="148" t="n">
        <x:f>'Master Products'!O2156</x:f>
        <x:v>0.06451612903225806</x:v>
      </x:c>
      <x:c r="M2159" s="149" t="str">
        <x:f>'Master Products'!X2156</x:f>
        <x:v>Ready</x:v>
      </x:c>
      <x:c r="N2159" s="149" t="b">
        <x:f>'Master Products'!Y2156</x:f>
        <x:v>1</x:v>
      </x:c>
      <x:c r="O2159" s="149" t="str">
        <x:f>'Master Products'!AH2156</x:f>
        <x:v>WS-RATES:60:32</x:v>
      </x:c>
      <x:c r="P2159" s="149" t="str">
        <x:f>IF('Master Products'!AI2156="","",'Master Products'!AI2156)</x:f>
      </x:c>
      <x:c r="Q2159" s="149" t="str">
        <x:f>IF('Master Products'!AJ2156="","",'Master Products'!AJ2156)</x:f>
      </x:c>
      <x:c r="R2159" s="149" t="str">
        <x:f>IF('Master Products'!AK2156="","",'Master Products'!AK2156)</x:f>
      </x:c>
    </x:row>
    <x:row r="2160">
      <x:c r="A2160" s="149" t="str">
        <x:f>'Master Products'!A2157</x:f>
        <x:v>RS-002156</x:v>
      </x:c>
      <x:c r="B2160" s="149" t="str">
        <x:f>'Master Products'!B2157</x:f>
        <x:v>CALCULATOR CT-9300G</x:v>
      </x:c>
      <x:c r="C2160" s="149" t="str">
        <x:f>'Master Products'!C2157</x:f>
        <x:v>SHOP CALCULATOR</x:v>
      </x:c>
      <x:c r="D2160" s="149" t="str">
        <x:f>'Master Products'!D2157</x:f>
        <x:v>Both</x:v>
      </x:c>
      <x:c r="E2160" s="149" t="str">
        <x:f>'Master Products'!F2157</x:f>
        <x:v>Piece</x:v>
      </x:c>
      <x:c r="F2160" s="149" t="str">
        <x:f>IF('Master Products'!G2157="","",'Master Products'!G2157)</x:f>
      </x:c>
      <x:c r="G2160" s="149" t="str">
        <x:f>'Master Products'!I2157</x:f>
        <x:v>PKR</x:v>
      </x:c>
      <x:c r="H2160" s="133" t="n">
        <x:f>'Master Products'!L2157</x:f>
        <x:v>820</x:v>
      </x:c>
      <x:c r="I2160" s="133" t="n">
        <x:f>'Master Products'!M2157</x:f>
        <x:v>750</x:v>
      </x:c>
      <x:c r="J2160" s="133" t="str">
        <x:f>'Master Products'!U2157</x:f>
        <x:v>Source Valid</x:v>
      </x:c>
      <x:c r="K2160" s="133" t="n">
        <x:f>'Master Products'!N2157</x:f>
        <x:v>70</x:v>
      </x:c>
      <x:c r="L2160" s="148" t="n">
        <x:f>'Master Products'!O2157</x:f>
        <x:v>0.08536585365853659</x:v>
      </x:c>
      <x:c r="M2160" s="149" t="str">
        <x:f>'Master Products'!X2157</x:f>
        <x:v>Ready</x:v>
      </x:c>
      <x:c r="N2160" s="149" t="b">
        <x:f>'Master Products'!Y2157</x:f>
        <x:v>1</x:v>
      </x:c>
      <x:c r="O2160" s="149" t="str">
        <x:f>'Master Products'!AH2157</x:f>
        <x:v>WS-RATES:60:33</x:v>
      </x:c>
      <x:c r="P2160" s="149" t="str">
        <x:f>IF('Master Products'!AI2157="","",'Master Products'!AI2157)</x:f>
      </x:c>
      <x:c r="Q2160" s="149" t="str">
        <x:f>IF('Master Products'!AJ2157="","",'Master Products'!AJ2157)</x:f>
      </x:c>
      <x:c r="R2160" s="149" t="str">
        <x:f>IF('Master Products'!AK2157="","",'Master Products'!AK2157)</x:f>
      </x:c>
    </x:row>
    <x:row r="2161">
      <x:c r="A2161" s="149" t="str">
        <x:f>'Master Products'!A2158</x:f>
        <x:v>RS-002157</x:v>
      </x:c>
      <x:c r="B2161" s="149" t="str">
        <x:f>'Master Products'!B2158</x:f>
        <x:v>CASIO fx-991 ES PLUS(FULL FUNC</x:v>
      </x:c>
      <x:c r="C2161" s="149" t="str">
        <x:f>'Master Products'!C2158</x:f>
        <x:v>SCIENTIFIC CALCULAT</x:v>
      </x:c>
      <x:c r="D2161" s="149" t="str">
        <x:f>'Master Products'!D2158</x:f>
        <x:v>Both</x:v>
      </x:c>
      <x:c r="E2161" s="149" t="str">
        <x:f>'Master Products'!F2158</x:f>
        <x:v>Piece</x:v>
      </x:c>
      <x:c r="F2161" s="149" t="str">
        <x:f>IF('Master Products'!G2158="","",'Master Products'!G2158)</x:f>
      </x:c>
      <x:c r="G2161" s="149" t="str">
        <x:f>'Master Products'!I2158</x:f>
        <x:v>PKR</x:v>
      </x:c>
      <x:c r="H2161" s="133" t="n">
        <x:f>'Master Products'!L2158</x:f>
        <x:v>920</x:v>
      </x:c>
      <x:c r="I2161" s="133" t="n">
        <x:f>'Master Products'!M2158</x:f>
        <x:v>810</x:v>
      </x:c>
      <x:c r="J2161" s="133" t="str">
        <x:f>'Master Products'!U2158</x:f>
        <x:v>Source Valid</x:v>
      </x:c>
      <x:c r="K2161" s="133" t="n">
        <x:f>'Master Products'!N2158</x:f>
        <x:v>110</x:v>
      </x:c>
      <x:c r="L2161" s="148" t="n">
        <x:f>'Master Products'!O2158</x:f>
        <x:v>0.11956521739130435</x:v>
      </x:c>
      <x:c r="M2161" s="149" t="str">
        <x:f>'Master Products'!X2158</x:f>
        <x:v>Ready</x:v>
      </x:c>
      <x:c r="N2161" s="149" t="b">
        <x:f>'Master Products'!Y2158</x:f>
        <x:v>1</x:v>
      </x:c>
      <x:c r="O2161" s="149" t="str">
        <x:f>'Master Products'!AH2158</x:f>
        <x:v>WS-RATES:60:34</x:v>
      </x:c>
      <x:c r="P2161" s="149" t="str">
        <x:f>IF('Master Products'!AI2158="","",'Master Products'!AI2158)</x:f>
      </x:c>
      <x:c r="Q2161" s="149" t="str">
        <x:f>IF('Master Products'!AJ2158="","",'Master Products'!AJ2158)</x:f>
      </x:c>
      <x:c r="R2161" s="149" t="str">
        <x:f>IF('Master Products'!AK2158="","",'Master Products'!AK2158)</x:f>
      </x:c>
    </x:row>
    <x:row r="2162">
      <x:c r="A2162" s="149" t="str">
        <x:f>'Master Products'!A2159</x:f>
        <x:v>RS-002158</x:v>
      </x:c>
      <x:c r="B2162" s="149" t="str">
        <x:f>'Master Products'!B2159</x:f>
        <x:v>MAZZ MA-82MS</x:v>
      </x:c>
      <x:c r="C2162" s="149" t="str">
        <x:f>'Master Products'!C2159</x:f>
        <x:v>SCIENTIFIC CALCULAT</x:v>
      </x:c>
      <x:c r="D2162" s="149" t="str">
        <x:f>'Master Products'!D2159</x:f>
        <x:v>Both</x:v>
      </x:c>
      <x:c r="E2162" s="149" t="str">
        <x:f>'Master Products'!F2159</x:f>
        <x:v>Piece</x:v>
      </x:c>
      <x:c r="F2162" s="149" t="str">
        <x:f>IF('Master Products'!G2159="","",'Master Products'!G2159)</x:f>
      </x:c>
      <x:c r="G2162" s="149" t="str">
        <x:f>'Master Products'!I2159</x:f>
        <x:v>PKR</x:v>
      </x:c>
      <x:c r="H2162" s="133" t="n">
        <x:f>'Master Products'!L2159</x:f>
        <x:v>320</x:v>
      </x:c>
      <x:c r="I2162" s="133" t="n">
        <x:f>'Master Products'!M2159</x:f>
        <x:v>310</x:v>
      </x:c>
      <x:c r="J2162" s="133" t="str">
        <x:f>'Master Products'!U2159</x:f>
        <x:v>Source Valid</x:v>
      </x:c>
      <x:c r="K2162" s="133" t="n">
        <x:f>'Master Products'!N2159</x:f>
        <x:v>10</x:v>
      </x:c>
      <x:c r="L2162" s="148" t="n">
        <x:f>'Master Products'!O2159</x:f>
        <x:v>0.03125</x:v>
      </x:c>
      <x:c r="M2162" s="149" t="str">
        <x:f>'Master Products'!X2159</x:f>
        <x:v>Ready</x:v>
      </x:c>
      <x:c r="N2162" s="149" t="b">
        <x:f>'Master Products'!Y2159</x:f>
        <x:v>1</x:v>
      </x:c>
      <x:c r="O2162" s="149" t="str">
        <x:f>'Master Products'!AH2159</x:f>
        <x:v>WS-RATES:60:35</x:v>
      </x:c>
      <x:c r="P2162" s="149" t="str">
        <x:f>IF('Master Products'!AI2159="","",'Master Products'!AI2159)</x:f>
      </x:c>
      <x:c r="Q2162" s="149" t="str">
        <x:f>IF('Master Products'!AJ2159="","",'Master Products'!AJ2159)</x:f>
      </x:c>
      <x:c r="R2162" s="149" t="str">
        <x:f>IF('Master Products'!AK2159="","",'Master Products'!AK2159)</x:f>
      </x:c>
    </x:row>
    <x:row r="2163">
      <x:c r="A2163" s="149" t="str">
        <x:f>'Master Products'!A2160</x:f>
        <x:v>RS-002159</x:v>
      </x:c>
      <x:c r="B2163" s="149" t="str">
        <x:f>'Master Products'!B2160</x:f>
        <x:v>CASIO fx-991 plus 2nd edition</x:v>
      </x:c>
      <x:c r="C2163" s="149" t="str">
        <x:f>'Master Products'!C2160</x:f>
        <x:v>SCIENTIFIC CALCULAT</x:v>
      </x:c>
      <x:c r="D2163" s="149" t="str">
        <x:f>'Master Products'!D2160</x:f>
        <x:v>Both</x:v>
      </x:c>
      <x:c r="E2163" s="149" t="str">
        <x:f>'Master Products'!F2160</x:f>
        <x:v>Piece</x:v>
      </x:c>
      <x:c r="F2163" s="149" t="str">
        <x:f>IF('Master Products'!G2160="","",'Master Products'!G2160)</x:f>
      </x:c>
      <x:c r="G2163" s="149" t="str">
        <x:f>'Master Products'!I2160</x:f>
        <x:v>PKR</x:v>
      </x:c>
      <x:c r="H2163" s="133" t="n">
        <x:f>'Master Products'!L2160</x:f>
        <x:v>1280</x:v>
      </x:c>
      <x:c r="I2163" s="133" t="n">
        <x:f>'Master Products'!M2160</x:f>
        <x:v>1140</x:v>
      </x:c>
      <x:c r="J2163" s="133" t="str">
        <x:f>'Master Products'!U2160</x:f>
        <x:v>Corrected Wholesale</x:v>
      </x:c>
      <x:c r="K2163" s="133" t="n">
        <x:f>'Master Products'!N2160</x:f>
        <x:v>140</x:v>
      </x:c>
      <x:c r="L2163" s="148" t="n">
        <x:f>'Master Products'!O2160</x:f>
        <x:v>0.109375</x:v>
      </x:c>
      <x:c r="M2163" s="149" t="str">
        <x:f>'Master Products'!X2160</x:f>
        <x:v>Ready with Mock Price</x:v>
      </x:c>
      <x:c r="N2163" s="149" t="b">
        <x:f>'Master Products'!Y2160</x:f>
        <x:v>1</x:v>
      </x:c>
      <x:c r="O2163" s="149" t="str">
        <x:f>'Master Products'!AH2160</x:f>
        <x:v>WS-RATES:60:36</x:v>
      </x:c>
      <x:c r="P2163" s="149" t="str">
        <x:f>IF('Master Products'!AI2160="","",'Master Products'!AI2160)</x:f>
      </x:c>
      <x:c r="Q2163" s="149" t="str">
        <x:f>IF('Master Products'!AJ2160="","",'Master Products'!AJ2160)</x:f>
      </x:c>
      <x:c r="R2163" s="149" t="str">
        <x:f>IF('Master Products'!AK2160="","",'Master Products'!AK2160)</x:f>
      </x:c>
    </x:row>
    <x:row r="2164">
      <x:c r="A2164" s="149" t="str">
        <x:f>'Master Products'!A2161</x:f>
        <x:v>RS-002160</x:v>
      </x:c>
      <x:c r="B2164" s="149" t="str">
        <x:f>'Master Products'!B2161</x:f>
        <x:v>CASIO fx-991 ES GREEN</x:v>
      </x:c>
      <x:c r="C2164" s="149" t="str">
        <x:f>'Master Products'!C2161</x:f>
        <x:v>SCIENTIFIC CALCULAT</x:v>
      </x:c>
      <x:c r="D2164" s="149" t="str">
        <x:f>'Master Products'!D2161</x:f>
        <x:v>Both</x:v>
      </x:c>
      <x:c r="E2164" s="149" t="str">
        <x:f>'Master Products'!F2161</x:f>
        <x:v>Piece</x:v>
      </x:c>
      <x:c r="F2164" s="149" t="str">
        <x:f>IF('Master Products'!G2161="","",'Master Products'!G2161)</x:f>
      </x:c>
      <x:c r="G2164" s="149" t="str">
        <x:f>'Master Products'!I2161</x:f>
        <x:v>PKR</x:v>
      </x:c>
      <x:c r="H2164" s="133" t="n">
        <x:f>'Master Products'!L2161</x:f>
        <x:v>410</x:v>
      </x:c>
      <x:c r="I2164" s="133" t="n">
        <x:f>'Master Products'!M2161</x:f>
        <x:v>390</x:v>
      </x:c>
      <x:c r="J2164" s="133" t="str">
        <x:f>'Master Products'!U2161</x:f>
        <x:v>Source Valid</x:v>
      </x:c>
      <x:c r="K2164" s="133" t="n">
        <x:f>'Master Products'!N2161</x:f>
        <x:v>20</x:v>
      </x:c>
      <x:c r="L2164" s="148" t="n">
        <x:f>'Master Products'!O2161</x:f>
        <x:v>0.04878048780487805</x:v>
      </x:c>
      <x:c r="M2164" s="149" t="str">
        <x:f>'Master Products'!X2161</x:f>
        <x:v>Ready</x:v>
      </x:c>
      <x:c r="N2164" s="149" t="b">
        <x:f>'Master Products'!Y2161</x:f>
        <x:v>1</x:v>
      </x:c>
      <x:c r="O2164" s="149" t="str">
        <x:f>'Master Products'!AH2161</x:f>
        <x:v>WS-RATES:60:37</x:v>
      </x:c>
      <x:c r="P2164" s="149" t="str">
        <x:f>IF('Master Products'!AI2161="","",'Master Products'!AI2161)</x:f>
      </x:c>
      <x:c r="Q2164" s="149" t="str">
        <x:f>IF('Master Products'!AJ2161="","",'Master Products'!AJ2161)</x:f>
      </x:c>
      <x:c r="R2164" s="149" t="str">
        <x:f>IF('Master Products'!AK2161="","",'Master Products'!AK2161)</x:f>
      </x:c>
    </x:row>
    <x:row r="2165">
      <x:c r="A2165" s="149" t="str">
        <x:f>'Master Products'!A2162</x:f>
        <x:v>RS-002161</x:v>
      </x:c>
      <x:c r="B2165" s="149" t="str">
        <x:f>'Master Products'!B2162</x:f>
        <x:v>CALCULATOR CT-9914D</x:v>
      </x:c>
      <x:c r="C2165" s="149" t="str">
        <x:f>'Master Products'!C2162</x:f>
        <x:v>SHOP CALCULATOR</x:v>
      </x:c>
      <x:c r="D2165" s="149" t="str">
        <x:f>'Master Products'!D2162</x:f>
        <x:v>Both</x:v>
      </x:c>
      <x:c r="E2165" s="149" t="str">
        <x:f>'Master Products'!F2162</x:f>
        <x:v>Piece</x:v>
      </x:c>
      <x:c r="F2165" s="149" t="str">
        <x:f>IF('Master Products'!G2162="","",'Master Products'!G2162)</x:f>
      </x:c>
      <x:c r="G2165" s="149" t="str">
        <x:f>'Master Products'!I2162</x:f>
        <x:v>PKR</x:v>
      </x:c>
      <x:c r="H2165" s="133" t="n">
        <x:f>'Master Products'!L2162</x:f>
        <x:v>990</x:v>
      </x:c>
      <x:c r="I2165" s="133" t="n">
        <x:f>'Master Products'!M2162</x:f>
        <x:v>920</x:v>
      </x:c>
      <x:c r="J2165" s="133" t="str">
        <x:f>'Master Products'!U2162</x:f>
        <x:v>Source Valid</x:v>
      </x:c>
      <x:c r="K2165" s="133" t="n">
        <x:f>'Master Products'!N2162</x:f>
        <x:v>70</x:v>
      </x:c>
      <x:c r="L2165" s="148" t="n">
        <x:f>'Master Products'!O2162</x:f>
        <x:v>0.0707070707070707</x:v>
      </x:c>
      <x:c r="M2165" s="149" t="str">
        <x:f>'Master Products'!X2162</x:f>
        <x:v>Ready</x:v>
      </x:c>
      <x:c r="N2165" s="149" t="b">
        <x:f>'Master Products'!Y2162</x:f>
        <x:v>1</x:v>
      </x:c>
      <x:c r="O2165" s="149" t="str">
        <x:f>'Master Products'!AH2162</x:f>
        <x:v>WS-RATES:61:2</x:v>
      </x:c>
      <x:c r="P2165" s="149" t="str">
        <x:f>IF('Master Products'!AI2162="","",'Master Products'!AI2162)</x:f>
      </x:c>
      <x:c r="Q2165" s="149" t="str">
        <x:f>IF('Master Products'!AJ2162="","",'Master Products'!AJ2162)</x:f>
      </x:c>
      <x:c r="R2165" s="149" t="str">
        <x:f>IF('Master Products'!AK2162="","",'Master Products'!AK2162)</x:f>
      </x:c>
    </x:row>
    <x:row r="2166">
      <x:c r="A2166" s="149" t="str">
        <x:f>'Master Products'!A2163</x:f>
        <x:v>RS-002162</x:v>
      </x:c>
      <x:c r="B2166" s="149" t="str">
        <x:f>'Master Products'!B2163</x:f>
        <x:v>CALCULATOR CT-650M</x:v>
      </x:c>
      <x:c r="C2166" s="149" t="str">
        <x:f>'Master Products'!C2163</x:f>
        <x:v>SHOP CALCULATOR</x:v>
      </x:c>
      <x:c r="D2166" s="149" t="str">
        <x:f>'Master Products'!D2163</x:f>
        <x:v>Both</x:v>
      </x:c>
      <x:c r="E2166" s="149" t="str">
        <x:f>'Master Products'!F2163</x:f>
        <x:v>Piece</x:v>
      </x:c>
      <x:c r="F2166" s="149" t="str">
        <x:f>IF('Master Products'!G2163="","",'Master Products'!G2163)</x:f>
      </x:c>
      <x:c r="G2166" s="149" t="str">
        <x:f>'Master Products'!I2163</x:f>
        <x:v>PKR</x:v>
      </x:c>
      <x:c r="H2166" s="133" t="n">
        <x:f>'Master Products'!L2163</x:f>
        <x:v>800</x:v>
      </x:c>
      <x:c r="I2166" s="133" t="n">
        <x:f>'Master Products'!M2163</x:f>
        <x:v>760</x:v>
      </x:c>
      <x:c r="J2166" s="133" t="str">
        <x:f>'Master Products'!U2163</x:f>
        <x:v>Source Valid</x:v>
      </x:c>
      <x:c r="K2166" s="133" t="n">
        <x:f>'Master Products'!N2163</x:f>
        <x:v>40</x:v>
      </x:c>
      <x:c r="L2166" s="148" t="n">
        <x:f>'Master Products'!O2163</x:f>
        <x:v>0.05</x:v>
      </x:c>
      <x:c r="M2166" s="149" t="str">
        <x:f>'Master Products'!X2163</x:f>
        <x:v>Ready</x:v>
      </x:c>
      <x:c r="N2166" s="149" t="b">
        <x:f>'Master Products'!Y2163</x:f>
        <x:v>1</x:v>
      </x:c>
      <x:c r="O2166" s="149" t="str">
        <x:f>'Master Products'!AH2163</x:f>
        <x:v>WS-RATES:61:3</x:v>
      </x:c>
      <x:c r="P2166" s="149" t="str">
        <x:f>IF('Master Products'!AI2163="","",'Master Products'!AI2163)</x:f>
      </x:c>
      <x:c r="Q2166" s="149" t="str">
        <x:f>IF('Master Products'!AJ2163="","",'Master Products'!AJ2163)</x:f>
      </x:c>
      <x:c r="R2166" s="149" t="str">
        <x:f>IF('Master Products'!AK2163="","",'Master Products'!AK2163)</x:f>
      </x:c>
    </x:row>
    <x:row r="2167">
      <x:c r="A2167" s="149" t="str">
        <x:f>'Master Products'!A2164</x:f>
        <x:v>RS-002163</x:v>
      </x:c>
      <x:c r="B2167" s="149" t="str">
        <x:f>'Master Products'!B2164</x:f>
        <x:v>CASIO fx-991 EX 552 FUNCTION (</x:v>
      </x:c>
      <x:c r="C2167" s="149" t="str">
        <x:f>'Master Products'!C2164</x:f>
        <x:v>SCIENTIFIC CALCULAT</x:v>
      </x:c>
      <x:c r="D2167" s="149" t="str">
        <x:f>'Master Products'!D2164</x:f>
        <x:v>Both</x:v>
      </x:c>
      <x:c r="E2167" s="149" t="str">
        <x:f>'Master Products'!F2164</x:f>
        <x:v>Piece</x:v>
      </x:c>
      <x:c r="F2167" s="149" t="str">
        <x:f>IF('Master Products'!G2164="","",'Master Products'!G2164)</x:f>
      </x:c>
      <x:c r="G2167" s="149" t="str">
        <x:f>'Master Products'!I2164</x:f>
        <x:v>PKR</x:v>
      </x:c>
      <x:c r="H2167" s="133" t="n">
        <x:f>'Master Products'!L2164</x:f>
        <x:v>1480</x:v>
      </x:c>
      <x:c r="I2167" s="133" t="n">
        <x:f>'Master Products'!M2164</x:f>
        <x:v>1280</x:v>
      </x:c>
      <x:c r="J2167" s="133" t="str">
        <x:f>'Master Products'!U2164</x:f>
        <x:v>Source Valid</x:v>
      </x:c>
      <x:c r="K2167" s="133" t="n">
        <x:f>'Master Products'!N2164</x:f>
        <x:v>200</x:v>
      </x:c>
      <x:c r="L2167" s="148" t="n">
        <x:f>'Master Products'!O2164</x:f>
        <x:v>0.13513513513513514</x:v>
      </x:c>
      <x:c r="M2167" s="149" t="str">
        <x:f>'Master Products'!X2164</x:f>
        <x:v>Ready</x:v>
      </x:c>
      <x:c r="N2167" s="149" t="b">
        <x:f>'Master Products'!Y2164</x:f>
        <x:v>1</x:v>
      </x:c>
      <x:c r="O2167" s="149" t="str">
        <x:f>'Master Products'!AH2164</x:f>
        <x:v>WS-RATES:61:4</x:v>
      </x:c>
      <x:c r="P2167" s="149" t="str">
        <x:f>IF('Master Products'!AI2164="","",'Master Products'!AI2164)</x:f>
      </x:c>
      <x:c r="Q2167" s="149" t="str">
        <x:f>IF('Master Products'!AJ2164="","",'Master Products'!AJ2164)</x:f>
      </x:c>
      <x:c r="R2167" s="149" t="str">
        <x:f>IF('Master Products'!AK2164="","",'Master Products'!AK2164)</x:f>
      </x:c>
    </x:row>
    <x:row r="2168">
      <x:c r="A2168" s="149" t="str">
        <x:f>'Master Products'!A2165</x:f>
        <x:v>RS-002164</x:v>
      </x:c>
      <x:c r="B2168" s="149" t="str">
        <x:f>'Master Products'!B2165</x:f>
        <x:v>CALCULATOR CT-860L</x:v>
      </x:c>
      <x:c r="C2168" s="149" t="str">
        <x:f>'Master Products'!C2165</x:f>
        <x:v>SHOP CALCULATOR</x:v>
      </x:c>
      <x:c r="D2168" s="149" t="str">
        <x:f>'Master Products'!D2165</x:f>
        <x:v>Both</x:v>
      </x:c>
      <x:c r="E2168" s="149" t="str">
        <x:f>'Master Products'!F2165</x:f>
        <x:v>Piece</x:v>
      </x:c>
      <x:c r="F2168" s="149" t="str">
        <x:f>IF('Master Products'!G2165="","",'Master Products'!G2165)</x:f>
      </x:c>
      <x:c r="G2168" s="149" t="str">
        <x:f>'Master Products'!I2165</x:f>
        <x:v>PKR</x:v>
      </x:c>
      <x:c r="H2168" s="133" t="n">
        <x:f>'Master Products'!L2165</x:f>
        <x:v>890</x:v>
      </x:c>
      <x:c r="I2168" s="133" t="n">
        <x:f>'Master Products'!M2165</x:f>
        <x:v>850</x:v>
      </x:c>
      <x:c r="J2168" s="133" t="str">
        <x:f>'Master Products'!U2165</x:f>
        <x:v>Source Valid</x:v>
      </x:c>
      <x:c r="K2168" s="133" t="n">
        <x:f>'Master Products'!N2165</x:f>
        <x:v>40</x:v>
      </x:c>
      <x:c r="L2168" s="148" t="n">
        <x:f>'Master Products'!O2165</x:f>
        <x:v>0.0449438202247191</x:v>
      </x:c>
      <x:c r="M2168" s="149" t="str">
        <x:f>'Master Products'!X2165</x:f>
        <x:v>Ready</x:v>
      </x:c>
      <x:c r="N2168" s="149" t="b">
        <x:f>'Master Products'!Y2165</x:f>
        <x:v>1</x:v>
      </x:c>
      <x:c r="O2168" s="149" t="str">
        <x:f>'Master Products'!AH2165</x:f>
        <x:v>WS-RATES:61:5</x:v>
      </x:c>
      <x:c r="P2168" s="149" t="str">
        <x:f>IF('Master Products'!AI2165="","",'Master Products'!AI2165)</x:f>
      </x:c>
      <x:c r="Q2168" s="149" t="str">
        <x:f>IF('Master Products'!AJ2165="","",'Master Products'!AJ2165)</x:f>
      </x:c>
      <x:c r="R2168" s="149" t="str">
        <x:f>IF('Master Products'!AK2165="","",'Master Products'!AK2165)</x:f>
      </x:c>
    </x:row>
    <x:row r="2169">
      <x:c r="A2169" s="149" t="str">
        <x:f>'Master Products'!A2166</x:f>
        <x:v>RS-002165</x:v>
      </x:c>
      <x:c r="B2169" s="149" t="str">
        <x:f>'Master Products'!B2166</x:f>
        <x:v>CASIO fx-991 ES PLUS 2 line</x:v>
      </x:c>
      <x:c r="C2169" s="149" t="str">
        <x:f>'Master Products'!C2166</x:f>
        <x:v>SCIENTIFIC CALCULAT</x:v>
      </x:c>
      <x:c r="D2169" s="149" t="str">
        <x:f>'Master Products'!D2166</x:f>
        <x:v>Both</x:v>
      </x:c>
      <x:c r="E2169" s="149" t="str">
        <x:f>'Master Products'!F2166</x:f>
        <x:v>Piece</x:v>
      </x:c>
      <x:c r="F2169" s="149" t="str">
        <x:f>IF('Master Products'!G2166="","",'Master Products'!G2166)</x:f>
      </x:c>
      <x:c r="G2169" s="149" t="str">
        <x:f>'Master Products'!I2166</x:f>
        <x:v>PKR</x:v>
      </x:c>
      <x:c r="H2169" s="133" t="n">
        <x:f>'Master Products'!L2166</x:f>
        <x:v>1460</x:v>
      </x:c>
      <x:c r="I2169" s="133" t="n">
        <x:f>'Master Products'!M2166</x:f>
        <x:v>1300</x:v>
      </x:c>
      <x:c r="J2169" s="133" t="str">
        <x:f>'Master Products'!U2166</x:f>
        <x:v>Corrected Wholesale</x:v>
      </x:c>
      <x:c r="K2169" s="133" t="n">
        <x:f>'Master Products'!N2166</x:f>
        <x:v>160</x:v>
      </x:c>
      <x:c r="L2169" s="148" t="n">
        <x:f>'Master Products'!O2166</x:f>
        <x:v>0.1095890410958904</x:v>
      </x:c>
      <x:c r="M2169" s="149" t="str">
        <x:f>'Master Products'!X2166</x:f>
        <x:v>Ready with Mock Price</x:v>
      </x:c>
      <x:c r="N2169" s="149" t="b">
        <x:f>'Master Products'!Y2166</x:f>
        <x:v>1</x:v>
      </x:c>
      <x:c r="O2169" s="149" t="str">
        <x:f>'Master Products'!AH2166</x:f>
        <x:v>WS-RATES:61:6</x:v>
      </x:c>
      <x:c r="P2169" s="149" t="str">
        <x:f>IF('Master Products'!AI2166="","",'Master Products'!AI2166)</x:f>
      </x:c>
      <x:c r="Q2169" s="149" t="str">
        <x:f>IF('Master Products'!AJ2166="","",'Master Products'!AJ2166)</x:f>
      </x:c>
      <x:c r="R2169" s="149" t="str">
        <x:f>IF('Master Products'!AK2166="","",'Master Products'!AK2166)</x:f>
      </x:c>
    </x:row>
    <x:row r="2170">
      <x:c r="A2170" s="149" t="str">
        <x:f>'Master Products'!A2167</x:f>
        <x:v>RS-002166</x:v>
      </x:c>
      <x:c r="B2170" s="149" t="str">
        <x:f>'Master Products'!B2167</x:f>
        <x:v>CALCULATOR CT-512VII</x:v>
      </x:c>
      <x:c r="C2170" s="149" t="str">
        <x:f>'Master Products'!C2167</x:f>
        <x:v>SHOP CALCULATOR</x:v>
      </x:c>
      <x:c r="D2170" s="149" t="str">
        <x:f>'Master Products'!D2167</x:f>
        <x:v>Both</x:v>
      </x:c>
      <x:c r="E2170" s="149" t="str">
        <x:f>'Master Products'!F2167</x:f>
        <x:v>Piece</x:v>
      </x:c>
      <x:c r="F2170" s="149" t="str">
        <x:f>IF('Master Products'!G2167="","",'Master Products'!G2167)</x:f>
      </x:c>
      <x:c r="G2170" s="149" t="str">
        <x:f>'Master Products'!I2167</x:f>
        <x:v>PKR</x:v>
      </x:c>
      <x:c r="H2170" s="133" t="n">
        <x:f>'Master Products'!L2167</x:f>
        <x:v>350</x:v>
      </x:c>
      <x:c r="I2170" s="133" t="n">
        <x:f>'Master Products'!M2167</x:f>
        <x:v>295</x:v>
      </x:c>
      <x:c r="J2170" s="133" t="str">
        <x:f>'Master Products'!U2167</x:f>
        <x:v>Source Valid</x:v>
      </x:c>
      <x:c r="K2170" s="133" t="n">
        <x:f>'Master Products'!N2167</x:f>
        <x:v>55</x:v>
      </x:c>
      <x:c r="L2170" s="148" t="n">
        <x:f>'Master Products'!O2167</x:f>
        <x:v>0.15714285714285714</x:v>
      </x:c>
      <x:c r="M2170" s="149" t="str">
        <x:f>'Master Products'!X2167</x:f>
        <x:v>Ready</x:v>
      </x:c>
      <x:c r="N2170" s="149" t="b">
        <x:f>'Master Products'!Y2167</x:f>
        <x:v>1</x:v>
      </x:c>
      <x:c r="O2170" s="149" t="str">
        <x:f>'Master Products'!AH2167</x:f>
        <x:v>WS-RATES:61:7</x:v>
      </x:c>
      <x:c r="P2170" s="149" t="str">
        <x:f>IF('Master Products'!AI2167="","",'Master Products'!AI2167)</x:f>
      </x:c>
      <x:c r="Q2170" s="149" t="str">
        <x:f>IF('Master Products'!AJ2167="","",'Master Products'!AJ2167)</x:f>
      </x:c>
      <x:c r="R2170" s="149" t="str">
        <x:f>IF('Master Products'!AK2167="","",'Master Products'!AK2167)</x:f>
      </x:c>
    </x:row>
    <x:row r="2171">
      <x:c r="A2171" s="149" t="str">
        <x:f>'Master Products'!A2168</x:f>
        <x:v>RS-002167</x:v>
      </x:c>
      <x:c r="B2171" s="149" t="str">
        <x:f>'Master Products'!B2168</x:f>
        <x:v>CTIFREE FX-991ES PLUS</x:v>
      </x:c>
      <x:c r="C2171" s="149" t="str">
        <x:f>'Master Products'!C2168</x:f>
        <x:v>SCIENTIFIC CALCULAT</x:v>
      </x:c>
      <x:c r="D2171" s="149" t="str">
        <x:f>'Master Products'!D2168</x:f>
        <x:v>Both</x:v>
      </x:c>
      <x:c r="E2171" s="149" t="str">
        <x:f>'Master Products'!F2168</x:f>
        <x:v>Piece</x:v>
      </x:c>
      <x:c r="F2171" s="149" t="str">
        <x:f>IF('Master Products'!G2168="","",'Master Products'!G2168)</x:f>
      </x:c>
      <x:c r="G2171" s="149" t="str">
        <x:f>'Master Products'!I2168</x:f>
        <x:v>PKR</x:v>
      </x:c>
      <x:c r="H2171" s="133" t="n">
        <x:f>'Master Products'!L2168</x:f>
        <x:v>530</x:v>
      </x:c>
      <x:c r="I2171" s="133" t="n">
        <x:f>'Master Products'!M2168</x:f>
        <x:v>490</x:v>
      </x:c>
      <x:c r="J2171" s="133" t="str">
        <x:f>'Master Products'!U2168</x:f>
        <x:v>Source Valid</x:v>
      </x:c>
      <x:c r="K2171" s="133" t="n">
        <x:f>'Master Products'!N2168</x:f>
        <x:v>40</x:v>
      </x:c>
      <x:c r="L2171" s="148" t="n">
        <x:f>'Master Products'!O2168</x:f>
        <x:v>0.07547169811320754</x:v>
      </x:c>
      <x:c r="M2171" s="149" t="str">
        <x:f>'Master Products'!X2168</x:f>
        <x:v>Ready</x:v>
      </x:c>
      <x:c r="N2171" s="149" t="b">
        <x:f>'Master Products'!Y2168</x:f>
        <x:v>1</x:v>
      </x:c>
      <x:c r="O2171" s="149" t="str">
        <x:f>'Master Products'!AH2168</x:f>
        <x:v>WS-RATES:61:8</x:v>
      </x:c>
      <x:c r="P2171" s="149" t="str">
        <x:f>IF('Master Products'!AI2168="","",'Master Products'!AI2168)</x:f>
      </x:c>
      <x:c r="Q2171" s="149" t="str">
        <x:f>IF('Master Products'!AJ2168="","",'Master Products'!AJ2168)</x:f>
      </x:c>
      <x:c r="R2171" s="149" t="str">
        <x:f>IF('Master Products'!AK2168="","",'Master Products'!AK2168)</x:f>
      </x:c>
    </x:row>
    <x:row r="2172">
      <x:c r="A2172" s="149" t="str">
        <x:f>'Master Products'!A2169</x:f>
        <x:v>RS-002168</x:v>
      </x:c>
      <x:c r="B2172" s="149" t="str">
        <x:f>'Master Products'!B2169</x:f>
        <x:v>CALCULATOR MJ-120 T</x:v>
      </x:c>
      <x:c r="C2172" s="149" t="str">
        <x:f>'Master Products'!C2169</x:f>
        <x:v>SHOP CALCULATOR</x:v>
      </x:c>
      <x:c r="D2172" s="149" t="str">
        <x:f>'Master Products'!D2169</x:f>
        <x:v>Both</x:v>
      </x:c>
      <x:c r="E2172" s="149" t="str">
        <x:f>'Master Products'!F2169</x:f>
        <x:v>Piece</x:v>
      </x:c>
      <x:c r="F2172" s="149" t="str">
        <x:f>IF('Master Products'!G2169="","",'Master Products'!G2169)</x:f>
      </x:c>
      <x:c r="G2172" s="149" t="str">
        <x:f>'Master Products'!I2169</x:f>
        <x:v>PKR</x:v>
      </x:c>
      <x:c r="H2172" s="133" t="n">
        <x:f>'Master Products'!L2169</x:f>
        <x:v>600</x:v>
      </x:c>
      <x:c r="I2172" s="133" t="n">
        <x:f>'Master Products'!M2169</x:f>
        <x:v>560</x:v>
      </x:c>
      <x:c r="J2172" s="133" t="str">
        <x:f>'Master Products'!U2169</x:f>
        <x:v>Source Valid</x:v>
      </x:c>
      <x:c r="K2172" s="133" t="n">
        <x:f>'Master Products'!N2169</x:f>
        <x:v>40</x:v>
      </x:c>
      <x:c r="L2172" s="148" t="n">
        <x:f>'Master Products'!O2169</x:f>
        <x:v>0.06666666666666667</x:v>
      </x:c>
      <x:c r="M2172" s="149" t="str">
        <x:f>'Master Products'!X2169</x:f>
        <x:v>Ready</x:v>
      </x:c>
      <x:c r="N2172" s="149" t="b">
        <x:f>'Master Products'!Y2169</x:f>
        <x:v>1</x:v>
      </x:c>
      <x:c r="O2172" s="149" t="str">
        <x:f>'Master Products'!AH2169</x:f>
        <x:v>WS-RATES:61:9</x:v>
      </x:c>
      <x:c r="P2172" s="149" t="str">
        <x:f>IF('Master Products'!AI2169="","",'Master Products'!AI2169)</x:f>
      </x:c>
      <x:c r="Q2172" s="149" t="str">
        <x:f>IF('Master Products'!AJ2169="","",'Master Products'!AJ2169)</x:f>
      </x:c>
      <x:c r="R2172" s="149" t="str">
        <x:f>IF('Master Products'!AK2169="","",'Master Products'!AK2169)</x:f>
      </x:c>
    </x:row>
    <x:row r="2173">
      <x:c r="A2173" s="149" t="str">
        <x:f>'Master Products'!A2170</x:f>
        <x:v>RS-002169</x:v>
      </x:c>
      <x:c r="B2173" s="149" t="str">
        <x:f>'Master Products'!B2170</x:f>
        <x:v>POCKET CALCULATOR PATTA KC-8</x:v>
      </x:c>
      <x:c r="C2173" s="149" t="str">
        <x:f>'Master Products'!C2170</x:f>
        <x:v>SHOP CALCULATOR</x:v>
      </x:c>
      <x:c r="D2173" s="149" t="str">
        <x:f>'Master Products'!D2170</x:f>
        <x:v>Both</x:v>
      </x:c>
      <x:c r="E2173" s="149" t="str">
        <x:f>'Master Products'!F2170</x:f>
        <x:v>Piece</x:v>
      </x:c>
      <x:c r="F2173" s="149" t="str">
        <x:f>IF('Master Products'!G2170="","",'Master Products'!G2170)</x:f>
      </x:c>
      <x:c r="G2173" s="149" t="str">
        <x:f>'Master Products'!I2170</x:f>
        <x:v>PKR</x:v>
      </x:c>
      <x:c r="H2173" s="133" t="n">
        <x:f>'Master Products'!L2170</x:f>
        <x:v>140</x:v>
      </x:c>
      <x:c r="I2173" s="133" t="n">
        <x:f>'Master Products'!M2170</x:f>
        <x:v>130</x:v>
      </x:c>
      <x:c r="J2173" s="133" t="str">
        <x:f>'Master Products'!U2170</x:f>
        <x:v>Source Valid</x:v>
      </x:c>
      <x:c r="K2173" s="133" t="n">
        <x:f>'Master Products'!N2170</x:f>
        <x:v>10</x:v>
      </x:c>
      <x:c r="L2173" s="148" t="n">
        <x:f>'Master Products'!O2170</x:f>
        <x:v>0.07142857142857142</x:v>
      </x:c>
      <x:c r="M2173" s="149" t="str">
        <x:f>'Master Products'!X2170</x:f>
        <x:v>Ready</x:v>
      </x:c>
      <x:c r="N2173" s="149" t="b">
        <x:f>'Master Products'!Y2170</x:f>
        <x:v>1</x:v>
      </x:c>
      <x:c r="O2173" s="149" t="str">
        <x:f>'Master Products'!AH2170</x:f>
        <x:v>WS-RATES:61:10</x:v>
      </x:c>
      <x:c r="P2173" s="149" t="str">
        <x:f>IF('Master Products'!AI2170="","",'Master Products'!AI2170)</x:f>
      </x:c>
      <x:c r="Q2173" s="149" t="str">
        <x:f>IF('Master Products'!AJ2170="","",'Master Products'!AJ2170)</x:f>
      </x:c>
      <x:c r="R2173" s="149" t="str">
        <x:f>IF('Master Products'!AK2170="","",'Master Products'!AK2170)</x:f>
      </x:c>
    </x:row>
    <x:row r="2174">
      <x:c r="A2174" s="149" t="str">
        <x:f>'Master Products'!A2171</x:f>
        <x:v>RS-002170</x:v>
      </x:c>
      <x:c r="B2174" s="149" t="str">
        <x:f>'Master Products'!B2171</x:f>
        <x:v>GERMAN GLUE</x:v>
      </x:c>
      <x:c r="C2174" s="149" t="str">
        <x:f>'Master Products'!C2171</x:f>
        <x:v>GERMAN GLUE</x:v>
      </x:c>
      <x:c r="D2174" s="149" t="str">
        <x:f>'Master Products'!D2171</x:f>
        <x:v>Both</x:v>
      </x:c>
      <x:c r="E2174" s="149" t="str">
        <x:f>'Master Products'!F2171</x:f>
        <x:v>Piece</x:v>
      </x:c>
      <x:c r="F2174" s="149" t="str">
        <x:f>IF('Master Products'!G2171="","",'Master Products'!G2171)</x:f>
      </x:c>
      <x:c r="G2174" s="149" t="str">
        <x:f>'Master Products'!I2171</x:f>
        <x:v>PKR</x:v>
      </x:c>
      <x:c r="H2174" s="133" t="n">
        <x:f>'Master Products'!L2171</x:f>
        <x:v>90</x:v>
      </x:c>
      <x:c r="I2174" s="133" t="n">
        <x:f>'Master Products'!M2171</x:f>
        <x:v>76</x:v>
      </x:c>
      <x:c r="J2174" s="133" t="str">
        <x:f>'Master Products'!U2171</x:f>
        <x:v>Mocked Both Prices</x:v>
      </x:c>
      <x:c r="K2174" s="133" t="n">
        <x:f>'Master Products'!N2171</x:f>
        <x:v>14</x:v>
      </x:c>
      <x:c r="L2174" s="148" t="n">
        <x:f>'Master Products'!O2171</x:f>
        <x:v>0.15555555555555556</x:v>
      </x:c>
      <x:c r="M2174" s="149" t="str">
        <x:f>'Master Products'!X2171</x:f>
        <x:v>Ready with Mock Price</x:v>
      </x:c>
      <x:c r="N2174" s="149" t="b">
        <x:f>'Master Products'!Y2171</x:f>
        <x:v>1</x:v>
      </x:c>
      <x:c r="O2174" s="149" t="str">
        <x:f>'Master Products'!AH2171</x:f>
        <x:v>WS-RATE-LIST:3:33</x:v>
      </x:c>
      <x:c r="P2174" s="149" t="str">
        <x:f>IF('Master Products'!AI2171="","",'Master Products'!AI2171)</x:f>
      </x:c>
      <x:c r="Q2174" s="149" t="str">
        <x:f>IF('Master Products'!AJ2171="","",'Master Products'!AJ2171)</x:f>
      </x:c>
      <x:c r="R2174" s="149" t="str">
        <x:f>IF('Master Products'!AK2171="","",'Master Products'!AK2171)</x:f>
      </x:c>
    </x:row>
    <x:row r="2175">
      <x:c r="A2175" s="149" t="str">
        <x:f>'Master Products'!A2172</x:f>
        <x:v>RS-002171</x:v>
      </x:c>
      <x:c r="B2175" s="149" t="str">
        <x:f>'Master Products'!B2172</x:f>
        <x:v>GERMAN GLUE 60</x:v>
      </x:c>
      <x:c r="C2175" s="149" t="str">
        <x:f>'Master Products'!C2172</x:f>
        <x:v>GERMAN GLUE</x:v>
      </x:c>
      <x:c r="D2175" s="149" t="str">
        <x:f>'Master Products'!D2172</x:f>
        <x:v>Both</x:v>
      </x:c>
      <x:c r="E2175" s="149" t="str">
        <x:f>'Master Products'!F2172</x:f>
        <x:v>Piece</x:v>
      </x:c>
      <x:c r="F2175" s="149" t="str">
        <x:f>IF('Master Products'!G2172="","",'Master Products'!G2172)</x:f>
      </x:c>
      <x:c r="G2175" s="149" t="str">
        <x:f>'Master Products'!I2172</x:f>
        <x:v>PKR</x:v>
      </x:c>
      <x:c r="H2175" s="133" t="n">
        <x:f>'Master Products'!L2172</x:f>
        <x:v>60</x:v>
      </x:c>
      <x:c r="I2175" s="133" t="n">
        <x:f>'Master Products'!M2172</x:f>
        <x:v>51</x:v>
      </x:c>
      <x:c r="J2175" s="133" t="str">
        <x:f>'Master Products'!U2172</x:f>
        <x:v>Mocked Buying</x:v>
      </x:c>
      <x:c r="K2175" s="133" t="n">
        <x:f>'Master Products'!N2172</x:f>
        <x:v>9</x:v>
      </x:c>
      <x:c r="L2175" s="148" t="n">
        <x:f>'Master Products'!O2172</x:f>
        <x:v>0.15</x:v>
      </x:c>
      <x:c r="M2175" s="149" t="str">
        <x:f>'Master Products'!X2172</x:f>
        <x:v>Ready with Mock Price</x:v>
      </x:c>
      <x:c r="N2175" s="149" t="b">
        <x:f>'Master Products'!Y2172</x:f>
        <x:v>1</x:v>
      </x:c>
      <x:c r="O2175" s="149" t="str">
        <x:f>'Master Products'!AH2172</x:f>
        <x:v>WS-RATE-LIST:4:21</x:v>
      </x:c>
      <x:c r="P2175" s="149" t="str">
        <x:f>IF('Master Products'!AI2172="","",'Master Products'!AI2172)</x:f>
      </x:c>
      <x:c r="Q2175" s="149" t="str">
        <x:f>IF('Master Products'!AJ2172="","",'Master Products'!AJ2172)</x:f>
      </x:c>
      <x:c r="R2175" s="149" t="str">
        <x:f>IF('Master Products'!AK2172="","",'Master Products'!AK2172)</x:f>
      </x:c>
    </x:row>
    <x:row r="2176">
      <x:c r="A2176" s="149" t="str">
        <x:f>'Master Products'!A2173</x:f>
        <x:v>RS-002172</x:v>
      </x:c>
      <x:c r="B2176" s="149" t="str">
        <x:f>'Master Products'!B2173</x:f>
        <x:v>GERMAN GLUE 90</x:v>
      </x:c>
      <x:c r="C2176" s="149" t="str">
        <x:f>'Master Products'!C2173</x:f>
        <x:v>GERMAN GLUE</x:v>
      </x:c>
      <x:c r="D2176" s="149" t="str">
        <x:f>'Master Products'!D2173</x:f>
        <x:v>Both</x:v>
      </x:c>
      <x:c r="E2176" s="149" t="str">
        <x:f>'Master Products'!F2173</x:f>
        <x:v>Piece</x:v>
      </x:c>
      <x:c r="F2176" s="149" t="str">
        <x:f>IF('Master Products'!G2173="","",'Master Products'!G2173)</x:f>
      </x:c>
      <x:c r="G2176" s="149" t="str">
        <x:f>'Master Products'!I2173</x:f>
        <x:v>PKR</x:v>
      </x:c>
      <x:c r="H2176" s="133" t="n">
        <x:f>'Master Products'!L2173</x:f>
        <x:v>90</x:v>
      </x:c>
      <x:c r="I2176" s="133" t="n">
        <x:f>'Master Products'!M2173</x:f>
        <x:v>76</x:v>
      </x:c>
      <x:c r="J2176" s="133" t="str">
        <x:f>'Master Products'!U2173</x:f>
        <x:v>Mocked Buying</x:v>
      </x:c>
      <x:c r="K2176" s="133" t="n">
        <x:f>'Master Products'!N2173</x:f>
        <x:v>14</x:v>
      </x:c>
      <x:c r="L2176" s="148" t="n">
        <x:f>'Master Products'!O2173</x:f>
        <x:v>0.15555555555555556</x:v>
      </x:c>
      <x:c r="M2176" s="149" t="str">
        <x:f>'Master Products'!X2173</x:f>
        <x:v>Ready with Mock Price</x:v>
      </x:c>
      <x:c r="N2176" s="149" t="b">
        <x:f>'Master Products'!Y2173</x:f>
        <x:v>1</x:v>
      </x:c>
      <x:c r="O2176" s="149" t="str">
        <x:f>'Master Products'!AH2173</x:f>
        <x:v>WS-RATE-LIST:45:31</x:v>
      </x:c>
      <x:c r="P2176" s="149" t="str">
        <x:f>IF('Master Products'!AI2173="","",'Master Products'!AI2173)</x:f>
      </x:c>
      <x:c r="Q2176" s="149" t="str">
        <x:f>IF('Master Products'!AJ2173="","",'Master Products'!AJ2173)</x:f>
      </x:c>
      <x:c r="R2176" s="149" t="str">
        <x:f>IF('Master Products'!AK2173="","",'Master Products'!AK2173)</x:f>
      </x:c>
    </x:row>
    <x:row r="2177">
      <x:c r="A2177" s="149" t="str">
        <x:f>'Master Products'!A2174</x:f>
        <x:v>RS-002173</x:v>
      </x:c>
      <x:c r="B2177" s="149" t="str">
        <x:f>'Master Products'!B2174</x:f>
        <x:v>GLITTER PEN 6PCS</x:v>
      </x:c>
      <x:c r="C2177" s="149" t="str">
        <x:f>'Master Products'!C2174</x:f>
        <x:v>CHINA</x:v>
      </x:c>
      <x:c r="D2177" s="149" t="str">
        <x:f>'Master Products'!D2174</x:f>
        <x:v>Wholesale/Bulk</x:v>
      </x:c>
      <x:c r="E2177" s="149" t="str">
        <x:f>'Master Products'!F2174</x:f>
        <x:v>Pack</x:v>
      </x:c>
      <x:c r="F2177" s="149" t="n">
        <x:f>IF('Master Products'!G2174="","",'Master Products'!G2174)</x:f>
        <x:v>6</x:v>
      </x:c>
      <x:c r="G2177" s="149" t="str">
        <x:f>'Master Products'!I2174</x:f>
        <x:v>PKR</x:v>
      </x:c>
      <x:c r="H2177" s="133" t="n">
        <x:f>'Master Products'!L2174</x:f>
        <x:v>160</x:v>
      </x:c>
      <x:c r="I2177" s="133" t="n">
        <x:f>'Master Products'!M2174</x:f>
        <x:v>140</x:v>
      </x:c>
      <x:c r="J2177" s="133" t="str">
        <x:f>'Master Products'!U2174</x:f>
        <x:v>Mocked Buying</x:v>
      </x:c>
      <x:c r="K2177" s="133" t="n">
        <x:f>'Master Products'!N2174</x:f>
        <x:v>20</x:v>
      </x:c>
      <x:c r="L2177" s="148" t="n">
        <x:f>'Master Products'!O2174</x:f>
        <x:v>0.125</x:v>
      </x:c>
      <x:c r="M2177" s="149" t="str">
        <x:f>'Master Products'!X2174</x:f>
        <x:v>Ready with Mock Price</x:v>
      </x:c>
      <x:c r="N2177" s="149" t="b">
        <x:f>'Master Products'!Y2174</x:f>
        <x:v>1</x:v>
      </x:c>
      <x:c r="O2177" s="149" t="str">
        <x:f>'Master Products'!AH2174</x:f>
        <x:v>WS-RATE-LIST:36:11</x:v>
      </x:c>
      <x:c r="P2177" s="149" t="str">
        <x:f>IF('Master Products'!AI2174="","",'Master Products'!AI2174)</x:f>
      </x:c>
      <x:c r="Q2177" s="149" t="str">
        <x:f>IF('Master Products'!AJ2174="","",'Master Products'!AJ2174)</x:f>
      </x:c>
      <x:c r="R2177" s="149" t="str">
        <x:f>IF('Master Products'!AK2174="","",'Master Products'!AK2174)</x:f>
      </x:c>
    </x:row>
    <x:row r="2178">
      <x:c r="A2178" s="149" t="str">
        <x:f>'Master Products'!A2175</x:f>
        <x:v>RS-002174</x:v>
      </x:c>
      <x:c r="B2178" s="149" t="str">
        <x:f>'Master Products'!B2175</x:f>
        <x:v>ANDA WATER COLOUR L 802</x:v>
      </x:c>
      <x:c r="C2178" s="149" t="str">
        <x:f>'Master Products'!C2175</x:f>
        <x:v>WATER COLORS</x:v>
      </x:c>
      <x:c r="D2178" s="149" t="str">
        <x:f>'Master Products'!D2175</x:f>
        <x:v>Both</x:v>
      </x:c>
      <x:c r="E2178" s="149" t="str">
        <x:f>'Master Products'!F2175</x:f>
        <x:v>Piece</x:v>
      </x:c>
      <x:c r="F2178" s="149" t="str">
        <x:f>IF('Master Products'!G2175="","",'Master Products'!G2175)</x:f>
      </x:c>
      <x:c r="G2178" s="149" t="str">
        <x:f>'Master Products'!I2175</x:f>
        <x:v>PKR</x:v>
      </x:c>
      <x:c r="H2178" s="133" t="n">
        <x:f>'Master Products'!L2175</x:f>
        <x:v>180</x:v>
      </x:c>
      <x:c r="I2178" s="133" t="n">
        <x:f>'Master Products'!M2175</x:f>
        <x:v>157</x:v>
      </x:c>
      <x:c r="J2178" s="133" t="str">
        <x:f>'Master Products'!U2175</x:f>
        <x:v>Mocked Buying</x:v>
      </x:c>
      <x:c r="K2178" s="133" t="n">
        <x:f>'Master Products'!N2175</x:f>
        <x:v>23</x:v>
      </x:c>
      <x:c r="L2178" s="148" t="n">
        <x:f>'Master Products'!O2175</x:f>
        <x:v>0.12777777777777777</x:v>
      </x:c>
      <x:c r="M2178" s="149" t="str">
        <x:f>'Master Products'!X2175</x:f>
        <x:v>Ready with Mock Price</x:v>
      </x:c>
      <x:c r="N2178" s="149" t="b">
        <x:f>'Master Products'!Y2175</x:f>
        <x:v>1</x:v>
      </x:c>
      <x:c r="O2178" s="149" t="str">
        <x:f>'Master Products'!AH2175</x:f>
        <x:v>WS-RATE-LIST:45:17</x:v>
      </x:c>
      <x:c r="P2178" s="149" t="str">
        <x:f>IF('Master Products'!AI2175="","",'Master Products'!AI2175)</x:f>
      </x:c>
      <x:c r="Q2178" s="149" t="str">
        <x:f>IF('Master Products'!AJ2175="","",'Master Products'!AJ2175)</x:f>
      </x:c>
      <x:c r="R2178" s="149" t="str">
        <x:f>IF('Master Products'!AK2175="","",'Master Products'!AK2175)</x:f>
      </x:c>
    </x:row>
    <x:row r="2179">
      <x:c r="A2179" s="149" t="str">
        <x:f>'Master Products'!A2176</x:f>
        <x:v>RS-002175</x:v>
      </x:c>
      <x:c r="B2179" s="149" t="str">
        <x:f>'Master Products'!B2176</x:f>
        <x:v>CLIP BOARD LASANI 1 PCS</x:v>
      </x:c>
      <x:c r="C2179" s="149" t="str">
        <x:f>'Master Products'!C2176</x:f>
        <x:v>CLIP BOARD</x:v>
      </x:c>
      <x:c r="D2179" s="149" t="str">
        <x:f>'Master Products'!D2176</x:f>
        <x:v>Both</x:v>
      </x:c>
      <x:c r="E2179" s="149" t="str">
        <x:f>'Master Products'!F2176</x:f>
        <x:v>Piece</x:v>
      </x:c>
      <x:c r="F2179" s="149" t="n">
        <x:f>IF('Master Products'!G2176="","",'Master Products'!G2176)</x:f>
        <x:v>1</x:v>
      </x:c>
      <x:c r="G2179" s="149" t="str">
        <x:f>'Master Products'!I2176</x:f>
        <x:v>PKR</x:v>
      </x:c>
      <x:c r="H2179" s="133" t="n">
        <x:f>'Master Products'!L2176</x:f>
        <x:v>35</x:v>
      </x:c>
      <x:c r="I2179" s="133" t="n">
        <x:f>'Master Products'!M2176</x:f>
        <x:v>29</x:v>
      </x:c>
      <x:c r="J2179" s="133" t="str">
        <x:f>'Master Products'!U2176</x:f>
        <x:v>Mocked Buying</x:v>
      </x:c>
      <x:c r="K2179" s="133" t="n">
        <x:f>'Master Products'!N2176</x:f>
        <x:v>6</x:v>
      </x:c>
      <x:c r="L2179" s="148" t="n">
        <x:f>'Master Products'!O2176</x:f>
        <x:v>0.17142857142857143</x:v>
      </x:c>
      <x:c r="M2179" s="149" t="str">
        <x:f>'Master Products'!X2176</x:f>
        <x:v>Ready with Mock Price</x:v>
      </x:c>
      <x:c r="N2179" s="149" t="b">
        <x:f>'Master Products'!Y2176</x:f>
        <x:v>1</x:v>
      </x:c>
      <x:c r="O2179" s="149" t="str">
        <x:f>'Master Products'!AH2176</x:f>
        <x:v>WS-RATE-LIST:47:28</x:v>
      </x:c>
      <x:c r="P2179" s="149" t="str">
        <x:f>IF('Master Products'!AI2176="","",'Master Products'!AI2176)</x:f>
      </x:c>
      <x:c r="Q2179" s="149" t="str">
        <x:f>IF('Master Products'!AJ2176="","",'Master Products'!AJ2176)</x:f>
      </x:c>
      <x:c r="R2179" s="149" t="str">
        <x:f>IF('Master Products'!AK2176="","",'Master Products'!AK2176)</x:f>
      </x:c>
    </x:row>
    <x:row r="2180">
      <x:c r="A2180" s="149" t="str">
        <x:f>'Master Products'!A2177</x:f>
        <x:v>RS-002176</x:v>
      </x:c>
      <x:c r="B2180" s="149" t="str">
        <x:f>'Master Products'!B2177</x:f>
        <x:v>CLIP BOARD TRANSPERANT</x:v>
      </x:c>
      <x:c r="C2180" s="149" t="str">
        <x:f>'Master Products'!C2177</x:f>
        <x:v>CLIP BOARD</x:v>
      </x:c>
      <x:c r="D2180" s="149" t="str">
        <x:f>'Master Products'!D2177</x:f>
        <x:v>Both</x:v>
      </x:c>
      <x:c r="E2180" s="149" t="str">
        <x:f>'Master Products'!F2177</x:f>
        <x:v>Piece</x:v>
      </x:c>
      <x:c r="F2180" s="149" t="str">
        <x:f>IF('Master Products'!G2177="","",'Master Products'!G2177)</x:f>
      </x:c>
      <x:c r="G2180" s="149" t="str">
        <x:f>'Master Products'!I2177</x:f>
        <x:v>PKR</x:v>
      </x:c>
      <x:c r="H2180" s="133" t="n">
        <x:f>'Master Products'!L2177</x:f>
        <x:v>190</x:v>
      </x:c>
      <x:c r="I2180" s="133" t="n">
        <x:f>'Master Products'!M2177</x:f>
        <x:v>160</x:v>
      </x:c>
      <x:c r="J2180" s="133" t="str">
        <x:f>'Master Products'!U2177</x:f>
        <x:v>Mocked Buying</x:v>
      </x:c>
      <x:c r="K2180" s="133" t="n">
        <x:f>'Master Products'!N2177</x:f>
        <x:v>30</x:v>
      </x:c>
      <x:c r="L2180" s="148" t="n">
        <x:f>'Master Products'!O2177</x:f>
        <x:v>0.15789473684210525</x:v>
      </x:c>
      <x:c r="M2180" s="149" t="str">
        <x:f>'Master Products'!X2177</x:f>
        <x:v>Ready with Mock Price</x:v>
      </x:c>
      <x:c r="N2180" s="149" t="b">
        <x:f>'Master Products'!Y2177</x:f>
        <x:v>1</x:v>
      </x:c>
      <x:c r="O2180" s="149" t="str">
        <x:f>'Master Products'!AH2177</x:f>
        <x:v>WS-RATE-LIST:15:21</x:v>
      </x:c>
      <x:c r="P2180" s="149" t="str">
        <x:f>IF('Master Products'!AI2177="","",'Master Products'!AI2177)</x:f>
      </x:c>
      <x:c r="Q2180" s="149" t="str">
        <x:f>IF('Master Products'!AJ2177="","",'Master Products'!AJ2177)</x:f>
      </x:c>
      <x:c r="R2180" s="149" t="str">
        <x:f>IF('Master Products'!AK2177="","",'Master Products'!AK2177)</x:f>
      </x:c>
    </x:row>
    <x:row r="2181">
      <x:c r="A2181" s="149" t="str">
        <x:f>'Master Products'!A2178</x:f>
        <x:v>RS-002177</x:v>
      </x:c>
      <x:c r="B2181" s="149" t="str">
        <x:f>'Master Products'!B2178</x:f>
        <x:v>METAL CAR (12PCS) SMALL</x:v>
      </x:c>
      <x:c r="C2181" s="149" t="str">
        <x:f>'Master Products'!C2178</x:f>
        <x:v>CHINA</x:v>
      </x:c>
      <x:c r="D2181" s="149" t="str">
        <x:f>'Master Products'!D2178</x:f>
        <x:v>Wholesale/Bulk</x:v>
      </x:c>
      <x:c r="E2181" s="149" t="str">
        <x:f>'Master Products'!F2178</x:f>
        <x:v>Pack</x:v>
      </x:c>
      <x:c r="F2181" s="149" t="n">
        <x:f>IF('Master Products'!G2178="","",'Master Products'!G2178)</x:f>
        <x:v>12</x:v>
      </x:c>
      <x:c r="G2181" s="149" t="str">
        <x:f>'Master Products'!I2178</x:f>
        <x:v>PKR</x:v>
      </x:c>
      <x:c r="H2181" s="133" t="n">
        <x:f>'Master Products'!L2178</x:f>
        <x:v>492</x:v>
      </x:c>
      <x:c r="I2181" s="133" t="n">
        <x:f>'Master Products'!M2178</x:f>
        <x:v>431</x:v>
      </x:c>
      <x:c r="J2181" s="133" t="str">
        <x:f>'Master Products'!U2178</x:f>
        <x:v>Mocked Buying</x:v>
      </x:c>
      <x:c r="K2181" s="133" t="n">
        <x:f>'Master Products'!N2178</x:f>
        <x:v>61</x:v>
      </x:c>
      <x:c r="L2181" s="148" t="n">
        <x:f>'Master Products'!O2178</x:f>
        <x:v>0.12398373983739837</x:v>
      </x:c>
      <x:c r="M2181" s="149" t="str">
        <x:f>'Master Products'!X2178</x:f>
        <x:v>Ready with Mock Price</x:v>
      </x:c>
      <x:c r="N2181" s="149" t="b">
        <x:f>'Master Products'!Y2178</x:f>
        <x:v>1</x:v>
      </x:c>
      <x:c r="O2181" s="149" t="str">
        <x:f>'Master Products'!AH2178</x:f>
        <x:v>WS-RATE-LIST:2:29</x:v>
      </x:c>
      <x:c r="P2181" s="149" t="str">
        <x:f>IF('Master Products'!AI2178="","",'Master Products'!AI2178)</x:f>
      </x:c>
      <x:c r="Q2181" s="149" t="str">
        <x:f>IF('Master Products'!AJ2178="","",'Master Products'!AJ2178)</x:f>
      </x:c>
      <x:c r="R2181" s="149" t="str">
        <x:f>IF('Master Products'!AK2178="","",'Master Products'!AK2178)</x:f>
      </x:c>
    </x:row>
    <x:row r="2182">
      <x:c r="A2182" s="149" t="str">
        <x:f>'Master Products'!A2179</x:f>
        <x:v>RS-002178</x:v>
      </x:c>
      <x:c r="B2182" s="149" t="str">
        <x:f>'Master Products'!B2179</x:f>
        <x:v>BOX</x:v>
      </x:c>
      <x:c r="C2182" s="149" t="str">
        <x:f>'Master Products'!C2179</x:f>
        <x:v>FILE</x:v>
      </x:c>
      <x:c r="D2182" s="149" t="str">
        <x:f>'Master Products'!D2179</x:f>
        <x:v>Both</x:v>
      </x:c>
      <x:c r="E2182" s="149" t="str">
        <x:f>'Master Products'!F2179</x:f>
        <x:v>Box</x:v>
      </x:c>
      <x:c r="F2182" s="149" t="str">
        <x:f>IF('Master Products'!G2179="","",'Master Products'!G2179)</x:f>
      </x:c>
      <x:c r="G2182" s="149" t="str">
        <x:f>'Master Products'!I2179</x:f>
        <x:v>PKR</x:v>
      </x:c>
      <x:c r="H2182" s="133" t="n">
        <x:f>'Master Products'!L2179</x:f>
        <x:v>320</x:v>
      </x:c>
      <x:c r="I2182" s="133" t="n">
        <x:f>'Master Products'!M2179</x:f>
        <x:v>288</x:v>
      </x:c>
      <x:c r="J2182" s="133" t="str">
        <x:f>'Master Products'!U2179</x:f>
        <x:v>Mocked Buying</x:v>
      </x:c>
      <x:c r="K2182" s="133" t="n">
        <x:f>'Master Products'!N2179</x:f>
        <x:v>32</x:v>
      </x:c>
      <x:c r="L2182" s="148" t="n">
        <x:f>'Master Products'!O2179</x:f>
        <x:v>0.1</x:v>
      </x:c>
      <x:c r="M2182" s="149" t="str">
        <x:f>'Master Products'!X2179</x:f>
        <x:v>Ready with Mock Price</x:v>
      </x:c>
      <x:c r="N2182" s="149" t="b">
        <x:f>'Master Products'!Y2179</x:f>
        <x:v>1</x:v>
      </x:c>
      <x:c r="O2182" s="149" t="str">
        <x:f>'Master Products'!AH2179</x:f>
        <x:v>WS-RATE-LIST:51:32</x:v>
      </x:c>
      <x:c r="P2182" s="149" t="str">
        <x:f>IF('Master Products'!AI2179="","",'Master Products'!AI2179)</x:f>
      </x:c>
      <x:c r="Q2182" s="149" t="str">
        <x:f>IF('Master Products'!AJ2179="","",'Master Products'!AJ2179)</x:f>
      </x:c>
      <x:c r="R2182" s="149" t="str">
        <x:f>IF('Master Products'!AK2179="","",'Master Products'!AK2179)</x:f>
      </x:c>
    </x:row>
    <x:row r="2183">
      <x:c r="A2183" s="149" t="str">
        <x:f>'Master Products'!A2180</x:f>
        <x:v>RS-002179</x:v>
      </x:c>
      <x:c r="B2183" s="149" t="str">
        <x:f>'Master Products'!B2180</x:f>
        <x:v>BOX F</x:v>
      </x:c>
      <x:c r="C2183" s="149" t="str">
        <x:f>'Master Products'!C2180</x:f>
        <x:v>FILE</x:v>
      </x:c>
      <x:c r="D2183" s="149" t="str">
        <x:f>'Master Products'!D2180</x:f>
        <x:v>Both</x:v>
      </x:c>
      <x:c r="E2183" s="149" t="str">
        <x:f>'Master Products'!F2180</x:f>
        <x:v>Box</x:v>
      </x:c>
      <x:c r="F2183" s="149" t="str">
        <x:f>IF('Master Products'!G2180="","",'Master Products'!G2180)</x:f>
      </x:c>
      <x:c r="G2183" s="149" t="str">
        <x:f>'Master Products'!I2180</x:f>
        <x:v>PKR</x:v>
      </x:c>
      <x:c r="H2183" s="133" t="n">
        <x:f>'Master Products'!L2180</x:f>
        <x:v>260</x:v>
      </x:c>
      <x:c r="I2183" s="133" t="n">
        <x:f>'Master Products'!M2180</x:f>
        <x:v>234</x:v>
      </x:c>
      <x:c r="J2183" s="133" t="str">
        <x:f>'Master Products'!U2180</x:f>
        <x:v>Mocked Buying</x:v>
      </x:c>
      <x:c r="K2183" s="133" t="n">
        <x:f>'Master Products'!N2180</x:f>
        <x:v>26</x:v>
      </x:c>
      <x:c r="L2183" s="148" t="n">
        <x:f>'Master Products'!O2180</x:f>
        <x:v>0.1</x:v>
      </x:c>
      <x:c r="M2183" s="149" t="str">
        <x:f>'Master Products'!X2180</x:f>
        <x:v>Ready with Mock Price</x:v>
      </x:c>
      <x:c r="N2183" s="149" t="b">
        <x:f>'Master Products'!Y2180</x:f>
        <x:v>1</x:v>
      </x:c>
      <x:c r="O2183" s="149" t="str">
        <x:f>'Master Products'!AH2180</x:f>
        <x:v>WS-RATE-LIST:51:34</x:v>
      </x:c>
      <x:c r="P2183" s="149" t="str">
        <x:f>IF('Master Products'!AI2180="","",'Master Products'!AI2180)</x:f>
      </x:c>
      <x:c r="Q2183" s="149" t="str">
        <x:f>IF('Master Products'!AJ2180="","",'Master Products'!AJ2180)</x:f>
      </x:c>
      <x:c r="R2183" s="149" t="str">
        <x:f>IF('Master Products'!AK2180="","",'Master Products'!AK2180)</x:f>
      </x:c>
    </x:row>
  </x:sheetData>
  <x:mergeCells>
    <x:mergeCell ref="A1:R1"/>
    <x:mergeCell ref="A2:R2"/>
  </x:mergeCells>
  <x:conditionalFormatting sqref="M5:M2183">
    <x:cfRule type="expression" dxfId="4" priority="1">
      <x:formula>$M5="Review 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0c2934f619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8" hidden="0" customWidth="1"/>
  </x:cols>
  <x:sheetData>
    <x:row r="1" ht="34" customHeight="1">
      <x:c r="A1" s="3" t="str">
        <x:v>Workbook Quality Checks</x:v>
      </x:c>
      <x:c r="B1" s="3" t="str">
        <x:v>Workbook Quality Checks</x:v>
      </x:c>
      <x:c r="C1" s="3" t="str">
        <x:v>Workbook Quality Checks</x:v>
      </x:c>
      <x:c r="D1" s="3" t="str">
        <x:v>Workbook Quality Checks</x:v>
      </x:c>
      <x:c r="E1" s="3" t="str">
        <x:v>Workbook Quality Checks</x:v>
      </x:c>
      <x:c r="F1" s="3" t="str">
        <x:v>Workbook Quality Checks</x:v>
      </x:c>
    </x:row>
    <x:row r="2" ht="28" customHeight="1">
      <x:c r="A2" s="7" t="str">
        <x:v>Each row tests one reconciliation, price or import condition</x:v>
      </x:c>
      <x:c r="B2" s="7" t="str">
        <x:v>Each row tests one reconciliation, price or import condition</x:v>
      </x:c>
      <x:c r="C2" s="7" t="str">
        <x:v>Each row tests one reconciliation, price or import condition</x:v>
      </x:c>
      <x:c r="D2" s="7" t="str">
        <x:v>Each row tests one reconciliation, price or import condition</x:v>
      </x:c>
      <x:c r="E2" s="7" t="str">
        <x:v>Each row tests one reconciliation, price or import condition</x:v>
      </x:c>
      <x:c r="F2" s="7" t="str">
        <x:v>Each row tests one reconciliation, price or import condition</x:v>
      </x:c>
    </x:row>
    <x:row r="4" ht="32" customHeight="1">
      <x:c r="A4" s="14" t="str">
        <x:v>Check</x:v>
      </x:c>
      <x:c r="B4" s="28" t="str">
        <x:v>Actual</x:v>
      </x:c>
      <x:c r="C4" s="28" t="str">
        <x:v>Expected</x:v>
      </x:c>
      <x:c r="D4" s="28" t="str">
        <x:v>Difference</x:v>
      </x:c>
      <x:c r="E4" s="28" t="str">
        <x:v>Status</x:v>
      </x:c>
      <x:c r="F4" s="15" t="str">
        <x:v>Fix/Meaning</x:v>
      </x:c>
    </x:row>
    <x:row r="5">
      <x:c r="A5" s="17" t="str">
        <x:v>Final unique product count</x:v>
      </x:c>
      <x:c r="B5" s="18" t="n">
        <x:f>COUNTA('Master Products'!$A$2:$A$2180)</x:f>
        <x:v>2179</x:v>
      </x:c>
      <x:c r="C5" s="18" t="n">
        <x:f>2179</x:f>
        <x:v>2179</x:v>
      </x:c>
      <x:c r="D5" s="18" t="n">
        <x:f>B5-C5</x:f>
        <x:v>0</x:v>
      </x:c>
      <x:c r="E5" s="17" t="str">
        <x:f>IF(D5=0,"PASS","FAIL")</x:f>
        <x:v>PASS</x:v>
      </x:c>
      <x:c r="F5" s="152" t="str">
        <x:v>Must equal the reconciled unique-product total</x:v>
      </x:c>
    </x:row>
    <x:row r="6">
      <x:c r="A6" s="19" t="str">
        <x:v>Duplicate-source keys</x:v>
      </x:c>
      <x:c r="B6" s="20" t="n">
        <x:f>0</x:f>
        <x:v>0</x:v>
      </x:c>
      <x:c r="C6" s="20" t="n">
        <x:f>0</x:f>
        <x:v>0</x:v>
      </x:c>
      <x:c r="D6" s="20" t="n">
        <x:f>B6-C6</x:f>
        <x:v>0</x:v>
      </x:c>
      <x:c r="E6" s="19" t="str">
        <x:f>IF(D6=0,"PASS","FAIL")</x:f>
        <x:v>PASS</x:v>
      </x:c>
      <x:c r="F6" s="101" t="str">
        <x:v>No two master rows may share a source key; validated during generation</x:v>
      </x:c>
    </x:row>
    <x:row r="7">
      <x:c r="A7" s="19" t="str">
        <x:v>Duplicate SKUs</x:v>
      </x:c>
      <x:c r="B7" s="20" t="n">
        <x:f>0</x:f>
        <x:v>0</x:v>
      </x:c>
      <x:c r="C7" s="20" t="n">
        <x:f>0</x:f>
        <x:v>0</x:v>
      </x:c>
      <x:c r="D7" s="20" t="n">
        <x:f>B7-C7</x:f>
        <x:v>0</x:v>
      </x:c>
      <x:c r="E7" s="19" t="str">
        <x:f>IF(D7=0,"PASS","FAIL")</x:f>
        <x:v>PASS</x:v>
      </x:c>
      <x:c r="F7" s="101" t="str">
        <x:v>Generated SKU must be unique; validated during generation</x:v>
      </x:c>
    </x:row>
    <x:row r="8">
      <x:c r="A8" s="19" t="str">
        <x:v>Final wholesale &lt;= 0</x:v>
      </x:c>
      <x:c r="B8" s="20" t="n">
        <x:f>COUNTIF('Master Products'!$L$2:$L$2180,"&lt;=0")</x:f>
        <x:v>0</x:v>
      </x:c>
      <x:c r="C8" s="20" t="n">
        <x:f>0</x:f>
        <x:v>0</x:v>
      </x:c>
      <x:c r="D8" s="20" t="n">
        <x:f>B8-C8</x:f>
        <x:v>0</x:v>
      </x:c>
      <x:c r="E8" s="19" t="str">
        <x:f>IF(D8=0,"PASS","FAIL")</x:f>
        <x:v>PASS</x:v>
      </x:c>
      <x:c r="F8" s="101" t="str">
        <x:v>Every product must have a usable selling price</x:v>
      </x:c>
    </x:row>
    <x:row r="9">
      <x:c r="A9" s="19" t="str">
        <x:v>Final buying &lt;= 0</x:v>
      </x:c>
      <x:c r="B9" s="20" t="n">
        <x:f>COUNTIF('Master Products'!$M$2:$M$2180,"&lt;=0")</x:f>
        <x:v>0</x:v>
      </x:c>
      <x:c r="C9" s="20" t="n">
        <x:f>0</x:f>
        <x:v>0</x:v>
      </x:c>
      <x:c r="D9" s="20" t="n">
        <x:f>B9-C9</x:f>
        <x:v>0</x:v>
      </x:c>
      <x:c r="E9" s="19" t="str">
        <x:f>IF(D9=0,"PASS","FAIL")</x:f>
        <x:v>PASS</x:v>
      </x:c>
      <x:c r="F9" s="101" t="str">
        <x:v>Every product must have a usable buying price</x:v>
      </x:c>
    </x:row>
    <x:row r="10">
      <x:c r="A10" s="19" t="str">
        <x:v>Final buying &gt;= final wholesale</x:v>
      </x:c>
      <x:c r="B10" s="20" t="n">
        <x:f>SUMPRODUCT(--('Master Products'!$M$2:$M$2180&gt;='Master Products'!$L$2:$L$2180))</x:f>
        <x:v>0</x:v>
      </x:c>
      <x:c r="C10" s="20" t="n">
        <x:f>0</x:f>
        <x:v>0</x:v>
      </x:c>
      <x:c r="D10" s="20" t="n">
        <x:f>B10-C10</x:f>
        <x:v>0</x:v>
      </x:c>
      <x:c r="E10" s="19" t="str">
        <x:f>IF(D10=0,"PASS","FAIL")</x:f>
        <x:v>PASS</x:v>
      </x:c>
      <x:c r="F10" s="101" t="str">
        <x:v>Profit must remain positive</x:v>
      </x:c>
    </x:row>
    <x:row r="11">
      <x:c r="A11" s="19" t="str">
        <x:v>Blank product names</x:v>
      </x:c>
      <x:c r="B11" s="20" t="n">
        <x:f>COUNTBLANK('Master Products'!$B$2:$B$2180)</x:f>
        <x:v>0</x:v>
      </x:c>
      <x:c r="C11" s="20" t="n">
        <x:f>0</x:f>
        <x:v>0</x:v>
      </x:c>
      <x:c r="D11" s="20" t="n">
        <x:f>B11-C11</x:f>
        <x:v>0</x:v>
      </x:c>
      <x:c r="E11" s="19" t="str">
        <x:f>IF(D11=0,"PASS","FAIL")</x:f>
        <x:v>PASS</x:v>
      </x:c>
      <x:c r="F11" s="101" t="str">
        <x:v>Blank source name receives an auditable placeholder</x:v>
      </x:c>
    </x:row>
    <x:row r="12">
      <x:c r="A12" s="19" t="str">
        <x:v>Blank PDF categories</x:v>
      </x:c>
      <x:c r="B12" s="20" t="n">
        <x:f>COUNTBLANK('Master Products'!$C$2:$C$2180)</x:f>
        <x:v>0</x:v>
      </x:c>
      <x:c r="C12" s="20" t="n">
        <x:f>0</x:f>
        <x:v>0</x:v>
      </x:c>
      <x:c r="D12" s="20" t="n">
        <x:f>B12-C12</x:f>
        <x:v>0</x:v>
      </x:c>
      <x:c r="E12" s="19" t="str">
        <x:f>IF(D12=0,"PASS","FAIL")</x:f>
        <x:v>PASS</x:v>
      </x:c>
      <x:c r="F12" s="101" t="str">
        <x:v>Every row must have a category</x:v>
      </x:c>
    </x:row>
    <x:row r="13">
      <x:c r="A13" s="19" t="str">
        <x:v>Review-required products</x:v>
      </x:c>
      <x:c r="B13" s="20" t="n">
        <x:f>COUNTIF('Master Products'!$X$2:$X$2180,"Review Required")</x:f>
        <x:v>7</x:v>
      </x:c>
      <x:c r="C13" s="20" t="n">
        <x:f>7</x:f>
        <x:v>7</x:v>
      </x:c>
      <x:c r="D13" s="20" t="n">
        <x:f>B13-C13</x:f>
        <x:v>0</x:v>
      </x:c>
      <x:c r="E13" s="19" t="str">
        <x:f>IF(D13=0,"PASS","FAIL")</x:f>
        <x:v>PASS</x:v>
      </x:c>
      <x:c r="F13" s="101" t="str">
        <x:v>Expected manual identity reviews are retained, not hidden</x:v>
      </x:c>
    </x:row>
    <x:row r="14">
      <x:c r="A14" s="21" t="str">
        <x:v>Overall workbook status</x:v>
      </x:c>
      <x:c r="B14" s="151" t="n">
        <x:f>COUNTIF(E5:E13,"FAIL")</x:f>
        <x:v>0</x:v>
      </x:c>
      <x:c r="C14" s="151" t="n">
        <x:f>0</x:f>
        <x:v>0</x:v>
      </x:c>
      <x:c r="D14" s="151" t="n">
        <x:f>B14-C14</x:f>
        <x:v>0</x:v>
      </x:c>
      <x:c r="E14" s="21" t="str">
        <x:f>IF(B14=0,"PASS","FAIL")</x:f>
        <x:v>PASS</x:v>
      </x:c>
      <x:c r="F14" s="102" t="str">
        <x:v>PASS means structural checks pass; mock prices still need business approval</x:v>
      </x:c>
    </x:row>
  </x:sheetData>
  <x:mergeCells>
    <x:mergeCell ref="A1:F1"/>
    <x:mergeCell ref="A2:F2"/>
  </x:mergeCells>
  <x:conditionalFormatting sqref="E5:E14">
    <x:cfRule type="expression" dxfId="5" priority="1">
      <x:formula>$E5="FAIL"</x:formula>
    </x:cfRule>
    <x:cfRule type="expression" dxfId="6" priority="2">
      <x:formula>$E5="PASS"</x:formula>
    </x:cfRule>
  </x:conditionalFormatting>
  <x:pageMargins left="0.7" right="0.7" top="0.75" bottom="0.75" header="0.3" footer="0.3"/>
</x:worksheet>
</file>